
<file path=[Content_Types].xml><?xml version="1.0" encoding="utf-8"?>
<Types xmlns="http://schemas.openxmlformats.org/package/2006/content-types"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drawings/drawing39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drawings/drawing4.xml" ContentType="application/vnd.openxmlformats-officedocument.drawing+xml"/>
  <Override PartName="/xl/drawings/drawing17.xml" ContentType="application/vnd.openxmlformats-officedocument.drawing+xml"/>
  <Override PartName="/xl/drawings/drawing28.xml" ContentType="application/vnd.openxmlformats-officedocument.drawing+xml"/>
  <Override PartName="/xl/drawings/drawing37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15.xml" ContentType="application/vnd.openxmlformats-officedocument.drawing+xml"/>
  <Override PartName="/xl/drawings/drawing26.xml" ContentType="application/vnd.openxmlformats-officedocument.drawing+xml"/>
  <Override PartName="/xl/drawings/drawing35.xml" ContentType="application/vnd.openxmlformats-officedocument.drawing+xml"/>
  <Override PartName="/xl/drawings/drawing44.xml" ContentType="application/vnd.openxmlformats-officedocument.drawing+xml"/>
  <Override PartName="/xl/worksheets/sheet3.xml" ContentType="application/vnd.openxmlformats-officedocument.spreadsheetml.worksheet+xml"/>
  <Override PartName="/xl/drawings/drawing13.xml" ContentType="application/vnd.openxmlformats-officedocument.drawing+xml"/>
  <Override PartName="/xl/drawings/drawing22.xml" ContentType="application/vnd.openxmlformats-officedocument.drawing+xml"/>
  <Override PartName="/xl/drawings/drawing24.xml" ContentType="application/vnd.openxmlformats-officedocument.drawing+xml"/>
  <Override PartName="/xl/drawings/drawing33.xml" ContentType="application/vnd.openxmlformats-officedocument.drawing+xml"/>
  <Override PartName="/xl/drawings/drawing42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20.xml" ContentType="application/vnd.openxmlformats-officedocument.drawing+xml"/>
  <Override PartName="/xl/drawings/drawing31.xml" ContentType="application/vnd.openxmlformats-officedocument.drawing+xml"/>
  <Override PartName="/xl/drawings/drawing40.xml" ContentType="application/vnd.openxmlformats-officedocument.drawing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sharedStrings.xml" ContentType="application/vnd.openxmlformats-officedocument.spreadsheetml.sharedStrings+xml"/>
  <Override PartName="/xl/worksheets/sheet18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4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png" ContentType="image/png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drawings/drawing7.xml" ContentType="application/vnd.openxmlformats-officedocument.drawing+xml"/>
  <Override PartName="/xl/drawings/drawing29.xml" ContentType="application/vnd.openxmlformats-officedocument.drawing+xml"/>
  <Override PartName="/xl/drawings/drawing38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drawings/drawing5.xml" ContentType="application/vnd.openxmlformats-officedocument.drawing+xml"/>
  <Override PartName="/xl/drawings/drawing18.xml" ContentType="application/vnd.openxmlformats-officedocument.drawing+xml"/>
  <Override PartName="/xl/drawings/drawing27.xml" ContentType="application/vnd.openxmlformats-officedocument.drawing+xml"/>
  <Override PartName="/xl/drawings/drawing36.xml" ContentType="application/vnd.openxmlformats-officedocument.drawing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drawings/drawing3.xml" ContentType="application/vnd.openxmlformats-officedocument.drawing+xml"/>
  <Override PartName="/xl/drawings/drawing16.xml" ContentType="application/vnd.openxmlformats-officedocument.drawing+xml"/>
  <Override PartName="/xl/drawings/drawing25.xml" ContentType="application/vnd.openxmlformats-officedocument.drawing+xml"/>
  <Override PartName="/xl/drawings/drawing34.xml" ContentType="application/vnd.openxmlformats-officedocument.drawing+xml"/>
  <Override PartName="/xl/drawings/drawing4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14.xml" ContentType="application/vnd.openxmlformats-officedocument.drawing+xml"/>
  <Override PartName="/xl/drawings/drawing23.xml" ContentType="application/vnd.openxmlformats-officedocument.drawing+xml"/>
  <Override PartName="/xl/drawings/drawing32.xml" ContentType="application/vnd.openxmlformats-officedocument.drawing+xml"/>
  <Override PartName="/xl/drawings/drawing41.xml" ContentType="application/vnd.openxmlformats-officedocument.drawing+xml"/>
  <Override PartName="/xl/drawings/drawing12.xml" ContentType="application/vnd.openxmlformats-officedocument.drawing+xml"/>
  <Override PartName="/xl/drawings/drawing21.xml" ContentType="application/vnd.openxmlformats-officedocument.drawing+xml"/>
  <Default Extension="vml" ContentType="application/vnd.openxmlformats-officedocument.vmlDrawing"/>
  <Override PartName="/xl/drawings/drawing30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worksheets/sheet4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showSheetTabs="0" xWindow="45" yWindow="15" windowWidth="12195" windowHeight="10200" tabRatio="738"/>
  </bookViews>
  <sheets>
    <sheet name="SOMMAIRE" sheetId="1" r:id="rId1"/>
    <sheet name="con" sheetId="48" r:id="rId2"/>
    <sheet name="controle" sheetId="47" r:id="rId3"/>
    <sheet name="AIDE" sheetId="3" r:id="rId4"/>
    <sheet name="MATIÈRES" sheetId="4" r:id="rId5"/>
    <sheet name="Élèves" sheetId="5" r:id="rId6"/>
    <sheet name="FOR" sheetId="6" r:id="rId7"/>
    <sheet name="CER" sheetId="7" r:id="rId8"/>
    <sheet name="C1" sheetId="8" r:id="rId9"/>
    <sheet name="C2" sheetId="9" r:id="rId10"/>
    <sheet name="C3" sheetId="10" r:id="rId11"/>
    <sheet name="C4" sheetId="11" r:id="rId12"/>
    <sheet name="C5" sheetId="12" r:id="rId13"/>
    <sheet name="C6" sheetId="13" r:id="rId14"/>
    <sheet name="C7" sheetId="14" r:id="rId15"/>
    <sheet name="C8" sheetId="15" r:id="rId16"/>
    <sheet name="C9" sheetId="16" r:id="rId17"/>
    <sheet name="C10" sheetId="17" r:id="rId18"/>
    <sheet name="C11" sheetId="18" r:id="rId19"/>
    <sheet name="C12" sheetId="19" r:id="rId20"/>
    <sheet name="C13" sheetId="20" r:id="rId21"/>
    <sheet name="C14" sheetId="21" r:id="rId22"/>
    <sheet name="C15" sheetId="22" r:id="rId23"/>
    <sheet name="EDUC" sheetId="23" r:id="rId24"/>
    <sheet name="SNoël" sheetId="24" r:id="rId25"/>
    <sheet name="SJuin" sheetId="25" r:id="rId26"/>
    <sheet name="BTOUS" sheetId="26" r:id="rId27"/>
    <sheet name="BNoël" sheetId="27" r:id="rId28"/>
    <sheet name="BPAQ" sheetId="49" r:id="rId29"/>
    <sheet name="BJuin" sheetId="29" r:id="rId30"/>
    <sheet name="F1" sheetId="50" r:id="rId31"/>
    <sheet name="F2" sheetId="51" r:id="rId32"/>
    <sheet name="F3" sheetId="53" r:id="rId33"/>
    <sheet name="F4" sheetId="52" r:id="rId34"/>
    <sheet name="F5" sheetId="54" r:id="rId35"/>
    <sheet name="F6" sheetId="55" r:id="rId36"/>
    <sheet name="F7" sheetId="56" r:id="rId37"/>
    <sheet name="F8" sheetId="57" r:id="rId38"/>
    <sheet name="F9" sheetId="58" r:id="rId39"/>
    <sheet name="F10" sheetId="59" r:id="rId40"/>
    <sheet name="F11" sheetId="60" r:id="rId41"/>
    <sheet name="F12" sheetId="61" r:id="rId42"/>
    <sheet name="F13" sheetId="62" r:id="rId43"/>
    <sheet name="F14" sheetId="63" r:id="rId44"/>
    <sheet name="F15" sheetId="64" r:id="rId45"/>
  </sheets>
  <definedNames>
    <definedName name="Z_60F2E9B3_473C_4B94_90AC_2B30E7B669F7_.wvu.Cols" localSheetId="8" hidden="1">'C1'!$AC:$AC</definedName>
    <definedName name="Z_60F2E9B3_473C_4B94_90AC_2B30E7B669F7_.wvu.Cols" localSheetId="17" hidden="1">'C10'!$AC:$AC</definedName>
    <definedName name="Z_60F2E9B3_473C_4B94_90AC_2B30E7B669F7_.wvu.Cols" localSheetId="18" hidden="1">'C11'!$AC:$AC</definedName>
    <definedName name="Z_60F2E9B3_473C_4B94_90AC_2B30E7B669F7_.wvu.Cols" localSheetId="19" hidden="1">'C12'!$AC:$AC</definedName>
    <definedName name="Z_60F2E9B3_473C_4B94_90AC_2B30E7B669F7_.wvu.Cols" localSheetId="20" hidden="1">'C13'!$AC:$AC</definedName>
    <definedName name="Z_60F2E9B3_473C_4B94_90AC_2B30E7B669F7_.wvu.Cols" localSheetId="21" hidden="1">'C14'!$AC:$AC</definedName>
    <definedName name="Z_60F2E9B3_473C_4B94_90AC_2B30E7B669F7_.wvu.Cols" localSheetId="22" hidden="1">'C15'!$AC:$AC</definedName>
    <definedName name="Z_60F2E9B3_473C_4B94_90AC_2B30E7B669F7_.wvu.Cols" localSheetId="9" hidden="1">'C2'!$AC:$AC</definedName>
    <definedName name="Z_60F2E9B3_473C_4B94_90AC_2B30E7B669F7_.wvu.Cols" localSheetId="10" hidden="1">'C3'!$AC:$AC</definedName>
    <definedName name="Z_60F2E9B3_473C_4B94_90AC_2B30E7B669F7_.wvu.Cols" localSheetId="11" hidden="1">'C4'!$AC:$AC</definedName>
    <definedName name="Z_60F2E9B3_473C_4B94_90AC_2B30E7B669F7_.wvu.Cols" localSheetId="12" hidden="1">'C5'!$AC:$AC</definedName>
    <definedName name="Z_60F2E9B3_473C_4B94_90AC_2B30E7B669F7_.wvu.Cols" localSheetId="13" hidden="1">'C6'!$AC:$AC</definedName>
    <definedName name="Z_60F2E9B3_473C_4B94_90AC_2B30E7B669F7_.wvu.Cols" localSheetId="14" hidden="1">'C7'!$AC:$AC</definedName>
    <definedName name="Z_60F2E9B3_473C_4B94_90AC_2B30E7B669F7_.wvu.Cols" localSheetId="15" hidden="1">'C8'!$AC:$AC</definedName>
    <definedName name="Z_60F2E9B3_473C_4B94_90AC_2B30E7B669F7_.wvu.Cols" localSheetId="16" hidden="1">'C9'!$AC:$AC</definedName>
    <definedName name="Z_60F2E9B3_473C_4B94_90AC_2B30E7B669F7_.wvu.Cols" localSheetId="23" hidden="1">EDUC!$G:$G</definedName>
    <definedName name="Z_60F2E9B3_473C_4B94_90AC_2B30E7B669F7_.wvu.Rows" localSheetId="29" hidden="1">BJuin!$1:$10</definedName>
    <definedName name="Z_60F2E9B3_473C_4B94_90AC_2B30E7B669F7_.wvu.Rows" localSheetId="27" hidden="1">BNoël!$1:$10</definedName>
    <definedName name="Z_60F2E9B3_473C_4B94_90AC_2B30E7B669F7_.wvu.Rows" localSheetId="28" hidden="1">BPAQ!$1:$10</definedName>
    <definedName name="Z_60F2E9B3_473C_4B94_90AC_2B30E7B669F7_.wvu.Rows" localSheetId="26" hidden="1">BTOUS!$1:$10</definedName>
  </definedNames>
  <calcPr calcId="125725"/>
  <customWorkbookViews>
    <customWorkbookView name="jejacq - Affichage personnalisé" guid="{60F2E9B3-473C-4B94-90AC-2B30E7B669F7}" autoUpdate="1" mergeInterval="5" personalView="1" maximized="1" xWindow="1" yWindow="1" windowWidth="1596" windowHeight="680" tabRatio="726" activeSheetId="2"/>
  </customWorkbookViews>
</workbook>
</file>

<file path=xl/calcChain.xml><?xml version="1.0" encoding="utf-8"?>
<calcChain xmlns="http://schemas.openxmlformats.org/spreadsheetml/2006/main">
  <c r="B2516" i="49"/>
  <c r="B2515"/>
  <c r="B2512"/>
  <c r="B2511"/>
  <c r="B2510"/>
  <c r="B2509"/>
  <c r="B2508"/>
  <c r="B2507"/>
  <c r="B2506"/>
  <c r="B2505"/>
  <c r="B2504"/>
  <c r="B2503"/>
  <c r="B2502"/>
  <c r="B2501"/>
  <c r="B2500"/>
  <c r="B2499"/>
  <c r="B2539"/>
  <c r="F2511"/>
  <c r="F2551"/>
  <c r="F2512"/>
  <c r="F2508"/>
  <c r="F2509"/>
  <c r="F2510"/>
  <c r="B2498" l="1"/>
  <c r="B2496"/>
  <c r="B2413"/>
  <c r="B2412"/>
  <c r="B2409"/>
  <c r="B2408"/>
  <c r="B2407"/>
  <c r="B2406"/>
  <c r="B2405"/>
  <c r="B2404"/>
  <c r="B2403"/>
  <c r="B2402"/>
  <c r="B2401"/>
  <c r="B2400"/>
  <c r="B2399"/>
  <c r="B2398"/>
  <c r="B2397"/>
  <c r="B2396"/>
  <c r="B2493"/>
  <c r="F2409"/>
  <c r="F2405"/>
  <c r="F2406"/>
  <c r="B2436"/>
  <c r="F2448"/>
  <c r="F2407"/>
  <c r="B2485"/>
  <c r="C2485"/>
  <c r="F2408"/>
  <c r="B2395" l="1"/>
  <c r="B2393"/>
  <c r="B2310"/>
  <c r="B2309"/>
  <c r="B2306"/>
  <c r="B2305"/>
  <c r="B2304"/>
  <c r="B2303"/>
  <c r="B2302"/>
  <c r="B2301"/>
  <c r="B2300"/>
  <c r="B2299"/>
  <c r="B2298"/>
  <c r="B2297"/>
  <c r="B2296"/>
  <c r="B2295"/>
  <c r="B2294"/>
  <c r="B2293"/>
  <c r="F2303"/>
  <c r="B2333"/>
  <c r="F2345"/>
  <c r="F2304"/>
  <c r="B2382"/>
  <c r="C2382"/>
  <c r="F2305"/>
  <c r="F2306"/>
  <c r="F2302"/>
  <c r="B2390"/>
  <c r="B2292" l="1"/>
  <c r="B2290"/>
  <c r="B2207"/>
  <c r="B2206"/>
  <c r="B2203"/>
  <c r="B2202"/>
  <c r="B2201"/>
  <c r="B2200"/>
  <c r="B2199"/>
  <c r="B2198"/>
  <c r="B2197"/>
  <c r="B2196"/>
  <c r="B2195"/>
  <c r="B2194"/>
  <c r="B2193"/>
  <c r="B2192"/>
  <c r="B2191"/>
  <c r="B2190"/>
  <c r="F2200"/>
  <c r="B2230"/>
  <c r="F2242"/>
  <c r="F2201"/>
  <c r="B2279"/>
  <c r="C2279"/>
  <c r="F2202"/>
  <c r="F2203"/>
  <c r="F2199"/>
  <c r="B2287"/>
  <c r="B2189" l="1"/>
  <c r="B2187"/>
  <c r="B2104"/>
  <c r="B2103"/>
  <c r="B2100"/>
  <c r="B2099"/>
  <c r="B2098"/>
  <c r="B2097"/>
  <c r="B2096"/>
  <c r="B2095"/>
  <c r="B2094"/>
  <c r="B2093"/>
  <c r="B2092"/>
  <c r="B2091"/>
  <c r="B2090"/>
  <c r="B2089"/>
  <c r="B2088"/>
  <c r="B2087"/>
  <c r="F2097"/>
  <c r="B2127"/>
  <c r="F2139"/>
  <c r="F2098"/>
  <c r="B2176"/>
  <c r="C2176"/>
  <c r="F2099"/>
  <c r="B2184"/>
  <c r="F2100"/>
  <c r="F2096"/>
  <c r="B2086" l="1"/>
  <c r="B2084"/>
  <c r="B2001"/>
  <c r="B2000"/>
  <c r="B1997"/>
  <c r="B1996"/>
  <c r="B1995"/>
  <c r="B1994"/>
  <c r="B1993"/>
  <c r="B1992"/>
  <c r="B1991"/>
  <c r="B1990"/>
  <c r="B1989"/>
  <c r="B1988"/>
  <c r="B1987"/>
  <c r="B1986"/>
  <c r="B1985"/>
  <c r="B1984"/>
  <c r="B2073"/>
  <c r="C2073"/>
  <c r="F1996"/>
  <c r="B2081"/>
  <c r="F1997"/>
  <c r="F1993"/>
  <c r="F1994"/>
  <c r="B2024"/>
  <c r="F2036"/>
  <c r="F1995"/>
  <c r="B1983" l="1"/>
  <c r="B1981"/>
  <c r="B1898"/>
  <c r="B1897"/>
  <c r="B1894"/>
  <c r="B1893"/>
  <c r="B1892"/>
  <c r="B1891"/>
  <c r="B1890"/>
  <c r="B1889"/>
  <c r="B1888"/>
  <c r="B1887"/>
  <c r="B1886"/>
  <c r="B1885"/>
  <c r="B1884"/>
  <c r="B1883"/>
  <c r="B1882"/>
  <c r="B1881"/>
  <c r="B1970"/>
  <c r="C1970"/>
  <c r="F1893"/>
  <c r="B1978"/>
  <c r="F1894"/>
  <c r="F1890"/>
  <c r="F1891"/>
  <c r="B1921"/>
  <c r="F1933"/>
  <c r="F1892"/>
  <c r="B1880" l="1"/>
  <c r="B1878"/>
  <c r="B1795"/>
  <c r="B1794"/>
  <c r="B1791"/>
  <c r="B1790"/>
  <c r="B1789"/>
  <c r="B1788"/>
  <c r="B1787"/>
  <c r="B1786"/>
  <c r="B1785"/>
  <c r="B1784"/>
  <c r="B1783"/>
  <c r="B1782"/>
  <c r="B1781"/>
  <c r="B1780"/>
  <c r="B1779"/>
  <c r="B1778"/>
  <c r="F1830"/>
  <c r="B1867"/>
  <c r="C1867"/>
  <c r="F1790"/>
  <c r="B1875"/>
  <c r="F1791"/>
  <c r="F1787"/>
  <c r="F1788"/>
  <c r="B1818"/>
  <c r="F1789"/>
  <c r="B1777" l="1"/>
  <c r="B1775"/>
  <c r="B1692"/>
  <c r="B1691"/>
  <c r="B1688"/>
  <c r="B1687"/>
  <c r="B1686"/>
  <c r="B1685"/>
  <c r="B1684"/>
  <c r="B1683"/>
  <c r="B1682"/>
  <c r="B1681"/>
  <c r="B1680"/>
  <c r="B1679"/>
  <c r="B1678"/>
  <c r="B1677"/>
  <c r="B1676"/>
  <c r="B1675"/>
  <c r="B1764"/>
  <c r="C1764"/>
  <c r="F1687"/>
  <c r="B1772"/>
  <c r="F1688"/>
  <c r="F1684"/>
  <c r="F1685"/>
  <c r="B1715"/>
  <c r="F1727"/>
  <c r="F1686"/>
  <c r="B1674" l="1"/>
  <c r="B1672"/>
  <c r="B1589"/>
  <c r="B1588"/>
  <c r="B1585"/>
  <c r="B1584"/>
  <c r="B1583"/>
  <c r="B1582"/>
  <c r="B1581"/>
  <c r="B1580"/>
  <c r="B1579"/>
  <c r="B1578"/>
  <c r="B1577"/>
  <c r="B1576"/>
  <c r="B1575"/>
  <c r="B1574"/>
  <c r="B1573"/>
  <c r="B1572"/>
  <c r="B1661"/>
  <c r="C1661"/>
  <c r="F1584"/>
  <c r="B1669"/>
  <c r="F1585"/>
  <c r="F1581"/>
  <c r="F1582"/>
  <c r="B1612"/>
  <c r="F1624"/>
  <c r="F1583"/>
  <c r="B1571" l="1"/>
  <c r="B1569"/>
  <c r="B1486"/>
  <c r="B1485"/>
  <c r="B1482"/>
  <c r="B1481"/>
  <c r="B1480"/>
  <c r="B1479"/>
  <c r="B1478"/>
  <c r="B1477"/>
  <c r="B1476"/>
  <c r="B1475"/>
  <c r="B1474"/>
  <c r="B1473"/>
  <c r="B1472"/>
  <c r="B1471"/>
  <c r="B1470"/>
  <c r="B1469"/>
  <c r="B1558"/>
  <c r="C1558"/>
  <c r="F1481"/>
  <c r="B1566"/>
  <c r="F1482"/>
  <c r="F1478"/>
  <c r="F1479"/>
  <c r="B1509"/>
  <c r="F1521"/>
  <c r="F1480"/>
  <c r="B1468" l="1"/>
  <c r="B1466"/>
  <c r="B1383"/>
  <c r="B1382"/>
  <c r="B1379"/>
  <c r="B1378"/>
  <c r="B1377"/>
  <c r="B1376"/>
  <c r="B1375"/>
  <c r="B1374"/>
  <c r="B1373"/>
  <c r="B1372"/>
  <c r="B1371"/>
  <c r="B1370"/>
  <c r="B1369"/>
  <c r="B1368"/>
  <c r="B1367"/>
  <c r="B1366"/>
  <c r="B1455"/>
  <c r="C1455"/>
  <c r="F1378"/>
  <c r="B1463"/>
  <c r="F1379"/>
  <c r="F1375"/>
  <c r="F1376"/>
  <c r="B1406"/>
  <c r="F1418"/>
  <c r="F1377"/>
  <c r="B1365" l="1"/>
  <c r="B1363"/>
  <c r="B1280"/>
  <c r="B1279"/>
  <c r="B1276"/>
  <c r="B1275"/>
  <c r="B1274"/>
  <c r="B1273"/>
  <c r="B1272"/>
  <c r="B1271"/>
  <c r="B1270"/>
  <c r="B1269"/>
  <c r="B1268"/>
  <c r="B1267"/>
  <c r="B1266"/>
  <c r="B1265"/>
  <c r="B1264"/>
  <c r="B1263"/>
  <c r="B1352"/>
  <c r="C1352"/>
  <c r="F1275"/>
  <c r="B1360"/>
  <c r="F1276"/>
  <c r="F1272"/>
  <c r="F1273"/>
  <c r="B1303"/>
  <c r="F1315"/>
  <c r="F1274"/>
  <c r="B1262" l="1"/>
  <c r="B1260"/>
  <c r="B1177"/>
  <c r="B1176"/>
  <c r="B1173"/>
  <c r="B1172"/>
  <c r="B1171"/>
  <c r="B1170"/>
  <c r="B1169"/>
  <c r="B1168"/>
  <c r="B1167"/>
  <c r="B1166"/>
  <c r="B1165"/>
  <c r="B1164"/>
  <c r="B1163"/>
  <c r="B1162"/>
  <c r="B1161"/>
  <c r="B1160"/>
  <c r="B1249"/>
  <c r="C1249"/>
  <c r="F1172"/>
  <c r="B1257"/>
  <c r="F1173"/>
  <c r="F1169"/>
  <c r="F1170"/>
  <c r="B1200"/>
  <c r="F1212"/>
  <c r="F1171"/>
  <c r="B1159" l="1"/>
  <c r="B1157"/>
  <c r="B1074"/>
  <c r="B1073"/>
  <c r="B1070"/>
  <c r="B1069"/>
  <c r="B1068"/>
  <c r="B1067"/>
  <c r="B1066"/>
  <c r="B1065"/>
  <c r="B1064"/>
  <c r="B1063"/>
  <c r="B1062"/>
  <c r="B1061"/>
  <c r="B1060"/>
  <c r="B1059"/>
  <c r="B1058"/>
  <c r="B1057"/>
  <c r="B1146"/>
  <c r="C1146"/>
  <c r="F1069"/>
  <c r="B1154"/>
  <c r="F1070"/>
  <c r="F1066"/>
  <c r="F1067"/>
  <c r="B1097"/>
  <c r="F1109"/>
  <c r="F1068"/>
  <c r="B1056" l="1"/>
  <c r="B1054"/>
  <c r="B971"/>
  <c r="B970"/>
  <c r="B967"/>
  <c r="B966"/>
  <c r="B965"/>
  <c r="B964"/>
  <c r="B963"/>
  <c r="B962"/>
  <c r="B961"/>
  <c r="B960"/>
  <c r="B959"/>
  <c r="B958"/>
  <c r="B957"/>
  <c r="B956"/>
  <c r="B955"/>
  <c r="B954"/>
  <c r="B1043"/>
  <c r="C1043"/>
  <c r="F966"/>
  <c r="B1051"/>
  <c r="F967"/>
  <c r="F963"/>
  <c r="F964"/>
  <c r="B994"/>
  <c r="F1006"/>
  <c r="F965"/>
  <c r="B953" l="1"/>
  <c r="B951"/>
  <c r="B868"/>
  <c r="B867"/>
  <c r="B864"/>
  <c r="B863"/>
  <c r="B862"/>
  <c r="B861"/>
  <c r="B860"/>
  <c r="B859"/>
  <c r="B858"/>
  <c r="B857"/>
  <c r="B856"/>
  <c r="B855"/>
  <c r="B854"/>
  <c r="B853"/>
  <c r="B852"/>
  <c r="B851"/>
  <c r="B940"/>
  <c r="C940"/>
  <c r="F863"/>
  <c r="B948"/>
  <c r="F864"/>
  <c r="F860"/>
  <c r="F861"/>
  <c r="B891"/>
  <c r="F903"/>
  <c r="F862"/>
  <c r="B850" l="1"/>
  <c r="B848"/>
  <c r="B765"/>
  <c r="B764"/>
  <c r="B761"/>
  <c r="B760"/>
  <c r="B759"/>
  <c r="B758"/>
  <c r="B757"/>
  <c r="B756"/>
  <c r="B755"/>
  <c r="B754"/>
  <c r="B753"/>
  <c r="B752"/>
  <c r="B751"/>
  <c r="B750"/>
  <c r="B749"/>
  <c r="B748"/>
  <c r="B837"/>
  <c r="C837"/>
  <c r="F760"/>
  <c r="B845"/>
  <c r="F761"/>
  <c r="F757"/>
  <c r="F758"/>
  <c r="B788"/>
  <c r="F800"/>
  <c r="F759"/>
  <c r="B747" l="1"/>
  <c r="B745"/>
  <c r="B662"/>
  <c r="B661"/>
  <c r="B658"/>
  <c r="B657"/>
  <c r="B656"/>
  <c r="B655"/>
  <c r="B654"/>
  <c r="B653"/>
  <c r="B652"/>
  <c r="B651"/>
  <c r="B650"/>
  <c r="B649"/>
  <c r="B648"/>
  <c r="B647"/>
  <c r="B646"/>
  <c r="B645"/>
  <c r="B734"/>
  <c r="C734"/>
  <c r="F657"/>
  <c r="B742"/>
  <c r="F658"/>
  <c r="F654"/>
  <c r="F655"/>
  <c r="B685"/>
  <c r="F697"/>
  <c r="F656"/>
  <c r="B644" l="1"/>
  <c r="B642"/>
  <c r="B559"/>
  <c r="B558"/>
  <c r="B555"/>
  <c r="B554"/>
  <c r="B553"/>
  <c r="B552"/>
  <c r="B551"/>
  <c r="B550"/>
  <c r="B549"/>
  <c r="B548"/>
  <c r="B547"/>
  <c r="B546"/>
  <c r="B545"/>
  <c r="B544"/>
  <c r="B543"/>
  <c r="B542"/>
  <c r="B582"/>
  <c r="F594"/>
  <c r="F553"/>
  <c r="B639"/>
  <c r="F551"/>
  <c r="B631"/>
  <c r="C631"/>
  <c r="F554"/>
  <c r="F555"/>
  <c r="F552"/>
  <c r="B541" l="1"/>
  <c r="B539"/>
  <c r="B456"/>
  <c r="B455"/>
  <c r="B452"/>
  <c r="B451"/>
  <c r="B450"/>
  <c r="B449"/>
  <c r="B448"/>
  <c r="B447"/>
  <c r="B446"/>
  <c r="B445"/>
  <c r="B444"/>
  <c r="B443"/>
  <c r="B442"/>
  <c r="B441"/>
  <c r="B440"/>
  <c r="B439"/>
  <c r="B479"/>
  <c r="F491"/>
  <c r="F450"/>
  <c r="C528"/>
  <c r="F451"/>
  <c r="F452"/>
  <c r="F449"/>
  <c r="B528"/>
  <c r="B536"/>
  <c r="F448"/>
  <c r="B438" l="1"/>
  <c r="B436"/>
  <c r="B353"/>
  <c r="B352"/>
  <c r="B349"/>
  <c r="B348"/>
  <c r="B347"/>
  <c r="B346"/>
  <c r="B345"/>
  <c r="B344"/>
  <c r="B343"/>
  <c r="B342"/>
  <c r="B341"/>
  <c r="B340"/>
  <c r="B339"/>
  <c r="B338"/>
  <c r="B337"/>
  <c r="B336"/>
  <c r="F346"/>
  <c r="B376"/>
  <c r="B425"/>
  <c r="C425"/>
  <c r="F345"/>
  <c r="F388"/>
  <c r="F347"/>
  <c r="F348"/>
  <c r="B433"/>
  <c r="F349"/>
  <c r="B335" l="1"/>
  <c r="B333"/>
  <c r="B250"/>
  <c r="B249"/>
  <c r="B246"/>
  <c r="B245"/>
  <c r="B244"/>
  <c r="B243"/>
  <c r="B242"/>
  <c r="B241"/>
  <c r="B240"/>
  <c r="B239"/>
  <c r="B238"/>
  <c r="B237"/>
  <c r="B236"/>
  <c r="B235"/>
  <c r="B234"/>
  <c r="B233"/>
  <c r="F243"/>
  <c r="B273"/>
  <c r="B322"/>
  <c r="F245"/>
  <c r="F246"/>
  <c r="F285"/>
  <c r="F244"/>
  <c r="C322"/>
  <c r="F242"/>
  <c r="B330"/>
  <c r="B232" l="1"/>
  <c r="B230"/>
  <c r="B147"/>
  <c r="B146"/>
  <c r="B143"/>
  <c r="B142"/>
  <c r="B141"/>
  <c r="B140"/>
  <c r="B139"/>
  <c r="B138"/>
  <c r="B137"/>
  <c r="B136"/>
  <c r="B135"/>
  <c r="B134"/>
  <c r="B133"/>
  <c r="B132"/>
  <c r="B131"/>
  <c r="B130"/>
  <c r="F140"/>
  <c r="F141"/>
  <c r="B219"/>
  <c r="F142"/>
  <c r="F139"/>
  <c r="B170"/>
  <c r="F182"/>
  <c r="C219"/>
  <c r="B227"/>
  <c r="F143"/>
  <c r="B129" l="1"/>
  <c r="B127"/>
  <c r="B2419" i="27"/>
  <c r="B2418"/>
  <c r="F2451"/>
  <c r="C2414"/>
  <c r="E2414"/>
  <c r="B2439"/>
  <c r="D2414"/>
  <c r="B116" i="49"/>
  <c r="C116"/>
  <c r="B124"/>
  <c r="F2414" i="27" l="1"/>
  <c r="B2414"/>
  <c r="C2413"/>
  <c r="E2413"/>
  <c r="D2413"/>
  <c r="F2413" l="1"/>
  <c r="B2413"/>
  <c r="C2412"/>
  <c r="E2412"/>
  <c r="D2412"/>
  <c r="F2412" l="1"/>
  <c r="B2412"/>
  <c r="C2411"/>
  <c r="E2411"/>
  <c r="D2411"/>
  <c r="F2411" l="1"/>
  <c r="B2411"/>
  <c r="C2410"/>
  <c r="E2410"/>
  <c r="D2410"/>
  <c r="F2410" l="1"/>
  <c r="B2410"/>
  <c r="D2409"/>
  <c r="E2409"/>
  <c r="F2409" l="1"/>
  <c r="B2409"/>
  <c r="D2408"/>
  <c r="E2408"/>
  <c r="F2408" l="1"/>
  <c r="B2408"/>
  <c r="D2407"/>
  <c r="E2407"/>
  <c r="F2407" l="1"/>
  <c r="B2407"/>
  <c r="D2406"/>
  <c r="E2406"/>
  <c r="F2406" l="1"/>
  <c r="B2406"/>
  <c r="D2405"/>
  <c r="E2405"/>
  <c r="F2405" l="1"/>
  <c r="B2405"/>
  <c r="D2404"/>
  <c r="E2404"/>
  <c r="F2404" l="1"/>
  <c r="B2404"/>
  <c r="D2403"/>
  <c r="E2403"/>
  <c r="F2403" l="1"/>
  <c r="B2403"/>
  <c r="D2402"/>
  <c r="E2402"/>
  <c r="F2402" l="1"/>
  <c r="B2402"/>
  <c r="D2401"/>
  <c r="E2401"/>
  <c r="F2401" l="1"/>
  <c r="B2401"/>
  <c r="D2400"/>
  <c r="E2400"/>
  <c r="F2400" l="1"/>
  <c r="B2400"/>
  <c r="B2399"/>
  <c r="B2340"/>
  <c r="C2389"/>
  <c r="F2352"/>
  <c r="B2395"/>
  <c r="B2389"/>
  <c r="F2418" l="1"/>
  <c r="F2419"/>
  <c r="F2417"/>
  <c r="B2320"/>
  <c r="B2319"/>
  <c r="C2315"/>
  <c r="D2315"/>
  <c r="E2315"/>
  <c r="F2315" l="1"/>
  <c r="B2315"/>
  <c r="C2314"/>
  <c r="D2314"/>
  <c r="E2314"/>
  <c r="F2314" l="1"/>
  <c r="B2314"/>
  <c r="C2313"/>
  <c r="E2313"/>
  <c r="D2313"/>
  <c r="F2313" l="1"/>
  <c r="B2313"/>
  <c r="C2312"/>
  <c r="E2312"/>
  <c r="D2312"/>
  <c r="F2312" l="1"/>
  <c r="B2312"/>
  <c r="C2311"/>
  <c r="E2311"/>
  <c r="D2311"/>
  <c r="F2311" l="1"/>
  <c r="B2311"/>
  <c r="D2310"/>
  <c r="E2310"/>
  <c r="F2310" l="1"/>
  <c r="B2310"/>
  <c r="D2309"/>
  <c r="E2309"/>
  <c r="F2309" l="1"/>
  <c r="B2309"/>
  <c r="D2308"/>
  <c r="E2308"/>
  <c r="F2308" l="1"/>
  <c r="B2308"/>
  <c r="D2307"/>
  <c r="E2307"/>
  <c r="F2307" l="1"/>
  <c r="B2307"/>
  <c r="D2306"/>
  <c r="E2306"/>
  <c r="F2306" l="1"/>
  <c r="B2306"/>
  <c r="D2305"/>
  <c r="E2305"/>
  <c r="F2305" l="1"/>
  <c r="B2305"/>
  <c r="D2304"/>
  <c r="E2304"/>
  <c r="F2304" l="1"/>
  <c r="B2304"/>
  <c r="D2303"/>
  <c r="E2303"/>
  <c r="F2303" l="1"/>
  <c r="B2303"/>
  <c r="D2302"/>
  <c r="E2302"/>
  <c r="F2302" l="1"/>
  <c r="B2302"/>
  <c r="D2301"/>
  <c r="E2301"/>
  <c r="F2301" l="1"/>
  <c r="B2301"/>
  <c r="B2300"/>
  <c r="B2241"/>
  <c r="B2296"/>
  <c r="F2253"/>
  <c r="C2290"/>
  <c r="B2290"/>
  <c r="F2318" l="1"/>
  <c r="F2319"/>
  <c r="F2320"/>
  <c r="B2221"/>
  <c r="B2220"/>
  <c r="C2216"/>
  <c r="D2216"/>
  <c r="E2216"/>
  <c r="F2216" l="1"/>
  <c r="B2216"/>
  <c r="C2215"/>
  <c r="E2215"/>
  <c r="D2215"/>
  <c r="F2215" l="1"/>
  <c r="B2215"/>
  <c r="C2214"/>
  <c r="E2214"/>
  <c r="D2214"/>
  <c r="F2214" l="1"/>
  <c r="B2214"/>
  <c r="C2213"/>
  <c r="E2213"/>
  <c r="D2213"/>
  <c r="F2213" l="1"/>
  <c r="B2213"/>
  <c r="C2212"/>
  <c r="E2212"/>
  <c r="D2212"/>
  <c r="F2212" l="1"/>
  <c r="B2212"/>
  <c r="D2211"/>
  <c r="E2211"/>
  <c r="F2211" l="1"/>
  <c r="B2211"/>
  <c r="D2210"/>
  <c r="E2210"/>
  <c r="F2210" l="1"/>
  <c r="B2210"/>
  <c r="D2209"/>
  <c r="E2209"/>
  <c r="F2209" l="1"/>
  <c r="B2209"/>
  <c r="D2208"/>
  <c r="E2208"/>
  <c r="F2208" l="1"/>
  <c r="B2208"/>
  <c r="D2207"/>
  <c r="E2207"/>
  <c r="F2207" l="1"/>
  <c r="B2207"/>
  <c r="D2206"/>
  <c r="E2206"/>
  <c r="F2206" l="1"/>
  <c r="B2206"/>
  <c r="D2205"/>
  <c r="E2205"/>
  <c r="F2205" l="1"/>
  <c r="B2205"/>
  <c r="D2204"/>
  <c r="E2204"/>
  <c r="F2204" l="1"/>
  <c r="B2204"/>
  <c r="D2203"/>
  <c r="E2203"/>
  <c r="F2203" l="1"/>
  <c r="B2203"/>
  <c r="D2202"/>
  <c r="E2202"/>
  <c r="F2202" l="1"/>
  <c r="B2202"/>
  <c r="B2201"/>
  <c r="B2142"/>
  <c r="C2191"/>
  <c r="B2197"/>
  <c r="F2154"/>
  <c r="B2191"/>
  <c r="F2219" l="1"/>
  <c r="F2220"/>
  <c r="F2221"/>
  <c r="B2122"/>
  <c r="B2121"/>
  <c r="C2117"/>
  <c r="D2117"/>
  <c r="E2117"/>
  <c r="F2117" l="1"/>
  <c r="B2117"/>
  <c r="C2116"/>
  <c r="E2116"/>
  <c r="D2116"/>
  <c r="F2116" l="1"/>
  <c r="B2116"/>
  <c r="C2115"/>
  <c r="E2115"/>
  <c r="D2115"/>
  <c r="F2115" l="1"/>
  <c r="B2115"/>
  <c r="C2114"/>
  <c r="D2114"/>
  <c r="E2114"/>
  <c r="F2114" l="1"/>
  <c r="B2114"/>
  <c r="C2113"/>
  <c r="E2113"/>
  <c r="D2113"/>
  <c r="F2113" l="1"/>
  <c r="B2113"/>
  <c r="D2112"/>
  <c r="E2112"/>
  <c r="F2112" l="1"/>
  <c r="B2112"/>
  <c r="D2111"/>
  <c r="E2111"/>
  <c r="F2111" l="1"/>
  <c r="B2111"/>
  <c r="D2110"/>
  <c r="E2110"/>
  <c r="F2110" l="1"/>
  <c r="B2110"/>
  <c r="D2109"/>
  <c r="E2109"/>
  <c r="F2109" l="1"/>
  <c r="B2109"/>
  <c r="D2108"/>
  <c r="E2108"/>
  <c r="F2108" l="1"/>
  <c r="B2108"/>
  <c r="D2107"/>
  <c r="E2107"/>
  <c r="F2107" l="1"/>
  <c r="B2107"/>
  <c r="D2106"/>
  <c r="E2106"/>
  <c r="F2106" l="1"/>
  <c r="B2106"/>
  <c r="D2105"/>
  <c r="E2105"/>
  <c r="F2105" l="1"/>
  <c r="B2105"/>
  <c r="D2104"/>
  <c r="E2104"/>
  <c r="F2104" l="1"/>
  <c r="B2104"/>
  <c r="D2103"/>
  <c r="E2103"/>
  <c r="F2103" l="1"/>
  <c r="B2103"/>
  <c r="B2102"/>
  <c r="B2043"/>
  <c r="B2092"/>
  <c r="B2098"/>
  <c r="F2055"/>
  <c r="C2092"/>
  <c r="F2120" l="1"/>
  <c r="F2122"/>
  <c r="F2121"/>
  <c r="B2023"/>
  <c r="B2022"/>
  <c r="C2018"/>
  <c r="D2018"/>
  <c r="E2018"/>
  <c r="F2018" l="1"/>
  <c r="B2018"/>
  <c r="C2017"/>
  <c r="D2017"/>
  <c r="E2017"/>
  <c r="F2017" l="1"/>
  <c r="B2017"/>
  <c r="C2016"/>
  <c r="D2016"/>
  <c r="E2016"/>
  <c r="F2016" l="1"/>
  <c r="B2016"/>
  <c r="D2015"/>
  <c r="C2015"/>
  <c r="E2015"/>
  <c r="F2015" l="1"/>
  <c r="B2015"/>
  <c r="C2014"/>
  <c r="E2014"/>
  <c r="D2014"/>
  <c r="F2014" l="1"/>
  <c r="B2014"/>
  <c r="D2013"/>
  <c r="E2013"/>
  <c r="F2013" l="1"/>
  <c r="B2013"/>
  <c r="D2012"/>
  <c r="E2012"/>
  <c r="F2012" l="1"/>
  <c r="B2012"/>
  <c r="D2011"/>
  <c r="E2011"/>
  <c r="F2011" l="1"/>
  <c r="B2011"/>
  <c r="D2010"/>
  <c r="E2010"/>
  <c r="F2010" l="1"/>
  <c r="B2010"/>
  <c r="D2009"/>
  <c r="E2009"/>
  <c r="F2009" l="1"/>
  <c r="B2009"/>
  <c r="D2008"/>
  <c r="E2008"/>
  <c r="F2008" l="1"/>
  <c r="B2008"/>
  <c r="D2007"/>
  <c r="E2007"/>
  <c r="F2007" l="1"/>
  <c r="B2007"/>
  <c r="D2006"/>
  <c r="E2006"/>
  <c r="F2006" l="1"/>
  <c r="B2006"/>
  <c r="D2005"/>
  <c r="E2005"/>
  <c r="F2005" l="1"/>
  <c r="B2005"/>
  <c r="D2004"/>
  <c r="E2004"/>
  <c r="F2004" l="1"/>
  <c r="B2004"/>
  <c r="B2003"/>
  <c r="B1944"/>
  <c r="B1993"/>
  <c r="C1993"/>
  <c r="B1999"/>
  <c r="F1956"/>
  <c r="F2021" l="1"/>
  <c r="F2022"/>
  <c r="F2023"/>
  <c r="B1924"/>
  <c r="B1923"/>
  <c r="C1919"/>
  <c r="E1919"/>
  <c r="D1919"/>
  <c r="F1919" l="1"/>
  <c r="B1919"/>
  <c r="C1918"/>
  <c r="E1918"/>
  <c r="D1918"/>
  <c r="F1918" l="1"/>
  <c r="B1918"/>
  <c r="C1917"/>
  <c r="E1917"/>
  <c r="D1917"/>
  <c r="F1917" l="1"/>
  <c r="B1917"/>
  <c r="C1916"/>
  <c r="D1916"/>
  <c r="E1916"/>
  <c r="F1916" l="1"/>
  <c r="B1916"/>
  <c r="C1915"/>
  <c r="E1915"/>
  <c r="D1915"/>
  <c r="F1915" l="1"/>
  <c r="B1915"/>
  <c r="D1914"/>
  <c r="E1914"/>
  <c r="F1914" l="1"/>
  <c r="B1914"/>
  <c r="D1913"/>
  <c r="E1913"/>
  <c r="F1913" l="1"/>
  <c r="B1913"/>
  <c r="D1912"/>
  <c r="E1912"/>
  <c r="F1912" l="1"/>
  <c r="B1912"/>
  <c r="D1911"/>
  <c r="E1911"/>
  <c r="F1911" l="1"/>
  <c r="B1911"/>
  <c r="D1910"/>
  <c r="E1910"/>
  <c r="F1910" l="1"/>
  <c r="B1910"/>
  <c r="D1909"/>
  <c r="E1909"/>
  <c r="F1909" l="1"/>
  <c r="B1909"/>
  <c r="D1908"/>
  <c r="E1908"/>
  <c r="F1908" l="1"/>
  <c r="B1908"/>
  <c r="D1907"/>
  <c r="E1907"/>
  <c r="F1907" l="1"/>
  <c r="B1907"/>
  <c r="D1906"/>
  <c r="E1906"/>
  <c r="F1906" l="1"/>
  <c r="B1906"/>
  <c r="D1905"/>
  <c r="E1905"/>
  <c r="F1905" l="1"/>
  <c r="B1905"/>
  <c r="B1904"/>
  <c r="B1845"/>
  <c r="C1894"/>
  <c r="B1900"/>
  <c r="F1857"/>
  <c r="B1894"/>
  <c r="F1923" l="1"/>
  <c r="F1924"/>
  <c r="F1922"/>
  <c r="B1825"/>
  <c r="B1824"/>
  <c r="C1820"/>
  <c r="D1820"/>
  <c r="E1820"/>
  <c r="F1820" l="1"/>
  <c r="B1820"/>
  <c r="C1819"/>
  <c r="D1819"/>
  <c r="E1819"/>
  <c r="F1819" l="1"/>
  <c r="B1819"/>
  <c r="C1818"/>
  <c r="E1818"/>
  <c r="D1818"/>
  <c r="F1818" l="1"/>
  <c r="B1818"/>
  <c r="C1817"/>
  <c r="E1817"/>
  <c r="D1817"/>
  <c r="F1817" l="1"/>
  <c r="B1817"/>
  <c r="C1816"/>
  <c r="E1816"/>
  <c r="D1816"/>
  <c r="F1816" l="1"/>
  <c r="B1816"/>
  <c r="D1815"/>
  <c r="E1815"/>
  <c r="F1815" l="1"/>
  <c r="B1815"/>
  <c r="D1814"/>
  <c r="E1814"/>
  <c r="F1814" l="1"/>
  <c r="B1814"/>
  <c r="D1813"/>
  <c r="E1813"/>
  <c r="F1813" l="1"/>
  <c r="B1813"/>
  <c r="D1812"/>
  <c r="E1812"/>
  <c r="F1812" l="1"/>
  <c r="B1812"/>
  <c r="D1811"/>
  <c r="E1811"/>
  <c r="F1811" l="1"/>
  <c r="B1811"/>
  <c r="D1810"/>
  <c r="E1810"/>
  <c r="F1810" l="1"/>
  <c r="B1810"/>
  <c r="D1809"/>
  <c r="E1809"/>
  <c r="F1809" l="1"/>
  <c r="B1809"/>
  <c r="D1808"/>
  <c r="E1808"/>
  <c r="F1808" l="1"/>
  <c r="B1808"/>
  <c r="D1807"/>
  <c r="E1807"/>
  <c r="F1807" l="1"/>
  <c r="B1807"/>
  <c r="D1806"/>
  <c r="E1806"/>
  <c r="F1806" l="1"/>
  <c r="B1806"/>
  <c r="B1805"/>
  <c r="B1746"/>
  <c r="C1795"/>
  <c r="F1758"/>
  <c r="B1801"/>
  <c r="B1795"/>
  <c r="F1823" l="1"/>
  <c r="F1825"/>
  <c r="F1824"/>
  <c r="B1726"/>
  <c r="B1725"/>
  <c r="C1721"/>
  <c r="D1721"/>
  <c r="E1721"/>
  <c r="F1721" l="1"/>
  <c r="B1721"/>
  <c r="C1720"/>
  <c r="E1720"/>
  <c r="D1720"/>
  <c r="F1720" l="1"/>
  <c r="B1720"/>
  <c r="C1719"/>
  <c r="E1719"/>
  <c r="D1719"/>
  <c r="F1719" l="1"/>
  <c r="B1719"/>
  <c r="C1718"/>
  <c r="E1718"/>
  <c r="D1718"/>
  <c r="F1718" l="1"/>
  <c r="B1718"/>
  <c r="C1717"/>
  <c r="E1717"/>
  <c r="D1717"/>
  <c r="F1717" l="1"/>
  <c r="B1717"/>
  <c r="D1716"/>
  <c r="E1716"/>
  <c r="F1716" l="1"/>
  <c r="B1716"/>
  <c r="D1715"/>
  <c r="E1715"/>
  <c r="F1715" l="1"/>
  <c r="B1715"/>
  <c r="D1714"/>
  <c r="E1714"/>
  <c r="F1714" l="1"/>
  <c r="B1714"/>
  <c r="D1713"/>
  <c r="E1713"/>
  <c r="F1713" l="1"/>
  <c r="B1713"/>
  <c r="D1712"/>
  <c r="E1712"/>
  <c r="F1712" l="1"/>
  <c r="B1712"/>
  <c r="D1711"/>
  <c r="E1711"/>
  <c r="F1711" l="1"/>
  <c r="B1711"/>
  <c r="D1710"/>
  <c r="E1710"/>
  <c r="F1710" l="1"/>
  <c r="B1710"/>
  <c r="D1709"/>
  <c r="E1709"/>
  <c r="F1709" l="1"/>
  <c r="B1709"/>
  <c r="D1708"/>
  <c r="E1708"/>
  <c r="F1708" l="1"/>
  <c r="B1708"/>
  <c r="D1707"/>
  <c r="E1707"/>
  <c r="F1707" l="1"/>
  <c r="B1707"/>
  <c r="B1706"/>
  <c r="B1647"/>
  <c r="B1702"/>
  <c r="F1659"/>
  <c r="C1696"/>
  <c r="B1696"/>
  <c r="F1724" l="1"/>
  <c r="F1725"/>
  <c r="F1726"/>
  <c r="B1627"/>
  <c r="B1626"/>
  <c r="C1622"/>
  <c r="D1622"/>
  <c r="E1622"/>
  <c r="F1622" l="1"/>
  <c r="B1622"/>
  <c r="C1621"/>
  <c r="E1621"/>
  <c r="D1621"/>
  <c r="F1621" l="1"/>
  <c r="B1621"/>
  <c r="C1620"/>
  <c r="E1620"/>
  <c r="D1620"/>
  <c r="F1620" l="1"/>
  <c r="B1620"/>
  <c r="C1619"/>
  <c r="D1619"/>
  <c r="E1619"/>
  <c r="F1619" l="1"/>
  <c r="B1619"/>
  <c r="C1618"/>
  <c r="E1618"/>
  <c r="D1618"/>
  <c r="F1618" l="1"/>
  <c r="B1618"/>
  <c r="D1617"/>
  <c r="E1617"/>
  <c r="F1617" l="1"/>
  <c r="B1617"/>
  <c r="D1616"/>
  <c r="E1616"/>
  <c r="F1616" l="1"/>
  <c r="B1616"/>
  <c r="D1615"/>
  <c r="E1615"/>
  <c r="F1615" l="1"/>
  <c r="B1615"/>
  <c r="D1614"/>
  <c r="E1614"/>
  <c r="F1614" l="1"/>
  <c r="B1614"/>
  <c r="D1613"/>
  <c r="E1613"/>
  <c r="F1613" l="1"/>
  <c r="B1613"/>
  <c r="D1612"/>
  <c r="E1612"/>
  <c r="F1612" l="1"/>
  <c r="B1612"/>
  <c r="D1611"/>
  <c r="E1611"/>
  <c r="F1611" l="1"/>
  <c r="B1611"/>
  <c r="D1610"/>
  <c r="E1610"/>
  <c r="F1610" l="1"/>
  <c r="B1610"/>
  <c r="D1609"/>
  <c r="E1609"/>
  <c r="F1609" l="1"/>
  <c r="B1609"/>
  <c r="D1608"/>
  <c r="E1608"/>
  <c r="F1608" l="1"/>
  <c r="B1608"/>
  <c r="B1607"/>
  <c r="B1548"/>
  <c r="C1597"/>
  <c r="B1603"/>
  <c r="F1560"/>
  <c r="B1597"/>
  <c r="F1625" l="1"/>
  <c r="F1627"/>
  <c r="F1626"/>
  <c r="B1528"/>
  <c r="B1527"/>
  <c r="C1523"/>
  <c r="D1523"/>
  <c r="E1523"/>
  <c r="F1523" l="1"/>
  <c r="B1523"/>
  <c r="C1522"/>
  <c r="E1522"/>
  <c r="D1522"/>
  <c r="F1522" l="1"/>
  <c r="B1522"/>
  <c r="C1521"/>
  <c r="E1521"/>
  <c r="D1521"/>
  <c r="F1521" l="1"/>
  <c r="B1521"/>
  <c r="C1520"/>
  <c r="E1520"/>
  <c r="D1520"/>
  <c r="F1520" l="1"/>
  <c r="B1520"/>
  <c r="C1519"/>
  <c r="E1519"/>
  <c r="D1519"/>
  <c r="F1519" l="1"/>
  <c r="B1519"/>
  <c r="D1518"/>
  <c r="E1518"/>
  <c r="F1518" l="1"/>
  <c r="B1518"/>
  <c r="D1517"/>
  <c r="E1517"/>
  <c r="F1517" l="1"/>
  <c r="B1517"/>
  <c r="D1516"/>
  <c r="E1516"/>
  <c r="F1516" l="1"/>
  <c r="B1516"/>
  <c r="D1515"/>
  <c r="E1515"/>
  <c r="F1515" l="1"/>
  <c r="B1515"/>
  <c r="D1514"/>
  <c r="E1514"/>
  <c r="F1514" l="1"/>
  <c r="B1514"/>
  <c r="D1513"/>
  <c r="E1513"/>
  <c r="F1513" l="1"/>
  <c r="B1513"/>
  <c r="D1512"/>
  <c r="E1512"/>
  <c r="F1512" l="1"/>
  <c r="B1512"/>
  <c r="D1511"/>
  <c r="E1511"/>
  <c r="F1511" l="1"/>
  <c r="B1511"/>
  <c r="D1510"/>
  <c r="E1510"/>
  <c r="F1510" l="1"/>
  <c r="B1510"/>
  <c r="D1509"/>
  <c r="E1509"/>
  <c r="F1509" l="1"/>
  <c r="B1509"/>
  <c r="B1508"/>
  <c r="B1449"/>
  <c r="C1498"/>
  <c r="F1461"/>
  <c r="B1504"/>
  <c r="B1498"/>
  <c r="F1527" l="1"/>
  <c r="F1528"/>
  <c r="F1526"/>
  <c r="B1429"/>
  <c r="B1428"/>
  <c r="C1424"/>
  <c r="D1424"/>
  <c r="E1424"/>
  <c r="F1424" l="1"/>
  <c r="B1424"/>
  <c r="C1423"/>
  <c r="E1423"/>
  <c r="D1423"/>
  <c r="F1423" l="1"/>
  <c r="B1423"/>
  <c r="C1422"/>
  <c r="E1422"/>
  <c r="D1422"/>
  <c r="F1422" l="1"/>
  <c r="B1422"/>
  <c r="C1421"/>
  <c r="D1421"/>
  <c r="E1421"/>
  <c r="F1421" l="1"/>
  <c r="B1421"/>
  <c r="C1420"/>
  <c r="E1420"/>
  <c r="D1420"/>
  <c r="F1420" l="1"/>
  <c r="B1420"/>
  <c r="D1419"/>
  <c r="E1419"/>
  <c r="F1419" l="1"/>
  <c r="B1419"/>
  <c r="D1418"/>
  <c r="E1418"/>
  <c r="F1418" l="1"/>
  <c r="B1418"/>
  <c r="D1417"/>
  <c r="E1417"/>
  <c r="F1417" l="1"/>
  <c r="B1417"/>
  <c r="D1416"/>
  <c r="E1416"/>
  <c r="F1416" l="1"/>
  <c r="B1416"/>
  <c r="D1415"/>
  <c r="E1415"/>
  <c r="F1415" l="1"/>
  <c r="B1415"/>
  <c r="D1414"/>
  <c r="E1414"/>
  <c r="F1414" l="1"/>
  <c r="B1414"/>
  <c r="D1413"/>
  <c r="E1413"/>
  <c r="F1413" l="1"/>
  <c r="B1413"/>
  <c r="D1412"/>
  <c r="E1412"/>
  <c r="F1412" l="1"/>
  <c r="B1412"/>
  <c r="D1411"/>
  <c r="E1411"/>
  <c r="F1411" l="1"/>
  <c r="B1411"/>
  <c r="D1410"/>
  <c r="E1410"/>
  <c r="F1410" l="1"/>
  <c r="B1410"/>
  <c r="B1409"/>
  <c r="B1350"/>
  <c r="B1399"/>
  <c r="B1405"/>
  <c r="F1362"/>
  <c r="C1399"/>
  <c r="F1427" l="1"/>
  <c r="F1429"/>
  <c r="F1428"/>
  <c r="B1330"/>
  <c r="B1329"/>
  <c r="C1325"/>
  <c r="D1325"/>
  <c r="E1325"/>
  <c r="F1325" l="1"/>
  <c r="B1325"/>
  <c r="C1324"/>
  <c r="E1324"/>
  <c r="D1324"/>
  <c r="F1324" l="1"/>
  <c r="B1324"/>
  <c r="C1323"/>
  <c r="E1323"/>
  <c r="D1323"/>
  <c r="F1323" l="1"/>
  <c r="B1323"/>
  <c r="C1322"/>
  <c r="D1322"/>
  <c r="E1322"/>
  <c r="F1322" l="1"/>
  <c r="B1322"/>
  <c r="C1321"/>
  <c r="E1321"/>
  <c r="D1321"/>
  <c r="F1321" l="1"/>
  <c r="B1321"/>
  <c r="D1320"/>
  <c r="E1320"/>
  <c r="F1320" l="1"/>
  <c r="B1320"/>
  <c r="D1319"/>
  <c r="E1319"/>
  <c r="F1319" l="1"/>
  <c r="B1319"/>
  <c r="D1318"/>
  <c r="E1318"/>
  <c r="F1318" l="1"/>
  <c r="B1318"/>
  <c r="D1317"/>
  <c r="E1317"/>
  <c r="F1317" l="1"/>
  <c r="B1317"/>
  <c r="D1316"/>
  <c r="E1316"/>
  <c r="F1316" l="1"/>
  <c r="B1316"/>
  <c r="D1315"/>
  <c r="E1315"/>
  <c r="F1315" l="1"/>
  <c r="B1315"/>
  <c r="D1314"/>
  <c r="E1314"/>
  <c r="F1314" l="1"/>
  <c r="B1314"/>
  <c r="D1313"/>
  <c r="E1313"/>
  <c r="F1313" l="1"/>
  <c r="B1313"/>
  <c r="D1312"/>
  <c r="E1312"/>
  <c r="F1312" l="1"/>
  <c r="B1312"/>
  <c r="D1311"/>
  <c r="E1311"/>
  <c r="F1311" l="1"/>
  <c r="B1311"/>
  <c r="B1310"/>
  <c r="B1251"/>
  <c r="C1300"/>
  <c r="F1263"/>
  <c r="B1306"/>
  <c r="B1300"/>
  <c r="F1328" l="1"/>
  <c r="F1329"/>
  <c r="F1330"/>
  <c r="B1231"/>
  <c r="B1230"/>
  <c r="C1226"/>
  <c r="D1226"/>
  <c r="E1226"/>
  <c r="F1226" l="1"/>
  <c r="B1226"/>
  <c r="C1225"/>
  <c r="E1225"/>
  <c r="D1225"/>
  <c r="F1225" l="1"/>
  <c r="B1225"/>
  <c r="C1224"/>
  <c r="E1224"/>
  <c r="D1224"/>
  <c r="F1224" l="1"/>
  <c r="B1224"/>
  <c r="C1223"/>
  <c r="E1223"/>
  <c r="D1223"/>
  <c r="F1223" l="1"/>
  <c r="B1223"/>
  <c r="C1222"/>
  <c r="E1222"/>
  <c r="D1222"/>
  <c r="F1222" l="1"/>
  <c r="B1222"/>
  <c r="D1221"/>
  <c r="E1221"/>
  <c r="F1221" l="1"/>
  <c r="B1221"/>
  <c r="D1220"/>
  <c r="E1220"/>
  <c r="F1220" l="1"/>
  <c r="B1220"/>
  <c r="D1219"/>
  <c r="E1219"/>
  <c r="F1219" l="1"/>
  <c r="B1219"/>
  <c r="D1218"/>
  <c r="E1218"/>
  <c r="F1218" l="1"/>
  <c r="B1218"/>
  <c r="D1217"/>
  <c r="E1217"/>
  <c r="F1217" l="1"/>
  <c r="B1217"/>
  <c r="D1216"/>
  <c r="E1216"/>
  <c r="F1216" l="1"/>
  <c r="B1216"/>
  <c r="D1215"/>
  <c r="E1215"/>
  <c r="F1215" l="1"/>
  <c r="B1215"/>
  <c r="D1214"/>
  <c r="E1214"/>
  <c r="F1214" l="1"/>
  <c r="B1214"/>
  <c r="D1213"/>
  <c r="E1213"/>
  <c r="F1213" l="1"/>
  <c r="B1213"/>
  <c r="D1212"/>
  <c r="E1212"/>
  <c r="F1212" l="1"/>
  <c r="B1212"/>
  <c r="B1211"/>
  <c r="B1152"/>
  <c r="C1201"/>
  <c r="F1164"/>
  <c r="B1207"/>
  <c r="B1201"/>
  <c r="F1229" l="1"/>
  <c r="F1231"/>
  <c r="F1230"/>
  <c r="B1132"/>
  <c r="B1131"/>
  <c r="C1127"/>
  <c r="D1127"/>
  <c r="E1127"/>
  <c r="F1127" l="1"/>
  <c r="B1127"/>
  <c r="C1126"/>
  <c r="E1126"/>
  <c r="D1126"/>
  <c r="F1126" l="1"/>
  <c r="B1126"/>
  <c r="C1125"/>
  <c r="E1125"/>
  <c r="D1125"/>
  <c r="F1125" l="1"/>
  <c r="B1125"/>
  <c r="C1124"/>
  <c r="E1124"/>
  <c r="D1124"/>
  <c r="F1124" l="1"/>
  <c r="B1124"/>
  <c r="C1123"/>
  <c r="E1123"/>
  <c r="D1123"/>
  <c r="F1123" l="1"/>
  <c r="B1123"/>
  <c r="D1122"/>
  <c r="E1122"/>
  <c r="F1122" l="1"/>
  <c r="B1122"/>
  <c r="D1121"/>
  <c r="E1121"/>
  <c r="F1121" l="1"/>
  <c r="B1121"/>
  <c r="D1120"/>
  <c r="E1120"/>
  <c r="F1120" l="1"/>
  <c r="B1120"/>
  <c r="D1119"/>
  <c r="E1119"/>
  <c r="F1119" l="1"/>
  <c r="B1119"/>
  <c r="D1118"/>
  <c r="E1118"/>
  <c r="F1118" l="1"/>
  <c r="B1118"/>
  <c r="D1117"/>
  <c r="E1117"/>
  <c r="F1117" l="1"/>
  <c r="B1117"/>
  <c r="D1116"/>
  <c r="E1116"/>
  <c r="F1116" l="1"/>
  <c r="B1116"/>
  <c r="D1115"/>
  <c r="E1115"/>
  <c r="F1115" l="1"/>
  <c r="B1115"/>
  <c r="D1114"/>
  <c r="E1114"/>
  <c r="F1114" l="1"/>
  <c r="B1114"/>
  <c r="D1113"/>
  <c r="E1113"/>
  <c r="F1113" l="1"/>
  <c r="B1113"/>
  <c r="B1112"/>
  <c r="B1053"/>
  <c r="C1102"/>
  <c r="F1065"/>
  <c r="B1108"/>
  <c r="B1102"/>
  <c r="F1131" l="1"/>
  <c r="F1132"/>
  <c r="F1130"/>
  <c r="B1033"/>
  <c r="B1032"/>
  <c r="C1028"/>
  <c r="D1028"/>
  <c r="E1028"/>
  <c r="F1028" l="1"/>
  <c r="B1028"/>
  <c r="C1027"/>
  <c r="E1027"/>
  <c r="D1027"/>
  <c r="F1027" l="1"/>
  <c r="B1027"/>
  <c r="C1026"/>
  <c r="E1026"/>
  <c r="D1026"/>
  <c r="F1026" l="1"/>
  <c r="B1026"/>
  <c r="C1025"/>
  <c r="E1025"/>
  <c r="D1025"/>
  <c r="F1025" l="1"/>
  <c r="B1025"/>
  <c r="C1024"/>
  <c r="E1024"/>
  <c r="D1024"/>
  <c r="F1024" l="1"/>
  <c r="B1024"/>
  <c r="D1023"/>
  <c r="E1023"/>
  <c r="F1023" l="1"/>
  <c r="B1023"/>
  <c r="D1022"/>
  <c r="E1022"/>
  <c r="F1022" l="1"/>
  <c r="B1022"/>
  <c r="D1021"/>
  <c r="E1021"/>
  <c r="F1021" l="1"/>
  <c r="B1021"/>
  <c r="E1020"/>
  <c r="D1020"/>
  <c r="F1020" l="1"/>
  <c r="B1020"/>
  <c r="D1019"/>
  <c r="E1019"/>
  <c r="F1019" l="1"/>
  <c r="B1019"/>
  <c r="D1018"/>
  <c r="E1018"/>
  <c r="F1018" l="1"/>
  <c r="B1018"/>
  <c r="D1017"/>
  <c r="E1017"/>
  <c r="F1017" l="1"/>
  <c r="B1017"/>
  <c r="D1016"/>
  <c r="E1016"/>
  <c r="F1016" l="1"/>
  <c r="B1016"/>
  <c r="D1015"/>
  <c r="E1015"/>
  <c r="F1015" l="1"/>
  <c r="B1015"/>
  <c r="D1014"/>
  <c r="E1014"/>
  <c r="F1014" l="1"/>
  <c r="B1014"/>
  <c r="B1013"/>
  <c r="B954"/>
  <c r="B1003"/>
  <c r="B1009"/>
  <c r="F966"/>
  <c r="C1003"/>
  <c r="F1031" l="1"/>
  <c r="F1032"/>
  <c r="F1033"/>
  <c r="B934"/>
  <c r="B933"/>
  <c r="C929"/>
  <c r="E929"/>
  <c r="D929"/>
  <c r="F929" l="1"/>
  <c r="B929"/>
  <c r="C928"/>
  <c r="E928"/>
  <c r="D928"/>
  <c r="F928" l="1"/>
  <c r="B928"/>
  <c r="C927"/>
  <c r="E927"/>
  <c r="D927"/>
  <c r="F927" l="1"/>
  <c r="B927"/>
  <c r="C926"/>
  <c r="E926"/>
  <c r="D926"/>
  <c r="F926" l="1"/>
  <c r="B926"/>
  <c r="C925"/>
  <c r="E925"/>
  <c r="D925"/>
  <c r="F925" l="1"/>
  <c r="B925"/>
  <c r="D924"/>
  <c r="E924"/>
  <c r="F924" l="1"/>
  <c r="B924"/>
  <c r="D923"/>
  <c r="E923"/>
  <c r="F923" l="1"/>
  <c r="B923"/>
  <c r="D922"/>
  <c r="E922"/>
  <c r="F922" l="1"/>
  <c r="B922"/>
  <c r="D921"/>
  <c r="E921"/>
  <c r="F921" l="1"/>
  <c r="B921"/>
  <c r="D920"/>
  <c r="E920"/>
  <c r="F920" l="1"/>
  <c r="B920"/>
  <c r="D919"/>
  <c r="E919"/>
  <c r="F919" l="1"/>
  <c r="B919"/>
  <c r="D918"/>
  <c r="E918"/>
  <c r="F918" l="1"/>
  <c r="B918"/>
  <c r="D917"/>
  <c r="E917"/>
  <c r="F917" l="1"/>
  <c r="B917"/>
  <c r="D916"/>
  <c r="E916"/>
  <c r="F916" l="1"/>
  <c r="B916"/>
  <c r="D915"/>
  <c r="E915"/>
  <c r="F915" l="1"/>
  <c r="B915"/>
  <c r="B914"/>
  <c r="B855"/>
  <c r="C904"/>
  <c r="B910"/>
  <c r="F867"/>
  <c r="B904"/>
  <c r="F932" l="1"/>
  <c r="F933"/>
  <c r="F934"/>
  <c r="B835"/>
  <c r="B834"/>
  <c r="C830"/>
  <c r="D830"/>
  <c r="E830"/>
  <c r="F830" l="1"/>
  <c r="B830"/>
  <c r="C829"/>
  <c r="E829"/>
  <c r="D829"/>
  <c r="F829" l="1"/>
  <c r="B829"/>
  <c r="C828"/>
  <c r="E828"/>
  <c r="D828"/>
  <c r="F828" l="1"/>
  <c r="B828"/>
  <c r="C827"/>
  <c r="E827"/>
  <c r="D827"/>
  <c r="F827" l="1"/>
  <c r="B827"/>
  <c r="C826"/>
  <c r="E826"/>
  <c r="D826"/>
  <c r="F826" l="1"/>
  <c r="B826"/>
  <c r="D825"/>
  <c r="E825"/>
  <c r="F825" l="1"/>
  <c r="B825"/>
  <c r="D824"/>
  <c r="E824"/>
  <c r="F824" l="1"/>
  <c r="B824"/>
  <c r="D823"/>
  <c r="E823"/>
  <c r="F823" l="1"/>
  <c r="B823"/>
  <c r="D822"/>
  <c r="E822"/>
  <c r="F822" l="1"/>
  <c r="B822"/>
  <c r="D821"/>
  <c r="E821"/>
  <c r="F821" l="1"/>
  <c r="B821"/>
  <c r="D820"/>
  <c r="E820"/>
  <c r="F820" l="1"/>
  <c r="B820"/>
  <c r="D819"/>
  <c r="E819"/>
  <c r="F819" l="1"/>
  <c r="B819"/>
  <c r="D818"/>
  <c r="E818"/>
  <c r="F818" l="1"/>
  <c r="B818"/>
  <c r="D817"/>
  <c r="E817"/>
  <c r="F817" l="1"/>
  <c r="B817"/>
  <c r="D816"/>
  <c r="E816"/>
  <c r="F816" l="1"/>
  <c r="B816"/>
  <c r="B815"/>
  <c r="B756"/>
  <c r="C805"/>
  <c r="B811"/>
  <c r="F768"/>
  <c r="B805"/>
  <c r="F833" l="1"/>
  <c r="F835"/>
  <c r="F834"/>
  <c r="B736"/>
  <c r="B735"/>
  <c r="C731"/>
  <c r="D731"/>
  <c r="E731"/>
  <c r="F731" l="1"/>
  <c r="B731"/>
  <c r="C730"/>
  <c r="D730"/>
  <c r="E730"/>
  <c r="F730" l="1"/>
  <c r="B730"/>
  <c r="C729"/>
  <c r="D729"/>
  <c r="E729"/>
  <c r="F729" l="1"/>
  <c r="B729"/>
  <c r="C728"/>
  <c r="D728"/>
  <c r="E728"/>
  <c r="F728" l="1"/>
  <c r="B728"/>
  <c r="C727"/>
  <c r="E727"/>
  <c r="D727"/>
  <c r="F727" l="1"/>
  <c r="B727"/>
  <c r="D726"/>
  <c r="E726"/>
  <c r="F726" l="1"/>
  <c r="B726"/>
  <c r="D725"/>
  <c r="E725"/>
  <c r="F725" l="1"/>
  <c r="B725"/>
  <c r="D724"/>
  <c r="E724"/>
  <c r="F724" l="1"/>
  <c r="B724"/>
  <c r="D723"/>
  <c r="E723"/>
  <c r="F723" l="1"/>
  <c r="B723"/>
  <c r="D722"/>
  <c r="E722"/>
  <c r="F722" l="1"/>
  <c r="B722"/>
  <c r="D721"/>
  <c r="E721"/>
  <c r="F721" l="1"/>
  <c r="B721"/>
  <c r="D720"/>
  <c r="E720"/>
  <c r="F720" l="1"/>
  <c r="B720"/>
  <c r="D719"/>
  <c r="E719"/>
  <c r="F719" l="1"/>
  <c r="B719"/>
  <c r="D718"/>
  <c r="E718"/>
  <c r="F718" l="1"/>
  <c r="B718"/>
  <c r="D717"/>
  <c r="E717"/>
  <c r="F717" l="1"/>
  <c r="B717"/>
  <c r="B716"/>
  <c r="B657"/>
  <c r="B712"/>
  <c r="F669"/>
  <c r="C706"/>
  <c r="B706"/>
  <c r="F735" l="1"/>
  <c r="F736"/>
  <c r="F734"/>
  <c r="B637"/>
  <c r="B636"/>
  <c r="C632"/>
  <c r="D632"/>
  <c r="E632"/>
  <c r="F632" l="1"/>
  <c r="B632"/>
  <c r="C631"/>
  <c r="E631"/>
  <c r="D631"/>
  <c r="F631" l="1"/>
  <c r="B631"/>
  <c r="C630"/>
  <c r="E630"/>
  <c r="D630"/>
  <c r="F630" l="1"/>
  <c r="B630"/>
  <c r="C629"/>
  <c r="E629"/>
  <c r="D629"/>
  <c r="F629" l="1"/>
  <c r="B629"/>
  <c r="C628"/>
  <c r="E628"/>
  <c r="D628"/>
  <c r="F628" l="1"/>
  <c r="B628"/>
  <c r="D627"/>
  <c r="E627"/>
  <c r="F627" l="1"/>
  <c r="B627"/>
  <c r="D626"/>
  <c r="E626"/>
  <c r="F626" l="1"/>
  <c r="B626"/>
  <c r="D625"/>
  <c r="E625"/>
  <c r="F625" l="1"/>
  <c r="B625"/>
  <c r="D624"/>
  <c r="E624"/>
  <c r="F624" l="1"/>
  <c r="B624"/>
  <c r="D623"/>
  <c r="E623"/>
  <c r="F623" l="1"/>
  <c r="B623"/>
  <c r="D622"/>
  <c r="E622"/>
  <c r="F622" l="1"/>
  <c r="B622"/>
  <c r="D621"/>
  <c r="E621"/>
  <c r="F621" l="1"/>
  <c r="B621"/>
  <c r="D620"/>
  <c r="E620"/>
  <c r="F620" l="1"/>
  <c r="B620"/>
  <c r="D619"/>
  <c r="E619"/>
  <c r="F619" l="1"/>
  <c r="B619"/>
  <c r="D618"/>
  <c r="E618"/>
  <c r="F618" l="1"/>
  <c r="B618"/>
  <c r="B617"/>
  <c r="B558"/>
  <c r="C607"/>
  <c r="F570"/>
  <c r="B613"/>
  <c r="B607"/>
  <c r="F635" l="1"/>
  <c r="F637"/>
  <c r="F636"/>
  <c r="B538"/>
  <c r="B537"/>
  <c r="C533"/>
  <c r="E533"/>
  <c r="D533"/>
  <c r="F533" l="1"/>
  <c r="B533"/>
  <c r="C532"/>
  <c r="E532"/>
  <c r="D532"/>
  <c r="F532" l="1"/>
  <c r="B532"/>
  <c r="C531"/>
  <c r="E531"/>
  <c r="D531"/>
  <c r="F531" l="1"/>
  <c r="B531"/>
  <c r="C530"/>
  <c r="E530"/>
  <c r="D530"/>
  <c r="F530" l="1"/>
  <c r="B530"/>
  <c r="C529"/>
  <c r="E529"/>
  <c r="D529"/>
  <c r="F529" l="1"/>
  <c r="B529"/>
  <c r="D528"/>
  <c r="E528"/>
  <c r="F528" l="1"/>
  <c r="B528"/>
  <c r="D527"/>
  <c r="E527"/>
  <c r="F527" l="1"/>
  <c r="B527"/>
  <c r="D526"/>
  <c r="E526"/>
  <c r="F526" l="1"/>
  <c r="B526"/>
  <c r="D525"/>
  <c r="E525"/>
  <c r="F525" l="1"/>
  <c r="B525"/>
  <c r="D524"/>
  <c r="E524"/>
  <c r="F524" l="1"/>
  <c r="B524"/>
  <c r="D523"/>
  <c r="E523"/>
  <c r="F523" l="1"/>
  <c r="B523"/>
  <c r="D522"/>
  <c r="E522"/>
  <c r="F522" l="1"/>
  <c r="B522"/>
  <c r="D521"/>
  <c r="E521"/>
  <c r="F521" l="1"/>
  <c r="B521"/>
  <c r="D520"/>
  <c r="E520"/>
  <c r="F520" l="1"/>
  <c r="B520"/>
  <c r="D519"/>
  <c r="E519"/>
  <c r="F519" l="1"/>
  <c r="B519"/>
  <c r="B518"/>
  <c r="B459"/>
  <c r="C508"/>
  <c r="F471"/>
  <c r="B514"/>
  <c r="B508"/>
  <c r="F536" l="1"/>
  <c r="F537"/>
  <c r="F538"/>
  <c r="B439"/>
  <c r="B438"/>
  <c r="C434"/>
  <c r="D434"/>
  <c r="E434"/>
  <c r="F434" l="1"/>
  <c r="B434"/>
  <c r="C433"/>
  <c r="E433"/>
  <c r="D433"/>
  <c r="F433" l="1"/>
  <c r="B433"/>
  <c r="C432"/>
  <c r="E432"/>
  <c r="D432"/>
  <c r="F432" l="1"/>
  <c r="B432"/>
  <c r="C431"/>
  <c r="E431"/>
  <c r="D431"/>
  <c r="F431" l="1"/>
  <c r="B431"/>
  <c r="C430"/>
  <c r="E430"/>
  <c r="D430"/>
  <c r="F430" l="1"/>
  <c r="B430"/>
  <c r="D429"/>
  <c r="E429"/>
  <c r="F429" l="1"/>
  <c r="B429"/>
  <c r="D428"/>
  <c r="E428"/>
  <c r="F428" l="1"/>
  <c r="B428"/>
  <c r="D427"/>
  <c r="E427"/>
  <c r="F427" l="1"/>
  <c r="B427"/>
  <c r="D426"/>
  <c r="E426"/>
  <c r="F426" l="1"/>
  <c r="B426"/>
  <c r="D425"/>
  <c r="E425"/>
  <c r="F425" l="1"/>
  <c r="B425"/>
  <c r="D424"/>
  <c r="E424"/>
  <c r="F424" l="1"/>
  <c r="B424"/>
  <c r="D423"/>
  <c r="E423"/>
  <c r="F423" l="1"/>
  <c r="B423"/>
  <c r="D422"/>
  <c r="E422"/>
  <c r="F422" l="1"/>
  <c r="B422"/>
  <c r="D421"/>
  <c r="E421"/>
  <c r="F421" l="1"/>
  <c r="B421"/>
  <c r="D420"/>
  <c r="E420"/>
  <c r="F420" l="1"/>
  <c r="B420"/>
  <c r="B419"/>
  <c r="B360"/>
  <c r="C409"/>
  <c r="F372"/>
  <c r="B409"/>
  <c r="B415"/>
  <c r="F437" l="1"/>
  <c r="F439"/>
  <c r="F438"/>
  <c r="B340"/>
  <c r="B339"/>
  <c r="C335"/>
  <c r="D335"/>
  <c r="E335"/>
  <c r="F335" l="1"/>
  <c r="B335"/>
  <c r="C334"/>
  <c r="D334"/>
  <c r="E334"/>
  <c r="F334" l="1"/>
  <c r="B334"/>
  <c r="D333"/>
  <c r="C333"/>
  <c r="E333"/>
  <c r="F333" l="1"/>
  <c r="B333"/>
  <c r="C332"/>
  <c r="E332"/>
  <c r="D332"/>
  <c r="F332" l="1"/>
  <c r="B332"/>
  <c r="C331"/>
  <c r="E331"/>
  <c r="D331"/>
  <c r="F331" l="1"/>
  <c r="B331"/>
  <c r="D330"/>
  <c r="E330"/>
  <c r="F330" l="1"/>
  <c r="B330"/>
  <c r="D329"/>
  <c r="E329"/>
  <c r="F329" l="1"/>
  <c r="B329"/>
  <c r="D328"/>
  <c r="E328"/>
  <c r="F328" l="1"/>
  <c r="B328"/>
  <c r="D327"/>
  <c r="E327"/>
  <c r="F327" l="1"/>
  <c r="B327"/>
  <c r="D326"/>
  <c r="E326"/>
  <c r="F326" l="1"/>
  <c r="B326"/>
  <c r="D325"/>
  <c r="E325"/>
  <c r="F325" l="1"/>
  <c r="B325"/>
  <c r="D324"/>
  <c r="E324"/>
  <c r="F324" l="1"/>
  <c r="B324"/>
  <c r="D323"/>
  <c r="E323"/>
  <c r="F323" l="1"/>
  <c r="B323"/>
  <c r="D322"/>
  <c r="E322"/>
  <c r="F322" l="1"/>
  <c r="B322"/>
  <c r="D321"/>
  <c r="E321"/>
  <c r="F321" l="1"/>
  <c r="B321"/>
  <c r="B320"/>
  <c r="B261"/>
  <c r="C310"/>
  <c r="B316"/>
  <c r="F273"/>
  <c r="B310"/>
  <c r="F339" l="1"/>
  <c r="F340"/>
  <c r="F338"/>
  <c r="B241"/>
  <c r="B240"/>
  <c r="C236"/>
  <c r="D236"/>
  <c r="E236"/>
  <c r="F236" l="1"/>
  <c r="B236"/>
  <c r="C235"/>
  <c r="D235"/>
  <c r="E235"/>
  <c r="F235" l="1"/>
  <c r="B235"/>
  <c r="C234"/>
  <c r="E234"/>
  <c r="D234"/>
  <c r="F234" l="1"/>
  <c r="B234"/>
  <c r="C233"/>
  <c r="D233"/>
  <c r="E233"/>
  <c r="F233" l="1"/>
  <c r="B233"/>
  <c r="C232"/>
  <c r="E232"/>
  <c r="D232"/>
  <c r="F232" l="1"/>
  <c r="B232"/>
  <c r="D231"/>
  <c r="E231"/>
  <c r="F231" l="1"/>
  <c r="B231"/>
  <c r="D230"/>
  <c r="E230"/>
  <c r="F230" l="1"/>
  <c r="B230"/>
  <c r="D229"/>
  <c r="E229"/>
  <c r="F229" l="1"/>
  <c r="B229"/>
  <c r="D228"/>
  <c r="E228"/>
  <c r="F228" l="1"/>
  <c r="B228"/>
  <c r="D227"/>
  <c r="E227"/>
  <c r="F227" l="1"/>
  <c r="B227"/>
  <c r="D226"/>
  <c r="E226"/>
  <c r="F226" l="1"/>
  <c r="B226"/>
  <c r="D225"/>
  <c r="E225"/>
  <c r="F225" l="1"/>
  <c r="B225"/>
  <c r="D224"/>
  <c r="E224"/>
  <c r="F224" l="1"/>
  <c r="B224"/>
  <c r="D223"/>
  <c r="E223"/>
  <c r="F223" l="1"/>
  <c r="B223"/>
  <c r="D222"/>
  <c r="E222"/>
  <c r="F222" l="1"/>
  <c r="B222"/>
  <c r="B221"/>
  <c r="B162"/>
  <c r="C211"/>
  <c r="B217"/>
  <c r="F174"/>
  <c r="B211"/>
  <c r="F239" l="1"/>
  <c r="F240"/>
  <c r="F241"/>
  <c r="B142"/>
  <c r="B141"/>
  <c r="C137"/>
  <c r="D137"/>
  <c r="E137"/>
  <c r="F137" l="1"/>
  <c r="B137"/>
  <c r="C136"/>
  <c r="E136"/>
  <c r="D136"/>
  <c r="F136" l="1"/>
  <c r="B136"/>
  <c r="C135"/>
  <c r="E135"/>
  <c r="D135"/>
  <c r="F135" l="1"/>
  <c r="B135"/>
  <c r="C134"/>
  <c r="E134"/>
  <c r="D134"/>
  <c r="F134" l="1"/>
  <c r="B134"/>
  <c r="C133"/>
  <c r="E133"/>
  <c r="D133"/>
  <c r="F133" l="1"/>
  <c r="B133"/>
  <c r="D132"/>
  <c r="E132"/>
  <c r="F132" l="1"/>
  <c r="B132"/>
  <c r="D131"/>
  <c r="E131"/>
  <c r="F131" l="1"/>
  <c r="B131"/>
  <c r="D130"/>
  <c r="E130"/>
  <c r="F130" l="1"/>
  <c r="B130"/>
  <c r="D129"/>
  <c r="E129"/>
  <c r="F129" l="1"/>
  <c r="B129"/>
  <c r="D128"/>
  <c r="E128"/>
  <c r="F128" l="1"/>
  <c r="B128"/>
  <c r="D127"/>
  <c r="E127"/>
  <c r="F127" l="1"/>
  <c r="B127"/>
  <c r="D126"/>
  <c r="E126"/>
  <c r="F126" l="1"/>
  <c r="B126"/>
  <c r="D125"/>
  <c r="E125"/>
  <c r="F125" l="1"/>
  <c r="B125"/>
  <c r="D124"/>
  <c r="E124"/>
  <c r="F124" l="1"/>
  <c r="B124"/>
  <c r="D123"/>
  <c r="E123"/>
  <c r="F123" l="1"/>
  <c r="B123"/>
  <c r="B122"/>
  <c r="B2441" i="29"/>
  <c r="B118" i="27"/>
  <c r="F2453" i="29"/>
  <c r="B112" i="27"/>
  <c r="C112"/>
  <c r="F141" l="1"/>
  <c r="F142"/>
  <c r="F140"/>
  <c r="B2419" i="29"/>
  <c r="B2418"/>
  <c r="C2414"/>
  <c r="D2414"/>
  <c r="E2414"/>
  <c r="F2414" l="1"/>
  <c r="B2414"/>
  <c r="C2413"/>
  <c r="D2413"/>
  <c r="E2413"/>
  <c r="F2413" l="1"/>
  <c r="B2413"/>
  <c r="C2412"/>
  <c r="E2412"/>
  <c r="D2412"/>
  <c r="F2412" l="1"/>
  <c r="B2412"/>
  <c r="C2411"/>
  <c r="E2411"/>
  <c r="D2411"/>
  <c r="F2411" l="1"/>
  <c r="B2411"/>
  <c r="C2410"/>
  <c r="E2410"/>
  <c r="D2410"/>
  <c r="F2410" l="1"/>
  <c r="B2410"/>
  <c r="D2409"/>
  <c r="E2409"/>
  <c r="F2409" l="1"/>
  <c r="B2409"/>
  <c r="D2408"/>
  <c r="E2408"/>
  <c r="F2408" l="1"/>
  <c r="B2408"/>
  <c r="D2407"/>
  <c r="E2407"/>
  <c r="F2407" l="1"/>
  <c r="B2407"/>
  <c r="D2406"/>
  <c r="E2406"/>
  <c r="F2406" l="1"/>
  <c r="B2406"/>
  <c r="D2405"/>
  <c r="E2405"/>
  <c r="F2405" l="1"/>
  <c r="B2405"/>
  <c r="D2404"/>
  <c r="E2404"/>
  <c r="F2404" l="1"/>
  <c r="B2404"/>
  <c r="D2403"/>
  <c r="E2403"/>
  <c r="F2403" l="1"/>
  <c r="B2403"/>
  <c r="D2402"/>
  <c r="E2402"/>
  <c r="F2402" l="1"/>
  <c r="B2402"/>
  <c r="D2401"/>
  <c r="E2401"/>
  <c r="F2401" l="1"/>
  <c r="B2401"/>
  <c r="D2400"/>
  <c r="E2400"/>
  <c r="F2400" l="1"/>
  <c r="B2400"/>
  <c r="B2399"/>
  <c r="B2342"/>
  <c r="C2389"/>
  <c r="F2354"/>
  <c r="B2395"/>
  <c r="B2389"/>
  <c r="F2417" l="1"/>
  <c r="F2419"/>
  <c r="F2418"/>
  <c r="B2320"/>
  <c r="B2319"/>
  <c r="C2315"/>
  <c r="D2315"/>
  <c r="E2315"/>
  <c r="F2315" l="1"/>
  <c r="B2315"/>
  <c r="C2314"/>
  <c r="E2314"/>
  <c r="D2314"/>
  <c r="F2314" l="1"/>
  <c r="B2314"/>
  <c r="C2313"/>
  <c r="E2313"/>
  <c r="D2313"/>
  <c r="F2313" l="1"/>
  <c r="B2313"/>
  <c r="C2312"/>
  <c r="E2312"/>
  <c r="D2312"/>
  <c r="F2312" l="1"/>
  <c r="B2312"/>
  <c r="C2311"/>
  <c r="E2311"/>
  <c r="D2311"/>
  <c r="F2311" l="1"/>
  <c r="B2311"/>
  <c r="D2310"/>
  <c r="E2310"/>
  <c r="F2310" l="1"/>
  <c r="B2310"/>
  <c r="D2309"/>
  <c r="E2309"/>
  <c r="F2309" l="1"/>
  <c r="B2309"/>
  <c r="D2308"/>
  <c r="E2308"/>
  <c r="F2308" l="1"/>
  <c r="B2308"/>
  <c r="D2307"/>
  <c r="E2307"/>
  <c r="F2307" l="1"/>
  <c r="B2307"/>
  <c r="D2306"/>
  <c r="E2306"/>
  <c r="F2306" l="1"/>
  <c r="B2306"/>
  <c r="D2305"/>
  <c r="E2305"/>
  <c r="F2305" l="1"/>
  <c r="B2305"/>
  <c r="D2304"/>
  <c r="E2304"/>
  <c r="F2304" l="1"/>
  <c r="B2304"/>
  <c r="D2303"/>
  <c r="E2303"/>
  <c r="F2303" l="1"/>
  <c r="B2303"/>
  <c r="D2302"/>
  <c r="E2302"/>
  <c r="F2302" l="1"/>
  <c r="B2302"/>
  <c r="D2301"/>
  <c r="E2301"/>
  <c r="F2301" l="1"/>
  <c r="B2301"/>
  <c r="B2300"/>
  <c r="B2243"/>
  <c r="C2290"/>
  <c r="B2296"/>
  <c r="F2255"/>
  <c r="B2290"/>
  <c r="F2319" l="1"/>
  <c r="F2320"/>
  <c r="F2318"/>
  <c r="B2221"/>
  <c r="B2220"/>
  <c r="C2216"/>
  <c r="D2216"/>
  <c r="E2216"/>
  <c r="F2216" l="1"/>
  <c r="B2216"/>
  <c r="C2215"/>
  <c r="E2215"/>
  <c r="D2215"/>
  <c r="F2215" l="1"/>
  <c r="B2215"/>
  <c r="C2214"/>
  <c r="E2214"/>
  <c r="D2214"/>
  <c r="F2214" l="1"/>
  <c r="B2214"/>
  <c r="C2213"/>
  <c r="E2213"/>
  <c r="D2213"/>
  <c r="F2213" l="1"/>
  <c r="B2213"/>
  <c r="C2212"/>
  <c r="E2212"/>
  <c r="D2212"/>
  <c r="F2212" l="1"/>
  <c r="B2212"/>
  <c r="D2211"/>
  <c r="E2211"/>
  <c r="F2211" l="1"/>
  <c r="B2211"/>
  <c r="D2210"/>
  <c r="E2210"/>
  <c r="F2210" l="1"/>
  <c r="B2210"/>
  <c r="D2209"/>
  <c r="E2209"/>
  <c r="F2209" l="1"/>
  <c r="B2209"/>
  <c r="D2208"/>
  <c r="E2208"/>
  <c r="F2208" l="1"/>
  <c r="B2208"/>
  <c r="D2207"/>
  <c r="E2207"/>
  <c r="F2207" l="1"/>
  <c r="B2207"/>
  <c r="D2206"/>
  <c r="E2206"/>
  <c r="F2206" l="1"/>
  <c r="B2206"/>
  <c r="D2205"/>
  <c r="E2205"/>
  <c r="F2205" l="1"/>
  <c r="B2205"/>
  <c r="D2204"/>
  <c r="E2204"/>
  <c r="F2204" l="1"/>
  <c r="B2204"/>
  <c r="D2203"/>
  <c r="E2203"/>
  <c r="F2203" l="1"/>
  <c r="B2203"/>
  <c r="D2202"/>
  <c r="E2202"/>
  <c r="F2202" l="1"/>
  <c r="B2202"/>
  <c r="B2201"/>
  <c r="B2144"/>
  <c r="F2156"/>
  <c r="B2191"/>
  <c r="C2191"/>
  <c r="B2197"/>
  <c r="F2219" l="1"/>
  <c r="F2220"/>
  <c r="F2221"/>
  <c r="B2122"/>
  <c r="B2121"/>
  <c r="C2117"/>
  <c r="E2117"/>
  <c r="D2117"/>
  <c r="F2117" l="1"/>
  <c r="B2117"/>
  <c r="C2116"/>
  <c r="D2116"/>
  <c r="E2116"/>
  <c r="F2116" l="1"/>
  <c r="B2116"/>
  <c r="C2115"/>
  <c r="E2115"/>
  <c r="D2115"/>
  <c r="F2115" l="1"/>
  <c r="B2115"/>
  <c r="C2114"/>
  <c r="E2114"/>
  <c r="D2114"/>
  <c r="F2114" l="1"/>
  <c r="B2114"/>
  <c r="C2113"/>
  <c r="E2113"/>
  <c r="D2113"/>
  <c r="F2113" l="1"/>
  <c r="B2113"/>
  <c r="D2112"/>
  <c r="E2112"/>
  <c r="F2112" l="1"/>
  <c r="B2112"/>
  <c r="D2111"/>
  <c r="E2111"/>
  <c r="F2111" l="1"/>
  <c r="B2111"/>
  <c r="D2110"/>
  <c r="E2110"/>
  <c r="F2110" l="1"/>
  <c r="B2110"/>
  <c r="D2109"/>
  <c r="E2109"/>
  <c r="F2109" l="1"/>
  <c r="B2109"/>
  <c r="D2108"/>
  <c r="E2108"/>
  <c r="F2108" l="1"/>
  <c r="B2108"/>
  <c r="D2107"/>
  <c r="E2107"/>
  <c r="F2107" l="1"/>
  <c r="B2107"/>
  <c r="D2106"/>
  <c r="E2106"/>
  <c r="F2106" l="1"/>
  <c r="B2106"/>
  <c r="D2105"/>
  <c r="E2105"/>
  <c r="F2105" l="1"/>
  <c r="B2105"/>
  <c r="D2104"/>
  <c r="E2104"/>
  <c r="F2104" l="1"/>
  <c r="B2104"/>
  <c r="D2103"/>
  <c r="E2103"/>
  <c r="F2103" l="1"/>
  <c r="B2103"/>
  <c r="B2102"/>
  <c r="B2045"/>
  <c r="C2092"/>
  <c r="F2057"/>
  <c r="B2098"/>
  <c r="B2092"/>
  <c r="F2122" l="1"/>
  <c r="F2120"/>
  <c r="F2121"/>
  <c r="B2023"/>
  <c r="B2022"/>
  <c r="C2018"/>
  <c r="D2018"/>
  <c r="E2018"/>
  <c r="F2018" l="1"/>
  <c r="B2018"/>
  <c r="C2017"/>
  <c r="D2017"/>
  <c r="E2017"/>
  <c r="F2017" l="1"/>
  <c r="B2017"/>
  <c r="C2016"/>
  <c r="D2016"/>
  <c r="E2016"/>
  <c r="F2016" l="1"/>
  <c r="B2016"/>
  <c r="C2015"/>
  <c r="E2015"/>
  <c r="D2015"/>
  <c r="F2015" l="1"/>
  <c r="B2015"/>
  <c r="C2014"/>
  <c r="D2014"/>
  <c r="E2014"/>
  <c r="F2014" l="1"/>
  <c r="B2014"/>
  <c r="D2013"/>
  <c r="E2013"/>
  <c r="F2013" l="1"/>
  <c r="B2013"/>
  <c r="D2012"/>
  <c r="E2012"/>
  <c r="F2012" l="1"/>
  <c r="B2012"/>
  <c r="D2011"/>
  <c r="E2011"/>
  <c r="F2011" l="1"/>
  <c r="B2011"/>
  <c r="D2010"/>
  <c r="E2010"/>
  <c r="F2010" l="1"/>
  <c r="B2010"/>
  <c r="D2009"/>
  <c r="E2009"/>
  <c r="F2009" l="1"/>
  <c r="B2009"/>
  <c r="D2008"/>
  <c r="E2008"/>
  <c r="F2008" l="1"/>
  <c r="B2008"/>
  <c r="D2007"/>
  <c r="E2007"/>
  <c r="F2007" l="1"/>
  <c r="B2007"/>
  <c r="D2006"/>
  <c r="E2006"/>
  <c r="F2006" l="1"/>
  <c r="B2006"/>
  <c r="D2005"/>
  <c r="E2005"/>
  <c r="F2005" l="1"/>
  <c r="B2005"/>
  <c r="D2004"/>
  <c r="E2004"/>
  <c r="F2004" l="1"/>
  <c r="B2004"/>
  <c r="B2003"/>
  <c r="B1946"/>
  <c r="F1958"/>
  <c r="B1993"/>
  <c r="B1999"/>
  <c r="C1993"/>
  <c r="F2021" l="1"/>
  <c r="F2023"/>
  <c r="F2022"/>
  <c r="B1924"/>
  <c r="B1923"/>
  <c r="C1919"/>
  <c r="D1919"/>
  <c r="E1919"/>
  <c r="F1919" l="1"/>
  <c r="B1919"/>
  <c r="C1918"/>
  <c r="D1918"/>
  <c r="E1918"/>
  <c r="F1918" l="1"/>
  <c r="B1918"/>
  <c r="C1917"/>
  <c r="D1917"/>
  <c r="E1917"/>
  <c r="F1917" l="1"/>
  <c r="B1917"/>
  <c r="C1916"/>
  <c r="E1916"/>
  <c r="D1916"/>
  <c r="F1916" l="1"/>
  <c r="B1916"/>
  <c r="C1915"/>
  <c r="E1915"/>
  <c r="D1915"/>
  <c r="F1915" l="1"/>
  <c r="B1915"/>
  <c r="D1914"/>
  <c r="E1914"/>
  <c r="F1914" l="1"/>
  <c r="B1914"/>
  <c r="D1913"/>
  <c r="E1913"/>
  <c r="F1913" l="1"/>
  <c r="B1913"/>
  <c r="D1912"/>
  <c r="E1912"/>
  <c r="F1912" l="1"/>
  <c r="B1912"/>
  <c r="D1911"/>
  <c r="E1911"/>
  <c r="F1911" l="1"/>
  <c r="B1911"/>
  <c r="D1910"/>
  <c r="E1910"/>
  <c r="F1910" l="1"/>
  <c r="B1910"/>
  <c r="D1909"/>
  <c r="E1909"/>
  <c r="F1909" l="1"/>
  <c r="B1909"/>
  <c r="D1908"/>
  <c r="E1908"/>
  <c r="F1908" l="1"/>
  <c r="B1908"/>
  <c r="D1907"/>
  <c r="E1907"/>
  <c r="F1907" l="1"/>
  <c r="B1907"/>
  <c r="D1906"/>
  <c r="E1906"/>
  <c r="F1906" l="1"/>
  <c r="B1906"/>
  <c r="D1905"/>
  <c r="E1905"/>
  <c r="F1905" l="1"/>
  <c r="B1905"/>
  <c r="B1904"/>
  <c r="B1847"/>
  <c r="B1894"/>
  <c r="C1894"/>
  <c r="B1900"/>
  <c r="F1859"/>
  <c r="F1922" l="1"/>
  <c r="F1923"/>
  <c r="F1924"/>
  <c r="B1825"/>
  <c r="B1824"/>
  <c r="C1820"/>
  <c r="E1820"/>
  <c r="D1820"/>
  <c r="F1820" l="1"/>
  <c r="B1820"/>
  <c r="C1819"/>
  <c r="D1819"/>
  <c r="E1819"/>
  <c r="F1819" l="1"/>
  <c r="B1819"/>
  <c r="C1818"/>
  <c r="E1818"/>
  <c r="D1818"/>
  <c r="F1818" l="1"/>
  <c r="B1818"/>
  <c r="C1817"/>
  <c r="E1817"/>
  <c r="D1817"/>
  <c r="F1817" l="1"/>
  <c r="B1817"/>
  <c r="C1816"/>
  <c r="E1816"/>
  <c r="D1816"/>
  <c r="F1816" l="1"/>
  <c r="B1816"/>
  <c r="D1815"/>
  <c r="E1815"/>
  <c r="F1815" l="1"/>
  <c r="B1815"/>
  <c r="D1814"/>
  <c r="E1814"/>
  <c r="F1814" l="1"/>
  <c r="B1814"/>
  <c r="D1813"/>
  <c r="E1813"/>
  <c r="F1813" l="1"/>
  <c r="B1813"/>
  <c r="D1812"/>
  <c r="E1812"/>
  <c r="F1812" l="1"/>
  <c r="B1812"/>
  <c r="D1811"/>
  <c r="E1811"/>
  <c r="F1811" l="1"/>
  <c r="B1811"/>
  <c r="D1810"/>
  <c r="E1810"/>
  <c r="F1810" l="1"/>
  <c r="B1810"/>
  <c r="D1809"/>
  <c r="E1809"/>
  <c r="F1809" l="1"/>
  <c r="B1809"/>
  <c r="D1808"/>
  <c r="E1808"/>
  <c r="F1808" l="1"/>
  <c r="B1808"/>
  <c r="D1807"/>
  <c r="E1807"/>
  <c r="F1807" l="1"/>
  <c r="B1807"/>
  <c r="D1806"/>
  <c r="E1806"/>
  <c r="F1806" l="1"/>
  <c r="B1806"/>
  <c r="B1805"/>
  <c r="B1748"/>
  <c r="B1801"/>
  <c r="F1760"/>
  <c r="C1795"/>
  <c r="B1795"/>
  <c r="F1823" l="1"/>
  <c r="F1825"/>
  <c r="F1824"/>
  <c r="B1726"/>
  <c r="B1725"/>
  <c r="C1721"/>
  <c r="E1721"/>
  <c r="D1721"/>
  <c r="F1721" l="1"/>
  <c r="B1721"/>
  <c r="C1720"/>
  <c r="E1720"/>
  <c r="D1720"/>
  <c r="F1720" l="1"/>
  <c r="B1720"/>
  <c r="C1719"/>
  <c r="E1719"/>
  <c r="D1719"/>
  <c r="F1719" l="1"/>
  <c r="B1719"/>
  <c r="C1718"/>
  <c r="E1718"/>
  <c r="D1718"/>
  <c r="F1718" l="1"/>
  <c r="B1718"/>
  <c r="C1717"/>
  <c r="E1717"/>
  <c r="D1717"/>
  <c r="F1717" l="1"/>
  <c r="B1717"/>
  <c r="D1716"/>
  <c r="E1716"/>
  <c r="F1716" l="1"/>
  <c r="B1716"/>
  <c r="D1715"/>
  <c r="E1715"/>
  <c r="F1715" l="1"/>
  <c r="B1715"/>
  <c r="D1714"/>
  <c r="E1714"/>
  <c r="F1714" l="1"/>
  <c r="B1714"/>
  <c r="D1713"/>
  <c r="E1713"/>
  <c r="F1713" l="1"/>
  <c r="B1713"/>
  <c r="D1712"/>
  <c r="E1712"/>
  <c r="F1712" l="1"/>
  <c r="B1712"/>
  <c r="D1711"/>
  <c r="E1711"/>
  <c r="F1711" l="1"/>
  <c r="B1711"/>
  <c r="D1710"/>
  <c r="E1710"/>
  <c r="F1710" l="1"/>
  <c r="B1710"/>
  <c r="D1709"/>
  <c r="E1709"/>
  <c r="F1709" l="1"/>
  <c r="B1709"/>
  <c r="E1708"/>
  <c r="D1708"/>
  <c r="F1708" l="1"/>
  <c r="B1708"/>
  <c r="D1707"/>
  <c r="E1707"/>
  <c r="F1707" l="1"/>
  <c r="B1707"/>
  <c r="B1706"/>
  <c r="B1649"/>
  <c r="C1696"/>
  <c r="B1702"/>
  <c r="F1661"/>
  <c r="B1696"/>
  <c r="F1725" l="1"/>
  <c r="F1726"/>
  <c r="F1724"/>
  <c r="B1627"/>
  <c r="B1626"/>
  <c r="C1622"/>
  <c r="E1622"/>
  <c r="D1622"/>
  <c r="F1622" l="1"/>
  <c r="B1622"/>
  <c r="C1621"/>
  <c r="D1621"/>
  <c r="E1621"/>
  <c r="F1621" l="1"/>
  <c r="B1621"/>
  <c r="C1620"/>
  <c r="E1620"/>
  <c r="D1620"/>
  <c r="F1620" l="1"/>
  <c r="B1620"/>
  <c r="C1619"/>
  <c r="E1619"/>
  <c r="D1619"/>
  <c r="F1619" l="1"/>
  <c r="B1619"/>
  <c r="C1618"/>
  <c r="E1618"/>
  <c r="D1618"/>
  <c r="F1618" l="1"/>
  <c r="B1618"/>
  <c r="D1617"/>
  <c r="E1617"/>
  <c r="F1617" l="1"/>
  <c r="B1617"/>
  <c r="D1616"/>
  <c r="E1616"/>
  <c r="F1616" l="1"/>
  <c r="B1616"/>
  <c r="D1615"/>
  <c r="E1615"/>
  <c r="F1615" l="1"/>
  <c r="B1615"/>
  <c r="D1614"/>
  <c r="E1614"/>
  <c r="F1614" l="1"/>
  <c r="B1614"/>
  <c r="D1613"/>
  <c r="E1613"/>
  <c r="F1613" l="1"/>
  <c r="B1613"/>
  <c r="D1612"/>
  <c r="E1612"/>
  <c r="F1612" l="1"/>
  <c r="B1612"/>
  <c r="D1611"/>
  <c r="E1611"/>
  <c r="F1611" l="1"/>
  <c r="B1611"/>
  <c r="D1610"/>
  <c r="E1610"/>
  <c r="F1610" l="1"/>
  <c r="B1610"/>
  <c r="D1609"/>
  <c r="E1609"/>
  <c r="F1609" l="1"/>
  <c r="B1609"/>
  <c r="D1608"/>
  <c r="E1608"/>
  <c r="F1608" l="1"/>
  <c r="B1608"/>
  <c r="B1607"/>
  <c r="B1550"/>
  <c r="C1597"/>
  <c r="F1562"/>
  <c r="B1603"/>
  <c r="B1597"/>
  <c r="F1625" l="1"/>
  <c r="F1627"/>
  <c r="F1626"/>
  <c r="B1528"/>
  <c r="B1527"/>
  <c r="C1523"/>
  <c r="E1523"/>
  <c r="D1523"/>
  <c r="F1523" l="1"/>
  <c r="B1523"/>
  <c r="C1522"/>
  <c r="E1522"/>
  <c r="D1522"/>
  <c r="F1522" l="1"/>
  <c r="B1522"/>
  <c r="C1521"/>
  <c r="E1521"/>
  <c r="D1521"/>
  <c r="F1521" l="1"/>
  <c r="B1521"/>
  <c r="C1520"/>
  <c r="E1520"/>
  <c r="D1520"/>
  <c r="F1520" l="1"/>
  <c r="B1520"/>
  <c r="C1519"/>
  <c r="E1519"/>
  <c r="D1519"/>
  <c r="F1519" l="1"/>
  <c r="B1519"/>
  <c r="D1518"/>
  <c r="E1518"/>
  <c r="F1518" l="1"/>
  <c r="B1518"/>
  <c r="D1517"/>
  <c r="E1517"/>
  <c r="F1517" l="1"/>
  <c r="B1517"/>
  <c r="D1516"/>
  <c r="E1516"/>
  <c r="F1516" l="1"/>
  <c r="B1516"/>
  <c r="D1515"/>
  <c r="E1515"/>
  <c r="F1515" l="1"/>
  <c r="B1515"/>
  <c r="D1514"/>
  <c r="E1514"/>
  <c r="F1514" l="1"/>
  <c r="B1514"/>
  <c r="D1513"/>
  <c r="E1513"/>
  <c r="F1513" l="1"/>
  <c r="B1513"/>
  <c r="D1512"/>
  <c r="E1512"/>
  <c r="F1512" l="1"/>
  <c r="B1512"/>
  <c r="D1511"/>
  <c r="E1511"/>
  <c r="F1511" l="1"/>
  <c r="B1511"/>
  <c r="D1510"/>
  <c r="E1510"/>
  <c r="F1510" l="1"/>
  <c r="B1510"/>
  <c r="D1509"/>
  <c r="E1509"/>
  <c r="F1509" l="1"/>
  <c r="B1509"/>
  <c r="B1508"/>
  <c r="B1451"/>
  <c r="C1498"/>
  <c r="F1463"/>
  <c r="B1504"/>
  <c r="B1498"/>
  <c r="F1527" l="1"/>
  <c r="F1528"/>
  <c r="F1526"/>
  <c r="B1429"/>
  <c r="B1428"/>
  <c r="C1424"/>
  <c r="D1424"/>
  <c r="E1424"/>
  <c r="F1424" l="1"/>
  <c r="B1424"/>
  <c r="C1423"/>
  <c r="E1423"/>
  <c r="D1423"/>
  <c r="F1423" l="1"/>
  <c r="B1423"/>
  <c r="C1422"/>
  <c r="E1422"/>
  <c r="D1422"/>
  <c r="F1422" l="1"/>
  <c r="B1422"/>
  <c r="C1421"/>
  <c r="E1421"/>
  <c r="D1421"/>
  <c r="F1421" l="1"/>
  <c r="B1421"/>
  <c r="C1420"/>
  <c r="D1420"/>
  <c r="E1420"/>
  <c r="F1420" l="1"/>
  <c r="B1420"/>
  <c r="D1419"/>
  <c r="E1419"/>
  <c r="F1419" l="1"/>
  <c r="B1419"/>
  <c r="D1418"/>
  <c r="E1418"/>
  <c r="F1418" l="1"/>
  <c r="B1418"/>
  <c r="D1417"/>
  <c r="E1417"/>
  <c r="F1417" l="1"/>
  <c r="B1417"/>
  <c r="D1416"/>
  <c r="E1416"/>
  <c r="F1416" l="1"/>
  <c r="B1416"/>
  <c r="D1415"/>
  <c r="E1415"/>
  <c r="F1415" l="1"/>
  <c r="B1415"/>
  <c r="D1414"/>
  <c r="E1414"/>
  <c r="F1414" l="1"/>
  <c r="B1414"/>
  <c r="D1413"/>
  <c r="E1413"/>
  <c r="F1413" l="1"/>
  <c r="B1413"/>
  <c r="D1412"/>
  <c r="E1412"/>
  <c r="F1412" l="1"/>
  <c r="B1412"/>
  <c r="D1411"/>
  <c r="E1411"/>
  <c r="F1411" l="1"/>
  <c r="B1411"/>
  <c r="D1410"/>
  <c r="E1410"/>
  <c r="F1410" l="1"/>
  <c r="B1410"/>
  <c r="B1409"/>
  <c r="B1352"/>
  <c r="C1399"/>
  <c r="B1405"/>
  <c r="F1364"/>
  <c r="B1399"/>
  <c r="F1427" l="1"/>
  <c r="F1428"/>
  <c r="F1429"/>
  <c r="B1330"/>
  <c r="B1329"/>
  <c r="C1325"/>
  <c r="D1325"/>
  <c r="E1325"/>
  <c r="F1325" l="1"/>
  <c r="B1325"/>
  <c r="C1324"/>
  <c r="E1324"/>
  <c r="D1324"/>
  <c r="F1324" l="1"/>
  <c r="B1324"/>
  <c r="C1323"/>
  <c r="D1323"/>
  <c r="E1323"/>
  <c r="F1323" l="1"/>
  <c r="B1323"/>
  <c r="C1322"/>
  <c r="D1322"/>
  <c r="E1322"/>
  <c r="F1322" l="1"/>
  <c r="B1322"/>
  <c r="C1321"/>
  <c r="E1321"/>
  <c r="D1321"/>
  <c r="F1321" l="1"/>
  <c r="B1321"/>
  <c r="D1320"/>
  <c r="E1320"/>
  <c r="F1320" l="1"/>
  <c r="B1320"/>
  <c r="D1319"/>
  <c r="E1319"/>
  <c r="F1319" l="1"/>
  <c r="B1319"/>
  <c r="D1318"/>
  <c r="E1318"/>
  <c r="F1318" l="1"/>
  <c r="B1318"/>
  <c r="D1317"/>
  <c r="E1317"/>
  <c r="F1317" l="1"/>
  <c r="B1317"/>
  <c r="D1316"/>
  <c r="E1316"/>
  <c r="F1316" l="1"/>
  <c r="B1316"/>
  <c r="D1315"/>
  <c r="E1315"/>
  <c r="F1315" l="1"/>
  <c r="B1315"/>
  <c r="D1314"/>
  <c r="E1314"/>
  <c r="F1314" l="1"/>
  <c r="B1314"/>
  <c r="E1313"/>
  <c r="D1313"/>
  <c r="F1313" l="1"/>
  <c r="B1313"/>
  <c r="D1312"/>
  <c r="E1312"/>
  <c r="F1312" l="1"/>
  <c r="B1312"/>
  <c r="D1311"/>
  <c r="E1311"/>
  <c r="F1311" l="1"/>
  <c r="B1311"/>
  <c r="B1310"/>
  <c r="B1253"/>
  <c r="B1300"/>
  <c r="F1265"/>
  <c r="B1306"/>
  <c r="C1300"/>
  <c r="F1328" l="1"/>
  <c r="F1329"/>
  <c r="F1330"/>
  <c r="B1231"/>
  <c r="B1230"/>
  <c r="C1226"/>
  <c r="E1226"/>
  <c r="D1226"/>
  <c r="F1226" l="1"/>
  <c r="B1226"/>
  <c r="C1225"/>
  <c r="E1225"/>
  <c r="D1225"/>
  <c r="F1225" l="1"/>
  <c r="B1225"/>
  <c r="C1224"/>
  <c r="E1224"/>
  <c r="D1224"/>
  <c r="F1224" l="1"/>
  <c r="B1224"/>
  <c r="C1223"/>
  <c r="E1223"/>
  <c r="D1223"/>
  <c r="F1223" l="1"/>
  <c r="B1223"/>
  <c r="C1222"/>
  <c r="E1222"/>
  <c r="D1222"/>
  <c r="F1222" l="1"/>
  <c r="B1222"/>
  <c r="D1221"/>
  <c r="E1221"/>
  <c r="F1221" l="1"/>
  <c r="B1221"/>
  <c r="D1220"/>
  <c r="E1220"/>
  <c r="F1220" l="1"/>
  <c r="B1220"/>
  <c r="D1219"/>
  <c r="E1219"/>
  <c r="F1219" l="1"/>
  <c r="B1219"/>
  <c r="D1218"/>
  <c r="E1218"/>
  <c r="F1218" l="1"/>
  <c r="B1218"/>
  <c r="D1217"/>
  <c r="E1217"/>
  <c r="F1217" l="1"/>
  <c r="B1217"/>
  <c r="D1216"/>
  <c r="E1216"/>
  <c r="F1216" l="1"/>
  <c r="B1216"/>
  <c r="D1215"/>
  <c r="E1215"/>
  <c r="F1215" l="1"/>
  <c r="B1215"/>
  <c r="D1214"/>
  <c r="E1214"/>
  <c r="F1214" l="1"/>
  <c r="B1214"/>
  <c r="D1213"/>
  <c r="E1213"/>
  <c r="F1213" l="1"/>
  <c r="B1213"/>
  <c r="D1212"/>
  <c r="E1212"/>
  <c r="F1212" l="1"/>
  <c r="B1212"/>
  <c r="B1211"/>
  <c r="B1154"/>
  <c r="C1201"/>
  <c r="B1207"/>
  <c r="F1166"/>
  <c r="B1201"/>
  <c r="F1229" l="1"/>
  <c r="F1230"/>
  <c r="F1231"/>
  <c r="B1132"/>
  <c r="B1131"/>
  <c r="C1127"/>
  <c r="D1127"/>
  <c r="E1127"/>
  <c r="F1127" l="1"/>
  <c r="B1127"/>
  <c r="C1126"/>
  <c r="E1126"/>
  <c r="D1126"/>
  <c r="F1126" l="1"/>
  <c r="B1126"/>
  <c r="C1125"/>
  <c r="E1125"/>
  <c r="D1125"/>
  <c r="F1125" l="1"/>
  <c r="B1125"/>
  <c r="C1124"/>
  <c r="E1124"/>
  <c r="D1124"/>
  <c r="F1124" l="1"/>
  <c r="B1124"/>
  <c r="C1123"/>
  <c r="E1123"/>
  <c r="D1123"/>
  <c r="F1123" l="1"/>
  <c r="B1123"/>
  <c r="D1122"/>
  <c r="E1122"/>
  <c r="F1122" l="1"/>
  <c r="B1122"/>
  <c r="D1121"/>
  <c r="E1121"/>
  <c r="F1121" l="1"/>
  <c r="B1121"/>
  <c r="D1120"/>
  <c r="E1120"/>
  <c r="F1120" l="1"/>
  <c r="B1120"/>
  <c r="D1119"/>
  <c r="E1119"/>
  <c r="F1119" l="1"/>
  <c r="B1119"/>
  <c r="D1118"/>
  <c r="E1118"/>
  <c r="F1118" l="1"/>
  <c r="B1118"/>
  <c r="D1117"/>
  <c r="E1117"/>
  <c r="F1117" l="1"/>
  <c r="B1117"/>
  <c r="D1116"/>
  <c r="E1116"/>
  <c r="F1116" l="1"/>
  <c r="B1116"/>
  <c r="D1115"/>
  <c r="E1115"/>
  <c r="F1115" l="1"/>
  <c r="B1115"/>
  <c r="D1114"/>
  <c r="E1114"/>
  <c r="F1114" l="1"/>
  <c r="B1114"/>
  <c r="D1113"/>
  <c r="E1113"/>
  <c r="F1113" l="1"/>
  <c r="B1113"/>
  <c r="B1112"/>
  <c r="B1055"/>
  <c r="C1102"/>
  <c r="F1067"/>
  <c r="B1108"/>
  <c r="B1102"/>
  <c r="F1131" l="1"/>
  <c r="F1132"/>
  <c r="F1130"/>
  <c r="B1033"/>
  <c r="B1032"/>
  <c r="C1028"/>
  <c r="D1028"/>
  <c r="E1028"/>
  <c r="F1028" l="1"/>
  <c r="B1028"/>
  <c r="C1027"/>
  <c r="E1027"/>
  <c r="D1027"/>
  <c r="F1027" l="1"/>
  <c r="B1027"/>
  <c r="C1026"/>
  <c r="E1026"/>
  <c r="D1026"/>
  <c r="F1026" l="1"/>
  <c r="B1026"/>
  <c r="C1025"/>
  <c r="E1025"/>
  <c r="D1025"/>
  <c r="F1025" l="1"/>
  <c r="B1025"/>
  <c r="C1024"/>
  <c r="E1024"/>
  <c r="D1024"/>
  <c r="F1024" l="1"/>
  <c r="B1024"/>
  <c r="D1023"/>
  <c r="E1023"/>
  <c r="F1023" l="1"/>
  <c r="B1023"/>
  <c r="D1022"/>
  <c r="E1022"/>
  <c r="F1022" l="1"/>
  <c r="B1022"/>
  <c r="D1021"/>
  <c r="E1021"/>
  <c r="F1021" l="1"/>
  <c r="B1021"/>
  <c r="D1020"/>
  <c r="E1020"/>
  <c r="F1020" l="1"/>
  <c r="B1020"/>
  <c r="D1019"/>
  <c r="E1019"/>
  <c r="F1019" l="1"/>
  <c r="B1019"/>
  <c r="D1018"/>
  <c r="E1018"/>
  <c r="F1018" l="1"/>
  <c r="B1018"/>
  <c r="D1017"/>
  <c r="E1017"/>
  <c r="F1017" l="1"/>
  <c r="B1017"/>
  <c r="D1016"/>
  <c r="E1016"/>
  <c r="F1016" l="1"/>
  <c r="B1016"/>
  <c r="D1015"/>
  <c r="E1015"/>
  <c r="F1015" l="1"/>
  <c r="B1015"/>
  <c r="D1014"/>
  <c r="E1014"/>
  <c r="F1014" l="1"/>
  <c r="B1014"/>
  <c r="B1013"/>
  <c r="B956"/>
  <c r="C1003"/>
  <c r="F968"/>
  <c r="B1009"/>
  <c r="B1003"/>
  <c r="F1031" l="1"/>
  <c r="F1033"/>
  <c r="F1032"/>
  <c r="B934"/>
  <c r="B933"/>
  <c r="C929"/>
  <c r="D929"/>
  <c r="E929"/>
  <c r="F929" l="1"/>
  <c r="B929"/>
  <c r="C928"/>
  <c r="E928"/>
  <c r="D928"/>
  <c r="F928" l="1"/>
  <c r="B928"/>
  <c r="C927"/>
  <c r="E927"/>
  <c r="D927"/>
  <c r="F927" l="1"/>
  <c r="B927"/>
  <c r="C926"/>
  <c r="E926"/>
  <c r="D926"/>
  <c r="F926" l="1"/>
  <c r="B926"/>
  <c r="C925"/>
  <c r="E925"/>
  <c r="D925"/>
  <c r="F925" l="1"/>
  <c r="B925"/>
  <c r="D924"/>
  <c r="E924"/>
  <c r="F924" l="1"/>
  <c r="B924"/>
  <c r="D923"/>
  <c r="E923"/>
  <c r="F923" l="1"/>
  <c r="B923"/>
  <c r="D922"/>
  <c r="E922"/>
  <c r="F922" l="1"/>
  <c r="B922"/>
  <c r="D921"/>
  <c r="E921"/>
  <c r="F921" l="1"/>
  <c r="B921"/>
  <c r="D920"/>
  <c r="E920"/>
  <c r="F920" l="1"/>
  <c r="B920"/>
  <c r="D919"/>
  <c r="E919"/>
  <c r="F919" l="1"/>
  <c r="B919"/>
  <c r="D918"/>
  <c r="E918"/>
  <c r="F918" l="1"/>
  <c r="B918"/>
  <c r="D917"/>
  <c r="E917"/>
  <c r="F917" l="1"/>
  <c r="B917"/>
  <c r="D916"/>
  <c r="E916"/>
  <c r="F916" l="1"/>
  <c r="B916"/>
  <c r="D915"/>
  <c r="E915"/>
  <c r="F915" l="1"/>
  <c r="B915"/>
  <c r="B914"/>
  <c r="B857"/>
  <c r="F869"/>
  <c r="C904"/>
  <c r="B910"/>
  <c r="B904"/>
  <c r="F933" l="1"/>
  <c r="F934"/>
  <c r="F932"/>
  <c r="B835"/>
  <c r="B834"/>
  <c r="C830"/>
  <c r="D830"/>
  <c r="E830"/>
  <c r="F830" l="1"/>
  <c r="B830"/>
  <c r="C829"/>
  <c r="D829"/>
  <c r="E829"/>
  <c r="F829" l="1"/>
  <c r="B829"/>
  <c r="C828"/>
  <c r="E828"/>
  <c r="D828"/>
  <c r="F828" l="1"/>
  <c r="B828"/>
  <c r="C827"/>
  <c r="E827"/>
  <c r="D827"/>
  <c r="F827" l="1"/>
  <c r="B827"/>
  <c r="C826"/>
  <c r="E826"/>
  <c r="D826"/>
  <c r="F826" l="1"/>
  <c r="B826"/>
  <c r="D825"/>
  <c r="E825"/>
  <c r="F825" l="1"/>
  <c r="B825"/>
  <c r="D824"/>
  <c r="E824"/>
  <c r="F824" l="1"/>
  <c r="B824"/>
  <c r="D823"/>
  <c r="E823"/>
  <c r="F823" l="1"/>
  <c r="B823"/>
  <c r="D822"/>
  <c r="E822"/>
  <c r="F822" l="1"/>
  <c r="B822"/>
  <c r="D821"/>
  <c r="E821"/>
  <c r="F821" l="1"/>
  <c r="B821"/>
  <c r="D820"/>
  <c r="E820"/>
  <c r="F820" l="1"/>
  <c r="B820"/>
  <c r="D819"/>
  <c r="E819"/>
  <c r="F819" l="1"/>
  <c r="B819"/>
  <c r="D818"/>
  <c r="E818"/>
  <c r="F818" l="1"/>
  <c r="B818"/>
  <c r="D817"/>
  <c r="E817"/>
  <c r="F817" l="1"/>
  <c r="B817"/>
  <c r="D816"/>
  <c r="E816"/>
  <c r="F816" l="1"/>
  <c r="B816"/>
  <c r="B815"/>
  <c r="B758"/>
  <c r="C805"/>
  <c r="F770"/>
  <c r="B811"/>
  <c r="B805"/>
  <c r="F833" l="1"/>
  <c r="F835"/>
  <c r="F834"/>
  <c r="B736"/>
  <c r="B735"/>
  <c r="C731"/>
  <c r="E731"/>
  <c r="D731"/>
  <c r="F731" l="1"/>
  <c r="B731"/>
  <c r="C730"/>
  <c r="E730"/>
  <c r="D730"/>
  <c r="F730" l="1"/>
  <c r="B730"/>
  <c r="C729"/>
  <c r="E729"/>
  <c r="D729"/>
  <c r="F729" l="1"/>
  <c r="B729"/>
  <c r="C728"/>
  <c r="E728"/>
  <c r="D728"/>
  <c r="F728" l="1"/>
  <c r="B728"/>
  <c r="C727"/>
  <c r="E727"/>
  <c r="D727"/>
  <c r="F727" l="1"/>
  <c r="B727"/>
  <c r="E726"/>
  <c r="D726"/>
  <c r="F726" l="1"/>
  <c r="B726"/>
  <c r="E725"/>
  <c r="D725"/>
  <c r="F725" l="1"/>
  <c r="B725"/>
  <c r="D724"/>
  <c r="E724"/>
  <c r="F724" l="1"/>
  <c r="B724"/>
  <c r="D723"/>
  <c r="E723"/>
  <c r="F723" l="1"/>
  <c r="B723"/>
  <c r="D722"/>
  <c r="E722"/>
  <c r="F722" l="1"/>
  <c r="B722"/>
  <c r="D721"/>
  <c r="E721"/>
  <c r="F721" l="1"/>
  <c r="B721"/>
  <c r="D720"/>
  <c r="E720"/>
  <c r="F720" l="1"/>
  <c r="B720"/>
  <c r="D719"/>
  <c r="E719"/>
  <c r="F719" l="1"/>
  <c r="B719"/>
  <c r="D718"/>
  <c r="E718"/>
  <c r="F718" l="1"/>
  <c r="B718"/>
  <c r="D717"/>
  <c r="E717"/>
  <c r="F717" l="1"/>
  <c r="B717"/>
  <c r="B716"/>
  <c r="B659"/>
  <c r="C706"/>
  <c r="B712"/>
  <c r="F671"/>
  <c r="B706"/>
  <c r="F734" l="1"/>
  <c r="F735"/>
  <c r="F736"/>
  <c r="B637"/>
  <c r="B636"/>
  <c r="C632"/>
  <c r="D632"/>
  <c r="E632"/>
  <c r="F632" l="1"/>
  <c r="B632"/>
  <c r="C631"/>
  <c r="E631"/>
  <c r="D631"/>
  <c r="F631" l="1"/>
  <c r="B631"/>
  <c r="C630"/>
  <c r="E630"/>
  <c r="D630"/>
  <c r="F630" l="1"/>
  <c r="B630"/>
  <c r="C629"/>
  <c r="E629"/>
  <c r="D629"/>
  <c r="F629" l="1"/>
  <c r="B629"/>
  <c r="C628"/>
  <c r="E628"/>
  <c r="D628"/>
  <c r="F628" l="1"/>
  <c r="B628"/>
  <c r="D627"/>
  <c r="E627"/>
  <c r="F627" l="1"/>
  <c r="B627"/>
  <c r="D626"/>
  <c r="E626"/>
  <c r="F626" l="1"/>
  <c r="B626"/>
  <c r="D625"/>
  <c r="E625"/>
  <c r="F625" l="1"/>
  <c r="B625"/>
  <c r="D624"/>
  <c r="E624"/>
  <c r="F624" l="1"/>
  <c r="B624"/>
  <c r="D623"/>
  <c r="E623"/>
  <c r="F623" l="1"/>
  <c r="B623"/>
  <c r="D622"/>
  <c r="E622"/>
  <c r="F622" l="1"/>
  <c r="B622"/>
  <c r="D621"/>
  <c r="E621"/>
  <c r="F621" l="1"/>
  <c r="B621"/>
  <c r="D620"/>
  <c r="E620"/>
  <c r="F620" l="1"/>
  <c r="B620"/>
  <c r="D619"/>
  <c r="E619"/>
  <c r="F619" l="1"/>
  <c r="B619"/>
  <c r="D618"/>
  <c r="E618"/>
  <c r="F618" l="1"/>
  <c r="B618"/>
  <c r="B617"/>
  <c r="B560"/>
  <c r="C607"/>
  <c r="B613"/>
  <c r="F572"/>
  <c r="B607"/>
  <c r="F635" l="1"/>
  <c r="F637"/>
  <c r="F636"/>
  <c r="B538"/>
  <c r="B537"/>
  <c r="C533"/>
  <c r="D533"/>
  <c r="E533"/>
  <c r="F533" l="1"/>
  <c r="B533"/>
  <c r="C532"/>
  <c r="E532"/>
  <c r="D532"/>
  <c r="F532" l="1"/>
  <c r="B532"/>
  <c r="C531"/>
  <c r="D531"/>
  <c r="E531"/>
  <c r="F531" l="1"/>
  <c r="B531"/>
  <c r="C530"/>
  <c r="E530"/>
  <c r="D530"/>
  <c r="F530" l="1"/>
  <c r="B530"/>
  <c r="C529"/>
  <c r="E529"/>
  <c r="D529"/>
  <c r="F529" l="1"/>
  <c r="B529"/>
  <c r="D528"/>
  <c r="E528"/>
  <c r="F528" l="1"/>
  <c r="B528"/>
  <c r="D527"/>
  <c r="E527"/>
  <c r="F527" l="1"/>
  <c r="B527"/>
  <c r="D526"/>
  <c r="E526"/>
  <c r="F526" l="1"/>
  <c r="B526"/>
  <c r="D525"/>
  <c r="E525"/>
  <c r="F525" l="1"/>
  <c r="B525"/>
  <c r="D524"/>
  <c r="E524"/>
  <c r="F524" l="1"/>
  <c r="B524"/>
  <c r="D523"/>
  <c r="E523"/>
  <c r="F523" l="1"/>
  <c r="B523"/>
  <c r="D522"/>
  <c r="E522"/>
  <c r="F522" l="1"/>
  <c r="B522"/>
  <c r="D521"/>
  <c r="E521"/>
  <c r="F521" l="1"/>
  <c r="B521"/>
  <c r="D520"/>
  <c r="E520"/>
  <c r="F520" l="1"/>
  <c r="B520"/>
  <c r="D519"/>
  <c r="E519"/>
  <c r="F519" l="1"/>
  <c r="B519"/>
  <c r="B518"/>
  <c r="B461"/>
  <c r="C508"/>
  <c r="F473"/>
  <c r="B514"/>
  <c r="B508"/>
  <c r="F537" l="1"/>
  <c r="F538"/>
  <c r="F536"/>
  <c r="B439"/>
  <c r="B438"/>
  <c r="C434"/>
  <c r="D434"/>
  <c r="E434"/>
  <c r="F434" l="1"/>
  <c r="B434"/>
  <c r="C433"/>
  <c r="D433"/>
  <c r="E433"/>
  <c r="F433" l="1"/>
  <c r="B433"/>
  <c r="C432"/>
  <c r="E432"/>
  <c r="D432"/>
  <c r="F432" l="1"/>
  <c r="B432"/>
  <c r="C431"/>
  <c r="E431"/>
  <c r="D431"/>
  <c r="F431" l="1"/>
  <c r="B431"/>
  <c r="C430"/>
  <c r="E430"/>
  <c r="D430"/>
  <c r="F430" l="1"/>
  <c r="B430"/>
  <c r="D429"/>
  <c r="E429"/>
  <c r="F429" l="1"/>
  <c r="B429"/>
  <c r="D428"/>
  <c r="E428"/>
  <c r="F428" l="1"/>
  <c r="B428"/>
  <c r="D427"/>
  <c r="E427"/>
  <c r="F427" l="1"/>
  <c r="B427"/>
  <c r="D426"/>
  <c r="E426"/>
  <c r="F426" l="1"/>
  <c r="B426"/>
  <c r="D425"/>
  <c r="E425"/>
  <c r="F425" l="1"/>
  <c r="B425"/>
  <c r="D424"/>
  <c r="E424"/>
  <c r="F424" l="1"/>
  <c r="B424"/>
  <c r="D423"/>
  <c r="E423"/>
  <c r="F423" l="1"/>
  <c r="B423"/>
  <c r="D422"/>
  <c r="E422"/>
  <c r="F422" l="1"/>
  <c r="B422"/>
  <c r="D421"/>
  <c r="E421"/>
  <c r="F421" l="1"/>
  <c r="B421"/>
  <c r="D420"/>
  <c r="E420"/>
  <c r="F420" l="1"/>
  <c r="B420"/>
  <c r="B419"/>
  <c r="B362"/>
  <c r="C409"/>
  <c r="F374"/>
  <c r="B415"/>
  <c r="B409"/>
  <c r="F437" l="1"/>
  <c r="F438"/>
  <c r="F439"/>
  <c r="B340"/>
  <c r="B339"/>
  <c r="C335"/>
  <c r="D335"/>
  <c r="E335"/>
  <c r="F335" l="1"/>
  <c r="B335"/>
  <c r="C334"/>
  <c r="D334"/>
  <c r="E334"/>
  <c r="F334" l="1"/>
  <c r="B334"/>
  <c r="C333"/>
  <c r="E333"/>
  <c r="D333"/>
  <c r="F333" l="1"/>
  <c r="B333"/>
  <c r="C332"/>
  <c r="E332"/>
  <c r="D332"/>
  <c r="F332" l="1"/>
  <c r="B332"/>
  <c r="C331"/>
  <c r="E331"/>
  <c r="D331"/>
  <c r="F331" l="1"/>
  <c r="B331"/>
  <c r="D330"/>
  <c r="E330"/>
  <c r="F330" l="1"/>
  <c r="B330"/>
  <c r="D329"/>
  <c r="E329"/>
  <c r="F329" l="1"/>
  <c r="B329"/>
  <c r="D328"/>
  <c r="E328"/>
  <c r="F328" l="1"/>
  <c r="B328"/>
  <c r="D327"/>
  <c r="E327"/>
  <c r="F327" l="1"/>
  <c r="B327"/>
  <c r="D326"/>
  <c r="E326"/>
  <c r="F326" l="1"/>
  <c r="B326"/>
  <c r="D325"/>
  <c r="E325"/>
  <c r="F325" l="1"/>
  <c r="B325"/>
  <c r="D324"/>
  <c r="E324"/>
  <c r="F324" l="1"/>
  <c r="B324"/>
  <c r="D323"/>
  <c r="E323"/>
  <c r="F323" l="1"/>
  <c r="B323"/>
  <c r="D322"/>
  <c r="E322"/>
  <c r="F322" l="1"/>
  <c r="B322"/>
  <c r="D321"/>
  <c r="E321"/>
  <c r="F321" l="1"/>
  <c r="B321"/>
  <c r="B320"/>
  <c r="B263"/>
  <c r="C310"/>
  <c r="B316"/>
  <c r="F275"/>
  <c r="B310"/>
  <c r="F339" l="1"/>
  <c r="F340"/>
  <c r="F338"/>
  <c r="B241"/>
  <c r="B240"/>
  <c r="C236"/>
  <c r="E236"/>
  <c r="D236"/>
  <c r="F236" l="1"/>
  <c r="B236"/>
  <c r="C235"/>
  <c r="E235"/>
  <c r="D235"/>
  <c r="F235" l="1"/>
  <c r="B235"/>
  <c r="C234"/>
  <c r="D234"/>
  <c r="E234"/>
  <c r="F234" l="1"/>
  <c r="B234"/>
  <c r="C233"/>
  <c r="E233"/>
  <c r="D233"/>
  <c r="F233" l="1"/>
  <c r="B233"/>
  <c r="C232"/>
  <c r="E232"/>
  <c r="D232"/>
  <c r="F232" l="1"/>
  <c r="B232"/>
  <c r="D231"/>
  <c r="E231"/>
  <c r="F231" l="1"/>
  <c r="B231"/>
  <c r="D230"/>
  <c r="E230"/>
  <c r="F230" l="1"/>
  <c r="B230"/>
  <c r="D229"/>
  <c r="E229"/>
  <c r="F229" l="1"/>
  <c r="B229"/>
  <c r="D228"/>
  <c r="E228"/>
  <c r="F228" l="1"/>
  <c r="B228"/>
  <c r="D227"/>
  <c r="E227"/>
  <c r="F227" l="1"/>
  <c r="B227"/>
  <c r="D226"/>
  <c r="E226"/>
  <c r="F226" l="1"/>
  <c r="B226"/>
  <c r="D225"/>
  <c r="E225"/>
  <c r="F225" l="1"/>
  <c r="B225"/>
  <c r="D224"/>
  <c r="E224"/>
  <c r="F224" l="1"/>
  <c r="B224"/>
  <c r="D223"/>
  <c r="E223"/>
  <c r="F223" l="1"/>
  <c r="B223"/>
  <c r="D222"/>
  <c r="E222"/>
  <c r="F222" l="1"/>
  <c r="B222"/>
  <c r="B221"/>
  <c r="B164"/>
  <c r="C211"/>
  <c r="B217"/>
  <c r="F176"/>
  <c r="B211"/>
  <c r="F239" l="1"/>
  <c r="F240"/>
  <c r="F241"/>
  <c r="B142"/>
  <c r="B141"/>
  <c r="C137"/>
  <c r="D137"/>
  <c r="E137"/>
  <c r="F137" l="1"/>
  <c r="B137"/>
  <c r="C136"/>
  <c r="E136"/>
  <c r="D136"/>
  <c r="F136" l="1"/>
  <c r="B136"/>
  <c r="C135"/>
  <c r="E135"/>
  <c r="D135"/>
  <c r="F135" l="1"/>
  <c r="B135"/>
  <c r="C134"/>
  <c r="E134"/>
  <c r="D134"/>
  <c r="F134" l="1"/>
  <c r="B134"/>
  <c r="C133"/>
  <c r="E133"/>
  <c r="D133"/>
  <c r="F133" l="1"/>
  <c r="B133"/>
  <c r="D132"/>
  <c r="E132"/>
  <c r="F132" l="1"/>
  <c r="B132"/>
  <c r="D131"/>
  <c r="E131"/>
  <c r="F131" l="1"/>
  <c r="B131"/>
  <c r="D130"/>
  <c r="E130"/>
  <c r="F130" l="1"/>
  <c r="B130"/>
  <c r="D129"/>
  <c r="E129"/>
  <c r="F129" l="1"/>
  <c r="B129"/>
  <c r="D128"/>
  <c r="E128"/>
  <c r="F128" l="1"/>
  <c r="B128"/>
  <c r="D127"/>
  <c r="E127"/>
  <c r="F127" l="1"/>
  <c r="B127"/>
  <c r="D126"/>
  <c r="E126"/>
  <c r="F126" l="1"/>
  <c r="B126"/>
  <c r="D125"/>
  <c r="E125"/>
  <c r="F125" l="1"/>
  <c r="B125"/>
  <c r="D124"/>
  <c r="E124"/>
  <c r="F124" l="1"/>
  <c r="B124"/>
  <c r="D123"/>
  <c r="E123"/>
  <c r="F123" l="1"/>
  <c r="B123"/>
  <c r="B122"/>
  <c r="B112"/>
  <c r="B118"/>
  <c r="C112"/>
  <c r="F141" l="1"/>
  <c r="F142"/>
  <c r="F140"/>
  <c r="B43"/>
  <c r="B42"/>
  <c r="B23"/>
  <c r="B38"/>
  <c r="B37"/>
  <c r="B36"/>
  <c r="B35"/>
  <c r="B34"/>
  <c r="B33"/>
  <c r="B32"/>
  <c r="B31"/>
  <c r="B30"/>
  <c r="B29"/>
  <c r="B28"/>
  <c r="B27"/>
  <c r="B26"/>
  <c r="B25"/>
  <c r="B24"/>
  <c r="B23" i="27"/>
  <c r="B43"/>
  <c r="B42"/>
  <c r="D35" i="29"/>
  <c r="D31"/>
  <c r="D27"/>
  <c r="F75" i="27"/>
  <c r="E31"/>
  <c r="D30"/>
  <c r="E29"/>
  <c r="E37"/>
  <c r="D37" i="29"/>
  <c r="D24" i="27"/>
  <c r="E29" i="29"/>
  <c r="E34" i="27"/>
  <c r="D29"/>
  <c r="D34" i="29"/>
  <c r="D30"/>
  <c r="E30" i="27"/>
  <c r="E38" i="29"/>
  <c r="E26"/>
  <c r="D28" i="27"/>
  <c r="E35" i="29"/>
  <c r="E31"/>
  <c r="E27"/>
  <c r="E25"/>
  <c r="D33" i="27"/>
  <c r="E35"/>
  <c r="E33"/>
  <c r="E28"/>
  <c r="D29" i="29"/>
  <c r="F79" i="49"/>
  <c r="E33" i="29"/>
  <c r="D38" i="27"/>
  <c r="E30" i="29"/>
  <c r="D27" i="27"/>
  <c r="D36" i="29"/>
  <c r="D32"/>
  <c r="D28"/>
  <c r="D25"/>
  <c r="E25" i="27"/>
  <c r="E26"/>
  <c r="D35"/>
  <c r="D36"/>
  <c r="D33" i="29"/>
  <c r="E38" i="27"/>
  <c r="E37" i="29"/>
  <c r="D24"/>
  <c r="E32" i="27"/>
  <c r="D38" i="29"/>
  <c r="D26"/>
  <c r="E27" i="27"/>
  <c r="E36" i="29"/>
  <c r="E32"/>
  <c r="E28"/>
  <c r="F77"/>
  <c r="D34" i="27"/>
  <c r="E36"/>
  <c r="D25"/>
  <c r="E24" i="29"/>
  <c r="D26" i="27"/>
  <c r="D32"/>
  <c r="D37"/>
  <c r="E34" i="29"/>
  <c r="D31" i="27"/>
  <c r="E24"/>
  <c r="F34" i="29" l="1"/>
  <c r="F26"/>
  <c r="F35"/>
  <c r="F27"/>
  <c r="F25"/>
  <c r="F36"/>
  <c r="F28"/>
  <c r="F37"/>
  <c r="F31"/>
  <c r="F33"/>
  <c r="F29"/>
  <c r="F38"/>
  <c r="F30"/>
  <c r="F24"/>
  <c r="F32"/>
  <c r="F25" i="27"/>
  <c r="F26"/>
  <c r="F27"/>
  <c r="F28"/>
  <c r="F29"/>
  <c r="F34"/>
  <c r="F30"/>
  <c r="F31"/>
  <c r="F32"/>
  <c r="F33"/>
  <c r="F35"/>
  <c r="F36"/>
  <c r="F37"/>
  <c r="F38"/>
  <c r="F24"/>
  <c r="B38"/>
  <c r="B37"/>
  <c r="B36"/>
  <c r="B35"/>
  <c r="B34"/>
  <c r="B33"/>
  <c r="B32"/>
  <c r="B31"/>
  <c r="B30"/>
  <c r="B29"/>
  <c r="B28"/>
  <c r="B27"/>
  <c r="B26"/>
  <c r="B25"/>
  <c r="B24"/>
  <c r="B2516" i="26"/>
  <c r="B2413"/>
  <c r="B2310"/>
  <c r="B2207"/>
  <c r="B2104"/>
  <c r="B2001"/>
  <c r="B1898"/>
  <c r="B1795"/>
  <c r="B1692"/>
  <c r="B1589"/>
  <c r="B1486"/>
  <c r="B1383"/>
  <c r="B1280"/>
  <c r="B1177"/>
  <c r="B1074"/>
  <c r="B971"/>
  <c r="B868"/>
  <c r="B765"/>
  <c r="B662"/>
  <c r="B559"/>
  <c r="B456"/>
  <c r="B353"/>
  <c r="B250"/>
  <c r="B147"/>
  <c r="B44"/>
  <c r="B43" i="49"/>
  <c r="B44"/>
  <c r="C1" i="64"/>
  <c r="C1" i="63"/>
  <c r="C1" i="62"/>
  <c r="C1" i="61"/>
  <c r="C1" i="60"/>
  <c r="BK31" i="64"/>
  <c r="BJ31"/>
  <c r="BI31"/>
  <c r="BF31"/>
  <c r="BE31"/>
  <c r="BB31"/>
  <c r="BC31" s="1"/>
  <c r="BA31"/>
  <c r="AX31"/>
  <c r="AW31"/>
  <c r="D31"/>
  <c r="C31"/>
  <c r="BJ30"/>
  <c r="BI30"/>
  <c r="BK30" s="1"/>
  <c r="BF30"/>
  <c r="BE30"/>
  <c r="BB30"/>
  <c r="BC30" s="1"/>
  <c r="BA30"/>
  <c r="AX30"/>
  <c r="AW30"/>
  <c r="D30"/>
  <c r="C30"/>
  <c r="BJ29"/>
  <c r="BK29" s="1"/>
  <c r="BI29"/>
  <c r="BF29"/>
  <c r="BG29" s="1"/>
  <c r="BE29"/>
  <c r="BC29"/>
  <c r="BB29"/>
  <c r="BA29"/>
  <c r="AX29"/>
  <c r="AW29"/>
  <c r="D29"/>
  <c r="C29"/>
  <c r="BJ28"/>
  <c r="BI28"/>
  <c r="BG28"/>
  <c r="BF28"/>
  <c r="BE28"/>
  <c r="BB28"/>
  <c r="BA28"/>
  <c r="BC28" s="1"/>
  <c r="AX28"/>
  <c r="AW28"/>
  <c r="AY28" s="1"/>
  <c r="D28"/>
  <c r="C28"/>
  <c r="BJ27"/>
  <c r="BI27"/>
  <c r="BK27" s="1"/>
  <c r="BG27"/>
  <c r="BF27"/>
  <c r="BE27"/>
  <c r="BB27"/>
  <c r="BC27" s="1"/>
  <c r="BA27"/>
  <c r="AX27"/>
  <c r="AY27" s="1"/>
  <c r="AW27"/>
  <c r="D27"/>
  <c r="C27"/>
  <c r="BK26"/>
  <c r="BJ26"/>
  <c r="BI26"/>
  <c r="BF26"/>
  <c r="BG26" s="1"/>
  <c r="BE26"/>
  <c r="BB26"/>
  <c r="BA26"/>
  <c r="AX26"/>
  <c r="AY26" s="1"/>
  <c r="AW26"/>
  <c r="D26"/>
  <c r="C26"/>
  <c r="BK25"/>
  <c r="BJ25"/>
  <c r="BI25"/>
  <c r="BF25"/>
  <c r="BE25"/>
  <c r="BB25"/>
  <c r="BA25"/>
  <c r="BC25" s="1"/>
  <c r="AY25"/>
  <c r="AX25"/>
  <c r="AW25"/>
  <c r="D25"/>
  <c r="C25"/>
  <c r="BJ24"/>
  <c r="BK24" s="1"/>
  <c r="BI24"/>
  <c r="BF24"/>
  <c r="BG24" s="1"/>
  <c r="BE24"/>
  <c r="BC24"/>
  <c r="BB24"/>
  <c r="BA24"/>
  <c r="AY24"/>
  <c r="AX24"/>
  <c r="AW24"/>
  <c r="D24"/>
  <c r="C24"/>
  <c r="BJ23"/>
  <c r="BK23" s="1"/>
  <c r="BI23"/>
  <c r="BF23"/>
  <c r="BE23"/>
  <c r="BC23"/>
  <c r="BB23"/>
  <c r="BA23"/>
  <c r="AX23"/>
  <c r="AW23"/>
  <c r="D23"/>
  <c r="C23"/>
  <c r="BJ22"/>
  <c r="BI22"/>
  <c r="BF22"/>
  <c r="BE22"/>
  <c r="BG22" s="1"/>
  <c r="BC22"/>
  <c r="BB22"/>
  <c r="BA22"/>
  <c r="AY22"/>
  <c r="AX22"/>
  <c r="AW22"/>
  <c r="D22"/>
  <c r="C22"/>
  <c r="BJ21"/>
  <c r="BK21" s="1"/>
  <c r="BI21"/>
  <c r="BF21"/>
  <c r="BG21" s="1"/>
  <c r="BE21"/>
  <c r="BC21"/>
  <c r="BB21"/>
  <c r="BA21"/>
  <c r="AX21"/>
  <c r="AW21"/>
  <c r="D21"/>
  <c r="C21"/>
  <c r="BJ20"/>
  <c r="BI20"/>
  <c r="BG20"/>
  <c r="BF20"/>
  <c r="BE20"/>
  <c r="BB20"/>
  <c r="BA20"/>
  <c r="BC20" s="1"/>
  <c r="AX20"/>
  <c r="AW20"/>
  <c r="D20"/>
  <c r="C20"/>
  <c r="BJ19"/>
  <c r="BI19"/>
  <c r="BG19"/>
  <c r="BF19"/>
  <c r="BE19"/>
  <c r="BC19"/>
  <c r="BB19"/>
  <c r="BA19"/>
  <c r="AY19"/>
  <c r="AX19"/>
  <c r="AW19"/>
  <c r="D19"/>
  <c r="C19"/>
  <c r="BK18"/>
  <c r="BJ18"/>
  <c r="BI18"/>
  <c r="BG18"/>
  <c r="BF18"/>
  <c r="BE18"/>
  <c r="BB18"/>
  <c r="BA18"/>
  <c r="AX18"/>
  <c r="AY18" s="1"/>
  <c r="AW18"/>
  <c r="D18"/>
  <c r="C18"/>
  <c r="BJ17"/>
  <c r="BK17" s="1"/>
  <c r="BI17"/>
  <c r="BF17"/>
  <c r="BE17"/>
  <c r="BB17"/>
  <c r="BA17"/>
  <c r="AY17"/>
  <c r="AX17"/>
  <c r="AW17"/>
  <c r="D17"/>
  <c r="C17"/>
  <c r="BK16"/>
  <c r="BJ16"/>
  <c r="BI16"/>
  <c r="BG16"/>
  <c r="BF16"/>
  <c r="BE16"/>
  <c r="BC16"/>
  <c r="BP16" s="1"/>
  <c r="BB16"/>
  <c r="BA16"/>
  <c r="AY16"/>
  <c r="AX16"/>
  <c r="AW16"/>
  <c r="D16"/>
  <c r="C16"/>
  <c r="BK15"/>
  <c r="BJ15"/>
  <c r="BI15"/>
  <c r="BF15"/>
  <c r="BE15"/>
  <c r="BG15" s="1"/>
  <c r="BC15"/>
  <c r="BB15"/>
  <c r="BA15"/>
  <c r="AX15"/>
  <c r="AW15"/>
  <c r="D15"/>
  <c r="C15"/>
  <c r="BJ14"/>
  <c r="BI14"/>
  <c r="BF14"/>
  <c r="BE14"/>
  <c r="BC14"/>
  <c r="BB14"/>
  <c r="BA14"/>
  <c r="AY14"/>
  <c r="AX14"/>
  <c r="AW14"/>
  <c r="D14"/>
  <c r="C14"/>
  <c r="BK13"/>
  <c r="BJ13"/>
  <c r="BI13"/>
  <c r="BF13"/>
  <c r="BG13" s="1"/>
  <c r="BE13"/>
  <c r="BC13"/>
  <c r="BB13"/>
  <c r="BA13"/>
  <c r="AX13"/>
  <c r="AW13"/>
  <c r="AY13" s="1"/>
  <c r="D13"/>
  <c r="C13"/>
  <c r="BJ12"/>
  <c r="BI12"/>
  <c r="BG12"/>
  <c r="BF12"/>
  <c r="BE12"/>
  <c r="BB12"/>
  <c r="BA12"/>
  <c r="AX12"/>
  <c r="AW12"/>
  <c r="D12"/>
  <c r="C12"/>
  <c r="BJ11"/>
  <c r="BI11"/>
  <c r="BK11" s="1"/>
  <c r="BF11"/>
  <c r="BG11" s="1"/>
  <c r="BE11"/>
  <c r="BC11"/>
  <c r="BB11"/>
  <c r="BA11"/>
  <c r="AX11"/>
  <c r="AW11"/>
  <c r="AY11" s="1"/>
  <c r="D11"/>
  <c r="C11"/>
  <c r="BK10"/>
  <c r="BJ10"/>
  <c r="BI10"/>
  <c r="BG10"/>
  <c r="BF10"/>
  <c r="BE10"/>
  <c r="BB10"/>
  <c r="BA10"/>
  <c r="AX10"/>
  <c r="AW10"/>
  <c r="AY10" s="1"/>
  <c r="D10"/>
  <c r="C10"/>
  <c r="BJ9"/>
  <c r="BK9" s="1"/>
  <c r="BI9"/>
  <c r="BF9"/>
  <c r="BE9"/>
  <c r="BG9" s="1"/>
  <c r="BB9"/>
  <c r="BA9"/>
  <c r="AX9"/>
  <c r="AW9"/>
  <c r="AY9" s="1"/>
  <c r="D9"/>
  <c r="C9"/>
  <c r="BJ8"/>
  <c r="BK8" s="1"/>
  <c r="BI8"/>
  <c r="BG8"/>
  <c r="BF8"/>
  <c r="BE8"/>
  <c r="BB8"/>
  <c r="BC8" s="1"/>
  <c r="BA8"/>
  <c r="AY8"/>
  <c r="AX8"/>
  <c r="AW8"/>
  <c r="D8"/>
  <c r="C8"/>
  <c r="BJ7"/>
  <c r="BI7"/>
  <c r="BK7" s="1"/>
  <c r="BF7"/>
  <c r="BE7"/>
  <c r="BG7" s="1"/>
  <c r="BC7"/>
  <c r="BB7"/>
  <c r="BA7"/>
  <c r="AX7"/>
  <c r="AW7"/>
  <c r="D7"/>
  <c r="C7"/>
  <c r="BK31" i="63"/>
  <c r="BJ31"/>
  <c r="BI31"/>
  <c r="BF31"/>
  <c r="BE31"/>
  <c r="BG31" s="1"/>
  <c r="BC31"/>
  <c r="BB31"/>
  <c r="BA31"/>
  <c r="AX31"/>
  <c r="AW31"/>
  <c r="AY31" s="1"/>
  <c r="D31"/>
  <c r="C31"/>
  <c r="BJ30"/>
  <c r="BI30"/>
  <c r="BF30"/>
  <c r="BE30"/>
  <c r="BG30" s="1"/>
  <c r="BB30"/>
  <c r="BC30" s="1"/>
  <c r="BA30"/>
  <c r="AX30"/>
  <c r="AW30"/>
  <c r="AY30" s="1"/>
  <c r="D30"/>
  <c r="C30"/>
  <c r="BJ29"/>
  <c r="BI29"/>
  <c r="BK29" s="1"/>
  <c r="BG29"/>
  <c r="BF29"/>
  <c r="BE29"/>
  <c r="BC29"/>
  <c r="BB29"/>
  <c r="BA29"/>
  <c r="AX29"/>
  <c r="AW29"/>
  <c r="D29"/>
  <c r="C29"/>
  <c r="BJ28"/>
  <c r="BI28"/>
  <c r="BG28"/>
  <c r="BF28"/>
  <c r="BE28"/>
  <c r="BB28"/>
  <c r="BA28"/>
  <c r="BC28" s="1"/>
  <c r="AX28"/>
  <c r="AW28"/>
  <c r="D28"/>
  <c r="C28"/>
  <c r="BJ27"/>
  <c r="BI27"/>
  <c r="BG27"/>
  <c r="BF27"/>
  <c r="BE27"/>
  <c r="BB27"/>
  <c r="BC27" s="1"/>
  <c r="BA27"/>
  <c r="AX27"/>
  <c r="AY27" s="1"/>
  <c r="AW27"/>
  <c r="D27"/>
  <c r="C27"/>
  <c r="BK26"/>
  <c r="BJ26"/>
  <c r="BI26"/>
  <c r="BF26"/>
  <c r="BG26" s="1"/>
  <c r="BE26"/>
  <c r="BB26"/>
  <c r="BA26"/>
  <c r="BC26" s="1"/>
  <c r="AX26"/>
  <c r="AY26" s="1"/>
  <c r="BP26" s="1"/>
  <c r="AW26"/>
  <c r="D26"/>
  <c r="C26"/>
  <c r="BJ25"/>
  <c r="BK25" s="1"/>
  <c r="BI25"/>
  <c r="BF25"/>
  <c r="BE25"/>
  <c r="BB25"/>
  <c r="BA25"/>
  <c r="BC25" s="1"/>
  <c r="AY25"/>
  <c r="AX25"/>
  <c r="AW25"/>
  <c r="D25"/>
  <c r="C25"/>
  <c r="BK24"/>
  <c r="BJ24"/>
  <c r="BI24"/>
  <c r="BF24"/>
  <c r="BG24" s="1"/>
  <c r="BE24"/>
  <c r="BB24"/>
  <c r="BC24" s="1"/>
  <c r="BA24"/>
  <c r="AY24"/>
  <c r="AX24"/>
  <c r="AW24"/>
  <c r="D24"/>
  <c r="C24"/>
  <c r="BJ23"/>
  <c r="BK23" s="1"/>
  <c r="BI23"/>
  <c r="BF23"/>
  <c r="BE23"/>
  <c r="BC23"/>
  <c r="BB23"/>
  <c r="BA23"/>
  <c r="AX23"/>
  <c r="AW23"/>
  <c r="D23"/>
  <c r="C23"/>
  <c r="BJ22"/>
  <c r="BI22"/>
  <c r="BF22"/>
  <c r="BE22"/>
  <c r="BG22" s="1"/>
  <c r="BB22"/>
  <c r="BC22" s="1"/>
  <c r="BA22"/>
  <c r="AY22"/>
  <c r="AX22"/>
  <c r="AW22"/>
  <c r="D22"/>
  <c r="C22"/>
  <c r="BK21"/>
  <c r="BJ21"/>
  <c r="BI21"/>
  <c r="BG21"/>
  <c r="BF21"/>
  <c r="BE21"/>
  <c r="BC21"/>
  <c r="BB21"/>
  <c r="BA21"/>
  <c r="AX21"/>
  <c r="AW21"/>
  <c r="AY21" s="1"/>
  <c r="D21"/>
  <c r="C21"/>
  <c r="BJ20"/>
  <c r="BI20"/>
  <c r="BF20"/>
  <c r="BG20" s="1"/>
  <c r="BE20"/>
  <c r="BB20"/>
  <c r="BA20"/>
  <c r="AX20"/>
  <c r="AW20"/>
  <c r="AY20" s="1"/>
  <c r="D20"/>
  <c r="C20"/>
  <c r="BJ19"/>
  <c r="BI19"/>
  <c r="BF19"/>
  <c r="BG19" s="1"/>
  <c r="BE19"/>
  <c r="BC19"/>
  <c r="BB19"/>
  <c r="BA19"/>
  <c r="AY19"/>
  <c r="AX19"/>
  <c r="AW19"/>
  <c r="D19"/>
  <c r="C19"/>
  <c r="BK18"/>
  <c r="BJ18"/>
  <c r="BI18"/>
  <c r="BG18"/>
  <c r="BF18"/>
  <c r="BE18"/>
  <c r="BB18"/>
  <c r="BA18"/>
  <c r="BC18" s="1"/>
  <c r="AY18"/>
  <c r="AX18"/>
  <c r="AW18"/>
  <c r="D18"/>
  <c r="C18"/>
  <c r="BK17"/>
  <c r="BJ17"/>
  <c r="BI17"/>
  <c r="BF17"/>
  <c r="BE17"/>
  <c r="BB17"/>
  <c r="BA17"/>
  <c r="AX17"/>
  <c r="AY17" s="1"/>
  <c r="AW17"/>
  <c r="D17"/>
  <c r="C17"/>
  <c r="BK16"/>
  <c r="BJ16"/>
  <c r="BI16"/>
  <c r="BG16"/>
  <c r="BF16"/>
  <c r="BE16"/>
  <c r="BB16"/>
  <c r="BC16" s="1"/>
  <c r="BA16"/>
  <c r="AY16"/>
  <c r="AX16"/>
  <c r="AW16"/>
  <c r="D16"/>
  <c r="C16"/>
  <c r="BK15"/>
  <c r="BJ15"/>
  <c r="BI15"/>
  <c r="BF15"/>
  <c r="BE15"/>
  <c r="BB15"/>
  <c r="BC15" s="1"/>
  <c r="BA15"/>
  <c r="AX15"/>
  <c r="AW15"/>
  <c r="AY15" s="1"/>
  <c r="D15"/>
  <c r="C15"/>
  <c r="BJ14"/>
  <c r="BI14"/>
  <c r="BF14"/>
  <c r="BE14"/>
  <c r="BG14" s="1"/>
  <c r="BB14"/>
  <c r="BC14" s="1"/>
  <c r="BA14"/>
  <c r="AY14"/>
  <c r="AX14"/>
  <c r="AW14"/>
  <c r="D14"/>
  <c r="C14"/>
  <c r="BK13"/>
  <c r="BJ13"/>
  <c r="BI13"/>
  <c r="BG13"/>
  <c r="BF13"/>
  <c r="BE13"/>
  <c r="BB13"/>
  <c r="BC13" s="1"/>
  <c r="BA13"/>
  <c r="AX13"/>
  <c r="AW13"/>
  <c r="D13"/>
  <c r="C13"/>
  <c r="BJ12"/>
  <c r="BI12"/>
  <c r="BF12"/>
  <c r="BG12" s="1"/>
  <c r="BE12"/>
  <c r="BB12"/>
  <c r="BA12"/>
  <c r="AX12"/>
  <c r="AW12"/>
  <c r="D12"/>
  <c r="C12"/>
  <c r="BJ11"/>
  <c r="BI11"/>
  <c r="BK11" s="1"/>
  <c r="BG11"/>
  <c r="BF11"/>
  <c r="BE11"/>
  <c r="BB11"/>
  <c r="BC11" s="1"/>
  <c r="BA11"/>
  <c r="AX11"/>
  <c r="AW11"/>
  <c r="AY11" s="1"/>
  <c r="D11"/>
  <c r="C11"/>
  <c r="BJ10"/>
  <c r="BK10" s="1"/>
  <c r="BI10"/>
  <c r="BF10"/>
  <c r="BG10" s="1"/>
  <c r="BE10"/>
  <c r="BB10"/>
  <c r="BA10"/>
  <c r="AX10"/>
  <c r="AW10"/>
  <c r="AY10" s="1"/>
  <c r="D10"/>
  <c r="C10"/>
  <c r="BK9"/>
  <c r="BJ9"/>
  <c r="BI9"/>
  <c r="BF9"/>
  <c r="BE9"/>
  <c r="BB9"/>
  <c r="BA9"/>
  <c r="BC9" s="1"/>
  <c r="AY9"/>
  <c r="AX9"/>
  <c r="AW9"/>
  <c r="D9"/>
  <c r="C9"/>
  <c r="BK8"/>
  <c r="BJ8"/>
  <c r="BI8"/>
  <c r="BF8"/>
  <c r="BG8" s="1"/>
  <c r="BE8"/>
  <c r="BC8"/>
  <c r="BB8"/>
  <c r="BA8"/>
  <c r="AY8"/>
  <c r="AX8"/>
  <c r="AW8"/>
  <c r="D8"/>
  <c r="C8"/>
  <c r="BJ7"/>
  <c r="BI7"/>
  <c r="BK7" s="1"/>
  <c r="BF7"/>
  <c r="BE7"/>
  <c r="BB7"/>
  <c r="BA7"/>
  <c r="BC7" s="1"/>
  <c r="AX7"/>
  <c r="AW7"/>
  <c r="D7"/>
  <c r="C7"/>
  <c r="BJ31" i="62"/>
  <c r="BI31"/>
  <c r="BF31"/>
  <c r="BE31"/>
  <c r="BG31" s="1"/>
  <c r="BC31"/>
  <c r="BB31"/>
  <c r="BA31"/>
  <c r="AX31"/>
  <c r="AY31" s="1"/>
  <c r="AW31"/>
  <c r="D31"/>
  <c r="C31"/>
  <c r="BK30"/>
  <c r="BJ30"/>
  <c r="BI30"/>
  <c r="BF30"/>
  <c r="BE30"/>
  <c r="BB30"/>
  <c r="BA30"/>
  <c r="AY30"/>
  <c r="AX30"/>
  <c r="AW30"/>
  <c r="D30"/>
  <c r="C30"/>
  <c r="BJ29"/>
  <c r="BK29" s="1"/>
  <c r="BI29"/>
  <c r="BF29"/>
  <c r="BG29" s="1"/>
  <c r="BE29"/>
  <c r="BB29"/>
  <c r="BA29"/>
  <c r="AX29"/>
  <c r="AW29"/>
  <c r="D29"/>
  <c r="C29"/>
  <c r="BJ28"/>
  <c r="BI28"/>
  <c r="BK28" s="1"/>
  <c r="BG28"/>
  <c r="BF28"/>
  <c r="BE28"/>
  <c r="BC28"/>
  <c r="BB28"/>
  <c r="BA28"/>
  <c r="AX28"/>
  <c r="AW28"/>
  <c r="D28"/>
  <c r="C28"/>
  <c r="BJ27"/>
  <c r="BI27"/>
  <c r="BF27"/>
  <c r="BE27"/>
  <c r="BC27"/>
  <c r="BB27"/>
  <c r="BA27"/>
  <c r="AX27"/>
  <c r="AY27" s="1"/>
  <c r="AW27"/>
  <c r="D27"/>
  <c r="C27"/>
  <c r="BK26"/>
  <c r="BJ26"/>
  <c r="BI26"/>
  <c r="BF26"/>
  <c r="BE26"/>
  <c r="BB26"/>
  <c r="BA26"/>
  <c r="BC26" s="1"/>
  <c r="AY26"/>
  <c r="AX26"/>
  <c r="AW26"/>
  <c r="D26"/>
  <c r="C26"/>
  <c r="BJ25"/>
  <c r="BK25" s="1"/>
  <c r="BI25"/>
  <c r="BG25"/>
  <c r="BF25"/>
  <c r="BE25"/>
  <c r="BB25"/>
  <c r="BA25"/>
  <c r="AX25"/>
  <c r="AW25"/>
  <c r="D25"/>
  <c r="C25"/>
  <c r="BJ24"/>
  <c r="BI24"/>
  <c r="BF24"/>
  <c r="BG24" s="1"/>
  <c r="BE24"/>
  <c r="BB24"/>
  <c r="BC24" s="1"/>
  <c r="BA24"/>
  <c r="AX24"/>
  <c r="AW24"/>
  <c r="D24"/>
  <c r="C24"/>
  <c r="BJ23"/>
  <c r="BI23"/>
  <c r="BF23"/>
  <c r="BE23"/>
  <c r="BG23" s="1"/>
  <c r="BB23"/>
  <c r="BC23" s="1"/>
  <c r="BA23"/>
  <c r="AX23"/>
  <c r="AY23" s="1"/>
  <c r="AW23"/>
  <c r="D23"/>
  <c r="C23"/>
  <c r="BJ22"/>
  <c r="BK22" s="1"/>
  <c r="BI22"/>
  <c r="BF22"/>
  <c r="BE22"/>
  <c r="BG22" s="1"/>
  <c r="BB22"/>
  <c r="BA22"/>
  <c r="AY22"/>
  <c r="AX22"/>
  <c r="AW22"/>
  <c r="D22"/>
  <c r="C22"/>
  <c r="BK21"/>
  <c r="BJ21"/>
  <c r="BI21"/>
  <c r="BG21"/>
  <c r="BF21"/>
  <c r="BE21"/>
  <c r="BB21"/>
  <c r="BA21"/>
  <c r="AX21"/>
  <c r="AW21"/>
  <c r="D21"/>
  <c r="C21"/>
  <c r="BJ20"/>
  <c r="BI20"/>
  <c r="BK20" s="1"/>
  <c r="BG20"/>
  <c r="BF20"/>
  <c r="BE20"/>
  <c r="BB20"/>
  <c r="BC20" s="1"/>
  <c r="BA20"/>
  <c r="AX20"/>
  <c r="AW20"/>
  <c r="D20"/>
  <c r="C20"/>
  <c r="BJ19"/>
  <c r="BI19"/>
  <c r="BF19"/>
  <c r="BE19"/>
  <c r="BG19" s="1"/>
  <c r="BC19"/>
  <c r="BB19"/>
  <c r="BA19"/>
  <c r="AX19"/>
  <c r="AY19" s="1"/>
  <c r="BP19" s="1"/>
  <c r="AW19"/>
  <c r="D19"/>
  <c r="C19"/>
  <c r="BK18"/>
  <c r="BJ18"/>
  <c r="BI18"/>
  <c r="BF18"/>
  <c r="BE18"/>
  <c r="BB18"/>
  <c r="BA18"/>
  <c r="AY18"/>
  <c r="AX18"/>
  <c r="AW18"/>
  <c r="D18"/>
  <c r="C18"/>
  <c r="BJ17"/>
  <c r="BK17" s="1"/>
  <c r="BI17"/>
  <c r="BF17"/>
  <c r="BG17" s="1"/>
  <c r="BE17"/>
  <c r="BB17"/>
  <c r="BA17"/>
  <c r="BC17" s="1"/>
  <c r="AX17"/>
  <c r="AW17"/>
  <c r="D17"/>
  <c r="C17"/>
  <c r="BJ16"/>
  <c r="BI16"/>
  <c r="BK16" s="1"/>
  <c r="BF16"/>
  <c r="BG16" s="1"/>
  <c r="BE16"/>
  <c r="BC16"/>
  <c r="BB16"/>
  <c r="BA16"/>
  <c r="AX16"/>
  <c r="AW16"/>
  <c r="D16"/>
  <c r="C16"/>
  <c r="BJ15"/>
  <c r="BI15"/>
  <c r="BK15" s="1"/>
  <c r="BF15"/>
  <c r="BE15"/>
  <c r="BC15"/>
  <c r="BB15"/>
  <c r="BA15"/>
  <c r="AX15"/>
  <c r="AY15" s="1"/>
  <c r="AW15"/>
  <c r="D15"/>
  <c r="C15"/>
  <c r="BK14"/>
  <c r="BJ14"/>
  <c r="BI14"/>
  <c r="BF14"/>
  <c r="BE14"/>
  <c r="BG14" s="1"/>
  <c r="BB14"/>
  <c r="BA14"/>
  <c r="AY14"/>
  <c r="AX14"/>
  <c r="AW14"/>
  <c r="D14"/>
  <c r="C14"/>
  <c r="BK13"/>
  <c r="BJ13"/>
  <c r="BI13"/>
  <c r="BG13"/>
  <c r="BF13"/>
  <c r="BE13"/>
  <c r="BB13"/>
  <c r="BA13"/>
  <c r="AX13"/>
  <c r="AW13"/>
  <c r="D13"/>
  <c r="C13"/>
  <c r="BJ12"/>
  <c r="BI12"/>
  <c r="BG12"/>
  <c r="BF12"/>
  <c r="BE12"/>
  <c r="BC12"/>
  <c r="BB12"/>
  <c r="BA12"/>
  <c r="AX12"/>
  <c r="AW12"/>
  <c r="D12"/>
  <c r="C12"/>
  <c r="BJ11"/>
  <c r="BI11"/>
  <c r="BF11"/>
  <c r="BE11"/>
  <c r="BG11" s="1"/>
  <c r="BB11"/>
  <c r="BC11" s="1"/>
  <c r="BA11"/>
  <c r="AX11"/>
  <c r="AW11"/>
  <c r="AY11" s="1"/>
  <c r="D11"/>
  <c r="C11"/>
  <c r="BK10"/>
  <c r="BJ10"/>
  <c r="BI10"/>
  <c r="BF10"/>
  <c r="BE10"/>
  <c r="BB10"/>
  <c r="BA10"/>
  <c r="AY10"/>
  <c r="AX10"/>
  <c r="AW10"/>
  <c r="D10"/>
  <c r="C10"/>
  <c r="BJ9"/>
  <c r="BK9" s="1"/>
  <c r="BI9"/>
  <c r="BG9"/>
  <c r="BF9"/>
  <c r="BE9"/>
  <c r="BB9"/>
  <c r="BA9"/>
  <c r="AX9"/>
  <c r="AW9"/>
  <c r="D9"/>
  <c r="C9"/>
  <c r="BJ8"/>
  <c r="BI8"/>
  <c r="BF8"/>
  <c r="BG8" s="1"/>
  <c r="BE8"/>
  <c r="BC8"/>
  <c r="BB8"/>
  <c r="BA8"/>
  <c r="AX8"/>
  <c r="AW8"/>
  <c r="D8"/>
  <c r="C8"/>
  <c r="BJ7"/>
  <c r="BI7"/>
  <c r="BF7"/>
  <c r="BE7"/>
  <c r="BB7"/>
  <c r="BA7"/>
  <c r="BC7" s="1"/>
  <c r="AX7"/>
  <c r="AW7"/>
  <c r="AY7" s="1"/>
  <c r="D7"/>
  <c r="C7"/>
  <c r="BJ31" i="61"/>
  <c r="BK31" s="1"/>
  <c r="BI31"/>
  <c r="BF31"/>
  <c r="BE31"/>
  <c r="BB31"/>
  <c r="BC31" s="1"/>
  <c r="BA31"/>
  <c r="AX31"/>
  <c r="AY31" s="1"/>
  <c r="AW31"/>
  <c r="D31"/>
  <c r="C31"/>
  <c r="BK30"/>
  <c r="BJ30"/>
  <c r="BI30"/>
  <c r="BF30"/>
  <c r="BE30"/>
  <c r="BB30"/>
  <c r="BC30" s="1"/>
  <c r="BA30"/>
  <c r="AX30"/>
  <c r="AW30"/>
  <c r="AY30" s="1"/>
  <c r="D30"/>
  <c r="C30"/>
  <c r="BJ29"/>
  <c r="BI29"/>
  <c r="BF29"/>
  <c r="BG29" s="1"/>
  <c r="BE29"/>
  <c r="BB29"/>
  <c r="BC29" s="1"/>
  <c r="BA29"/>
  <c r="AX29"/>
  <c r="AW29"/>
  <c r="AY29" s="1"/>
  <c r="D29"/>
  <c r="C29"/>
  <c r="BJ28"/>
  <c r="BI28"/>
  <c r="BK28" s="1"/>
  <c r="BG28"/>
  <c r="BF28"/>
  <c r="BE28"/>
  <c r="BC28"/>
  <c r="BB28"/>
  <c r="BA28"/>
  <c r="AX28"/>
  <c r="AW28"/>
  <c r="D28"/>
  <c r="C28"/>
  <c r="BJ27"/>
  <c r="BI27"/>
  <c r="BF27"/>
  <c r="BG27" s="1"/>
  <c r="BE27"/>
  <c r="BB27"/>
  <c r="BA27"/>
  <c r="AY27"/>
  <c r="AX27"/>
  <c r="AW27"/>
  <c r="D27"/>
  <c r="C27"/>
  <c r="BK26"/>
  <c r="BJ26"/>
  <c r="BI26"/>
  <c r="BF26"/>
  <c r="BG26" s="1"/>
  <c r="BE26"/>
  <c r="BB26"/>
  <c r="BA26"/>
  <c r="AY26"/>
  <c r="AX26"/>
  <c r="AW26"/>
  <c r="D26"/>
  <c r="C26"/>
  <c r="BK25"/>
  <c r="BJ25"/>
  <c r="BI25"/>
  <c r="BF25"/>
  <c r="BG25" s="1"/>
  <c r="BE25"/>
  <c r="BB25"/>
  <c r="BA25"/>
  <c r="BC25" s="1"/>
  <c r="AX25"/>
  <c r="AY25" s="1"/>
  <c r="AW25"/>
  <c r="D25"/>
  <c r="C25"/>
  <c r="BK24"/>
  <c r="BJ24"/>
  <c r="BI24"/>
  <c r="BF24"/>
  <c r="BE24"/>
  <c r="BC24"/>
  <c r="BB24"/>
  <c r="BA24"/>
  <c r="AX24"/>
  <c r="AY24" s="1"/>
  <c r="AW24"/>
  <c r="D24"/>
  <c r="C24"/>
  <c r="BJ23"/>
  <c r="BK23" s="1"/>
  <c r="BI23"/>
  <c r="BF23"/>
  <c r="BE23"/>
  <c r="BG23" s="1"/>
  <c r="BC23"/>
  <c r="BB23"/>
  <c r="BA23"/>
  <c r="AX23"/>
  <c r="AY23" s="1"/>
  <c r="AW23"/>
  <c r="D23"/>
  <c r="C23"/>
  <c r="BJ22"/>
  <c r="BK22" s="1"/>
  <c r="BI22"/>
  <c r="BF22"/>
  <c r="BE22"/>
  <c r="BB22"/>
  <c r="BC22" s="1"/>
  <c r="BA22"/>
  <c r="AX22"/>
  <c r="AY22" s="1"/>
  <c r="AW22"/>
  <c r="D22"/>
  <c r="C22"/>
  <c r="BJ21"/>
  <c r="BK21" s="1"/>
  <c r="BI21"/>
  <c r="BG21"/>
  <c r="BF21"/>
  <c r="BE21"/>
  <c r="BB21"/>
  <c r="BA21"/>
  <c r="AX21"/>
  <c r="AW21"/>
  <c r="AY21" s="1"/>
  <c r="D21"/>
  <c r="C21"/>
  <c r="BJ20"/>
  <c r="BI20"/>
  <c r="BG20"/>
  <c r="BF20"/>
  <c r="BE20"/>
  <c r="BB20"/>
  <c r="BC20" s="1"/>
  <c r="BA20"/>
  <c r="AX20"/>
  <c r="AW20"/>
  <c r="D20"/>
  <c r="C20"/>
  <c r="BJ19"/>
  <c r="BI19"/>
  <c r="BG19"/>
  <c r="BF19"/>
  <c r="BE19"/>
  <c r="BC19"/>
  <c r="BB19"/>
  <c r="BA19"/>
  <c r="AX19"/>
  <c r="AY19" s="1"/>
  <c r="AW19"/>
  <c r="D19"/>
  <c r="C19"/>
  <c r="BK18"/>
  <c r="BJ18"/>
  <c r="BI18"/>
  <c r="BF18"/>
  <c r="BE18"/>
  <c r="BB18"/>
  <c r="BA18"/>
  <c r="BC18" s="1"/>
  <c r="AY18"/>
  <c r="AX18"/>
  <c r="AW18"/>
  <c r="D18"/>
  <c r="C18"/>
  <c r="BK17"/>
  <c r="BJ17"/>
  <c r="BI17"/>
  <c r="BG17"/>
  <c r="BF17"/>
  <c r="BE17"/>
  <c r="BB17"/>
  <c r="BA17"/>
  <c r="AY17"/>
  <c r="AX17"/>
  <c r="AW17"/>
  <c r="D17"/>
  <c r="C17"/>
  <c r="BK16"/>
  <c r="BJ16"/>
  <c r="BI16"/>
  <c r="BF16"/>
  <c r="BG16" s="1"/>
  <c r="BE16"/>
  <c r="BB16"/>
  <c r="BC16" s="1"/>
  <c r="BA16"/>
  <c r="AX16"/>
  <c r="AW16"/>
  <c r="D16"/>
  <c r="C16"/>
  <c r="BJ15"/>
  <c r="BI15"/>
  <c r="BF15"/>
  <c r="BE15"/>
  <c r="BC15"/>
  <c r="BB15"/>
  <c r="BA15"/>
  <c r="AY15"/>
  <c r="AX15"/>
  <c r="AW15"/>
  <c r="D15"/>
  <c r="C15"/>
  <c r="BK14"/>
  <c r="BJ14"/>
  <c r="BI14"/>
  <c r="BF14"/>
  <c r="BE14"/>
  <c r="BG14" s="1"/>
  <c r="BB14"/>
  <c r="BC14" s="1"/>
  <c r="BA14"/>
  <c r="AY14"/>
  <c r="AX14"/>
  <c r="AW14"/>
  <c r="D14"/>
  <c r="C14"/>
  <c r="BK13"/>
  <c r="BJ13"/>
  <c r="BI13"/>
  <c r="BG13"/>
  <c r="BF13"/>
  <c r="BE13"/>
  <c r="BB13"/>
  <c r="BA13"/>
  <c r="BC13" s="1"/>
  <c r="AX13"/>
  <c r="AW13"/>
  <c r="D13"/>
  <c r="C13"/>
  <c r="BJ12"/>
  <c r="BI12"/>
  <c r="BG12"/>
  <c r="BF12"/>
  <c r="BE12"/>
  <c r="BB12"/>
  <c r="BC12" s="1"/>
  <c r="BA12"/>
  <c r="AX12"/>
  <c r="AW12"/>
  <c r="AY12" s="1"/>
  <c r="D12"/>
  <c r="C12"/>
  <c r="BJ11"/>
  <c r="BI11"/>
  <c r="BG11"/>
  <c r="BF11"/>
  <c r="BE11"/>
  <c r="BC11"/>
  <c r="BB11"/>
  <c r="BA11"/>
  <c r="AY11"/>
  <c r="AX11"/>
  <c r="AW11"/>
  <c r="D11"/>
  <c r="C11"/>
  <c r="BK10"/>
  <c r="BJ10"/>
  <c r="BI10"/>
  <c r="BF10"/>
  <c r="BE10"/>
  <c r="BG10" s="1"/>
  <c r="BB10"/>
  <c r="BA10"/>
  <c r="AX10"/>
  <c r="AW10"/>
  <c r="AY10" s="1"/>
  <c r="D10"/>
  <c r="C10"/>
  <c r="BK9"/>
  <c r="BJ9"/>
  <c r="BI9"/>
  <c r="BG9"/>
  <c r="BF9"/>
  <c r="BE9"/>
  <c r="BB9"/>
  <c r="BA9"/>
  <c r="BC9" s="1"/>
  <c r="BP9" s="1"/>
  <c r="AY9"/>
  <c r="AX9"/>
  <c r="AW9"/>
  <c r="D9"/>
  <c r="C9"/>
  <c r="BK8"/>
  <c r="BJ8"/>
  <c r="BI8"/>
  <c r="BF8"/>
  <c r="BE8"/>
  <c r="BG8" s="1"/>
  <c r="BC8"/>
  <c r="BB8"/>
  <c r="BA8"/>
  <c r="AX8"/>
  <c r="AW8"/>
  <c r="AY8" s="1"/>
  <c r="D8"/>
  <c r="C8"/>
  <c r="BJ7"/>
  <c r="BI7"/>
  <c r="BF7"/>
  <c r="BE7"/>
  <c r="BB7"/>
  <c r="BC7" s="1"/>
  <c r="BA7"/>
  <c r="AX7"/>
  <c r="AW7"/>
  <c r="AY7" s="1"/>
  <c r="D7"/>
  <c r="C7"/>
  <c r="BK31" i="60"/>
  <c r="BJ31"/>
  <c r="BI31"/>
  <c r="BF31"/>
  <c r="BE31"/>
  <c r="BG31" s="1"/>
  <c r="BB31"/>
  <c r="BA31"/>
  <c r="AX31"/>
  <c r="AW31"/>
  <c r="D31"/>
  <c r="C31"/>
  <c r="BJ30"/>
  <c r="BK30" s="1"/>
  <c r="BI30"/>
  <c r="BF30"/>
  <c r="BE30"/>
  <c r="BB30"/>
  <c r="BA30"/>
  <c r="AX30"/>
  <c r="AW30"/>
  <c r="D30"/>
  <c r="C30"/>
  <c r="BJ29"/>
  <c r="BI29"/>
  <c r="BF29"/>
  <c r="BE29"/>
  <c r="BB29"/>
  <c r="BA29"/>
  <c r="AX29"/>
  <c r="AW29"/>
  <c r="D29"/>
  <c r="C29"/>
  <c r="BJ28"/>
  <c r="BI28"/>
  <c r="BF28"/>
  <c r="BE28"/>
  <c r="BG28" s="1"/>
  <c r="BB28"/>
  <c r="BA28"/>
  <c r="AX28"/>
  <c r="AW28"/>
  <c r="D28"/>
  <c r="C28"/>
  <c r="BJ27"/>
  <c r="BI27"/>
  <c r="BF27"/>
  <c r="BE27"/>
  <c r="BB27"/>
  <c r="BC27" s="1"/>
  <c r="BA27"/>
  <c r="AX27"/>
  <c r="AW27"/>
  <c r="D27"/>
  <c r="C27"/>
  <c r="BJ26"/>
  <c r="BI26"/>
  <c r="BF26"/>
  <c r="BE26"/>
  <c r="BG26" s="1"/>
  <c r="BB26"/>
  <c r="BA26"/>
  <c r="AX26"/>
  <c r="AW26"/>
  <c r="D26"/>
  <c r="C26"/>
  <c r="BJ25"/>
  <c r="BK25" s="1"/>
  <c r="BI25"/>
  <c r="BF25"/>
  <c r="BE25"/>
  <c r="BB25"/>
  <c r="BA25"/>
  <c r="BC25" s="1"/>
  <c r="AX25"/>
  <c r="AW25"/>
  <c r="D25"/>
  <c r="C25"/>
  <c r="BJ24"/>
  <c r="BK24" s="1"/>
  <c r="BI24"/>
  <c r="BF24"/>
  <c r="BG24" s="1"/>
  <c r="BE24"/>
  <c r="BB24"/>
  <c r="BC24" s="1"/>
  <c r="BA24"/>
  <c r="AY24"/>
  <c r="AX24"/>
  <c r="AW24"/>
  <c r="D24"/>
  <c r="C24"/>
  <c r="BJ23"/>
  <c r="BK23" s="1"/>
  <c r="BI23"/>
  <c r="BF23"/>
  <c r="BE23"/>
  <c r="BB23"/>
  <c r="BA23"/>
  <c r="AX23"/>
  <c r="AY23" s="1"/>
  <c r="AW23"/>
  <c r="D23"/>
  <c r="C23"/>
  <c r="BJ22"/>
  <c r="BI22"/>
  <c r="BF22"/>
  <c r="BE22"/>
  <c r="BB22"/>
  <c r="BA22"/>
  <c r="BC22" s="1"/>
  <c r="AX22"/>
  <c r="AW22"/>
  <c r="D22"/>
  <c r="C22"/>
  <c r="BJ21"/>
  <c r="BK21" s="1"/>
  <c r="BI21"/>
  <c r="BF21"/>
  <c r="BG21" s="1"/>
  <c r="BE21"/>
  <c r="BB21"/>
  <c r="BC21" s="1"/>
  <c r="BA21"/>
  <c r="AX21"/>
  <c r="AW21"/>
  <c r="D21"/>
  <c r="C21"/>
  <c r="BJ20"/>
  <c r="BI20"/>
  <c r="BK20" s="1"/>
  <c r="BF20"/>
  <c r="BG20" s="1"/>
  <c r="BE20"/>
  <c r="BB20"/>
  <c r="BA20"/>
  <c r="AX20"/>
  <c r="AW20"/>
  <c r="AY20" s="1"/>
  <c r="D20"/>
  <c r="C20"/>
  <c r="BJ19"/>
  <c r="BI19"/>
  <c r="BG19"/>
  <c r="BF19"/>
  <c r="BE19"/>
  <c r="BB19"/>
  <c r="BC19" s="1"/>
  <c r="BA19"/>
  <c r="AX19"/>
  <c r="AY19" s="1"/>
  <c r="AW19"/>
  <c r="D19"/>
  <c r="C19"/>
  <c r="BJ18"/>
  <c r="BI18"/>
  <c r="BF18"/>
  <c r="BG18" s="1"/>
  <c r="BE18"/>
  <c r="BB18"/>
  <c r="BA18"/>
  <c r="AX18"/>
  <c r="AW18"/>
  <c r="D18"/>
  <c r="C18"/>
  <c r="BJ17"/>
  <c r="BI17"/>
  <c r="BF17"/>
  <c r="BE17"/>
  <c r="BG17" s="1"/>
  <c r="BB17"/>
  <c r="BA17"/>
  <c r="AX17"/>
  <c r="AW17"/>
  <c r="D17"/>
  <c r="C17"/>
  <c r="BJ16"/>
  <c r="BI16"/>
  <c r="BF16"/>
  <c r="BE16"/>
  <c r="BB16"/>
  <c r="BA16"/>
  <c r="BC16" s="1"/>
  <c r="AX16"/>
  <c r="AW16"/>
  <c r="D16"/>
  <c r="C16"/>
  <c r="BJ15"/>
  <c r="BI15"/>
  <c r="BK15" s="1"/>
  <c r="BF15"/>
  <c r="BE15"/>
  <c r="BC15"/>
  <c r="BB15"/>
  <c r="BA15"/>
  <c r="AX15"/>
  <c r="AW15"/>
  <c r="D15"/>
  <c r="C15"/>
  <c r="BJ14"/>
  <c r="BI14"/>
  <c r="BK14" s="1"/>
  <c r="BF14"/>
  <c r="BE14"/>
  <c r="BB14"/>
  <c r="BA14"/>
  <c r="AX14"/>
  <c r="AW14"/>
  <c r="D14"/>
  <c r="C14"/>
  <c r="BJ13"/>
  <c r="BK13" s="1"/>
  <c r="BI13"/>
  <c r="BG13"/>
  <c r="BF13"/>
  <c r="BE13"/>
  <c r="BB13"/>
  <c r="BC13" s="1"/>
  <c r="BA13"/>
  <c r="AX13"/>
  <c r="AW13"/>
  <c r="D13"/>
  <c r="C13"/>
  <c r="BJ12"/>
  <c r="BI12"/>
  <c r="BK12" s="1"/>
  <c r="BF12"/>
  <c r="BG12" s="1"/>
  <c r="BE12"/>
  <c r="BB12"/>
  <c r="BA12"/>
  <c r="AX12"/>
  <c r="AW12"/>
  <c r="D12"/>
  <c r="C12"/>
  <c r="BJ11"/>
  <c r="BI11"/>
  <c r="BG11"/>
  <c r="BF11"/>
  <c r="BE11"/>
  <c r="BB11"/>
  <c r="BC11" s="1"/>
  <c r="BA11"/>
  <c r="AX11"/>
  <c r="AW11"/>
  <c r="AY11" s="1"/>
  <c r="D11"/>
  <c r="C11"/>
  <c r="BJ10"/>
  <c r="BI10"/>
  <c r="BK10" s="1"/>
  <c r="BG10"/>
  <c r="BF10"/>
  <c r="BE10"/>
  <c r="BB10"/>
  <c r="BA10"/>
  <c r="AX10"/>
  <c r="AW10"/>
  <c r="D10"/>
  <c r="C10"/>
  <c r="BJ9"/>
  <c r="BI9"/>
  <c r="BK9" s="1"/>
  <c r="BF9"/>
  <c r="BE9"/>
  <c r="BG9" s="1"/>
  <c r="BB9"/>
  <c r="BA9"/>
  <c r="AX9"/>
  <c r="AW9"/>
  <c r="D9"/>
  <c r="C9"/>
  <c r="BJ8"/>
  <c r="BI8"/>
  <c r="BF8"/>
  <c r="BE8"/>
  <c r="BB8"/>
  <c r="BA8"/>
  <c r="AX8"/>
  <c r="AW8"/>
  <c r="D8"/>
  <c r="C8"/>
  <c r="BJ7"/>
  <c r="BI7"/>
  <c r="BF7"/>
  <c r="BE7"/>
  <c r="BB7"/>
  <c r="BA7"/>
  <c r="BC7" s="1"/>
  <c r="AX7"/>
  <c r="AW7"/>
  <c r="D7"/>
  <c r="C7"/>
  <c r="C1" i="59"/>
  <c r="C1" i="58"/>
  <c r="C1" i="57"/>
  <c r="C1" i="56"/>
  <c r="C1" i="55"/>
  <c r="BJ31" i="59"/>
  <c r="BI31"/>
  <c r="BF31"/>
  <c r="BE31"/>
  <c r="BG31" s="1"/>
  <c r="BB31"/>
  <c r="BC31" s="1"/>
  <c r="BA31"/>
  <c r="AY31"/>
  <c r="AX31"/>
  <c r="AW31"/>
  <c r="D31"/>
  <c r="C31"/>
  <c r="BJ30"/>
  <c r="BK30" s="1"/>
  <c r="BI30"/>
  <c r="BF30"/>
  <c r="BE30"/>
  <c r="BB30"/>
  <c r="BA30"/>
  <c r="AX30"/>
  <c r="AW30"/>
  <c r="D30"/>
  <c r="C30"/>
  <c r="BJ29"/>
  <c r="BI29"/>
  <c r="BF29"/>
  <c r="BG29" s="1"/>
  <c r="BE29"/>
  <c r="BB29"/>
  <c r="BA29"/>
  <c r="BC29" s="1"/>
  <c r="AX29"/>
  <c r="AW29"/>
  <c r="D29"/>
  <c r="C29"/>
  <c r="BJ28"/>
  <c r="BI28"/>
  <c r="BG28"/>
  <c r="BF28"/>
  <c r="BE28"/>
  <c r="BC28"/>
  <c r="BB28"/>
  <c r="BA28"/>
  <c r="AX28"/>
  <c r="AW28"/>
  <c r="D28"/>
  <c r="C28"/>
  <c r="BJ27"/>
  <c r="BI27"/>
  <c r="BF27"/>
  <c r="BE27"/>
  <c r="BB27"/>
  <c r="BA27"/>
  <c r="AX27"/>
  <c r="AY27" s="1"/>
  <c r="AW27"/>
  <c r="D27"/>
  <c r="C27"/>
  <c r="BK26"/>
  <c r="BJ26"/>
  <c r="BI26"/>
  <c r="BF26"/>
  <c r="BE26"/>
  <c r="BG26" s="1"/>
  <c r="BB26"/>
  <c r="BA26"/>
  <c r="BC26" s="1"/>
  <c r="AX26"/>
  <c r="AY26" s="1"/>
  <c r="AW26"/>
  <c r="D26"/>
  <c r="C26"/>
  <c r="BK25"/>
  <c r="BJ25"/>
  <c r="BI25"/>
  <c r="BF25"/>
  <c r="BG25" s="1"/>
  <c r="BE25"/>
  <c r="BB25"/>
  <c r="BA25"/>
  <c r="AX25"/>
  <c r="AW25"/>
  <c r="AY25" s="1"/>
  <c r="D25"/>
  <c r="C25"/>
  <c r="BJ24"/>
  <c r="BI24"/>
  <c r="BF24"/>
  <c r="BE24"/>
  <c r="BG24" s="1"/>
  <c r="BB24"/>
  <c r="BC24" s="1"/>
  <c r="BA24"/>
  <c r="AX24"/>
  <c r="AW24"/>
  <c r="AY24" s="1"/>
  <c r="D24"/>
  <c r="C24"/>
  <c r="BJ23"/>
  <c r="BI23"/>
  <c r="BF23"/>
  <c r="BE23"/>
  <c r="BG23" s="1"/>
  <c r="BC23"/>
  <c r="BB23"/>
  <c r="BA23"/>
  <c r="AY23"/>
  <c r="AX23"/>
  <c r="AW23"/>
  <c r="D23"/>
  <c r="C23"/>
  <c r="BK22"/>
  <c r="BJ22"/>
  <c r="BI22"/>
  <c r="BF22"/>
  <c r="BE22"/>
  <c r="BB22"/>
  <c r="BA22"/>
  <c r="BC22" s="1"/>
  <c r="AX22"/>
  <c r="AW22"/>
  <c r="D22"/>
  <c r="C22"/>
  <c r="BJ21"/>
  <c r="BK21" s="1"/>
  <c r="BI21"/>
  <c r="BG21"/>
  <c r="BF21"/>
  <c r="BE21"/>
  <c r="BB21"/>
  <c r="BA21"/>
  <c r="AX21"/>
  <c r="AW21"/>
  <c r="D21"/>
  <c r="C21"/>
  <c r="BJ20"/>
  <c r="BI20"/>
  <c r="BG20"/>
  <c r="BF20"/>
  <c r="BE20"/>
  <c r="BC20"/>
  <c r="BB20"/>
  <c r="BA20"/>
  <c r="AX20"/>
  <c r="AW20"/>
  <c r="D20"/>
  <c r="C20"/>
  <c r="BJ19"/>
  <c r="BI19"/>
  <c r="BF19"/>
  <c r="BE19"/>
  <c r="BG19" s="1"/>
  <c r="BB19"/>
  <c r="BA19"/>
  <c r="BC19" s="1"/>
  <c r="AX19"/>
  <c r="AY19" s="1"/>
  <c r="BP19" s="1"/>
  <c r="AW19"/>
  <c r="D19"/>
  <c r="C19"/>
  <c r="BK18"/>
  <c r="BJ18"/>
  <c r="BI18"/>
  <c r="BF18"/>
  <c r="BE18"/>
  <c r="BB18"/>
  <c r="BA18"/>
  <c r="AX18"/>
  <c r="AY18" s="1"/>
  <c r="AW18"/>
  <c r="D18"/>
  <c r="C18"/>
  <c r="BK17"/>
  <c r="BJ17"/>
  <c r="BI17"/>
  <c r="BG17"/>
  <c r="BF17"/>
  <c r="BE17"/>
  <c r="BB17"/>
  <c r="BA17"/>
  <c r="BC17" s="1"/>
  <c r="AY17"/>
  <c r="AX17"/>
  <c r="AW17"/>
  <c r="D17"/>
  <c r="C17"/>
  <c r="BK16"/>
  <c r="BJ16"/>
  <c r="BI16"/>
  <c r="BF16"/>
  <c r="BE16"/>
  <c r="BC16"/>
  <c r="BB16"/>
  <c r="BA16"/>
  <c r="AX16"/>
  <c r="AW16"/>
  <c r="D16"/>
  <c r="C16"/>
  <c r="BJ15"/>
  <c r="BI15"/>
  <c r="BF15"/>
  <c r="BE15"/>
  <c r="BB15"/>
  <c r="BC15" s="1"/>
  <c r="BA15"/>
  <c r="AY15"/>
  <c r="AX15"/>
  <c r="AW15"/>
  <c r="D15"/>
  <c r="C15"/>
  <c r="BJ14"/>
  <c r="BK14" s="1"/>
  <c r="BI14"/>
  <c r="BF14"/>
  <c r="BE14"/>
  <c r="BG14" s="1"/>
  <c r="BC14"/>
  <c r="BB14"/>
  <c r="BA14"/>
  <c r="AX14"/>
  <c r="AY14" s="1"/>
  <c r="AW14"/>
  <c r="D14"/>
  <c r="C14"/>
  <c r="BJ13"/>
  <c r="BK13" s="1"/>
  <c r="BI13"/>
  <c r="BF13"/>
  <c r="BG13" s="1"/>
  <c r="BE13"/>
  <c r="BB13"/>
  <c r="BA13"/>
  <c r="BC13" s="1"/>
  <c r="AX13"/>
  <c r="AW13"/>
  <c r="D13"/>
  <c r="C13"/>
  <c r="BJ12"/>
  <c r="BI12"/>
  <c r="BK12" s="1"/>
  <c r="BF12"/>
  <c r="BE12"/>
  <c r="BG12" s="1"/>
  <c r="BC12"/>
  <c r="BB12"/>
  <c r="BA12"/>
  <c r="AX12"/>
  <c r="AW12"/>
  <c r="AY12" s="1"/>
  <c r="D12"/>
  <c r="C12"/>
  <c r="BJ11"/>
  <c r="BI11"/>
  <c r="BF11"/>
  <c r="BE11"/>
  <c r="BG11" s="1"/>
  <c r="BB11"/>
  <c r="BA11"/>
  <c r="BC11" s="1"/>
  <c r="AX11"/>
  <c r="AW11"/>
  <c r="AY11" s="1"/>
  <c r="D11"/>
  <c r="C11"/>
  <c r="BK10"/>
  <c r="BJ10"/>
  <c r="BI10"/>
  <c r="BF10"/>
  <c r="BE10"/>
  <c r="BG10" s="1"/>
  <c r="BB10"/>
  <c r="BA10"/>
  <c r="BC10" s="1"/>
  <c r="AX10"/>
  <c r="AW10"/>
  <c r="AY10" s="1"/>
  <c r="D10"/>
  <c r="C10"/>
  <c r="BJ9"/>
  <c r="BI9"/>
  <c r="BK9" s="1"/>
  <c r="BG9"/>
  <c r="BF9"/>
  <c r="BE9"/>
  <c r="BB9"/>
  <c r="BA9"/>
  <c r="AY9"/>
  <c r="AX9"/>
  <c r="AW9"/>
  <c r="D9"/>
  <c r="C9"/>
  <c r="BK8"/>
  <c r="BJ8"/>
  <c r="BI8"/>
  <c r="BF8"/>
  <c r="BE8"/>
  <c r="BB8"/>
  <c r="BA8"/>
  <c r="BC8" s="1"/>
  <c r="AX8"/>
  <c r="AW8"/>
  <c r="D8"/>
  <c r="C8"/>
  <c r="BJ7"/>
  <c r="BI7"/>
  <c r="BK7" s="1"/>
  <c r="BF7"/>
  <c r="BE7"/>
  <c r="BG7" s="1"/>
  <c r="BC7"/>
  <c r="BP7" s="1"/>
  <c r="BB7"/>
  <c r="BA7"/>
  <c r="AY7"/>
  <c r="AX7"/>
  <c r="AW7"/>
  <c r="D7"/>
  <c r="C7"/>
  <c r="BK31" i="58"/>
  <c r="BJ31"/>
  <c r="BI31"/>
  <c r="BF31"/>
  <c r="BE31"/>
  <c r="BB31"/>
  <c r="BC31" s="1"/>
  <c r="BA31"/>
  <c r="AX31"/>
  <c r="AW31"/>
  <c r="D31"/>
  <c r="C31"/>
  <c r="BJ30"/>
  <c r="BI30"/>
  <c r="BF30"/>
  <c r="BE30"/>
  <c r="BC30"/>
  <c r="BP30" s="1"/>
  <c r="BB30"/>
  <c r="BA30"/>
  <c r="AY30"/>
  <c r="AX30"/>
  <c r="AW30"/>
  <c r="D30"/>
  <c r="C30"/>
  <c r="BJ29"/>
  <c r="BK29" s="1"/>
  <c r="BI29"/>
  <c r="BF29"/>
  <c r="BG29" s="1"/>
  <c r="BE29"/>
  <c r="BC29"/>
  <c r="BB29"/>
  <c r="BA29"/>
  <c r="AX29"/>
  <c r="AW29"/>
  <c r="D29"/>
  <c r="C29"/>
  <c r="BJ28"/>
  <c r="BI28"/>
  <c r="BF28"/>
  <c r="BG28" s="1"/>
  <c r="BE28"/>
  <c r="BB28"/>
  <c r="BA28"/>
  <c r="BC28" s="1"/>
  <c r="AX28"/>
  <c r="AW28"/>
  <c r="D28"/>
  <c r="C28"/>
  <c r="BJ27"/>
  <c r="BI27"/>
  <c r="BG27"/>
  <c r="BF27"/>
  <c r="BE27"/>
  <c r="BB27"/>
  <c r="BC27" s="1"/>
  <c r="BA27"/>
  <c r="AY27"/>
  <c r="AX27"/>
  <c r="AW27"/>
  <c r="D27"/>
  <c r="C27"/>
  <c r="BK26"/>
  <c r="BJ26"/>
  <c r="BI26"/>
  <c r="BF26"/>
  <c r="BG26" s="1"/>
  <c r="BE26"/>
  <c r="BB26"/>
  <c r="BA26"/>
  <c r="AX26"/>
  <c r="AY26" s="1"/>
  <c r="AW26"/>
  <c r="D26"/>
  <c r="C26"/>
  <c r="BK25"/>
  <c r="BJ25"/>
  <c r="BI25"/>
  <c r="BF25"/>
  <c r="BE25"/>
  <c r="BG25" s="1"/>
  <c r="BB25"/>
  <c r="BA25"/>
  <c r="AY25"/>
  <c r="AX25"/>
  <c r="AW25"/>
  <c r="D25"/>
  <c r="C25"/>
  <c r="BK24"/>
  <c r="BJ24"/>
  <c r="BI24"/>
  <c r="BF24"/>
  <c r="BG24" s="1"/>
  <c r="BE24"/>
  <c r="BC24"/>
  <c r="BB24"/>
  <c r="BA24"/>
  <c r="AX24"/>
  <c r="AY24" s="1"/>
  <c r="AW24"/>
  <c r="D24"/>
  <c r="C24"/>
  <c r="BK23"/>
  <c r="BJ23"/>
  <c r="BI23"/>
  <c r="BF23"/>
  <c r="BE23"/>
  <c r="BB23"/>
  <c r="BC23" s="1"/>
  <c r="BA23"/>
  <c r="AX23"/>
  <c r="AW23"/>
  <c r="D23"/>
  <c r="C23"/>
  <c r="BJ22"/>
  <c r="BI22"/>
  <c r="BK22" s="1"/>
  <c r="BF22"/>
  <c r="BE22"/>
  <c r="BB22"/>
  <c r="BC22" s="1"/>
  <c r="BA22"/>
  <c r="AX22"/>
  <c r="AY22" s="1"/>
  <c r="AW22"/>
  <c r="D22"/>
  <c r="C22"/>
  <c r="BK21"/>
  <c r="BJ21"/>
  <c r="BI21"/>
  <c r="BG21"/>
  <c r="BF21"/>
  <c r="BE21"/>
  <c r="BB21"/>
  <c r="BC21" s="1"/>
  <c r="BA21"/>
  <c r="AX21"/>
  <c r="AW21"/>
  <c r="AY21" s="1"/>
  <c r="D21"/>
  <c r="C21"/>
  <c r="BJ20"/>
  <c r="BI20"/>
  <c r="BG20"/>
  <c r="BF20"/>
  <c r="BE20"/>
  <c r="BB20"/>
  <c r="BA20"/>
  <c r="AX20"/>
  <c r="AW20"/>
  <c r="D20"/>
  <c r="C20"/>
  <c r="BJ19"/>
  <c r="BI19"/>
  <c r="BF19"/>
  <c r="BG19" s="1"/>
  <c r="BE19"/>
  <c r="BC19"/>
  <c r="BB19"/>
  <c r="BA19"/>
  <c r="AY19"/>
  <c r="BP19" s="1"/>
  <c r="AX19"/>
  <c r="AW19"/>
  <c r="D19"/>
  <c r="C19"/>
  <c r="BK18"/>
  <c r="BJ18"/>
  <c r="BI18"/>
  <c r="BG18"/>
  <c r="BF18"/>
  <c r="BE18"/>
  <c r="BB18"/>
  <c r="BA18"/>
  <c r="AY18"/>
  <c r="AX18"/>
  <c r="AW18"/>
  <c r="D18"/>
  <c r="C18"/>
  <c r="BK17"/>
  <c r="BJ17"/>
  <c r="BI17"/>
  <c r="BF17"/>
  <c r="BE17"/>
  <c r="BB17"/>
  <c r="BA17"/>
  <c r="AX17"/>
  <c r="AY17" s="1"/>
  <c r="AW17"/>
  <c r="D17"/>
  <c r="C17"/>
  <c r="BK16"/>
  <c r="BJ16"/>
  <c r="BI16"/>
  <c r="BG16"/>
  <c r="BF16"/>
  <c r="BE16"/>
  <c r="BC16"/>
  <c r="BP16" s="1"/>
  <c r="BB16"/>
  <c r="BA16"/>
  <c r="AY16"/>
  <c r="AX16"/>
  <c r="AW16"/>
  <c r="D16"/>
  <c r="C16"/>
  <c r="BJ15"/>
  <c r="BK15" s="1"/>
  <c r="BI15"/>
  <c r="BF15"/>
  <c r="BE15"/>
  <c r="BG15" s="1"/>
  <c r="BC15"/>
  <c r="BB15"/>
  <c r="BA15"/>
  <c r="AX15"/>
  <c r="AW15"/>
  <c r="D15"/>
  <c r="C15"/>
  <c r="BJ14"/>
  <c r="BI14"/>
  <c r="BF14"/>
  <c r="BE14"/>
  <c r="BC14"/>
  <c r="BP14" s="1"/>
  <c r="BB14"/>
  <c r="BA14"/>
  <c r="AY14"/>
  <c r="AX14"/>
  <c r="AW14"/>
  <c r="D14"/>
  <c r="C14"/>
  <c r="BJ13"/>
  <c r="BK13" s="1"/>
  <c r="BI13"/>
  <c r="BF13"/>
  <c r="BG13" s="1"/>
  <c r="BE13"/>
  <c r="BB13"/>
  <c r="BC13" s="1"/>
  <c r="BA13"/>
  <c r="AX13"/>
  <c r="AW13"/>
  <c r="D13"/>
  <c r="C13"/>
  <c r="BJ12"/>
  <c r="BI12"/>
  <c r="BG12"/>
  <c r="BF12"/>
  <c r="BE12"/>
  <c r="BB12"/>
  <c r="BA12"/>
  <c r="AX12"/>
  <c r="AW12"/>
  <c r="D12"/>
  <c r="C12"/>
  <c r="BJ11"/>
  <c r="BI11"/>
  <c r="BG11"/>
  <c r="BF11"/>
  <c r="BE11"/>
  <c r="BB11"/>
  <c r="BA11"/>
  <c r="BC11" s="1"/>
  <c r="AY11"/>
  <c r="AX11"/>
  <c r="AW11"/>
  <c r="D11"/>
  <c r="C11"/>
  <c r="BK10"/>
  <c r="BJ10"/>
  <c r="BI10"/>
  <c r="BG10"/>
  <c r="BF10"/>
  <c r="BE10"/>
  <c r="BB10"/>
  <c r="BA10"/>
  <c r="BC10" s="1"/>
  <c r="AX10"/>
  <c r="AY10" s="1"/>
  <c r="AW10"/>
  <c r="D10"/>
  <c r="C10"/>
  <c r="BK9"/>
  <c r="BJ9"/>
  <c r="BI9"/>
  <c r="BF9"/>
  <c r="BE9"/>
  <c r="BB9"/>
  <c r="BA9"/>
  <c r="BC9" s="1"/>
  <c r="AX9"/>
  <c r="AW9"/>
  <c r="AY9" s="1"/>
  <c r="D9"/>
  <c r="C9"/>
  <c r="BK8"/>
  <c r="BJ8"/>
  <c r="BI8"/>
  <c r="BG8"/>
  <c r="BF8"/>
  <c r="BE8"/>
  <c r="BB8"/>
  <c r="BA8"/>
  <c r="BC8" s="1"/>
  <c r="AX8"/>
  <c r="AW8"/>
  <c r="AY8" s="1"/>
  <c r="D8"/>
  <c r="C8"/>
  <c r="BJ7"/>
  <c r="BI7"/>
  <c r="BK7" s="1"/>
  <c r="BF7"/>
  <c r="BE7"/>
  <c r="BB7"/>
  <c r="BA7"/>
  <c r="BC7" s="1"/>
  <c r="AX7"/>
  <c r="AW7"/>
  <c r="D7"/>
  <c r="C7"/>
  <c r="BK31" i="57"/>
  <c r="BJ31"/>
  <c r="BI31"/>
  <c r="BF31"/>
  <c r="BE31"/>
  <c r="BB31"/>
  <c r="BC31" s="1"/>
  <c r="BA31"/>
  <c r="AX31"/>
  <c r="AW31"/>
  <c r="D31"/>
  <c r="C31"/>
  <c r="BJ30"/>
  <c r="BI30"/>
  <c r="BF30"/>
  <c r="BE30"/>
  <c r="BC30"/>
  <c r="BB30"/>
  <c r="BA30"/>
  <c r="AY30"/>
  <c r="AX30"/>
  <c r="AW30"/>
  <c r="D30"/>
  <c r="C30"/>
  <c r="BJ29"/>
  <c r="BK29" s="1"/>
  <c r="BI29"/>
  <c r="BF29"/>
  <c r="BG29" s="1"/>
  <c r="BE29"/>
  <c r="BC29"/>
  <c r="BB29"/>
  <c r="BA29"/>
  <c r="AX29"/>
  <c r="AW29"/>
  <c r="D29"/>
  <c r="C29"/>
  <c r="BJ28"/>
  <c r="BI28"/>
  <c r="BF28"/>
  <c r="BG28" s="1"/>
  <c r="BE28"/>
  <c r="BB28"/>
  <c r="BA28"/>
  <c r="BC28" s="1"/>
  <c r="AX28"/>
  <c r="AW28"/>
  <c r="D28"/>
  <c r="C28"/>
  <c r="BJ27"/>
  <c r="BI27"/>
  <c r="BG27"/>
  <c r="BF27"/>
  <c r="BE27"/>
  <c r="BB27"/>
  <c r="BC27" s="1"/>
  <c r="BA27"/>
  <c r="AY27"/>
  <c r="AX27"/>
  <c r="AW27"/>
  <c r="D27"/>
  <c r="C27"/>
  <c r="BK26"/>
  <c r="BJ26"/>
  <c r="BI26"/>
  <c r="BF26"/>
  <c r="BG26" s="1"/>
  <c r="BE26"/>
  <c r="BB26"/>
  <c r="BA26"/>
  <c r="AX26"/>
  <c r="AY26" s="1"/>
  <c r="AW26"/>
  <c r="D26"/>
  <c r="C26"/>
  <c r="BK25"/>
  <c r="BJ25"/>
  <c r="BI25"/>
  <c r="BF25"/>
  <c r="BE25"/>
  <c r="BG25" s="1"/>
  <c r="BB25"/>
  <c r="BA25"/>
  <c r="AY25"/>
  <c r="AX25"/>
  <c r="AW25"/>
  <c r="D25"/>
  <c r="C25"/>
  <c r="BK24"/>
  <c r="BJ24"/>
  <c r="BI24"/>
  <c r="BF24"/>
  <c r="BG24" s="1"/>
  <c r="BE24"/>
  <c r="BC24"/>
  <c r="BB24"/>
  <c r="BA24"/>
  <c r="AX24"/>
  <c r="AY24" s="1"/>
  <c r="AW24"/>
  <c r="D24"/>
  <c r="C24"/>
  <c r="BK23"/>
  <c r="BJ23"/>
  <c r="BI23"/>
  <c r="BF23"/>
  <c r="BE23"/>
  <c r="BB23"/>
  <c r="BC23" s="1"/>
  <c r="BA23"/>
  <c r="AX23"/>
  <c r="AW23"/>
  <c r="D23"/>
  <c r="C23"/>
  <c r="BJ22"/>
  <c r="BI22"/>
  <c r="BK22" s="1"/>
  <c r="BF22"/>
  <c r="BE22"/>
  <c r="BB22"/>
  <c r="BC22" s="1"/>
  <c r="BA22"/>
  <c r="AX22"/>
  <c r="AY22" s="1"/>
  <c r="AW22"/>
  <c r="D22"/>
  <c r="C22"/>
  <c r="BK21"/>
  <c r="BJ21"/>
  <c r="BI21"/>
  <c r="BG21"/>
  <c r="BF21"/>
  <c r="BE21"/>
  <c r="BB21"/>
  <c r="BC21" s="1"/>
  <c r="BA21"/>
  <c r="AX21"/>
  <c r="AW21"/>
  <c r="AY21" s="1"/>
  <c r="D21"/>
  <c r="C21"/>
  <c r="BJ20"/>
  <c r="BI20"/>
  <c r="BG20"/>
  <c r="BF20"/>
  <c r="BE20"/>
  <c r="BB20"/>
  <c r="BA20"/>
  <c r="AX20"/>
  <c r="AW20"/>
  <c r="D20"/>
  <c r="C20"/>
  <c r="BJ19"/>
  <c r="BI19"/>
  <c r="BF19"/>
  <c r="BG19" s="1"/>
  <c r="BE19"/>
  <c r="BC19"/>
  <c r="BB19"/>
  <c r="BA19"/>
  <c r="AY19"/>
  <c r="BP19" s="1"/>
  <c r="AX19"/>
  <c r="AW19"/>
  <c r="D19"/>
  <c r="C19"/>
  <c r="BK18"/>
  <c r="BJ18"/>
  <c r="BI18"/>
  <c r="BG18"/>
  <c r="BF18"/>
  <c r="BE18"/>
  <c r="BB18"/>
  <c r="BA18"/>
  <c r="AY18"/>
  <c r="AX18"/>
  <c r="AW18"/>
  <c r="D18"/>
  <c r="C18"/>
  <c r="BK17"/>
  <c r="BJ17"/>
  <c r="BI17"/>
  <c r="BF17"/>
  <c r="BE17"/>
  <c r="BB17"/>
  <c r="BA17"/>
  <c r="AX17"/>
  <c r="AY17" s="1"/>
  <c r="AW17"/>
  <c r="D17"/>
  <c r="C17"/>
  <c r="BK16"/>
  <c r="BJ16"/>
  <c r="BI16"/>
  <c r="BG16"/>
  <c r="BF16"/>
  <c r="BE16"/>
  <c r="BC16"/>
  <c r="BB16"/>
  <c r="BA16"/>
  <c r="AY16"/>
  <c r="AX16"/>
  <c r="AW16"/>
  <c r="D16"/>
  <c r="C16"/>
  <c r="BJ15"/>
  <c r="BK15" s="1"/>
  <c r="BI15"/>
  <c r="BF15"/>
  <c r="BE15"/>
  <c r="BG15" s="1"/>
  <c r="BC15"/>
  <c r="BB15"/>
  <c r="BA15"/>
  <c r="AX15"/>
  <c r="AW15"/>
  <c r="D15"/>
  <c r="C15"/>
  <c r="BJ14"/>
  <c r="BI14"/>
  <c r="BK14" s="1"/>
  <c r="BF14"/>
  <c r="BE14"/>
  <c r="BC14"/>
  <c r="BP14" s="1"/>
  <c r="BB14"/>
  <c r="BA14"/>
  <c r="AY14"/>
  <c r="AX14"/>
  <c r="AW14"/>
  <c r="D14"/>
  <c r="C14"/>
  <c r="BJ13"/>
  <c r="BK13" s="1"/>
  <c r="BI13"/>
  <c r="BF13"/>
  <c r="BG13" s="1"/>
  <c r="BE13"/>
  <c r="BB13"/>
  <c r="BC13" s="1"/>
  <c r="BA13"/>
  <c r="AX13"/>
  <c r="AW13"/>
  <c r="D13"/>
  <c r="C13"/>
  <c r="BJ12"/>
  <c r="BI12"/>
  <c r="BG12"/>
  <c r="BF12"/>
  <c r="BE12"/>
  <c r="BB12"/>
  <c r="BA12"/>
  <c r="AX12"/>
  <c r="AW12"/>
  <c r="D12"/>
  <c r="C12"/>
  <c r="BJ11"/>
  <c r="BI11"/>
  <c r="BG11"/>
  <c r="BF11"/>
  <c r="BE11"/>
  <c r="BB11"/>
  <c r="BA11"/>
  <c r="BC11" s="1"/>
  <c r="AY11"/>
  <c r="AX11"/>
  <c r="AW11"/>
  <c r="D11"/>
  <c r="C11"/>
  <c r="BK10"/>
  <c r="BJ10"/>
  <c r="BI10"/>
  <c r="BG10"/>
  <c r="BF10"/>
  <c r="BE10"/>
  <c r="BB10"/>
  <c r="BA10"/>
  <c r="BC10" s="1"/>
  <c r="AX10"/>
  <c r="AW10"/>
  <c r="AY10" s="1"/>
  <c r="D10"/>
  <c r="C10"/>
  <c r="BK9"/>
  <c r="BJ9"/>
  <c r="BI9"/>
  <c r="BF9"/>
  <c r="BE9"/>
  <c r="BB9"/>
  <c r="BA9"/>
  <c r="BC9" s="1"/>
  <c r="AX9"/>
  <c r="AW9"/>
  <c r="AY9" s="1"/>
  <c r="D9"/>
  <c r="C9"/>
  <c r="BK8"/>
  <c r="BJ8"/>
  <c r="BI8"/>
  <c r="BG8"/>
  <c r="BF8"/>
  <c r="BE8"/>
  <c r="BB8"/>
  <c r="BA8"/>
  <c r="BC8" s="1"/>
  <c r="AX8"/>
  <c r="AW8"/>
  <c r="AY8" s="1"/>
  <c r="D8"/>
  <c r="C8"/>
  <c r="BJ7"/>
  <c r="BI7"/>
  <c r="BK7" s="1"/>
  <c r="BF7"/>
  <c r="BE7"/>
  <c r="BB7"/>
  <c r="BA7"/>
  <c r="BC7" s="1"/>
  <c r="AX7"/>
  <c r="AW7"/>
  <c r="D7"/>
  <c r="C7"/>
  <c r="BK31" i="56"/>
  <c r="BJ31"/>
  <c r="BI31"/>
  <c r="BF31"/>
  <c r="BE31"/>
  <c r="BB31"/>
  <c r="BA31"/>
  <c r="AX31"/>
  <c r="AY31" s="1"/>
  <c r="AW31"/>
  <c r="D31"/>
  <c r="C31"/>
  <c r="BK30"/>
  <c r="BJ30"/>
  <c r="BI30"/>
  <c r="BF30"/>
  <c r="BE30"/>
  <c r="BB30"/>
  <c r="BA30"/>
  <c r="AX30"/>
  <c r="AW30"/>
  <c r="D30"/>
  <c r="C30"/>
  <c r="BJ29"/>
  <c r="BI29"/>
  <c r="BG29"/>
  <c r="BF29"/>
  <c r="BE29"/>
  <c r="BC29"/>
  <c r="BB29"/>
  <c r="BA29"/>
  <c r="AX29"/>
  <c r="AW29"/>
  <c r="AY29" s="1"/>
  <c r="D29"/>
  <c r="C29"/>
  <c r="BJ28"/>
  <c r="BI28"/>
  <c r="BK28" s="1"/>
  <c r="BF28"/>
  <c r="BE28"/>
  <c r="BB28"/>
  <c r="BC28" s="1"/>
  <c r="BA28"/>
  <c r="AX28"/>
  <c r="AW28"/>
  <c r="AY28" s="1"/>
  <c r="D28"/>
  <c r="C28"/>
  <c r="BJ27"/>
  <c r="BI27"/>
  <c r="BF27"/>
  <c r="BE27"/>
  <c r="BB27"/>
  <c r="BA27"/>
  <c r="AY27"/>
  <c r="AX27"/>
  <c r="AW27"/>
  <c r="D27"/>
  <c r="C27"/>
  <c r="BJ26"/>
  <c r="BK26" s="1"/>
  <c r="BI26"/>
  <c r="BF26"/>
  <c r="BG26" s="1"/>
  <c r="BE26"/>
  <c r="BB26"/>
  <c r="BA26"/>
  <c r="BC26" s="1"/>
  <c r="AX26"/>
  <c r="AW26"/>
  <c r="D26"/>
  <c r="C26"/>
  <c r="BJ25"/>
  <c r="BI25"/>
  <c r="BK25" s="1"/>
  <c r="BF25"/>
  <c r="BG25" s="1"/>
  <c r="BE25"/>
  <c r="BB25"/>
  <c r="BA25"/>
  <c r="AX25"/>
  <c r="AW25"/>
  <c r="D25"/>
  <c r="C25"/>
  <c r="BJ24"/>
  <c r="BI24"/>
  <c r="BF24"/>
  <c r="BE24"/>
  <c r="BC24"/>
  <c r="BB24"/>
  <c r="BA24"/>
  <c r="AX24"/>
  <c r="AY24" s="1"/>
  <c r="AW24"/>
  <c r="D24"/>
  <c r="C24"/>
  <c r="BJ23"/>
  <c r="BK23" s="1"/>
  <c r="BI23"/>
  <c r="BF23"/>
  <c r="BE23"/>
  <c r="BB23"/>
  <c r="BA23"/>
  <c r="BC23" s="1"/>
  <c r="AY23"/>
  <c r="AX23"/>
  <c r="AW23"/>
  <c r="D23"/>
  <c r="C23"/>
  <c r="BK22"/>
  <c r="BJ22"/>
  <c r="BI22"/>
  <c r="BF22"/>
  <c r="BE22"/>
  <c r="BB22"/>
  <c r="BA22"/>
  <c r="AX22"/>
  <c r="AW22"/>
  <c r="AY22" s="1"/>
  <c r="D22"/>
  <c r="C22"/>
  <c r="BJ21"/>
  <c r="BK21" s="1"/>
  <c r="BI21"/>
  <c r="BF21"/>
  <c r="BG21" s="1"/>
  <c r="BE21"/>
  <c r="BB21"/>
  <c r="BC21" s="1"/>
  <c r="BA21"/>
  <c r="AX21"/>
  <c r="AW21"/>
  <c r="D21"/>
  <c r="C21"/>
  <c r="BJ20"/>
  <c r="BI20"/>
  <c r="BF20"/>
  <c r="BE20"/>
  <c r="BG20" s="1"/>
  <c r="BC20"/>
  <c r="BB20"/>
  <c r="BA20"/>
  <c r="AX20"/>
  <c r="AW20"/>
  <c r="AY20" s="1"/>
  <c r="D20"/>
  <c r="C20"/>
  <c r="BJ19"/>
  <c r="BI19"/>
  <c r="BF19"/>
  <c r="BE19"/>
  <c r="BB19"/>
  <c r="BC19" s="1"/>
  <c r="BA19"/>
  <c r="AY19"/>
  <c r="AX19"/>
  <c r="AW19"/>
  <c r="D19"/>
  <c r="C19"/>
  <c r="BK18"/>
  <c r="BJ18"/>
  <c r="BI18"/>
  <c r="BG18"/>
  <c r="BF18"/>
  <c r="BE18"/>
  <c r="BB18"/>
  <c r="BA18"/>
  <c r="AX18"/>
  <c r="AW18"/>
  <c r="D18"/>
  <c r="C18"/>
  <c r="BJ17"/>
  <c r="BI17"/>
  <c r="BK17" s="1"/>
  <c r="BF17"/>
  <c r="BG17" s="1"/>
  <c r="BE17"/>
  <c r="BB17"/>
  <c r="BA17"/>
  <c r="AX17"/>
  <c r="AW17"/>
  <c r="D17"/>
  <c r="C17"/>
  <c r="BJ16"/>
  <c r="BI16"/>
  <c r="BF16"/>
  <c r="BE16"/>
  <c r="BG16" s="1"/>
  <c r="BB16"/>
  <c r="BC16" s="1"/>
  <c r="BA16"/>
  <c r="AY16"/>
  <c r="AX16"/>
  <c r="AW16"/>
  <c r="D16"/>
  <c r="C16"/>
  <c r="BJ15"/>
  <c r="BK15" s="1"/>
  <c r="BI15"/>
  <c r="BF15"/>
  <c r="BE15"/>
  <c r="BB15"/>
  <c r="BA15"/>
  <c r="AX15"/>
  <c r="AY15" s="1"/>
  <c r="AW15"/>
  <c r="D15"/>
  <c r="C15"/>
  <c r="BJ14"/>
  <c r="BK14" s="1"/>
  <c r="BI14"/>
  <c r="BF14"/>
  <c r="BE14"/>
  <c r="BB14"/>
  <c r="BA14"/>
  <c r="BC14" s="1"/>
  <c r="AX14"/>
  <c r="AY14" s="1"/>
  <c r="AW14"/>
  <c r="D14"/>
  <c r="C14"/>
  <c r="BJ13"/>
  <c r="BK13" s="1"/>
  <c r="BI13"/>
  <c r="BG13"/>
  <c r="BF13"/>
  <c r="BE13"/>
  <c r="BC13"/>
  <c r="BB13"/>
  <c r="BA13"/>
  <c r="AX13"/>
  <c r="AW13"/>
  <c r="AY13" s="1"/>
  <c r="D13"/>
  <c r="C13"/>
  <c r="BJ12"/>
  <c r="BI12"/>
  <c r="BF12"/>
  <c r="BE12"/>
  <c r="BG12" s="1"/>
  <c r="BC12"/>
  <c r="BB12"/>
  <c r="BA12"/>
  <c r="AX12"/>
  <c r="AW12"/>
  <c r="AY12" s="1"/>
  <c r="D12"/>
  <c r="C12"/>
  <c r="BJ11"/>
  <c r="BI11"/>
  <c r="BF11"/>
  <c r="BE11"/>
  <c r="BG11" s="1"/>
  <c r="BB11"/>
  <c r="BA11"/>
  <c r="BC11" s="1"/>
  <c r="AY11"/>
  <c r="AX11"/>
  <c r="AW11"/>
  <c r="D11"/>
  <c r="C11"/>
  <c r="BJ10"/>
  <c r="BK10" s="1"/>
  <c r="BI10"/>
  <c r="BF10"/>
  <c r="BE10"/>
  <c r="BG10" s="1"/>
  <c r="BB10"/>
  <c r="BA10"/>
  <c r="AX10"/>
  <c r="AW10"/>
  <c r="D10"/>
  <c r="C10"/>
  <c r="BJ9"/>
  <c r="BI9"/>
  <c r="BK9" s="1"/>
  <c r="BF9"/>
  <c r="BE9"/>
  <c r="BG9" s="1"/>
  <c r="BB9"/>
  <c r="BA9"/>
  <c r="BC9" s="1"/>
  <c r="AX9"/>
  <c r="AW9"/>
  <c r="D9"/>
  <c r="C9"/>
  <c r="BJ8"/>
  <c r="BI8"/>
  <c r="BF8"/>
  <c r="BG8" s="1"/>
  <c r="BE8"/>
  <c r="BB8"/>
  <c r="BA8"/>
  <c r="BC8" s="1"/>
  <c r="AX8"/>
  <c r="AW8"/>
  <c r="AY8" s="1"/>
  <c r="D8"/>
  <c r="C8"/>
  <c r="BJ7"/>
  <c r="BI7"/>
  <c r="BK7" s="1"/>
  <c r="BF7"/>
  <c r="BE7"/>
  <c r="BG7" s="1"/>
  <c r="BB7"/>
  <c r="BA7"/>
  <c r="AY7"/>
  <c r="AX7"/>
  <c r="AW7"/>
  <c r="D7"/>
  <c r="C7"/>
  <c r="BJ31" i="55"/>
  <c r="BI31"/>
  <c r="BF31"/>
  <c r="BE31"/>
  <c r="BG31" s="1"/>
  <c r="BC31"/>
  <c r="BB31"/>
  <c r="BA31"/>
  <c r="AX31"/>
  <c r="AY31" s="1"/>
  <c r="AW31"/>
  <c r="D31"/>
  <c r="C31"/>
  <c r="BK30"/>
  <c r="BJ30"/>
  <c r="BI30"/>
  <c r="BF30"/>
  <c r="BE30"/>
  <c r="BB30"/>
  <c r="BA30"/>
  <c r="AY30"/>
  <c r="AX30"/>
  <c r="AW30"/>
  <c r="D30"/>
  <c r="C30"/>
  <c r="BJ29"/>
  <c r="BK29" s="1"/>
  <c r="BI29"/>
  <c r="BF29"/>
  <c r="BG29" s="1"/>
  <c r="BE29"/>
  <c r="BB29"/>
  <c r="BA29"/>
  <c r="AX29"/>
  <c r="AW29"/>
  <c r="AY29" s="1"/>
  <c r="D29"/>
  <c r="C29"/>
  <c r="BJ28"/>
  <c r="BI28"/>
  <c r="BK28" s="1"/>
  <c r="BF28"/>
  <c r="BG28" s="1"/>
  <c r="BE28"/>
  <c r="BC28"/>
  <c r="BB28"/>
  <c r="BA28"/>
  <c r="AX28"/>
  <c r="AW28"/>
  <c r="D28"/>
  <c r="C28"/>
  <c r="BJ27"/>
  <c r="BI27"/>
  <c r="BF27"/>
  <c r="BE27"/>
  <c r="BC27"/>
  <c r="BB27"/>
  <c r="BA27"/>
  <c r="AX27"/>
  <c r="AY27" s="1"/>
  <c r="AW27"/>
  <c r="D27"/>
  <c r="C27"/>
  <c r="BK26"/>
  <c r="BJ26"/>
  <c r="BI26"/>
  <c r="BF26"/>
  <c r="BE26"/>
  <c r="BG26" s="1"/>
  <c r="BB26"/>
  <c r="BA26"/>
  <c r="BC26" s="1"/>
  <c r="AY26"/>
  <c r="AX26"/>
  <c r="AW26"/>
  <c r="D26"/>
  <c r="C26"/>
  <c r="BK25"/>
  <c r="BJ25"/>
  <c r="BI25"/>
  <c r="BG25"/>
  <c r="BF25"/>
  <c r="BE25"/>
  <c r="BB25"/>
  <c r="BA25"/>
  <c r="AX25"/>
  <c r="AW25"/>
  <c r="AY25" s="1"/>
  <c r="D25"/>
  <c r="C25"/>
  <c r="BJ24"/>
  <c r="BI24"/>
  <c r="BG24"/>
  <c r="BF24"/>
  <c r="BE24"/>
  <c r="BB24"/>
  <c r="BC24" s="1"/>
  <c r="BA24"/>
  <c r="AX24"/>
  <c r="AW24"/>
  <c r="D24"/>
  <c r="C24"/>
  <c r="BJ23"/>
  <c r="BI23"/>
  <c r="BF23"/>
  <c r="BE23"/>
  <c r="BG23" s="1"/>
  <c r="BB23"/>
  <c r="BC23" s="1"/>
  <c r="BA23"/>
  <c r="AX23"/>
  <c r="AY23" s="1"/>
  <c r="AW23"/>
  <c r="D23"/>
  <c r="C23"/>
  <c r="BK22"/>
  <c r="BJ22"/>
  <c r="BI22"/>
  <c r="BF22"/>
  <c r="BE22"/>
  <c r="BG22" s="1"/>
  <c r="BB22"/>
  <c r="BA22"/>
  <c r="BC22" s="1"/>
  <c r="AY22"/>
  <c r="AX22"/>
  <c r="AW22"/>
  <c r="D22"/>
  <c r="C22"/>
  <c r="BK21"/>
  <c r="BJ21"/>
  <c r="BI21"/>
  <c r="BG21"/>
  <c r="BF21"/>
  <c r="BE21"/>
  <c r="BB21"/>
  <c r="BA21"/>
  <c r="AX21"/>
  <c r="AW21"/>
  <c r="AY21" s="1"/>
  <c r="D21"/>
  <c r="C21"/>
  <c r="BJ20"/>
  <c r="BI20"/>
  <c r="BG20"/>
  <c r="BF20"/>
  <c r="BE20"/>
  <c r="BB20"/>
  <c r="BC20" s="1"/>
  <c r="BA20"/>
  <c r="AX20"/>
  <c r="AW20"/>
  <c r="D20"/>
  <c r="C20"/>
  <c r="BJ19"/>
  <c r="BI19"/>
  <c r="BF19"/>
  <c r="BE19"/>
  <c r="BC19"/>
  <c r="BB19"/>
  <c r="BA19"/>
  <c r="AX19"/>
  <c r="AY19" s="1"/>
  <c r="AW19"/>
  <c r="D19"/>
  <c r="C19"/>
  <c r="BK18"/>
  <c r="BJ18"/>
  <c r="BI18"/>
  <c r="BF18"/>
  <c r="BE18"/>
  <c r="BB18"/>
  <c r="BA18"/>
  <c r="AY18"/>
  <c r="AX18"/>
  <c r="AW18"/>
  <c r="D18"/>
  <c r="C18"/>
  <c r="BJ17"/>
  <c r="BK17" s="1"/>
  <c r="BI17"/>
  <c r="BG17"/>
  <c r="BF17"/>
  <c r="BE17"/>
  <c r="BB17"/>
  <c r="BA17"/>
  <c r="BC17" s="1"/>
  <c r="AX17"/>
  <c r="AW17"/>
  <c r="AY17" s="1"/>
  <c r="D17"/>
  <c r="C17"/>
  <c r="BJ16"/>
  <c r="BI16"/>
  <c r="BF16"/>
  <c r="BG16" s="1"/>
  <c r="BE16"/>
  <c r="BC16"/>
  <c r="BB16"/>
  <c r="BA16"/>
  <c r="AX16"/>
  <c r="AW16"/>
  <c r="D16"/>
  <c r="C16"/>
  <c r="BJ15"/>
  <c r="BI15"/>
  <c r="BF15"/>
  <c r="BE15"/>
  <c r="BC15"/>
  <c r="BB15"/>
  <c r="BA15"/>
  <c r="AX15"/>
  <c r="AY15" s="1"/>
  <c r="AW15"/>
  <c r="D15"/>
  <c r="C15"/>
  <c r="BK14"/>
  <c r="BJ14"/>
  <c r="BI14"/>
  <c r="BF14"/>
  <c r="BE14"/>
  <c r="BG14" s="1"/>
  <c r="BB14"/>
  <c r="BA14"/>
  <c r="AY14"/>
  <c r="AX14"/>
  <c r="AW14"/>
  <c r="D14"/>
  <c r="C14"/>
  <c r="BK13"/>
  <c r="BJ13"/>
  <c r="BI13"/>
  <c r="BG13"/>
  <c r="BF13"/>
  <c r="BE13"/>
  <c r="BB13"/>
  <c r="BA13"/>
  <c r="AX13"/>
  <c r="AW13"/>
  <c r="AY13" s="1"/>
  <c r="D13"/>
  <c r="C13"/>
  <c r="BJ12"/>
  <c r="BI12"/>
  <c r="BF12"/>
  <c r="BG12" s="1"/>
  <c r="BE12"/>
  <c r="BC12"/>
  <c r="BB12"/>
  <c r="BA12"/>
  <c r="AX12"/>
  <c r="AW12"/>
  <c r="D12"/>
  <c r="C12"/>
  <c r="BJ11"/>
  <c r="BI11"/>
  <c r="BF11"/>
  <c r="BE11"/>
  <c r="BG11" s="1"/>
  <c r="BB11"/>
  <c r="BA11"/>
  <c r="BC11" s="1"/>
  <c r="AX11"/>
  <c r="AW11"/>
  <c r="AY11" s="1"/>
  <c r="D11"/>
  <c r="C11"/>
  <c r="BJ10"/>
  <c r="BI10"/>
  <c r="BK10" s="1"/>
  <c r="BF10"/>
  <c r="BE10"/>
  <c r="BG10" s="1"/>
  <c r="BB10"/>
  <c r="BA10"/>
  <c r="AY10"/>
  <c r="AX10"/>
  <c r="AW10"/>
  <c r="D10"/>
  <c r="C10"/>
  <c r="BJ9"/>
  <c r="BI9"/>
  <c r="BK9" s="1"/>
  <c r="BF9"/>
  <c r="BE9"/>
  <c r="BG9" s="1"/>
  <c r="BB9"/>
  <c r="BA9"/>
  <c r="AX9"/>
  <c r="AW9"/>
  <c r="AY9" s="1"/>
  <c r="D9"/>
  <c r="C9"/>
  <c r="BJ8"/>
  <c r="BI8"/>
  <c r="BG8"/>
  <c r="BF8"/>
  <c r="BE8"/>
  <c r="BC8"/>
  <c r="BB8"/>
  <c r="BA8"/>
  <c r="AX8"/>
  <c r="AW8"/>
  <c r="D8"/>
  <c r="C8"/>
  <c r="BJ7"/>
  <c r="BI7"/>
  <c r="BF7"/>
  <c r="BE7"/>
  <c r="BB7"/>
  <c r="BA7"/>
  <c r="BC7" s="1"/>
  <c r="AX7"/>
  <c r="AW7"/>
  <c r="AY7" s="1"/>
  <c r="D7"/>
  <c r="C7"/>
  <c r="C1" i="54"/>
  <c r="C1" i="52"/>
  <c r="C1" i="53"/>
  <c r="BJ31" i="54"/>
  <c r="BI31"/>
  <c r="BK31" s="1"/>
  <c r="BF31"/>
  <c r="BE31"/>
  <c r="BB31"/>
  <c r="BC31" s="1"/>
  <c r="BA31"/>
  <c r="AY31"/>
  <c r="AX31"/>
  <c r="AW31"/>
  <c r="D31"/>
  <c r="C31"/>
  <c r="BJ30"/>
  <c r="BK30" s="1"/>
  <c r="BI30"/>
  <c r="BF30"/>
  <c r="BE30"/>
  <c r="BB30"/>
  <c r="BA30"/>
  <c r="AX30"/>
  <c r="AW30"/>
  <c r="D30"/>
  <c r="C30"/>
  <c r="BJ29"/>
  <c r="BI29"/>
  <c r="BF29"/>
  <c r="BG29" s="1"/>
  <c r="BE29"/>
  <c r="BB29"/>
  <c r="BA29"/>
  <c r="AX29"/>
  <c r="AW29"/>
  <c r="AY29" s="1"/>
  <c r="D29"/>
  <c r="C29"/>
  <c r="BJ28"/>
  <c r="BI28"/>
  <c r="BK28" s="1"/>
  <c r="BF28"/>
  <c r="BG28" s="1"/>
  <c r="BE28"/>
  <c r="BB28"/>
  <c r="BC28" s="1"/>
  <c r="BA28"/>
  <c r="AX28"/>
  <c r="AW28"/>
  <c r="D28"/>
  <c r="C28"/>
  <c r="BJ27"/>
  <c r="BI27"/>
  <c r="BF27"/>
  <c r="BE27"/>
  <c r="BB27"/>
  <c r="BC27" s="1"/>
  <c r="BA27"/>
  <c r="AY27"/>
  <c r="AX27"/>
  <c r="AW27"/>
  <c r="D27"/>
  <c r="C27"/>
  <c r="BK26"/>
  <c r="BJ26"/>
  <c r="BI26"/>
  <c r="BF26"/>
  <c r="BE26"/>
  <c r="BB26"/>
  <c r="BA26"/>
  <c r="AY26"/>
  <c r="AX26"/>
  <c r="AW26"/>
  <c r="D26"/>
  <c r="C26"/>
  <c r="BK25"/>
  <c r="BJ25"/>
  <c r="BI25"/>
  <c r="BF25"/>
  <c r="BG25" s="1"/>
  <c r="BE25"/>
  <c r="BB25"/>
  <c r="BA25"/>
  <c r="AX25"/>
  <c r="AW25"/>
  <c r="AY25" s="1"/>
  <c r="D25"/>
  <c r="C25"/>
  <c r="BJ24"/>
  <c r="BI24"/>
  <c r="BF24"/>
  <c r="BE24"/>
  <c r="BB24"/>
  <c r="BC24" s="1"/>
  <c r="BA24"/>
  <c r="AX24"/>
  <c r="AW24"/>
  <c r="AY24" s="1"/>
  <c r="D24"/>
  <c r="C24"/>
  <c r="BJ23"/>
  <c r="BI23"/>
  <c r="BF23"/>
  <c r="BE23"/>
  <c r="BB23"/>
  <c r="BC23" s="1"/>
  <c r="BA23"/>
  <c r="AX23"/>
  <c r="AY23" s="1"/>
  <c r="AW23"/>
  <c r="D23"/>
  <c r="C23"/>
  <c r="BJ22"/>
  <c r="BK22" s="1"/>
  <c r="BI22"/>
  <c r="BF22"/>
  <c r="BE22"/>
  <c r="BB22"/>
  <c r="BA22"/>
  <c r="BC22" s="1"/>
  <c r="AX22"/>
  <c r="AY22" s="1"/>
  <c r="AW22"/>
  <c r="D22"/>
  <c r="C22"/>
  <c r="BJ21"/>
  <c r="BK21" s="1"/>
  <c r="BI21"/>
  <c r="BF21"/>
  <c r="BG21" s="1"/>
  <c r="BE21"/>
  <c r="BB21"/>
  <c r="BA21"/>
  <c r="AX21"/>
  <c r="AW21"/>
  <c r="AY21" s="1"/>
  <c r="D21"/>
  <c r="C21"/>
  <c r="BJ20"/>
  <c r="BI20"/>
  <c r="BF20"/>
  <c r="BG20" s="1"/>
  <c r="BE20"/>
  <c r="BB20"/>
  <c r="BC20" s="1"/>
  <c r="BA20"/>
  <c r="AX20"/>
  <c r="AW20"/>
  <c r="AY20" s="1"/>
  <c r="D20"/>
  <c r="C20"/>
  <c r="BJ19"/>
  <c r="BI19"/>
  <c r="BK19" s="1"/>
  <c r="BF19"/>
  <c r="BE19"/>
  <c r="BB19"/>
  <c r="BA19"/>
  <c r="AY19"/>
  <c r="AX19"/>
  <c r="AW19"/>
  <c r="D19"/>
  <c r="C19"/>
  <c r="BK18"/>
  <c r="BJ18"/>
  <c r="BI18"/>
  <c r="BF18"/>
  <c r="BE18"/>
  <c r="BB18"/>
  <c r="BA18"/>
  <c r="AX18"/>
  <c r="AY18" s="1"/>
  <c r="AW18"/>
  <c r="D18"/>
  <c r="C18"/>
  <c r="BK17"/>
  <c r="BJ17"/>
  <c r="BI17"/>
  <c r="BF17"/>
  <c r="BG17" s="1"/>
  <c r="BE17"/>
  <c r="BB17"/>
  <c r="BA17"/>
  <c r="AX17"/>
  <c r="AW17"/>
  <c r="D17"/>
  <c r="C17"/>
  <c r="BJ16"/>
  <c r="BI16"/>
  <c r="BK16" s="1"/>
  <c r="BF16"/>
  <c r="BG16" s="1"/>
  <c r="BE16"/>
  <c r="BB16"/>
  <c r="BC16" s="1"/>
  <c r="BA16"/>
  <c r="AX16"/>
  <c r="AW16"/>
  <c r="D16"/>
  <c r="C16"/>
  <c r="BJ15"/>
  <c r="BI15"/>
  <c r="BF15"/>
  <c r="BE15"/>
  <c r="BB15"/>
  <c r="BC15" s="1"/>
  <c r="BA15"/>
  <c r="AX15"/>
  <c r="AW15"/>
  <c r="AY15" s="1"/>
  <c r="D15"/>
  <c r="C15"/>
  <c r="BK14"/>
  <c r="BJ14"/>
  <c r="BI14"/>
  <c r="BF14"/>
  <c r="BE14"/>
  <c r="BB14"/>
  <c r="BA14"/>
  <c r="AY14"/>
  <c r="AX14"/>
  <c r="AW14"/>
  <c r="D14"/>
  <c r="C14"/>
  <c r="BJ13"/>
  <c r="BK13" s="1"/>
  <c r="BI13"/>
  <c r="BF13"/>
  <c r="BG13" s="1"/>
  <c r="BE13"/>
  <c r="BB13"/>
  <c r="BA13"/>
  <c r="AX13"/>
  <c r="AW13"/>
  <c r="AY13" s="1"/>
  <c r="D13"/>
  <c r="C13"/>
  <c r="BJ12"/>
  <c r="BI12"/>
  <c r="BK12" s="1"/>
  <c r="BF12"/>
  <c r="BG12" s="1"/>
  <c r="BE12"/>
  <c r="BC12"/>
  <c r="BB12"/>
  <c r="BA12"/>
  <c r="AX12"/>
  <c r="AW12"/>
  <c r="AY12" s="1"/>
  <c r="D12"/>
  <c r="C12"/>
  <c r="BJ11"/>
  <c r="BI11"/>
  <c r="BF11"/>
  <c r="BG11" s="1"/>
  <c r="BE11"/>
  <c r="BB11"/>
  <c r="BA11"/>
  <c r="AX11"/>
  <c r="AW11"/>
  <c r="AY11" s="1"/>
  <c r="D11"/>
  <c r="C11"/>
  <c r="BJ10"/>
  <c r="BI10"/>
  <c r="BK10" s="1"/>
  <c r="BF10"/>
  <c r="BE10"/>
  <c r="BB10"/>
  <c r="BA10"/>
  <c r="AY10"/>
  <c r="AX10"/>
  <c r="AW10"/>
  <c r="D10"/>
  <c r="C10"/>
  <c r="BK9"/>
  <c r="BJ9"/>
  <c r="BI9"/>
  <c r="BG9"/>
  <c r="BF9"/>
  <c r="BE9"/>
  <c r="BB9"/>
  <c r="BA9"/>
  <c r="AX9"/>
  <c r="AW9"/>
  <c r="AY9" s="1"/>
  <c r="D9"/>
  <c r="C9"/>
  <c r="BJ8"/>
  <c r="BI8"/>
  <c r="BK8" s="1"/>
  <c r="BF8"/>
  <c r="BE8"/>
  <c r="BG8" s="1"/>
  <c r="BB8"/>
  <c r="BC8" s="1"/>
  <c r="BA8"/>
  <c r="AX8"/>
  <c r="AW8"/>
  <c r="AY8" s="1"/>
  <c r="D8"/>
  <c r="C8"/>
  <c r="BJ7"/>
  <c r="BI7"/>
  <c r="BK7" s="1"/>
  <c r="BF7"/>
  <c r="BE7"/>
  <c r="BB7"/>
  <c r="BA7"/>
  <c r="AX7"/>
  <c r="AW7"/>
  <c r="AY7" s="1"/>
  <c r="D7"/>
  <c r="C7"/>
  <c r="BK31" i="53"/>
  <c r="BJ31"/>
  <c r="BI31"/>
  <c r="BF31"/>
  <c r="BE31"/>
  <c r="BB31"/>
  <c r="BC31" s="1"/>
  <c r="BA31"/>
  <c r="AY31"/>
  <c r="AX31"/>
  <c r="AW31"/>
  <c r="D31"/>
  <c r="C31"/>
  <c r="BJ30"/>
  <c r="BK30" s="1"/>
  <c r="BI30"/>
  <c r="BF30"/>
  <c r="BE30"/>
  <c r="BG30" s="1"/>
  <c r="BB30"/>
  <c r="BC30" s="1"/>
  <c r="BA30"/>
  <c r="AX30"/>
  <c r="AW30"/>
  <c r="D30"/>
  <c r="C30"/>
  <c r="BJ29"/>
  <c r="BI29"/>
  <c r="BK29" s="1"/>
  <c r="BG29"/>
  <c r="BF29"/>
  <c r="BE29"/>
  <c r="BC29"/>
  <c r="BB29"/>
  <c r="BA29"/>
  <c r="AX29"/>
  <c r="AW29"/>
  <c r="D29"/>
  <c r="C29"/>
  <c r="BJ28"/>
  <c r="BI28"/>
  <c r="BF28"/>
  <c r="BG28" s="1"/>
  <c r="BE28"/>
  <c r="BB28"/>
  <c r="BC28" s="1"/>
  <c r="BA28"/>
  <c r="AX28"/>
  <c r="AW28"/>
  <c r="D28"/>
  <c r="C28"/>
  <c r="BJ27"/>
  <c r="BI27"/>
  <c r="BG27"/>
  <c r="BF27"/>
  <c r="BE27"/>
  <c r="BB27"/>
  <c r="BA27"/>
  <c r="AY27"/>
  <c r="AX27"/>
  <c r="AW27"/>
  <c r="D27"/>
  <c r="C27"/>
  <c r="BK26"/>
  <c r="BJ26"/>
  <c r="BI26"/>
  <c r="BF26"/>
  <c r="BG26" s="1"/>
  <c r="BE26"/>
  <c r="BB26"/>
  <c r="BA26"/>
  <c r="AY26"/>
  <c r="AX26"/>
  <c r="AW26"/>
  <c r="D26"/>
  <c r="C26"/>
  <c r="BK25"/>
  <c r="BJ25"/>
  <c r="BI25"/>
  <c r="BG25"/>
  <c r="BF25"/>
  <c r="BE25"/>
  <c r="BB25"/>
  <c r="BA25"/>
  <c r="AX25"/>
  <c r="AY25" s="1"/>
  <c r="AW25"/>
  <c r="D25"/>
  <c r="C25"/>
  <c r="BK24"/>
  <c r="BJ24"/>
  <c r="BI24"/>
  <c r="BF24"/>
  <c r="BE24"/>
  <c r="BC24"/>
  <c r="BB24"/>
  <c r="BA24"/>
  <c r="AX24"/>
  <c r="AY24" s="1"/>
  <c r="AW24"/>
  <c r="D24"/>
  <c r="C24"/>
  <c r="BK23"/>
  <c r="BJ23"/>
  <c r="BI23"/>
  <c r="BF23"/>
  <c r="BE23"/>
  <c r="BB23"/>
  <c r="BC23" s="1"/>
  <c r="BP23" s="1"/>
  <c r="BA23"/>
  <c r="AY23"/>
  <c r="AX23"/>
  <c r="AW23"/>
  <c r="D23"/>
  <c r="C23"/>
  <c r="BK22"/>
  <c r="BJ22"/>
  <c r="BI22"/>
  <c r="BF22"/>
  <c r="BE22"/>
  <c r="BC22"/>
  <c r="BB22"/>
  <c r="BA22"/>
  <c r="AX22"/>
  <c r="AW22"/>
  <c r="D22"/>
  <c r="C22"/>
  <c r="BJ21"/>
  <c r="BI21"/>
  <c r="BG21"/>
  <c r="BF21"/>
  <c r="BE21"/>
  <c r="BC21"/>
  <c r="BB21"/>
  <c r="BA21"/>
  <c r="AX21"/>
  <c r="AW21"/>
  <c r="D21"/>
  <c r="C21"/>
  <c r="BJ20"/>
  <c r="BI20"/>
  <c r="BF20"/>
  <c r="BG20" s="1"/>
  <c r="BE20"/>
  <c r="BC20"/>
  <c r="BB20"/>
  <c r="BA20"/>
  <c r="AX20"/>
  <c r="AW20"/>
  <c r="D20"/>
  <c r="C20"/>
  <c r="BJ19"/>
  <c r="BI19"/>
  <c r="BK19" s="1"/>
  <c r="BG19"/>
  <c r="BF19"/>
  <c r="BE19"/>
  <c r="BB19"/>
  <c r="BA19"/>
  <c r="AY19"/>
  <c r="AX19"/>
  <c r="AW19"/>
  <c r="D19"/>
  <c r="C19"/>
  <c r="BK18"/>
  <c r="BJ18"/>
  <c r="BI18"/>
  <c r="BG18"/>
  <c r="BF18"/>
  <c r="BE18"/>
  <c r="BB18"/>
  <c r="BA18"/>
  <c r="BC18" s="1"/>
  <c r="AY18"/>
  <c r="AX18"/>
  <c r="AW18"/>
  <c r="D18"/>
  <c r="C18"/>
  <c r="BK17"/>
  <c r="BJ17"/>
  <c r="BI17"/>
  <c r="BG17"/>
  <c r="BF17"/>
  <c r="BE17"/>
  <c r="BB17"/>
  <c r="BA17"/>
  <c r="BC17" s="1"/>
  <c r="BP17" s="1"/>
  <c r="AY17"/>
  <c r="AX17"/>
  <c r="AW17"/>
  <c r="D17"/>
  <c r="C17"/>
  <c r="BK16"/>
  <c r="BJ16"/>
  <c r="BI16"/>
  <c r="BF16"/>
  <c r="BE16"/>
  <c r="BC16"/>
  <c r="BB16"/>
  <c r="BA16"/>
  <c r="AY16"/>
  <c r="AX16"/>
  <c r="AW16"/>
  <c r="D16"/>
  <c r="C16"/>
  <c r="BJ15"/>
  <c r="BK15" s="1"/>
  <c r="BI15"/>
  <c r="BF15"/>
  <c r="BE15"/>
  <c r="BG15" s="1"/>
  <c r="BC15"/>
  <c r="BB15"/>
  <c r="BA15"/>
  <c r="AY15"/>
  <c r="AX15"/>
  <c r="AW15"/>
  <c r="D15"/>
  <c r="C15"/>
  <c r="BJ14"/>
  <c r="BK14" s="1"/>
  <c r="BI14"/>
  <c r="BF14"/>
  <c r="BE14"/>
  <c r="BC14"/>
  <c r="BB14"/>
  <c r="BA14"/>
  <c r="AX14"/>
  <c r="AW14"/>
  <c r="D14"/>
  <c r="C14"/>
  <c r="BJ13"/>
  <c r="BI13"/>
  <c r="BF13"/>
  <c r="BG13" s="1"/>
  <c r="BE13"/>
  <c r="BC13"/>
  <c r="BB13"/>
  <c r="BA13"/>
  <c r="AX13"/>
  <c r="AW13"/>
  <c r="D13"/>
  <c r="C13"/>
  <c r="BJ12"/>
  <c r="BI12"/>
  <c r="BG12"/>
  <c r="BF12"/>
  <c r="BE12"/>
  <c r="BC12"/>
  <c r="BB12"/>
  <c r="BA12"/>
  <c r="AX12"/>
  <c r="AW12"/>
  <c r="D12"/>
  <c r="C12"/>
  <c r="BJ11"/>
  <c r="BI11"/>
  <c r="BK11" s="1"/>
  <c r="BF11"/>
  <c r="BE11"/>
  <c r="BG11" s="1"/>
  <c r="BB11"/>
  <c r="BA11"/>
  <c r="AY11"/>
  <c r="AX11"/>
  <c r="AW11"/>
  <c r="D11"/>
  <c r="C11"/>
  <c r="BK10"/>
  <c r="BJ10"/>
  <c r="BI10"/>
  <c r="BG10"/>
  <c r="BF10"/>
  <c r="BE10"/>
  <c r="BB10"/>
  <c r="BA10"/>
  <c r="AY10"/>
  <c r="AX10"/>
  <c r="AW10"/>
  <c r="D10"/>
  <c r="C10"/>
  <c r="BJ9"/>
  <c r="BI9"/>
  <c r="BK9" s="1"/>
  <c r="BF9"/>
  <c r="BE9"/>
  <c r="BG9" s="1"/>
  <c r="BB9"/>
  <c r="BA9"/>
  <c r="AX9"/>
  <c r="AW9"/>
  <c r="AY9" s="1"/>
  <c r="D9"/>
  <c r="C9"/>
  <c r="BK8"/>
  <c r="BJ8"/>
  <c r="BI8"/>
  <c r="BF8"/>
  <c r="BE8"/>
  <c r="BB8"/>
  <c r="BA8"/>
  <c r="BC8" s="1"/>
  <c r="AX8"/>
  <c r="AW8"/>
  <c r="AY8" s="1"/>
  <c r="D8"/>
  <c r="C8"/>
  <c r="BK7"/>
  <c r="BJ7"/>
  <c r="BI7"/>
  <c r="BF7"/>
  <c r="BE7"/>
  <c r="BB7"/>
  <c r="BC7" s="1"/>
  <c r="BP7" s="1"/>
  <c r="BA7"/>
  <c r="AY7"/>
  <c r="AX7"/>
  <c r="AW7"/>
  <c r="D7"/>
  <c r="C7"/>
  <c r="BJ31" i="52"/>
  <c r="BK31" s="1"/>
  <c r="BI31"/>
  <c r="BF31"/>
  <c r="BE31"/>
  <c r="BC31"/>
  <c r="BP31" s="1"/>
  <c r="BB31"/>
  <c r="BA31"/>
  <c r="AY31"/>
  <c r="AX31"/>
  <c r="AW31"/>
  <c r="D31"/>
  <c r="C31"/>
  <c r="BJ30"/>
  <c r="BK30" s="1"/>
  <c r="BI30"/>
  <c r="BF30"/>
  <c r="BE30"/>
  <c r="BB30"/>
  <c r="BC30" s="1"/>
  <c r="BA30"/>
  <c r="AX30"/>
  <c r="AW30"/>
  <c r="D30"/>
  <c r="C30"/>
  <c r="BJ29"/>
  <c r="BI29"/>
  <c r="BK29" s="1"/>
  <c r="BF29"/>
  <c r="BG29" s="1"/>
  <c r="BE29"/>
  <c r="BC29"/>
  <c r="BB29"/>
  <c r="BA29"/>
  <c r="AX29"/>
  <c r="AW29"/>
  <c r="D29"/>
  <c r="C29"/>
  <c r="BJ28"/>
  <c r="BI28"/>
  <c r="BG28"/>
  <c r="BF28"/>
  <c r="BE28"/>
  <c r="BB28"/>
  <c r="BC28" s="1"/>
  <c r="BA28"/>
  <c r="AX28"/>
  <c r="AW28"/>
  <c r="D28"/>
  <c r="C28"/>
  <c r="BJ27"/>
  <c r="BI27"/>
  <c r="BF27"/>
  <c r="BG27" s="1"/>
  <c r="BE27"/>
  <c r="BC27"/>
  <c r="BB27"/>
  <c r="BA27"/>
  <c r="AY27"/>
  <c r="AX27"/>
  <c r="AW27"/>
  <c r="D27"/>
  <c r="C27"/>
  <c r="BJ26"/>
  <c r="BK26" s="1"/>
  <c r="BI26"/>
  <c r="BG26"/>
  <c r="BF26"/>
  <c r="BE26"/>
  <c r="BB26"/>
  <c r="BA26"/>
  <c r="AY26"/>
  <c r="AX26"/>
  <c r="AW26"/>
  <c r="D26"/>
  <c r="C26"/>
  <c r="BK25"/>
  <c r="BJ25"/>
  <c r="BI25"/>
  <c r="BG25"/>
  <c r="BF25"/>
  <c r="BE25"/>
  <c r="BB25"/>
  <c r="BA25"/>
  <c r="AX25"/>
  <c r="AY25" s="1"/>
  <c r="AW25"/>
  <c r="D25"/>
  <c r="C25"/>
  <c r="BK24"/>
  <c r="BJ24"/>
  <c r="BI24"/>
  <c r="BG24"/>
  <c r="BF24"/>
  <c r="BE24"/>
  <c r="BC24"/>
  <c r="BP24" s="1"/>
  <c r="BB24"/>
  <c r="BA24"/>
  <c r="AY24"/>
  <c r="AX24"/>
  <c r="AW24"/>
  <c r="D24"/>
  <c r="C24"/>
  <c r="BK23"/>
  <c r="BJ23"/>
  <c r="BI23"/>
  <c r="BF23"/>
  <c r="BE23"/>
  <c r="BB23"/>
  <c r="BC23" s="1"/>
  <c r="BA23"/>
  <c r="AY23"/>
  <c r="AX23"/>
  <c r="AW23"/>
  <c r="D23"/>
  <c r="C23"/>
  <c r="BJ22"/>
  <c r="BK22" s="1"/>
  <c r="BI22"/>
  <c r="BF22"/>
  <c r="BE22"/>
  <c r="BG22" s="1"/>
  <c r="BC22"/>
  <c r="BB22"/>
  <c r="BA22"/>
  <c r="AX22"/>
  <c r="AY22" s="1"/>
  <c r="AW22"/>
  <c r="D22"/>
  <c r="C22"/>
  <c r="BK21"/>
  <c r="BJ21"/>
  <c r="BI21"/>
  <c r="BG21"/>
  <c r="BF21"/>
  <c r="BE21"/>
  <c r="BC21"/>
  <c r="BB21"/>
  <c r="BA21"/>
  <c r="AX21"/>
  <c r="AW21"/>
  <c r="D21"/>
  <c r="C21"/>
  <c r="BJ20"/>
  <c r="BI20"/>
  <c r="BF20"/>
  <c r="BG20" s="1"/>
  <c r="BE20"/>
  <c r="BB20"/>
  <c r="BC20" s="1"/>
  <c r="BA20"/>
  <c r="AX20"/>
  <c r="AW20"/>
  <c r="D20"/>
  <c r="C20"/>
  <c r="BJ19"/>
  <c r="BI19"/>
  <c r="BK19" s="1"/>
  <c r="BF19"/>
  <c r="BG19" s="1"/>
  <c r="BE19"/>
  <c r="BC19"/>
  <c r="BB19"/>
  <c r="BA19"/>
  <c r="AY19"/>
  <c r="AX19"/>
  <c r="AW19"/>
  <c r="D19"/>
  <c r="C19"/>
  <c r="BK18"/>
  <c r="BJ18"/>
  <c r="BI18"/>
  <c r="BG18"/>
  <c r="BF18"/>
  <c r="BE18"/>
  <c r="BB18"/>
  <c r="BA18"/>
  <c r="BC18" s="1"/>
  <c r="AY18"/>
  <c r="AX18"/>
  <c r="AW18"/>
  <c r="D18"/>
  <c r="C18"/>
  <c r="BK17"/>
  <c r="BJ17"/>
  <c r="BI17"/>
  <c r="BG17"/>
  <c r="BF17"/>
  <c r="BE17"/>
  <c r="BB17"/>
  <c r="BA17"/>
  <c r="AX17"/>
  <c r="AY17" s="1"/>
  <c r="AW17"/>
  <c r="D17"/>
  <c r="C17"/>
  <c r="BJ16"/>
  <c r="BK16" s="1"/>
  <c r="BI16"/>
  <c r="BG16"/>
  <c r="BF16"/>
  <c r="BE16"/>
  <c r="BC16"/>
  <c r="BB16"/>
  <c r="BA16"/>
  <c r="AY16"/>
  <c r="AX16"/>
  <c r="AW16"/>
  <c r="D16"/>
  <c r="C16"/>
  <c r="BK15"/>
  <c r="BJ15"/>
  <c r="BI15"/>
  <c r="BF15"/>
  <c r="BE15"/>
  <c r="BG15" s="1"/>
  <c r="BB15"/>
  <c r="BC15" s="1"/>
  <c r="BA15"/>
  <c r="AY15"/>
  <c r="AX15"/>
  <c r="AW15"/>
  <c r="D15"/>
  <c r="C15"/>
  <c r="BK14"/>
  <c r="BJ14"/>
  <c r="BI14"/>
  <c r="BF14"/>
  <c r="BE14"/>
  <c r="BC14"/>
  <c r="BB14"/>
  <c r="BA14"/>
  <c r="AX14"/>
  <c r="AY14" s="1"/>
  <c r="AW14"/>
  <c r="D14"/>
  <c r="C14"/>
  <c r="BK13"/>
  <c r="BJ13"/>
  <c r="BI13"/>
  <c r="BF13"/>
  <c r="BG13" s="1"/>
  <c r="BE13"/>
  <c r="BB13"/>
  <c r="BA13"/>
  <c r="BC13" s="1"/>
  <c r="AX13"/>
  <c r="AW13"/>
  <c r="D13"/>
  <c r="C13"/>
  <c r="BJ12"/>
  <c r="BI12"/>
  <c r="BF12"/>
  <c r="BG12" s="1"/>
  <c r="BE12"/>
  <c r="BC12"/>
  <c r="BB12"/>
  <c r="BA12"/>
  <c r="AX12"/>
  <c r="AW12"/>
  <c r="D12"/>
  <c r="C12"/>
  <c r="BJ11"/>
  <c r="BI11"/>
  <c r="BF11"/>
  <c r="BE11"/>
  <c r="BG11" s="1"/>
  <c r="BB11"/>
  <c r="BA11"/>
  <c r="BC11" s="1"/>
  <c r="AY11"/>
  <c r="AX11"/>
  <c r="AW11"/>
  <c r="D11"/>
  <c r="C11"/>
  <c r="BJ10"/>
  <c r="BI10"/>
  <c r="BK10" s="1"/>
  <c r="BG10"/>
  <c r="BF10"/>
  <c r="BE10"/>
  <c r="BB10"/>
  <c r="BA10"/>
  <c r="AY10"/>
  <c r="AX10"/>
  <c r="AW10"/>
  <c r="D10"/>
  <c r="C10"/>
  <c r="BJ9"/>
  <c r="BI9"/>
  <c r="BK9" s="1"/>
  <c r="BG9"/>
  <c r="BF9"/>
  <c r="BE9"/>
  <c r="BB9"/>
  <c r="BA9"/>
  <c r="AX9"/>
  <c r="AW9"/>
  <c r="AY9" s="1"/>
  <c r="D9"/>
  <c r="C9"/>
  <c r="BJ8"/>
  <c r="BI8"/>
  <c r="BK8" s="1"/>
  <c r="BG8"/>
  <c r="BF8"/>
  <c r="BE8"/>
  <c r="BB8"/>
  <c r="BA8"/>
  <c r="BC8" s="1"/>
  <c r="BP8" s="1"/>
  <c r="AY8"/>
  <c r="AX8"/>
  <c r="AW8"/>
  <c r="D8"/>
  <c r="C8"/>
  <c r="BJ7"/>
  <c r="BI7"/>
  <c r="BF7"/>
  <c r="BE7"/>
  <c r="BC7"/>
  <c r="BB7"/>
  <c r="BA7"/>
  <c r="AY7"/>
  <c r="AX7"/>
  <c r="AW7"/>
  <c r="D7"/>
  <c r="C7"/>
  <c r="C1" i="51"/>
  <c r="BK31"/>
  <c r="BJ31"/>
  <c r="BI31"/>
  <c r="BF31"/>
  <c r="BE31"/>
  <c r="BG31" s="1"/>
  <c r="BC31"/>
  <c r="BB31"/>
  <c r="BA31"/>
  <c r="AY31"/>
  <c r="AX31"/>
  <c r="AW31"/>
  <c r="D31"/>
  <c r="C31"/>
  <c r="BJ30"/>
  <c r="BK30" s="1"/>
  <c r="BI30"/>
  <c r="BF30"/>
  <c r="BE30"/>
  <c r="BB30"/>
  <c r="BC30" s="1"/>
  <c r="BA30"/>
  <c r="AX30"/>
  <c r="AW30"/>
  <c r="D30"/>
  <c r="C30"/>
  <c r="BJ29"/>
  <c r="BI29"/>
  <c r="BF29"/>
  <c r="BG29" s="1"/>
  <c r="BE29"/>
  <c r="BC29"/>
  <c r="BB29"/>
  <c r="BA29"/>
  <c r="AX29"/>
  <c r="AW29"/>
  <c r="D29"/>
  <c r="C29"/>
  <c r="BJ28"/>
  <c r="BI28"/>
  <c r="BG28"/>
  <c r="BF28"/>
  <c r="BE28"/>
  <c r="BB28"/>
  <c r="BC28" s="1"/>
  <c r="BA28"/>
  <c r="AX28"/>
  <c r="AW28"/>
  <c r="D28"/>
  <c r="C28"/>
  <c r="BJ27"/>
  <c r="BI27"/>
  <c r="BG27"/>
  <c r="BF27"/>
  <c r="BE27"/>
  <c r="BB27"/>
  <c r="BA27"/>
  <c r="AY27"/>
  <c r="AX27"/>
  <c r="AW27"/>
  <c r="D27"/>
  <c r="C27"/>
  <c r="BJ26"/>
  <c r="BK26" s="1"/>
  <c r="BI26"/>
  <c r="BG26"/>
  <c r="BF26"/>
  <c r="BE26"/>
  <c r="BB26"/>
  <c r="BA26"/>
  <c r="BC26" s="1"/>
  <c r="AX26"/>
  <c r="AY26" s="1"/>
  <c r="AW26"/>
  <c r="D26"/>
  <c r="C26"/>
  <c r="BK25"/>
  <c r="BJ25"/>
  <c r="BI25"/>
  <c r="BG25"/>
  <c r="BF25"/>
  <c r="BE25"/>
  <c r="BB25"/>
  <c r="BA25"/>
  <c r="AY25"/>
  <c r="AX25"/>
  <c r="AW25"/>
  <c r="D25"/>
  <c r="C25"/>
  <c r="BK24"/>
  <c r="BJ24"/>
  <c r="BI24"/>
  <c r="BF24"/>
  <c r="BE24"/>
  <c r="BB24"/>
  <c r="BC24" s="1"/>
  <c r="BA24"/>
  <c r="AY24"/>
  <c r="AX24"/>
  <c r="AW24"/>
  <c r="D24"/>
  <c r="C24"/>
  <c r="BJ23"/>
  <c r="BK23" s="1"/>
  <c r="BI23"/>
  <c r="BF23"/>
  <c r="BE23"/>
  <c r="BC23"/>
  <c r="BB23"/>
  <c r="BA23"/>
  <c r="AY23"/>
  <c r="AX23"/>
  <c r="AW23"/>
  <c r="D23"/>
  <c r="C23"/>
  <c r="BK22"/>
  <c r="BJ22"/>
  <c r="BI22"/>
  <c r="BF22"/>
  <c r="BE22"/>
  <c r="BC22"/>
  <c r="BB22"/>
  <c r="BA22"/>
  <c r="AX22"/>
  <c r="AW22"/>
  <c r="AY22" s="1"/>
  <c r="D22"/>
  <c r="C22"/>
  <c r="BJ21"/>
  <c r="BI21"/>
  <c r="BG21"/>
  <c r="BF21"/>
  <c r="BE21"/>
  <c r="BB21"/>
  <c r="BC21" s="1"/>
  <c r="BA21"/>
  <c r="AX21"/>
  <c r="AW21"/>
  <c r="D21"/>
  <c r="C21"/>
  <c r="BJ20"/>
  <c r="BI20"/>
  <c r="BF20"/>
  <c r="BG20" s="1"/>
  <c r="BE20"/>
  <c r="BC20"/>
  <c r="BB20"/>
  <c r="BA20"/>
  <c r="AX20"/>
  <c r="AW20"/>
  <c r="AY20" s="1"/>
  <c r="D20"/>
  <c r="C20"/>
  <c r="BJ19"/>
  <c r="BI19"/>
  <c r="BK19" s="1"/>
  <c r="BG19"/>
  <c r="BF19"/>
  <c r="BE19"/>
  <c r="BB19"/>
  <c r="BA19"/>
  <c r="BC19" s="1"/>
  <c r="AY19"/>
  <c r="AX19"/>
  <c r="AW19"/>
  <c r="D19"/>
  <c r="C19"/>
  <c r="BK18"/>
  <c r="BJ18"/>
  <c r="BI18"/>
  <c r="BG18"/>
  <c r="BF18"/>
  <c r="BE18"/>
  <c r="BB18"/>
  <c r="BA18"/>
  <c r="BC18" s="1"/>
  <c r="AX18"/>
  <c r="AY18" s="1"/>
  <c r="AW18"/>
  <c r="D18"/>
  <c r="C18"/>
  <c r="BJ17"/>
  <c r="BK17" s="1"/>
  <c r="BI17"/>
  <c r="BG17"/>
  <c r="BF17"/>
  <c r="BE17"/>
  <c r="BB17"/>
  <c r="BA17"/>
  <c r="BC17" s="1"/>
  <c r="BP17" s="1"/>
  <c r="AY17"/>
  <c r="AX17"/>
  <c r="AW17"/>
  <c r="D17"/>
  <c r="C17"/>
  <c r="BK16"/>
  <c r="BJ16"/>
  <c r="BI16"/>
  <c r="BF16"/>
  <c r="BE16"/>
  <c r="BC16"/>
  <c r="BB16"/>
  <c r="BA16"/>
  <c r="AY16"/>
  <c r="AX16"/>
  <c r="AW16"/>
  <c r="D16"/>
  <c r="C16"/>
  <c r="BK15"/>
  <c r="BJ15"/>
  <c r="BI15"/>
  <c r="BF15"/>
  <c r="BE15"/>
  <c r="BC15"/>
  <c r="BB15"/>
  <c r="BA15"/>
  <c r="AY15"/>
  <c r="AX15"/>
  <c r="AW15"/>
  <c r="D15"/>
  <c r="C15"/>
  <c r="BJ14"/>
  <c r="BK14" s="1"/>
  <c r="BI14"/>
  <c r="BF14"/>
  <c r="BE14"/>
  <c r="BB14"/>
  <c r="BC14" s="1"/>
  <c r="BA14"/>
  <c r="AX14"/>
  <c r="AY14" s="1"/>
  <c r="AW14"/>
  <c r="D14"/>
  <c r="C14"/>
  <c r="BJ13"/>
  <c r="BK13" s="1"/>
  <c r="BI13"/>
  <c r="BG13"/>
  <c r="BF13"/>
  <c r="BE13"/>
  <c r="BC13"/>
  <c r="BB13"/>
  <c r="BA13"/>
  <c r="AX13"/>
  <c r="AW13"/>
  <c r="D13"/>
  <c r="C13"/>
  <c r="BJ12"/>
  <c r="BI12"/>
  <c r="BF12"/>
  <c r="BG12" s="1"/>
  <c r="BE12"/>
  <c r="BB12"/>
  <c r="BC12" s="1"/>
  <c r="BA12"/>
  <c r="AX12"/>
  <c r="AW12"/>
  <c r="D12"/>
  <c r="C12"/>
  <c r="BJ11"/>
  <c r="BI11"/>
  <c r="BF11"/>
  <c r="BG11" s="1"/>
  <c r="BE11"/>
  <c r="BB11"/>
  <c r="BA11"/>
  <c r="AX11"/>
  <c r="AW11"/>
  <c r="AY11" s="1"/>
  <c r="D11"/>
  <c r="C11"/>
  <c r="BJ10"/>
  <c r="BK10" s="1"/>
  <c r="BI10"/>
  <c r="BF10"/>
  <c r="BG10" s="1"/>
  <c r="BE10"/>
  <c r="BB10"/>
  <c r="BA10"/>
  <c r="AY10"/>
  <c r="AX10"/>
  <c r="AW10"/>
  <c r="D10"/>
  <c r="C10"/>
  <c r="BJ9"/>
  <c r="BK9" s="1"/>
  <c r="BI9"/>
  <c r="BF9"/>
  <c r="BG9" s="1"/>
  <c r="BE9"/>
  <c r="BB9"/>
  <c r="BA9"/>
  <c r="AY9"/>
  <c r="AX9"/>
  <c r="AW9"/>
  <c r="D9"/>
  <c r="C9"/>
  <c r="BJ8"/>
  <c r="BI8"/>
  <c r="BK8" s="1"/>
  <c r="BF8"/>
  <c r="BE8"/>
  <c r="BB8"/>
  <c r="BA8"/>
  <c r="BC8" s="1"/>
  <c r="AY8"/>
  <c r="AX8"/>
  <c r="AW8"/>
  <c r="D8"/>
  <c r="C8"/>
  <c r="BJ7"/>
  <c r="BI7"/>
  <c r="BF7"/>
  <c r="BE7"/>
  <c r="BG7" s="1"/>
  <c r="BB7"/>
  <c r="BA7"/>
  <c r="AY7"/>
  <c r="AX7"/>
  <c r="AW7"/>
  <c r="D7"/>
  <c r="C7"/>
  <c r="C923" i="27"/>
  <c r="C1610"/>
  <c r="C2403"/>
  <c r="C2309"/>
  <c r="C1016"/>
  <c r="C1219"/>
  <c r="C725"/>
  <c r="C1220"/>
  <c r="C126"/>
  <c r="C33"/>
  <c r="C724"/>
  <c r="C26"/>
  <c r="C1221"/>
  <c r="C1710"/>
  <c r="C1015"/>
  <c r="BK23" i="59" l="1"/>
  <c r="BR23" s="1"/>
  <c r="BK29"/>
  <c r="BK15"/>
  <c r="BK11"/>
  <c r="BK31"/>
  <c r="BK20"/>
  <c r="BK28"/>
  <c r="BK19"/>
  <c r="BK24"/>
  <c r="BR24" s="1"/>
  <c r="BK27"/>
  <c r="BR27" s="1"/>
  <c r="BG15"/>
  <c r="BG30"/>
  <c r="BR30" s="1"/>
  <c r="BG8"/>
  <c r="BQ15"/>
  <c r="BG22"/>
  <c r="BR22" s="1"/>
  <c r="BG27"/>
  <c r="BG16"/>
  <c r="BG18"/>
  <c r="BC21"/>
  <c r="BP21" s="1"/>
  <c r="BP26"/>
  <c r="BC9"/>
  <c r="BP9" s="1"/>
  <c r="BC25"/>
  <c r="BC30"/>
  <c r="BC18"/>
  <c r="BC27"/>
  <c r="BP31"/>
  <c r="BP23"/>
  <c r="BP11"/>
  <c r="AY8"/>
  <c r="BP8" s="1"/>
  <c r="AY16"/>
  <c r="BQ16" s="1"/>
  <c r="AY20"/>
  <c r="AY29"/>
  <c r="BP17"/>
  <c r="AY22"/>
  <c r="BQ23"/>
  <c r="AY21"/>
  <c r="AY28"/>
  <c r="BQ28" s="1"/>
  <c r="AY30"/>
  <c r="AY13"/>
  <c r="BR13" s="1"/>
  <c r="BK11" i="58"/>
  <c r="BR11" s="1"/>
  <c r="BK19"/>
  <c r="BK30"/>
  <c r="BK12"/>
  <c r="BK20"/>
  <c r="BK27"/>
  <c r="BK28"/>
  <c r="BK14"/>
  <c r="BG7"/>
  <c r="BR7" s="1"/>
  <c r="BG9"/>
  <c r="BR9" s="1"/>
  <c r="BG17"/>
  <c r="BG23"/>
  <c r="BR23" s="1"/>
  <c r="BG14"/>
  <c r="BG22"/>
  <c r="BG30"/>
  <c r="BG31"/>
  <c r="BP27"/>
  <c r="BP10"/>
  <c r="BC17"/>
  <c r="BR8"/>
  <c r="BP11"/>
  <c r="BC18"/>
  <c r="BR24"/>
  <c r="BC20"/>
  <c r="BC26"/>
  <c r="BQ26" s="1"/>
  <c r="BC12"/>
  <c r="BR16"/>
  <c r="BC25"/>
  <c r="BP25" s="1"/>
  <c r="BP9"/>
  <c r="AY15"/>
  <c r="BR15" s="1"/>
  <c r="AY20"/>
  <c r="AY31"/>
  <c r="BQ31" s="1"/>
  <c r="AY13"/>
  <c r="BR13" s="1"/>
  <c r="AY29"/>
  <c r="BP8"/>
  <c r="BQ24"/>
  <c r="AY7"/>
  <c r="BP7" s="1"/>
  <c r="AY12"/>
  <c r="AY23"/>
  <c r="AY28"/>
  <c r="BQ28" s="1"/>
  <c r="BP17"/>
  <c r="BK11" i="57"/>
  <c r="BR11" s="1"/>
  <c r="BK19"/>
  <c r="BK28"/>
  <c r="BK30"/>
  <c r="BR30" s="1"/>
  <c r="BK12"/>
  <c r="BK20"/>
  <c r="BK27"/>
  <c r="BG7"/>
  <c r="BG9"/>
  <c r="BQ9" s="1"/>
  <c r="BG17"/>
  <c r="BR17" s="1"/>
  <c r="BG31"/>
  <c r="BG14"/>
  <c r="BG22"/>
  <c r="BG30"/>
  <c r="BG23"/>
  <c r="BQ16"/>
  <c r="BQ30"/>
  <c r="BP27"/>
  <c r="BC17"/>
  <c r="BR8"/>
  <c r="BP10"/>
  <c r="BC18"/>
  <c r="BP18" s="1"/>
  <c r="BC26"/>
  <c r="BP26" s="1"/>
  <c r="BR24"/>
  <c r="BP11"/>
  <c r="BC20"/>
  <c r="BP20" s="1"/>
  <c r="BC12"/>
  <c r="BR16"/>
  <c r="BC25"/>
  <c r="BP25" s="1"/>
  <c r="BP9"/>
  <c r="AY15"/>
  <c r="BQ15" s="1"/>
  <c r="AY20"/>
  <c r="AY31"/>
  <c r="BR31" s="1"/>
  <c r="AY13"/>
  <c r="AY29"/>
  <c r="BQ8"/>
  <c r="BP17"/>
  <c r="BP24"/>
  <c r="AY7"/>
  <c r="AY12"/>
  <c r="AY23"/>
  <c r="BQ23" s="1"/>
  <c r="AY28"/>
  <c r="BP22"/>
  <c r="BK20" i="56"/>
  <c r="BR20" s="1"/>
  <c r="BK12"/>
  <c r="BK8"/>
  <c r="BK11"/>
  <c r="BK16"/>
  <c r="BK24"/>
  <c r="BK27"/>
  <c r="BK19"/>
  <c r="BK29"/>
  <c r="BR29" s="1"/>
  <c r="BG19"/>
  <c r="BQ19" s="1"/>
  <c r="BG22"/>
  <c r="BR22" s="1"/>
  <c r="BG24"/>
  <c r="BR24" s="1"/>
  <c r="BG14"/>
  <c r="BR14" s="1"/>
  <c r="BG23"/>
  <c r="BG28"/>
  <c r="BQ16"/>
  <c r="BG31"/>
  <c r="BG15"/>
  <c r="BQ15" s="1"/>
  <c r="BG27"/>
  <c r="BQ27" s="1"/>
  <c r="BG30"/>
  <c r="BC30"/>
  <c r="BP30" s="1"/>
  <c r="BC18"/>
  <c r="BC25"/>
  <c r="BC27"/>
  <c r="BP27" s="1"/>
  <c r="BC15"/>
  <c r="BC10"/>
  <c r="BC17"/>
  <c r="BC22"/>
  <c r="BC7"/>
  <c r="BP7" s="1"/>
  <c r="BP19"/>
  <c r="BC31"/>
  <c r="AY17"/>
  <c r="BR17" s="1"/>
  <c r="AY10"/>
  <c r="BR10" s="1"/>
  <c r="AY26"/>
  <c r="AY21"/>
  <c r="BR21" s="1"/>
  <c r="AY9"/>
  <c r="BP9" s="1"/>
  <c r="AY25"/>
  <c r="AY30"/>
  <c r="AY18"/>
  <c r="BQ18" s="1"/>
  <c r="BR31"/>
  <c r="BK19" i="55"/>
  <c r="BK24"/>
  <c r="BK31"/>
  <c r="BR31" s="1"/>
  <c r="BK7"/>
  <c r="BK12"/>
  <c r="BK11"/>
  <c r="BK16"/>
  <c r="BK8"/>
  <c r="BK20"/>
  <c r="BR20" s="1"/>
  <c r="BK27"/>
  <c r="BK23"/>
  <c r="BR23" s="1"/>
  <c r="BK15"/>
  <c r="BG7"/>
  <c r="BQ7" s="1"/>
  <c r="BG18"/>
  <c r="BQ18" s="1"/>
  <c r="BG27"/>
  <c r="BQ27" s="1"/>
  <c r="BG19"/>
  <c r="BG15"/>
  <c r="BG30"/>
  <c r="BC9"/>
  <c r="BQ9" s="1"/>
  <c r="BC30"/>
  <c r="BP30" s="1"/>
  <c r="BP7"/>
  <c r="BC13"/>
  <c r="BR13" s="1"/>
  <c r="BC21"/>
  <c r="BC14"/>
  <c r="BP23"/>
  <c r="BC25"/>
  <c r="BC18"/>
  <c r="BC29"/>
  <c r="BR29" s="1"/>
  <c r="BP15"/>
  <c r="BC10"/>
  <c r="BP19"/>
  <c r="BP31"/>
  <c r="BQ23"/>
  <c r="AY8"/>
  <c r="BP8" s="1"/>
  <c r="AY20"/>
  <c r="AY28"/>
  <c r="BQ28" s="1"/>
  <c r="BQ15"/>
  <c r="AY12"/>
  <c r="AY16"/>
  <c r="AY24"/>
  <c r="BQ24" s="1"/>
  <c r="BK15" i="54"/>
  <c r="BK27"/>
  <c r="BK20"/>
  <c r="BK11"/>
  <c r="BR11" s="1"/>
  <c r="BK23"/>
  <c r="BK29"/>
  <c r="BK24"/>
  <c r="BC25"/>
  <c r="BP25" s="1"/>
  <c r="BC21"/>
  <c r="BR21" s="1"/>
  <c r="BC7"/>
  <c r="BC29"/>
  <c r="BQ29" s="1"/>
  <c r="BC11"/>
  <c r="BQ11" s="1"/>
  <c r="AY17"/>
  <c r="AY30"/>
  <c r="AY28"/>
  <c r="AY16"/>
  <c r="BP16" s="1"/>
  <c r="BK28" i="52"/>
  <c r="BK12"/>
  <c r="BK20"/>
  <c r="BK27"/>
  <c r="BR27" s="1"/>
  <c r="BK7"/>
  <c r="BR7" s="1"/>
  <c r="BK11"/>
  <c r="BG31"/>
  <c r="BR31" s="1"/>
  <c r="BG14"/>
  <c r="BR14" s="1"/>
  <c r="BG30"/>
  <c r="BQ16"/>
  <c r="BG23"/>
  <c r="BR23" s="1"/>
  <c r="BP11"/>
  <c r="BR16"/>
  <c r="BR19"/>
  <c r="BC17"/>
  <c r="BQ17" s="1"/>
  <c r="BR24"/>
  <c r="BR8"/>
  <c r="BC10"/>
  <c r="BP27"/>
  <c r="BC26"/>
  <c r="BR26" s="1"/>
  <c r="BC9"/>
  <c r="BP9" s="1"/>
  <c r="BC25"/>
  <c r="AY12"/>
  <c r="BR22"/>
  <c r="BP15"/>
  <c r="BP23"/>
  <c r="AY20"/>
  <c r="BQ20" s="1"/>
  <c r="AY30"/>
  <c r="BP22"/>
  <c r="AY28"/>
  <c r="BQ28" s="1"/>
  <c r="BQ14"/>
  <c r="BP7"/>
  <c r="AY13"/>
  <c r="BR13" s="1"/>
  <c r="BR15"/>
  <c r="AY21"/>
  <c r="BP25"/>
  <c r="AY29"/>
  <c r="BK12" i="53"/>
  <c r="BK28"/>
  <c r="BK13"/>
  <c r="BK21"/>
  <c r="BK27"/>
  <c r="BK20"/>
  <c r="BQ16"/>
  <c r="BG23"/>
  <c r="BQ23" s="1"/>
  <c r="BG8"/>
  <c r="BR8" s="1"/>
  <c r="BG31"/>
  <c r="BQ31" s="1"/>
  <c r="BG14"/>
  <c r="BG16"/>
  <c r="BR16" s="1"/>
  <c r="BG7"/>
  <c r="BG22"/>
  <c r="BR22" s="1"/>
  <c r="BG24"/>
  <c r="BR24" s="1"/>
  <c r="BP27"/>
  <c r="BC19"/>
  <c r="BQ19" s="1"/>
  <c r="BC25"/>
  <c r="BQ25" s="1"/>
  <c r="BC10"/>
  <c r="BQ10" s="1"/>
  <c r="BC11"/>
  <c r="BP11" s="1"/>
  <c r="BR7"/>
  <c r="BR23"/>
  <c r="BC26"/>
  <c r="BQ26" s="1"/>
  <c r="BC9"/>
  <c r="BR9" s="1"/>
  <c r="BC27"/>
  <c r="BQ27" s="1"/>
  <c r="AY13"/>
  <c r="BR13" s="1"/>
  <c r="AY20"/>
  <c r="BP20" s="1"/>
  <c r="AY22"/>
  <c r="AY29"/>
  <c r="BQ29" s="1"/>
  <c r="BP8"/>
  <c r="BP15"/>
  <c r="BR31"/>
  <c r="AY12"/>
  <c r="BP12" s="1"/>
  <c r="AY14"/>
  <c r="BR14" s="1"/>
  <c r="AY21"/>
  <c r="BQ21" s="1"/>
  <c r="AY28"/>
  <c r="BP28" s="1"/>
  <c r="AY30"/>
  <c r="BR15"/>
  <c r="BK21" i="51"/>
  <c r="BK12"/>
  <c r="BK28"/>
  <c r="BG16"/>
  <c r="BR16" s="1"/>
  <c r="BG14"/>
  <c r="BQ14" s="1"/>
  <c r="BG22"/>
  <c r="BG24"/>
  <c r="BQ24" s="1"/>
  <c r="BG23"/>
  <c r="BR23" s="1"/>
  <c r="BG15"/>
  <c r="BG30"/>
  <c r="BG8"/>
  <c r="BC25"/>
  <c r="BP25" s="1"/>
  <c r="BC27"/>
  <c r="BC9"/>
  <c r="BP9" s="1"/>
  <c r="BC11"/>
  <c r="BQ11" s="1"/>
  <c r="BP19"/>
  <c r="BC10"/>
  <c r="AY13"/>
  <c r="BQ13" s="1"/>
  <c r="AY28"/>
  <c r="BQ28" s="1"/>
  <c r="AY30"/>
  <c r="BP8"/>
  <c r="BP23"/>
  <c r="AY12"/>
  <c r="AY29"/>
  <c r="AY21"/>
  <c r="BK16" i="60"/>
  <c r="BK26"/>
  <c r="BK8"/>
  <c r="BR8" s="1"/>
  <c r="BK18"/>
  <c r="BK22"/>
  <c r="BK7"/>
  <c r="BK17"/>
  <c r="BG27"/>
  <c r="BG14"/>
  <c r="BG29"/>
  <c r="BG7"/>
  <c r="BR7" s="1"/>
  <c r="BG22"/>
  <c r="BG25"/>
  <c r="BC28"/>
  <c r="BQ28" s="1"/>
  <c r="BC10"/>
  <c r="BC31"/>
  <c r="BC12"/>
  <c r="BC26"/>
  <c r="BC8"/>
  <c r="BC23"/>
  <c r="BC14"/>
  <c r="BC30"/>
  <c r="BQ30" s="1"/>
  <c r="BC20"/>
  <c r="BR20" s="1"/>
  <c r="BC29"/>
  <c r="AY7"/>
  <c r="BP7" s="1"/>
  <c r="AY8"/>
  <c r="BQ8" s="1"/>
  <c r="AY16"/>
  <c r="AY10"/>
  <c r="AY26"/>
  <c r="BC18"/>
  <c r="BG23"/>
  <c r="BK28"/>
  <c r="AY14"/>
  <c r="BR14" s="1"/>
  <c r="BG15"/>
  <c r="AY18"/>
  <c r="AY27"/>
  <c r="BG30"/>
  <c r="BG8"/>
  <c r="BC9"/>
  <c r="BG16"/>
  <c r="BC17"/>
  <c r="AY25"/>
  <c r="BQ25" s="1"/>
  <c r="BK27"/>
  <c r="AY29"/>
  <c r="BP29" s="1"/>
  <c r="BK29"/>
  <c r="AY31"/>
  <c r="BR31" s="1"/>
  <c r="BP11"/>
  <c r="AY9"/>
  <c r="BK11"/>
  <c r="BR11" s="1"/>
  <c r="AY13"/>
  <c r="BQ13" s="1"/>
  <c r="AY15"/>
  <c r="BP15" s="1"/>
  <c r="AY17"/>
  <c r="BK19"/>
  <c r="AY12"/>
  <c r="AY21"/>
  <c r="BQ21" s="1"/>
  <c r="AY28"/>
  <c r="AY30"/>
  <c r="BP30" s="1"/>
  <c r="BP16"/>
  <c r="BR23"/>
  <c r="AY22"/>
  <c r="BP23"/>
  <c r="BP25"/>
  <c r="BK12" i="61"/>
  <c r="BR12" s="1"/>
  <c r="BK20"/>
  <c r="BR20" s="1"/>
  <c r="BK27"/>
  <c r="BK7"/>
  <c r="BK15"/>
  <c r="BK19"/>
  <c r="BK29"/>
  <c r="BK11"/>
  <c r="BG31"/>
  <c r="BQ31" s="1"/>
  <c r="BG15"/>
  <c r="BQ15" s="1"/>
  <c r="BG7"/>
  <c r="BR7" s="1"/>
  <c r="BG30"/>
  <c r="BQ30" s="1"/>
  <c r="BG24"/>
  <c r="BG22"/>
  <c r="BG18"/>
  <c r="BC10"/>
  <c r="BP14"/>
  <c r="BC17"/>
  <c r="BC21"/>
  <c r="BP21" s="1"/>
  <c r="BC27"/>
  <c r="BP27" s="1"/>
  <c r="BP19"/>
  <c r="BQ9"/>
  <c r="BC26"/>
  <c r="BP31"/>
  <c r="BP22"/>
  <c r="BP7"/>
  <c r="BR14"/>
  <c r="AY28"/>
  <c r="BR28" s="1"/>
  <c r="AY13"/>
  <c r="BP13" s="1"/>
  <c r="AY20"/>
  <c r="BP25"/>
  <c r="BR22"/>
  <c r="AY16"/>
  <c r="BQ16" s="1"/>
  <c r="BP17"/>
  <c r="BK12" i="62"/>
  <c r="BR12" s="1"/>
  <c r="BK19"/>
  <c r="BK31"/>
  <c r="BR31" s="1"/>
  <c r="BK7"/>
  <c r="BK24"/>
  <c r="BK11"/>
  <c r="BK23"/>
  <c r="BK8"/>
  <c r="BK27"/>
  <c r="BG7"/>
  <c r="BQ7" s="1"/>
  <c r="BG18"/>
  <c r="BR18" s="1"/>
  <c r="BG27"/>
  <c r="BQ27" s="1"/>
  <c r="BG15"/>
  <c r="BQ15" s="1"/>
  <c r="BG10"/>
  <c r="BQ10" s="1"/>
  <c r="BG26"/>
  <c r="BQ26" s="1"/>
  <c r="BG30"/>
  <c r="BC9"/>
  <c r="BC30"/>
  <c r="BP30" s="1"/>
  <c r="BC13"/>
  <c r="BP11"/>
  <c r="BC21"/>
  <c r="BC14"/>
  <c r="BR14" s="1"/>
  <c r="BC25"/>
  <c r="BC18"/>
  <c r="BP27"/>
  <c r="BC29"/>
  <c r="BQ29" s="1"/>
  <c r="BC10"/>
  <c r="BC22"/>
  <c r="BQ22" s="1"/>
  <c r="AY9"/>
  <c r="AY13"/>
  <c r="BR13" s="1"/>
  <c r="AY17"/>
  <c r="AY21"/>
  <c r="BP21" s="1"/>
  <c r="AY25"/>
  <c r="BR25" s="1"/>
  <c r="AY29"/>
  <c r="BR29" s="1"/>
  <c r="AY8"/>
  <c r="AY12"/>
  <c r="AY16"/>
  <c r="BQ16" s="1"/>
  <c r="AY20"/>
  <c r="BP20" s="1"/>
  <c r="AY24"/>
  <c r="AY28"/>
  <c r="BR28" s="1"/>
  <c r="BK12" i="63"/>
  <c r="BR12" s="1"/>
  <c r="BK30"/>
  <c r="BR30" s="1"/>
  <c r="BK14"/>
  <c r="BK27"/>
  <c r="BR27" s="1"/>
  <c r="BK20"/>
  <c r="BK22"/>
  <c r="BK19"/>
  <c r="BK28"/>
  <c r="BG9"/>
  <c r="BQ9" s="1"/>
  <c r="BG7"/>
  <c r="BG25"/>
  <c r="BR25" s="1"/>
  <c r="BG23"/>
  <c r="BR23" s="1"/>
  <c r="BG15"/>
  <c r="BG17"/>
  <c r="BR17" s="1"/>
  <c r="BP18"/>
  <c r="BP27"/>
  <c r="BR8"/>
  <c r="BP10"/>
  <c r="BC17"/>
  <c r="BP17" s="1"/>
  <c r="BP19"/>
  <c r="BP11"/>
  <c r="BR16"/>
  <c r="BC12"/>
  <c r="BQ12" s="1"/>
  <c r="BC10"/>
  <c r="BC20"/>
  <c r="BQ20" s="1"/>
  <c r="BR24"/>
  <c r="BP9"/>
  <c r="BP14"/>
  <c r="BP16"/>
  <c r="BP25"/>
  <c r="AY13"/>
  <c r="BP13" s="1"/>
  <c r="AY29"/>
  <c r="BR22"/>
  <c r="BP8"/>
  <c r="BP22"/>
  <c r="BP24"/>
  <c r="AY7"/>
  <c r="AY12"/>
  <c r="BP12" s="1"/>
  <c r="AY23"/>
  <c r="AY28"/>
  <c r="BK14" i="64"/>
  <c r="BK20"/>
  <c r="BR20" s="1"/>
  <c r="BK22"/>
  <c r="BR22" s="1"/>
  <c r="BK12"/>
  <c r="BK28"/>
  <c r="BK19"/>
  <c r="BG25"/>
  <c r="BQ25" s="1"/>
  <c r="BG31"/>
  <c r="BG23"/>
  <c r="BR23" s="1"/>
  <c r="BG30"/>
  <c r="BG17"/>
  <c r="BG14"/>
  <c r="BQ14" s="1"/>
  <c r="BR16"/>
  <c r="BP18"/>
  <c r="BC10"/>
  <c r="BR10" s="1"/>
  <c r="BC12"/>
  <c r="BR8"/>
  <c r="BC17"/>
  <c r="BP17" s="1"/>
  <c r="BP19"/>
  <c r="BC9"/>
  <c r="BR9" s="1"/>
  <c r="BC26"/>
  <c r="BQ26" s="1"/>
  <c r="BR24"/>
  <c r="BP11"/>
  <c r="BC18"/>
  <c r="BP9"/>
  <c r="AY30"/>
  <c r="BQ30" s="1"/>
  <c r="AY15"/>
  <c r="BR15" s="1"/>
  <c r="AY20"/>
  <c r="BP25"/>
  <c r="BP8"/>
  <c r="BP22"/>
  <c r="BQ24"/>
  <c r="AY29"/>
  <c r="BP29" s="1"/>
  <c r="AY7"/>
  <c r="BR7" s="1"/>
  <c r="AY12"/>
  <c r="BP12" s="1"/>
  <c r="AY23"/>
  <c r="AY31"/>
  <c r="AY21"/>
  <c r="BP21" s="1"/>
  <c r="BG7" i="52"/>
  <c r="BQ7" s="1"/>
  <c r="F42" i="27"/>
  <c r="F41"/>
  <c r="F43"/>
  <c r="BC7" i="51"/>
  <c r="BP7" s="1"/>
  <c r="BG14" i="54"/>
  <c r="BQ14" s="1"/>
  <c r="BG10"/>
  <c r="BQ10" s="1"/>
  <c r="BG7"/>
  <c r="BR7" s="1"/>
  <c r="BG15"/>
  <c r="BQ15" s="1"/>
  <c r="BG30"/>
  <c r="BG27"/>
  <c r="BG24"/>
  <c r="BQ24" s="1"/>
  <c r="BG31"/>
  <c r="BQ31" s="1"/>
  <c r="BG19"/>
  <c r="BR19" s="1"/>
  <c r="BG22"/>
  <c r="BR22" s="1"/>
  <c r="BG26"/>
  <c r="BG18"/>
  <c r="BG23"/>
  <c r="BR23" s="1"/>
  <c r="BC13"/>
  <c r="BR13" s="1"/>
  <c r="BP15"/>
  <c r="BC19"/>
  <c r="BC26"/>
  <c r="BR26" s="1"/>
  <c r="BP31"/>
  <c r="BC9"/>
  <c r="BP9" s="1"/>
  <c r="BP11"/>
  <c r="BC17"/>
  <c r="BC10"/>
  <c r="BP10" s="1"/>
  <c r="BC18"/>
  <c r="BP18" s="1"/>
  <c r="BP23"/>
  <c r="BC14"/>
  <c r="BC30"/>
  <c r="BP7"/>
  <c r="BR12" i="64"/>
  <c r="BQ12"/>
  <c r="BP23"/>
  <c r="BQ23"/>
  <c r="BQ21"/>
  <c r="BR21"/>
  <c r="BP28"/>
  <c r="BR28"/>
  <c r="BQ28"/>
  <c r="BP26"/>
  <c r="BP31"/>
  <c r="BQ31"/>
  <c r="BQ15"/>
  <c r="BP20"/>
  <c r="BQ20"/>
  <c r="BQ9"/>
  <c r="BP27"/>
  <c r="BR13"/>
  <c r="BP13"/>
  <c r="BQ13"/>
  <c r="BP24"/>
  <c r="BQ22"/>
  <c r="BR11"/>
  <c r="BR19"/>
  <c r="BR27"/>
  <c r="BQ8"/>
  <c r="BQ16"/>
  <c r="BP14"/>
  <c r="BQ11"/>
  <c r="BR18"/>
  <c r="BQ19"/>
  <c r="BR26"/>
  <c r="BQ27"/>
  <c r="BQ10"/>
  <c r="BQ18"/>
  <c r="BP28" i="63"/>
  <c r="BQ28"/>
  <c r="BR28"/>
  <c r="BR29"/>
  <c r="BQ29"/>
  <c r="BP29"/>
  <c r="BP31"/>
  <c r="BR31"/>
  <c r="BQ31"/>
  <c r="BR14"/>
  <c r="BP23"/>
  <c r="BQ23"/>
  <c r="BP30"/>
  <c r="BQ30"/>
  <c r="BR21"/>
  <c r="BQ21"/>
  <c r="BP21"/>
  <c r="BQ15"/>
  <c r="BP15"/>
  <c r="BR15"/>
  <c r="BQ25"/>
  <c r="BQ8"/>
  <c r="BQ24"/>
  <c r="BR11"/>
  <c r="BR19"/>
  <c r="BQ14"/>
  <c r="BQ22"/>
  <c r="BR10"/>
  <c r="BQ11"/>
  <c r="BR18"/>
  <c r="BQ19"/>
  <c r="BR26"/>
  <c r="BQ27"/>
  <c r="BQ16"/>
  <c r="BQ10"/>
  <c r="BQ18"/>
  <c r="BQ26"/>
  <c r="BR10" i="62"/>
  <c r="BR8"/>
  <c r="BP8"/>
  <c r="BQ8"/>
  <c r="BP12"/>
  <c r="BQ12"/>
  <c r="BR16"/>
  <c r="BR20"/>
  <c r="BQ20"/>
  <c r="BR24"/>
  <c r="BP24"/>
  <c r="BQ24"/>
  <c r="BR26"/>
  <c r="BP10"/>
  <c r="BR11"/>
  <c r="BP18"/>
  <c r="BR19"/>
  <c r="BP26"/>
  <c r="BQ11"/>
  <c r="BQ19"/>
  <c r="BQ13"/>
  <c r="BP13"/>
  <c r="BQ17"/>
  <c r="BR17"/>
  <c r="BP17"/>
  <c r="BP25"/>
  <c r="BP29"/>
  <c r="BR15"/>
  <c r="BR23"/>
  <c r="BQ31"/>
  <c r="BQ23"/>
  <c r="BP7"/>
  <c r="BQ14"/>
  <c r="BP15"/>
  <c r="BP23"/>
  <c r="BQ30"/>
  <c r="BP31"/>
  <c r="BR30"/>
  <c r="BP26" i="61"/>
  <c r="BQ12"/>
  <c r="BP12"/>
  <c r="BR24"/>
  <c r="BP24"/>
  <c r="BQ24"/>
  <c r="BR8"/>
  <c r="BP8"/>
  <c r="BQ8"/>
  <c r="BR30"/>
  <c r="BP30"/>
  <c r="BQ17"/>
  <c r="BR23"/>
  <c r="BQ23"/>
  <c r="BR11"/>
  <c r="BQ14"/>
  <c r="BP18"/>
  <c r="BQ13"/>
  <c r="BR13"/>
  <c r="BP20"/>
  <c r="BQ20"/>
  <c r="BP29"/>
  <c r="BQ29"/>
  <c r="BR29"/>
  <c r="BP10"/>
  <c r="BQ22"/>
  <c r="BR15"/>
  <c r="BQ25"/>
  <c r="BP15"/>
  <c r="BP23"/>
  <c r="BR19"/>
  <c r="BR27"/>
  <c r="BR10"/>
  <c r="BQ11"/>
  <c r="BR18"/>
  <c r="BQ19"/>
  <c r="BR26"/>
  <c r="BR9"/>
  <c r="BQ10"/>
  <c r="BP11"/>
  <c r="BR17"/>
  <c r="BQ18"/>
  <c r="BR25"/>
  <c r="BQ26"/>
  <c r="BR13" i="60"/>
  <c r="BP13"/>
  <c r="BQ29"/>
  <c r="BR19"/>
  <c r="BQ24"/>
  <c r="BR21"/>
  <c r="BP21"/>
  <c r="BP20"/>
  <c r="BQ20"/>
  <c r="BR24"/>
  <c r="BQ23"/>
  <c r="BP24"/>
  <c r="BP31"/>
  <c r="BQ11"/>
  <c r="BQ19"/>
  <c r="BP19"/>
  <c r="BR25"/>
  <c r="BP22" i="59"/>
  <c r="BP13"/>
  <c r="BR28"/>
  <c r="BP30"/>
  <c r="BR31"/>
  <c r="BP10"/>
  <c r="BP18"/>
  <c r="BQ31"/>
  <c r="BR7"/>
  <c r="BR15"/>
  <c r="BQ24"/>
  <c r="BP24"/>
  <c r="BP12"/>
  <c r="BQ12"/>
  <c r="BR12"/>
  <c r="BP14"/>
  <c r="BQ14"/>
  <c r="BR14"/>
  <c r="BQ25"/>
  <c r="BR25"/>
  <c r="BP25"/>
  <c r="BQ17"/>
  <c r="BQ8"/>
  <c r="BR16"/>
  <c r="BQ20"/>
  <c r="BP20"/>
  <c r="BR20"/>
  <c r="BQ29"/>
  <c r="BQ7"/>
  <c r="BP15"/>
  <c r="BR11"/>
  <c r="BR19"/>
  <c r="BR10"/>
  <c r="BQ11"/>
  <c r="BR18"/>
  <c r="BQ19"/>
  <c r="BR26"/>
  <c r="BQ27"/>
  <c r="BQ10"/>
  <c r="BR17"/>
  <c r="BQ18"/>
  <c r="BQ26"/>
  <c r="BP27"/>
  <c r="BQ15" i="58"/>
  <c r="BP13"/>
  <c r="BQ13"/>
  <c r="BR29"/>
  <c r="BP29"/>
  <c r="BQ29"/>
  <c r="BQ9"/>
  <c r="BP18"/>
  <c r="BQ25"/>
  <c r="BR22"/>
  <c r="BQ22"/>
  <c r="BP23"/>
  <c r="BQ23"/>
  <c r="BP28"/>
  <c r="BR21"/>
  <c r="BP21"/>
  <c r="BQ21"/>
  <c r="BR14"/>
  <c r="BR30"/>
  <c r="BQ14"/>
  <c r="BP22"/>
  <c r="BR19"/>
  <c r="BR27"/>
  <c r="BR10"/>
  <c r="BQ11"/>
  <c r="BR18"/>
  <c r="BQ19"/>
  <c r="BQ27"/>
  <c r="BQ16"/>
  <c r="BP24"/>
  <c r="BQ30"/>
  <c r="BQ10"/>
  <c r="BQ18"/>
  <c r="BR25"/>
  <c r="BQ8"/>
  <c r="BP15" i="57"/>
  <c r="BR15"/>
  <c r="BR13"/>
  <c r="BP13"/>
  <c r="BQ13"/>
  <c r="BR29"/>
  <c r="BP29"/>
  <c r="BQ29"/>
  <c r="BR22"/>
  <c r="BP7"/>
  <c r="BQ7"/>
  <c r="BP12"/>
  <c r="BP28"/>
  <c r="BQ28"/>
  <c r="BR28"/>
  <c r="BQ21"/>
  <c r="BP21"/>
  <c r="BR21"/>
  <c r="BP31"/>
  <c r="BQ31"/>
  <c r="BR14"/>
  <c r="BQ24"/>
  <c r="BP16"/>
  <c r="BQ14"/>
  <c r="BQ22"/>
  <c r="BP30"/>
  <c r="BR19"/>
  <c r="BR27"/>
  <c r="BR10"/>
  <c r="BQ11"/>
  <c r="BR18"/>
  <c r="BQ19"/>
  <c r="BR26"/>
  <c r="BQ27"/>
  <c r="BP8"/>
  <c r="BQ10"/>
  <c r="BQ18"/>
  <c r="BQ26"/>
  <c r="BQ13" i="56"/>
  <c r="BP13"/>
  <c r="BR13"/>
  <c r="BP22"/>
  <c r="BP29"/>
  <c r="BQ29"/>
  <c r="BP17"/>
  <c r="BP10"/>
  <c r="BQ10"/>
  <c r="BP26"/>
  <c r="BQ26"/>
  <c r="BR26"/>
  <c r="BR12"/>
  <c r="BQ12"/>
  <c r="BP12"/>
  <c r="BP14"/>
  <c r="BR28"/>
  <c r="BP28"/>
  <c r="BQ28"/>
  <c r="BQ21"/>
  <c r="BR23"/>
  <c r="BR16"/>
  <c r="BP23"/>
  <c r="BQ8"/>
  <c r="BP11"/>
  <c r="BQ24"/>
  <c r="BQ9"/>
  <c r="BR9"/>
  <c r="BQ25"/>
  <c r="BR25"/>
  <c r="BP25"/>
  <c r="BR18"/>
  <c r="BQ20"/>
  <c r="BP20"/>
  <c r="BR8"/>
  <c r="BP15"/>
  <c r="BP31"/>
  <c r="BP8"/>
  <c r="BP16"/>
  <c r="BQ23"/>
  <c r="BP24"/>
  <c r="BQ31"/>
  <c r="BQ11"/>
  <c r="BR11"/>
  <c r="BR19"/>
  <c r="BQ17" i="55"/>
  <c r="BR17"/>
  <c r="BP17"/>
  <c r="BP21"/>
  <c r="BQ21"/>
  <c r="BR21"/>
  <c r="BQ25"/>
  <c r="BR25"/>
  <c r="BP25"/>
  <c r="BP29"/>
  <c r="BQ29"/>
  <c r="BR14"/>
  <c r="BR22"/>
  <c r="BP10"/>
  <c r="BP14"/>
  <c r="BR15"/>
  <c r="BP22"/>
  <c r="BP26"/>
  <c r="BP12"/>
  <c r="BQ12"/>
  <c r="BR12"/>
  <c r="BR16"/>
  <c r="BP16"/>
  <c r="BQ16"/>
  <c r="BQ20"/>
  <c r="BP20"/>
  <c r="BR28"/>
  <c r="BR8"/>
  <c r="BR11"/>
  <c r="BQ31"/>
  <c r="BQ14"/>
  <c r="BQ22"/>
  <c r="BQ30"/>
  <c r="BQ11"/>
  <c r="BQ19"/>
  <c r="BR26"/>
  <c r="BQ10"/>
  <c r="BP11"/>
  <c r="BQ26"/>
  <c r="BP27"/>
  <c r="BR10"/>
  <c r="BR8" i="54"/>
  <c r="BP8"/>
  <c r="BQ8"/>
  <c r="BR24"/>
  <c r="BP24"/>
  <c r="BP21"/>
  <c r="BP28"/>
  <c r="BQ28"/>
  <c r="BR28"/>
  <c r="BQ9"/>
  <c r="BP14"/>
  <c r="BR31"/>
  <c r="BP27"/>
  <c r="BQ12"/>
  <c r="BP12"/>
  <c r="BR12"/>
  <c r="BQ16"/>
  <c r="BQ25"/>
  <c r="BQ20"/>
  <c r="BP20"/>
  <c r="BR20"/>
  <c r="BP22"/>
  <c r="BQ22"/>
  <c r="BP29"/>
  <c r="BQ27"/>
  <c r="BQ26"/>
  <c r="BP22" i="53"/>
  <c r="BR29"/>
  <c r="BP29"/>
  <c r="BP18"/>
  <c r="BQ14"/>
  <c r="BQ28"/>
  <c r="BR28"/>
  <c r="BP30"/>
  <c r="BQ30"/>
  <c r="BR30"/>
  <c r="BQ17"/>
  <c r="BQ12"/>
  <c r="BP10"/>
  <c r="BQ8"/>
  <c r="BQ15"/>
  <c r="BP24"/>
  <c r="BR10"/>
  <c r="BQ11"/>
  <c r="BR18"/>
  <c r="BQ7"/>
  <c r="BP16"/>
  <c r="BP31"/>
  <c r="BR11"/>
  <c r="BR17"/>
  <c r="BQ18"/>
  <c r="BP19"/>
  <c r="BR25"/>
  <c r="BP13" i="52"/>
  <c r="BQ21"/>
  <c r="BP21"/>
  <c r="BR21"/>
  <c r="BP12"/>
  <c r="BR20"/>
  <c r="BP20"/>
  <c r="BP30"/>
  <c r="BQ30"/>
  <c r="BR30"/>
  <c r="BQ25"/>
  <c r="BP10"/>
  <c r="BP18"/>
  <c r="BR29"/>
  <c r="BQ29"/>
  <c r="BP29"/>
  <c r="BQ24"/>
  <c r="BQ15"/>
  <c r="BP16"/>
  <c r="BQ22"/>
  <c r="BP14"/>
  <c r="BR10"/>
  <c r="BQ11"/>
  <c r="BR18"/>
  <c r="BQ19"/>
  <c r="BQ27"/>
  <c r="BR11"/>
  <c r="BR9"/>
  <c r="BQ10"/>
  <c r="BQ18"/>
  <c r="BP19"/>
  <c r="BR25"/>
  <c r="BQ8"/>
  <c r="BQ23"/>
  <c r="BK7" i="51"/>
  <c r="BR8"/>
  <c r="BK27"/>
  <c r="BR27" s="1"/>
  <c r="BK29"/>
  <c r="BR29" s="1"/>
  <c r="BR15"/>
  <c r="BR31"/>
  <c r="BK11"/>
  <c r="BK20"/>
  <c r="BR20" s="1"/>
  <c r="BQ20"/>
  <c r="BP20"/>
  <c r="BP22"/>
  <c r="BQ22"/>
  <c r="BR22"/>
  <c r="BQ29"/>
  <c r="BP29"/>
  <c r="BP18"/>
  <c r="BQ9"/>
  <c r="BP27"/>
  <c r="BP14"/>
  <c r="BR14"/>
  <c r="BQ12"/>
  <c r="BP12"/>
  <c r="BR12"/>
  <c r="BR28"/>
  <c r="BP28"/>
  <c r="BQ30"/>
  <c r="BP30"/>
  <c r="BR30"/>
  <c r="BP10"/>
  <c r="BQ15"/>
  <c r="BP26"/>
  <c r="BQ31"/>
  <c r="BQ17"/>
  <c r="BP16"/>
  <c r="BQ23"/>
  <c r="BP31"/>
  <c r="BR19"/>
  <c r="BR10"/>
  <c r="BR18"/>
  <c r="BQ19"/>
  <c r="BR26"/>
  <c r="BQ27"/>
  <c r="BP24"/>
  <c r="BP15"/>
  <c r="BR9"/>
  <c r="BQ10"/>
  <c r="BP11"/>
  <c r="BR17"/>
  <c r="BQ18"/>
  <c r="BQ26"/>
  <c r="BQ8"/>
  <c r="BQ7"/>
  <c r="C8" i="50"/>
  <c r="D8"/>
  <c r="C9"/>
  <c r="D9"/>
  <c r="C10"/>
  <c r="D10"/>
  <c r="C11"/>
  <c r="D11"/>
  <c r="C12"/>
  <c r="D12"/>
  <c r="C13"/>
  <c r="D13"/>
  <c r="C14"/>
  <c r="D14"/>
  <c r="C15"/>
  <c r="D15"/>
  <c r="C16"/>
  <c r="D16"/>
  <c r="C17"/>
  <c r="D17"/>
  <c r="C18"/>
  <c r="D18"/>
  <c r="C19"/>
  <c r="D19"/>
  <c r="C20"/>
  <c r="D20"/>
  <c r="C21"/>
  <c r="D21"/>
  <c r="C22"/>
  <c r="D22"/>
  <c r="C23"/>
  <c r="D23"/>
  <c r="C24"/>
  <c r="D24"/>
  <c r="C25"/>
  <c r="D25"/>
  <c r="C26"/>
  <c r="D26"/>
  <c r="C27"/>
  <c r="D27"/>
  <c r="C28"/>
  <c r="D28"/>
  <c r="C29"/>
  <c r="D29"/>
  <c r="C30"/>
  <c r="D30"/>
  <c r="C31"/>
  <c r="D31"/>
  <c r="D7"/>
  <c r="C7"/>
  <c r="C1"/>
  <c r="BK31"/>
  <c r="BJ31"/>
  <c r="BI31"/>
  <c r="BF31"/>
  <c r="BE31"/>
  <c r="BB31"/>
  <c r="BC31" s="1"/>
  <c r="BA31"/>
  <c r="AX31"/>
  <c r="AY31" s="1"/>
  <c r="AW31"/>
  <c r="BJ30"/>
  <c r="BK30" s="1"/>
  <c r="BI30"/>
  <c r="BF30"/>
  <c r="BE30"/>
  <c r="BC30"/>
  <c r="BB30"/>
  <c r="BA30"/>
  <c r="AY30"/>
  <c r="AX30"/>
  <c r="AW30"/>
  <c r="BJ29"/>
  <c r="BK29" s="1"/>
  <c r="BI29"/>
  <c r="BF29"/>
  <c r="BE29"/>
  <c r="BB29"/>
  <c r="BC29" s="1"/>
  <c r="BA29"/>
  <c r="AX29"/>
  <c r="AW29"/>
  <c r="BJ28"/>
  <c r="BI28"/>
  <c r="BF28"/>
  <c r="BG28" s="1"/>
  <c r="BE28"/>
  <c r="BB28"/>
  <c r="BC28" s="1"/>
  <c r="BA28"/>
  <c r="AX28"/>
  <c r="AW28"/>
  <c r="BJ27"/>
  <c r="BI27"/>
  <c r="BF27"/>
  <c r="BG27" s="1"/>
  <c r="BE27"/>
  <c r="BB27"/>
  <c r="BC27" s="1"/>
  <c r="BA27"/>
  <c r="AX27"/>
  <c r="AW27"/>
  <c r="AY27" s="1"/>
  <c r="BJ26"/>
  <c r="BI26"/>
  <c r="BG26"/>
  <c r="BF26"/>
  <c r="BE26"/>
  <c r="BB26"/>
  <c r="BA26"/>
  <c r="AY26"/>
  <c r="AX26"/>
  <c r="AW26"/>
  <c r="BK25"/>
  <c r="BJ25"/>
  <c r="BI25"/>
  <c r="BF25"/>
  <c r="BG25" s="1"/>
  <c r="BE25"/>
  <c r="BB25"/>
  <c r="BA25"/>
  <c r="AX25"/>
  <c r="AY25" s="1"/>
  <c r="AW25"/>
  <c r="BK24"/>
  <c r="BJ24"/>
  <c r="BI24"/>
  <c r="BF24"/>
  <c r="BG24" s="1"/>
  <c r="BE24"/>
  <c r="BB24"/>
  <c r="BA24"/>
  <c r="AX24"/>
  <c r="AY24" s="1"/>
  <c r="AW24"/>
  <c r="BK23"/>
  <c r="BJ23"/>
  <c r="BI23"/>
  <c r="BF23"/>
  <c r="BE23"/>
  <c r="BB23"/>
  <c r="BC23" s="1"/>
  <c r="BA23"/>
  <c r="AX23"/>
  <c r="AY23" s="1"/>
  <c r="AW23"/>
  <c r="BJ22"/>
  <c r="BK22" s="1"/>
  <c r="BI22"/>
  <c r="BF22"/>
  <c r="BE22"/>
  <c r="BB22"/>
  <c r="BC22" s="1"/>
  <c r="BA22"/>
  <c r="AY22"/>
  <c r="AX22"/>
  <c r="AW22"/>
  <c r="BJ21"/>
  <c r="BK21" s="1"/>
  <c r="BI21"/>
  <c r="BF21"/>
  <c r="BE21"/>
  <c r="BB21"/>
  <c r="BC21" s="1"/>
  <c r="BA21"/>
  <c r="AX21"/>
  <c r="AW21"/>
  <c r="BJ20"/>
  <c r="BI20"/>
  <c r="BF20"/>
  <c r="BG20" s="1"/>
  <c r="BE20"/>
  <c r="BB20"/>
  <c r="BC20" s="1"/>
  <c r="BA20"/>
  <c r="AX20"/>
  <c r="AW20"/>
  <c r="BJ19"/>
  <c r="BI19"/>
  <c r="BG19"/>
  <c r="BF19"/>
  <c r="BE19"/>
  <c r="BB19"/>
  <c r="BC19" s="1"/>
  <c r="BA19"/>
  <c r="AX19"/>
  <c r="AW19"/>
  <c r="AY19" s="1"/>
  <c r="BJ18"/>
  <c r="BI18"/>
  <c r="BF18"/>
  <c r="BG18" s="1"/>
  <c r="BE18"/>
  <c r="BB18"/>
  <c r="BA18"/>
  <c r="AX18"/>
  <c r="AY18" s="1"/>
  <c r="AW18"/>
  <c r="BJ17"/>
  <c r="BK17" s="1"/>
  <c r="BI17"/>
  <c r="BF17"/>
  <c r="BG17" s="1"/>
  <c r="BE17"/>
  <c r="BB17"/>
  <c r="BA17"/>
  <c r="AX17"/>
  <c r="AY17" s="1"/>
  <c r="AW17"/>
  <c r="BJ16"/>
  <c r="BK16" s="1"/>
  <c r="BI16"/>
  <c r="BF16"/>
  <c r="BG16" s="1"/>
  <c r="BE16"/>
  <c r="BB16"/>
  <c r="BA16"/>
  <c r="AY16"/>
  <c r="AX16"/>
  <c r="AW16"/>
  <c r="BK15"/>
  <c r="BJ15"/>
  <c r="BI15"/>
  <c r="BF15"/>
  <c r="BE15"/>
  <c r="BB15"/>
  <c r="BC15" s="1"/>
  <c r="BA15"/>
  <c r="AX15"/>
  <c r="AY15" s="1"/>
  <c r="AW15"/>
  <c r="BJ14"/>
  <c r="BK14" s="1"/>
  <c r="BI14"/>
  <c r="BF14"/>
  <c r="BE14"/>
  <c r="BG14" s="1"/>
  <c r="BC14"/>
  <c r="BB14"/>
  <c r="BA14"/>
  <c r="AX14"/>
  <c r="AY14" s="1"/>
  <c r="AW14"/>
  <c r="BJ13"/>
  <c r="BK13" s="1"/>
  <c r="BI13"/>
  <c r="BF13"/>
  <c r="BE13"/>
  <c r="BB13"/>
  <c r="BC13" s="1"/>
  <c r="BA13"/>
  <c r="AX13"/>
  <c r="AW13"/>
  <c r="BJ12"/>
  <c r="BI12"/>
  <c r="BK12" s="1"/>
  <c r="BF12"/>
  <c r="BG12" s="1"/>
  <c r="BE12"/>
  <c r="BB12"/>
  <c r="BC12" s="1"/>
  <c r="BA12"/>
  <c r="AX12"/>
  <c r="AW12"/>
  <c r="BJ11"/>
  <c r="BI11"/>
  <c r="BF11"/>
  <c r="BG11" s="1"/>
  <c r="BE11"/>
  <c r="BB11"/>
  <c r="BC11" s="1"/>
  <c r="BA11"/>
  <c r="AX11"/>
  <c r="AW11"/>
  <c r="BJ10"/>
  <c r="BI10"/>
  <c r="BF10"/>
  <c r="BG10" s="1"/>
  <c r="BE10"/>
  <c r="BB10"/>
  <c r="BA10"/>
  <c r="AX10"/>
  <c r="AW10"/>
  <c r="AY10" s="1"/>
  <c r="BJ9"/>
  <c r="BK9" s="1"/>
  <c r="BI9"/>
  <c r="BF9"/>
  <c r="BG9" s="1"/>
  <c r="BE9"/>
  <c r="BB9"/>
  <c r="BA9"/>
  <c r="AX9"/>
  <c r="AY9" s="1"/>
  <c r="AW9"/>
  <c r="BK8"/>
  <c r="BJ8"/>
  <c r="BI8"/>
  <c r="BF8"/>
  <c r="BG8" s="1"/>
  <c r="BE8"/>
  <c r="BB8"/>
  <c r="BA8"/>
  <c r="AX8"/>
  <c r="AY8" s="1"/>
  <c r="AW8"/>
  <c r="BJ7"/>
  <c r="BK7" s="1"/>
  <c r="BI7"/>
  <c r="BF7"/>
  <c r="BE7"/>
  <c r="BB7"/>
  <c r="BA7"/>
  <c r="AX7"/>
  <c r="AY7" s="1"/>
  <c r="AW7"/>
  <c r="C2409" i="27"/>
  <c r="F1374" i="49"/>
  <c r="C1122" i="27"/>
  <c r="F1786" i="49"/>
  <c r="F1992"/>
  <c r="C33" i="29"/>
  <c r="F344" i="49"/>
  <c r="F962"/>
  <c r="C428" i="27"/>
  <c r="C1121" i="29"/>
  <c r="F755" i="49"/>
  <c r="C2111" i="27"/>
  <c r="F1579" i="49"/>
  <c r="C1517" i="29"/>
  <c r="F2506" i="49"/>
  <c r="C328" i="27"/>
  <c r="F1269" i="49"/>
  <c r="C1516" i="29"/>
  <c r="C1516" i="27"/>
  <c r="F2505" i="49"/>
  <c r="C328" i="29"/>
  <c r="F2196" i="49"/>
  <c r="F959"/>
  <c r="F1474"/>
  <c r="F444"/>
  <c r="F2092"/>
  <c r="F341"/>
  <c r="C1515" i="29"/>
  <c r="F2195" i="49"/>
  <c r="C1911" i="29"/>
  <c r="C821" i="27"/>
  <c r="F958" i="49"/>
  <c r="C1811" i="29"/>
  <c r="F340" i="49"/>
  <c r="F2400"/>
  <c r="F2297"/>
  <c r="C524" i="29"/>
  <c r="C2108"/>
  <c r="C1513" i="27"/>
  <c r="C622" i="29"/>
  <c r="F545" i="49"/>
  <c r="F339"/>
  <c r="C325" i="27"/>
  <c r="C1414" i="29"/>
  <c r="C2403"/>
  <c r="C2304" i="27"/>
  <c r="C720" i="29"/>
  <c r="F1677" i="49"/>
  <c r="F853"/>
  <c r="F1059"/>
  <c r="C2205" i="27"/>
  <c r="F1368" i="49"/>
  <c r="C818" i="27"/>
  <c r="F749" i="49"/>
  <c r="F1985"/>
  <c r="C1511" i="29"/>
  <c r="C224"/>
  <c r="F131" i="49"/>
  <c r="C1213" i="27"/>
  <c r="C25"/>
  <c r="C2005" i="29"/>
  <c r="F1675" i="49"/>
  <c r="C1609" i="27"/>
  <c r="C817" i="29"/>
  <c r="C1015"/>
  <c r="C421" i="27"/>
  <c r="C34"/>
  <c r="C2013"/>
  <c r="C131" i="29"/>
  <c r="C725"/>
  <c r="F2402" i="49"/>
  <c r="F445"/>
  <c r="C2109" i="29"/>
  <c r="C426" i="27"/>
  <c r="C1416" i="29"/>
  <c r="C2009" i="27"/>
  <c r="C1612" i="29"/>
  <c r="F2193" i="49"/>
  <c r="F132"/>
  <c r="C1809" i="27"/>
  <c r="C818" i="29"/>
  <c r="C719"/>
  <c r="C2302"/>
  <c r="F2190" i="49"/>
  <c r="C1914" i="29"/>
  <c r="F2507" i="49"/>
  <c r="F343"/>
  <c r="C2012" i="29"/>
  <c r="C1120"/>
  <c r="C2110" i="27"/>
  <c r="C2307"/>
  <c r="C228"/>
  <c r="C1811"/>
  <c r="C1711"/>
  <c r="C2206"/>
  <c r="C1116"/>
  <c r="C917" i="29"/>
  <c r="F543" i="49"/>
  <c r="C916" i="27"/>
  <c r="C1609" i="29"/>
  <c r="C1617"/>
  <c r="C132" i="27"/>
  <c r="C2210" i="29"/>
  <c r="C2011" i="27"/>
  <c r="C1714"/>
  <c r="C1614" i="29"/>
  <c r="C921"/>
  <c r="C425" i="27"/>
  <c r="F1473" i="49"/>
  <c r="C128" i="27"/>
  <c r="C2107" i="29"/>
  <c r="C720" i="27"/>
  <c r="C1512" i="29"/>
  <c r="C1016"/>
  <c r="C1313" i="27"/>
  <c r="C520" i="29"/>
  <c r="C35" i="27"/>
  <c r="F1889" i="49"/>
  <c r="C2308" i="29"/>
  <c r="F650" i="49"/>
  <c r="C29" i="27"/>
  <c r="C326" i="29"/>
  <c r="F854" i="49"/>
  <c r="C1117" i="27"/>
  <c r="C819" i="29"/>
  <c r="F2192" i="49"/>
  <c r="C2204" i="27"/>
  <c r="F2293" i="49"/>
  <c r="C2401" i="29"/>
  <c r="F859" i="49"/>
  <c r="C1815" i="27"/>
  <c r="C1518"/>
  <c r="C330"/>
  <c r="C1122" i="29"/>
  <c r="C2310" i="27"/>
  <c r="C1221" i="29"/>
  <c r="C627"/>
  <c r="C923"/>
  <c r="F1991" i="49"/>
  <c r="F2300"/>
  <c r="C2210" i="27"/>
  <c r="F652" i="49"/>
  <c r="C626" i="27"/>
  <c r="F2197" i="49"/>
  <c r="C1813" i="27"/>
  <c r="F1578" i="49"/>
  <c r="C625" i="27"/>
  <c r="C2308"/>
  <c r="C2209"/>
  <c r="F1784" i="49"/>
  <c r="C823" i="29"/>
  <c r="F857" i="49"/>
  <c r="C327" i="27"/>
  <c r="C1713" i="29"/>
  <c r="C2109" i="27"/>
  <c r="F2504" i="49"/>
  <c r="F238"/>
  <c r="C525" i="29"/>
  <c r="C1020" i="27"/>
  <c r="F1165" i="49"/>
  <c r="C1910" i="27"/>
  <c r="C326"/>
  <c r="F752" i="49"/>
  <c r="F1988"/>
  <c r="C1910" i="29"/>
  <c r="C2207"/>
  <c r="C623"/>
  <c r="C721" i="27"/>
  <c r="C127"/>
  <c r="F133" i="49"/>
  <c r="C1909" i="29"/>
  <c r="F2502" i="49"/>
  <c r="C820" i="27"/>
  <c r="F956" i="49"/>
  <c r="C1512" i="27"/>
  <c r="C522"/>
  <c r="C1611" i="29"/>
  <c r="C1413" i="27"/>
  <c r="C27"/>
  <c r="C2304" i="29"/>
  <c r="C621"/>
  <c r="C422" i="27"/>
  <c r="C1511"/>
  <c r="C422" i="29"/>
  <c r="F1161" i="49"/>
  <c r="F1264"/>
  <c r="F1882"/>
  <c r="F1470"/>
  <c r="C223" i="29"/>
  <c r="F439" i="49"/>
  <c r="C124" i="29"/>
  <c r="F1984" i="49"/>
  <c r="C1906" i="29"/>
  <c r="F1263" i="49"/>
  <c r="C1114" i="29"/>
  <c r="C34"/>
  <c r="F1683" i="49"/>
  <c r="C2310" i="29"/>
  <c r="F240" i="49"/>
  <c r="C1912" i="27"/>
  <c r="C2407"/>
  <c r="C1911"/>
  <c r="C921"/>
  <c r="F546" i="49"/>
  <c r="C128" i="29"/>
  <c r="F236" i="49"/>
  <c r="F1987"/>
  <c r="C918" i="27"/>
  <c r="C1610" i="29"/>
  <c r="F337" i="49"/>
  <c r="F1160"/>
  <c r="C1510" i="27"/>
  <c r="C429"/>
  <c r="F756" i="49"/>
  <c r="F1888"/>
  <c r="C329" i="29"/>
  <c r="C2110"/>
  <c r="F2299" i="49"/>
  <c r="C1812" i="29"/>
  <c r="F1371" i="49"/>
  <c r="C1415" i="29"/>
  <c r="F237" i="49"/>
  <c r="C226" i="27"/>
  <c r="C2007" i="29"/>
  <c r="F750" i="49"/>
  <c r="C125" i="27"/>
  <c r="C620" i="29"/>
  <c r="C2005" i="27"/>
  <c r="F336" i="49"/>
  <c r="C1617" i="27"/>
  <c r="C825" i="29"/>
  <c r="F1785" i="49"/>
  <c r="C1418" i="27"/>
  <c r="F754" i="49"/>
  <c r="C229" i="27"/>
  <c r="C2208" i="29"/>
  <c r="C1613" i="27"/>
  <c r="C2207"/>
  <c r="C424"/>
  <c r="F1884" i="49"/>
  <c r="C1413" i="29"/>
  <c r="F955" i="49"/>
  <c r="F2191"/>
  <c r="C2302" i="27"/>
  <c r="C1906"/>
  <c r="C1914"/>
  <c r="C1419"/>
  <c r="C1814"/>
  <c r="C1616"/>
  <c r="C130" i="29"/>
  <c r="F2093" i="49"/>
  <c r="C1218" i="27"/>
  <c r="F135" i="49"/>
  <c r="C1119" i="29"/>
  <c r="C821"/>
  <c r="F2194" i="49"/>
  <c r="C2404" i="27"/>
  <c r="C2205" i="29"/>
  <c r="C1116"/>
  <c r="F852" i="49"/>
  <c r="F2294"/>
  <c r="F2396"/>
  <c r="F1366"/>
  <c r="C528" i="27"/>
  <c r="F1168" i="49"/>
  <c r="C1518" i="29"/>
  <c r="C924"/>
  <c r="C429"/>
  <c r="C1320"/>
  <c r="C1320" i="27"/>
  <c r="C2012"/>
  <c r="F961" i="49"/>
  <c r="C1022" i="27"/>
  <c r="F1167" i="49"/>
  <c r="C230" i="29"/>
  <c r="F858" i="49"/>
  <c r="C626" i="29"/>
  <c r="C922"/>
  <c r="F651" i="49"/>
  <c r="F136"/>
  <c r="C2209" i="29"/>
  <c r="C1219"/>
  <c r="F1475" i="49"/>
  <c r="C130" i="27"/>
  <c r="C2407" i="29"/>
  <c r="F1268" i="49"/>
  <c r="F1783"/>
  <c r="F1680"/>
  <c r="C822" i="27"/>
  <c r="C2010"/>
  <c r="C2406" i="29"/>
  <c r="C1515" i="27"/>
  <c r="C1020" i="29"/>
  <c r="F1885" i="49"/>
  <c r="C1019" i="29"/>
  <c r="C920" i="27"/>
  <c r="C1316"/>
  <c r="F2503" i="49"/>
  <c r="C1415" i="27"/>
  <c r="F1679" i="49"/>
  <c r="C1414" i="27"/>
  <c r="F751" i="49"/>
  <c r="F2090"/>
  <c r="C1315" i="27"/>
  <c r="F957" i="49"/>
  <c r="F1781"/>
  <c r="C919" i="27"/>
  <c r="C423"/>
  <c r="C1611"/>
  <c r="F1265" i="49"/>
  <c r="C1809" i="29"/>
  <c r="C819" i="27"/>
  <c r="C1314" i="29"/>
  <c r="C225"/>
  <c r="C26"/>
  <c r="C1709" i="27"/>
  <c r="F440" i="49"/>
  <c r="F1676"/>
  <c r="C1709" i="29"/>
  <c r="C2105"/>
  <c r="C2105" i="27"/>
  <c r="C322" i="29"/>
  <c r="C1114" i="27"/>
  <c r="F130" i="49"/>
  <c r="C1708" i="27"/>
  <c r="C520"/>
  <c r="F1057" i="49"/>
  <c r="F2499"/>
  <c r="F26" i="26"/>
  <c r="C2409" i="29"/>
  <c r="F138" i="49"/>
  <c r="C1418" i="29"/>
  <c r="F2403" i="49"/>
  <c r="C31" i="27"/>
  <c r="C1912" i="29"/>
  <c r="C1614" i="27"/>
  <c r="C1217"/>
  <c r="C1514"/>
  <c r="C523"/>
  <c r="C1810"/>
  <c r="F1471" i="49"/>
  <c r="F2295"/>
  <c r="C1214" i="27"/>
  <c r="F748" i="49"/>
  <c r="C124" i="27"/>
  <c r="C38" i="29"/>
  <c r="C231" i="27"/>
  <c r="C1023" i="29"/>
  <c r="C428"/>
  <c r="F960" i="49"/>
  <c r="C922" i="27"/>
  <c r="F1989" i="49"/>
  <c r="C2208" i="27"/>
  <c r="C2405"/>
  <c r="C1316" i="29"/>
  <c r="C1612" i="27"/>
  <c r="C2008"/>
  <c r="C1215"/>
  <c r="F2398" i="49"/>
  <c r="C323" i="27"/>
  <c r="C2203"/>
  <c r="F2087" i="49"/>
  <c r="C36" i="27"/>
  <c r="C1815" i="29"/>
  <c r="C2112"/>
  <c r="C1121" i="27"/>
  <c r="F1476" i="49"/>
  <c r="C1318" i="27"/>
  <c r="F239" i="49"/>
  <c r="C723" i="27"/>
  <c r="C228" i="29"/>
  <c r="C722" i="27"/>
  <c r="C1513" i="29"/>
  <c r="C2107" i="27"/>
  <c r="C423" i="29"/>
  <c r="F338" i="49"/>
  <c r="C2204" i="29"/>
  <c r="F1778" i="49"/>
  <c r="C2203" i="29"/>
  <c r="C2104"/>
  <c r="C1716" i="27"/>
  <c r="C627"/>
  <c r="C131"/>
  <c r="C2309" i="29"/>
  <c r="C824"/>
  <c r="C625"/>
  <c r="C427"/>
  <c r="F2298" i="49"/>
  <c r="C30" i="27"/>
  <c r="F1370" i="49"/>
  <c r="C425" i="29"/>
  <c r="C2404"/>
  <c r="C2007" i="27"/>
  <c r="C1908" i="29"/>
  <c r="C1115" i="27"/>
  <c r="F2088" i="49"/>
  <c r="C1510" i="29"/>
  <c r="C1312"/>
  <c r="C35"/>
  <c r="C2013"/>
  <c r="C726"/>
  <c r="C1023" i="27"/>
  <c r="C1716" i="29"/>
  <c r="F447" i="49"/>
  <c r="C528" i="29"/>
  <c r="F1065" i="49"/>
  <c r="C329" i="27"/>
  <c r="C1220" i="29"/>
  <c r="C1814"/>
  <c r="C1517" i="27"/>
  <c r="F446" i="49"/>
  <c r="C230" i="27"/>
  <c r="F137" i="49"/>
  <c r="C1714" i="29"/>
  <c r="C1021" i="27"/>
  <c r="F1990" i="49"/>
  <c r="C2011" i="29"/>
  <c r="C1021"/>
  <c r="C1120" i="27"/>
  <c r="C724" i="29"/>
  <c r="F1681" i="49"/>
  <c r="C2406" i="27"/>
  <c r="C723" i="29"/>
  <c r="C525" i="27"/>
  <c r="C1812"/>
  <c r="C1317"/>
  <c r="C1218" i="29"/>
  <c r="C426"/>
  <c r="C327"/>
  <c r="F2091" i="49"/>
  <c r="F443"/>
  <c r="C1613" i="29"/>
  <c r="F1061" i="49"/>
  <c r="C920" i="29"/>
  <c r="C2306" i="27"/>
  <c r="C2405" i="29"/>
  <c r="C28" i="27"/>
  <c r="F1369" i="49"/>
  <c r="C1315" i="29"/>
  <c r="C523"/>
  <c r="C1216"/>
  <c r="F2296" i="49"/>
  <c r="F1575"/>
  <c r="C918" i="29"/>
  <c r="C324" i="27"/>
  <c r="F1883" i="49"/>
  <c r="F2089"/>
  <c r="F1162"/>
  <c r="C621" i="27"/>
  <c r="C324" i="29"/>
  <c r="C2006" i="27"/>
  <c r="C2402"/>
  <c r="F2500" i="49"/>
  <c r="C2303" i="27"/>
  <c r="C2402" i="29"/>
  <c r="C917" i="27"/>
  <c r="C521"/>
  <c r="F851" i="49"/>
  <c r="C223" i="27"/>
  <c r="C817"/>
  <c r="C2401"/>
  <c r="F1572" i="49"/>
  <c r="F542"/>
  <c r="C2104" i="27"/>
  <c r="F645" i="49"/>
  <c r="C27" i="29"/>
  <c r="F2301" i="49"/>
  <c r="F550"/>
  <c r="F2094"/>
  <c r="C1715" i="27"/>
  <c r="F1166" i="49"/>
  <c r="C526" i="27"/>
  <c r="C1713"/>
  <c r="F856" i="49"/>
  <c r="C1514" i="29"/>
  <c r="C524" i="27"/>
  <c r="C1711" i="29"/>
  <c r="C1215"/>
  <c r="F1780" i="49"/>
  <c r="C1115" i="29"/>
  <c r="F2397" i="49"/>
  <c r="C1213" i="29"/>
  <c r="C718"/>
  <c r="F1271" i="49"/>
  <c r="C1715" i="29"/>
  <c r="F1682" i="49"/>
  <c r="C427" i="27"/>
  <c r="C823"/>
  <c r="C624"/>
  <c r="C1317" i="29"/>
  <c r="C1019" i="27"/>
  <c r="C722" i="29"/>
  <c r="F1782" i="49"/>
  <c r="F442"/>
  <c r="C126" i="29"/>
  <c r="C1314" i="27"/>
  <c r="C125" i="29"/>
  <c r="C1808"/>
  <c r="C322" i="27"/>
  <c r="F233" i="49"/>
  <c r="F2095"/>
  <c r="C330" i="29"/>
  <c r="C32"/>
  <c r="C32" i="27"/>
  <c r="C1417"/>
  <c r="C624" i="29"/>
  <c r="C129"/>
  <c r="C129" i="27"/>
  <c r="F1164" i="49"/>
  <c r="F1267"/>
  <c r="C28" i="29"/>
  <c r="C1710"/>
  <c r="C225" i="27"/>
  <c r="F1058" i="49"/>
  <c r="C2303" i="29"/>
  <c r="C916"/>
  <c r="C1312" i="27"/>
  <c r="C825"/>
  <c r="C726"/>
  <c r="F2198" i="49"/>
  <c r="F1270"/>
  <c r="C1616" i="29"/>
  <c r="C1417"/>
  <c r="F342" i="49"/>
  <c r="F1886"/>
  <c r="F547"/>
  <c r="F1576"/>
  <c r="F855"/>
  <c r="C424" i="29"/>
  <c r="C127"/>
  <c r="F1574" i="49"/>
  <c r="F441"/>
  <c r="C323" i="29"/>
  <c r="C1807" i="27"/>
  <c r="C718"/>
  <c r="BR29" i="59" l="1"/>
  <c r="BQ22"/>
  <c r="BQ30"/>
  <c r="BR21"/>
  <c r="BQ9"/>
  <c r="BR9"/>
  <c r="BR8"/>
  <c r="BQ13"/>
  <c r="BP29"/>
  <c r="BQ21"/>
  <c r="BP16"/>
  <c r="BP28"/>
  <c r="BR20" i="58"/>
  <c r="BQ17"/>
  <c r="BR17"/>
  <c r="BP20"/>
  <c r="BR26"/>
  <c r="BQ20"/>
  <c r="BR12"/>
  <c r="BP26"/>
  <c r="BQ7"/>
  <c r="BR28"/>
  <c r="BP12"/>
  <c r="BR31"/>
  <c r="BP31"/>
  <c r="BQ12"/>
  <c r="BP15"/>
  <c r="BR9" i="57"/>
  <c r="BQ17"/>
  <c r="BR7"/>
  <c r="BR25"/>
  <c r="BQ25"/>
  <c r="BQ12"/>
  <c r="BQ20"/>
  <c r="BR12"/>
  <c r="BR20"/>
  <c r="BR23"/>
  <c r="BP23"/>
  <c r="BQ14" i="56"/>
  <c r="BQ22"/>
  <c r="BR15"/>
  <c r="BR7"/>
  <c r="BQ7"/>
  <c r="BR27"/>
  <c r="BR30"/>
  <c r="BQ30"/>
  <c r="BP21"/>
  <c r="BP18"/>
  <c r="BQ17"/>
  <c r="BR19" i="55"/>
  <c r="BR7"/>
  <c r="BR27"/>
  <c r="BR18"/>
  <c r="BP18"/>
  <c r="BP9"/>
  <c r="BR9"/>
  <c r="BP13"/>
  <c r="BR30"/>
  <c r="BQ13"/>
  <c r="BR24"/>
  <c r="BP24"/>
  <c r="BQ8"/>
  <c r="BP28"/>
  <c r="BR27" i="54"/>
  <c r="BQ18"/>
  <c r="BR29"/>
  <c r="BR25"/>
  <c r="BQ21"/>
  <c r="BP26"/>
  <c r="BP30"/>
  <c r="BR18"/>
  <c r="BR16"/>
  <c r="BP17"/>
  <c r="BQ30"/>
  <c r="BR12" i="52"/>
  <c r="BQ31"/>
  <c r="BQ26"/>
  <c r="BP26"/>
  <c r="BP17"/>
  <c r="BR17"/>
  <c r="BQ9"/>
  <c r="BQ13"/>
  <c r="BP28"/>
  <c r="BR28"/>
  <c r="BQ12"/>
  <c r="BQ24" i="53"/>
  <c r="BQ22"/>
  <c r="BQ9"/>
  <c r="BP25"/>
  <c r="BP26"/>
  <c r="BR19"/>
  <c r="BR26"/>
  <c r="BR27"/>
  <c r="BP9"/>
  <c r="BP13"/>
  <c r="BR12"/>
  <c r="BR20"/>
  <c r="BQ13"/>
  <c r="BP21"/>
  <c r="BQ20"/>
  <c r="BP14"/>
  <c r="BR21"/>
  <c r="BR21" i="51"/>
  <c r="BR24"/>
  <c r="BQ16"/>
  <c r="BQ25"/>
  <c r="BR11"/>
  <c r="BR25"/>
  <c r="BQ21"/>
  <c r="BP13"/>
  <c r="BP21"/>
  <c r="BR13"/>
  <c r="BP14" i="50"/>
  <c r="BR18" i="60"/>
  <c r="BR16"/>
  <c r="BQ27"/>
  <c r="BR22"/>
  <c r="BQ12"/>
  <c r="BQ9"/>
  <c r="BR28"/>
  <c r="BP28"/>
  <c r="BQ18"/>
  <c r="BP17"/>
  <c r="BP10"/>
  <c r="BR30"/>
  <c r="BQ26"/>
  <c r="BP18"/>
  <c r="BQ15"/>
  <c r="BQ10"/>
  <c r="BR10"/>
  <c r="BP26"/>
  <c r="BR17"/>
  <c r="BQ31"/>
  <c r="BR26"/>
  <c r="BR29"/>
  <c r="BP8"/>
  <c r="BP27"/>
  <c r="BR15"/>
  <c r="BQ7"/>
  <c r="BP22"/>
  <c r="BP14"/>
  <c r="BQ17"/>
  <c r="BQ16"/>
  <c r="BP12"/>
  <c r="BR12"/>
  <c r="BQ22"/>
  <c r="BP9"/>
  <c r="BR9"/>
  <c r="BQ14"/>
  <c r="BR27"/>
  <c r="BR31" i="61"/>
  <c r="BQ7"/>
  <c r="BQ21"/>
  <c r="BR21"/>
  <c r="BQ27"/>
  <c r="BR16"/>
  <c r="BP16"/>
  <c r="BQ28"/>
  <c r="BP28"/>
  <c r="BR7" i="62"/>
  <c r="BR27"/>
  <c r="BQ18"/>
  <c r="BP14"/>
  <c r="BR22"/>
  <c r="BP22"/>
  <c r="BP9"/>
  <c r="BR21"/>
  <c r="BQ25"/>
  <c r="BQ9"/>
  <c r="BP28"/>
  <c r="BP16"/>
  <c r="BQ21"/>
  <c r="BR9"/>
  <c r="BQ28"/>
  <c r="BR9" i="63"/>
  <c r="BQ7"/>
  <c r="BR20"/>
  <c r="BP20"/>
  <c r="BQ17"/>
  <c r="BP7"/>
  <c r="BR13"/>
  <c r="BQ13"/>
  <c r="BR7"/>
  <c r="BR25" i="64"/>
  <c r="BR14"/>
  <c r="BR31"/>
  <c r="BP10"/>
  <c r="BR17"/>
  <c r="BQ17"/>
  <c r="BR29"/>
  <c r="BQ29"/>
  <c r="BR30"/>
  <c r="BP30"/>
  <c r="BP7"/>
  <c r="BQ7"/>
  <c r="BP15"/>
  <c r="BR7" i="51"/>
  <c r="BQ7" i="54"/>
  <c r="BR30"/>
  <c r="BR14"/>
  <c r="BR15"/>
  <c r="BQ19"/>
  <c r="BQ23"/>
  <c r="BR9"/>
  <c r="BR10"/>
  <c r="BQ17"/>
  <c r="BP13"/>
  <c r="BR17"/>
  <c r="BQ13"/>
  <c r="BP19"/>
  <c r="AY11" i="50"/>
  <c r="BQ11" s="1"/>
  <c r="BK27"/>
  <c r="BR27" s="1"/>
  <c r="BG23"/>
  <c r="BQ23" s="1"/>
  <c r="BC25"/>
  <c r="BQ25" s="1"/>
  <c r="BC18"/>
  <c r="BQ18" s="1"/>
  <c r="BC16"/>
  <c r="BP16" s="1"/>
  <c r="BC7"/>
  <c r="BP7" s="1"/>
  <c r="BK11"/>
  <c r="BK28"/>
  <c r="BK20"/>
  <c r="BK18"/>
  <c r="BK10"/>
  <c r="BK19"/>
  <c r="BK26"/>
  <c r="BG29"/>
  <c r="BG13"/>
  <c r="BG15"/>
  <c r="BQ15" s="1"/>
  <c r="BG31"/>
  <c r="BR31" s="1"/>
  <c r="BG7"/>
  <c r="BG22"/>
  <c r="BQ22" s="1"/>
  <c r="BG21"/>
  <c r="BG30"/>
  <c r="BR30" s="1"/>
  <c r="BC9"/>
  <c r="BQ9" s="1"/>
  <c r="BC17"/>
  <c r="BP17" s="1"/>
  <c r="BC24"/>
  <c r="BP24" s="1"/>
  <c r="BC26"/>
  <c r="BP26" s="1"/>
  <c r="BC8"/>
  <c r="BP8" s="1"/>
  <c r="BC10"/>
  <c r="BP10" s="1"/>
  <c r="AY13"/>
  <c r="BP13" s="1"/>
  <c r="AY21"/>
  <c r="AY29"/>
  <c r="AY12"/>
  <c r="BR12" s="1"/>
  <c r="AY20"/>
  <c r="AY28"/>
  <c r="BR28" s="1"/>
  <c r="BR14"/>
  <c r="BP11"/>
  <c r="BP15"/>
  <c r="BQ19"/>
  <c r="BP19"/>
  <c r="BR19"/>
  <c r="BP23"/>
  <c r="BP27"/>
  <c r="BQ27"/>
  <c r="BP31"/>
  <c r="BP21"/>
  <c r="BQ30"/>
  <c r="BP28"/>
  <c r="BP30"/>
  <c r="BQ14"/>
  <c r="BP22"/>
  <c r="C1419" i="29"/>
  <c r="F653" i="49"/>
  <c r="C1022" i="29"/>
  <c r="C229"/>
  <c r="C1615" i="27"/>
  <c r="C2010" i="29"/>
  <c r="C2306"/>
  <c r="C1712"/>
  <c r="C1810"/>
  <c r="F2399" i="49"/>
  <c r="C622" i="27"/>
  <c r="F647" i="49"/>
  <c r="C1808" i="27"/>
  <c r="C620"/>
  <c r="C421" i="29"/>
  <c r="C915" i="27"/>
  <c r="F1159" i="49"/>
  <c r="C1212" i="27"/>
  <c r="C1509"/>
  <c r="C1707"/>
  <c r="C38"/>
  <c r="F2404" i="49"/>
  <c r="C1913" i="29"/>
  <c r="C1318"/>
  <c r="C1118"/>
  <c r="C721"/>
  <c r="C1017" i="27"/>
  <c r="F1367" i="49"/>
  <c r="C25" i="29"/>
  <c r="C2400"/>
  <c r="F438" i="49"/>
  <c r="F1469"/>
  <c r="F1571"/>
  <c r="F1373"/>
  <c r="F1577"/>
  <c r="F1472"/>
  <c r="C1017" i="29"/>
  <c r="C521"/>
  <c r="C2400" i="27"/>
  <c r="C519" i="29"/>
  <c r="C2111"/>
  <c r="F1062" i="49"/>
  <c r="F1060"/>
  <c r="C2106" i="29"/>
  <c r="F1881" i="49"/>
  <c r="F232"/>
  <c r="C231" i="29"/>
  <c r="F1063" i="49"/>
  <c r="C1118" i="27"/>
  <c r="C522" i="29"/>
  <c r="C1807"/>
  <c r="C717" i="27"/>
  <c r="F1580" i="49"/>
  <c r="C2211" i="27"/>
  <c r="C1319"/>
  <c r="C31" i="29"/>
  <c r="C526"/>
  <c r="C30"/>
  <c r="C29"/>
  <c r="C1712" i="27"/>
  <c r="F1163" i="49"/>
  <c r="C2305" i="29"/>
  <c r="C1018"/>
  <c r="C1908" i="27"/>
  <c r="C224"/>
  <c r="C1313" i="29"/>
  <c r="F954" i="49"/>
  <c r="C1411" i="27"/>
  <c r="F1262" i="49"/>
  <c r="C1608" i="27"/>
  <c r="F2086" i="49"/>
  <c r="F850"/>
  <c r="C37" i="29"/>
  <c r="C132"/>
  <c r="C527" i="27"/>
  <c r="F2401" i="49"/>
  <c r="C2108" i="27"/>
  <c r="C2305"/>
  <c r="C919" i="29"/>
  <c r="C1907"/>
  <c r="C1708"/>
  <c r="C2103"/>
  <c r="C24" i="27"/>
  <c r="C37"/>
  <c r="F1674" i="49"/>
  <c r="F2395"/>
  <c r="C824" i="27"/>
  <c r="C1416"/>
  <c r="C325" i="29"/>
  <c r="F544" i="49"/>
  <c r="C619" i="29"/>
  <c r="F1880" i="49"/>
  <c r="F241"/>
  <c r="F1372"/>
  <c r="C2008" i="29"/>
  <c r="F2501" i="49"/>
  <c r="F646"/>
  <c r="C420" i="27"/>
  <c r="C1014"/>
  <c r="C2408"/>
  <c r="C1615" i="29"/>
  <c r="F134" i="49"/>
  <c r="F1266"/>
  <c r="C2006" i="29"/>
  <c r="C2301"/>
  <c r="C717"/>
  <c r="C2211"/>
  <c r="F1477" i="49"/>
  <c r="C527" i="29"/>
  <c r="F549" i="49"/>
  <c r="F1887"/>
  <c r="C2307" i="29"/>
  <c r="C2009"/>
  <c r="C227" i="27"/>
  <c r="C1909"/>
  <c r="F1678" i="49"/>
  <c r="F648"/>
  <c r="F235"/>
  <c r="F1779"/>
  <c r="C1412" i="29"/>
  <c r="C1411"/>
  <c r="C619" i="27"/>
  <c r="C2004" i="29"/>
  <c r="C2004" i="27"/>
  <c r="C321"/>
  <c r="C2103"/>
  <c r="C36" i="29"/>
  <c r="C2112" i="27"/>
  <c r="C1913"/>
  <c r="C2408" i="29"/>
  <c r="F548" i="49"/>
  <c r="C822" i="29"/>
  <c r="C1217"/>
  <c r="C227"/>
  <c r="C1117"/>
  <c r="C226"/>
  <c r="C820"/>
  <c r="F1986" i="49"/>
  <c r="F1573"/>
  <c r="F234"/>
  <c r="C1412" i="27"/>
  <c r="C123"/>
  <c r="C2301"/>
  <c r="C924"/>
  <c r="C1813" i="29"/>
  <c r="C623" i="27"/>
  <c r="C1018"/>
  <c r="C1907"/>
  <c r="C1410"/>
  <c r="C1905"/>
  <c r="F1064" i="49"/>
  <c r="F753"/>
  <c r="F649"/>
  <c r="C1216" i="27"/>
  <c r="C1214" i="29"/>
  <c r="C816" i="27"/>
  <c r="F747" i="49"/>
  <c r="C1319" i="29"/>
  <c r="C1119" i="27"/>
  <c r="C2206" i="29"/>
  <c r="C2106" i="27"/>
  <c r="C719"/>
  <c r="C618"/>
  <c r="C1212" i="29"/>
  <c r="BR29" i="50" l="1"/>
  <c r="F2411" i="49"/>
  <c r="F2413"/>
  <c r="F2412"/>
  <c r="C534" i="29"/>
  <c r="C1029" i="27"/>
  <c r="C1227" i="29"/>
  <c r="C1722" i="27"/>
  <c r="F868" i="49"/>
  <c r="F866"/>
  <c r="F867"/>
  <c r="F454"/>
  <c r="F456"/>
  <c r="F455"/>
  <c r="C2118" i="27"/>
  <c r="C2316"/>
  <c r="C1920"/>
  <c r="F763" i="49"/>
  <c r="F765"/>
  <c r="F764"/>
  <c r="C732" i="29"/>
  <c r="C1524" i="27"/>
  <c r="F2104" i="49"/>
  <c r="F2102"/>
  <c r="F2103"/>
  <c r="C336" i="27"/>
  <c r="F1587" i="49"/>
  <c r="F1589"/>
  <c r="F1588"/>
  <c r="F1897"/>
  <c r="F1896"/>
  <c r="F1898"/>
  <c r="F248"/>
  <c r="F250"/>
  <c r="F249"/>
  <c r="C732" i="27"/>
  <c r="C1227"/>
  <c r="C1623"/>
  <c r="C2415" i="29"/>
  <c r="C2019" i="27"/>
  <c r="F1691" i="49"/>
  <c r="F1692"/>
  <c r="F1690"/>
  <c r="C2415" i="27"/>
  <c r="C435"/>
  <c r="C633"/>
  <c r="F1177" i="49"/>
  <c r="F1175"/>
  <c r="F1176"/>
  <c r="F1280"/>
  <c r="F1278"/>
  <c r="F1279"/>
  <c r="C2118" i="29"/>
  <c r="C2019"/>
  <c r="C138" i="27"/>
  <c r="C1425"/>
  <c r="C831"/>
  <c r="C2316" i="29"/>
  <c r="C930" i="27"/>
  <c r="BQ28" i="50"/>
  <c r="BQ21"/>
  <c r="C39" i="27"/>
  <c r="BQ13" i="50"/>
  <c r="BR11"/>
  <c r="BP9"/>
  <c r="BR23"/>
  <c r="BQ7"/>
  <c r="BP18"/>
  <c r="BR9"/>
  <c r="BP25"/>
  <c r="BQ8"/>
  <c r="BR18"/>
  <c r="BR17"/>
  <c r="BR24"/>
  <c r="BR25"/>
  <c r="BQ16"/>
  <c r="BQ24"/>
  <c r="BQ17"/>
  <c r="BR8"/>
  <c r="BQ10"/>
  <c r="BR16"/>
  <c r="BR10"/>
  <c r="BQ26"/>
  <c r="BR21"/>
  <c r="BR15"/>
  <c r="BQ31"/>
  <c r="BR20"/>
  <c r="BR22"/>
  <c r="BR13"/>
  <c r="BR7"/>
  <c r="BR26"/>
  <c r="BP29"/>
  <c r="BQ29"/>
  <c r="BP12"/>
  <c r="BP20"/>
  <c r="BQ20"/>
  <c r="BQ12"/>
  <c r="C1806" i="27"/>
  <c r="F644" i="49"/>
  <c r="C1410" i="29"/>
  <c r="F1777" i="49"/>
  <c r="C1509" i="29"/>
  <c r="C915"/>
  <c r="C816"/>
  <c r="C24"/>
  <c r="C1113"/>
  <c r="C1311" i="27"/>
  <c r="F1983" i="49"/>
  <c r="C1806" i="29"/>
  <c r="C2202"/>
  <c r="C222"/>
  <c r="C1707"/>
  <c r="C1014"/>
  <c r="F2498" i="49"/>
  <c r="F953"/>
  <c r="F1365"/>
  <c r="F541"/>
  <c r="C1113" i="27"/>
  <c r="F1468" i="49"/>
  <c r="F26"/>
  <c r="C519" i="27"/>
  <c r="F2292" i="49"/>
  <c r="C321" i="29"/>
  <c r="C123"/>
  <c r="F129" i="49"/>
  <c r="F335"/>
  <c r="C2202" i="27"/>
  <c r="F1056" i="49"/>
  <c r="C618" i="29"/>
  <c r="C1905"/>
  <c r="F2189" i="49"/>
  <c r="C222" i="27"/>
  <c r="C420" i="29"/>
  <c r="C1311"/>
  <c r="C1608"/>
  <c r="C2217" l="1"/>
  <c r="C1920"/>
  <c r="F2000" i="49"/>
  <c r="F2001"/>
  <c r="F1999"/>
  <c r="C1821" i="29"/>
  <c r="C1029"/>
  <c r="F971" i="49"/>
  <c r="F970"/>
  <c r="F969"/>
  <c r="F1794"/>
  <c r="F1795"/>
  <c r="F1793"/>
  <c r="F1486"/>
  <c r="F1484"/>
  <c r="F1485"/>
  <c r="C534" i="27"/>
  <c r="C633" i="29"/>
  <c r="C237" i="27"/>
  <c r="C336" i="29"/>
  <c r="C1722"/>
  <c r="C1623"/>
  <c r="C1425"/>
  <c r="C1128" i="27"/>
  <c r="C831" i="29"/>
  <c r="F1074" i="49"/>
  <c r="F1072"/>
  <c r="F1073"/>
  <c r="C1326" i="27"/>
  <c r="C1326" i="29"/>
  <c r="C138"/>
  <c r="F145" i="49"/>
  <c r="F147"/>
  <c r="F146"/>
  <c r="F662"/>
  <c r="F660"/>
  <c r="F661"/>
  <c r="F557"/>
  <c r="F559"/>
  <c r="F558"/>
  <c r="C930" i="29"/>
  <c r="C2217" i="27"/>
  <c r="F2207" i="49"/>
  <c r="F2206"/>
  <c r="F2205"/>
  <c r="F2310"/>
  <c r="F2308"/>
  <c r="F2309"/>
  <c r="C237" i="29"/>
  <c r="F2514" i="49"/>
  <c r="F2516"/>
  <c r="F2515"/>
  <c r="C1821" i="27"/>
  <c r="F1382" i="49"/>
  <c r="F1381"/>
  <c r="F1383"/>
  <c r="C1524" i="29"/>
  <c r="F351" i="49"/>
  <c r="F353"/>
  <c r="F352"/>
  <c r="C1128" i="29"/>
  <c r="C435"/>
  <c r="C39"/>
  <c r="B2515" i="26"/>
  <c r="B2412"/>
  <c r="B2309"/>
  <c r="B2206"/>
  <c r="B2103"/>
  <c r="B2000"/>
  <c r="B1897"/>
  <c r="B1794"/>
  <c r="B1691"/>
  <c r="B1588"/>
  <c r="B1485"/>
  <c r="B1382"/>
  <c r="B1279"/>
  <c r="B1176"/>
  <c r="B1073"/>
  <c r="B970"/>
  <c r="B867"/>
  <c r="B764"/>
  <c r="B661"/>
  <c r="B558"/>
  <c r="B455"/>
  <c r="B352"/>
  <c r="B249"/>
  <c r="B146"/>
  <c r="B43"/>
  <c r="B40" i="49"/>
  <c r="B39"/>
  <c r="B38"/>
  <c r="B37"/>
  <c r="B36"/>
  <c r="B35"/>
  <c r="B34"/>
  <c r="B33"/>
  <c r="B32"/>
  <c r="B31"/>
  <c r="B30"/>
  <c r="B29"/>
  <c r="B28"/>
  <c r="B27"/>
  <c r="F31"/>
  <c r="F32"/>
  <c r="F34"/>
  <c r="F37"/>
  <c r="F33"/>
  <c r="B67"/>
  <c r="F28"/>
  <c r="F38"/>
  <c r="F35"/>
  <c r="F39"/>
  <c r="F40"/>
  <c r="F36"/>
  <c r="B26" l="1"/>
  <c r="B24"/>
  <c r="B21"/>
  <c r="C13"/>
  <c r="B13"/>
  <c r="I10" l="1"/>
  <c r="I9"/>
  <c r="I8"/>
  <c r="I7"/>
  <c r="I6"/>
  <c r="I5"/>
  <c r="I4"/>
  <c r="I3"/>
  <c r="I2"/>
  <c r="I1"/>
  <c r="B2512" i="26" l="1"/>
  <c r="B2511"/>
  <c r="B2510"/>
  <c r="B2509"/>
  <c r="B2508"/>
  <c r="B2507"/>
  <c r="B2506"/>
  <c r="B2505"/>
  <c r="B2504"/>
  <c r="B2503"/>
  <c r="B2502"/>
  <c r="B2501"/>
  <c r="B2500"/>
  <c r="B2499"/>
  <c r="F2503"/>
  <c r="F2506"/>
  <c r="F2505"/>
  <c r="B2539"/>
  <c r="F2511"/>
  <c r="F2507"/>
  <c r="F2508"/>
  <c r="F2509"/>
  <c r="F2500"/>
  <c r="F2512"/>
  <c r="F2510"/>
  <c r="F2551"/>
  <c r="F2501"/>
  <c r="B2498" l="1"/>
  <c r="B2496"/>
  <c r="B2409"/>
  <c r="B2408"/>
  <c r="B2407"/>
  <c r="B2406"/>
  <c r="B2405"/>
  <c r="B2404"/>
  <c r="B2403"/>
  <c r="B2402"/>
  <c r="B2401"/>
  <c r="B2400"/>
  <c r="B2399"/>
  <c r="B2398"/>
  <c r="B2397"/>
  <c r="B2396"/>
  <c r="F2400"/>
  <c r="F2402"/>
  <c r="F2404"/>
  <c r="F2406"/>
  <c r="B2493"/>
  <c r="F2397"/>
  <c r="B2436"/>
  <c r="F2448"/>
  <c r="F2408"/>
  <c r="C2485"/>
  <c r="F2407"/>
  <c r="F2405"/>
  <c r="F2403"/>
  <c r="F2398"/>
  <c r="F2409"/>
  <c r="B2485"/>
  <c r="B2395" l="1"/>
  <c r="B2393"/>
  <c r="B2306"/>
  <c r="B2305"/>
  <c r="B2304"/>
  <c r="B2303"/>
  <c r="B2302"/>
  <c r="B2301"/>
  <c r="B2300"/>
  <c r="B2299"/>
  <c r="B2298"/>
  <c r="B2297"/>
  <c r="B2296"/>
  <c r="B2295"/>
  <c r="B2294"/>
  <c r="B2293"/>
  <c r="F2295"/>
  <c r="F2294"/>
  <c r="B2382"/>
  <c r="C2382"/>
  <c r="F2297"/>
  <c r="F2302"/>
  <c r="F2301"/>
  <c r="F2306"/>
  <c r="F2305"/>
  <c r="F2300"/>
  <c r="B2333"/>
  <c r="F2304"/>
  <c r="B2390"/>
  <c r="F2345"/>
  <c r="F2299"/>
  <c r="F2303"/>
  <c r="B2292" l="1"/>
  <c r="B2290"/>
  <c r="B2203"/>
  <c r="B2202"/>
  <c r="B2201"/>
  <c r="B2200"/>
  <c r="B2199"/>
  <c r="B2198"/>
  <c r="B2197"/>
  <c r="B2196"/>
  <c r="B2195"/>
  <c r="B2194"/>
  <c r="B2193"/>
  <c r="B2192"/>
  <c r="B2191"/>
  <c r="B2190"/>
  <c r="F2191"/>
  <c r="F2198"/>
  <c r="F2201"/>
  <c r="F2194"/>
  <c r="C2279"/>
  <c r="F2242"/>
  <c r="B2287"/>
  <c r="B2279"/>
  <c r="B2230"/>
  <c r="F2203"/>
  <c r="F2197"/>
  <c r="F2196"/>
  <c r="F2199"/>
  <c r="F2200"/>
  <c r="F2192"/>
  <c r="F2202"/>
  <c r="B2189" l="1"/>
  <c r="B2187"/>
  <c r="B2100"/>
  <c r="B2099"/>
  <c r="B2098"/>
  <c r="B2097"/>
  <c r="B2096"/>
  <c r="B2095"/>
  <c r="B2094"/>
  <c r="B2093"/>
  <c r="B2092"/>
  <c r="B2091"/>
  <c r="B2090"/>
  <c r="B2089"/>
  <c r="B2088"/>
  <c r="B2087"/>
  <c r="F2096"/>
  <c r="F2095"/>
  <c r="B2176"/>
  <c r="F2099"/>
  <c r="B2127"/>
  <c r="F2089"/>
  <c r="F2088"/>
  <c r="C2176"/>
  <c r="F2093"/>
  <c r="F2091"/>
  <c r="F2098"/>
  <c r="F2100"/>
  <c r="F2094"/>
  <c r="F2139"/>
  <c r="B2184"/>
  <c r="F2097"/>
  <c r="B2086" l="1"/>
  <c r="B2084"/>
  <c r="B1997"/>
  <c r="B1996"/>
  <c r="B1995"/>
  <c r="B1994"/>
  <c r="B1993"/>
  <c r="B1992"/>
  <c r="B1991"/>
  <c r="B1990"/>
  <c r="B1989"/>
  <c r="B1988"/>
  <c r="B1987"/>
  <c r="B1986"/>
  <c r="B1985"/>
  <c r="B1984"/>
  <c r="F1985"/>
  <c r="F1997"/>
  <c r="F1991"/>
  <c r="F1988"/>
  <c r="F1995"/>
  <c r="B2081"/>
  <c r="B2073"/>
  <c r="F1990"/>
  <c r="F1993"/>
  <c r="C2073"/>
  <c r="B2024"/>
  <c r="F1986"/>
  <c r="F1992"/>
  <c r="F1996"/>
  <c r="F2036"/>
  <c r="F1994"/>
  <c r="B1983" l="1"/>
  <c r="B1981"/>
  <c r="B1894"/>
  <c r="B1893"/>
  <c r="B1892"/>
  <c r="B1891"/>
  <c r="B1890"/>
  <c r="B1889"/>
  <c r="B1888"/>
  <c r="B1887"/>
  <c r="B1886"/>
  <c r="B1885"/>
  <c r="B1884"/>
  <c r="B1883"/>
  <c r="B1882"/>
  <c r="B1881"/>
  <c r="C1970"/>
  <c r="F1890"/>
  <c r="F1885"/>
  <c r="F1882"/>
  <c r="F1888"/>
  <c r="F1894"/>
  <c r="F1891"/>
  <c r="B1978"/>
  <c r="B1921"/>
  <c r="B1970"/>
  <c r="F1889"/>
  <c r="F1887"/>
  <c r="F1883"/>
  <c r="F1893"/>
  <c r="F1933"/>
  <c r="F1892"/>
  <c r="B1880" l="1"/>
  <c r="B1878"/>
  <c r="B1791"/>
  <c r="B1790"/>
  <c r="B1789"/>
  <c r="B1788"/>
  <c r="B1787"/>
  <c r="B1786"/>
  <c r="B1785"/>
  <c r="B1784"/>
  <c r="B1783"/>
  <c r="B1782"/>
  <c r="B1781"/>
  <c r="B1780"/>
  <c r="B1779"/>
  <c r="B1778"/>
  <c r="F1780"/>
  <c r="F1786"/>
  <c r="F1790"/>
  <c r="B1867"/>
  <c r="B1818"/>
  <c r="F1791"/>
  <c r="F1784"/>
  <c r="F1788"/>
  <c r="F1787"/>
  <c r="F1830"/>
  <c r="F1779"/>
  <c r="B1875"/>
  <c r="F1789"/>
  <c r="F1785"/>
  <c r="F1782"/>
  <c r="C1867"/>
  <c r="B1777" l="1"/>
  <c r="B1775"/>
  <c r="B1688"/>
  <c r="B1687"/>
  <c r="B1686"/>
  <c r="B1685"/>
  <c r="B1684"/>
  <c r="B1683"/>
  <c r="B1682"/>
  <c r="B1681"/>
  <c r="B1680"/>
  <c r="B1679"/>
  <c r="B1678"/>
  <c r="B1677"/>
  <c r="B1676"/>
  <c r="B1675"/>
  <c r="F1681"/>
  <c r="F1687"/>
  <c r="F1688"/>
  <c r="B1764"/>
  <c r="F1686"/>
  <c r="F1677"/>
  <c r="F1679"/>
  <c r="F1727"/>
  <c r="B1772"/>
  <c r="F1683"/>
  <c r="F1684"/>
  <c r="F1682"/>
  <c r="F1676"/>
  <c r="F1685"/>
  <c r="C1764"/>
  <c r="B1715"/>
  <c r="B1674" l="1"/>
  <c r="B1672"/>
  <c r="B1585"/>
  <c r="B1584"/>
  <c r="B1583"/>
  <c r="B1582"/>
  <c r="B1581"/>
  <c r="B1580"/>
  <c r="B1579"/>
  <c r="B1578"/>
  <c r="B1577"/>
  <c r="B1576"/>
  <c r="B1575"/>
  <c r="B1574"/>
  <c r="B1573"/>
  <c r="B1572"/>
  <c r="B1661"/>
  <c r="F1581"/>
  <c r="C1661"/>
  <c r="F1580"/>
  <c r="F1579"/>
  <c r="F1578"/>
  <c r="B1612"/>
  <c r="F1573"/>
  <c r="F1574"/>
  <c r="F1576"/>
  <c r="F1583"/>
  <c r="F1582"/>
  <c r="F1584"/>
  <c r="B1669"/>
  <c r="F1624"/>
  <c r="F1585"/>
  <c r="B1571" l="1"/>
  <c r="B1569"/>
  <c r="B1482"/>
  <c r="B1481"/>
  <c r="B1480"/>
  <c r="B1479"/>
  <c r="B1478"/>
  <c r="B1477"/>
  <c r="B1476"/>
  <c r="B1475"/>
  <c r="B1474"/>
  <c r="B1473"/>
  <c r="B1472"/>
  <c r="B1471"/>
  <c r="B1470"/>
  <c r="B1469"/>
  <c r="F1478"/>
  <c r="F1481"/>
  <c r="F1476"/>
  <c r="F1473"/>
  <c r="F1470"/>
  <c r="F1480"/>
  <c r="F1482"/>
  <c r="B1558"/>
  <c r="F1521"/>
  <c r="B1566"/>
  <c r="B1509"/>
  <c r="F1477"/>
  <c r="F1471"/>
  <c r="F1475"/>
  <c r="C1558"/>
  <c r="F1479"/>
  <c r="B1468" l="1"/>
  <c r="B1466"/>
  <c r="B1379"/>
  <c r="B1378"/>
  <c r="B1377"/>
  <c r="B1376"/>
  <c r="B1375"/>
  <c r="B1374"/>
  <c r="B1373"/>
  <c r="B1372"/>
  <c r="B1371"/>
  <c r="B1370"/>
  <c r="B1369"/>
  <c r="B1368"/>
  <c r="B1367"/>
  <c r="B1366"/>
  <c r="B1463"/>
  <c r="F1367"/>
  <c r="F1376"/>
  <c r="F1372"/>
  <c r="F1373"/>
  <c r="F1378"/>
  <c r="F1370"/>
  <c r="B1406"/>
  <c r="F1375"/>
  <c r="F1368"/>
  <c r="F1379"/>
  <c r="C1455"/>
  <c r="F1374"/>
  <c r="F1418"/>
  <c r="B1455"/>
  <c r="F1377"/>
  <c r="B1365" l="1"/>
  <c r="B1363"/>
  <c r="B1276"/>
  <c r="B1275"/>
  <c r="B1274"/>
  <c r="B1273"/>
  <c r="B1272"/>
  <c r="B1271"/>
  <c r="B1270"/>
  <c r="B1269"/>
  <c r="B1268"/>
  <c r="B1267"/>
  <c r="B1266"/>
  <c r="B1265"/>
  <c r="B1264"/>
  <c r="B1263"/>
  <c r="B1303"/>
  <c r="F1273"/>
  <c r="B1352"/>
  <c r="F1265"/>
  <c r="F1315"/>
  <c r="F1264"/>
  <c r="F1271"/>
  <c r="F1269"/>
  <c r="C1352"/>
  <c r="F1275"/>
  <c r="F1274"/>
  <c r="B1360"/>
  <c r="F1272"/>
  <c r="F1276"/>
  <c r="F1267"/>
  <c r="F1270"/>
  <c r="B1262" l="1"/>
  <c r="B1260"/>
  <c r="B1173"/>
  <c r="B1172"/>
  <c r="B1171"/>
  <c r="B1170"/>
  <c r="B1169"/>
  <c r="B1168"/>
  <c r="B1167"/>
  <c r="B1166"/>
  <c r="B1165"/>
  <c r="B1164"/>
  <c r="B1163"/>
  <c r="B1162"/>
  <c r="B1161"/>
  <c r="B1160"/>
  <c r="F1167"/>
  <c r="C1249"/>
  <c r="F1173"/>
  <c r="F1170"/>
  <c r="F1168"/>
  <c r="F1172"/>
  <c r="F1166"/>
  <c r="B1200"/>
  <c r="F1212"/>
  <c r="B1249"/>
  <c r="F1164"/>
  <c r="F1171"/>
  <c r="B1257"/>
  <c r="F1169"/>
  <c r="F1162"/>
  <c r="F1161"/>
  <c r="B1159" l="1"/>
  <c r="B1157"/>
  <c r="B1070"/>
  <c r="B1069"/>
  <c r="B1068"/>
  <c r="B1067"/>
  <c r="B1066"/>
  <c r="B1065"/>
  <c r="B1064"/>
  <c r="B1063"/>
  <c r="B1062"/>
  <c r="B1061"/>
  <c r="B1060"/>
  <c r="B1059"/>
  <c r="B1058"/>
  <c r="B1057"/>
  <c r="F1109"/>
  <c r="F1063"/>
  <c r="F1064"/>
  <c r="B1154"/>
  <c r="F1070"/>
  <c r="F1061"/>
  <c r="B1146"/>
  <c r="F1068"/>
  <c r="B1097"/>
  <c r="C1146"/>
  <c r="F1059"/>
  <c r="F1058"/>
  <c r="F1069"/>
  <c r="F1067"/>
  <c r="F1066"/>
  <c r="F1065"/>
  <c r="B1056" l="1"/>
  <c r="B1054"/>
  <c r="B967"/>
  <c r="B966"/>
  <c r="B965"/>
  <c r="B964"/>
  <c r="B963"/>
  <c r="B962"/>
  <c r="B961"/>
  <c r="B960"/>
  <c r="B959"/>
  <c r="B958"/>
  <c r="B957"/>
  <c r="B956"/>
  <c r="B955"/>
  <c r="B954"/>
  <c r="B1051"/>
  <c r="F964"/>
  <c r="F960"/>
  <c r="F962"/>
  <c r="F956"/>
  <c r="F958"/>
  <c r="F963"/>
  <c r="F966"/>
  <c r="B1043"/>
  <c r="F961"/>
  <c r="F955"/>
  <c r="F965"/>
  <c r="F967"/>
  <c r="C1043"/>
  <c r="F1006"/>
  <c r="B994"/>
  <c r="B953" l="1"/>
  <c r="B951"/>
  <c r="B864"/>
  <c r="B863"/>
  <c r="B862"/>
  <c r="B861"/>
  <c r="B860"/>
  <c r="B859"/>
  <c r="B858"/>
  <c r="B857"/>
  <c r="B856"/>
  <c r="B855"/>
  <c r="B854"/>
  <c r="B853"/>
  <c r="B852"/>
  <c r="B851"/>
  <c r="B891"/>
  <c r="F855"/>
  <c r="F903"/>
  <c r="B948"/>
  <c r="F857"/>
  <c r="F864"/>
  <c r="F859"/>
  <c r="F860"/>
  <c r="F862"/>
  <c r="F853"/>
  <c r="F852"/>
  <c r="F861"/>
  <c r="B940"/>
  <c r="F858"/>
  <c r="F863"/>
  <c r="C940"/>
  <c r="B850" l="1"/>
  <c r="B848"/>
  <c r="B761"/>
  <c r="B760"/>
  <c r="B759"/>
  <c r="B758"/>
  <c r="B757"/>
  <c r="B756"/>
  <c r="B755"/>
  <c r="B754"/>
  <c r="B753"/>
  <c r="B752"/>
  <c r="B751"/>
  <c r="B750"/>
  <c r="B749"/>
  <c r="B748"/>
  <c r="F757"/>
  <c r="F755"/>
  <c r="C837"/>
  <c r="F761"/>
  <c r="B837"/>
  <c r="B845"/>
  <c r="F752"/>
  <c r="F760"/>
  <c r="F749"/>
  <c r="F758"/>
  <c r="B788"/>
  <c r="F759"/>
  <c r="F750"/>
  <c r="F756"/>
  <c r="F800"/>
  <c r="F754"/>
  <c r="B747" l="1"/>
  <c r="B745"/>
  <c r="B658"/>
  <c r="B657"/>
  <c r="B656"/>
  <c r="B655"/>
  <c r="B654"/>
  <c r="B653"/>
  <c r="B652"/>
  <c r="B651"/>
  <c r="B650"/>
  <c r="B649"/>
  <c r="B648"/>
  <c r="B647"/>
  <c r="B646"/>
  <c r="B645"/>
  <c r="F657"/>
  <c r="B685"/>
  <c r="F656"/>
  <c r="F654"/>
  <c r="F651"/>
  <c r="F646"/>
  <c r="F697"/>
  <c r="F658"/>
  <c r="F653"/>
  <c r="F649"/>
  <c r="C734"/>
  <c r="B734"/>
  <c r="F655"/>
  <c r="F652"/>
  <c r="F647"/>
  <c r="B742"/>
  <c r="B644" l="1"/>
  <c r="B642"/>
  <c r="B555"/>
  <c r="B554"/>
  <c r="B553"/>
  <c r="B552"/>
  <c r="B551"/>
  <c r="B550"/>
  <c r="B549"/>
  <c r="B548"/>
  <c r="B547"/>
  <c r="B546"/>
  <c r="B545"/>
  <c r="B544"/>
  <c r="B543"/>
  <c r="B542"/>
  <c r="F549"/>
  <c r="F553"/>
  <c r="B582"/>
  <c r="F546"/>
  <c r="F543"/>
  <c r="F594"/>
  <c r="B631"/>
  <c r="F550"/>
  <c r="C631"/>
  <c r="F548"/>
  <c r="F555"/>
  <c r="F554"/>
  <c r="F552"/>
  <c r="F551"/>
  <c r="B639"/>
  <c r="F544"/>
  <c r="B541" l="1"/>
  <c r="B539"/>
  <c r="B452"/>
  <c r="B451"/>
  <c r="B450"/>
  <c r="B449"/>
  <c r="B448"/>
  <c r="B447"/>
  <c r="B446"/>
  <c r="B445"/>
  <c r="B444"/>
  <c r="B443"/>
  <c r="B442"/>
  <c r="B441"/>
  <c r="B440"/>
  <c r="B439"/>
  <c r="F447"/>
  <c r="F491"/>
  <c r="B536"/>
  <c r="B528"/>
  <c r="F441"/>
  <c r="B479"/>
  <c r="F448"/>
  <c r="F451"/>
  <c r="F440"/>
  <c r="F445"/>
  <c r="F449"/>
  <c r="F443"/>
  <c r="C528"/>
  <c r="F446"/>
  <c r="F450"/>
  <c r="F452"/>
  <c r="B438" l="1"/>
  <c r="B436"/>
  <c r="B349"/>
  <c r="B348"/>
  <c r="B347"/>
  <c r="B346"/>
  <c r="B345"/>
  <c r="B344"/>
  <c r="B343"/>
  <c r="B342"/>
  <c r="B341"/>
  <c r="B340"/>
  <c r="B339"/>
  <c r="B338"/>
  <c r="B337"/>
  <c r="B336"/>
  <c r="F340"/>
  <c r="F347"/>
  <c r="F346"/>
  <c r="B425"/>
  <c r="C425"/>
  <c r="F338"/>
  <c r="F344"/>
  <c r="F343"/>
  <c r="F345"/>
  <c r="B376"/>
  <c r="F348"/>
  <c r="B433"/>
  <c r="F388"/>
  <c r="F349"/>
  <c r="F337"/>
  <c r="F342"/>
  <c r="B335" l="1"/>
  <c r="B333"/>
  <c r="B246"/>
  <c r="B245"/>
  <c r="B244"/>
  <c r="B243"/>
  <c r="B242"/>
  <c r="B241"/>
  <c r="B240"/>
  <c r="B239"/>
  <c r="B238"/>
  <c r="B237"/>
  <c r="B236"/>
  <c r="B235"/>
  <c r="B234"/>
  <c r="B233"/>
  <c r="F243"/>
  <c r="B330"/>
  <c r="F246"/>
  <c r="F237"/>
  <c r="F234"/>
  <c r="F245"/>
  <c r="F242"/>
  <c r="F239"/>
  <c r="F240"/>
  <c r="F244"/>
  <c r="B322"/>
  <c r="C322"/>
  <c r="F241"/>
  <c r="F285"/>
  <c r="B273"/>
  <c r="F235"/>
  <c r="B232" l="1"/>
  <c r="B230"/>
  <c r="B143"/>
  <c r="B142"/>
  <c r="B141"/>
  <c r="B140"/>
  <c r="B139"/>
  <c r="B138"/>
  <c r="B137"/>
  <c r="B136"/>
  <c r="B135"/>
  <c r="B134"/>
  <c r="B133"/>
  <c r="B132"/>
  <c r="B131"/>
  <c r="B130"/>
  <c r="F141"/>
  <c r="F139"/>
  <c r="F138"/>
  <c r="F137"/>
  <c r="F136"/>
  <c r="B170"/>
  <c r="B219"/>
  <c r="F132"/>
  <c r="F140"/>
  <c r="F131"/>
  <c r="F134"/>
  <c r="F182"/>
  <c r="C219"/>
  <c r="F142"/>
  <c r="B227"/>
  <c r="F143"/>
  <c r="B129" l="1"/>
  <c r="B127"/>
  <c r="B40"/>
  <c r="B39"/>
  <c r="B38"/>
  <c r="B37"/>
  <c r="B36"/>
  <c r="B35"/>
  <c r="B34"/>
  <c r="B33"/>
  <c r="B32"/>
  <c r="B31"/>
  <c r="B30"/>
  <c r="B29"/>
  <c r="B28"/>
  <c r="B27"/>
  <c r="B26"/>
  <c r="F34"/>
  <c r="F79"/>
  <c r="F28"/>
  <c r="B116"/>
  <c r="F39"/>
  <c r="C116"/>
  <c r="B124"/>
  <c r="F38"/>
  <c r="F31"/>
  <c r="F37"/>
  <c r="F40"/>
  <c r="F36"/>
  <c r="F33"/>
  <c r="B24" l="1"/>
  <c r="B13"/>
  <c r="B67"/>
  <c r="B21"/>
  <c r="C13"/>
  <c r="I10" l="1"/>
  <c r="I9"/>
  <c r="I8"/>
  <c r="I7"/>
  <c r="I6"/>
  <c r="I5"/>
  <c r="I4"/>
  <c r="I3"/>
  <c r="I2"/>
  <c r="I1"/>
  <c r="AU12" i="25"/>
  <c r="AU13"/>
  <c r="AU14"/>
  <c r="AU15"/>
  <c r="AU16"/>
  <c r="AU17"/>
  <c r="AU18"/>
  <c r="AU19"/>
  <c r="AU20"/>
  <c r="AU21"/>
  <c r="AU22"/>
  <c r="AU23"/>
  <c r="AU24"/>
  <c r="AU25"/>
  <c r="AU26"/>
  <c r="AU27"/>
  <c r="AU28"/>
  <c r="AU29"/>
  <c r="AR12"/>
  <c r="AR13"/>
  <c r="AR14"/>
  <c r="AR15"/>
  <c r="AR16"/>
  <c r="AR17"/>
  <c r="AR18"/>
  <c r="AR19"/>
  <c r="AR20"/>
  <c r="AR21"/>
  <c r="AR22"/>
  <c r="AR23"/>
  <c r="AR24"/>
  <c r="AR25"/>
  <c r="AR26"/>
  <c r="AR27"/>
  <c r="AR28"/>
  <c r="AR29"/>
  <c r="AO12"/>
  <c r="AO13"/>
  <c r="AO14"/>
  <c r="AO15"/>
  <c r="AO16"/>
  <c r="AO17"/>
  <c r="AO18"/>
  <c r="AO19"/>
  <c r="AO20"/>
  <c r="AO21"/>
  <c r="AO22"/>
  <c r="AO23"/>
  <c r="AO24"/>
  <c r="AO25"/>
  <c r="AO26"/>
  <c r="AO27"/>
  <c r="AO28"/>
  <c r="AO29"/>
  <c r="AL12"/>
  <c r="AL13"/>
  <c r="AL14"/>
  <c r="AL15"/>
  <c r="AL16"/>
  <c r="AL17"/>
  <c r="AL18"/>
  <c r="AL19"/>
  <c r="AL20"/>
  <c r="AL21"/>
  <c r="AL22"/>
  <c r="AL23"/>
  <c r="AL24"/>
  <c r="AL25"/>
  <c r="AL26"/>
  <c r="AL27"/>
  <c r="AL28"/>
  <c r="AL29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W12"/>
  <c r="AW13"/>
  <c r="AW14"/>
  <c r="AW15"/>
  <c r="AW16"/>
  <c r="AW17"/>
  <c r="AW18"/>
  <c r="AW19"/>
  <c r="AW20"/>
  <c r="AW21"/>
  <c r="AW22"/>
  <c r="AW23"/>
  <c r="AW24"/>
  <c r="AW25"/>
  <c r="AW26"/>
  <c r="AW27"/>
  <c r="AW28"/>
  <c r="AW29"/>
  <c r="AT12"/>
  <c r="AT13"/>
  <c r="AT14"/>
  <c r="AT15"/>
  <c r="AT16"/>
  <c r="AT17"/>
  <c r="AT18"/>
  <c r="AT19"/>
  <c r="AT20"/>
  <c r="AT21"/>
  <c r="AT22"/>
  <c r="AT23"/>
  <c r="AT24"/>
  <c r="AT25"/>
  <c r="AT26"/>
  <c r="AT27"/>
  <c r="AT28"/>
  <c r="AT29"/>
  <c r="AQ12"/>
  <c r="AQ13"/>
  <c r="AQ14"/>
  <c r="AQ15"/>
  <c r="AQ16"/>
  <c r="AQ17"/>
  <c r="AQ18"/>
  <c r="AQ19"/>
  <c r="AQ20"/>
  <c r="AQ21"/>
  <c r="AQ22"/>
  <c r="AQ23"/>
  <c r="AQ24"/>
  <c r="AQ25"/>
  <c r="AQ26"/>
  <c r="AQ27"/>
  <c r="AQ28"/>
  <c r="AQ29"/>
  <c r="AN12"/>
  <c r="AN13"/>
  <c r="AN14"/>
  <c r="AN15"/>
  <c r="AN16"/>
  <c r="AN17"/>
  <c r="AN18"/>
  <c r="AN19"/>
  <c r="AN20"/>
  <c r="AN21"/>
  <c r="AN22"/>
  <c r="AN23"/>
  <c r="AN24"/>
  <c r="AN25"/>
  <c r="AN26"/>
  <c r="AN27"/>
  <c r="AN28"/>
  <c r="AN29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U3"/>
  <c r="AR3"/>
  <c r="AO3"/>
  <c r="AL3"/>
  <c r="AI3"/>
  <c r="AF3"/>
  <c r="E3"/>
  <c r="E1" i="5"/>
  <c r="AG12" i="24"/>
  <c r="AG13"/>
  <c r="AG14"/>
  <c r="AG15"/>
  <c r="AG16"/>
  <c r="AG17"/>
  <c r="AG18"/>
  <c r="AG19"/>
  <c r="AG20"/>
  <c r="AG21"/>
  <c r="AG22"/>
  <c r="AG23"/>
  <c r="AG24"/>
  <c r="AG25"/>
  <c r="AG26"/>
  <c r="AG27"/>
  <c r="AG28"/>
  <c r="AG29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G3"/>
  <c r="AE3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C3"/>
  <c r="AA3"/>
  <c r="Y3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"/>
  <c r="AC3" i="25"/>
  <c r="Z3"/>
  <c r="W3"/>
  <c r="T3"/>
  <c r="Q3"/>
  <c r="N3"/>
  <c r="K3"/>
  <c r="H3"/>
  <c r="U3" i="24"/>
  <c r="S3"/>
  <c r="Q3"/>
  <c r="O3"/>
  <c r="M3"/>
  <c r="K3"/>
  <c r="I3"/>
  <c r="G3"/>
  <c r="E3"/>
  <c r="M34" i="13"/>
  <c r="D1"/>
  <c r="M34" i="14"/>
  <c r="D1"/>
  <c r="M34" i="15"/>
  <c r="D1"/>
  <c r="M34" i="16"/>
  <c r="D1"/>
  <c r="M34" i="17"/>
  <c r="D1"/>
  <c r="M34" i="18"/>
  <c r="D1"/>
  <c r="M34" i="19"/>
  <c r="D1"/>
  <c r="M34" i="20"/>
  <c r="D1"/>
  <c r="M34" i="21"/>
  <c r="D1"/>
  <c r="M34" i="22"/>
  <c r="D1"/>
  <c r="Z29"/>
  <c r="F2092" i="26"/>
  <c r="F1268"/>
  <c r="F2193"/>
  <c r="F1680"/>
  <c r="F2499"/>
  <c r="F1783"/>
  <c r="F29"/>
  <c r="F236"/>
  <c r="F856"/>
  <c r="F238"/>
  <c r="F545"/>
  <c r="F1371"/>
  <c r="F957"/>
  <c r="F1781"/>
  <c r="F650"/>
  <c r="F444"/>
  <c r="F1062"/>
  <c r="F648"/>
  <c r="F1474"/>
  <c r="F1884"/>
  <c r="F1472"/>
  <c r="F1369"/>
  <c r="F2504"/>
  <c r="F959"/>
  <c r="F1886"/>
  <c r="F547"/>
  <c r="F2298"/>
  <c r="F35"/>
  <c r="F2296"/>
  <c r="F2195"/>
  <c r="F135"/>
  <c r="F1881"/>
  <c r="F133"/>
  <c r="F1060"/>
  <c r="K29" i="22" l="1"/>
  <c r="D29"/>
  <c r="C29"/>
  <c r="F442" i="26"/>
  <c r="F2090"/>
  <c r="F2190"/>
  <c r="F1160"/>
  <c r="F1572"/>
  <c r="F954"/>
  <c r="F130"/>
  <c r="F2502"/>
  <c r="F233"/>
  <c r="F30"/>
  <c r="F854"/>
  <c r="F341"/>
  <c r="F1984"/>
  <c r="F1263"/>
  <c r="F1266"/>
  <c r="F751"/>
  <c r="F1469"/>
  <c r="F1366"/>
  <c r="F851"/>
  <c r="F645"/>
  <c r="F2401"/>
  <c r="F1678"/>
  <c r="F439"/>
  <c r="F2087"/>
  <c r="F32"/>
  <c r="F1057"/>
  <c r="F542"/>
  <c r="F2399"/>
  <c r="F27"/>
  <c r="F1778"/>
  <c r="F1577"/>
  <c r="F1989"/>
  <c r="F1675"/>
  <c r="F1575"/>
  <c r="F336"/>
  <c r="F1987"/>
  <c r="F2293"/>
  <c r="F753"/>
  <c r="F1163"/>
  <c r="F2396"/>
  <c r="F339"/>
  <c r="F1165"/>
  <c r="F748"/>
  <c r="AC29" i="22" l="1"/>
  <c r="AD29"/>
  <c r="Z28"/>
  <c r="F27" i="49"/>
  <c r="F29"/>
  <c r="F30"/>
  <c r="F43" l="1"/>
  <c r="F44"/>
  <c r="F42"/>
  <c r="K28" i="22"/>
  <c r="D28"/>
  <c r="C28"/>
  <c r="AC28" l="1"/>
  <c r="AD28"/>
  <c r="Z27"/>
  <c r="AD27" l="1"/>
  <c r="K27"/>
  <c r="D27"/>
  <c r="C27"/>
  <c r="AC27" l="1"/>
  <c r="Z26"/>
  <c r="K26" l="1"/>
  <c r="D26"/>
  <c r="C26"/>
  <c r="AC26" l="1"/>
  <c r="AD26"/>
  <c r="Z25"/>
  <c r="K25" l="1"/>
  <c r="AD25" s="1"/>
  <c r="D25"/>
  <c r="C25"/>
  <c r="AC25" l="1"/>
  <c r="Z24"/>
  <c r="K24" l="1"/>
  <c r="AD24" s="1"/>
  <c r="D24"/>
  <c r="C24"/>
  <c r="AC24" l="1"/>
  <c r="Z23"/>
  <c r="K23" l="1"/>
  <c r="AD23" s="1"/>
  <c r="D23"/>
  <c r="C23"/>
  <c r="AC23" l="1"/>
  <c r="Z22"/>
  <c r="K22" l="1"/>
  <c r="AD22" s="1"/>
  <c r="D22"/>
  <c r="C22"/>
  <c r="AC22" l="1"/>
  <c r="Z21"/>
  <c r="K21" l="1"/>
  <c r="AD21" s="1"/>
  <c r="D21"/>
  <c r="C21"/>
  <c r="AC21" l="1"/>
  <c r="Z20"/>
  <c r="K20" l="1"/>
  <c r="AD20" s="1"/>
  <c r="D20"/>
  <c r="C20"/>
  <c r="AC20" l="1"/>
  <c r="Z19"/>
  <c r="K19" l="1"/>
  <c r="AD19" s="1"/>
  <c r="D19"/>
  <c r="C19"/>
  <c r="AC19" l="1"/>
  <c r="Z18"/>
  <c r="K18" l="1"/>
  <c r="AD18" s="1"/>
  <c r="D18"/>
  <c r="C18"/>
  <c r="AC18" l="1"/>
  <c r="Z17"/>
  <c r="K17" l="1"/>
  <c r="AD17" s="1"/>
  <c r="D17"/>
  <c r="C17"/>
  <c r="AC17" l="1"/>
  <c r="Z16"/>
  <c r="K16" l="1"/>
  <c r="AD16" s="1"/>
  <c r="D16"/>
  <c r="C16"/>
  <c r="AC16" l="1"/>
  <c r="Z15"/>
  <c r="K15" l="1"/>
  <c r="AD15" s="1"/>
  <c r="D15"/>
  <c r="C15"/>
  <c r="AC15" l="1"/>
  <c r="Z14"/>
  <c r="K14" l="1"/>
  <c r="AD14" s="1"/>
  <c r="D14"/>
  <c r="C14"/>
  <c r="AC14" l="1"/>
  <c r="Z13"/>
  <c r="K13" l="1"/>
  <c r="D13"/>
  <c r="C13"/>
  <c r="AC13" l="1"/>
  <c r="AD13"/>
  <c r="Z12"/>
  <c r="K12" l="1"/>
  <c r="D12"/>
  <c r="C12"/>
  <c r="AC12" l="1"/>
  <c r="AD12"/>
  <c r="Z11"/>
  <c r="AU11" i="25" s="1"/>
  <c r="K11" i="22" l="1"/>
  <c r="AW11" i="25" s="1"/>
  <c r="D11" i="22"/>
  <c r="C11"/>
  <c r="AD11" l="1"/>
  <c r="AG11" i="24"/>
  <c r="AC11" i="22"/>
  <c r="Z10"/>
  <c r="AU10" i="25" s="1"/>
  <c r="K10" i="22" l="1"/>
  <c r="D10"/>
  <c r="C10"/>
  <c r="AD10" l="1"/>
  <c r="AW10" i="25"/>
  <c r="AG10" i="24"/>
  <c r="AC10" i="22"/>
  <c r="Z9"/>
  <c r="AU9" i="25" s="1"/>
  <c r="K9" i="22" l="1"/>
  <c r="AW9" i="25" s="1"/>
  <c r="D9" i="22"/>
  <c r="C9"/>
  <c r="AD9" l="1"/>
  <c r="AG9" i="24"/>
  <c r="AC9" i="22"/>
  <c r="Z8"/>
  <c r="AU8" i="25" s="1"/>
  <c r="K8" i="22" l="1"/>
  <c r="D8"/>
  <c r="C8"/>
  <c r="AD8" l="1"/>
  <c r="AW8" i="25"/>
  <c r="AG8" i="24"/>
  <c r="AC8" i="22"/>
  <c r="Z7"/>
  <c r="AU7" i="25" s="1"/>
  <c r="K7" i="22" l="1"/>
  <c r="D7"/>
  <c r="C7"/>
  <c r="AD7" l="1"/>
  <c r="AW7" i="25"/>
  <c r="AG7" i="24"/>
  <c r="AC7" i="22"/>
  <c r="Z6"/>
  <c r="AU6" i="25" s="1"/>
  <c r="K6" i="22" l="1"/>
  <c r="AW6" i="25" s="1"/>
  <c r="D6" i="22"/>
  <c r="C6"/>
  <c r="AG6" i="24" l="1"/>
  <c r="AC6" i="22"/>
  <c r="AD6"/>
  <c r="Z5"/>
  <c r="AU5" i="25" s="1"/>
  <c r="AU32" l="1"/>
  <c r="AU34" s="1"/>
  <c r="AU30"/>
  <c r="AU31"/>
  <c r="AU33"/>
  <c r="K5" i="22"/>
  <c r="AW5" i="25" s="1"/>
  <c r="D5" i="22"/>
  <c r="C5"/>
  <c r="Z29" i="21"/>
  <c r="AU35" i="25" l="1"/>
  <c r="AD5" i="22"/>
  <c r="AG5" i="24"/>
  <c r="AC5" i="22"/>
  <c r="K29" i="21"/>
  <c r="AD29" s="1"/>
  <c r="D29"/>
  <c r="C29"/>
  <c r="AG30" i="24" l="1"/>
  <c r="AG32"/>
  <c r="AG31"/>
  <c r="AG33"/>
  <c r="AC29" i="21"/>
  <c r="Z28"/>
  <c r="AD28" l="1"/>
  <c r="K28"/>
  <c r="D28"/>
  <c r="C28"/>
  <c r="AC28" l="1"/>
  <c r="Z27"/>
  <c r="AD27" l="1"/>
  <c r="K27"/>
  <c r="D27"/>
  <c r="C27"/>
  <c r="AC27" l="1"/>
  <c r="Z26"/>
  <c r="K26" l="1"/>
  <c r="D26"/>
  <c r="C26"/>
  <c r="AC26" l="1"/>
  <c r="AD26"/>
  <c r="Z25"/>
  <c r="K25" l="1"/>
  <c r="D25"/>
  <c r="C25"/>
  <c r="AC25" l="1"/>
  <c r="AD25"/>
  <c r="Z24"/>
  <c r="K24" l="1"/>
  <c r="AD24" s="1"/>
  <c r="D24"/>
  <c r="C24"/>
  <c r="AC24" l="1"/>
  <c r="Z23"/>
  <c r="K23" l="1"/>
  <c r="AD23" s="1"/>
  <c r="D23"/>
  <c r="C23"/>
  <c r="AC23" l="1"/>
  <c r="Z22"/>
  <c r="K22" l="1"/>
  <c r="AD22" s="1"/>
  <c r="D22"/>
  <c r="C22"/>
  <c r="AC22" l="1"/>
  <c r="Z21"/>
  <c r="K21" l="1"/>
  <c r="D21"/>
  <c r="C21"/>
  <c r="AC21" l="1"/>
  <c r="AD21"/>
  <c r="Z20"/>
  <c r="K20" l="1"/>
  <c r="AD20" s="1"/>
  <c r="D20"/>
  <c r="C20"/>
  <c r="AC20" l="1"/>
  <c r="Z19"/>
  <c r="K19" l="1"/>
  <c r="AD19" s="1"/>
  <c r="D19"/>
  <c r="C19"/>
  <c r="AC19" l="1"/>
  <c r="Z18"/>
  <c r="K18" l="1"/>
  <c r="AD18" s="1"/>
  <c r="D18"/>
  <c r="C18"/>
  <c r="AC18" l="1"/>
  <c r="Z17"/>
  <c r="K17" l="1"/>
  <c r="D17"/>
  <c r="C17"/>
  <c r="AC17" l="1"/>
  <c r="AD17"/>
  <c r="Z16"/>
  <c r="K16" l="1"/>
  <c r="AD16" s="1"/>
  <c r="D16"/>
  <c r="C16"/>
  <c r="AC16" l="1"/>
  <c r="Z15"/>
  <c r="K15" l="1"/>
  <c r="AD15" s="1"/>
  <c r="D15"/>
  <c r="C15"/>
  <c r="AC15" l="1"/>
  <c r="Z14"/>
  <c r="K14" l="1"/>
  <c r="D14"/>
  <c r="C14"/>
  <c r="AC14" l="1"/>
  <c r="AD14"/>
  <c r="Z13"/>
  <c r="K13" l="1"/>
  <c r="AD13" s="1"/>
  <c r="D13"/>
  <c r="C13"/>
  <c r="AC13" l="1"/>
  <c r="Z12"/>
  <c r="K12" l="1"/>
  <c r="AD12" s="1"/>
  <c r="D12"/>
  <c r="C12"/>
  <c r="AC12" l="1"/>
  <c r="Z11"/>
  <c r="AR11" i="25" s="1"/>
  <c r="K11" i="21" l="1"/>
  <c r="D11"/>
  <c r="C11"/>
  <c r="AD11" l="1"/>
  <c r="AT11" i="25"/>
  <c r="AE11" i="24"/>
  <c r="AC11" i="21"/>
  <c r="Z10"/>
  <c r="AR10" i="25" s="1"/>
  <c r="K10" i="21" l="1"/>
  <c r="AT10" i="25" s="1"/>
  <c r="D10" i="21"/>
  <c r="C10"/>
  <c r="AE10" i="24" l="1"/>
  <c r="AC10" i="21"/>
  <c r="AD10"/>
  <c r="Z9"/>
  <c r="AR9" i="25" s="1"/>
  <c r="K9" i="21" l="1"/>
  <c r="AT9" i="25" s="1"/>
  <c r="D9" i="21"/>
  <c r="C9"/>
  <c r="AD9" l="1"/>
  <c r="AE9" i="24"/>
  <c r="AC9" i="21"/>
  <c r="Z8"/>
  <c r="AR8" i="25" s="1"/>
  <c r="K8" i="21" l="1"/>
  <c r="AT8" i="25" s="1"/>
  <c r="D8" i="21"/>
  <c r="C8"/>
  <c r="AE8" i="24" l="1"/>
  <c r="AC8" i="21"/>
  <c r="AD8"/>
  <c r="Z7"/>
  <c r="AR7" i="25" s="1"/>
  <c r="K7" i="21" l="1"/>
  <c r="AT7" i="25" s="1"/>
  <c r="D7" i="21"/>
  <c r="C7"/>
  <c r="AE7" i="24" l="1"/>
  <c r="AC7" i="21"/>
  <c r="AD7"/>
  <c r="Z6"/>
  <c r="AR6" i="25" s="1"/>
  <c r="K6" i="21" l="1"/>
  <c r="AT6" i="25" s="1"/>
  <c r="D6" i="21"/>
  <c r="C6"/>
  <c r="AE6" i="24" l="1"/>
  <c r="AC6" i="21"/>
  <c r="AD6"/>
  <c r="Z5"/>
  <c r="AR5" i="25" s="1"/>
  <c r="AR32" l="1"/>
  <c r="AR30"/>
  <c r="AR33"/>
  <c r="AR31"/>
  <c r="K5" i="21"/>
  <c r="AT5" i="25" s="1"/>
  <c r="D5" i="21"/>
  <c r="C5"/>
  <c r="AR34" i="25" l="1"/>
  <c r="AR35"/>
  <c r="AD5" i="21"/>
  <c r="AE5" i="24"/>
  <c r="AC5" i="21"/>
  <c r="AE32" i="24" l="1"/>
  <c r="AE31"/>
  <c r="AE30"/>
  <c r="AE33"/>
  <c r="Z29" i="20"/>
  <c r="AD29" l="1"/>
  <c r="K29"/>
  <c r="D29"/>
  <c r="C29"/>
  <c r="AC29" l="1"/>
  <c r="Z28"/>
  <c r="AD28" l="1"/>
  <c r="K28"/>
  <c r="D28"/>
  <c r="C28"/>
  <c r="AC28" l="1"/>
  <c r="Z27"/>
  <c r="AD27" l="1"/>
  <c r="K27"/>
  <c r="D27"/>
  <c r="C27"/>
  <c r="AC27" l="1"/>
  <c r="Z26"/>
  <c r="K26" l="1"/>
  <c r="D26"/>
  <c r="C26"/>
  <c r="AC26" l="1"/>
  <c r="AD26"/>
  <c r="Z25"/>
  <c r="K25" l="1"/>
  <c r="D25"/>
  <c r="C25"/>
  <c r="AC25" l="1"/>
  <c r="AD25"/>
  <c r="Z24"/>
  <c r="K24" l="1"/>
  <c r="D24"/>
  <c r="C24"/>
  <c r="AC24" l="1"/>
  <c r="AD24"/>
  <c r="Z23"/>
  <c r="K23" l="1"/>
  <c r="AD23" s="1"/>
  <c r="D23"/>
  <c r="C23"/>
  <c r="AC23" l="1"/>
  <c r="Z22"/>
  <c r="K22" l="1"/>
  <c r="AD22" s="1"/>
  <c r="D22"/>
  <c r="C22"/>
  <c r="AC22" l="1"/>
  <c r="Z21"/>
  <c r="K21" l="1"/>
  <c r="D21"/>
  <c r="C21"/>
  <c r="AC21" l="1"/>
  <c r="AD21"/>
  <c r="Z20"/>
  <c r="K20" l="1"/>
  <c r="D20"/>
  <c r="C20"/>
  <c r="AC20" l="1"/>
  <c r="AD20"/>
  <c r="Z19"/>
  <c r="K19" l="1"/>
  <c r="D19"/>
  <c r="C19"/>
  <c r="AC19" l="1"/>
  <c r="AD19"/>
  <c r="Z18"/>
  <c r="K18" l="1"/>
  <c r="D18"/>
  <c r="C18"/>
  <c r="AC18" l="1"/>
  <c r="AD18"/>
  <c r="Z17"/>
  <c r="K17" l="1"/>
  <c r="D17"/>
  <c r="C17"/>
  <c r="AC17" l="1"/>
  <c r="AD17"/>
  <c r="Z16"/>
  <c r="K16" l="1"/>
  <c r="AD16" s="1"/>
  <c r="D16"/>
  <c r="C16"/>
  <c r="AC16" l="1"/>
  <c r="Z15"/>
  <c r="K15" l="1"/>
  <c r="AD15" s="1"/>
  <c r="D15"/>
  <c r="C15"/>
  <c r="AC15" l="1"/>
  <c r="Z14"/>
  <c r="K14" l="1"/>
  <c r="AD14" s="1"/>
  <c r="D14"/>
  <c r="C14"/>
  <c r="AC14" l="1"/>
  <c r="Z13"/>
  <c r="K13" l="1"/>
  <c r="AD13" s="1"/>
  <c r="D13"/>
  <c r="C13"/>
  <c r="AC13" l="1"/>
  <c r="Z12"/>
  <c r="K12" l="1"/>
  <c r="AD12" s="1"/>
  <c r="D12"/>
  <c r="C12"/>
  <c r="AC12" l="1"/>
  <c r="Z11"/>
  <c r="AO11" i="25" s="1"/>
  <c r="K11" i="20" l="1"/>
  <c r="AQ11" i="25" s="1"/>
  <c r="D11" i="20"/>
  <c r="C11"/>
  <c r="AC11" i="24" l="1"/>
  <c r="AC11" i="20"/>
  <c r="AD11"/>
  <c r="Z10"/>
  <c r="AO10" i="25" s="1"/>
  <c r="K10" i="20" l="1"/>
  <c r="D10"/>
  <c r="C10"/>
  <c r="AD10" l="1"/>
  <c r="AQ10" i="25"/>
  <c r="AC10" i="24"/>
  <c r="AC10" i="20"/>
  <c r="Z9"/>
  <c r="AO9" i="25" s="1"/>
  <c r="K9" i="20" l="1"/>
  <c r="AQ9" i="25" s="1"/>
  <c r="D9" i="20"/>
  <c r="C9"/>
  <c r="AD9" l="1"/>
  <c r="AC9" i="24"/>
  <c r="AC9" i="20"/>
  <c r="Z8"/>
  <c r="AO8" i="25" s="1"/>
  <c r="K8" i="20" l="1"/>
  <c r="AQ8" i="25" s="1"/>
  <c r="D8" i="20"/>
  <c r="C8"/>
  <c r="AC8" i="24" l="1"/>
  <c r="AC8" i="20"/>
  <c r="AD8"/>
  <c r="Z7"/>
  <c r="AO7" i="25" s="1"/>
  <c r="K7" i="20" l="1"/>
  <c r="AQ7" i="25" s="1"/>
  <c r="D7" i="20"/>
  <c r="C7"/>
  <c r="AC7" i="24" l="1"/>
  <c r="AC7" i="20"/>
  <c r="AD7"/>
  <c r="Z6"/>
  <c r="AO6" i="25" s="1"/>
  <c r="K6" i="20" l="1"/>
  <c r="AQ6" i="25" s="1"/>
  <c r="D6" i="20"/>
  <c r="C6"/>
  <c r="AD6" l="1"/>
  <c r="AC6" i="24"/>
  <c r="AC6" i="20"/>
  <c r="Z5"/>
  <c r="AO5" i="25" s="1"/>
  <c r="AO32" l="1"/>
  <c r="AO33"/>
  <c r="AO31"/>
  <c r="AO30"/>
  <c r="K5" i="20"/>
  <c r="AQ5" i="25" s="1"/>
  <c r="D5" i="20"/>
  <c r="C5"/>
  <c r="Z29" i="19"/>
  <c r="AO34" i="25" l="1"/>
  <c r="AO35"/>
  <c r="AD5" i="20"/>
  <c r="AC5" i="24"/>
  <c r="AC5" i="20"/>
  <c r="K29" i="19"/>
  <c r="D29"/>
  <c r="C29"/>
  <c r="AC33" i="24" l="1"/>
  <c r="AC30"/>
  <c r="AC31"/>
  <c r="AC32"/>
  <c r="AC29" i="19"/>
  <c r="AD29"/>
  <c r="Z28"/>
  <c r="AD28" l="1"/>
  <c r="K28"/>
  <c r="D28"/>
  <c r="C28"/>
  <c r="AC28" l="1"/>
  <c r="Z27"/>
  <c r="AD27" l="1"/>
  <c r="K27"/>
  <c r="D27"/>
  <c r="C27"/>
  <c r="AC27" l="1"/>
  <c r="Z26"/>
  <c r="AD26" l="1"/>
  <c r="K26"/>
  <c r="D26"/>
  <c r="C26"/>
  <c r="AC26" l="1"/>
  <c r="Z25"/>
  <c r="K25" l="1"/>
  <c r="D25"/>
  <c r="C25"/>
  <c r="AC25" l="1"/>
  <c r="AD25"/>
  <c r="Z24"/>
  <c r="K24" l="1"/>
  <c r="D24"/>
  <c r="C24"/>
  <c r="AC24" l="1"/>
  <c r="AD24"/>
  <c r="Z23"/>
  <c r="K23" l="1"/>
  <c r="AD23" s="1"/>
  <c r="D23"/>
  <c r="C23"/>
  <c r="AC23" l="1"/>
  <c r="Z22"/>
  <c r="K22" l="1"/>
  <c r="AD22" s="1"/>
  <c r="D22"/>
  <c r="C22"/>
  <c r="AC22" l="1"/>
  <c r="Z21"/>
  <c r="K21" l="1"/>
  <c r="AD21" s="1"/>
  <c r="D21"/>
  <c r="C21"/>
  <c r="AC21" l="1"/>
  <c r="Z20"/>
  <c r="K20" l="1"/>
  <c r="AD20" s="1"/>
  <c r="D20"/>
  <c r="C20"/>
  <c r="AC20" l="1"/>
  <c r="Z19"/>
  <c r="K19" l="1"/>
  <c r="AD19" s="1"/>
  <c r="D19"/>
  <c r="C19"/>
  <c r="AC19" l="1"/>
  <c r="Z18"/>
  <c r="K18" l="1"/>
  <c r="D18"/>
  <c r="C18"/>
  <c r="AC18" l="1"/>
  <c r="AD18"/>
  <c r="Z17"/>
  <c r="K17" l="1"/>
  <c r="AD17" s="1"/>
  <c r="D17"/>
  <c r="C17"/>
  <c r="AC17" l="1"/>
  <c r="Z16"/>
  <c r="K16" l="1"/>
  <c r="AD16" s="1"/>
  <c r="D16"/>
  <c r="C16"/>
  <c r="AC16" l="1"/>
  <c r="Z15"/>
  <c r="K15" l="1"/>
  <c r="AD15" s="1"/>
  <c r="D15"/>
  <c r="C15"/>
  <c r="AC15" l="1"/>
  <c r="Z14"/>
  <c r="K14" l="1"/>
  <c r="AD14" s="1"/>
  <c r="D14"/>
  <c r="C14"/>
  <c r="AC14" l="1"/>
  <c r="Z13"/>
  <c r="K13" l="1"/>
  <c r="AD13" s="1"/>
  <c r="D13"/>
  <c r="C13"/>
  <c r="AC13" l="1"/>
  <c r="Z12"/>
  <c r="K12" l="1"/>
  <c r="AD12" s="1"/>
  <c r="D12"/>
  <c r="C12"/>
  <c r="AC12" l="1"/>
  <c r="Z11"/>
  <c r="AL11" i="25" s="1"/>
  <c r="K11" i="19" l="1"/>
  <c r="AN11" i="25" s="1"/>
  <c r="D11" i="19"/>
  <c r="C11"/>
  <c r="AD11" l="1"/>
  <c r="AA11" i="24"/>
  <c r="AC11" i="19"/>
  <c r="Z10"/>
  <c r="AL10" i="25" s="1"/>
  <c r="K10" i="19" l="1"/>
  <c r="AN10" i="25" s="1"/>
  <c r="D10" i="19"/>
  <c r="C10"/>
  <c r="AA10" i="24" l="1"/>
  <c r="AC10" i="19"/>
  <c r="AD10"/>
  <c r="Z9"/>
  <c r="AL9" i="25" s="1"/>
  <c r="K9" i="19" l="1"/>
  <c r="AN9" i="25" s="1"/>
  <c r="D9" i="19"/>
  <c r="C9"/>
  <c r="AA9" i="24" l="1"/>
  <c r="AC9" i="19"/>
  <c r="AD9"/>
  <c r="Z8"/>
  <c r="AL8" i="25" s="1"/>
  <c r="K8" i="19" l="1"/>
  <c r="AN8" i="25" s="1"/>
  <c r="D8" i="19"/>
  <c r="C8"/>
  <c r="AA8" i="24" l="1"/>
  <c r="AC8" i="19"/>
  <c r="AD8"/>
  <c r="Z7"/>
  <c r="AL7" i="25" s="1"/>
  <c r="K7" i="19" l="1"/>
  <c r="AN7" i="25" s="1"/>
  <c r="D7" i="19"/>
  <c r="C7"/>
  <c r="AD7" l="1"/>
  <c r="AA7" i="24"/>
  <c r="AC7" i="19"/>
  <c r="Z6"/>
  <c r="AL6" i="25" s="1"/>
  <c r="K6" i="19" l="1"/>
  <c r="AN6" i="25" s="1"/>
  <c r="D6" i="19"/>
  <c r="C6"/>
  <c r="AD6" l="1"/>
  <c r="AA6" i="24"/>
  <c r="AC6" i="19"/>
  <c r="Z5"/>
  <c r="AL5" i="25" s="1"/>
  <c r="AL33" l="1"/>
  <c r="AL32"/>
  <c r="AL31"/>
  <c r="AL30"/>
  <c r="K5" i="19"/>
  <c r="AN5" i="25" s="1"/>
  <c r="D5" i="19"/>
  <c r="C5"/>
  <c r="Z29" i="18"/>
  <c r="AL35" i="25" l="1"/>
  <c r="AL34"/>
  <c r="AD5" i="19"/>
  <c r="AA5" i="24"/>
  <c r="AC5" i="19"/>
  <c r="AD29" i="18"/>
  <c r="K29"/>
  <c r="D29"/>
  <c r="C29"/>
  <c r="AA33" i="24" l="1"/>
  <c r="AA31"/>
  <c r="AA32"/>
  <c r="AA30"/>
  <c r="AC29" i="18"/>
  <c r="Z28"/>
  <c r="AD28" l="1"/>
  <c r="K28"/>
  <c r="D28"/>
  <c r="C28"/>
  <c r="AC28" l="1"/>
  <c r="Z27"/>
  <c r="AD27" l="1"/>
  <c r="K27"/>
  <c r="D27"/>
  <c r="C27"/>
  <c r="AC27" l="1"/>
  <c r="Z26"/>
  <c r="K26" l="1"/>
  <c r="AD26" s="1"/>
  <c r="D26"/>
  <c r="C26"/>
  <c r="AC26" l="1"/>
  <c r="Z25"/>
  <c r="K25" l="1"/>
  <c r="AD25" s="1"/>
  <c r="D25"/>
  <c r="C25"/>
  <c r="AC25" l="1"/>
  <c r="Z24"/>
  <c r="AD24" l="1"/>
  <c r="K24"/>
  <c r="D24"/>
  <c r="C24"/>
  <c r="AC24" l="1"/>
  <c r="Z23"/>
  <c r="K23" l="1"/>
  <c r="D23"/>
  <c r="C23"/>
  <c r="AC23" l="1"/>
  <c r="AD23"/>
  <c r="Z22"/>
  <c r="K22" l="1"/>
  <c r="D22"/>
  <c r="C22"/>
  <c r="AC22" l="1"/>
  <c r="AD22"/>
  <c r="Z21"/>
  <c r="K21" l="1"/>
  <c r="D21"/>
  <c r="C21"/>
  <c r="AC21" l="1"/>
  <c r="AD21"/>
  <c r="Z20"/>
  <c r="K20" l="1"/>
  <c r="AD20" s="1"/>
  <c r="D20"/>
  <c r="C20"/>
  <c r="AC20" l="1"/>
  <c r="Z19"/>
  <c r="K19" l="1"/>
  <c r="AD19" s="1"/>
  <c r="D19"/>
  <c r="C19"/>
  <c r="AC19" l="1"/>
  <c r="Z18"/>
  <c r="K18" l="1"/>
  <c r="D18"/>
  <c r="C18"/>
  <c r="AC18" l="1"/>
  <c r="AD18"/>
  <c r="Z17"/>
  <c r="K17" l="1"/>
  <c r="D17"/>
  <c r="C17"/>
  <c r="AC17" l="1"/>
  <c r="AD17"/>
  <c r="Z16"/>
  <c r="K16" l="1"/>
  <c r="D16"/>
  <c r="C16"/>
  <c r="AC16" l="1"/>
  <c r="AD16"/>
  <c r="Z15"/>
  <c r="K15" l="1"/>
  <c r="AD15" s="1"/>
  <c r="D15"/>
  <c r="C15"/>
  <c r="AC15" l="1"/>
  <c r="Z14"/>
  <c r="K14" l="1"/>
  <c r="D14"/>
  <c r="C14"/>
  <c r="AC14" l="1"/>
  <c r="AD14"/>
  <c r="Z13"/>
  <c r="K13" l="1"/>
  <c r="AD13" s="1"/>
  <c r="D13"/>
  <c r="C13"/>
  <c r="AC13" l="1"/>
  <c r="Z12"/>
  <c r="K12" l="1"/>
  <c r="D12"/>
  <c r="C12"/>
  <c r="AC12" l="1"/>
  <c r="AD12"/>
  <c r="Z11"/>
  <c r="AI11" i="25" s="1"/>
  <c r="K11" i="18" l="1"/>
  <c r="AK11" i="25" s="1"/>
  <c r="D11" i="18"/>
  <c r="C11"/>
  <c r="AD11" l="1"/>
  <c r="Y11" i="24"/>
  <c r="AC11" i="18"/>
  <c r="Z10"/>
  <c r="AI10" i="25" s="1"/>
  <c r="K10" i="18" l="1"/>
  <c r="AK10" i="25" s="1"/>
  <c r="D10" i="18"/>
  <c r="C10"/>
  <c r="AD10" l="1"/>
  <c r="Y10" i="24"/>
  <c r="AC10" i="18"/>
  <c r="Z9"/>
  <c r="AI9" i="25" s="1"/>
  <c r="K9" i="18" l="1"/>
  <c r="AK9" i="25" s="1"/>
  <c r="D9" i="18"/>
  <c r="C9"/>
  <c r="AD9" l="1"/>
  <c r="Y9" i="24"/>
  <c r="AC9" i="18"/>
  <c r="Z8"/>
  <c r="AI8" i="25" s="1"/>
  <c r="K8" i="18" l="1"/>
  <c r="AK8" i="25" s="1"/>
  <c r="D8" i="18"/>
  <c r="C8"/>
  <c r="Y8" i="24" l="1"/>
  <c r="AC8" i="18"/>
  <c r="AD8"/>
  <c r="Z7"/>
  <c r="AI7" i="25" s="1"/>
  <c r="K7" i="18" l="1"/>
  <c r="AK7" i="25" s="1"/>
  <c r="D7" i="18"/>
  <c r="C7"/>
  <c r="Y7" i="24" l="1"/>
  <c r="AC7" i="18"/>
  <c r="AD7"/>
  <c r="Z6"/>
  <c r="AI6" i="25" s="1"/>
  <c r="K6" i="18" l="1"/>
  <c r="AK6" i="25" s="1"/>
  <c r="D6" i="18"/>
  <c r="C6"/>
  <c r="Y6" i="24" l="1"/>
  <c r="AC6" i="18"/>
  <c r="AD6"/>
  <c r="Z5"/>
  <c r="AI5" i="25" s="1"/>
  <c r="AI33" l="1"/>
  <c r="AI32"/>
  <c r="AI30"/>
  <c r="AI31"/>
  <c r="K5" i="18"/>
  <c r="AK5" i="25" s="1"/>
  <c r="D5" i="18"/>
  <c r="C5"/>
  <c r="Z29" i="17"/>
  <c r="AI34" i="25" l="1"/>
  <c r="AI35"/>
  <c r="AD5" i="18"/>
  <c r="Y5" i="24"/>
  <c r="AC5" i="18"/>
  <c r="K29" i="17"/>
  <c r="D29"/>
  <c r="C29"/>
  <c r="Y32" i="24" l="1"/>
  <c r="Y33"/>
  <c r="Y31"/>
  <c r="Y30"/>
  <c r="AC29" i="17"/>
  <c r="AD29"/>
  <c r="Z28"/>
  <c r="K28" l="1"/>
  <c r="D28"/>
  <c r="C28"/>
  <c r="AC28" l="1"/>
  <c r="AD28"/>
  <c r="Z27"/>
  <c r="K27" l="1"/>
  <c r="D27"/>
  <c r="C27"/>
  <c r="AC27" l="1"/>
  <c r="AD27"/>
  <c r="Z26"/>
  <c r="K26" l="1"/>
  <c r="D26"/>
  <c r="C26"/>
  <c r="AC26" l="1"/>
  <c r="AD26"/>
  <c r="Z25"/>
  <c r="K25" l="1"/>
  <c r="AD25" s="1"/>
  <c r="D25"/>
  <c r="C25"/>
  <c r="AC25" l="1"/>
  <c r="Z24"/>
  <c r="K24" l="1"/>
  <c r="D24"/>
  <c r="C24"/>
  <c r="AC24" l="1"/>
  <c r="AD24"/>
  <c r="Z23"/>
  <c r="K23" l="1"/>
  <c r="D23"/>
  <c r="C23"/>
  <c r="AC23" l="1"/>
  <c r="AD23"/>
  <c r="Z22"/>
  <c r="K22" l="1"/>
  <c r="D22"/>
  <c r="C22"/>
  <c r="AC22" l="1"/>
  <c r="AD22"/>
  <c r="Z21"/>
  <c r="K21" l="1"/>
  <c r="AD21" s="1"/>
  <c r="D21"/>
  <c r="C21"/>
  <c r="AC21" l="1"/>
  <c r="Z20"/>
  <c r="AD20" l="1"/>
  <c r="K20"/>
  <c r="D20"/>
  <c r="C20"/>
  <c r="AC20" l="1"/>
  <c r="Z19"/>
  <c r="K19" l="1"/>
  <c r="AD19" s="1"/>
  <c r="D19"/>
  <c r="C19"/>
  <c r="AC19" l="1"/>
  <c r="Z18"/>
  <c r="K18" l="1"/>
  <c r="D18"/>
  <c r="C18"/>
  <c r="AC18" l="1"/>
  <c r="AD18"/>
  <c r="Z17"/>
  <c r="AD17" l="1"/>
  <c r="K17"/>
  <c r="D17"/>
  <c r="C17"/>
  <c r="AC17" l="1"/>
  <c r="Z16"/>
  <c r="K16" l="1"/>
  <c r="D16"/>
  <c r="C16"/>
  <c r="AC16" l="1"/>
  <c r="AD16"/>
  <c r="Z15"/>
  <c r="K15" l="1"/>
  <c r="D15"/>
  <c r="C15"/>
  <c r="AC15" l="1"/>
  <c r="AD15"/>
  <c r="Z14"/>
  <c r="K14" l="1"/>
  <c r="AD14" s="1"/>
  <c r="D14"/>
  <c r="C14"/>
  <c r="AC14" l="1"/>
  <c r="Z13"/>
  <c r="K13" l="1"/>
  <c r="AD13" s="1"/>
  <c r="D13"/>
  <c r="C13"/>
  <c r="AC13" l="1"/>
  <c r="Z12"/>
  <c r="K12" l="1"/>
  <c r="AD12" s="1"/>
  <c r="D12"/>
  <c r="C12"/>
  <c r="AC12" l="1"/>
  <c r="Z11"/>
  <c r="AF11" i="25" s="1"/>
  <c r="K11" i="17" l="1"/>
  <c r="D11"/>
  <c r="C11"/>
  <c r="AD11" l="1"/>
  <c r="AH11" i="25"/>
  <c r="W11" i="24"/>
  <c r="AC11" i="17"/>
  <c r="Z10"/>
  <c r="AF10" i="25" s="1"/>
  <c r="K10" i="17" l="1"/>
  <c r="AH10" i="25" s="1"/>
  <c r="D10" i="17"/>
  <c r="C10"/>
  <c r="W10" i="24" l="1"/>
  <c r="AC10" i="17"/>
  <c r="AD10"/>
  <c r="Z9"/>
  <c r="AF9" i="25" s="1"/>
  <c r="K9" i="17" l="1"/>
  <c r="AH9" i="25" s="1"/>
  <c r="D9" i="17"/>
  <c r="C9"/>
  <c r="W9" i="24" l="1"/>
  <c r="AC9" i="17"/>
  <c r="AD9"/>
  <c r="Z8"/>
  <c r="AF8" i="25" s="1"/>
  <c r="K8" i="17" l="1"/>
  <c r="AH8" i="25" s="1"/>
  <c r="D8" i="17"/>
  <c r="C8"/>
  <c r="W8" i="24" l="1"/>
  <c r="AC8" i="17"/>
  <c r="AD8"/>
  <c r="Z7"/>
  <c r="AF7" i="25" s="1"/>
  <c r="K7" i="17" l="1"/>
  <c r="AH7" i="25" s="1"/>
  <c r="D7" i="17"/>
  <c r="C7"/>
  <c r="W7" i="24" l="1"/>
  <c r="AC7" i="17"/>
  <c r="AD7"/>
  <c r="Z6"/>
  <c r="AF6" i="25" s="1"/>
  <c r="K6" i="17" l="1"/>
  <c r="AH6" i="25" s="1"/>
  <c r="D6" i="17"/>
  <c r="C6"/>
  <c r="W6" i="24" l="1"/>
  <c r="AC6" i="17"/>
  <c r="AD6"/>
  <c r="Z5"/>
  <c r="AF5" i="25" s="1"/>
  <c r="AF31" l="1"/>
  <c r="AF33"/>
  <c r="AF30"/>
  <c r="AF32"/>
  <c r="K5" i="17"/>
  <c r="AH5" i="25" s="1"/>
  <c r="D5" i="17"/>
  <c r="C5"/>
  <c r="M34" i="12"/>
  <c r="D1"/>
  <c r="M34" i="11"/>
  <c r="D1"/>
  <c r="M34" i="10"/>
  <c r="D1"/>
  <c r="M34" i="9"/>
  <c r="D1"/>
  <c r="M34" i="8"/>
  <c r="D1"/>
  <c r="K29" i="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D1" i="23"/>
  <c r="G1" i="7"/>
  <c r="F1" i="6"/>
  <c r="AF34" i="25" l="1"/>
  <c r="AF35"/>
  <c r="AD5" i="17"/>
  <c r="W5" i="24"/>
  <c r="AC5" i="17"/>
  <c r="I1" i="4"/>
  <c r="F1" i="1"/>
  <c r="E20" i="6"/>
  <c r="E19"/>
  <c r="E18"/>
  <c r="E17"/>
  <c r="E16"/>
  <c r="E15"/>
  <c r="E14"/>
  <c r="E13"/>
  <c r="E12"/>
  <c r="E11"/>
  <c r="E10"/>
  <c r="E9"/>
  <c r="E8"/>
  <c r="E7"/>
  <c r="E6"/>
  <c r="F1365" i="26"/>
  <c r="F1674"/>
  <c r="F2189"/>
  <c r="F1777"/>
  <c r="F1262"/>
  <c r="F953"/>
  <c r="F2086"/>
  <c r="F1691" l="1"/>
  <c r="F1690"/>
  <c r="F1692"/>
  <c r="F1381"/>
  <c r="F1383"/>
  <c r="F1382"/>
  <c r="F1279"/>
  <c r="F1278"/>
  <c r="F1280"/>
  <c r="F971"/>
  <c r="F969"/>
  <c r="F970"/>
  <c r="F1795"/>
  <c r="F1793"/>
  <c r="F1794"/>
  <c r="F2102"/>
  <c r="F2103"/>
  <c r="F2104"/>
  <c r="F2205"/>
  <c r="F2206"/>
  <c r="F2207"/>
  <c r="E20" i="7"/>
  <c r="E19"/>
  <c r="E18"/>
  <c r="E17"/>
  <c r="E16"/>
  <c r="E15"/>
  <c r="E14"/>
  <c r="E13"/>
  <c r="E12"/>
  <c r="E11"/>
  <c r="E10"/>
  <c r="E9"/>
  <c r="E8"/>
  <c r="E7"/>
  <c r="E6"/>
  <c r="F1571" i="26"/>
  <c r="F1983"/>
  <c r="F1056"/>
  <c r="F850"/>
  <c r="F2395"/>
  <c r="F1880"/>
  <c r="F541"/>
  <c r="F438"/>
  <c r="F232"/>
  <c r="F1468"/>
  <c r="F747"/>
  <c r="F644"/>
  <c r="F2292"/>
  <c r="F1159"/>
  <c r="F129"/>
  <c r="F2498"/>
  <c r="F335"/>
  <c r="F44" l="1"/>
  <c r="F1484"/>
  <c r="F1485"/>
  <c r="F1486"/>
  <c r="F660"/>
  <c r="F661"/>
  <c r="F662"/>
  <c r="F1176"/>
  <c r="F1177"/>
  <c r="F1175"/>
  <c r="F557"/>
  <c r="F558"/>
  <c r="F559"/>
  <c r="F353"/>
  <c r="F352"/>
  <c r="F351"/>
  <c r="F866"/>
  <c r="F867"/>
  <c r="F868"/>
  <c r="F146"/>
  <c r="F145"/>
  <c r="F147"/>
  <c r="F1589"/>
  <c r="F1588"/>
  <c r="F1587"/>
  <c r="F455"/>
  <c r="F454"/>
  <c r="F456"/>
  <c r="F2412"/>
  <c r="F2411"/>
  <c r="F2413"/>
  <c r="F764"/>
  <c r="F765"/>
  <c r="F763"/>
  <c r="F1897"/>
  <c r="F1898"/>
  <c r="F1896"/>
  <c r="F1072"/>
  <c r="F1074"/>
  <c r="F1073"/>
  <c r="F1999"/>
  <c r="F2000"/>
  <c r="F2001"/>
  <c r="F248"/>
  <c r="F249"/>
  <c r="F250"/>
  <c r="F2308"/>
  <c r="F2310"/>
  <c r="F2309"/>
  <c r="F43"/>
  <c r="F2514"/>
  <c r="F2515"/>
  <c r="F2516"/>
  <c r="F42"/>
  <c r="G6" i="23"/>
  <c r="G7"/>
  <c r="G8"/>
  <c r="G9"/>
  <c r="G10"/>
  <c r="G11"/>
  <c r="G5"/>
  <c r="B19" i="27"/>
  <c r="B65" i="29"/>
  <c r="C13" i="27"/>
  <c r="B63"/>
  <c r="B13"/>
  <c r="I10" l="1"/>
  <c r="I9"/>
  <c r="I8"/>
  <c r="I7"/>
  <c r="I6"/>
  <c r="I5"/>
  <c r="I4"/>
  <c r="I3"/>
  <c r="I2"/>
  <c r="I1"/>
  <c r="G12" i="23"/>
  <c r="G13"/>
  <c r="G14"/>
  <c r="G15"/>
  <c r="G16"/>
  <c r="G17"/>
  <c r="G18"/>
  <c r="G19"/>
  <c r="G20"/>
  <c r="G21"/>
  <c r="G22"/>
  <c r="G23"/>
  <c r="G24"/>
  <c r="G25"/>
  <c r="G26"/>
  <c r="G27"/>
  <c r="G28"/>
  <c r="G29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5"/>
  <c r="I2" i="29" l="1"/>
  <c r="I1"/>
  <c r="I10"/>
  <c r="I8"/>
  <c r="I7"/>
  <c r="I6"/>
  <c r="I5"/>
  <c r="I4"/>
  <c r="I3"/>
  <c r="I9"/>
  <c r="P6" i="5"/>
  <c r="AL5" i="22" l="1"/>
  <c r="AU37" i="25"/>
  <c r="AG35" i="24"/>
  <c r="AL5" i="21"/>
  <c r="AR37" i="25"/>
  <c r="AE35" i="24"/>
  <c r="AL5" i="20"/>
  <c r="AO37" i="25"/>
  <c r="AC35" i="24"/>
  <c r="AL5" i="19"/>
  <c r="AL37" i="25"/>
  <c r="AA35" i="24"/>
  <c r="AL5" i="18"/>
  <c r="AI37" i="25"/>
  <c r="Y35" i="24"/>
  <c r="AL5" i="17"/>
  <c r="AF37" i="25"/>
  <c r="W35" i="24"/>
  <c r="AL5" i="14"/>
  <c r="AL5" i="12"/>
  <c r="AH5" i="8"/>
  <c r="AL5" i="16"/>
  <c r="AL5" i="13"/>
  <c r="AL5" i="11"/>
  <c r="AJ5" i="9"/>
  <c r="AL5" i="15"/>
  <c r="AJ5" i="10"/>
  <c r="H4" i="5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M25" i="21"/>
  <c r="AB8" i="20"/>
  <c r="M5" i="18"/>
  <c r="AB29" i="21"/>
  <c r="AB27" i="22"/>
  <c r="AB15" i="19"/>
  <c r="AB20" i="20"/>
  <c r="M9" i="22"/>
  <c r="M11" i="17"/>
  <c r="AB16" i="19"/>
  <c r="AB12" i="18"/>
  <c r="M21"/>
  <c r="AB22"/>
  <c r="AB21" i="19"/>
  <c r="AB6" i="18"/>
  <c r="M10" i="19"/>
  <c r="AB20" i="22"/>
  <c r="M17"/>
  <c r="AB29" i="20"/>
  <c r="M23"/>
  <c r="M16" i="21"/>
  <c r="M23" i="19"/>
  <c r="AB22" i="20"/>
  <c r="AB5" i="22"/>
  <c r="AB10" i="20"/>
  <c r="AB18" i="19"/>
  <c r="AB14" i="17"/>
  <c r="M15" i="19"/>
  <c r="M14" i="21"/>
  <c r="AB24" i="19"/>
  <c r="AB24" i="20"/>
  <c r="M15" i="17"/>
  <c r="AB15" i="22"/>
  <c r="AB27" i="18"/>
  <c r="AB28" i="20"/>
  <c r="AB11" i="19"/>
  <c r="AB23"/>
  <c r="M21" i="22"/>
  <c r="AB25" i="19"/>
  <c r="AB11" i="21"/>
  <c r="AB24" i="22"/>
  <c r="AB9"/>
  <c r="M27" i="17"/>
  <c r="M8" i="19"/>
  <c r="M15" i="20"/>
  <c r="M25" i="22"/>
  <c r="M20" i="18"/>
  <c r="M19" i="17"/>
  <c r="AB16" i="21"/>
  <c r="AB22" i="19"/>
  <c r="AB9" i="20"/>
  <c r="AB19"/>
  <c r="AB14" i="18"/>
  <c r="M25" i="17"/>
  <c r="M17" i="19"/>
  <c r="AB8" i="18"/>
  <c r="M19" i="22"/>
  <c r="M26" i="20"/>
  <c r="M6" i="22"/>
  <c r="M24" i="19"/>
  <c r="AB9" i="21"/>
  <c r="M13" i="18"/>
  <c r="AB15"/>
  <c r="M16" i="19"/>
  <c r="M29" i="21"/>
  <c r="M10" i="17"/>
  <c r="AB11" i="22"/>
  <c r="AB10" i="21"/>
  <c r="AB24"/>
  <c r="AB26" i="22"/>
  <c r="M11"/>
  <c r="M19" i="18"/>
  <c r="AB16" i="20"/>
  <c r="AB27"/>
  <c r="AB16" i="22"/>
  <c r="AB5" i="20"/>
  <c r="AB20" i="19"/>
  <c r="AB7" i="21"/>
  <c r="AB5" i="19"/>
  <c r="AB15" i="21"/>
  <c r="AB11" i="20"/>
  <c r="AB16" i="17"/>
  <c r="M23" i="18"/>
  <c r="AB13" i="22"/>
  <c r="M22"/>
  <c r="AB11" i="17"/>
  <c r="AB17"/>
  <c r="AB9"/>
  <c r="AB21"/>
  <c r="AB14" i="21"/>
  <c r="M18" i="19"/>
  <c r="M5" i="20"/>
  <c r="M17"/>
  <c r="AB5" i="21"/>
  <c r="M13" i="17"/>
  <c r="AB13" i="21"/>
  <c r="M21" i="20"/>
  <c r="M20" i="17"/>
  <c r="M19" i="21"/>
  <c r="AB12" i="17"/>
  <c r="M17" i="21"/>
  <c r="M12" i="17"/>
  <c r="M16" i="22"/>
  <c r="AB21"/>
  <c r="AB19" i="19"/>
  <c r="AB25" i="17"/>
  <c r="M29" i="18"/>
  <c r="M7" i="21"/>
  <c r="M28" i="18"/>
  <c r="AB8" i="21"/>
  <c r="M5" i="22"/>
  <c r="M21" i="19"/>
  <c r="AB17" i="20"/>
  <c r="AB26" i="21"/>
  <c r="M11" i="18"/>
  <c r="M14" i="22"/>
  <c r="M13" i="21"/>
  <c r="M24" i="17"/>
  <c r="M26" i="22"/>
  <c r="AB28" i="18"/>
  <c r="AB5" i="17"/>
  <c r="M15" i="21"/>
  <c r="M18" i="17"/>
  <c r="AB25" i="20"/>
  <c r="AB17" i="21"/>
  <c r="AB22"/>
  <c r="AB10" i="17"/>
  <c r="AB29" i="19"/>
  <c r="M16" i="18"/>
  <c r="M14"/>
  <c r="AB13" i="17"/>
  <c r="M24" i="18"/>
  <c r="M7"/>
  <c r="AB29" i="22"/>
  <c r="AB19" i="18"/>
  <c r="M10" i="22"/>
  <c r="M25" i="20"/>
  <c r="AB10" i="19"/>
  <c r="AB25" i="22"/>
  <c r="M19" i="20"/>
  <c r="AB18" i="17"/>
  <c r="M28" i="22"/>
  <c r="AB12" i="19"/>
  <c r="M6"/>
  <c r="M20" i="20"/>
  <c r="M22" i="18"/>
  <c r="M17" i="17"/>
  <c r="AB10" i="18"/>
  <c r="AB8" i="19"/>
  <c r="AB6" i="21"/>
  <c r="AB21" i="20"/>
  <c r="AB6" i="19"/>
  <c r="M7" i="22"/>
  <c r="AB7"/>
  <c r="AB24" i="17"/>
  <c r="AB19"/>
  <c r="AB24" i="18"/>
  <c r="AB9" i="19"/>
  <c r="M21" i="17"/>
  <c r="AB19" i="22"/>
  <c r="M28" i="19"/>
  <c r="M6" i="18"/>
  <c r="M13" i="22"/>
  <c r="AB12" i="20"/>
  <c r="M29" i="19"/>
  <c r="AB27" i="17"/>
  <c r="M29"/>
  <c r="M9" i="20"/>
  <c r="M18" i="18"/>
  <c r="AB6" i="17"/>
  <c r="M18" i="22"/>
  <c r="M14" i="20"/>
  <c r="M15" i="22"/>
  <c r="M27" i="18"/>
  <c r="AB8" i="22"/>
  <c r="M9" i="17"/>
  <c r="M14" i="19"/>
  <c r="AB7" i="17"/>
  <c r="M22" i="20"/>
  <c r="AB28" i="22"/>
  <c r="M8" i="21"/>
  <c r="M26" i="18"/>
  <c r="M10" i="21"/>
  <c r="AB25" i="18"/>
  <c r="AB23" i="22"/>
  <c r="AB13" i="19"/>
  <c r="AB13" i="20"/>
  <c r="M27" i="19"/>
  <c r="M11" i="20"/>
  <c r="AB7" i="19"/>
  <c r="M6" i="20"/>
  <c r="M7" i="17"/>
  <c r="AB22"/>
  <c r="B19" i="29"/>
  <c r="M26" i="17"/>
  <c r="M5"/>
  <c r="AB9" i="18"/>
  <c r="M25"/>
  <c r="M11" i="21"/>
  <c r="M27" i="20"/>
  <c r="AB12" i="21"/>
  <c r="M28" i="20"/>
  <c r="M8" i="18"/>
  <c r="M20" i="21"/>
  <c r="AB6" i="22"/>
  <c r="AB17" i="19"/>
  <c r="M9"/>
  <c r="M12"/>
  <c r="M12" i="18"/>
  <c r="M26" i="21"/>
  <c r="AB26" i="20"/>
  <c r="M6" i="21"/>
  <c r="AB14" i="22"/>
  <c r="M24" i="20"/>
  <c r="M19" i="19"/>
  <c r="AB29" i="17"/>
  <c r="AB26" i="18"/>
  <c r="M14" i="17"/>
  <c r="AB7" i="18"/>
  <c r="M16" i="20"/>
  <c r="AB23" i="21"/>
  <c r="AB8" i="17"/>
  <c r="B13" i="29"/>
  <c r="AB10" i="22"/>
  <c r="AB26" i="17"/>
  <c r="M23" i="22"/>
  <c r="M20" i="19"/>
  <c r="M12" i="22"/>
  <c r="AB23" i="20"/>
  <c r="M25" i="19"/>
  <c r="AB14" i="20"/>
  <c r="M11" i="19"/>
  <c r="AB12" i="22"/>
  <c r="AB21" i="21"/>
  <c r="AB23" i="18"/>
  <c r="M24" i="22"/>
  <c r="C13" i="29"/>
  <c r="M5" i="19"/>
  <c r="AB27"/>
  <c r="M5" i="21"/>
  <c r="AB19"/>
  <c r="M12"/>
  <c r="M24"/>
  <c r="AB28" i="19"/>
  <c r="M15" i="18"/>
  <c r="M28" i="21"/>
  <c r="M20" i="22"/>
  <c r="M23" i="17"/>
  <c r="AB22" i="22"/>
  <c r="M7" i="19"/>
  <c r="M21" i="21"/>
  <c r="M10" i="18"/>
  <c r="M22" i="19"/>
  <c r="M13" i="20"/>
  <c r="AB15" i="17"/>
  <c r="M29" i="20"/>
  <c r="M10"/>
  <c r="M12"/>
  <c r="M29" i="22"/>
  <c r="AB20" i="17"/>
  <c r="AB28"/>
  <c r="AB17" i="18"/>
  <c r="M8" i="20"/>
  <c r="AB25" i="21"/>
  <c r="M16" i="17"/>
  <c r="M17" i="18"/>
  <c r="M27" i="22"/>
  <c r="AB29" i="18"/>
  <c r="M8" i="22"/>
  <c r="AB18" i="18"/>
  <c r="AB21"/>
  <c r="AB28" i="21"/>
  <c r="AB7" i="20"/>
  <c r="M9" i="21"/>
  <c r="AB23" i="17"/>
  <c r="AB26" i="19"/>
  <c r="M28" i="17"/>
  <c r="M9" i="18"/>
  <c r="M8" i="17"/>
  <c r="M27" i="21"/>
  <c r="M23"/>
  <c r="M18"/>
  <c r="AB16" i="18"/>
  <c r="M18" i="20"/>
  <c r="AB27" i="21"/>
  <c r="M22"/>
  <c r="AB20" i="18"/>
  <c r="M7" i="20"/>
  <c r="M26" i="19"/>
  <c r="M22" i="17"/>
  <c r="AB14" i="19"/>
  <c r="AB6" i="20"/>
  <c r="AB18" i="22"/>
  <c r="AB11" i="18"/>
  <c r="AB17" i="22"/>
  <c r="M6" i="17"/>
  <c r="AB20" i="21"/>
  <c r="AB18"/>
  <c r="M13" i="19"/>
  <c r="AB18" i="20"/>
  <c r="AB13" i="18"/>
  <c r="AB5"/>
  <c r="AB15" i="20"/>
  <c r="M30" i="23" l="1"/>
  <c r="D29"/>
  <c r="C29"/>
  <c r="D28"/>
  <c r="C28"/>
  <c r="D27"/>
  <c r="C27"/>
  <c r="D26"/>
  <c r="C26"/>
  <c r="D25"/>
  <c r="C25"/>
  <c r="D24"/>
  <c r="C24"/>
  <c r="D23"/>
  <c r="C23"/>
  <c r="D22"/>
  <c r="C22"/>
  <c r="D21"/>
  <c r="C21"/>
  <c r="D20"/>
  <c r="C20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D8"/>
  <c r="C8"/>
  <c r="D7"/>
  <c r="C7"/>
  <c r="D6"/>
  <c r="C6"/>
  <c r="D5"/>
  <c r="C5"/>
  <c r="C3" i="24"/>
  <c r="C3" i="25"/>
  <c r="F42" i="29" l="1"/>
  <c r="F43"/>
  <c r="F41"/>
  <c r="D29" i="24"/>
  <c r="C29"/>
  <c r="D28"/>
  <c r="C28"/>
  <c r="D27"/>
  <c r="C27"/>
  <c r="D26"/>
  <c r="C26"/>
  <c r="D25"/>
  <c r="C25"/>
  <c r="D24"/>
  <c r="C24"/>
  <c r="D23"/>
  <c r="C23"/>
  <c r="D22"/>
  <c r="C22"/>
  <c r="D21"/>
  <c r="C21"/>
  <c r="D20"/>
  <c r="C20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D8"/>
  <c r="C8"/>
  <c r="D7"/>
  <c r="C7"/>
  <c r="D6"/>
  <c r="C6"/>
  <c r="D5"/>
  <c r="C5"/>
  <c r="Z6" i="16"/>
  <c r="Z7"/>
  <c r="Z8"/>
  <c r="Z9"/>
  <c r="Z10"/>
  <c r="Z11"/>
  <c r="Z12"/>
  <c r="Z13"/>
  <c r="Z14"/>
  <c r="Z15"/>
  <c r="Z16"/>
  <c r="AC16" i="25" s="1"/>
  <c r="Z17" i="16"/>
  <c r="Z18"/>
  <c r="Z19"/>
  <c r="Z20"/>
  <c r="AC20" i="25" s="1"/>
  <c r="Z21" i="16"/>
  <c r="Z22"/>
  <c r="Z23"/>
  <c r="Z24"/>
  <c r="AC24" i="25" s="1"/>
  <c r="Z25" i="16"/>
  <c r="Z26"/>
  <c r="Z27"/>
  <c r="AC27" i="25" s="1"/>
  <c r="Z28" i="16"/>
  <c r="AC28" i="25" s="1"/>
  <c r="Z29" i="16"/>
  <c r="Z5"/>
  <c r="K6"/>
  <c r="K7"/>
  <c r="K8"/>
  <c r="U8" i="24" s="1"/>
  <c r="K9" i="16"/>
  <c r="K10"/>
  <c r="U10" i="24" s="1"/>
  <c r="K11" i="16"/>
  <c r="K12"/>
  <c r="K13"/>
  <c r="AE13" i="25" s="1"/>
  <c r="K14" i="16"/>
  <c r="K15"/>
  <c r="AE15" i="25" s="1"/>
  <c r="K16" i="16"/>
  <c r="K17"/>
  <c r="K18"/>
  <c r="K19"/>
  <c r="K20"/>
  <c r="K21"/>
  <c r="AE21" i="25" s="1"/>
  <c r="K22" i="16"/>
  <c r="K23"/>
  <c r="AE23" i="25" s="1"/>
  <c r="K24" i="16"/>
  <c r="K25"/>
  <c r="K26"/>
  <c r="K27"/>
  <c r="K28"/>
  <c r="K29"/>
  <c r="AE29" i="25" s="1"/>
  <c r="K5" i="16"/>
  <c r="U5" i="24" s="1"/>
  <c r="Z6" i="15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5"/>
  <c r="K6"/>
  <c r="K7"/>
  <c r="K8"/>
  <c r="K9"/>
  <c r="K10"/>
  <c r="K11"/>
  <c r="K12"/>
  <c r="K13"/>
  <c r="AB13" i="25" s="1"/>
  <c r="K14" i="15"/>
  <c r="K15"/>
  <c r="K16"/>
  <c r="K17"/>
  <c r="K18"/>
  <c r="K19"/>
  <c r="AB19" i="25" s="1"/>
  <c r="K20" i="15"/>
  <c r="K21"/>
  <c r="AB21" i="25" s="1"/>
  <c r="K22" i="15"/>
  <c r="K23"/>
  <c r="K24"/>
  <c r="K25"/>
  <c r="K26"/>
  <c r="K27"/>
  <c r="AB27" i="25" s="1"/>
  <c r="K28" i="15"/>
  <c r="K29"/>
  <c r="AB29" i="25" s="1"/>
  <c r="K5" i="15"/>
  <c r="Z6" i="14"/>
  <c r="W6" i="25" s="1"/>
  <c r="Z7" i="14"/>
  <c r="Z8"/>
  <c r="Z9"/>
  <c r="Z10"/>
  <c r="Z11"/>
  <c r="Z12"/>
  <c r="W12" i="25" s="1"/>
  <c r="Z13" i="14"/>
  <c r="Z14"/>
  <c r="Z15"/>
  <c r="W15" i="25" s="1"/>
  <c r="Z16" i="14"/>
  <c r="W16" i="25" s="1"/>
  <c r="Z17" i="14"/>
  <c r="Z18"/>
  <c r="Z19"/>
  <c r="Z20"/>
  <c r="W20" i="25" s="1"/>
  <c r="Z21" i="14"/>
  <c r="Z22"/>
  <c r="Z23"/>
  <c r="Z24"/>
  <c r="Z25"/>
  <c r="Z26"/>
  <c r="Z27"/>
  <c r="Z28"/>
  <c r="Z29"/>
  <c r="Z5"/>
  <c r="K6"/>
  <c r="K7"/>
  <c r="K8"/>
  <c r="K9"/>
  <c r="K10"/>
  <c r="K11"/>
  <c r="K12"/>
  <c r="K13"/>
  <c r="K14"/>
  <c r="K15"/>
  <c r="K16"/>
  <c r="K17"/>
  <c r="Y17" i="25" s="1"/>
  <c r="K18" i="14"/>
  <c r="K19"/>
  <c r="Y19" i="25" s="1"/>
  <c r="K20" i="14"/>
  <c r="K21"/>
  <c r="K22"/>
  <c r="K23"/>
  <c r="K24"/>
  <c r="K25"/>
  <c r="Y25" i="25" s="1"/>
  <c r="K26" i="14"/>
  <c r="K27"/>
  <c r="Y27" i="25" s="1"/>
  <c r="K28" i="14"/>
  <c r="K29"/>
  <c r="K5"/>
  <c r="Z6" i="13"/>
  <c r="Z7"/>
  <c r="Z8"/>
  <c r="Z9"/>
  <c r="Z10"/>
  <c r="T10" i="25" s="1"/>
  <c r="Z11" i="13"/>
  <c r="Z12"/>
  <c r="Z13"/>
  <c r="T13" i="25" s="1"/>
  <c r="Z14" i="13"/>
  <c r="Z15"/>
  <c r="Z16"/>
  <c r="Z17"/>
  <c r="Z18"/>
  <c r="T18" i="25" s="1"/>
  <c r="Z19" i="13"/>
  <c r="T19" i="25" s="1"/>
  <c r="Z20" i="13"/>
  <c r="Z21"/>
  <c r="T21" i="25" s="1"/>
  <c r="Z22" i="13"/>
  <c r="Z23"/>
  <c r="Z24"/>
  <c r="Z25"/>
  <c r="Z26"/>
  <c r="T26" i="25" s="1"/>
  <c r="Z27" i="13"/>
  <c r="Z28"/>
  <c r="Z29"/>
  <c r="Z5"/>
  <c r="K6"/>
  <c r="K7"/>
  <c r="K8"/>
  <c r="K9"/>
  <c r="K10"/>
  <c r="K11"/>
  <c r="O11" i="24" s="1"/>
  <c r="K12" i="13"/>
  <c r="K13"/>
  <c r="K14"/>
  <c r="K15"/>
  <c r="V15" i="25" s="1"/>
  <c r="K16" i="13"/>
  <c r="K17"/>
  <c r="V17" i="25" s="1"/>
  <c r="K18" i="13"/>
  <c r="K19"/>
  <c r="K20"/>
  <c r="K21"/>
  <c r="K22"/>
  <c r="K23"/>
  <c r="V23" i="25" s="1"/>
  <c r="K24" i="13"/>
  <c r="K25"/>
  <c r="V25" i="25" s="1"/>
  <c r="K26" i="13"/>
  <c r="K27"/>
  <c r="K28"/>
  <c r="K29"/>
  <c r="K5"/>
  <c r="Z6" i="12"/>
  <c r="Z7"/>
  <c r="Z8"/>
  <c r="Z9"/>
  <c r="Z10"/>
  <c r="Z11"/>
  <c r="Z12"/>
  <c r="Z13"/>
  <c r="Z14"/>
  <c r="Z15"/>
  <c r="Z16"/>
  <c r="Q16" i="25" s="1"/>
  <c r="Z17" i="12"/>
  <c r="Z18"/>
  <c r="Z19"/>
  <c r="Q19" i="25" s="1"/>
  <c r="Z20" i="12"/>
  <c r="Q20" i="25" s="1"/>
  <c r="Z21" i="12"/>
  <c r="Z22"/>
  <c r="Z23"/>
  <c r="Z24"/>
  <c r="Q24" i="25" s="1"/>
  <c r="Z25" i="12"/>
  <c r="Z26"/>
  <c r="Z27"/>
  <c r="Q27" i="25" s="1"/>
  <c r="Z28" i="12"/>
  <c r="Q28" i="25" s="1"/>
  <c r="Z29" i="12"/>
  <c r="Z5"/>
  <c r="K6"/>
  <c r="K7"/>
  <c r="K8"/>
  <c r="K9"/>
  <c r="K10"/>
  <c r="K11"/>
  <c r="K12"/>
  <c r="K13"/>
  <c r="S13" i="25" s="1"/>
  <c r="K14" i="12"/>
  <c r="K15"/>
  <c r="S15" i="25" s="1"/>
  <c r="K16" i="12"/>
  <c r="K17"/>
  <c r="K18"/>
  <c r="K19"/>
  <c r="K20"/>
  <c r="K21"/>
  <c r="S21" i="25" s="1"/>
  <c r="K22" i="12"/>
  <c r="K23"/>
  <c r="S23" i="25" s="1"/>
  <c r="K24" i="12"/>
  <c r="K25"/>
  <c r="K26"/>
  <c r="K27"/>
  <c r="K28"/>
  <c r="K29"/>
  <c r="S29" i="25" s="1"/>
  <c r="K5" i="12"/>
  <c r="Z6" i="11"/>
  <c r="Z7"/>
  <c r="Z8"/>
  <c r="Z9"/>
  <c r="Z10"/>
  <c r="Z11"/>
  <c r="Z12"/>
  <c r="Z13"/>
  <c r="Z14"/>
  <c r="N14" i="25" s="1"/>
  <c r="Z15" i="11"/>
  <c r="N15" i="25" s="1"/>
  <c r="Z16" i="11"/>
  <c r="Z17"/>
  <c r="Z18"/>
  <c r="N18" i="25" s="1"/>
  <c r="Z19" i="11"/>
  <c r="Z20"/>
  <c r="Z21"/>
  <c r="Z22"/>
  <c r="Z23"/>
  <c r="Z24"/>
  <c r="Z25"/>
  <c r="N25" i="25" s="1"/>
  <c r="Z26" i="11"/>
  <c r="Z27"/>
  <c r="Z28"/>
  <c r="Z29"/>
  <c r="Z5"/>
  <c r="K6"/>
  <c r="K7"/>
  <c r="K8"/>
  <c r="K9"/>
  <c r="K10"/>
  <c r="K11"/>
  <c r="K12"/>
  <c r="K13"/>
  <c r="P13" i="25" s="1"/>
  <c r="K14" i="11"/>
  <c r="K15"/>
  <c r="K16"/>
  <c r="K17"/>
  <c r="K18"/>
  <c r="K19"/>
  <c r="P19" i="25" s="1"/>
  <c r="K20" i="11"/>
  <c r="K21"/>
  <c r="P21" i="25" s="1"/>
  <c r="K22" i="11"/>
  <c r="K23"/>
  <c r="K24"/>
  <c r="K25"/>
  <c r="K26"/>
  <c r="K27"/>
  <c r="P27" i="25" s="1"/>
  <c r="K28" i="11"/>
  <c r="K29"/>
  <c r="P29" i="25" s="1"/>
  <c r="K5" i="11"/>
  <c r="Z6" i="10"/>
  <c r="Z7"/>
  <c r="Z8"/>
  <c r="Z9"/>
  <c r="Z10"/>
  <c r="K10" i="25" s="1"/>
  <c r="Z11" i="10"/>
  <c r="Z12"/>
  <c r="Z13"/>
  <c r="Z14"/>
  <c r="Z15"/>
  <c r="K15" i="25" s="1"/>
  <c r="Z16" i="10"/>
  <c r="Z17"/>
  <c r="Z18"/>
  <c r="Z19"/>
  <c r="K19" i="25" s="1"/>
  <c r="Z20" i="10"/>
  <c r="K20" i="25" s="1"/>
  <c r="Z21" i="10"/>
  <c r="Z22"/>
  <c r="Z23"/>
  <c r="Z24"/>
  <c r="Z25"/>
  <c r="Z26"/>
  <c r="Z27"/>
  <c r="Z28"/>
  <c r="K28" i="25" s="1"/>
  <c r="Z29" i="10"/>
  <c r="Z5"/>
  <c r="K6"/>
  <c r="K7"/>
  <c r="K8"/>
  <c r="K9"/>
  <c r="K10"/>
  <c r="K11"/>
  <c r="K12"/>
  <c r="K13"/>
  <c r="K14"/>
  <c r="I14" i="24" s="1"/>
  <c r="K15" i="10"/>
  <c r="K16"/>
  <c r="I16" i="24" s="1"/>
  <c r="K17" i="10"/>
  <c r="K18"/>
  <c r="M18" i="25" s="1"/>
  <c r="K19" i="10"/>
  <c r="M19" i="25" s="1"/>
  <c r="K20" i="10"/>
  <c r="I20" i="24" s="1"/>
  <c r="K21" i="10"/>
  <c r="K22"/>
  <c r="I22" i="24" s="1"/>
  <c r="K23" i="10"/>
  <c r="K24"/>
  <c r="K25"/>
  <c r="I25" i="24" s="1"/>
  <c r="K26" i="10"/>
  <c r="M26" i="25" s="1"/>
  <c r="K27" i="10"/>
  <c r="I27" i="24" s="1"/>
  <c r="K28" i="10"/>
  <c r="I28" i="24" s="1"/>
  <c r="K29" i="10"/>
  <c r="K5"/>
  <c r="Z6" i="9"/>
  <c r="Z7"/>
  <c r="Z8"/>
  <c r="Z9"/>
  <c r="Z10"/>
  <c r="Z11"/>
  <c r="AD11" s="1"/>
  <c r="Z12"/>
  <c r="H12" i="25" s="1"/>
  <c r="Z13" i="9"/>
  <c r="AD13" s="1"/>
  <c r="Z14"/>
  <c r="Z15"/>
  <c r="Z16"/>
  <c r="Z17"/>
  <c r="Z18"/>
  <c r="Z19"/>
  <c r="AD19" s="1"/>
  <c r="Z20"/>
  <c r="H20" i="25" s="1"/>
  <c r="Z21" i="9"/>
  <c r="AD21" s="1"/>
  <c r="Z22"/>
  <c r="Z23"/>
  <c r="Z24"/>
  <c r="Z25"/>
  <c r="Z26"/>
  <c r="Z27"/>
  <c r="AD27" s="1"/>
  <c r="Z28"/>
  <c r="Z29"/>
  <c r="AD29" s="1"/>
  <c r="Z5"/>
  <c r="G6" i="24"/>
  <c r="G7"/>
  <c r="G9"/>
  <c r="G10"/>
  <c r="G11"/>
  <c r="G19"/>
  <c r="G27"/>
  <c r="AC29" i="25"/>
  <c r="Z29"/>
  <c r="W29"/>
  <c r="T29"/>
  <c r="Q29"/>
  <c r="N29"/>
  <c r="D29"/>
  <c r="C29"/>
  <c r="Z28"/>
  <c r="W28"/>
  <c r="T28"/>
  <c r="N28"/>
  <c r="D28"/>
  <c r="C28"/>
  <c r="Z27"/>
  <c r="W27"/>
  <c r="N27"/>
  <c r="K27"/>
  <c r="D27"/>
  <c r="C27"/>
  <c r="N26"/>
  <c r="D26"/>
  <c r="C26"/>
  <c r="T25"/>
  <c r="D25"/>
  <c r="C25"/>
  <c r="Z24"/>
  <c r="W24"/>
  <c r="T24"/>
  <c r="N24"/>
  <c r="D24"/>
  <c r="C24"/>
  <c r="AC23"/>
  <c r="Z23"/>
  <c r="W23"/>
  <c r="Q23"/>
  <c r="N23"/>
  <c r="D23"/>
  <c r="C23"/>
  <c r="K22"/>
  <c r="D22"/>
  <c r="C22"/>
  <c r="AC21"/>
  <c r="Z21"/>
  <c r="W21"/>
  <c r="Q21"/>
  <c r="N21"/>
  <c r="D21"/>
  <c r="C21"/>
  <c r="Z20"/>
  <c r="T20"/>
  <c r="D20"/>
  <c r="C20"/>
  <c r="AC19"/>
  <c r="W19"/>
  <c r="N19"/>
  <c r="D19"/>
  <c r="C19"/>
  <c r="W18"/>
  <c r="D18"/>
  <c r="C18"/>
  <c r="D17"/>
  <c r="C17"/>
  <c r="Z16"/>
  <c r="N16"/>
  <c r="D16"/>
  <c r="C16"/>
  <c r="AC15"/>
  <c r="Z15"/>
  <c r="Q15"/>
  <c r="D15"/>
  <c r="C15"/>
  <c r="AC14"/>
  <c r="T14"/>
  <c r="D14"/>
  <c r="C14"/>
  <c r="AC13"/>
  <c r="Z13"/>
  <c r="W13"/>
  <c r="Q13"/>
  <c r="N13"/>
  <c r="D13"/>
  <c r="C13"/>
  <c r="AC12"/>
  <c r="Z12"/>
  <c r="T12"/>
  <c r="Q12"/>
  <c r="N12"/>
  <c r="D12"/>
  <c r="C12"/>
  <c r="D11"/>
  <c r="C11"/>
  <c r="D10"/>
  <c r="C10"/>
  <c r="D9"/>
  <c r="C9"/>
  <c r="D8"/>
  <c r="C8"/>
  <c r="D7"/>
  <c r="C7"/>
  <c r="D6"/>
  <c r="C6"/>
  <c r="K6" i="8"/>
  <c r="K7"/>
  <c r="K8"/>
  <c r="K9"/>
  <c r="K10"/>
  <c r="K11"/>
  <c r="K12"/>
  <c r="K13"/>
  <c r="K14"/>
  <c r="K15"/>
  <c r="K16"/>
  <c r="K17"/>
  <c r="K18"/>
  <c r="K19"/>
  <c r="K20"/>
  <c r="K21"/>
  <c r="E21" i="24" s="1"/>
  <c r="AL21" s="1"/>
  <c r="K22" i="8"/>
  <c r="K23"/>
  <c r="K24"/>
  <c r="K25"/>
  <c r="K26"/>
  <c r="K27"/>
  <c r="K28"/>
  <c r="K29"/>
  <c r="K5"/>
  <c r="Z6"/>
  <c r="Z7"/>
  <c r="Z8"/>
  <c r="Z9"/>
  <c r="Z10"/>
  <c r="Z11"/>
  <c r="Z12"/>
  <c r="Z13"/>
  <c r="Z14"/>
  <c r="Z15"/>
  <c r="Z16"/>
  <c r="Z17"/>
  <c r="E17" i="25" s="1"/>
  <c r="Z18" i="8"/>
  <c r="Z19"/>
  <c r="Z20"/>
  <c r="Z21"/>
  <c r="Z22"/>
  <c r="Z23"/>
  <c r="Z24"/>
  <c r="Z25"/>
  <c r="E25" i="25" s="1"/>
  <c r="Z26" i="8"/>
  <c r="Z27"/>
  <c r="Z28"/>
  <c r="Z29"/>
  <c r="Z5"/>
  <c r="M7"/>
  <c r="AB21"/>
  <c r="M26"/>
  <c r="AB29"/>
  <c r="AB7"/>
  <c r="AB16" i="9"/>
  <c r="M12" i="8"/>
  <c r="M17"/>
  <c r="AB10" i="9"/>
  <c r="M23" i="10"/>
  <c r="M17"/>
  <c r="AB13" i="9"/>
  <c r="AB24" i="10"/>
  <c r="M8" i="8"/>
  <c r="AB11"/>
  <c r="AB9" i="10"/>
  <c r="AB28" i="9"/>
  <c r="M16" i="10"/>
  <c r="M23" i="9"/>
  <c r="AB23"/>
  <c r="AB7" i="16"/>
  <c r="M14" i="9"/>
  <c r="AB28" i="8"/>
  <c r="M18" i="10"/>
  <c r="AB9" i="8"/>
  <c r="AB8" i="10"/>
  <c r="M20" i="9"/>
  <c r="M24" i="8"/>
  <c r="AB26"/>
  <c r="M24" i="10"/>
  <c r="AB6" i="16"/>
  <c r="AB12" i="10"/>
  <c r="M14"/>
  <c r="M20" i="8"/>
  <c r="M11" i="9"/>
  <c r="M15"/>
  <c r="AB8"/>
  <c r="AB11" i="16"/>
  <c r="AB5" i="8"/>
  <c r="AB5" i="16"/>
  <c r="M11" i="8"/>
  <c r="AB21" i="10"/>
  <c r="M7"/>
  <c r="AB20" i="9"/>
  <c r="AB10" i="11"/>
  <c r="AB16" i="10"/>
  <c r="AB17"/>
  <c r="M9"/>
  <c r="M12"/>
  <c r="AB27"/>
  <c r="M10"/>
  <c r="M6" i="16"/>
  <c r="M6" i="15"/>
  <c r="M13" i="8"/>
  <c r="M10"/>
  <c r="AB6" i="9"/>
  <c r="AB18" i="8"/>
  <c r="M29" i="10"/>
  <c r="AB20"/>
  <c r="M8" i="16"/>
  <c r="M11"/>
  <c r="AB23" i="8"/>
  <c r="M5"/>
  <c r="M8" i="9"/>
  <c r="M8" i="10"/>
  <c r="M27" i="8"/>
  <c r="AB9" i="16"/>
  <c r="M7"/>
  <c r="M15" i="10"/>
  <c r="M12" i="9"/>
  <c r="AB27" i="8"/>
  <c r="M5" i="9"/>
  <c r="AB18"/>
  <c r="M11" i="11"/>
  <c r="AB15" i="10"/>
  <c r="M6" i="9"/>
  <c r="AB8" i="8"/>
  <c r="M29"/>
  <c r="AB10" i="16"/>
  <c r="M5"/>
  <c r="M18" i="8"/>
  <c r="AB26" i="10"/>
  <c r="AB5"/>
  <c r="M22" i="9"/>
  <c r="M28" i="8"/>
  <c r="AB16"/>
  <c r="AB7" i="11"/>
  <c r="AB9" i="9"/>
  <c r="AB18" i="10"/>
  <c r="AB11" i="11"/>
  <c r="M10" i="16"/>
  <c r="AB5" i="9"/>
  <c r="M9" i="15"/>
  <c r="AB12" i="9"/>
  <c r="M25" i="10"/>
  <c r="AB14"/>
  <c r="M25" i="8"/>
  <c r="AB10" i="10"/>
  <c r="M9" i="16"/>
  <c r="AB12" i="8"/>
  <c r="AB19" i="10"/>
  <c r="AB7" i="9"/>
  <c r="AB6" i="11"/>
  <c r="M6" i="8"/>
  <c r="AB11" i="9"/>
  <c r="AB24"/>
  <c r="AB17"/>
  <c r="AB29" i="10"/>
  <c r="AB19" i="8"/>
  <c r="AB22" i="10"/>
  <c r="AB20" i="8"/>
  <c r="AB15"/>
  <c r="M16"/>
  <c r="AB10"/>
  <c r="M13" i="10"/>
  <c r="AB25"/>
  <c r="AB5" i="11"/>
  <c r="M6" i="10"/>
  <c r="AB8" i="16"/>
  <c r="AB13" i="8"/>
  <c r="AB23" i="10"/>
  <c r="M9" i="8"/>
  <c r="M22"/>
  <c r="M19"/>
  <c r="M7" i="9"/>
  <c r="M5" i="10"/>
  <c r="AB17" i="8"/>
  <c r="M28" i="9"/>
  <c r="M14" i="8"/>
  <c r="AB22"/>
  <c r="M5" i="14"/>
  <c r="AB14" i="9"/>
  <c r="M21" i="10"/>
  <c r="AB9" i="11"/>
  <c r="M15" i="8"/>
  <c r="M11" i="10"/>
  <c r="M23" i="8"/>
  <c r="M10" i="9"/>
  <c r="M26" i="10"/>
  <c r="AB15" i="9"/>
  <c r="AB8" i="11"/>
  <c r="AB14" i="8"/>
  <c r="AB26" i="9"/>
  <c r="AB6" i="8"/>
  <c r="AB6" i="10"/>
  <c r="AB11"/>
  <c r="AB22" i="9"/>
  <c r="AB24" i="8"/>
  <c r="AB25" i="9"/>
  <c r="AB13" i="10"/>
  <c r="AB7"/>
  <c r="H19" i="25" l="1"/>
  <c r="P23"/>
  <c r="P15"/>
  <c r="S25"/>
  <c r="S17"/>
  <c r="V27"/>
  <c r="V19"/>
  <c r="Y29"/>
  <c r="Y21"/>
  <c r="Y13"/>
  <c r="AB23"/>
  <c r="AB15"/>
  <c r="AE25"/>
  <c r="AE17"/>
  <c r="P17"/>
  <c r="S19"/>
  <c r="V21"/>
  <c r="Y23"/>
  <c r="AE27"/>
  <c r="H13"/>
  <c r="AD23" i="9"/>
  <c r="AD15"/>
  <c r="P25" i="25"/>
  <c r="S27"/>
  <c r="V29"/>
  <c r="AB25"/>
  <c r="AC23" i="8"/>
  <c r="AC15"/>
  <c r="H18" i="25"/>
  <c r="V13"/>
  <c r="Y15"/>
  <c r="AB17"/>
  <c r="AE19"/>
  <c r="G24"/>
  <c r="H21"/>
  <c r="AD25" i="9"/>
  <c r="AD17"/>
  <c r="AD7"/>
  <c r="J26" i="25"/>
  <c r="AC24" i="9"/>
  <c r="J18" i="25"/>
  <c r="AC16" i="9"/>
  <c r="H9" i="25"/>
  <c r="AD9" i="9"/>
  <c r="AC5" i="11"/>
  <c r="AC28"/>
  <c r="AC26"/>
  <c r="AC24"/>
  <c r="AC22"/>
  <c r="AC20"/>
  <c r="AC18"/>
  <c r="AC16"/>
  <c r="AC14"/>
  <c r="AC12"/>
  <c r="AC10"/>
  <c r="AC8"/>
  <c r="AC6"/>
  <c r="AD29"/>
  <c r="AD27"/>
  <c r="AD25"/>
  <c r="AD23"/>
  <c r="AD21"/>
  <c r="AD19"/>
  <c r="N17" i="25"/>
  <c r="AD17" i="11"/>
  <c r="AD15"/>
  <c r="AD13"/>
  <c r="N9" i="25"/>
  <c r="AD9" i="11"/>
  <c r="N7" i="25"/>
  <c r="AD7" i="11"/>
  <c r="M5" i="24"/>
  <c r="AC5" i="12"/>
  <c r="AC28"/>
  <c r="AC26"/>
  <c r="AC24"/>
  <c r="AC22"/>
  <c r="AC20"/>
  <c r="AC18"/>
  <c r="AC16"/>
  <c r="AC14"/>
  <c r="AC12"/>
  <c r="M10" i="24"/>
  <c r="AC10" i="12"/>
  <c r="AC8"/>
  <c r="AC6"/>
  <c r="AD29"/>
  <c r="AD27"/>
  <c r="Q25" i="25"/>
  <c r="AD25" i="12"/>
  <c r="AD23"/>
  <c r="AD21"/>
  <c r="AD19"/>
  <c r="Q17" i="25"/>
  <c r="AD17" i="12"/>
  <c r="AD15"/>
  <c r="AD13"/>
  <c r="Q11" i="25"/>
  <c r="AD11" i="12"/>
  <c r="Q9" i="25"/>
  <c r="AD9" i="12"/>
  <c r="Q7" i="25"/>
  <c r="AD7" i="12"/>
  <c r="O5" i="24"/>
  <c r="AC5" i="13"/>
  <c r="AC28"/>
  <c r="AC26"/>
  <c r="AC24"/>
  <c r="AC22"/>
  <c r="AC20"/>
  <c r="AC18"/>
  <c r="AC16"/>
  <c r="AC14"/>
  <c r="AC12"/>
  <c r="O10" i="24"/>
  <c r="AC10" i="13"/>
  <c r="O8" i="24"/>
  <c r="AC8" i="13"/>
  <c r="AC6"/>
  <c r="AD29"/>
  <c r="T27" i="25"/>
  <c r="AD27" i="13"/>
  <c r="AD25"/>
  <c r="T23" i="25"/>
  <c r="AD23" i="13"/>
  <c r="AD21"/>
  <c r="AD19"/>
  <c r="T17" i="25"/>
  <c r="AD17" i="13"/>
  <c r="T15" i="25"/>
  <c r="AD15" i="13"/>
  <c r="AD13"/>
  <c r="T11" i="25"/>
  <c r="AD11" i="13"/>
  <c r="T9" i="25"/>
  <c r="AD9" i="13"/>
  <c r="T7" i="25"/>
  <c r="AD7" i="13"/>
  <c r="AC28" i="14"/>
  <c r="AC26"/>
  <c r="AC24"/>
  <c r="AC22"/>
  <c r="AC20"/>
  <c r="AC18"/>
  <c r="AC16"/>
  <c r="AC14"/>
  <c r="AC12"/>
  <c r="Q10" i="24"/>
  <c r="AC10" i="14"/>
  <c r="AC8"/>
  <c r="AC6"/>
  <c r="AD29"/>
  <c r="AD27"/>
  <c r="W25" i="25"/>
  <c r="AD25" i="14"/>
  <c r="AD23"/>
  <c r="AD21"/>
  <c r="AD19"/>
  <c r="W17" i="25"/>
  <c r="AD17" i="14"/>
  <c r="AD15"/>
  <c r="AD13"/>
  <c r="W11" i="25"/>
  <c r="AD11" i="14"/>
  <c r="W9" i="25"/>
  <c r="AD9" i="14"/>
  <c r="W7" i="25"/>
  <c r="AD7" i="14"/>
  <c r="S5" i="24"/>
  <c r="AC28" i="15"/>
  <c r="AC26"/>
  <c r="AC24"/>
  <c r="AC22"/>
  <c r="AC20"/>
  <c r="AC18"/>
  <c r="AC16"/>
  <c r="AC14"/>
  <c r="AC12"/>
  <c r="S10" i="24"/>
  <c r="AC8" i="15"/>
  <c r="AD29"/>
  <c r="AD27"/>
  <c r="Z25" i="25"/>
  <c r="AD25" i="15"/>
  <c r="AD23"/>
  <c r="AD21"/>
  <c r="Z19" i="25"/>
  <c r="AD19" i="15"/>
  <c r="Z17" i="25"/>
  <c r="AD17" i="15"/>
  <c r="AD15"/>
  <c r="AD13"/>
  <c r="AD11"/>
  <c r="AD9"/>
  <c r="AC7"/>
  <c r="AD7"/>
  <c r="AC28" i="16"/>
  <c r="AC26"/>
  <c r="AC24"/>
  <c r="AC22"/>
  <c r="AC20"/>
  <c r="AC18"/>
  <c r="AC16"/>
  <c r="AC14"/>
  <c r="AC12"/>
  <c r="AD29"/>
  <c r="AD27"/>
  <c r="AC25" i="25"/>
  <c r="AD25" i="16"/>
  <c r="AD23"/>
  <c r="AD21"/>
  <c r="AD19"/>
  <c r="AC17" i="25"/>
  <c r="AD17" i="16"/>
  <c r="AD15"/>
  <c r="AD13"/>
  <c r="AC9" i="25"/>
  <c r="AD9" i="16"/>
  <c r="I19" i="24"/>
  <c r="K28"/>
  <c r="K26"/>
  <c r="K24"/>
  <c r="K22"/>
  <c r="K20"/>
  <c r="K18"/>
  <c r="K16"/>
  <c r="K14"/>
  <c r="K12"/>
  <c r="K6"/>
  <c r="M28"/>
  <c r="M26"/>
  <c r="M24"/>
  <c r="M22"/>
  <c r="M20"/>
  <c r="M18"/>
  <c r="M16"/>
  <c r="M14"/>
  <c r="M12"/>
  <c r="M8"/>
  <c r="O29"/>
  <c r="O27"/>
  <c r="O25"/>
  <c r="O23"/>
  <c r="O21"/>
  <c r="O19"/>
  <c r="O17"/>
  <c r="O15"/>
  <c r="O13"/>
  <c r="Q28"/>
  <c r="Q26"/>
  <c r="Q24"/>
  <c r="Q22"/>
  <c r="Q20"/>
  <c r="Q18"/>
  <c r="Q16"/>
  <c r="Q14"/>
  <c r="Q12"/>
  <c r="S28"/>
  <c r="S26"/>
  <c r="S24"/>
  <c r="S22"/>
  <c r="S20"/>
  <c r="S18"/>
  <c r="S16"/>
  <c r="S14"/>
  <c r="S12"/>
  <c r="U28"/>
  <c r="U26"/>
  <c r="U24"/>
  <c r="U22"/>
  <c r="U20"/>
  <c r="U18"/>
  <c r="U16"/>
  <c r="U14"/>
  <c r="U12"/>
  <c r="J12" i="25"/>
  <c r="J28"/>
  <c r="M27"/>
  <c r="S10"/>
  <c r="AC29" i="9"/>
  <c r="AC27"/>
  <c r="G25" i="24"/>
  <c r="AC21" i="9"/>
  <c r="AC19"/>
  <c r="G17" i="24"/>
  <c r="AC13" i="9"/>
  <c r="H28" i="25"/>
  <c r="AD28" i="9"/>
  <c r="AC29" i="11"/>
  <c r="AC27"/>
  <c r="AC25"/>
  <c r="AC23"/>
  <c r="AC21"/>
  <c r="AC19"/>
  <c r="AC17"/>
  <c r="AC15"/>
  <c r="AC13"/>
  <c r="AC9"/>
  <c r="AC7"/>
  <c r="AD28"/>
  <c r="AD26"/>
  <c r="AD24"/>
  <c r="N22" i="25"/>
  <c r="AD22" i="11"/>
  <c r="N20" i="25"/>
  <c r="AD20" i="11"/>
  <c r="AD18"/>
  <c r="AD16"/>
  <c r="AD14"/>
  <c r="AD12"/>
  <c r="N10" i="25"/>
  <c r="AD10" i="11"/>
  <c r="N8" i="25"/>
  <c r="AD8" i="11"/>
  <c r="N6" i="25"/>
  <c r="AD6" i="11"/>
  <c r="AC29" i="12"/>
  <c r="AC27"/>
  <c r="AC25"/>
  <c r="AC23"/>
  <c r="AC21"/>
  <c r="AC19"/>
  <c r="AC17"/>
  <c r="AC15"/>
  <c r="AC13"/>
  <c r="M11" i="24"/>
  <c r="AC11" i="12"/>
  <c r="AC9"/>
  <c r="AC7"/>
  <c r="AD5"/>
  <c r="AD28"/>
  <c r="Q26" i="25"/>
  <c r="AD26" i="12"/>
  <c r="AD24"/>
  <c r="Q22" i="25"/>
  <c r="AD22" i="12"/>
  <c r="AD20"/>
  <c r="Q18" i="25"/>
  <c r="AD18" i="12"/>
  <c r="AD16"/>
  <c r="Q14" i="25"/>
  <c r="AD14" i="12"/>
  <c r="AD12"/>
  <c r="Q10" i="25"/>
  <c r="AD10" i="12"/>
  <c r="Q8" i="25"/>
  <c r="AD8" i="12"/>
  <c r="Q6" i="25"/>
  <c r="AD6" i="12"/>
  <c r="AC29" i="13"/>
  <c r="AC27"/>
  <c r="AC25"/>
  <c r="AC23"/>
  <c r="AC21"/>
  <c r="AC19"/>
  <c r="AC17"/>
  <c r="AC15"/>
  <c r="AC13"/>
  <c r="AC11"/>
  <c r="V9" i="25"/>
  <c r="AC9" i="13"/>
  <c r="AC7"/>
  <c r="AD5"/>
  <c r="AD28"/>
  <c r="AD26"/>
  <c r="AD24"/>
  <c r="T22" i="25"/>
  <c r="AD22" i="13"/>
  <c r="AD20"/>
  <c r="AD18"/>
  <c r="T16" i="25"/>
  <c r="AD16" i="13"/>
  <c r="AD14"/>
  <c r="AD12"/>
  <c r="AD10"/>
  <c r="T8" i="25"/>
  <c r="AD8" i="13"/>
  <c r="T6" i="25"/>
  <c r="AD6" i="13"/>
  <c r="AC29" i="14"/>
  <c r="AC27"/>
  <c r="AC25"/>
  <c r="AC23"/>
  <c r="AC21"/>
  <c r="AC19"/>
  <c r="AC17"/>
  <c r="AC15"/>
  <c r="AC13"/>
  <c r="Q11" i="24"/>
  <c r="AC11" i="14"/>
  <c r="AC9"/>
  <c r="AC7"/>
  <c r="AD5"/>
  <c r="AD28"/>
  <c r="W26" i="25"/>
  <c r="AD26" i="14"/>
  <c r="AD24"/>
  <c r="W22" i="25"/>
  <c r="AD22" i="14"/>
  <c r="AD20"/>
  <c r="AD18"/>
  <c r="AD16"/>
  <c r="W14" i="25"/>
  <c r="AD14" i="14"/>
  <c r="AD12"/>
  <c r="W10" i="25"/>
  <c r="AD10" i="14"/>
  <c r="W8" i="25"/>
  <c r="AD8" i="14"/>
  <c r="AD6"/>
  <c r="AC29" i="15"/>
  <c r="AC27"/>
  <c r="AC25"/>
  <c r="AC23"/>
  <c r="AC21"/>
  <c r="AC19"/>
  <c r="AC17"/>
  <c r="AC15"/>
  <c r="AC13"/>
  <c r="S11" i="24"/>
  <c r="S7"/>
  <c r="AD5" i="15"/>
  <c r="AD28"/>
  <c r="Z26" i="25"/>
  <c r="AD26" i="15"/>
  <c r="AD24"/>
  <c r="Z22" i="25"/>
  <c r="AD22" i="15"/>
  <c r="AD20"/>
  <c r="Z18" i="25"/>
  <c r="AD18" i="15"/>
  <c r="AD16"/>
  <c r="Z14" i="25"/>
  <c r="AD14" i="15"/>
  <c r="AD12"/>
  <c r="AD10"/>
  <c r="Z8" i="25"/>
  <c r="AD8" i="15"/>
  <c r="AD6"/>
  <c r="AC29" i="16"/>
  <c r="AC27"/>
  <c r="AC25"/>
  <c r="AC23"/>
  <c r="AC21"/>
  <c r="AC19"/>
  <c r="AC17"/>
  <c r="AC15"/>
  <c r="AC13"/>
  <c r="U9" i="24"/>
  <c r="AC9" i="16"/>
  <c r="AD28"/>
  <c r="AC26" i="25"/>
  <c r="AD26" i="16"/>
  <c r="AD24"/>
  <c r="AC22" i="25"/>
  <c r="AD22" i="16"/>
  <c r="AD20"/>
  <c r="AC18" i="25"/>
  <c r="AD18" i="16"/>
  <c r="AD16"/>
  <c r="AD14"/>
  <c r="AD12"/>
  <c r="AC28" i="8"/>
  <c r="G20" i="25"/>
  <c r="G16"/>
  <c r="H29"/>
  <c r="AD26" i="9"/>
  <c r="AD24"/>
  <c r="AD22"/>
  <c r="AD20"/>
  <c r="AD18"/>
  <c r="AD16"/>
  <c r="AD14"/>
  <c r="AD12"/>
  <c r="AD10"/>
  <c r="AD8"/>
  <c r="AD6"/>
  <c r="M25" i="25"/>
  <c r="M23"/>
  <c r="M17"/>
  <c r="AD5" i="11"/>
  <c r="AD5" i="16"/>
  <c r="G28" i="24"/>
  <c r="G20"/>
  <c r="G12"/>
  <c r="I17"/>
  <c r="K29"/>
  <c r="K27"/>
  <c r="K25"/>
  <c r="K23"/>
  <c r="K21"/>
  <c r="K19"/>
  <c r="K17"/>
  <c r="K15"/>
  <c r="K13"/>
  <c r="K8"/>
  <c r="M29"/>
  <c r="M27"/>
  <c r="M25"/>
  <c r="M23"/>
  <c r="M21"/>
  <c r="M19"/>
  <c r="M17"/>
  <c r="M15"/>
  <c r="M13"/>
  <c r="M9"/>
  <c r="M6"/>
  <c r="O28"/>
  <c r="O26"/>
  <c r="O24"/>
  <c r="O22"/>
  <c r="O20"/>
  <c r="O18"/>
  <c r="O16"/>
  <c r="O14"/>
  <c r="O12"/>
  <c r="Q29"/>
  <c r="Q27"/>
  <c r="Q25"/>
  <c r="Q23"/>
  <c r="Q21"/>
  <c r="Q19"/>
  <c r="Q17"/>
  <c r="Q15"/>
  <c r="Q13"/>
  <c r="S29"/>
  <c r="S27"/>
  <c r="S25"/>
  <c r="S23"/>
  <c r="S21"/>
  <c r="S19"/>
  <c r="S17"/>
  <c r="S15"/>
  <c r="S13"/>
  <c r="U29"/>
  <c r="U27"/>
  <c r="U25"/>
  <c r="U23"/>
  <c r="U21"/>
  <c r="U19"/>
  <c r="U17"/>
  <c r="U15"/>
  <c r="U13"/>
  <c r="J20" i="25"/>
  <c r="P12"/>
  <c r="P14"/>
  <c r="P16"/>
  <c r="P18"/>
  <c r="P20"/>
  <c r="P22"/>
  <c r="P24"/>
  <c r="P26"/>
  <c r="P28"/>
  <c r="S9"/>
  <c r="S12"/>
  <c r="S14"/>
  <c r="S16"/>
  <c r="S18"/>
  <c r="S20"/>
  <c r="S22"/>
  <c r="S24"/>
  <c r="S26"/>
  <c r="S28"/>
  <c r="V12"/>
  <c r="V14"/>
  <c r="V16"/>
  <c r="V18"/>
  <c r="V20"/>
  <c r="V22"/>
  <c r="V24"/>
  <c r="V26"/>
  <c r="V28"/>
  <c r="AE12"/>
  <c r="AE14"/>
  <c r="AE16"/>
  <c r="AE18"/>
  <c r="AE20"/>
  <c r="AE22"/>
  <c r="AE24"/>
  <c r="AE26"/>
  <c r="AE28"/>
  <c r="Y12"/>
  <c r="Y14"/>
  <c r="Y16"/>
  <c r="Y18"/>
  <c r="Y20"/>
  <c r="Y22"/>
  <c r="Y24"/>
  <c r="Y26"/>
  <c r="Y28"/>
  <c r="AB12"/>
  <c r="AB14"/>
  <c r="AB16"/>
  <c r="AB18"/>
  <c r="AB20"/>
  <c r="AB22"/>
  <c r="AB24"/>
  <c r="AB26"/>
  <c r="AB28"/>
  <c r="AD5" i="9"/>
  <c r="AC11" i="25"/>
  <c r="AD11" i="16"/>
  <c r="AC10" i="25"/>
  <c r="AD10" i="16"/>
  <c r="AC10"/>
  <c r="AC8" i="25"/>
  <c r="AD8" i="16"/>
  <c r="AC8"/>
  <c r="AC7" i="25"/>
  <c r="AD7" i="16"/>
  <c r="AC7"/>
  <c r="AC6" i="25"/>
  <c r="AD6" i="16"/>
  <c r="AC6"/>
  <c r="AD19" i="8"/>
  <c r="AD28"/>
  <c r="AD20"/>
  <c r="AD12"/>
  <c r="AD29"/>
  <c r="AD21"/>
  <c r="AD13"/>
  <c r="E5" i="24"/>
  <c r="AC22" i="8"/>
  <c r="G14" i="25"/>
  <c r="AD27" i="8"/>
  <c r="E20" i="24"/>
  <c r="AL20" s="1"/>
  <c r="AD5" i="8"/>
  <c r="AD6"/>
  <c r="E7" i="24"/>
  <c r="AL7" s="1"/>
  <c r="E15" i="25"/>
  <c r="AD15" i="8"/>
  <c r="E24" i="25"/>
  <c r="AD24" i="8"/>
  <c r="E16" i="25"/>
  <c r="AD16" i="8"/>
  <c r="AD8"/>
  <c r="G25" i="25"/>
  <c r="G17"/>
  <c r="E9" i="24"/>
  <c r="AL9" s="1"/>
  <c r="AC27" i="8"/>
  <c r="E28" i="24"/>
  <c r="AL28" s="1"/>
  <c r="AD14" i="8"/>
  <c r="G23" i="25"/>
  <c r="E15" i="24"/>
  <c r="AL15" s="1"/>
  <c r="AD23" i="8"/>
  <c r="AD7"/>
  <c r="AC24"/>
  <c r="E8" i="24"/>
  <c r="AL8" s="1"/>
  <c r="AD25" i="8"/>
  <c r="AD17"/>
  <c r="AD9"/>
  <c r="AC26"/>
  <c r="AC18"/>
  <c r="E10" i="24"/>
  <c r="AL10" s="1"/>
  <c r="AC20" i="8"/>
  <c r="AD11"/>
  <c r="AD22"/>
  <c r="AC16"/>
  <c r="AD26"/>
  <c r="E18" i="25"/>
  <c r="AD18" i="8"/>
  <c r="AD10"/>
  <c r="G27" i="25"/>
  <c r="G19"/>
  <c r="E11" i="24"/>
  <c r="AL11" s="1"/>
  <c r="E22" i="25"/>
  <c r="E26"/>
  <c r="E13" i="24"/>
  <c r="AL13" s="1"/>
  <c r="AC19" i="8"/>
  <c r="G28" i="25"/>
  <c r="N11"/>
  <c r="AD11" i="11"/>
  <c r="AC11"/>
  <c r="AD13" i="10"/>
  <c r="AC29"/>
  <c r="AC21"/>
  <c r="AC13"/>
  <c r="AD5"/>
  <c r="AD22"/>
  <c r="K14" i="25"/>
  <c r="AD14" i="10"/>
  <c r="K6" i="25"/>
  <c r="AD6" i="10"/>
  <c r="AC22"/>
  <c r="AC14"/>
  <c r="K23" i="25"/>
  <c r="AD23" i="10"/>
  <c r="AD15"/>
  <c r="K7" i="25"/>
  <c r="AD7" i="10"/>
  <c r="I29" i="24"/>
  <c r="I21"/>
  <c r="I13"/>
  <c r="AC28" i="10"/>
  <c r="K29" i="25"/>
  <c r="AD29" i="10"/>
  <c r="AC15"/>
  <c r="AD16"/>
  <c r="AC24"/>
  <c r="K9" i="25"/>
  <c r="AD9" i="10"/>
  <c r="AC25"/>
  <c r="AC17"/>
  <c r="K26" i="25"/>
  <c r="AD26" i="10"/>
  <c r="K18" i="25"/>
  <c r="AD18" i="10"/>
  <c r="AD10"/>
  <c r="I23" i="24"/>
  <c r="I15"/>
  <c r="M15" i="25"/>
  <c r="K13"/>
  <c r="I24" i="24"/>
  <c r="M14" i="25"/>
  <c r="M22"/>
  <c r="AC20" i="10"/>
  <c r="AD24"/>
  <c r="K25" i="25"/>
  <c r="AD25" i="10"/>
  <c r="AC26"/>
  <c r="K11" i="25"/>
  <c r="AD11" i="10"/>
  <c r="M13" i="25"/>
  <c r="M21"/>
  <c r="M29"/>
  <c r="AD21" i="10"/>
  <c r="AC23"/>
  <c r="K8" i="25"/>
  <c r="AD8" i="10"/>
  <c r="AC16"/>
  <c r="K17" i="25"/>
  <c r="AD17" i="10"/>
  <c r="AC18"/>
  <c r="AD27"/>
  <c r="AD19"/>
  <c r="AC27"/>
  <c r="AC19"/>
  <c r="AD28"/>
  <c r="AD20"/>
  <c r="K12" i="25"/>
  <c r="AD12" i="10"/>
  <c r="K21" i="25"/>
  <c r="M16"/>
  <c r="M24"/>
  <c r="K16"/>
  <c r="K24"/>
  <c r="I26" i="24"/>
  <c r="I18"/>
  <c r="M20" i="25"/>
  <c r="M28"/>
  <c r="J5"/>
  <c r="H22"/>
  <c r="H14"/>
  <c r="H23"/>
  <c r="H15"/>
  <c r="H24"/>
  <c r="H16"/>
  <c r="H8"/>
  <c r="G24" i="24"/>
  <c r="G16"/>
  <c r="AC22" i="9"/>
  <c r="AC14"/>
  <c r="J7" i="25"/>
  <c r="J19"/>
  <c r="J27"/>
  <c r="AC23" i="9"/>
  <c r="AC15"/>
  <c r="G26" i="24"/>
  <c r="G18"/>
  <c r="H27" i="25"/>
  <c r="J25"/>
  <c r="AC25" i="9"/>
  <c r="J16" i="25"/>
  <c r="J24"/>
  <c r="H25"/>
  <c r="AC26" i="9"/>
  <c r="AC18"/>
  <c r="G29" i="24"/>
  <c r="G21"/>
  <c r="G13"/>
  <c r="J15" i="25"/>
  <c r="J23"/>
  <c r="AC17" i="9"/>
  <c r="G22" i="24"/>
  <c r="G14"/>
  <c r="J14" i="25"/>
  <c r="J22"/>
  <c r="AC10" i="9"/>
  <c r="J17" i="25"/>
  <c r="H17"/>
  <c r="H26"/>
  <c r="AC28" i="9"/>
  <c r="AC20"/>
  <c r="AC12"/>
  <c r="G23" i="24"/>
  <c r="G15"/>
  <c r="J13" i="25"/>
  <c r="J21"/>
  <c r="J29"/>
  <c r="AC5" i="14"/>
  <c r="E13" i="25"/>
  <c r="E6"/>
  <c r="E8"/>
  <c r="E9"/>
  <c r="E11"/>
  <c r="E22" i="24"/>
  <c r="AL22" s="1"/>
  <c r="G15" i="25"/>
  <c r="E23" i="24"/>
  <c r="AL23" s="1"/>
  <c r="G22" i="25"/>
  <c r="E16" i="24"/>
  <c r="AL16" s="1"/>
  <c r="G21" i="25"/>
  <c r="E25" i="24"/>
  <c r="AL25" s="1"/>
  <c r="G12" i="25"/>
  <c r="E27"/>
  <c r="E27" i="24"/>
  <c r="AL27" s="1"/>
  <c r="E19"/>
  <c r="AL19" s="1"/>
  <c r="AC17" i="8"/>
  <c r="AC25"/>
  <c r="G18" i="25"/>
  <c r="G26"/>
  <c r="E29"/>
  <c r="E12"/>
  <c r="E14" i="24"/>
  <c r="AL14" s="1"/>
  <c r="E14" i="25"/>
  <c r="AC21" i="8"/>
  <c r="E21" i="25"/>
  <c r="AZ21" s="1"/>
  <c r="E24" i="24"/>
  <c r="AL24" s="1"/>
  <c r="E17"/>
  <c r="AL17" s="1"/>
  <c r="AC29" i="8"/>
  <c r="G13" i="25"/>
  <c r="E19"/>
  <c r="E10"/>
  <c r="AC14" i="8"/>
  <c r="E23" i="25"/>
  <c r="E20"/>
  <c r="E28"/>
  <c r="E26" i="24"/>
  <c r="AL26" s="1"/>
  <c r="E18"/>
  <c r="AL18" s="1"/>
  <c r="E7" i="25"/>
  <c r="AC11" i="16"/>
  <c r="Z11" i="25"/>
  <c r="AC11" i="15"/>
  <c r="Z10" i="25"/>
  <c r="AC10" i="15"/>
  <c r="Z9" i="25"/>
  <c r="AC9" i="15"/>
  <c r="Z7" i="25"/>
  <c r="Z6"/>
  <c r="AC6" i="15"/>
  <c r="AB5" i="25"/>
  <c r="AC5" i="15"/>
  <c r="M5" i="25"/>
  <c r="AE5"/>
  <c r="AC5" i="16"/>
  <c r="AC8" i="10"/>
  <c r="AC6"/>
  <c r="M6" i="25"/>
  <c r="AE11"/>
  <c r="AE6"/>
  <c r="AE7"/>
  <c r="AE10"/>
  <c r="AE9"/>
  <c r="AB9"/>
  <c r="AB11"/>
  <c r="AB8"/>
  <c r="AB10"/>
  <c r="Y6"/>
  <c r="Y9"/>
  <c r="Y11"/>
  <c r="Y7"/>
  <c r="Y8"/>
  <c r="V6"/>
  <c r="V11"/>
  <c r="V7"/>
  <c r="V10"/>
  <c r="O9" i="24"/>
  <c r="V5" i="25"/>
  <c r="S7"/>
  <c r="S8"/>
  <c r="M7" i="24"/>
  <c r="S11" i="25"/>
  <c r="S6"/>
  <c r="K7" i="24"/>
  <c r="K10"/>
  <c r="P9" i="25"/>
  <c r="K11" i="24"/>
  <c r="P8" i="25"/>
  <c r="K5" i="24"/>
  <c r="AE8" i="25"/>
  <c r="U11" i="24"/>
  <c r="U6"/>
  <c r="U7"/>
  <c r="AB6" i="25"/>
  <c r="S6" i="24"/>
  <c r="S8"/>
  <c r="S9"/>
  <c r="AB7" i="25"/>
  <c r="Y5"/>
  <c r="Q8" i="24"/>
  <c r="Q5"/>
  <c r="Q6"/>
  <c r="Q7"/>
  <c r="Q9"/>
  <c r="Y10" i="25"/>
  <c r="O6" i="24"/>
  <c r="V8" i="25"/>
  <c r="O7" i="24"/>
  <c r="S5" i="25"/>
  <c r="P7"/>
  <c r="P5"/>
  <c r="P11"/>
  <c r="K9" i="24"/>
  <c r="P10" i="25"/>
  <c r="G5"/>
  <c r="AC11" i="9"/>
  <c r="AC9"/>
  <c r="AC5" i="10"/>
  <c r="I6" i="24"/>
  <c r="M8" i="25"/>
  <c r="AC7" i="10"/>
  <c r="I7" i="24"/>
  <c r="M7" i="25"/>
  <c r="I8" i="24"/>
  <c r="AC9" i="10"/>
  <c r="I9" i="24"/>
  <c r="AC10" i="10"/>
  <c r="I10" i="24"/>
  <c r="AC11" i="10"/>
  <c r="I11" i="24"/>
  <c r="M11" i="25"/>
  <c r="M10"/>
  <c r="I5" i="24"/>
  <c r="M9" i="25"/>
  <c r="AC12" i="10"/>
  <c r="M12" i="25"/>
  <c r="I12" i="24"/>
  <c r="H6" i="25"/>
  <c r="AC6" i="9"/>
  <c r="J9" i="25"/>
  <c r="AC5" i="8"/>
  <c r="AC11"/>
  <c r="AC6"/>
  <c r="G6" i="25"/>
  <c r="G9"/>
  <c r="G8"/>
  <c r="E6" i="24"/>
  <c r="AL6" s="1"/>
  <c r="G7" i="25"/>
  <c r="AC8" i="8"/>
  <c r="G11" i="25"/>
  <c r="G10"/>
  <c r="J11"/>
  <c r="H11"/>
  <c r="H10"/>
  <c r="J10"/>
  <c r="H7"/>
  <c r="AC7" i="9"/>
  <c r="AC8"/>
  <c r="G8" i="24"/>
  <c r="J8" i="25"/>
  <c r="G5" i="24"/>
  <c r="AC5" i="9"/>
  <c r="AC13" i="8"/>
  <c r="P6" i="25"/>
  <c r="J6"/>
  <c r="G29"/>
  <c r="E29" i="24"/>
  <c r="AL29" s="1"/>
  <c r="AC12" i="8"/>
  <c r="E12" i="24"/>
  <c r="AL12" s="1"/>
  <c r="AC10" i="8"/>
  <c r="AC9"/>
  <c r="AC7"/>
  <c r="AC5" i="25"/>
  <c r="Z5"/>
  <c r="W5"/>
  <c r="T5"/>
  <c r="Q5"/>
  <c r="N5"/>
  <c r="K5"/>
  <c r="D29" i="16"/>
  <c r="C29"/>
  <c r="D28"/>
  <c r="C28"/>
  <c r="D27"/>
  <c r="C27"/>
  <c r="D26"/>
  <c r="C26"/>
  <c r="D25"/>
  <c r="C25"/>
  <c r="D24"/>
  <c r="C24"/>
  <c r="D23"/>
  <c r="C23"/>
  <c r="D22"/>
  <c r="C22"/>
  <c r="D21"/>
  <c r="C21"/>
  <c r="D20"/>
  <c r="C20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D8"/>
  <c r="C8"/>
  <c r="D7"/>
  <c r="C7"/>
  <c r="D6"/>
  <c r="C6"/>
  <c r="D5"/>
  <c r="C5"/>
  <c r="D29" i="15"/>
  <c r="C29"/>
  <c r="D28"/>
  <c r="C28"/>
  <c r="D27"/>
  <c r="C27"/>
  <c r="D26"/>
  <c r="C26"/>
  <c r="D25"/>
  <c r="C25"/>
  <c r="D24"/>
  <c r="C24"/>
  <c r="D23"/>
  <c r="C23"/>
  <c r="D22"/>
  <c r="C22"/>
  <c r="D21"/>
  <c r="C21"/>
  <c r="D20"/>
  <c r="C20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D8"/>
  <c r="C8"/>
  <c r="D7"/>
  <c r="C7"/>
  <c r="D6"/>
  <c r="C6"/>
  <c r="D5"/>
  <c r="C5"/>
  <c r="D29" i="14"/>
  <c r="C29"/>
  <c r="D28"/>
  <c r="C28"/>
  <c r="D27"/>
  <c r="C27"/>
  <c r="D26"/>
  <c r="C26"/>
  <c r="D25"/>
  <c r="C25"/>
  <c r="D24"/>
  <c r="C24"/>
  <c r="D23"/>
  <c r="C23"/>
  <c r="D22"/>
  <c r="C22"/>
  <c r="D21"/>
  <c r="C21"/>
  <c r="D20"/>
  <c r="C20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D8"/>
  <c r="C8"/>
  <c r="D7"/>
  <c r="C7"/>
  <c r="D6"/>
  <c r="C6"/>
  <c r="D5"/>
  <c r="C5"/>
  <c r="D29" i="13"/>
  <c r="C29"/>
  <c r="D28"/>
  <c r="C28"/>
  <c r="D27"/>
  <c r="C27"/>
  <c r="D26"/>
  <c r="C26"/>
  <c r="D25"/>
  <c r="C25"/>
  <c r="D24"/>
  <c r="C24"/>
  <c r="D23"/>
  <c r="C23"/>
  <c r="D22"/>
  <c r="C22"/>
  <c r="D21"/>
  <c r="C21"/>
  <c r="D20"/>
  <c r="C20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D8"/>
  <c r="C8"/>
  <c r="D7"/>
  <c r="C7"/>
  <c r="D6"/>
  <c r="C6"/>
  <c r="D5"/>
  <c r="C5"/>
  <c r="D29" i="12"/>
  <c r="C29"/>
  <c r="D28"/>
  <c r="C28"/>
  <c r="D27"/>
  <c r="C27"/>
  <c r="D26"/>
  <c r="C26"/>
  <c r="D25"/>
  <c r="C25"/>
  <c r="D24"/>
  <c r="C24"/>
  <c r="D23"/>
  <c r="C23"/>
  <c r="D22"/>
  <c r="C22"/>
  <c r="D21"/>
  <c r="C21"/>
  <c r="D20"/>
  <c r="C20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D8"/>
  <c r="C8"/>
  <c r="D7"/>
  <c r="C7"/>
  <c r="D6"/>
  <c r="C6"/>
  <c r="D5"/>
  <c r="C5"/>
  <c r="D29" i="11"/>
  <c r="C29"/>
  <c r="D28"/>
  <c r="C28"/>
  <c r="D27"/>
  <c r="C27"/>
  <c r="D26"/>
  <c r="C26"/>
  <c r="D25"/>
  <c r="C25"/>
  <c r="D24"/>
  <c r="C24"/>
  <c r="D23"/>
  <c r="C23"/>
  <c r="D22"/>
  <c r="C22"/>
  <c r="D21"/>
  <c r="C21"/>
  <c r="D20"/>
  <c r="C20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D8"/>
  <c r="C8"/>
  <c r="D7"/>
  <c r="C7"/>
  <c r="D6"/>
  <c r="C6"/>
  <c r="D5"/>
  <c r="C5"/>
  <c r="D29" i="10"/>
  <c r="C29"/>
  <c r="D28"/>
  <c r="C28"/>
  <c r="D27"/>
  <c r="C27"/>
  <c r="D26"/>
  <c r="C26"/>
  <c r="D25"/>
  <c r="C25"/>
  <c r="D24"/>
  <c r="C24"/>
  <c r="D23"/>
  <c r="C23"/>
  <c r="D22"/>
  <c r="C22"/>
  <c r="D21"/>
  <c r="C21"/>
  <c r="D20"/>
  <c r="C20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D8"/>
  <c r="C8"/>
  <c r="D7"/>
  <c r="C7"/>
  <c r="D6"/>
  <c r="C6"/>
  <c r="D5"/>
  <c r="C5"/>
  <c r="D29" i="9"/>
  <c r="C29"/>
  <c r="D28"/>
  <c r="C28"/>
  <c r="D27"/>
  <c r="C27"/>
  <c r="D26"/>
  <c r="C26"/>
  <c r="D25"/>
  <c r="C25"/>
  <c r="D24"/>
  <c r="C24"/>
  <c r="D23"/>
  <c r="C23"/>
  <c r="D22"/>
  <c r="C22"/>
  <c r="D21"/>
  <c r="C21"/>
  <c r="D20"/>
  <c r="C20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D8"/>
  <c r="C8"/>
  <c r="D7"/>
  <c r="C7"/>
  <c r="D6"/>
  <c r="C6"/>
  <c r="H5" i="25"/>
  <c r="D5" i="9"/>
  <c r="C5"/>
  <c r="D29" i="8"/>
  <c r="C29"/>
  <c r="D28"/>
  <c r="C28"/>
  <c r="D27"/>
  <c r="C27"/>
  <c r="D26"/>
  <c r="C26"/>
  <c r="D25"/>
  <c r="C25"/>
  <c r="D24"/>
  <c r="C24"/>
  <c r="D23"/>
  <c r="C23"/>
  <c r="D22"/>
  <c r="C22"/>
  <c r="D21"/>
  <c r="C21"/>
  <c r="D20"/>
  <c r="C20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D8"/>
  <c r="C8"/>
  <c r="D7"/>
  <c r="C7"/>
  <c r="D6"/>
  <c r="C6"/>
  <c r="M28" i="16"/>
  <c r="AB20" i="12"/>
  <c r="M5" i="15"/>
  <c r="AB13" i="12"/>
  <c r="AB8"/>
  <c r="AB20" i="14"/>
  <c r="M13"/>
  <c r="AB10" i="13"/>
  <c r="M27" i="16"/>
  <c r="M23"/>
  <c r="AB25" i="11"/>
  <c r="AB24" i="16"/>
  <c r="M21" i="11"/>
  <c r="AB6" i="13"/>
  <c r="M29" i="11"/>
  <c r="M25" i="12"/>
  <c r="M22" i="11"/>
  <c r="M15" i="14"/>
  <c r="AB14"/>
  <c r="M19" i="10"/>
  <c r="M22" i="14"/>
  <c r="AB24" i="11"/>
  <c r="AB8" i="15"/>
  <c r="AB15"/>
  <c r="M20" i="16"/>
  <c r="M16" i="12"/>
  <c r="AB25"/>
  <c r="AB18"/>
  <c r="AB26" i="13"/>
  <c r="M20" i="15"/>
  <c r="M24" i="13"/>
  <c r="AB22" i="12"/>
  <c r="M9" i="14"/>
  <c r="M20"/>
  <c r="AB13" i="11"/>
  <c r="M16"/>
  <c r="M15" i="13"/>
  <c r="AB26" i="12"/>
  <c r="AB16" i="13"/>
  <c r="M13" i="9"/>
  <c r="M21" i="16"/>
  <c r="AB7" i="12"/>
  <c r="M18"/>
  <c r="M22"/>
  <c r="M24"/>
  <c r="M17" i="16"/>
  <c r="M15" i="11"/>
  <c r="AB20" i="15"/>
  <c r="M10"/>
  <c r="M16" i="16"/>
  <c r="M27" i="14"/>
  <c r="M25" i="9"/>
  <c r="M27"/>
  <c r="AB20" i="16"/>
  <c r="M29" i="13"/>
  <c r="AB20" i="11"/>
  <c r="AB8" i="13"/>
  <c r="M10" i="14"/>
  <c r="M23" i="11"/>
  <c r="M26" i="13"/>
  <c r="AB16" i="12"/>
  <c r="M25" i="13"/>
  <c r="AB27" i="14"/>
  <c r="M21" i="8"/>
  <c r="AB22" i="14"/>
  <c r="AB26" i="15"/>
  <c r="AB8" i="14"/>
  <c r="AB16" i="11"/>
  <c r="M9" i="9"/>
  <c r="M23" i="12"/>
  <c r="M26" i="16"/>
  <c r="M26" i="11"/>
  <c r="AB17" i="16"/>
  <c r="AB23" i="14"/>
  <c r="M20" i="13"/>
  <c r="AB29" i="9"/>
  <c r="AB12" i="12"/>
  <c r="AB11" i="13"/>
  <c r="M16" i="9"/>
  <c r="M21" i="13"/>
  <c r="AB17" i="11"/>
  <c r="M16" i="14"/>
  <c r="AB19" i="16"/>
  <c r="M29"/>
  <c r="M12"/>
  <c r="AB17" i="12"/>
  <c r="AB9" i="15"/>
  <c r="AB6" i="12"/>
  <c r="M26" i="9"/>
  <c r="M18"/>
  <c r="AB19" i="13"/>
  <c r="M27" i="12"/>
  <c r="M14" i="13"/>
  <c r="AB19" i="15"/>
  <c r="M9" i="12"/>
  <c r="AB22" i="11"/>
  <c r="M24"/>
  <c r="AB12"/>
  <c r="M24" i="16"/>
  <c r="AB15" i="13"/>
  <c r="M28" i="12"/>
  <c r="M18" i="13"/>
  <c r="AB27" i="15"/>
  <c r="AB21" i="14"/>
  <c r="M13" i="11"/>
  <c r="M19" i="13"/>
  <c r="AB21" i="15"/>
  <c r="AB14" i="11"/>
  <c r="M15" i="16"/>
  <c r="AB23" i="12"/>
  <c r="AB13" i="15"/>
  <c r="AB21" i="12"/>
  <c r="M6" i="13"/>
  <c r="M11" i="14"/>
  <c r="M8" i="12"/>
  <c r="M19" i="14"/>
  <c r="M27" i="13"/>
  <c r="M29" i="15"/>
  <c r="M10" i="11"/>
  <c r="M7" i="12"/>
  <c r="AB11" i="14"/>
  <c r="M24" i="9"/>
  <c r="AB24" i="12"/>
  <c r="M9" i="11"/>
  <c r="M26" i="15"/>
  <c r="AB9" i="12"/>
  <c r="M14"/>
  <c r="M21" i="15"/>
  <c r="M14" i="14"/>
  <c r="M18" i="11"/>
  <c r="AB27" i="12"/>
  <c r="M28" i="14"/>
  <c r="M12" i="15"/>
  <c r="M25"/>
  <c r="M5" i="12"/>
  <c r="AB5" i="13"/>
  <c r="M22"/>
  <c r="M8" i="14"/>
  <c r="AB23" i="11"/>
  <c r="M19" i="16"/>
  <c r="AB12" i="14"/>
  <c r="M19" i="11"/>
  <c r="M20"/>
  <c r="M6" i="12"/>
  <c r="AB28" i="10"/>
  <c r="AB6" i="14"/>
  <c r="M17" i="9"/>
  <c r="AB5" i="15"/>
  <c r="M17" i="13"/>
  <c r="AB12" i="16"/>
  <c r="AB14" i="12"/>
  <c r="AB25" i="8"/>
  <c r="M13" i="13"/>
  <c r="AB11" i="15"/>
  <c r="M24"/>
  <c r="M18"/>
  <c r="AB18" i="13"/>
  <c r="M10" i="12"/>
  <c r="AB13" i="14"/>
  <c r="AB19" i="11"/>
  <c r="AB26"/>
  <c r="AB18" i="15"/>
  <c r="M22"/>
  <c r="M8" i="13"/>
  <c r="AB17"/>
  <c r="M8" i="15"/>
  <c r="M7" i="14"/>
  <c r="M7" i="15"/>
  <c r="AB24"/>
  <c r="M5" i="13"/>
  <c r="AB6" i="15"/>
  <c r="M18" i="16"/>
  <c r="AB13"/>
  <c r="M12" i="12"/>
  <c r="AB28" i="14"/>
  <c r="AB22" i="15"/>
  <c r="M17"/>
  <c r="AB16"/>
  <c r="M21" i="12"/>
  <c r="AB21" i="13"/>
  <c r="M18" i="14"/>
  <c r="AB9"/>
  <c r="M23" i="13"/>
  <c r="M27" i="15"/>
  <c r="AB10" i="14"/>
  <c r="AB7" i="13"/>
  <c r="M7" i="11"/>
  <c r="AB21"/>
  <c r="AB21" i="9"/>
  <c r="AB17" i="15"/>
  <c r="M28" i="11"/>
  <c r="AB5" i="14"/>
  <c r="AB19" i="12"/>
  <c r="AB28" i="16"/>
  <c r="M28" i="13"/>
  <c r="AB11" i="12"/>
  <c r="M15"/>
  <c r="M17" i="11"/>
  <c r="M21" i="14"/>
  <c r="M11" i="15"/>
  <c r="M7" i="13"/>
  <c r="AB28" i="12"/>
  <c r="AB29" i="13"/>
  <c r="AB15" i="12"/>
  <c r="AB24" i="13"/>
  <c r="M26" i="14"/>
  <c r="M19" i="15"/>
  <c r="AB24" i="14"/>
  <c r="M12" i="11"/>
  <c r="AB26" i="16"/>
  <c r="M13" i="15"/>
  <c r="M23" i="14"/>
  <c r="M29" i="12"/>
  <c r="M13"/>
  <c r="AB28" i="15"/>
  <c r="M14" i="16"/>
  <c r="AB16" i="14"/>
  <c r="AB19"/>
  <c r="M28" i="10"/>
  <c r="M17" i="14"/>
  <c r="M25" i="11"/>
  <c r="AB15" i="16"/>
  <c r="M12" i="13"/>
  <c r="M14" i="11"/>
  <c r="AB18" i="16"/>
  <c r="M6" i="14"/>
  <c r="M19" i="12"/>
  <c r="AB22" i="13"/>
  <c r="AB12" i="15"/>
  <c r="AB29" i="16"/>
  <c r="AB23" i="15"/>
  <c r="AB9" i="13"/>
  <c r="AB25" i="16"/>
  <c r="M8" i="11"/>
  <c r="AB23" i="13"/>
  <c r="AB25" i="14"/>
  <c r="M14" i="15"/>
  <c r="AB27" i="16"/>
  <c r="M16" i="15"/>
  <c r="M24" i="14"/>
  <c r="M6" i="11"/>
  <c r="AB13" i="13"/>
  <c r="AB19" i="9"/>
  <c r="AB7" i="15"/>
  <c r="AB5" i="12"/>
  <c r="M27" i="10"/>
  <c r="AB16" i="16"/>
  <c r="AB26" i="14"/>
  <c r="AB14" i="15"/>
  <c r="M15"/>
  <c r="AB28" i="13"/>
  <c r="M20" i="12"/>
  <c r="AB15" i="11"/>
  <c r="AB23" i="16"/>
  <c r="AB28" i="11"/>
  <c r="M25" i="16"/>
  <c r="M17" i="12"/>
  <c r="AB29" i="11"/>
  <c r="AB14" i="16"/>
  <c r="M5" i="11"/>
  <c r="M28" i="15"/>
  <c r="M19" i="9"/>
  <c r="AB27"/>
  <c r="M20" i="10"/>
  <c r="AB25" i="15"/>
  <c r="M21" i="9"/>
  <c r="AB10" i="15"/>
  <c r="AB25" i="13"/>
  <c r="AB17" i="14"/>
  <c r="AB22" i="16"/>
  <c r="AB14" i="13"/>
  <c r="M26" i="12"/>
  <c r="M11" i="13"/>
  <c r="M10"/>
  <c r="M9"/>
  <c r="M11" i="12"/>
  <c r="AB12" i="13"/>
  <c r="AB29" i="15"/>
  <c r="M22" i="16"/>
  <c r="M25" i="14"/>
  <c r="M13" i="16"/>
  <c r="M23" i="15"/>
  <c r="AB27" i="13"/>
  <c r="M29" i="14"/>
  <c r="AB18"/>
  <c r="AB10" i="12"/>
  <c r="AB27" i="11"/>
  <c r="AB7" i="14"/>
  <c r="M16" i="13"/>
  <c r="M27" i="11"/>
  <c r="AB18"/>
  <c r="M22" i="10"/>
  <c r="M29" i="9"/>
  <c r="AB29" i="14"/>
  <c r="AB20" i="13"/>
  <c r="AB21" i="16"/>
  <c r="AB15" i="14"/>
  <c r="AB29" i="12"/>
  <c r="M12" i="14"/>
  <c r="AZ23" i="25" l="1"/>
  <c r="BC23" s="1"/>
  <c r="AZ12"/>
  <c r="BC12" s="1"/>
  <c r="AZ7"/>
  <c r="BC7" s="1"/>
  <c r="AZ19"/>
  <c r="BC19" s="1"/>
  <c r="AZ25"/>
  <c r="BC25" s="1"/>
  <c r="AZ14"/>
  <c r="BC14" s="1"/>
  <c r="AZ24"/>
  <c r="BC24" s="1"/>
  <c r="AZ17"/>
  <c r="BC17" s="1"/>
  <c r="AZ10"/>
  <c r="BC10" s="1"/>
  <c r="AZ6"/>
  <c r="BC6" s="1"/>
  <c r="AZ22"/>
  <c r="BC22" s="1"/>
  <c r="AZ20"/>
  <c r="BC20" s="1"/>
  <c r="AZ8"/>
  <c r="BC8" s="1"/>
  <c r="AZ26"/>
  <c r="BC26" s="1"/>
  <c r="AZ13"/>
  <c r="BC13" s="1"/>
  <c r="AZ16"/>
  <c r="BC16" s="1"/>
  <c r="AZ28"/>
  <c r="BC28" s="1"/>
  <c r="AZ9"/>
  <c r="BC9" s="1"/>
  <c r="AZ18"/>
  <c r="BC18" s="1"/>
  <c r="AZ29"/>
  <c r="BC29" s="1"/>
  <c r="AZ11"/>
  <c r="BC11" s="1"/>
  <c r="AZ27"/>
  <c r="BC27" s="1"/>
  <c r="AZ15"/>
  <c r="BC15" s="1"/>
  <c r="BH17"/>
  <c r="BH25"/>
  <c r="BH14"/>
  <c r="BH29"/>
  <c r="BH11"/>
  <c r="BH12"/>
  <c r="BH27"/>
  <c r="BH15"/>
  <c r="BH7"/>
  <c r="BH19"/>
  <c r="BH13"/>
  <c r="BH23"/>
  <c r="BC21"/>
  <c r="BH21"/>
  <c r="BH6"/>
  <c r="BH22"/>
  <c r="BH16"/>
  <c r="BH24"/>
  <c r="BH20"/>
  <c r="BH8"/>
  <c r="BH26"/>
  <c r="BH10"/>
  <c r="BH28"/>
  <c r="BH9"/>
  <c r="BH18"/>
  <c r="AL5" i="24"/>
  <c r="BB29"/>
  <c r="BB18"/>
  <c r="BB22"/>
  <c r="BB20"/>
  <c r="BB16"/>
  <c r="BB23"/>
  <c r="M31"/>
  <c r="BB12"/>
  <c r="BB6"/>
  <c r="BB14"/>
  <c r="BB27"/>
  <c r="BB26"/>
  <c r="BB24"/>
  <c r="BB13"/>
  <c r="BB10"/>
  <c r="BB8"/>
  <c r="BB15"/>
  <c r="BB21"/>
  <c r="BB17"/>
  <c r="BB19"/>
  <c r="BB25"/>
  <c r="BB28"/>
  <c r="BB11"/>
  <c r="BB9"/>
  <c r="BB7"/>
  <c r="BB5"/>
  <c r="M33"/>
  <c r="M32"/>
  <c r="M30"/>
  <c r="U32"/>
  <c r="O31"/>
  <c r="S31"/>
  <c r="I32"/>
  <c r="S33"/>
  <c r="Q33"/>
  <c r="O30"/>
  <c r="K31"/>
  <c r="K33"/>
  <c r="U31"/>
  <c r="U33"/>
  <c r="U30"/>
  <c r="S32"/>
  <c r="S30"/>
  <c r="Q31"/>
  <c r="Q30"/>
  <c r="Q32"/>
  <c r="O32"/>
  <c r="O33"/>
  <c r="K32"/>
  <c r="K30"/>
  <c r="I31"/>
  <c r="I30"/>
  <c r="I33"/>
  <c r="G33"/>
  <c r="G32"/>
  <c r="G31"/>
  <c r="G30"/>
  <c r="E32"/>
  <c r="E31"/>
  <c r="E33"/>
  <c r="E30"/>
  <c r="AC33" i="25"/>
  <c r="AC31"/>
  <c r="AC32"/>
  <c r="AC30"/>
  <c r="Z32"/>
  <c r="Z31"/>
  <c r="Z30"/>
  <c r="Z33"/>
  <c r="W32"/>
  <c r="W30"/>
  <c r="W31"/>
  <c r="W33"/>
  <c r="T32"/>
  <c r="T30"/>
  <c r="T31"/>
  <c r="T33"/>
  <c r="Q33"/>
  <c r="Q30"/>
  <c r="Q31"/>
  <c r="Q32"/>
  <c r="N30"/>
  <c r="N31"/>
  <c r="N32"/>
  <c r="N33"/>
  <c r="K33"/>
  <c r="K30"/>
  <c r="K31"/>
  <c r="K32"/>
  <c r="H33"/>
  <c r="H30"/>
  <c r="H31"/>
  <c r="H32"/>
  <c r="C5" i="8"/>
  <c r="W31" i="24" l="1"/>
  <c r="W32"/>
  <c r="W33"/>
  <c r="W30"/>
  <c r="Z34" i="25"/>
  <c r="Z35"/>
  <c r="N34"/>
  <c r="N35"/>
  <c r="W35"/>
  <c r="W34"/>
  <c r="T34"/>
  <c r="T35"/>
  <c r="AC35"/>
  <c r="AC34"/>
  <c r="H34"/>
  <c r="H35"/>
  <c r="K34"/>
  <c r="K35"/>
  <c r="Q34"/>
  <c r="Q35"/>
  <c r="E5"/>
  <c r="AZ5" s="1"/>
  <c r="D5"/>
  <c r="C5"/>
  <c r="BC5" l="1"/>
  <c r="BH5"/>
  <c r="E33"/>
  <c r="E30"/>
  <c r="E31"/>
  <c r="E32"/>
  <c r="D5" i="8"/>
  <c r="E34" i="25" l="1"/>
  <c r="E35"/>
  <c r="S35" i="24" l="1"/>
  <c r="U35"/>
  <c r="M35"/>
  <c r="E35"/>
  <c r="O35"/>
  <c r="I35"/>
  <c r="G35"/>
  <c r="Q35"/>
  <c r="K35"/>
  <c r="E37" i="25"/>
  <c r="H37"/>
  <c r="K37"/>
  <c r="W37"/>
  <c r="AC37"/>
  <c r="Z37"/>
  <c r="T37"/>
  <c r="N37"/>
  <c r="Q37"/>
</calcChain>
</file>

<file path=xl/sharedStrings.xml><?xml version="1.0" encoding="utf-8"?>
<sst xmlns="http://schemas.openxmlformats.org/spreadsheetml/2006/main" count="4354" uniqueCount="198">
  <si>
    <t>NOM</t>
  </si>
  <si>
    <t>PRÉNOM</t>
  </si>
  <si>
    <t>COTE 1</t>
  </si>
  <si>
    <t>MAX 1</t>
  </si>
  <si>
    <t>COTE 2</t>
  </si>
  <si>
    <t>MAX 2</t>
  </si>
  <si>
    <t>COTE 3</t>
  </si>
  <si>
    <t>MAX 3</t>
  </si>
  <si>
    <t>COTE 4</t>
  </si>
  <si>
    <t>MAX 4</t>
  </si>
  <si>
    <t>COTE  5</t>
  </si>
  <si>
    <t>MAX 5</t>
  </si>
  <si>
    <t>COTE 6</t>
  </si>
  <si>
    <t>MAX 6</t>
  </si>
  <si>
    <t>COTE 7</t>
  </si>
  <si>
    <t>MAX 7</t>
  </si>
  <si>
    <t>COTE 8</t>
  </si>
  <si>
    <t>MAX 8</t>
  </si>
  <si>
    <t>1Cp</t>
  </si>
  <si>
    <t>élèves</t>
  </si>
  <si>
    <t>--&gt;</t>
  </si>
  <si>
    <t>MOYENNE</t>
  </si>
  <si>
    <t>/  100</t>
  </si>
  <si>
    <t>REL2</t>
  </si>
  <si>
    <t>FRAN6</t>
  </si>
  <si>
    <t>ANG4</t>
  </si>
  <si>
    <t>SCIE3</t>
  </si>
  <si>
    <t>EDAR2</t>
  </si>
  <si>
    <t>EDTE1</t>
  </si>
  <si>
    <t>MATH5</t>
  </si>
  <si>
    <t>/ 100</t>
  </si>
  <si>
    <t>% d'échecs</t>
  </si>
  <si>
    <t>h d'échecs</t>
  </si>
  <si>
    <t>MINIMUM</t>
  </si>
  <si>
    <t>MAXIMUM</t>
  </si>
  <si>
    <t>MOY. À CE JOUR</t>
  </si>
  <si>
    <t>EDPH3</t>
  </si>
  <si>
    <t>DATE DE L'ÉVALUATION CERTIFICATIVE          ==&gt;</t>
  </si>
  <si>
    <t>Bulletin récapitulatif de Noël</t>
  </si>
  <si>
    <t>COURS</t>
  </si>
  <si>
    <t>points</t>
  </si>
  <si>
    <t>maximum</t>
  </si>
  <si>
    <t>COMMENTAIRE(S) ET CONSEIL(S) DU CONSEIL DE CLASSE</t>
  </si>
  <si>
    <t>Classe de</t>
  </si>
  <si>
    <t>Cours de</t>
  </si>
  <si>
    <t>ÉCART-TYPE</t>
  </si>
  <si>
    <t>Progression</t>
  </si>
  <si>
    <t>NOËL</t>
  </si>
  <si>
    <t>JUIN</t>
  </si>
  <si>
    <t>P1</t>
  </si>
  <si>
    <t>P3</t>
  </si>
  <si>
    <t>TOTAL</t>
  </si>
  <si>
    <t>À CE JOUR</t>
  </si>
  <si>
    <t>NOMBRE D'ABSENCES  (1/2 journées)</t>
  </si>
  <si>
    <t>%</t>
  </si>
  <si>
    <t>Titulaire :</t>
  </si>
  <si>
    <t>SEXE</t>
  </si>
  <si>
    <t>h</t>
  </si>
  <si>
    <t>f</t>
  </si>
  <si>
    <t>n</t>
  </si>
  <si>
    <t>ÂGE</t>
  </si>
  <si>
    <t>DATE NAIS.</t>
  </si>
  <si>
    <t>DOUBLE ?</t>
  </si>
  <si>
    <t>ÉLÈVES AU-DESSUS DE LA MOY.</t>
  </si>
  <si>
    <t>ÉLÈVES AU-DESSOUS DE LA MOY.</t>
  </si>
  <si>
    <t>RANG</t>
  </si>
  <si>
    <t>/100</t>
  </si>
  <si>
    <r>
      <t>Globalisation des cotes</t>
    </r>
    <r>
      <rPr>
        <b/>
        <sz val="11"/>
        <color theme="1"/>
        <rFont val="Calibri"/>
        <family val="2"/>
        <scheme val="minor"/>
      </rPr>
      <t xml:space="preserve"> formatives</t>
    </r>
    <r>
      <rPr>
        <sz val="11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>(ou cotes " pour apprendre ")</t>
    </r>
  </si>
  <si>
    <r>
      <t xml:space="preserve">Globalisation des cotes </t>
    </r>
    <r>
      <rPr>
        <b/>
        <sz val="11"/>
        <color theme="1"/>
        <rFont val="Calibri"/>
        <family val="2"/>
        <scheme val="minor"/>
      </rPr>
      <t xml:space="preserve">sommatives </t>
    </r>
    <r>
      <rPr>
        <sz val="9"/>
        <color theme="1"/>
        <rFont val="Calibri"/>
        <family val="2"/>
        <scheme val="minor"/>
      </rPr>
      <t>(ou cotes prises en compte pour la réussite ou l'échec du cours et de l'année)</t>
    </r>
  </si>
  <si>
    <t>COMMENTAIRE(S) concernant le Vivre Ensemble dans l'implantation</t>
  </si>
  <si>
    <t>Nombre de demi-journées d'absences dans l'implantation :</t>
  </si>
  <si>
    <t xml:space="preserve">                                         Signature du titulaire                               Signature du Directeur</t>
  </si>
  <si>
    <t>VOS COMMENTAIRES ET REMARQUES EN TANT QUE PARENTS</t>
  </si>
  <si>
    <t>Bulletin récapitulatif de juin</t>
  </si>
  <si>
    <t>v3</t>
  </si>
  <si>
    <t>Que désirez-vous faire ?</t>
  </si>
  <si>
    <t>Encoder</t>
  </si>
  <si>
    <t>une cote formative</t>
  </si>
  <si>
    <t>une cote certificative</t>
  </si>
  <si>
    <t>Noël</t>
  </si>
  <si>
    <t>Juin</t>
  </si>
  <si>
    <t>le nombre d'absences</t>
  </si>
  <si>
    <t>le nom des matières</t>
  </si>
  <si>
    <t>les élèves et le titulaire</t>
  </si>
  <si>
    <t>1/</t>
  </si>
  <si>
    <t>2/</t>
  </si>
  <si>
    <t>3/</t>
  </si>
  <si>
    <t>4/</t>
  </si>
  <si>
    <t>5/</t>
  </si>
  <si>
    <t>6/</t>
  </si>
  <si>
    <t>7/</t>
  </si>
  <si>
    <t>8/</t>
  </si>
  <si>
    <t>9/</t>
  </si>
  <si>
    <t>10/</t>
  </si>
  <si>
    <t>11/</t>
  </si>
  <si>
    <t>12/</t>
  </si>
  <si>
    <t>13/</t>
  </si>
  <si>
    <t>14/</t>
  </si>
  <si>
    <t>15/</t>
  </si>
  <si>
    <t>MAT</t>
  </si>
  <si>
    <t>PÉRIODE 1</t>
  </si>
  <si>
    <t>PÉRIODE 2</t>
  </si>
  <si>
    <t>PÉRIODE 3</t>
  </si>
  <si>
    <t>PÉRIODE 4</t>
  </si>
  <si>
    <t>SYNTHÈSE       P1</t>
  </si>
  <si>
    <t>SYNTHÈSE       P2</t>
  </si>
  <si>
    <t>SYNTHÈSE       P3</t>
  </si>
  <si>
    <t>SYNTHÈSE       P4</t>
  </si>
  <si>
    <t>PTS</t>
  </si>
  <si>
    <t>MAX</t>
  </si>
  <si>
    <t>Sommaire     -</t>
  </si>
  <si>
    <t>Encoder les matières  -</t>
  </si>
  <si>
    <t>Choisissez la matière pour laquelle vous désirez encoder des cotes formatives.</t>
  </si>
  <si>
    <t>Choisissez la matière pour laquelle vous désirez encoder des cotes certificatives.</t>
  </si>
  <si>
    <t>Matière n° 1</t>
  </si>
  <si>
    <t>Matière n° 2</t>
  </si>
  <si>
    <t>Matière n° 3</t>
  </si>
  <si>
    <t>Matière n° 4</t>
  </si>
  <si>
    <t>Matière n° 5</t>
  </si>
  <si>
    <t>Matière n° 6</t>
  </si>
  <si>
    <t>Matière n° 7</t>
  </si>
  <si>
    <t>Matière n° 8</t>
  </si>
  <si>
    <t>Matière n° 9</t>
  </si>
  <si>
    <t>Matière n° 10</t>
  </si>
  <si>
    <t>Matière n° 11</t>
  </si>
  <si>
    <t>Matière n° 12</t>
  </si>
  <si>
    <t>Matière n° 13</t>
  </si>
  <si>
    <t>Matière n° 14</t>
  </si>
  <si>
    <t>Matière n° 15</t>
  </si>
  <si>
    <t>Entrez le nom des matières que la classe suit cette année.</t>
  </si>
  <si>
    <t>Menu cotes formatives   -</t>
  </si>
  <si>
    <t>Menu cotes certificatives    -</t>
  </si>
  <si>
    <t>ETM2</t>
  </si>
  <si>
    <t>CODE</t>
  </si>
  <si>
    <t>RELIGION (Mme Willems - 2p.)</t>
  </si>
  <si>
    <t>FRANÇAIS (Mr MIRGAUX - 6p.)</t>
  </si>
  <si>
    <t>MATH (Mme LIENART - 5p.)</t>
  </si>
  <si>
    <t>ÉTUDE DU MILIEU (Mr MIRGAUX - 4p.)</t>
  </si>
  <si>
    <t>ANGLAIS (Mme MICHAUX - 4p.)</t>
  </si>
  <si>
    <t>SCIENCES (Mr SMETS - 3p.)</t>
  </si>
  <si>
    <t>ÉDUCATION ARTISTIQUE (Mme TASKIN - 2p.)</t>
  </si>
  <si>
    <t>ÉDUCATION PHYSIQUE (Collectif - 3p.)</t>
  </si>
  <si>
    <t>ÉDUCATION TECHNOLOGIQUE (Mr SMETS - 1p.)</t>
  </si>
  <si>
    <t>Absences  -</t>
  </si>
  <si>
    <t xml:space="preserve">  APRÈS NOËL</t>
  </si>
  <si>
    <t xml:space="preserve">AVANT NOËL  </t>
  </si>
  <si>
    <t xml:space="preserve">Cours de </t>
  </si>
  <si>
    <t>P1 - Toussaint</t>
  </si>
  <si>
    <t>P2 - Noël</t>
  </si>
  <si>
    <t>P3 - Pâques</t>
  </si>
  <si>
    <t>P4 - Juin</t>
  </si>
  <si>
    <t>Synthèses</t>
  </si>
  <si>
    <t>Bulletins</t>
  </si>
  <si>
    <t>SYNTHÈSE JUIN (CERTIFICATIF)</t>
  </si>
  <si>
    <t>SYNTHÈSE NOËL (CERTIFICATIF)</t>
  </si>
  <si>
    <t>Nbre h</t>
  </si>
  <si>
    <t>Nom des élèves     -</t>
  </si>
  <si>
    <t>Aide</t>
  </si>
  <si>
    <t>Bulletin récapitulatif de première période</t>
  </si>
  <si>
    <t>Bulletin récapitulatif de troisième période</t>
  </si>
  <si>
    <t>Historique</t>
  </si>
  <si>
    <t>des interventions</t>
  </si>
  <si>
    <t>Qui ?</t>
  </si>
  <si>
    <t>Quand ?</t>
  </si>
  <si>
    <r>
      <t xml:space="preserve">COURS - Globalisation des cotes </t>
    </r>
    <r>
      <rPr>
        <b/>
        <sz val="11"/>
        <color theme="1"/>
        <rFont val="Calibri"/>
        <family val="2"/>
        <scheme val="minor"/>
      </rPr>
      <t>formatives</t>
    </r>
    <r>
      <rPr>
        <sz val="11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(ou cotes " pour apprendre ")</t>
    </r>
  </si>
  <si>
    <t>ACSO</t>
  </si>
  <si>
    <t>période du 01/09/2012 au 26/10/2012</t>
  </si>
  <si>
    <t>Moyenne des résultats (…/100)</t>
  </si>
  <si>
    <t>Page 8</t>
  </si>
  <si>
    <t>Page 7</t>
  </si>
  <si>
    <t>Page 3</t>
  </si>
  <si>
    <t>Page 4</t>
  </si>
  <si>
    <t>période du 07/01/2013 au 29/03/2013</t>
  </si>
  <si>
    <t>DATE DE L'ÉVALUATION FORMATIVE          ==&gt;</t>
  </si>
  <si>
    <t>période du 05/11/2012 au 21/12/2012</t>
  </si>
  <si>
    <t>Page 5</t>
  </si>
  <si>
    <t>Page 6</t>
  </si>
  <si>
    <t>Page 1</t>
  </si>
  <si>
    <t>Page 2</t>
  </si>
  <si>
    <t>période du 15/04/2013 au 30/06/2013</t>
  </si>
  <si>
    <t>Moyenne des résultats sommatifs (…/100)</t>
  </si>
  <si>
    <t>Machin TRUC</t>
  </si>
  <si>
    <t>MARTIN</t>
  </si>
  <si>
    <t>Paul</t>
  </si>
  <si>
    <t>DUPOND</t>
  </si>
  <si>
    <t>Henri</t>
  </si>
  <si>
    <t>TABERNACLE</t>
  </si>
  <si>
    <t>Ghislain</t>
  </si>
  <si>
    <t>EASY</t>
  </si>
  <si>
    <t>Isabelle</t>
  </si>
  <si>
    <t>KINGDOM</t>
  </si>
  <si>
    <t>Aline</t>
  </si>
  <si>
    <t>FORTE</t>
  </si>
  <si>
    <t>Salie</t>
  </si>
  <si>
    <t>SEGEC</t>
  </si>
  <si>
    <t>Rédoine</t>
  </si>
  <si>
    <t>jejacq</t>
  </si>
  <si>
    <t>ACTIVITÉDE SOUTIEN (Mme LIENART - 4p.)</t>
  </si>
</sst>
</file>

<file path=xl/styles.xml><?xml version="1.0" encoding="utf-8"?>
<styleSheet xmlns="http://schemas.openxmlformats.org/spreadsheetml/2006/main">
  <numFmts count="1">
    <numFmt numFmtId="164" formatCode="d/mm/yyyy;@"/>
  </numFmts>
  <fonts count="3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36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30"/>
      <color rgb="FFFF0000"/>
      <name val="Calibri"/>
      <family val="2"/>
      <scheme val="minor"/>
    </font>
    <font>
      <sz val="30"/>
      <color rgb="FF92D050"/>
      <name val="Calibri"/>
      <family val="2"/>
      <scheme val="minor"/>
    </font>
    <font>
      <sz val="10"/>
      <color rgb="FF323232"/>
      <name val="Tahoma"/>
      <family val="2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  <font>
      <sz val="28"/>
      <color theme="3" tint="-0.249977111117893"/>
      <name val="Calibri"/>
      <family val="2"/>
      <scheme val="minor"/>
    </font>
    <font>
      <sz val="14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sz val="10"/>
      <color theme="1" tint="0.14999847407452621"/>
      <name val="Calibri"/>
      <family val="2"/>
      <scheme val="minor"/>
    </font>
    <font>
      <sz val="11"/>
      <color theme="1" tint="0.14999847407452621"/>
      <name val="Calibri"/>
      <family val="2"/>
      <scheme val="minor"/>
    </font>
    <font>
      <sz val="11"/>
      <name val="Calibri"/>
      <family val="2"/>
    </font>
    <font>
      <sz val="9"/>
      <name val="Calibri"/>
      <family val="2"/>
      <scheme val="minor"/>
    </font>
    <font>
      <sz val="7"/>
      <color theme="1" tint="0.34998626667073579"/>
      <name val="Calibri"/>
      <family val="2"/>
      <scheme val="minor"/>
    </font>
    <font>
      <sz val="9"/>
      <color theme="1"/>
      <name val="Arial"/>
      <family val="2"/>
    </font>
    <font>
      <b/>
      <sz val="8"/>
      <color theme="0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  <font>
      <sz val="28"/>
      <color theme="3" tint="-0.499984740745262"/>
      <name val="Calibri"/>
      <family val="2"/>
      <scheme val="minor"/>
    </font>
    <font>
      <sz val="9"/>
      <color theme="3" tint="-0.249977111117893"/>
      <name val="Calibri"/>
      <family val="2"/>
    </font>
    <font>
      <sz val="9"/>
      <color theme="3" tint="-0.249977111117893"/>
      <name val="Calibri"/>
      <family val="2"/>
      <scheme val="minor"/>
    </font>
    <font>
      <sz val="10"/>
      <name val="Tahoma"/>
      <family val="2"/>
    </font>
    <font>
      <sz val="15"/>
      <color theme="1"/>
      <name val="Calibri"/>
      <family val="2"/>
      <scheme val="minor"/>
    </font>
    <font>
      <sz val="15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180">
        <stop position="0">
          <color theme="0"/>
        </stop>
        <stop position="1">
          <color rgb="FFFF0000"/>
        </stop>
      </gradientFill>
    </fill>
    <fill>
      <gradientFill>
        <stop position="0">
          <color theme="0"/>
        </stop>
        <stop position="1">
          <color rgb="FFFF0000"/>
        </stop>
      </gradientFill>
    </fill>
    <fill>
      <patternFill patternType="solid">
        <fgColor theme="0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theme="1" tint="0.249977111117893"/>
      </left>
      <right style="thin">
        <color theme="1" tint="0.249977111117893"/>
      </right>
      <top/>
      <bottom style="thin">
        <color theme="1" tint="0.249977111117893"/>
      </bottom>
      <diagonal/>
    </border>
    <border>
      <left style="thin">
        <color theme="1" tint="0.249977111117893"/>
      </left>
      <right/>
      <top/>
      <bottom style="thin">
        <color theme="1" tint="0.249977111117893"/>
      </bottom>
      <diagonal/>
    </border>
    <border>
      <left style="thin">
        <color theme="1" tint="0.249977111117893"/>
      </left>
      <right/>
      <top style="thin">
        <color theme="1" tint="0.249977111117893"/>
      </top>
      <bottom style="thin">
        <color theme="1" tint="0.249977111117893"/>
      </bottom>
      <diagonal/>
    </border>
    <border>
      <left style="thin">
        <color indexed="64"/>
      </left>
      <right style="thin">
        <color theme="1" tint="0.249977111117893"/>
      </right>
      <top style="thin">
        <color indexed="64"/>
      </top>
      <bottom style="thin">
        <color indexed="64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indexed="64"/>
      </top>
      <bottom style="thin">
        <color indexed="64"/>
      </bottom>
      <diagonal/>
    </border>
    <border>
      <left style="thin">
        <color theme="1" tint="0.249977111117893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12" borderId="0" applyNumberFormat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</cellStyleXfs>
  <cellXfs count="323">
    <xf numFmtId="0" fontId="0" fillId="0" borderId="0" xfId="0"/>
    <xf numFmtId="49" fontId="0" fillId="0" borderId="0" xfId="0" applyNumberFormat="1"/>
    <xf numFmtId="0" fontId="1" fillId="2" borderId="0" xfId="0" applyFont="1" applyFill="1" applyAlignment="1">
      <alignment horizontal="center"/>
    </xf>
    <xf numFmtId="0" fontId="0" fillId="3" borderId="0" xfId="0" applyFill="1"/>
    <xf numFmtId="49" fontId="0" fillId="3" borderId="0" xfId="0" applyNumberFormat="1" applyFill="1"/>
    <xf numFmtId="0" fontId="0" fillId="0" borderId="0" xfId="0" applyProtection="1">
      <protection locked="0"/>
    </xf>
    <xf numFmtId="0" fontId="4" fillId="0" borderId="0" xfId="0" applyFont="1" applyFill="1" applyProtection="1">
      <protection locked="0"/>
    </xf>
    <xf numFmtId="0" fontId="0" fillId="3" borderId="0" xfId="0" applyFill="1" applyProtection="1"/>
    <xf numFmtId="0" fontId="3" fillId="3" borderId="0" xfId="0" applyFont="1" applyFill="1"/>
    <xf numFmtId="49" fontId="1" fillId="2" borderId="0" xfId="0" applyNumberFormat="1" applyFont="1" applyFill="1" applyAlignment="1" applyProtection="1">
      <alignment horizontal="center"/>
    </xf>
    <xf numFmtId="0" fontId="0" fillId="5" borderId="0" xfId="0" applyFill="1" applyProtection="1"/>
    <xf numFmtId="0" fontId="1" fillId="2" borderId="0" xfId="0" applyFont="1" applyFill="1" applyProtection="1"/>
    <xf numFmtId="1" fontId="1" fillId="2" borderId="0" xfId="0" applyNumberFormat="1" applyFont="1" applyFill="1" applyProtection="1"/>
    <xf numFmtId="49" fontId="0" fillId="3" borderId="0" xfId="0" applyNumberFormat="1" applyFill="1" applyProtection="1"/>
    <xf numFmtId="1" fontId="0" fillId="0" borderId="0" xfId="0" applyNumberFormat="1" applyProtection="1"/>
    <xf numFmtId="0" fontId="2" fillId="0" borderId="0" xfId="0" applyFont="1" applyProtection="1"/>
    <xf numFmtId="0" fontId="3" fillId="3" borderId="0" xfId="0" applyFont="1" applyFill="1" applyProtection="1"/>
    <xf numFmtId="1" fontId="3" fillId="9" borderId="0" xfId="0" applyNumberFormat="1" applyFont="1" applyFill="1" applyProtection="1"/>
    <xf numFmtId="0" fontId="3" fillId="9" borderId="0" xfId="0" applyFont="1" applyFill="1" applyProtection="1"/>
    <xf numFmtId="0" fontId="0" fillId="9" borderId="0" xfId="0" applyFill="1" applyProtection="1"/>
    <xf numFmtId="0" fontId="0" fillId="8" borderId="0" xfId="0" applyFill="1"/>
    <xf numFmtId="0" fontId="0" fillId="10" borderId="0" xfId="0" applyFill="1"/>
    <xf numFmtId="0" fontId="0" fillId="10" borderId="0" xfId="0" applyFill="1" applyProtection="1"/>
    <xf numFmtId="0" fontId="0" fillId="10" borderId="0" xfId="0" applyFill="1" applyBorder="1"/>
    <xf numFmtId="49" fontId="0" fillId="10" borderId="0" xfId="0" applyNumberFormat="1" applyFill="1"/>
    <xf numFmtId="0" fontId="7" fillId="10" borderId="0" xfId="0" applyFont="1" applyFill="1" applyAlignment="1">
      <alignment vertical="center"/>
    </xf>
    <xf numFmtId="0" fontId="1" fillId="10" borderId="0" xfId="0" applyFont="1" applyFill="1" applyBorder="1" applyAlignment="1" applyProtection="1">
      <alignment horizontal="center"/>
    </xf>
    <xf numFmtId="0" fontId="1" fillId="10" borderId="0" xfId="0" applyFont="1" applyFill="1" applyBorder="1" applyAlignment="1">
      <alignment horizontal="center"/>
    </xf>
    <xf numFmtId="0" fontId="2" fillId="10" borderId="0" xfId="0" applyFont="1" applyFill="1" applyBorder="1" applyAlignment="1">
      <alignment horizontal="center"/>
    </xf>
    <xf numFmtId="49" fontId="1" fillId="8" borderId="0" xfId="0" applyNumberFormat="1" applyFont="1" applyFill="1" applyBorder="1" applyAlignment="1">
      <alignment horizontal="right"/>
    </xf>
    <xf numFmtId="0" fontId="3" fillId="8" borderId="0" xfId="0" applyFont="1" applyFill="1"/>
    <xf numFmtId="0" fontId="8" fillId="10" borderId="0" xfId="0" applyFont="1" applyFill="1"/>
    <xf numFmtId="0" fontId="0" fillId="0" borderId="0" xfId="0" applyFill="1" applyProtection="1">
      <protection locked="0"/>
    </xf>
    <xf numFmtId="0" fontId="0" fillId="11" borderId="0" xfId="0" applyFill="1"/>
    <xf numFmtId="0" fontId="1" fillId="11" borderId="0" xfId="0" applyFont="1" applyFill="1" applyBorder="1" applyAlignment="1" applyProtection="1">
      <alignment horizontal="center"/>
    </xf>
    <xf numFmtId="0" fontId="0" fillId="11" borderId="0" xfId="0" applyFill="1" applyProtection="1"/>
    <xf numFmtId="0" fontId="1" fillId="2" borderId="0" xfId="0" applyFont="1" applyFill="1" applyAlignment="1" applyProtection="1">
      <alignment horizontal="center"/>
    </xf>
    <xf numFmtId="0" fontId="1" fillId="6" borderId="0" xfId="0" applyFont="1" applyFill="1" applyBorder="1" applyAlignment="1" applyProtection="1">
      <alignment horizontal="center"/>
    </xf>
    <xf numFmtId="0" fontId="1" fillId="2" borderId="0" xfId="0" applyFont="1" applyFill="1" applyBorder="1" applyAlignment="1" applyProtection="1">
      <alignment horizontal="center"/>
    </xf>
    <xf numFmtId="49" fontId="0" fillId="10" borderId="0" xfId="0" applyNumberFormat="1" applyFill="1" applyProtection="1"/>
    <xf numFmtId="0" fontId="3" fillId="10" borderId="0" xfId="0" applyFont="1" applyFill="1" applyAlignment="1" applyProtection="1">
      <alignment horizontal="right"/>
    </xf>
    <xf numFmtId="1" fontId="3" fillId="10" borderId="0" xfId="0" applyNumberFormat="1" applyFont="1" applyFill="1" applyBorder="1" applyProtection="1"/>
    <xf numFmtId="0" fontId="3" fillId="10" borderId="0" xfId="0" applyFont="1" applyFill="1" applyProtection="1"/>
    <xf numFmtId="1" fontId="3" fillId="10" borderId="0" xfId="0" applyNumberFormat="1" applyFont="1" applyFill="1" applyProtection="1"/>
    <xf numFmtId="1" fontId="0" fillId="10" borderId="0" xfId="0" applyNumberFormat="1" applyFill="1" applyProtection="1"/>
    <xf numFmtId="0" fontId="0" fillId="9" borderId="0" xfId="0" applyFill="1"/>
    <xf numFmtId="1" fontId="0" fillId="9" borderId="0" xfId="0" applyNumberFormat="1" applyFill="1" applyProtection="1"/>
    <xf numFmtId="49" fontId="0" fillId="11" borderId="0" xfId="0" applyNumberFormat="1" applyFill="1"/>
    <xf numFmtId="49" fontId="0" fillId="11" borderId="0" xfId="0" applyNumberFormat="1" applyFill="1" applyProtection="1"/>
    <xf numFmtId="0" fontId="3" fillId="11" borderId="0" xfId="0" applyFont="1" applyFill="1" applyAlignment="1" applyProtection="1">
      <alignment horizontal="right"/>
    </xf>
    <xf numFmtId="1" fontId="3" fillId="11" borderId="0" xfId="0" applyNumberFormat="1" applyFont="1" applyFill="1" applyBorder="1" applyProtection="1"/>
    <xf numFmtId="0" fontId="3" fillId="11" borderId="0" xfId="0" applyFont="1" applyFill="1" applyProtection="1"/>
    <xf numFmtId="1" fontId="3" fillId="11" borderId="0" xfId="0" applyNumberFormat="1" applyFont="1" applyFill="1" applyProtection="1"/>
    <xf numFmtId="1" fontId="0" fillId="11" borderId="0" xfId="0" applyNumberFormat="1" applyFill="1" applyProtection="1"/>
    <xf numFmtId="164" fontId="2" fillId="11" borderId="0" xfId="0" applyNumberFormat="1" applyFont="1" applyFill="1" applyAlignment="1" applyProtection="1">
      <alignment horizontal="center"/>
    </xf>
    <xf numFmtId="0" fontId="2" fillId="11" borderId="0" xfId="0" applyFont="1" applyFill="1" applyProtection="1"/>
    <xf numFmtId="0" fontId="0" fillId="11" borderId="0" xfId="0" applyFont="1" applyFill="1" applyProtection="1"/>
    <xf numFmtId="0" fontId="8" fillId="11" borderId="0" xfId="0" applyFont="1" applyFill="1"/>
    <xf numFmtId="0" fontId="1" fillId="2" borderId="0" xfId="0" applyFont="1" applyFill="1" applyAlignment="1" applyProtection="1">
      <alignment horizontal="center"/>
    </xf>
    <xf numFmtId="0" fontId="1" fillId="6" borderId="0" xfId="0" applyFont="1" applyFill="1" applyBorder="1" applyAlignment="1" applyProtection="1">
      <alignment horizontal="center"/>
    </xf>
    <xf numFmtId="0" fontId="1" fillId="2" borderId="0" xfId="0" applyFont="1" applyFill="1" applyBorder="1" applyAlignment="1" applyProtection="1">
      <alignment horizontal="center"/>
    </xf>
    <xf numFmtId="0" fontId="7" fillId="10" borderId="0" xfId="0" applyFont="1" applyFill="1" applyAlignment="1" applyProtection="1">
      <alignment vertical="center"/>
    </xf>
    <xf numFmtId="164" fontId="0" fillId="10" borderId="0" xfId="0" applyNumberFormat="1" applyFill="1" applyAlignment="1" applyProtection="1">
      <alignment horizontal="center"/>
    </xf>
    <xf numFmtId="164" fontId="0" fillId="11" borderId="0" xfId="0" applyNumberFormat="1" applyFill="1" applyAlignment="1" applyProtection="1">
      <alignment horizontal="center"/>
    </xf>
    <xf numFmtId="0" fontId="0" fillId="0" borderId="0" xfId="0" applyProtection="1"/>
    <xf numFmtId="0" fontId="8" fillId="10" borderId="0" xfId="0" applyFont="1" applyFill="1" applyProtection="1"/>
    <xf numFmtId="49" fontId="0" fillId="0" borderId="0" xfId="0" applyNumberFormat="1" applyProtection="1"/>
    <xf numFmtId="0" fontId="5" fillId="10" borderId="0" xfId="0" applyFont="1" applyFill="1" applyBorder="1" applyAlignment="1" applyProtection="1">
      <alignment horizontal="center"/>
      <protection locked="0"/>
    </xf>
    <xf numFmtId="0" fontId="1" fillId="2" borderId="0" xfId="0" applyFont="1" applyFill="1" applyAlignment="1" applyProtection="1">
      <alignment horizontal="center"/>
    </xf>
    <xf numFmtId="164" fontId="1" fillId="2" borderId="0" xfId="0" applyNumberFormat="1" applyFont="1" applyFill="1" applyAlignment="1" applyProtection="1">
      <alignment horizontal="center"/>
    </xf>
    <xf numFmtId="0" fontId="0" fillId="3" borderId="0" xfId="0" applyFill="1" applyAlignment="1">
      <alignment horizontal="center"/>
    </xf>
    <xf numFmtId="0" fontId="12" fillId="10" borderId="0" xfId="0" applyFont="1" applyFill="1"/>
    <xf numFmtId="14" fontId="0" fillId="0" borderId="0" xfId="0" applyNumberFormat="1" applyProtection="1">
      <protection locked="0"/>
    </xf>
    <xf numFmtId="0" fontId="0" fillId="10" borderId="0" xfId="0" applyFill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4" fillId="0" borderId="0" xfId="0" applyFont="1" applyFill="1" applyAlignment="1" applyProtection="1">
      <alignment horizontal="center"/>
      <protection locked="0"/>
    </xf>
    <xf numFmtId="0" fontId="0" fillId="10" borderId="0" xfId="0" applyFill="1" applyAlignment="1" applyProtection="1">
      <alignment horizontal="center"/>
    </xf>
    <xf numFmtId="0" fontId="0" fillId="3" borderId="0" xfId="0" applyFill="1" applyAlignment="1" applyProtection="1">
      <alignment horizontal="center"/>
    </xf>
    <xf numFmtId="0" fontId="0" fillId="0" borderId="0" xfId="0" applyAlignment="1">
      <alignment horizontal="center"/>
    </xf>
    <xf numFmtId="14" fontId="4" fillId="0" borderId="0" xfId="0" applyNumberFormat="1" applyFont="1" applyFill="1" applyProtection="1">
      <protection locked="0"/>
    </xf>
    <xf numFmtId="0" fontId="0" fillId="0" borderId="1" xfId="0" applyNumberFormat="1" applyBorder="1" applyProtection="1"/>
    <xf numFmtId="1" fontId="0" fillId="0" borderId="1" xfId="0" applyNumberFormat="1" applyBorder="1" applyAlignment="1" applyProtection="1">
      <alignment horizontal="center"/>
    </xf>
    <xf numFmtId="0" fontId="0" fillId="5" borderId="0" xfId="0" applyNumberFormat="1" applyFill="1" applyProtection="1"/>
    <xf numFmtId="0" fontId="0" fillId="0" borderId="0" xfId="0" applyNumberFormat="1" applyProtection="1"/>
    <xf numFmtId="0" fontId="14" fillId="5" borderId="0" xfId="0" applyNumberFormat="1" applyFont="1" applyFill="1" applyProtection="1"/>
    <xf numFmtId="0" fontId="1" fillId="12" borderId="0" xfId="1" applyNumberFormat="1" applyFont="1" applyAlignment="1" applyProtection="1">
      <alignment horizontal="right"/>
    </xf>
    <xf numFmtId="0" fontId="3" fillId="12" borderId="0" xfId="1" applyNumberFormat="1" applyAlignment="1" applyProtection="1">
      <alignment horizontal="right"/>
    </xf>
    <xf numFmtId="0" fontId="3" fillId="12" borderId="0" xfId="1" applyNumberFormat="1" applyAlignment="1" applyProtection="1">
      <alignment horizontal="left"/>
    </xf>
    <xf numFmtId="0" fontId="0" fillId="7" borderId="1" xfId="0" applyNumberFormat="1" applyFill="1" applyBorder="1" applyAlignment="1" applyProtection="1">
      <alignment horizontal="center" vertical="center"/>
    </xf>
    <xf numFmtId="0" fontId="0" fillId="5" borderId="0" xfId="0" applyNumberFormat="1" applyFill="1" applyAlignment="1" applyProtection="1">
      <alignment horizontal="right"/>
    </xf>
    <xf numFmtId="0" fontId="0" fillId="5" borderId="1" xfId="0" applyNumberFormat="1" applyFill="1" applyBorder="1" applyProtection="1"/>
    <xf numFmtId="0" fontId="2" fillId="5" borderId="0" xfId="0" applyNumberFormat="1" applyFont="1" applyFill="1" applyProtection="1"/>
    <xf numFmtId="0" fontId="0" fillId="11" borderId="0" xfId="0" applyFill="1" applyAlignment="1" applyProtection="1">
      <alignment horizontal="center"/>
    </xf>
    <xf numFmtId="0" fontId="3" fillId="11" borderId="0" xfId="0" applyFont="1" applyFill="1" applyAlignment="1" applyProtection="1">
      <alignment horizontal="center"/>
    </xf>
    <xf numFmtId="0" fontId="16" fillId="2" borderId="0" xfId="0" applyFont="1" applyFill="1" applyAlignment="1" applyProtection="1">
      <alignment horizontal="center"/>
    </xf>
    <xf numFmtId="0" fontId="16" fillId="2" borderId="0" xfId="0" applyFont="1" applyFill="1" applyProtection="1"/>
    <xf numFmtId="0" fontId="0" fillId="0" borderId="1" xfId="0" applyNumberFormat="1" applyBorder="1" applyAlignment="1" applyProtection="1">
      <alignment horizontal="center"/>
    </xf>
    <xf numFmtId="0" fontId="0" fillId="10" borderId="0" xfId="0" applyNumberFormat="1" applyFill="1" applyProtection="1"/>
    <xf numFmtId="0" fontId="1" fillId="14" borderId="0" xfId="1" applyNumberFormat="1" applyFont="1" applyFill="1" applyAlignment="1" applyProtection="1">
      <alignment horizontal="right"/>
    </xf>
    <xf numFmtId="0" fontId="3" fillId="14" borderId="0" xfId="1" applyNumberFormat="1" applyFill="1" applyAlignment="1" applyProtection="1">
      <alignment horizontal="right"/>
    </xf>
    <xf numFmtId="0" fontId="3" fillId="14" borderId="0" xfId="1" applyNumberFormat="1" applyFill="1" applyAlignment="1" applyProtection="1">
      <alignment horizontal="left"/>
    </xf>
    <xf numFmtId="0" fontId="0" fillId="15" borderId="1" xfId="0" applyNumberFormat="1" applyFill="1" applyBorder="1" applyAlignment="1" applyProtection="1">
      <alignment horizontal="center" vertical="center"/>
    </xf>
    <xf numFmtId="0" fontId="0" fillId="0" borderId="1" xfId="0" applyNumberFormat="1" applyBorder="1" applyAlignment="1" applyProtection="1">
      <alignment horizontal="center"/>
    </xf>
    <xf numFmtId="0" fontId="0" fillId="5" borderId="0" xfId="0" applyNumberFormat="1" applyFill="1" applyBorder="1" applyAlignment="1" applyProtection="1">
      <alignment horizontal="center" vertical="center" wrapText="1"/>
      <protection locked="0"/>
    </xf>
    <xf numFmtId="0" fontId="0" fillId="5" borderId="0" xfId="0" applyFill="1"/>
    <xf numFmtId="0" fontId="0" fillId="5" borderId="0" xfId="0" applyFill="1" applyAlignment="1">
      <alignment horizontal="right"/>
    </xf>
    <xf numFmtId="0" fontId="26" fillId="2" borderId="3" xfId="0" applyFont="1" applyFill="1" applyBorder="1" applyAlignment="1" applyProtection="1">
      <alignment horizontal="center"/>
    </xf>
    <xf numFmtId="0" fontId="26" fillId="2" borderId="4" xfId="0" applyFont="1" applyFill="1" applyBorder="1" applyAlignment="1" applyProtection="1">
      <alignment horizontal="center"/>
    </xf>
    <xf numFmtId="0" fontId="12" fillId="10" borderId="0" xfId="0" applyFont="1" applyFill="1" applyProtection="1"/>
    <xf numFmtId="0" fontId="26" fillId="2" borderId="2" xfId="0" applyFont="1" applyFill="1" applyBorder="1" applyAlignment="1" applyProtection="1">
      <alignment horizontal="center"/>
    </xf>
    <xf numFmtId="164" fontId="27" fillId="16" borderId="1" xfId="0" applyNumberFormat="1" applyFont="1" applyFill="1" applyBorder="1" applyAlignment="1" applyProtection="1">
      <alignment textRotation="90"/>
      <protection locked="0"/>
    </xf>
    <xf numFmtId="164" fontId="27" fillId="16" borderId="1" xfId="0" applyNumberFormat="1" applyFont="1" applyFill="1" applyBorder="1" applyAlignment="1" applyProtection="1">
      <alignment horizontal="center" textRotation="90"/>
      <protection locked="0"/>
    </xf>
    <xf numFmtId="164" fontId="27" fillId="10" borderId="0" xfId="0" applyNumberFormat="1" applyFont="1" applyFill="1" applyAlignment="1" applyProtection="1"/>
    <xf numFmtId="0" fontId="28" fillId="8" borderId="1" xfId="0" applyFont="1" applyFill="1" applyBorder="1" applyAlignment="1" applyProtection="1">
      <alignment horizontal="center"/>
      <protection locked="0"/>
    </xf>
    <xf numFmtId="0" fontId="29" fillId="10" borderId="0" xfId="0" applyFont="1" applyFill="1" applyBorder="1" applyAlignment="1" applyProtection="1">
      <alignment horizontal="center"/>
    </xf>
    <xf numFmtId="0" fontId="29" fillId="6" borderId="1" xfId="0" applyFont="1" applyFill="1" applyBorder="1" applyAlignment="1" applyProtection="1">
      <alignment horizontal="center"/>
    </xf>
    <xf numFmtId="0" fontId="30" fillId="17" borderId="1" xfId="0" applyFont="1" applyFill="1" applyBorder="1" applyAlignment="1" applyProtection="1">
      <alignment horizontal="center"/>
      <protection locked="0"/>
    </xf>
    <xf numFmtId="0" fontId="30" fillId="10" borderId="0" xfId="0" applyFont="1" applyFill="1" applyProtection="1"/>
    <xf numFmtId="0" fontId="30" fillId="0" borderId="1" xfId="0" applyFont="1" applyFill="1" applyBorder="1" applyProtection="1"/>
    <xf numFmtId="1" fontId="30" fillId="0" borderId="1" xfId="0" applyNumberFormat="1" applyFont="1" applyBorder="1" applyProtection="1"/>
    <xf numFmtId="0" fontId="1" fillId="10" borderId="0" xfId="0" applyFont="1" applyFill="1"/>
    <xf numFmtId="0" fontId="0" fillId="5" borderId="0" xfId="0" applyFill="1" applyProtection="1">
      <protection locked="0"/>
    </xf>
    <xf numFmtId="0" fontId="19" fillId="5" borderId="0" xfId="0" applyFont="1" applyFill="1" applyProtection="1"/>
    <xf numFmtId="0" fontId="31" fillId="5" borderId="0" xfId="0" applyFont="1" applyFill="1" applyProtection="1"/>
    <xf numFmtId="0" fontId="17" fillId="10" borderId="0" xfId="0" applyFont="1" applyFill="1" applyProtection="1"/>
    <xf numFmtId="0" fontId="0" fillId="5" borderId="0" xfId="0" applyFill="1" applyAlignment="1" applyProtection="1">
      <alignment horizontal="right"/>
    </xf>
    <xf numFmtId="0" fontId="20" fillId="5" borderId="0" xfId="0" applyFont="1" applyFill="1" applyAlignment="1" applyProtection="1">
      <alignment horizontal="right"/>
    </xf>
    <xf numFmtId="0" fontId="20" fillId="5" borderId="0" xfId="0" applyFont="1" applyFill="1" applyProtection="1"/>
    <xf numFmtId="0" fontId="25" fillId="5" borderId="0" xfId="0" applyFont="1" applyFill="1" applyProtection="1"/>
    <xf numFmtId="0" fontId="13" fillId="5" borderId="0" xfId="0" applyFont="1" applyFill="1" applyProtection="1"/>
    <xf numFmtId="0" fontId="32" fillId="5" borderId="0" xfId="2" applyFont="1" applyFill="1" applyAlignment="1" applyProtection="1">
      <protection locked="0"/>
    </xf>
    <xf numFmtId="0" fontId="33" fillId="5" borderId="0" xfId="0" applyFont="1" applyFill="1" applyProtection="1">
      <protection locked="0"/>
    </xf>
    <xf numFmtId="0" fontId="1" fillId="10" borderId="0" xfId="0" applyFont="1" applyFill="1" applyProtection="1"/>
    <xf numFmtId="0" fontId="22" fillId="0" borderId="0" xfId="0" applyFont="1" applyBorder="1" applyAlignment="1" applyProtection="1">
      <alignment horizontal="left" wrapText="1"/>
    </xf>
    <xf numFmtId="0" fontId="22" fillId="5" borderId="0" xfId="0" applyFont="1" applyFill="1" applyBorder="1" applyAlignment="1" applyProtection="1">
      <alignment horizontal="left" wrapText="1"/>
    </xf>
    <xf numFmtId="0" fontId="22" fillId="10" borderId="0" xfId="0" applyFont="1" applyFill="1" applyBorder="1" applyAlignment="1" applyProtection="1">
      <alignment horizontal="left" wrapText="1"/>
    </xf>
    <xf numFmtId="0" fontId="21" fillId="5" borderId="0" xfId="0" applyFont="1" applyFill="1" applyBorder="1" applyAlignment="1" applyProtection="1">
      <alignment vertical="center"/>
    </xf>
    <xf numFmtId="0" fontId="21" fillId="10" borderId="0" xfId="0" applyFont="1" applyFill="1" applyBorder="1" applyAlignment="1" applyProtection="1">
      <alignment vertical="center"/>
    </xf>
    <xf numFmtId="0" fontId="1" fillId="2" borderId="0" xfId="0" applyFont="1" applyFill="1" applyAlignment="1" applyProtection="1">
      <alignment horizontal="center"/>
    </xf>
    <xf numFmtId="0" fontId="1" fillId="2" borderId="0" xfId="0" applyFont="1" applyFill="1" applyBorder="1" applyAlignment="1" applyProtection="1">
      <alignment horizontal="center"/>
    </xf>
    <xf numFmtId="0" fontId="1" fillId="6" borderId="0" xfId="0" applyFont="1" applyFill="1" applyBorder="1" applyAlignment="1" applyProtection="1">
      <alignment horizontal="center"/>
    </xf>
    <xf numFmtId="0" fontId="1" fillId="2" borderId="4" xfId="0" applyFont="1" applyFill="1" applyBorder="1" applyAlignment="1" applyProtection="1">
      <alignment horizontal="center"/>
    </xf>
    <xf numFmtId="0" fontId="1" fillId="2" borderId="0" xfId="0" applyFont="1" applyFill="1" applyAlignment="1" applyProtection="1">
      <alignment horizontal="center"/>
    </xf>
    <xf numFmtId="0" fontId="2" fillId="4" borderId="0" xfId="0" applyNumberFormat="1" applyFont="1" applyFill="1" applyProtection="1"/>
    <xf numFmtId="0" fontId="19" fillId="5" borderId="0" xfId="0" applyFont="1" applyFill="1"/>
    <xf numFmtId="49" fontId="0" fillId="5" borderId="0" xfId="0" applyNumberFormat="1" applyFill="1" applyProtection="1"/>
    <xf numFmtId="0" fontId="3" fillId="5" borderId="0" xfId="0" applyFont="1" applyFill="1" applyAlignment="1" applyProtection="1">
      <alignment horizontal="right"/>
    </xf>
    <xf numFmtId="0" fontId="0" fillId="5" borderId="0" xfId="0" applyFill="1" applyAlignment="1" applyProtection="1">
      <alignment horizontal="center"/>
    </xf>
    <xf numFmtId="0" fontId="4" fillId="5" borderId="0" xfId="0" applyFont="1" applyFill="1" applyAlignment="1" applyProtection="1">
      <alignment horizontal="right"/>
    </xf>
    <xf numFmtId="0" fontId="34" fillId="5" borderId="0" xfId="0" applyFont="1" applyFill="1"/>
    <xf numFmtId="0" fontId="11" fillId="5" borderId="0" xfId="0" applyFont="1" applyFill="1"/>
    <xf numFmtId="0" fontId="15" fillId="5" borderId="0" xfId="0" applyFont="1" applyFill="1" applyProtection="1"/>
    <xf numFmtId="0" fontId="21" fillId="5" borderId="1" xfId="0" applyFont="1" applyFill="1" applyBorder="1" applyAlignment="1" applyProtection="1">
      <alignment horizontal="center" vertical="center"/>
      <protection locked="0"/>
    </xf>
    <xf numFmtId="0" fontId="22" fillId="5" borderId="1" xfId="0" applyFont="1" applyFill="1" applyBorder="1" applyAlignment="1" applyProtection="1">
      <alignment horizontal="center" wrapText="1"/>
    </xf>
    <xf numFmtId="0" fontId="0" fillId="5" borderId="0" xfId="0" applyFill="1" applyAlignment="1">
      <alignment horizontal="center"/>
    </xf>
    <xf numFmtId="49" fontId="0" fillId="5" borderId="0" xfId="0" applyNumberFormat="1" applyFill="1"/>
    <xf numFmtId="0" fontId="0" fillId="5" borderId="0" xfId="0" applyFill="1" applyBorder="1"/>
    <xf numFmtId="0" fontId="1" fillId="5" borderId="0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49" fontId="3" fillId="5" borderId="0" xfId="0" applyNumberFormat="1" applyFont="1" applyFill="1"/>
    <xf numFmtId="0" fontId="3" fillId="5" borderId="0" xfId="0" applyFont="1" applyFill="1" applyProtection="1"/>
    <xf numFmtId="49" fontId="1" fillId="2" borderId="2" xfId="0" applyNumberFormat="1" applyFont="1" applyFill="1" applyBorder="1" applyAlignment="1" applyProtection="1">
      <alignment horizontal="center"/>
    </xf>
    <xf numFmtId="0" fontId="5" fillId="5" borderId="0" xfId="0" applyFont="1" applyFill="1" applyProtection="1"/>
    <xf numFmtId="0" fontId="19" fillId="5" borderId="0" xfId="0" applyFont="1" applyFill="1" applyAlignment="1" applyProtection="1">
      <alignment vertical="center"/>
    </xf>
    <xf numFmtId="0" fontId="9" fillId="5" borderId="0" xfId="0" applyFont="1" applyFill="1" applyAlignment="1" applyProtection="1">
      <alignment vertical="center"/>
    </xf>
    <xf numFmtId="0" fontId="9" fillId="5" borderId="0" xfId="0" applyFont="1" applyFill="1" applyAlignment="1" applyProtection="1">
      <alignment horizontal="right" vertical="center"/>
    </xf>
    <xf numFmtId="0" fontId="36" fillId="5" borderId="0" xfId="0" applyFont="1" applyFill="1" applyAlignment="1" applyProtection="1">
      <alignment vertical="center"/>
    </xf>
    <xf numFmtId="0" fontId="35" fillId="5" borderId="0" xfId="0" applyFont="1" applyFill="1" applyAlignment="1" applyProtection="1">
      <alignment horizontal="right" vertical="center"/>
    </xf>
    <xf numFmtId="0" fontId="10" fillId="5" borderId="0" xfId="0" applyFont="1" applyFill="1" applyAlignment="1" applyProtection="1">
      <alignment vertical="center"/>
    </xf>
    <xf numFmtId="0" fontId="4" fillId="5" borderId="0" xfId="0" applyFont="1" applyFill="1" applyAlignment="1" applyProtection="1">
      <alignment horizontal="left"/>
    </xf>
    <xf numFmtId="1" fontId="0" fillId="5" borderId="0" xfId="0" applyNumberFormat="1" applyFill="1" applyProtection="1"/>
    <xf numFmtId="0" fontId="4" fillId="5" borderId="0" xfId="0" applyFont="1" applyFill="1" applyProtection="1"/>
    <xf numFmtId="0" fontId="4" fillId="5" borderId="0" xfId="0" applyFont="1" applyFill="1"/>
    <xf numFmtId="0" fontId="3" fillId="5" borderId="0" xfId="0" applyFont="1" applyFill="1"/>
    <xf numFmtId="0" fontId="19" fillId="5" borderId="0" xfId="0" applyFont="1" applyFill="1" applyAlignment="1">
      <alignment horizontal="center" vertical="center"/>
    </xf>
    <xf numFmtId="0" fontId="24" fillId="5" borderId="0" xfId="2" applyFont="1" applyFill="1" applyAlignment="1" applyProtection="1">
      <protection locked="0"/>
    </xf>
    <xf numFmtId="49" fontId="1" fillId="2" borderId="11" xfId="0" applyNumberFormat="1" applyFont="1" applyFill="1" applyBorder="1" applyAlignment="1" applyProtection="1">
      <alignment horizontal="center"/>
    </xf>
    <xf numFmtId="49" fontId="2" fillId="4" borderId="14" xfId="0" applyNumberFormat="1" applyFont="1" applyFill="1" applyBorder="1" applyProtection="1"/>
    <xf numFmtId="0" fontId="1" fillId="2" borderId="12" xfId="0" applyFont="1" applyFill="1" applyBorder="1" applyAlignment="1" applyProtection="1">
      <alignment horizontal="center"/>
    </xf>
    <xf numFmtId="0" fontId="0" fillId="5" borderId="14" xfId="0" applyFill="1" applyBorder="1" applyProtection="1"/>
    <xf numFmtId="0" fontId="19" fillId="5" borderId="0" xfId="0" applyFont="1" applyFill="1" applyAlignment="1"/>
    <xf numFmtId="0" fontId="19" fillId="5" borderId="0" xfId="0" applyFont="1" applyFill="1" applyAlignment="1">
      <alignment horizontal="center"/>
    </xf>
    <xf numFmtId="0" fontId="32" fillId="5" borderId="0" xfId="2" applyFont="1" applyFill="1" applyAlignment="1" applyProtection="1"/>
    <xf numFmtId="0" fontId="0" fillId="5" borderId="0" xfId="0" applyNumberFormat="1" applyFill="1" applyBorder="1" applyAlignment="1" applyProtection="1">
      <alignment horizontal="center"/>
    </xf>
    <xf numFmtId="0" fontId="0" fillId="5" borderId="0" xfId="0" applyNumberFormat="1" applyFill="1" applyBorder="1" applyAlignment="1" applyProtection="1">
      <alignment horizontal="center"/>
    </xf>
    <xf numFmtId="0" fontId="1" fillId="21" borderId="0" xfId="1" applyNumberFormat="1" applyFont="1" applyFill="1" applyAlignment="1" applyProtection="1">
      <alignment horizontal="right"/>
    </xf>
    <xf numFmtId="0" fontId="3" fillId="21" borderId="0" xfId="1" applyNumberFormat="1" applyFill="1" applyAlignment="1" applyProtection="1">
      <alignment horizontal="right"/>
    </xf>
    <xf numFmtId="0" fontId="3" fillId="21" borderId="0" xfId="1" applyNumberFormat="1" applyFill="1" applyAlignment="1" applyProtection="1">
      <alignment horizontal="left"/>
    </xf>
    <xf numFmtId="0" fontId="1" fillId="22" borderId="0" xfId="1" applyNumberFormat="1" applyFont="1" applyFill="1" applyAlignment="1" applyProtection="1">
      <alignment horizontal="right"/>
    </xf>
    <xf numFmtId="0" fontId="3" fillId="22" borderId="0" xfId="1" applyNumberFormat="1" applyFill="1" applyAlignment="1" applyProtection="1">
      <alignment horizontal="right"/>
    </xf>
    <xf numFmtId="0" fontId="3" fillId="22" borderId="0" xfId="1" applyNumberFormat="1" applyFill="1" applyAlignment="1" applyProtection="1">
      <alignment horizontal="left"/>
    </xf>
    <xf numFmtId="0" fontId="2" fillId="0" borderId="1" xfId="0" applyNumberFormat="1" applyFont="1" applyBorder="1" applyAlignment="1" applyProtection="1">
      <alignment horizontal="center"/>
    </xf>
    <xf numFmtId="0" fontId="2" fillId="5" borderId="0" xfId="0" applyNumberFormat="1" applyFont="1" applyFill="1" applyBorder="1" applyAlignment="1" applyProtection="1">
      <alignment horizontal="center"/>
    </xf>
    <xf numFmtId="1" fontId="2" fillId="5" borderId="1" xfId="0" applyNumberFormat="1" applyFont="1" applyFill="1" applyBorder="1" applyAlignment="1" applyProtection="1">
      <alignment horizontal="center"/>
    </xf>
    <xf numFmtId="0" fontId="37" fillId="22" borderId="1" xfId="0" applyNumberFormat="1" applyFont="1" applyFill="1" applyBorder="1" applyAlignment="1" applyProtection="1">
      <alignment horizontal="center"/>
    </xf>
    <xf numFmtId="0" fontId="0" fillId="5" borderId="0" xfId="0" applyNumberFormat="1" applyFill="1" applyBorder="1" applyAlignment="1" applyProtection="1">
      <alignment horizontal="center" vertical="center" wrapText="1"/>
    </xf>
    <xf numFmtId="0" fontId="37" fillId="21" borderId="1" xfId="0" applyNumberFormat="1" applyFont="1" applyFill="1" applyBorder="1" applyAlignment="1" applyProtection="1">
      <alignment horizontal="center"/>
    </xf>
    <xf numFmtId="49" fontId="0" fillId="4" borderId="0" xfId="0" applyNumberFormat="1" applyFill="1" applyProtection="1"/>
    <xf numFmtId="0" fontId="0" fillId="4" borderId="0" xfId="0" applyFill="1" applyProtection="1"/>
    <xf numFmtId="49" fontId="1" fillId="2" borderId="1" xfId="0" applyNumberFormat="1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/>
    </xf>
    <xf numFmtId="0" fontId="0" fillId="0" borderId="1" xfId="0" applyNumberFormat="1" applyBorder="1" applyAlignment="1" applyProtection="1">
      <alignment horizontal="center"/>
    </xf>
    <xf numFmtId="0" fontId="0" fillId="0" borderId="1" xfId="0" applyNumberFormat="1" applyBorder="1" applyAlignment="1" applyProtection="1">
      <alignment horizontal="center"/>
    </xf>
    <xf numFmtId="1" fontId="0" fillId="0" borderId="1" xfId="0" applyNumberFormat="1" applyBorder="1" applyAlignment="1" applyProtection="1">
      <alignment horizontal="center"/>
      <protection locked="0"/>
    </xf>
    <xf numFmtId="0" fontId="0" fillId="5" borderId="0" xfId="0" applyNumberFormat="1" applyFill="1" applyBorder="1" applyAlignment="1" applyProtection="1">
      <alignment horizontal="center" vertical="center" wrapText="1"/>
      <protection locked="0"/>
    </xf>
    <xf numFmtId="0" fontId="0" fillId="0" borderId="1" xfId="0" applyNumberFormat="1" applyBorder="1" applyAlignment="1" applyProtection="1">
      <alignment horizontal="center"/>
    </xf>
    <xf numFmtId="0" fontId="0" fillId="5" borderId="0" xfId="0" applyNumberFormat="1" applyFill="1" applyBorder="1" applyAlignment="1" applyProtection="1">
      <alignment horizontal="center"/>
    </xf>
    <xf numFmtId="0" fontId="37" fillId="21" borderId="1" xfId="0" applyNumberFormat="1" applyFont="1" applyFill="1" applyBorder="1" applyAlignment="1" applyProtection="1">
      <alignment horizontal="center"/>
    </xf>
    <xf numFmtId="0" fontId="0" fillId="0" borderId="0" xfId="0" applyNumberFormat="1" applyBorder="1" applyProtection="1"/>
    <xf numFmtId="1" fontId="0" fillId="5" borderId="0" xfId="0" applyNumberFormat="1" applyFill="1" applyBorder="1" applyAlignment="1" applyProtection="1">
      <alignment horizontal="center"/>
    </xf>
    <xf numFmtId="0" fontId="0" fillId="5" borderId="0" xfId="0" applyNumberFormat="1" applyFill="1" applyBorder="1" applyProtection="1"/>
    <xf numFmtId="1" fontId="0" fillId="5" borderId="1" xfId="0" applyNumberFormat="1" applyFill="1" applyBorder="1" applyAlignment="1" applyProtection="1">
      <alignment horizontal="center"/>
      <protection locked="0"/>
    </xf>
    <xf numFmtId="1" fontId="2" fillId="0" borderId="1" xfId="0" applyNumberFormat="1" applyFont="1" applyBorder="1" applyAlignment="1" applyProtection="1">
      <alignment horizontal="center"/>
      <protection locked="0"/>
    </xf>
    <xf numFmtId="0" fontId="1" fillId="10" borderId="0" xfId="0" applyFont="1" applyFill="1" applyAlignment="1" applyProtection="1">
      <alignment horizontal="left"/>
    </xf>
    <xf numFmtId="0" fontId="0" fillId="18" borderId="0" xfId="0" applyFill="1" applyAlignment="1" applyProtection="1">
      <alignment horizontal="center"/>
    </xf>
    <xf numFmtId="0" fontId="22" fillId="5" borderId="0" xfId="0" applyFont="1" applyFill="1" applyBorder="1" applyAlignment="1" applyProtection="1">
      <alignment horizontal="center" wrapText="1"/>
    </xf>
    <xf numFmtId="0" fontId="23" fillId="5" borderId="15" xfId="0" applyFont="1" applyFill="1" applyBorder="1" applyAlignment="1" applyProtection="1">
      <alignment horizontal="center" vertical="center"/>
    </xf>
    <xf numFmtId="0" fontId="21" fillId="5" borderId="15" xfId="0" applyFont="1" applyFill="1" applyBorder="1" applyAlignment="1" applyProtection="1">
      <alignment horizontal="center" vertical="center"/>
      <protection locked="0"/>
    </xf>
    <xf numFmtId="0" fontId="21" fillId="5" borderId="18" xfId="0" applyFont="1" applyFill="1" applyBorder="1" applyAlignment="1" applyProtection="1">
      <alignment horizontal="center" vertical="center"/>
      <protection locked="0"/>
    </xf>
    <xf numFmtId="0" fontId="23" fillId="5" borderId="18" xfId="0" applyFont="1" applyFill="1" applyBorder="1" applyAlignment="1" applyProtection="1">
      <alignment horizontal="center" vertical="center"/>
    </xf>
    <xf numFmtId="0" fontId="21" fillId="5" borderId="19" xfId="0" applyFont="1" applyFill="1" applyBorder="1" applyAlignment="1" applyProtection="1">
      <alignment horizontal="center" vertical="center"/>
      <protection locked="0"/>
    </xf>
    <xf numFmtId="0" fontId="21" fillId="5" borderId="20" xfId="0" applyFont="1" applyFill="1" applyBorder="1" applyAlignment="1" applyProtection="1">
      <alignment horizontal="center" vertical="center"/>
      <protection locked="0"/>
    </xf>
    <xf numFmtId="0" fontId="21" fillId="5" borderId="21" xfId="0" applyFont="1" applyFill="1" applyBorder="1" applyAlignment="1" applyProtection="1">
      <alignment horizontal="center" vertical="center"/>
      <protection locked="0"/>
    </xf>
    <xf numFmtId="0" fontId="21" fillId="5" borderId="16" xfId="0" applyFont="1" applyFill="1" applyBorder="1" applyAlignment="1" applyProtection="1">
      <alignment horizontal="center" vertical="center"/>
      <protection locked="0"/>
    </xf>
    <xf numFmtId="0" fontId="21" fillId="5" borderId="17" xfId="0" applyFont="1" applyFill="1" applyBorder="1" applyAlignment="1" applyProtection="1">
      <alignment horizontal="center" vertical="center"/>
      <protection locked="0"/>
    </xf>
    <xf numFmtId="0" fontId="5" fillId="5" borderId="0" xfId="0" applyFont="1" applyFill="1" applyBorder="1" applyAlignment="1" applyProtection="1">
      <alignment horizontal="left"/>
      <protection locked="0"/>
    </xf>
    <xf numFmtId="0" fontId="0" fillId="19" borderId="0" xfId="0" applyFill="1" applyAlignment="1">
      <alignment horizontal="center"/>
    </xf>
    <xf numFmtId="164" fontId="0" fillId="7" borderId="0" xfId="0" applyNumberFormat="1" applyFill="1" applyAlignment="1" applyProtection="1">
      <alignment horizontal="center"/>
      <protection locked="0"/>
    </xf>
    <xf numFmtId="164" fontId="0" fillId="4" borderId="0" xfId="0" applyNumberFormat="1" applyFill="1" applyAlignment="1" applyProtection="1">
      <alignment horizontal="center"/>
      <protection locked="0"/>
    </xf>
    <xf numFmtId="49" fontId="2" fillId="4" borderId="0" xfId="0" applyNumberFormat="1" applyFont="1" applyFill="1" applyProtection="1"/>
    <xf numFmtId="0" fontId="1" fillId="2" borderId="0" xfId="0" applyFont="1" applyFill="1" applyAlignment="1" applyProtection="1">
      <alignment horizontal="center"/>
    </xf>
    <xf numFmtId="49" fontId="2" fillId="4" borderId="0" xfId="0" applyNumberFormat="1" applyFont="1" applyFill="1" applyAlignment="1" applyProtection="1">
      <alignment horizontal="left"/>
    </xf>
    <xf numFmtId="0" fontId="1" fillId="2" borderId="0" xfId="0" applyFont="1" applyFill="1" applyBorder="1" applyAlignment="1" applyProtection="1">
      <alignment horizontal="center"/>
    </xf>
    <xf numFmtId="0" fontId="1" fillId="6" borderId="0" xfId="0" applyFont="1" applyFill="1" applyBorder="1" applyAlignment="1" applyProtection="1">
      <alignment horizontal="center"/>
    </xf>
    <xf numFmtId="0" fontId="2" fillId="7" borderId="0" xfId="0" applyNumberFormat="1" applyFont="1" applyFill="1" applyAlignment="1" applyProtection="1">
      <alignment horizontal="center"/>
    </xf>
    <xf numFmtId="0" fontId="2" fillId="4" borderId="0" xfId="0" applyNumberFormat="1" applyFont="1" applyFill="1" applyAlignment="1" applyProtection="1">
      <alignment horizontal="center"/>
    </xf>
    <xf numFmtId="49" fontId="9" fillId="5" borderId="0" xfId="0" applyNumberFormat="1" applyFont="1" applyFill="1" applyAlignment="1">
      <alignment horizontal="center" vertical="center"/>
    </xf>
    <xf numFmtId="0" fontId="2" fillId="4" borderId="0" xfId="0" applyNumberFormat="1" applyFont="1" applyFill="1" applyProtection="1"/>
    <xf numFmtId="164" fontId="2" fillId="4" borderId="0" xfId="0" applyNumberFormat="1" applyFont="1" applyFill="1" applyAlignment="1" applyProtection="1">
      <alignment horizontal="center"/>
    </xf>
    <xf numFmtId="164" fontId="2" fillId="7" borderId="0" xfId="0" applyNumberFormat="1" applyFont="1" applyFill="1" applyAlignment="1" applyProtection="1">
      <alignment horizontal="center"/>
    </xf>
    <xf numFmtId="0" fontId="4" fillId="5" borderId="0" xfId="0" applyFont="1" applyFill="1" applyAlignment="1">
      <alignment horizontal="center" textRotation="90"/>
    </xf>
    <xf numFmtId="0" fontId="1" fillId="20" borderId="0" xfId="0" applyFont="1" applyFill="1" applyBorder="1" applyAlignment="1" applyProtection="1">
      <alignment horizontal="center"/>
    </xf>
    <xf numFmtId="49" fontId="10" fillId="5" borderId="0" xfId="0" applyNumberFormat="1" applyFont="1" applyFill="1" applyAlignment="1">
      <alignment horizontal="center" vertical="center"/>
    </xf>
    <xf numFmtId="0" fontId="0" fillId="5" borderId="13" xfId="0" applyNumberFormat="1" applyFill="1" applyBorder="1" applyAlignment="1" applyProtection="1">
      <alignment horizontal="center" vertical="center" wrapText="1"/>
      <protection locked="0"/>
    </xf>
    <xf numFmtId="0" fontId="0" fillId="5" borderId="0" xfId="0" applyNumberFormat="1" applyFill="1" applyBorder="1" applyAlignment="1" applyProtection="1">
      <alignment horizontal="center" vertical="center" wrapText="1"/>
      <protection locked="0"/>
    </xf>
    <xf numFmtId="0" fontId="0" fillId="5" borderId="14" xfId="0" applyNumberFormat="1" applyFill="1" applyBorder="1" applyAlignment="1" applyProtection="1">
      <alignment horizontal="center" vertical="center" wrapText="1"/>
      <protection locked="0"/>
    </xf>
    <xf numFmtId="0" fontId="0" fillId="5" borderId="10" xfId="0" applyNumberFormat="1" applyFill="1" applyBorder="1" applyAlignment="1" applyProtection="1">
      <alignment horizontal="center" vertical="center" wrapText="1"/>
      <protection locked="0"/>
    </xf>
    <xf numFmtId="0" fontId="0" fillId="5" borderId="11" xfId="0" applyNumberFormat="1" applyFill="1" applyBorder="1" applyAlignment="1" applyProtection="1">
      <alignment horizontal="center" vertical="center" wrapText="1"/>
      <protection locked="0"/>
    </xf>
    <xf numFmtId="0" fontId="0" fillId="5" borderId="12" xfId="0" applyNumberFormat="1" applyFill="1" applyBorder="1" applyAlignment="1" applyProtection="1">
      <alignment horizontal="center" vertical="center" wrapText="1"/>
      <protection locked="0"/>
    </xf>
    <xf numFmtId="0" fontId="0" fillId="0" borderId="8" xfId="0" applyNumberFormat="1" applyBorder="1" applyAlignment="1" applyProtection="1">
      <alignment horizontal="center" vertical="center" wrapText="1"/>
      <protection locked="0"/>
    </xf>
    <xf numFmtId="0" fontId="0" fillId="0" borderId="5" xfId="0" applyNumberFormat="1" applyBorder="1" applyAlignment="1" applyProtection="1">
      <alignment horizontal="center" vertical="center" wrapText="1"/>
      <protection locked="0"/>
    </xf>
    <xf numFmtId="0" fontId="0" fillId="0" borderId="9" xfId="0" applyNumberFormat="1" applyBorder="1" applyAlignment="1" applyProtection="1">
      <alignment horizontal="center" vertical="center" wrapText="1"/>
      <protection locked="0"/>
    </xf>
    <xf numFmtId="0" fontId="0" fillId="0" borderId="13" xfId="0" applyNumberForma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center" vertical="center" wrapText="1"/>
      <protection locked="0"/>
    </xf>
    <xf numFmtId="0" fontId="0" fillId="0" borderId="14" xfId="0" applyNumberFormat="1" applyBorder="1" applyAlignment="1" applyProtection="1">
      <alignment horizontal="center" vertical="center" wrapText="1"/>
      <protection locked="0"/>
    </xf>
    <xf numFmtId="0" fontId="0" fillId="0" borderId="10" xfId="0" applyNumberFormat="1" applyBorder="1" applyAlignment="1" applyProtection="1">
      <alignment horizontal="center" vertical="center" wrapText="1"/>
      <protection locked="0"/>
    </xf>
    <xf numFmtId="0" fontId="0" fillId="0" borderId="11" xfId="0" applyNumberFormat="1" applyBorder="1" applyAlignment="1" applyProtection="1">
      <alignment horizontal="center" vertical="center" wrapText="1"/>
      <protection locked="0"/>
    </xf>
    <xf numFmtId="0" fontId="0" fillId="0" borderId="12" xfId="0" applyNumberFormat="1" applyBorder="1" applyAlignment="1" applyProtection="1">
      <alignment horizontal="center" vertical="center" wrapText="1"/>
      <protection locked="0"/>
    </xf>
    <xf numFmtId="0" fontId="0" fillId="5" borderId="8" xfId="0" applyNumberFormat="1" applyFill="1" applyBorder="1" applyAlignment="1" applyProtection="1">
      <alignment horizontal="center"/>
      <protection locked="0"/>
    </xf>
    <xf numFmtId="0" fontId="0" fillId="5" borderId="5" xfId="0" applyNumberFormat="1" applyFill="1" applyBorder="1" applyAlignment="1" applyProtection="1">
      <alignment horizontal="center"/>
      <protection locked="0"/>
    </xf>
    <xf numFmtId="0" fontId="0" fillId="5" borderId="9" xfId="0" applyNumberFormat="1" applyFill="1" applyBorder="1" applyAlignment="1" applyProtection="1">
      <alignment horizontal="center"/>
      <protection locked="0"/>
    </xf>
    <xf numFmtId="0" fontId="0" fillId="5" borderId="13" xfId="0" applyNumberFormat="1" applyFill="1" applyBorder="1" applyAlignment="1" applyProtection="1">
      <alignment horizontal="center"/>
      <protection locked="0"/>
    </xf>
    <xf numFmtId="0" fontId="0" fillId="5" borderId="0" xfId="0" applyNumberFormat="1" applyFill="1" applyBorder="1" applyAlignment="1" applyProtection="1">
      <alignment horizontal="center"/>
      <protection locked="0"/>
    </xf>
    <xf numFmtId="0" fontId="0" fillId="5" borderId="14" xfId="0" applyNumberFormat="1" applyFill="1" applyBorder="1" applyAlignment="1" applyProtection="1">
      <alignment horizontal="center"/>
      <protection locked="0"/>
    </xf>
    <xf numFmtId="0" fontId="0" fillId="5" borderId="10" xfId="0" applyNumberFormat="1" applyFill="1" applyBorder="1" applyAlignment="1" applyProtection="1">
      <alignment horizontal="center"/>
      <protection locked="0"/>
    </xf>
    <xf numFmtId="0" fontId="0" fillId="5" borderId="11" xfId="0" applyNumberFormat="1" applyFill="1" applyBorder="1" applyAlignment="1" applyProtection="1">
      <alignment horizontal="center"/>
      <protection locked="0"/>
    </xf>
    <xf numFmtId="0" fontId="0" fillId="5" borderId="12" xfId="0" applyNumberFormat="1" applyFill="1" applyBorder="1" applyAlignment="1" applyProtection="1">
      <alignment horizontal="center"/>
      <protection locked="0"/>
    </xf>
    <xf numFmtId="0" fontId="0" fillId="5" borderId="2" xfId="0" applyNumberFormat="1" applyFont="1" applyFill="1" applyBorder="1" applyAlignment="1" applyProtection="1">
      <alignment horizontal="left"/>
    </xf>
    <xf numFmtId="0" fontId="0" fillId="5" borderId="3" xfId="0" applyNumberFormat="1" applyFont="1" applyFill="1" applyBorder="1" applyAlignment="1" applyProtection="1">
      <alignment horizontal="left"/>
    </xf>
    <xf numFmtId="0" fontId="0" fillId="5" borderId="4" xfId="0" applyNumberFormat="1" applyFont="1" applyFill="1" applyBorder="1" applyAlignment="1" applyProtection="1">
      <alignment horizontal="left"/>
    </xf>
    <xf numFmtId="0" fontId="0" fillId="5" borderId="1" xfId="0" applyNumberFormat="1" applyFont="1" applyFill="1" applyBorder="1" applyAlignment="1" applyProtection="1">
      <alignment horizontal="left"/>
    </xf>
    <xf numFmtId="0" fontId="0" fillId="5" borderId="0" xfId="0" applyNumberFormat="1" applyFont="1" applyFill="1" applyBorder="1" applyAlignment="1" applyProtection="1">
      <alignment horizontal="center"/>
    </xf>
    <xf numFmtId="0" fontId="2" fillId="5" borderId="1" xfId="0" applyNumberFormat="1" applyFont="1" applyFill="1" applyBorder="1" applyAlignment="1" applyProtection="1">
      <alignment horizontal="left"/>
    </xf>
    <xf numFmtId="0" fontId="2" fillId="0" borderId="1" xfId="0" applyNumberFormat="1" applyFont="1" applyBorder="1" applyAlignment="1" applyProtection="1">
      <alignment horizontal="left"/>
    </xf>
    <xf numFmtId="0" fontId="0" fillId="5" borderId="8" xfId="0" applyNumberFormat="1" applyFill="1" applyBorder="1" applyAlignment="1" applyProtection="1">
      <alignment horizontal="left"/>
    </xf>
    <xf numFmtId="0" fontId="0" fillId="5" borderId="5" xfId="0" applyNumberFormat="1" applyFill="1" applyBorder="1" applyAlignment="1" applyProtection="1">
      <alignment horizontal="left"/>
    </xf>
    <xf numFmtId="0" fontId="0" fillId="5" borderId="9" xfId="0" applyNumberFormat="1" applyFill="1" applyBorder="1" applyAlignment="1" applyProtection="1">
      <alignment horizontal="left"/>
    </xf>
    <xf numFmtId="0" fontId="1" fillId="22" borderId="0" xfId="1" applyNumberFormat="1" applyFont="1" applyFill="1" applyAlignment="1" applyProtection="1">
      <alignment horizontal="left"/>
    </xf>
    <xf numFmtId="0" fontId="3" fillId="22" borderId="0" xfId="1" applyNumberFormat="1" applyFill="1" applyAlignment="1" applyProtection="1">
      <alignment horizontal="center"/>
    </xf>
    <xf numFmtId="0" fontId="2" fillId="0" borderId="2" xfId="0" applyNumberFormat="1" applyFont="1" applyBorder="1" applyAlignment="1" applyProtection="1">
      <alignment horizontal="center"/>
    </xf>
    <xf numFmtId="0" fontId="2" fillId="0" borderId="3" xfId="0" applyNumberFormat="1" applyFont="1" applyBorder="1" applyAlignment="1" applyProtection="1">
      <alignment horizontal="center"/>
    </xf>
    <xf numFmtId="0" fontId="2" fillId="0" borderId="4" xfId="0" applyNumberFormat="1" applyFont="1" applyBorder="1" applyAlignment="1" applyProtection="1">
      <alignment horizontal="center"/>
    </xf>
    <xf numFmtId="0" fontId="0" fillId="0" borderId="1" xfId="0" applyNumberFormat="1" applyBorder="1" applyAlignment="1" applyProtection="1">
      <alignment horizontal="center"/>
    </xf>
    <xf numFmtId="0" fontId="37" fillId="22" borderId="1" xfId="0" applyNumberFormat="1" applyFont="1" applyFill="1" applyBorder="1" applyAlignment="1" applyProtection="1">
      <alignment horizontal="center"/>
    </xf>
    <xf numFmtId="0" fontId="4" fillId="5" borderId="1" xfId="0" applyNumberFormat="1" applyFont="1" applyFill="1" applyBorder="1" applyAlignment="1" applyProtection="1">
      <alignment horizontal="left"/>
    </xf>
    <xf numFmtId="0" fontId="4" fillId="5" borderId="2" xfId="0" applyNumberFormat="1" applyFont="1" applyFill="1" applyBorder="1" applyAlignment="1" applyProtection="1">
      <alignment horizontal="left"/>
    </xf>
    <xf numFmtId="0" fontId="4" fillId="5" borderId="3" xfId="0" applyNumberFormat="1" applyFont="1" applyFill="1" applyBorder="1" applyAlignment="1" applyProtection="1">
      <alignment horizontal="left"/>
    </xf>
    <xf numFmtId="0" fontId="4" fillId="5" borderId="4" xfId="0" applyNumberFormat="1" applyFont="1" applyFill="1" applyBorder="1" applyAlignment="1" applyProtection="1">
      <alignment horizontal="left"/>
    </xf>
    <xf numFmtId="0" fontId="0" fillId="5" borderId="8" xfId="0" applyNumberFormat="1" applyFill="1" applyBorder="1" applyAlignment="1" applyProtection="1">
      <alignment horizontal="center"/>
    </xf>
    <xf numFmtId="0" fontId="0" fillId="5" borderId="5" xfId="0" applyNumberFormat="1" applyFill="1" applyBorder="1" applyAlignment="1" applyProtection="1">
      <alignment horizontal="center"/>
    </xf>
    <xf numFmtId="0" fontId="0" fillId="5" borderId="9" xfId="0" applyNumberFormat="1" applyFill="1" applyBorder="1" applyAlignment="1" applyProtection="1">
      <alignment horizontal="center"/>
    </xf>
    <xf numFmtId="0" fontId="0" fillId="5" borderId="13" xfId="0" applyNumberFormat="1" applyFill="1" applyBorder="1" applyAlignment="1" applyProtection="1">
      <alignment horizontal="center"/>
    </xf>
    <xf numFmtId="0" fontId="0" fillId="5" borderId="0" xfId="0" applyNumberFormat="1" applyFill="1" applyBorder="1" applyAlignment="1" applyProtection="1">
      <alignment horizontal="center"/>
    </xf>
    <xf numFmtId="0" fontId="0" fillId="5" borderId="14" xfId="0" applyNumberFormat="1" applyFill="1" applyBorder="1" applyAlignment="1" applyProtection="1">
      <alignment horizontal="center"/>
    </xf>
    <xf numFmtId="0" fontId="0" fillId="5" borderId="10" xfId="0" applyNumberFormat="1" applyFill="1" applyBorder="1" applyAlignment="1" applyProtection="1">
      <alignment horizontal="center"/>
    </xf>
    <xf numFmtId="0" fontId="0" fillId="5" borderId="11" xfId="0" applyNumberFormat="1" applyFill="1" applyBorder="1" applyAlignment="1" applyProtection="1">
      <alignment horizontal="center"/>
    </xf>
    <xf numFmtId="0" fontId="0" fillId="5" borderId="12" xfId="0" applyNumberFormat="1" applyFill="1" applyBorder="1" applyAlignment="1" applyProtection="1">
      <alignment horizontal="center"/>
    </xf>
    <xf numFmtId="0" fontId="2" fillId="0" borderId="1" xfId="0" applyNumberFormat="1" applyFont="1" applyBorder="1" applyAlignment="1" applyProtection="1">
      <alignment horizontal="center" vertical="center"/>
    </xf>
    <xf numFmtId="0" fontId="0" fillId="0" borderId="6" xfId="0" applyNumberFormat="1" applyBorder="1" applyAlignment="1" applyProtection="1">
      <alignment horizontal="center" vertical="center" wrapText="1"/>
    </xf>
    <xf numFmtId="0" fontId="0" fillId="0" borderId="7" xfId="0" applyNumberFormat="1" applyBorder="1" applyAlignment="1" applyProtection="1">
      <alignment horizontal="center" vertical="center" wrapText="1"/>
    </xf>
    <xf numFmtId="0" fontId="0" fillId="0" borderId="8" xfId="0" applyNumberFormat="1" applyBorder="1" applyAlignment="1" applyProtection="1">
      <alignment horizontal="center" vertical="center" wrapText="1"/>
    </xf>
    <xf numFmtId="0" fontId="0" fillId="0" borderId="5" xfId="0" applyNumberFormat="1" applyBorder="1" applyAlignment="1" applyProtection="1">
      <alignment horizontal="center" vertical="center" wrapText="1"/>
    </xf>
    <xf numFmtId="0" fontId="0" fillId="0" borderId="9" xfId="0" applyNumberFormat="1" applyBorder="1" applyAlignment="1" applyProtection="1">
      <alignment horizontal="center" vertical="center" wrapText="1"/>
    </xf>
    <xf numFmtId="0" fontId="0" fillId="0" borderId="10" xfId="0" applyNumberFormat="1" applyBorder="1" applyAlignment="1" applyProtection="1">
      <alignment horizontal="center" vertical="center" wrapText="1"/>
    </xf>
    <xf numFmtId="0" fontId="0" fillId="0" borderId="11" xfId="0" applyNumberFormat="1" applyBorder="1" applyAlignment="1" applyProtection="1">
      <alignment horizontal="center" vertical="center" wrapText="1"/>
    </xf>
    <xf numFmtId="0" fontId="0" fillId="0" borderId="12" xfId="0" applyNumberFormat="1" applyBorder="1" applyAlignment="1" applyProtection="1">
      <alignment horizontal="center" vertical="center" wrapText="1"/>
    </xf>
    <xf numFmtId="0" fontId="1" fillId="14" borderId="1" xfId="0" applyNumberFormat="1" applyFont="1" applyFill="1" applyBorder="1" applyAlignment="1" applyProtection="1">
      <alignment horizontal="left"/>
    </xf>
    <xf numFmtId="0" fontId="1" fillId="14" borderId="0" xfId="1" applyNumberFormat="1" applyFont="1" applyFill="1" applyAlignment="1" applyProtection="1">
      <alignment horizontal="left"/>
    </xf>
    <xf numFmtId="0" fontId="3" fillId="14" borderId="0" xfId="1" applyNumberFormat="1" applyFill="1" applyAlignment="1" applyProtection="1">
      <alignment horizontal="center"/>
    </xf>
    <xf numFmtId="0" fontId="3" fillId="14" borderId="0" xfId="1" applyNumberFormat="1" applyFill="1" applyAlignment="1" applyProtection="1">
      <alignment horizontal="center"/>
      <protection locked="0"/>
    </xf>
    <xf numFmtId="0" fontId="37" fillId="21" borderId="1" xfId="0" applyNumberFormat="1" applyFont="1" applyFill="1" applyBorder="1" applyAlignment="1" applyProtection="1">
      <alignment horizontal="center"/>
    </xf>
    <xf numFmtId="0" fontId="3" fillId="21" borderId="0" xfId="1" applyNumberFormat="1" applyFill="1" applyAlignment="1" applyProtection="1">
      <alignment horizontal="center"/>
    </xf>
    <xf numFmtId="0" fontId="1" fillId="21" borderId="0" xfId="1" applyNumberFormat="1" applyFont="1" applyFill="1" applyAlignment="1" applyProtection="1">
      <alignment horizontal="left"/>
    </xf>
    <xf numFmtId="0" fontId="2" fillId="13" borderId="1" xfId="0" applyNumberFormat="1" applyFont="1" applyFill="1" applyBorder="1" applyAlignment="1" applyProtection="1">
      <alignment horizontal="left"/>
    </xf>
    <xf numFmtId="0" fontId="1" fillId="12" borderId="0" xfId="1" applyNumberFormat="1" applyFont="1" applyAlignment="1" applyProtection="1">
      <alignment horizontal="left"/>
    </xf>
    <xf numFmtId="0" fontId="3" fillId="12" borderId="0" xfId="1" applyNumberFormat="1" applyAlignment="1" applyProtection="1">
      <alignment horizontal="center"/>
    </xf>
    <xf numFmtId="0" fontId="3" fillId="12" borderId="0" xfId="1" applyNumberFormat="1" applyAlignment="1" applyProtection="1">
      <alignment horizontal="center"/>
      <protection locked="0"/>
    </xf>
    <xf numFmtId="0" fontId="9" fillId="5" borderId="0" xfId="0" applyFont="1" applyFill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/>
    </xf>
    <xf numFmtId="0" fontId="1" fillId="2" borderId="3" xfId="0" applyFont="1" applyFill="1" applyBorder="1" applyAlignment="1" applyProtection="1">
      <alignment horizontal="center"/>
    </xf>
    <xf numFmtId="0" fontId="1" fillId="2" borderId="4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center" wrapText="1"/>
    </xf>
    <xf numFmtId="22" fontId="0" fillId="5" borderId="0" xfId="0" applyNumberFormat="1" applyFill="1"/>
  </cellXfs>
  <cellStyles count="3">
    <cellStyle name="Accent1" xfId="1" builtinId="29"/>
    <cellStyle name="Lien hypertexte" xfId="2" builtinId="8"/>
    <cellStyle name="Normal" xfId="0" builtinId="0"/>
  </cellStyles>
  <dxfs count="13028">
    <dxf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3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3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3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3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3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3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3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3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3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3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3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3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3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3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3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499984740745262"/>
      </font>
    </dxf>
    <dxf>
      <font>
        <color theme="9" tint="-0.499984740745262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499984740745262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499984740745262"/>
      </font>
    </dxf>
    <dxf>
      <font>
        <color theme="9" tint="-0.499984740745262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1"/>
      </font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92D05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theme="1"/>
      </font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 patternType="solid">
          <bgColor theme="1"/>
        </patternFill>
      </fill>
    </dxf>
    <dxf>
      <font>
        <color theme="1"/>
      </font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92D05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theme="1"/>
      </font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 patternType="solid">
          <bgColor theme="1"/>
        </patternFill>
      </fill>
    </dxf>
    <dxf>
      <font>
        <color theme="1"/>
      </font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92D05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theme="1"/>
      </font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 patternType="solid">
          <bgColor theme="1"/>
        </patternFill>
      </fill>
    </dxf>
    <dxf>
      <font>
        <color theme="1"/>
      </font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92D05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theme="1"/>
      </font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 patternType="solid">
          <bgColor theme="1"/>
        </patternFill>
      </fill>
    </dxf>
    <dxf>
      <font>
        <color theme="1"/>
      </font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92D05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theme="1"/>
      </font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 patternType="solid">
          <bgColor theme="1"/>
        </patternFill>
      </fill>
    </dxf>
    <dxf>
      <font>
        <color theme="1"/>
      </font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92D05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theme="1"/>
      </font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 patternType="solid">
          <bgColor theme="1"/>
        </patternFill>
      </fill>
    </dxf>
    <dxf>
      <font>
        <color theme="1"/>
      </font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92D05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theme="1"/>
      </font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 patternType="solid">
          <bgColor theme="1"/>
        </patternFill>
      </fill>
    </dxf>
    <dxf>
      <font>
        <color theme="1"/>
      </font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92D05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theme="1"/>
      </font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 patternType="solid">
          <bgColor theme="1"/>
        </patternFill>
      </fill>
    </dxf>
    <dxf>
      <font>
        <color theme="1"/>
      </font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92D05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theme="1"/>
      </font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 patternType="solid">
          <bgColor theme="1"/>
        </patternFill>
      </fill>
    </dxf>
    <dxf>
      <font>
        <color theme="1"/>
      </font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92D05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theme="1"/>
      </font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 patternType="solid">
          <bgColor theme="1"/>
        </patternFill>
      </fill>
    </dxf>
    <dxf>
      <font>
        <color theme="1"/>
      </font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92D05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theme="1"/>
      </font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 patternType="solid">
          <bgColor theme="1"/>
        </patternFill>
      </fill>
    </dxf>
    <dxf>
      <font>
        <color theme="1"/>
      </font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92D05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theme="1"/>
      </font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 patternType="solid">
          <bgColor theme="1"/>
        </patternFill>
      </fill>
    </dxf>
    <dxf>
      <font>
        <color theme="1"/>
      </font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92D050"/>
      </font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theme="1"/>
      </font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 patternType="solid">
          <bgColor theme="1"/>
        </patternFill>
      </fill>
    </dxf>
    <dxf>
      <font>
        <color theme="1"/>
      </font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92D050"/>
      </font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theme="1"/>
        </patternFill>
      </fill>
    </dxf>
    <dxf>
      <font>
        <color theme="1"/>
      </font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 patternType="solid">
          <bgColor theme="1"/>
        </patternFill>
      </fill>
    </dxf>
    <dxf>
      <font>
        <color theme="1"/>
      </font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 patternType="solid"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theme="1"/>
        </patternFill>
      </fill>
    </dxf>
    <dxf>
      <font>
        <color theme="1"/>
      </font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 patternType="solid">
          <bgColor theme="1"/>
        </patternFill>
      </fill>
    </dxf>
    <dxf>
      <font>
        <color theme="1"/>
      </font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colors>
    <mruColors>
      <color rgb="FFF6A8A0"/>
      <color rgb="FFF5838B"/>
    </mruColors>
  </colors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50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IDE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SOMMAIRE!A1"/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625725</xdr:colOff>
      <xdr:row>0</xdr:row>
      <xdr:rowOff>606675</xdr:rowOff>
    </xdr:to>
    <xdr:pic>
      <xdr:nvPicPr>
        <xdr:cNvPr id="2" name="Image 1" descr="bouton-infos-perspective-icone-8541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5725" y="66675"/>
          <a:ext cx="540000" cy="54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104775</xdr:rowOff>
    </xdr:from>
    <xdr:to>
      <xdr:col>9</xdr:col>
      <xdr:colOff>540000</xdr:colOff>
      <xdr:row>3</xdr:row>
      <xdr:rowOff>73275</xdr:rowOff>
    </xdr:to>
    <xdr:pic>
      <xdr:nvPicPr>
        <xdr:cNvPr id="2" name="Image 1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972550" y="104775"/>
          <a:ext cx="540000" cy="540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625725</xdr:colOff>
      <xdr:row>0</xdr:row>
      <xdr:rowOff>606675</xdr:rowOff>
    </xdr:to>
    <xdr:pic>
      <xdr:nvPicPr>
        <xdr:cNvPr id="2" name="Image 1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5725" y="66675"/>
          <a:ext cx="540000" cy="540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625725</xdr:colOff>
      <xdr:row>0</xdr:row>
      <xdr:rowOff>606675</xdr:rowOff>
    </xdr:to>
    <xdr:pic>
      <xdr:nvPicPr>
        <xdr:cNvPr id="3" name="Image 2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5725" y="66675"/>
          <a:ext cx="540000" cy="540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9528</xdr:colOff>
      <xdr:row>7</xdr:row>
      <xdr:rowOff>38098</xdr:rowOff>
    </xdr:from>
    <xdr:to>
      <xdr:col>18</xdr:col>
      <xdr:colOff>9525</xdr:colOff>
      <xdr:row>32</xdr:row>
      <xdr:rowOff>95249</xdr:rowOff>
    </xdr:to>
    <xdr:sp macro="" textlink="">
      <xdr:nvSpPr>
        <xdr:cNvPr id="4" name="ZoneTexte 3"/>
        <xdr:cNvSpPr txBox="1"/>
      </xdr:nvSpPr>
      <xdr:spPr>
        <a:xfrm>
          <a:off x="7258053" y="1876423"/>
          <a:ext cx="3314697" cy="4819651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noFill/>
          <a:miter lim="800000"/>
        </a:ln>
        <a:effectLst>
          <a:outerShdw blurRad="76200" dir="18900000" sy="23000" kx="-1200000" algn="bl" rotWithShape="0">
            <a:prstClr val="black">
              <a:alpha val="2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BE" sz="1000" b="1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Consignes</a:t>
          </a:r>
          <a:r>
            <a:rPr lang="fr-BE" sz="10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 :</a:t>
          </a:r>
        </a:p>
        <a:p>
          <a:r>
            <a:rPr lang="fr-BE" sz="10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- Encodez une seule fois les noms et prénoms de vos élèves  sur la première feuille (maximum 25 élèves).</a:t>
          </a:r>
        </a:p>
        <a:p>
          <a:r>
            <a:rPr lang="fr-BE" sz="10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- Lorsqu'un élève disparait de la classe :</a:t>
          </a:r>
        </a:p>
        <a:p>
          <a:pPr lvl="1"/>
          <a:r>
            <a:rPr lang="fr-BE" sz="10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1/ Effacez d'abord ses points dans l'ensemble des cours.</a:t>
          </a:r>
          <a:r>
            <a:rPr lang="fr-BE" sz="10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S</a:t>
          </a:r>
          <a:r>
            <a:rPr lang="fr-BE" sz="10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i vous oubliez de le faire, ses points seront comptabilisés et fausseront les statistiques.</a:t>
          </a:r>
        </a:p>
        <a:p>
          <a:pPr lvl="1"/>
          <a:r>
            <a:rPr lang="fr-BE" sz="10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2/ Supprimez son nom et son prénom de la liste, ce qui aura pour effet de noircir sa ligne</a:t>
          </a:r>
          <a:r>
            <a:rPr lang="fr-BE" sz="10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d</a:t>
          </a:r>
          <a:r>
            <a:rPr lang="fr-BE" sz="10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ans tous les cours.</a:t>
          </a:r>
        </a:p>
        <a:p>
          <a:r>
            <a:rPr lang="fr-BE" sz="10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- Lorsqu'un élève apparait dans la classe : </a:t>
          </a:r>
        </a:p>
        <a:p>
          <a:pPr lvl="1"/>
          <a:r>
            <a:rPr lang="fr-BE" sz="10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1/ Essayez toujours de l'intercaler dans un espace vide (si vous avez respecté à la lettre la procédure  ci-dessus).</a:t>
          </a:r>
        </a:p>
        <a:p>
          <a:pPr lvl="1"/>
          <a:r>
            <a:rPr lang="fr-BE" sz="10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2/ Sinon, ajoutez-le à la suite de la liste sans respecter l'ordre alphabétique.</a:t>
          </a:r>
          <a:r>
            <a:rPr lang="fr-BE" sz="1000"/>
            <a:t>  C</a:t>
          </a:r>
          <a:r>
            <a:rPr lang="fr-BE" sz="10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e tri pourra se faire plus tard.</a:t>
          </a:r>
          <a:r>
            <a:rPr lang="fr-BE" sz="1000"/>
            <a:t> </a:t>
          </a:r>
        </a:p>
        <a:p>
          <a:r>
            <a:rPr lang="fr-BE" sz="10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- Lorsqu'il n'y pas de cote pour un élève, on écrit  </a:t>
          </a:r>
          <a:r>
            <a:rPr lang="fr-BE" sz="1000" b="0" i="1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NE</a:t>
          </a:r>
          <a:r>
            <a:rPr lang="fr-BE" sz="10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 (non évalué) ou </a:t>
          </a:r>
          <a:r>
            <a:rPr lang="fr-BE" sz="1000" b="0" i="1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CM</a:t>
          </a:r>
          <a:r>
            <a:rPr lang="fr-BE" sz="10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 (certificat médical) dans la cellule </a:t>
          </a:r>
          <a:r>
            <a:rPr lang="fr-BE" sz="1000" b="0" i="1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COTE</a:t>
          </a:r>
          <a:r>
            <a:rPr lang="fr-BE" sz="10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BE" sz="1000" b="1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et</a:t>
          </a:r>
          <a:r>
            <a:rPr lang="fr-BE" sz="10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 dans la cellule </a:t>
          </a:r>
          <a:r>
            <a:rPr lang="fr-BE" sz="1000" b="0" i="1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MAX</a:t>
          </a:r>
          <a:r>
            <a:rPr lang="fr-BE" sz="10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. On ne remplit surtout pas la cellule </a:t>
          </a:r>
          <a:r>
            <a:rPr lang="fr-BE" sz="1000" b="0" i="1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MAX</a:t>
          </a:r>
          <a:r>
            <a:rPr lang="fr-BE" sz="10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 avec un chiffre ou les statistiques seront faussées.</a:t>
          </a:r>
          <a:r>
            <a:rPr lang="fr-BE" sz="1000"/>
            <a:t> </a:t>
          </a:r>
        </a:p>
        <a:p>
          <a:r>
            <a:rPr lang="fr-BE" sz="10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- Pour la même évaluation, on peut mettre des </a:t>
          </a:r>
          <a:r>
            <a:rPr lang="fr-BE" sz="1000" b="0" i="1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MAX</a:t>
          </a:r>
          <a:r>
            <a:rPr lang="fr-BE" sz="10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 différents, par exemple en EDPH fille ou garçon.</a:t>
          </a:r>
          <a:r>
            <a:rPr lang="fr-BE" sz="1000"/>
            <a:t> </a:t>
          </a:r>
        </a:p>
        <a:p>
          <a:r>
            <a:rPr lang="fr-BE" sz="10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- N'oubliez pas de renseigner la date de vos évaluations.</a:t>
          </a:r>
        </a:p>
        <a:p>
          <a:r>
            <a:rPr lang="fr-BE" sz="10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- N'encodez ou ne</a:t>
          </a:r>
          <a:r>
            <a:rPr lang="fr-BE" sz="10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laissez </a:t>
          </a:r>
          <a:r>
            <a:rPr lang="fr-BE" sz="10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jamais de points dans une zone noire.</a:t>
          </a:r>
          <a:r>
            <a:rPr lang="fr-BE" sz="1000"/>
            <a:t> </a:t>
          </a:r>
        </a:p>
        <a:p>
          <a:r>
            <a:rPr lang="fr-BE" sz="1000"/>
            <a:t>- Une</a:t>
          </a:r>
          <a:r>
            <a:rPr lang="fr-BE" sz="1000" baseline="0"/>
            <a:t> moyenne à 50 qui se retrouve en rouge est une moyenne négative qui a été arrondie automatiquement (par ex. 49,7). Au final, elle sera comptabilisée dans les heures d'échec.</a:t>
          </a:r>
          <a:endParaRPr lang="fr-BE" sz="1000"/>
        </a:p>
      </xdr:txBody>
    </xdr:sp>
    <xdr:clientData/>
  </xdr:twoCellAnchor>
  <xdr:twoCellAnchor editAs="oneCell">
    <xdr:from>
      <xdr:col>11</xdr:col>
      <xdr:colOff>104776</xdr:colOff>
      <xdr:row>11</xdr:row>
      <xdr:rowOff>161925</xdr:rowOff>
    </xdr:from>
    <xdr:to>
      <xdr:col>12</xdr:col>
      <xdr:colOff>292280</xdr:colOff>
      <xdr:row>13</xdr:row>
      <xdr:rowOff>110125</xdr:rowOff>
    </xdr:to>
    <xdr:pic>
      <xdr:nvPicPr>
        <xdr:cNvPr id="2" name="Picture 1" descr="Sign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3976" y="2552700"/>
          <a:ext cx="368479" cy="329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104776</xdr:colOff>
      <xdr:row>17</xdr:row>
      <xdr:rowOff>104775</xdr:rowOff>
    </xdr:from>
    <xdr:to>
      <xdr:col>12</xdr:col>
      <xdr:colOff>292280</xdr:colOff>
      <xdr:row>19</xdr:row>
      <xdr:rowOff>52975</xdr:rowOff>
    </xdr:to>
    <xdr:pic>
      <xdr:nvPicPr>
        <xdr:cNvPr id="5" name="Picture 1" descr="Sign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3976" y="3638550"/>
          <a:ext cx="368479" cy="329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85725</xdr:rowOff>
    </xdr:from>
    <xdr:to>
      <xdr:col>0</xdr:col>
      <xdr:colOff>625725</xdr:colOff>
      <xdr:row>0</xdr:row>
      <xdr:rowOff>625725</xdr:rowOff>
    </xdr:to>
    <xdr:pic>
      <xdr:nvPicPr>
        <xdr:cNvPr id="6" name="Image 5" descr="bouton-fermeture-session-perspective--icone-7678-128.pn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85725" y="85725"/>
          <a:ext cx="540000" cy="540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85725</xdr:rowOff>
    </xdr:from>
    <xdr:to>
      <xdr:col>0</xdr:col>
      <xdr:colOff>625725</xdr:colOff>
      <xdr:row>0</xdr:row>
      <xdr:rowOff>625725</xdr:rowOff>
    </xdr:to>
    <xdr:pic>
      <xdr:nvPicPr>
        <xdr:cNvPr id="2" name="Image 1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5725" y="85725"/>
          <a:ext cx="540000" cy="5400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76200</xdr:rowOff>
    </xdr:from>
    <xdr:to>
      <xdr:col>0</xdr:col>
      <xdr:colOff>625725</xdr:colOff>
      <xdr:row>0</xdr:row>
      <xdr:rowOff>616200</xdr:rowOff>
    </xdr:to>
    <xdr:pic>
      <xdr:nvPicPr>
        <xdr:cNvPr id="2" name="Image 1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5725" y="76200"/>
          <a:ext cx="540000" cy="5400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89648</xdr:colOff>
      <xdr:row>0</xdr:row>
      <xdr:rowOff>56030</xdr:rowOff>
    </xdr:from>
    <xdr:to>
      <xdr:col>0</xdr:col>
      <xdr:colOff>629648</xdr:colOff>
      <xdr:row>0</xdr:row>
      <xdr:rowOff>596030</xdr:rowOff>
    </xdr:to>
    <xdr:pic>
      <xdr:nvPicPr>
        <xdr:cNvPr id="3" name="Image 2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9648" y="56030"/>
          <a:ext cx="540000" cy="5400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78442</xdr:colOff>
      <xdr:row>0</xdr:row>
      <xdr:rowOff>56030</xdr:rowOff>
    </xdr:from>
    <xdr:to>
      <xdr:col>0</xdr:col>
      <xdr:colOff>618442</xdr:colOff>
      <xdr:row>0</xdr:row>
      <xdr:rowOff>596030</xdr:rowOff>
    </xdr:to>
    <xdr:pic>
      <xdr:nvPicPr>
        <xdr:cNvPr id="3" name="Image 2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8442" y="56030"/>
          <a:ext cx="540000" cy="5400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78442</xdr:colOff>
      <xdr:row>0</xdr:row>
      <xdr:rowOff>56030</xdr:rowOff>
    </xdr:from>
    <xdr:to>
      <xdr:col>0</xdr:col>
      <xdr:colOff>618442</xdr:colOff>
      <xdr:row>0</xdr:row>
      <xdr:rowOff>596030</xdr:rowOff>
    </xdr:to>
    <xdr:pic>
      <xdr:nvPicPr>
        <xdr:cNvPr id="3" name="Image 2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8442" y="56030"/>
          <a:ext cx="540000" cy="5400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78442</xdr:colOff>
      <xdr:row>0</xdr:row>
      <xdr:rowOff>56030</xdr:rowOff>
    </xdr:from>
    <xdr:to>
      <xdr:col>0</xdr:col>
      <xdr:colOff>618442</xdr:colOff>
      <xdr:row>0</xdr:row>
      <xdr:rowOff>596030</xdr:rowOff>
    </xdr:to>
    <xdr:pic>
      <xdr:nvPicPr>
        <xdr:cNvPr id="3" name="Image 2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8442" y="56030"/>
          <a:ext cx="540000" cy="5400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78442</xdr:colOff>
      <xdr:row>0</xdr:row>
      <xdr:rowOff>67236</xdr:rowOff>
    </xdr:from>
    <xdr:to>
      <xdr:col>0</xdr:col>
      <xdr:colOff>618442</xdr:colOff>
      <xdr:row>0</xdr:row>
      <xdr:rowOff>607236</xdr:rowOff>
    </xdr:to>
    <xdr:pic>
      <xdr:nvPicPr>
        <xdr:cNvPr id="3" name="Image 2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8442" y="67236"/>
          <a:ext cx="540000" cy="5400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78442</xdr:colOff>
      <xdr:row>0</xdr:row>
      <xdr:rowOff>67236</xdr:rowOff>
    </xdr:from>
    <xdr:to>
      <xdr:col>0</xdr:col>
      <xdr:colOff>618442</xdr:colOff>
      <xdr:row>0</xdr:row>
      <xdr:rowOff>607236</xdr:rowOff>
    </xdr:to>
    <xdr:pic>
      <xdr:nvPicPr>
        <xdr:cNvPr id="3" name="Image 2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8442" y="67236"/>
          <a:ext cx="540000" cy="5400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78442</xdr:colOff>
      <xdr:row>0</xdr:row>
      <xdr:rowOff>67236</xdr:rowOff>
    </xdr:from>
    <xdr:to>
      <xdr:col>0</xdr:col>
      <xdr:colOff>618442</xdr:colOff>
      <xdr:row>0</xdr:row>
      <xdr:rowOff>607236</xdr:rowOff>
    </xdr:to>
    <xdr:pic>
      <xdr:nvPicPr>
        <xdr:cNvPr id="3" name="Image 2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8442" y="67236"/>
          <a:ext cx="540000" cy="54000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78442</xdr:colOff>
      <xdr:row>0</xdr:row>
      <xdr:rowOff>67236</xdr:rowOff>
    </xdr:from>
    <xdr:to>
      <xdr:col>0</xdr:col>
      <xdr:colOff>618442</xdr:colOff>
      <xdr:row>0</xdr:row>
      <xdr:rowOff>607236</xdr:rowOff>
    </xdr:to>
    <xdr:pic>
      <xdr:nvPicPr>
        <xdr:cNvPr id="3" name="Image 2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8442" y="67236"/>
          <a:ext cx="540000" cy="54000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78442</xdr:colOff>
      <xdr:row>0</xdr:row>
      <xdr:rowOff>67236</xdr:rowOff>
    </xdr:from>
    <xdr:to>
      <xdr:col>0</xdr:col>
      <xdr:colOff>618442</xdr:colOff>
      <xdr:row>0</xdr:row>
      <xdr:rowOff>607236</xdr:rowOff>
    </xdr:to>
    <xdr:pic>
      <xdr:nvPicPr>
        <xdr:cNvPr id="3" name="Image 2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8442" y="67236"/>
          <a:ext cx="540000" cy="5400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78442</xdr:colOff>
      <xdr:row>0</xdr:row>
      <xdr:rowOff>67236</xdr:rowOff>
    </xdr:from>
    <xdr:to>
      <xdr:col>0</xdr:col>
      <xdr:colOff>618442</xdr:colOff>
      <xdr:row>0</xdr:row>
      <xdr:rowOff>607236</xdr:rowOff>
    </xdr:to>
    <xdr:pic>
      <xdr:nvPicPr>
        <xdr:cNvPr id="2" name="Image 1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8442" y="67236"/>
          <a:ext cx="540000" cy="54000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78442</xdr:colOff>
      <xdr:row>0</xdr:row>
      <xdr:rowOff>67236</xdr:rowOff>
    </xdr:from>
    <xdr:to>
      <xdr:col>0</xdr:col>
      <xdr:colOff>618442</xdr:colOff>
      <xdr:row>0</xdr:row>
      <xdr:rowOff>607236</xdr:rowOff>
    </xdr:to>
    <xdr:pic>
      <xdr:nvPicPr>
        <xdr:cNvPr id="2" name="Image 1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8442" y="67236"/>
          <a:ext cx="540000" cy="54000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78442</xdr:colOff>
      <xdr:row>0</xdr:row>
      <xdr:rowOff>67236</xdr:rowOff>
    </xdr:from>
    <xdr:to>
      <xdr:col>0</xdr:col>
      <xdr:colOff>618442</xdr:colOff>
      <xdr:row>0</xdr:row>
      <xdr:rowOff>607236</xdr:rowOff>
    </xdr:to>
    <xdr:pic>
      <xdr:nvPicPr>
        <xdr:cNvPr id="2" name="Image 1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8442" y="67236"/>
          <a:ext cx="540000" cy="54000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78442</xdr:colOff>
      <xdr:row>0</xdr:row>
      <xdr:rowOff>67236</xdr:rowOff>
    </xdr:from>
    <xdr:to>
      <xdr:col>0</xdr:col>
      <xdr:colOff>618442</xdr:colOff>
      <xdr:row>0</xdr:row>
      <xdr:rowOff>607236</xdr:rowOff>
    </xdr:to>
    <xdr:pic>
      <xdr:nvPicPr>
        <xdr:cNvPr id="2" name="Image 1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8442" y="67236"/>
          <a:ext cx="540000" cy="54000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78442</xdr:colOff>
      <xdr:row>0</xdr:row>
      <xdr:rowOff>67236</xdr:rowOff>
    </xdr:from>
    <xdr:to>
      <xdr:col>0</xdr:col>
      <xdr:colOff>618442</xdr:colOff>
      <xdr:row>0</xdr:row>
      <xdr:rowOff>607236</xdr:rowOff>
    </xdr:to>
    <xdr:pic>
      <xdr:nvPicPr>
        <xdr:cNvPr id="2" name="Image 1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8442" y="67236"/>
          <a:ext cx="540000" cy="54000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78442</xdr:colOff>
      <xdr:row>0</xdr:row>
      <xdr:rowOff>67236</xdr:rowOff>
    </xdr:from>
    <xdr:to>
      <xdr:col>0</xdr:col>
      <xdr:colOff>618442</xdr:colOff>
      <xdr:row>0</xdr:row>
      <xdr:rowOff>607236</xdr:rowOff>
    </xdr:to>
    <xdr:pic>
      <xdr:nvPicPr>
        <xdr:cNvPr id="2" name="Image 1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8442" y="67236"/>
          <a:ext cx="540000" cy="54000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78442</xdr:colOff>
      <xdr:row>0</xdr:row>
      <xdr:rowOff>56030</xdr:rowOff>
    </xdr:from>
    <xdr:to>
      <xdr:col>0</xdr:col>
      <xdr:colOff>618442</xdr:colOff>
      <xdr:row>0</xdr:row>
      <xdr:rowOff>596030</xdr:rowOff>
    </xdr:to>
    <xdr:pic>
      <xdr:nvPicPr>
        <xdr:cNvPr id="3" name="Image 2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8442" y="56030"/>
          <a:ext cx="540000" cy="54000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89646</xdr:colOff>
      <xdr:row>24</xdr:row>
      <xdr:rowOff>89648</xdr:rowOff>
    </xdr:from>
    <xdr:to>
      <xdr:col>48</xdr:col>
      <xdr:colOff>381000</xdr:colOff>
      <xdr:row>33</xdr:row>
      <xdr:rowOff>67236</xdr:rowOff>
    </xdr:to>
    <xdr:sp macro="" textlink="">
      <xdr:nvSpPr>
        <xdr:cNvPr id="3" name="ZoneTexte 2"/>
        <xdr:cNvSpPr txBox="1"/>
      </xdr:nvSpPr>
      <xdr:spPr>
        <a:xfrm>
          <a:off x="22198852" y="5188324"/>
          <a:ext cx="1815354" cy="169208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76200" dir="18900000" sy="23000" kx="-1200000" algn="bl" rotWithShape="0">
            <a:prstClr val="black">
              <a:alpha val="2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r>
            <a:rPr lang="fr-BE" sz="1100"/>
            <a:t>L'écart-type mesure la dispersion autour de la moyenne. Plus l'écart-type est faible, plus la classe est homogène et les notes centrées sur la moyenne. Avoir un écart type très large signifie que les notes sont disparates.</a:t>
          </a:r>
        </a:p>
      </xdr:txBody>
    </xdr:sp>
    <xdr:clientData/>
  </xdr:twoCellAnchor>
  <xdr:twoCellAnchor editAs="oneCell">
    <xdr:from>
      <xdr:col>0</xdr:col>
      <xdr:colOff>78442</xdr:colOff>
      <xdr:row>0</xdr:row>
      <xdr:rowOff>67236</xdr:rowOff>
    </xdr:from>
    <xdr:to>
      <xdr:col>0</xdr:col>
      <xdr:colOff>618442</xdr:colOff>
      <xdr:row>0</xdr:row>
      <xdr:rowOff>607236</xdr:rowOff>
    </xdr:to>
    <xdr:pic>
      <xdr:nvPicPr>
        <xdr:cNvPr id="4" name="Image 3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8442" y="67236"/>
          <a:ext cx="540000" cy="54000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65</xdr:col>
      <xdr:colOff>297655</xdr:colOff>
      <xdr:row>28</xdr:row>
      <xdr:rowOff>81943</xdr:rowOff>
    </xdr:from>
    <xdr:to>
      <xdr:col>68</xdr:col>
      <xdr:colOff>420921</xdr:colOff>
      <xdr:row>36</xdr:row>
      <xdr:rowOff>48325</xdr:rowOff>
    </xdr:to>
    <xdr:sp macro="" textlink="">
      <xdr:nvSpPr>
        <xdr:cNvPr id="3" name="ZoneTexte 2"/>
        <xdr:cNvSpPr txBox="1"/>
      </xdr:nvSpPr>
      <xdr:spPr>
        <a:xfrm>
          <a:off x="21895593" y="5939818"/>
          <a:ext cx="2409266" cy="149038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76200" dir="18900000" sy="23000" kx="-1200000" algn="bl" rotWithShape="0">
            <a:prstClr val="black">
              <a:alpha val="2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r>
            <a:rPr lang="fr-BE" sz="1100"/>
            <a:t>L'écart-type mesure la dispersion autour de la moyenne. Plus l'écart-type est faible, plus la classe est homogène et les notes centrées sur la moyenne. Avoir un écart type très large signifie que les notes sont disparates.</a:t>
          </a:r>
        </a:p>
      </xdr:txBody>
    </xdr:sp>
    <xdr:clientData/>
  </xdr:twoCellAnchor>
  <xdr:twoCellAnchor editAs="oneCell">
    <xdr:from>
      <xdr:col>0</xdr:col>
      <xdr:colOff>83342</xdr:colOff>
      <xdr:row>0</xdr:row>
      <xdr:rowOff>71436</xdr:rowOff>
    </xdr:from>
    <xdr:to>
      <xdr:col>0</xdr:col>
      <xdr:colOff>623342</xdr:colOff>
      <xdr:row>0</xdr:row>
      <xdr:rowOff>611436</xdr:rowOff>
    </xdr:to>
    <xdr:pic>
      <xdr:nvPicPr>
        <xdr:cNvPr id="5" name="Image 4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3342" y="71436"/>
          <a:ext cx="540000" cy="540000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11</xdr:row>
      <xdr:rowOff>9525</xdr:rowOff>
    </xdr:from>
    <xdr:to>
      <xdr:col>10</xdr:col>
      <xdr:colOff>400050</xdr:colOff>
      <xdr:row>23</xdr:row>
      <xdr:rowOff>28575</xdr:rowOff>
    </xdr:to>
    <xdr:sp macro="" textlink="">
      <xdr:nvSpPr>
        <xdr:cNvPr id="2" name="ZoneTexte 1"/>
        <xdr:cNvSpPr txBox="1"/>
      </xdr:nvSpPr>
      <xdr:spPr>
        <a:xfrm>
          <a:off x="7762875" y="361950"/>
          <a:ext cx="1924050" cy="1924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76200" dir="18900000" sy="23000" kx="-1200000" algn="bl" rotWithShape="0">
            <a:prstClr val="black">
              <a:alpha val="2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BE" sz="1000" b="1" u="sng"/>
            <a:t>Consigne d'impression </a:t>
          </a:r>
          <a:r>
            <a:rPr lang="fr-BE" sz="1000" b="1"/>
            <a:t>:</a:t>
          </a:r>
        </a:p>
        <a:p>
          <a:endParaRPr lang="fr-BE" sz="1000"/>
        </a:p>
        <a:p>
          <a:r>
            <a:rPr lang="fr-BE" sz="1000" baseline="0"/>
            <a:t>Si vous n'avez pas 25 élèves dans votre classe, n'imprimez jamais  avec l'option 'Tout' pour éviter le gaspillage.</a:t>
          </a:r>
        </a:p>
        <a:p>
          <a:endParaRPr lang="fr-BE" sz="1000" baseline="0"/>
        </a:p>
        <a:p>
          <a:r>
            <a:rPr lang="fr-BE" sz="1000" baseline="0"/>
            <a:t>Alors, comment faire ? Imprimez toujours en délimitant le nombre de pages : de 1 à le nombre d'élèves dans la classe X 2.</a:t>
          </a:r>
        </a:p>
        <a:p>
          <a:endParaRPr lang="fr-BE" sz="1100"/>
        </a:p>
      </xdr:txBody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540000</xdr:colOff>
      <xdr:row>13</xdr:row>
      <xdr:rowOff>159000</xdr:rowOff>
    </xdr:to>
    <xdr:pic>
      <xdr:nvPicPr>
        <xdr:cNvPr id="3" name="Image 2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000875" y="352425"/>
          <a:ext cx="540000" cy="540000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11</xdr:row>
      <xdr:rowOff>9525</xdr:rowOff>
    </xdr:from>
    <xdr:to>
      <xdr:col>10</xdr:col>
      <xdr:colOff>400050</xdr:colOff>
      <xdr:row>19</xdr:row>
      <xdr:rowOff>323850</xdr:rowOff>
    </xdr:to>
    <xdr:sp macro="" textlink="">
      <xdr:nvSpPr>
        <xdr:cNvPr id="2" name="ZoneTexte 1"/>
        <xdr:cNvSpPr txBox="1"/>
      </xdr:nvSpPr>
      <xdr:spPr>
        <a:xfrm>
          <a:off x="7762875" y="361950"/>
          <a:ext cx="1924050" cy="1838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76200" dir="18900000" sy="23000" kx="-1200000" algn="bl" rotWithShape="0">
            <a:prstClr val="black">
              <a:alpha val="2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BE" sz="1000" b="1" u="sng"/>
            <a:t>Consigne d'impression </a:t>
          </a:r>
          <a:r>
            <a:rPr lang="fr-BE" sz="1000" b="1"/>
            <a:t>:</a:t>
          </a:r>
        </a:p>
        <a:p>
          <a:endParaRPr lang="fr-BE" sz="1000"/>
        </a:p>
        <a:p>
          <a:r>
            <a:rPr lang="fr-BE" sz="1000" baseline="0"/>
            <a:t>Si vous n'avez pas 25 élèves dans votre classe, n'imprimez jamais  avec l'option 'Tout' pour éviter le gaspillage.</a:t>
          </a:r>
        </a:p>
        <a:p>
          <a:endParaRPr lang="fr-BE" sz="1000" baseline="0"/>
        </a:p>
        <a:p>
          <a:r>
            <a:rPr lang="fr-BE" sz="1000" baseline="0"/>
            <a:t>Alors, comment faire ? Imprimez toujours en délimitant le nombre de pages : de 1 à le nombre d'élèves dans la classe X 2.</a:t>
          </a:r>
        </a:p>
        <a:p>
          <a:endParaRPr lang="fr-BE" sz="1100"/>
        </a:p>
      </xdr:txBody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540000</xdr:colOff>
      <xdr:row>13</xdr:row>
      <xdr:rowOff>159000</xdr:rowOff>
    </xdr:to>
    <xdr:pic>
      <xdr:nvPicPr>
        <xdr:cNvPr id="3" name="Image 2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000875" y="352425"/>
          <a:ext cx="540000" cy="540000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11</xdr:row>
      <xdr:rowOff>9525</xdr:rowOff>
    </xdr:from>
    <xdr:to>
      <xdr:col>10</xdr:col>
      <xdr:colOff>400050</xdr:colOff>
      <xdr:row>23</xdr:row>
      <xdr:rowOff>28575</xdr:rowOff>
    </xdr:to>
    <xdr:sp macro="" textlink="">
      <xdr:nvSpPr>
        <xdr:cNvPr id="2" name="ZoneTexte 1"/>
        <xdr:cNvSpPr txBox="1"/>
      </xdr:nvSpPr>
      <xdr:spPr>
        <a:xfrm>
          <a:off x="7762875" y="361950"/>
          <a:ext cx="1924050" cy="2305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76200" dir="18900000" sy="23000" kx="-1200000" algn="bl" rotWithShape="0">
            <a:prstClr val="black">
              <a:alpha val="2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BE" sz="1000" b="1" u="sng"/>
            <a:t>Consigne d'impression </a:t>
          </a:r>
          <a:r>
            <a:rPr lang="fr-BE" sz="1000" b="1"/>
            <a:t>:</a:t>
          </a:r>
        </a:p>
        <a:p>
          <a:endParaRPr lang="fr-BE" sz="1000"/>
        </a:p>
        <a:p>
          <a:r>
            <a:rPr lang="fr-BE" sz="1000" baseline="0"/>
            <a:t>Si vous n'avez pas 25 élèves dans votre classe, n'imprimez jamais  avec l'option 'Tout' pour éviter le gaspillage.</a:t>
          </a:r>
        </a:p>
        <a:p>
          <a:endParaRPr lang="fr-BE" sz="1000" baseline="0"/>
        </a:p>
        <a:p>
          <a:r>
            <a:rPr lang="fr-BE" sz="1000" baseline="0"/>
            <a:t>Alors, comment faire ? Imprimez toujours en délimitant le nombre de pages : de 1 à le nombre d'élèves dans la classe X 2.</a:t>
          </a:r>
        </a:p>
        <a:p>
          <a:endParaRPr lang="fr-BE" sz="1100"/>
        </a:p>
      </xdr:txBody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540000</xdr:colOff>
      <xdr:row>13</xdr:row>
      <xdr:rowOff>159000</xdr:rowOff>
    </xdr:to>
    <xdr:pic>
      <xdr:nvPicPr>
        <xdr:cNvPr id="3" name="Image 2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000875" y="352425"/>
          <a:ext cx="540000" cy="540000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11</xdr:row>
      <xdr:rowOff>0</xdr:rowOff>
    </xdr:from>
    <xdr:to>
      <xdr:col>10</xdr:col>
      <xdr:colOff>409575</xdr:colOff>
      <xdr:row>19</xdr:row>
      <xdr:rowOff>314325</xdr:rowOff>
    </xdr:to>
    <xdr:sp macro="" textlink="">
      <xdr:nvSpPr>
        <xdr:cNvPr id="2" name="ZoneTexte 1"/>
        <xdr:cNvSpPr txBox="1"/>
      </xdr:nvSpPr>
      <xdr:spPr>
        <a:xfrm>
          <a:off x="7772400" y="352425"/>
          <a:ext cx="1924050" cy="1838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76200" dir="18900000" sy="23000" kx="-1200000" algn="bl" rotWithShape="0">
            <a:prstClr val="black">
              <a:alpha val="2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BE" sz="1000" b="1" u="sng"/>
            <a:t>Consigne d'impression </a:t>
          </a:r>
          <a:r>
            <a:rPr lang="fr-BE" sz="1000" b="1"/>
            <a:t>:</a:t>
          </a:r>
        </a:p>
        <a:p>
          <a:endParaRPr lang="fr-BE" sz="1000"/>
        </a:p>
        <a:p>
          <a:r>
            <a:rPr lang="fr-BE" sz="1000" baseline="0"/>
            <a:t>Si vous n'avez pas 25 élèves dans votre classe, n'imprimez jamais  avec l'option 'Tout' pour éviter le gaspillage.</a:t>
          </a:r>
        </a:p>
        <a:p>
          <a:endParaRPr lang="fr-BE" sz="1000" baseline="0"/>
        </a:p>
        <a:p>
          <a:r>
            <a:rPr lang="fr-BE" sz="1000" baseline="0"/>
            <a:t>Alors, comment faire ? Imprimez toujours en délimitant le nombre de pages : de 1 à le nombre d'élèves dans la classe X 2.</a:t>
          </a:r>
        </a:p>
        <a:p>
          <a:endParaRPr lang="fr-BE" sz="1100"/>
        </a:p>
      </xdr:txBody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540000</xdr:colOff>
      <xdr:row>13</xdr:row>
      <xdr:rowOff>159000</xdr:rowOff>
    </xdr:to>
    <xdr:pic>
      <xdr:nvPicPr>
        <xdr:cNvPr id="3" name="Image 2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000875" y="352425"/>
          <a:ext cx="540000" cy="540000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625725</xdr:colOff>
      <xdr:row>0</xdr:row>
      <xdr:rowOff>606675</xdr:rowOff>
    </xdr:to>
    <xdr:pic>
      <xdr:nvPicPr>
        <xdr:cNvPr id="2" name="Image 1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5725" y="66675"/>
          <a:ext cx="540000" cy="540000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625725</xdr:colOff>
      <xdr:row>0</xdr:row>
      <xdr:rowOff>606675</xdr:rowOff>
    </xdr:to>
    <xdr:pic>
      <xdr:nvPicPr>
        <xdr:cNvPr id="2" name="Image 1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5725" y="66675"/>
          <a:ext cx="540000" cy="540000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625725</xdr:colOff>
      <xdr:row>0</xdr:row>
      <xdr:rowOff>606675</xdr:rowOff>
    </xdr:to>
    <xdr:pic>
      <xdr:nvPicPr>
        <xdr:cNvPr id="2" name="Image 1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5725" y="66675"/>
          <a:ext cx="540000" cy="540000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625725</xdr:colOff>
      <xdr:row>0</xdr:row>
      <xdr:rowOff>606675</xdr:rowOff>
    </xdr:to>
    <xdr:pic>
      <xdr:nvPicPr>
        <xdr:cNvPr id="2" name="Image 1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5725" y="66675"/>
          <a:ext cx="540000" cy="540000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625725</xdr:colOff>
      <xdr:row>0</xdr:row>
      <xdr:rowOff>606675</xdr:rowOff>
    </xdr:to>
    <xdr:pic>
      <xdr:nvPicPr>
        <xdr:cNvPr id="2" name="Image 1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5725" y="66675"/>
          <a:ext cx="540000" cy="540000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625725</xdr:colOff>
      <xdr:row>0</xdr:row>
      <xdr:rowOff>606675</xdr:rowOff>
    </xdr:to>
    <xdr:pic>
      <xdr:nvPicPr>
        <xdr:cNvPr id="2" name="Image 1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5725" y="66675"/>
          <a:ext cx="540000" cy="540000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625725</xdr:colOff>
      <xdr:row>0</xdr:row>
      <xdr:rowOff>606675</xdr:rowOff>
    </xdr:to>
    <xdr:pic>
      <xdr:nvPicPr>
        <xdr:cNvPr id="2" name="Image 1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5725" y="66675"/>
          <a:ext cx="540000" cy="540000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625725</xdr:colOff>
      <xdr:row>0</xdr:row>
      <xdr:rowOff>606675</xdr:rowOff>
    </xdr:to>
    <xdr:pic>
      <xdr:nvPicPr>
        <xdr:cNvPr id="2" name="Image 1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5725" y="66675"/>
          <a:ext cx="540000" cy="540000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625725</xdr:colOff>
      <xdr:row>0</xdr:row>
      <xdr:rowOff>606675</xdr:rowOff>
    </xdr:to>
    <xdr:pic>
      <xdr:nvPicPr>
        <xdr:cNvPr id="2" name="Image 1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5725" y="66675"/>
          <a:ext cx="540000" cy="540000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625725</xdr:colOff>
      <xdr:row>0</xdr:row>
      <xdr:rowOff>606675</xdr:rowOff>
    </xdr:to>
    <xdr:pic>
      <xdr:nvPicPr>
        <xdr:cNvPr id="2" name="Image 1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5725" y="66675"/>
          <a:ext cx="540000" cy="540000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625725</xdr:colOff>
      <xdr:row>0</xdr:row>
      <xdr:rowOff>606675</xdr:rowOff>
    </xdr:to>
    <xdr:pic>
      <xdr:nvPicPr>
        <xdr:cNvPr id="2" name="Image 1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5725" y="66675"/>
          <a:ext cx="540000" cy="540000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625725</xdr:colOff>
      <xdr:row>0</xdr:row>
      <xdr:rowOff>606675</xdr:rowOff>
    </xdr:to>
    <xdr:pic>
      <xdr:nvPicPr>
        <xdr:cNvPr id="2" name="Image 1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5725" y="66675"/>
          <a:ext cx="540000" cy="540000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625725</xdr:colOff>
      <xdr:row>0</xdr:row>
      <xdr:rowOff>606675</xdr:rowOff>
    </xdr:to>
    <xdr:pic>
      <xdr:nvPicPr>
        <xdr:cNvPr id="2" name="Image 1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5725" y="66675"/>
          <a:ext cx="540000" cy="540000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625725</xdr:colOff>
      <xdr:row>0</xdr:row>
      <xdr:rowOff>606675</xdr:rowOff>
    </xdr:to>
    <xdr:pic>
      <xdr:nvPicPr>
        <xdr:cNvPr id="2" name="Image 1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5725" y="66675"/>
          <a:ext cx="540000" cy="540000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625725</xdr:colOff>
      <xdr:row>0</xdr:row>
      <xdr:rowOff>606675</xdr:rowOff>
    </xdr:to>
    <xdr:pic>
      <xdr:nvPicPr>
        <xdr:cNvPr id="2" name="Image 1" descr="bouton-fermeture-session-perspective--icone-7678-128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5725" y="66675"/>
          <a:ext cx="540000" cy="54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Relationship Id="rId4" Type="http://schemas.openxmlformats.org/officeDocument/2006/relationships/vmlDrawing" Target="../drawings/vmlDrawing1.v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Relationship Id="rId4" Type="http://schemas.openxmlformats.org/officeDocument/2006/relationships/vmlDrawing" Target="../drawings/vmlDrawing2.v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45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47.bin"/><Relationship Id="rId1" Type="http://schemas.openxmlformats.org/officeDocument/2006/relationships/printerSettings" Target="../printerSettings/printerSettings46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8.bin"/><Relationship Id="rId2" Type="http://schemas.openxmlformats.org/officeDocument/2006/relationships/externalLinkPath" Target="/Users/jejacq/Documents/01%20---%20SAINT-LOUIS%20AMERCOEUR/05%20-%20BULLETINS/Originaux/2011-2012%20---%20FORMATIF%20---%20Cahier%20de%20cotes.xlsm" TargetMode="External"/><Relationship Id="rId1" Type="http://schemas.openxmlformats.org/officeDocument/2006/relationships/externalLinkPath" Target="/Users/jejacq/Documents/01%20---%20SAINT-LOUIS%20AMERCOEUR/05%20-%20BULLETINS/Originaux/2011-2012%20---%20FORMATIF%20---%20Cahier%20de%20cotes.xlsm" TargetMode="External"/><Relationship Id="rId4" Type="http://schemas.openxmlformats.org/officeDocument/2006/relationships/drawing" Target="../drawings/drawing30.xm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9.bin"/><Relationship Id="rId2" Type="http://schemas.openxmlformats.org/officeDocument/2006/relationships/externalLinkPath" Target="/Users/jejacq/Documents/01%20---%20SAINT-LOUIS%20AMERCOEUR/05%20-%20BULLETINS/Originaux/2011-2012%20---%20FORMATIF%20---%20Cahier%20de%20cotes.xlsm" TargetMode="External"/><Relationship Id="rId1" Type="http://schemas.openxmlformats.org/officeDocument/2006/relationships/externalLinkPath" Target="/Users/jejacq/Documents/01%20---%20SAINT-LOUIS%20AMERCOEUR/05%20-%20BULLETINS/Originaux/2011-2012%20---%20FORMATIF%20---%20Cahier%20de%20cotes.xlsm" TargetMode="External"/><Relationship Id="rId4" Type="http://schemas.openxmlformats.org/officeDocument/2006/relationships/drawing" Target="../drawings/drawing31.xml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0.bin"/><Relationship Id="rId2" Type="http://schemas.openxmlformats.org/officeDocument/2006/relationships/externalLinkPath" Target="/Users/jejacq/Documents/01%20---%20SAINT-LOUIS%20AMERCOEUR/05%20-%20BULLETINS/Originaux/2011-2012%20---%20FORMATIF%20---%20Cahier%20de%20cotes.xlsm" TargetMode="External"/><Relationship Id="rId1" Type="http://schemas.openxmlformats.org/officeDocument/2006/relationships/externalLinkPath" Target="/Users/jejacq/Documents/01%20---%20SAINT-LOUIS%20AMERCOEUR/05%20-%20BULLETINS/Originaux/2011-2012%20---%20FORMATIF%20---%20Cahier%20de%20cotes.xlsm" TargetMode="External"/><Relationship Id="rId4" Type="http://schemas.openxmlformats.org/officeDocument/2006/relationships/drawing" Target="../drawings/drawing32.xm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1.bin"/><Relationship Id="rId2" Type="http://schemas.openxmlformats.org/officeDocument/2006/relationships/externalLinkPath" Target="/Users/jejacq/Documents/01%20---%20SAINT-LOUIS%20AMERCOEUR/05%20-%20BULLETINS/Originaux/2011-2012%20---%20FORMATIF%20---%20Cahier%20de%20cotes.xlsm" TargetMode="External"/><Relationship Id="rId1" Type="http://schemas.openxmlformats.org/officeDocument/2006/relationships/externalLinkPath" Target="/Users/jejacq/Documents/01%20---%20SAINT-LOUIS%20AMERCOEUR/05%20-%20BULLETINS/Originaux/2011-2012%20---%20FORMATIF%20---%20Cahier%20de%20cotes.xlsm" TargetMode="External"/><Relationship Id="rId4" Type="http://schemas.openxmlformats.org/officeDocument/2006/relationships/drawing" Target="../drawings/drawing33.xm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2.bin"/><Relationship Id="rId2" Type="http://schemas.openxmlformats.org/officeDocument/2006/relationships/externalLinkPath" Target="/Users/jejacq/Documents/01%20---%20SAINT-LOUIS%20AMERCOEUR/05%20-%20BULLETINS/Originaux/2011-2012%20---%20FORMATIF%20---%20Cahier%20de%20cotes.xlsm" TargetMode="External"/><Relationship Id="rId1" Type="http://schemas.openxmlformats.org/officeDocument/2006/relationships/externalLinkPath" Target="/Users/jejacq/Documents/01%20---%20SAINT-LOUIS%20AMERCOEUR/05%20-%20BULLETINS/Originaux/2011-2012%20---%20FORMATIF%20---%20Cahier%20de%20cotes.xlsm" TargetMode="External"/><Relationship Id="rId4" Type="http://schemas.openxmlformats.org/officeDocument/2006/relationships/drawing" Target="../drawings/drawing34.x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3.bin"/><Relationship Id="rId2" Type="http://schemas.openxmlformats.org/officeDocument/2006/relationships/externalLinkPath" Target="/Users/jejacq/Documents/01%20---%20SAINT-LOUIS%20AMERCOEUR/05%20-%20BULLETINS/Originaux/2011-2012%20---%20FORMATIF%20---%20Cahier%20de%20cotes.xlsm" TargetMode="External"/><Relationship Id="rId1" Type="http://schemas.openxmlformats.org/officeDocument/2006/relationships/externalLinkPath" Target="/Users/jejacq/Documents/01%20---%20SAINT-LOUIS%20AMERCOEUR/05%20-%20BULLETINS/Originaux/2011-2012%20---%20FORMATIF%20---%20Cahier%20de%20cotes.xlsm" TargetMode="External"/><Relationship Id="rId4" Type="http://schemas.openxmlformats.org/officeDocument/2006/relationships/drawing" Target="../drawings/drawing35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4.bin"/><Relationship Id="rId2" Type="http://schemas.openxmlformats.org/officeDocument/2006/relationships/externalLinkPath" Target="/Users/jejacq/Documents/01%20---%20SAINT-LOUIS%20AMERCOEUR/05%20-%20BULLETINS/Originaux/2011-2012%20---%20FORMATIF%20---%20Cahier%20de%20cotes.xlsm" TargetMode="External"/><Relationship Id="rId1" Type="http://schemas.openxmlformats.org/officeDocument/2006/relationships/externalLinkPath" Target="/Users/jejacq/Documents/01%20---%20SAINT-LOUIS%20AMERCOEUR/05%20-%20BULLETINS/Originaux/2011-2012%20---%20FORMATIF%20---%20Cahier%20de%20cotes.xlsm" TargetMode="External"/><Relationship Id="rId4" Type="http://schemas.openxmlformats.org/officeDocument/2006/relationships/drawing" Target="../drawings/drawing36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5.bin"/><Relationship Id="rId2" Type="http://schemas.openxmlformats.org/officeDocument/2006/relationships/externalLinkPath" Target="/Users/jejacq/Documents/01%20---%20SAINT-LOUIS%20AMERCOEUR/05%20-%20BULLETINS/Originaux/2011-2012%20---%20FORMATIF%20---%20Cahier%20de%20cotes.xlsm" TargetMode="External"/><Relationship Id="rId1" Type="http://schemas.openxmlformats.org/officeDocument/2006/relationships/externalLinkPath" Target="/Users/jejacq/Documents/01%20---%20SAINT-LOUIS%20AMERCOEUR/05%20-%20BULLETINS/Originaux/2011-2012%20---%20FORMATIF%20---%20Cahier%20de%20cotes.xlsm" TargetMode="External"/><Relationship Id="rId4" Type="http://schemas.openxmlformats.org/officeDocument/2006/relationships/drawing" Target="../drawings/drawing37.xml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6.bin"/><Relationship Id="rId2" Type="http://schemas.openxmlformats.org/officeDocument/2006/relationships/externalLinkPath" Target="/Users/jejacq/Documents/01%20---%20SAINT-LOUIS%20AMERCOEUR/05%20-%20BULLETINS/Originaux/2011-2012%20---%20FORMATIF%20---%20Cahier%20de%20cotes.xlsm" TargetMode="External"/><Relationship Id="rId1" Type="http://schemas.openxmlformats.org/officeDocument/2006/relationships/externalLinkPath" Target="/Users/jejacq/Documents/01%20---%20SAINT-LOUIS%20AMERCOEUR/05%20-%20BULLETINS/Originaux/2011-2012%20---%20FORMATIF%20---%20Cahier%20de%20cotes.xlsm" TargetMode="External"/><Relationship Id="rId4" Type="http://schemas.openxmlformats.org/officeDocument/2006/relationships/drawing" Target="../drawings/drawing38.xm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7.bin"/><Relationship Id="rId2" Type="http://schemas.openxmlformats.org/officeDocument/2006/relationships/externalLinkPath" Target="/Users/jejacq/Documents/01%20---%20SAINT-LOUIS%20AMERCOEUR/05%20-%20BULLETINS/Originaux/2011-2012%20---%20FORMATIF%20---%20Cahier%20de%20cotes.xlsm" TargetMode="External"/><Relationship Id="rId1" Type="http://schemas.openxmlformats.org/officeDocument/2006/relationships/externalLinkPath" Target="/Users/jejacq/Documents/01%20---%20SAINT-LOUIS%20AMERCOEUR/05%20-%20BULLETINS/Originaux/2011-2012%20---%20FORMATIF%20---%20Cahier%20de%20cotes.xlsm" TargetMode="External"/><Relationship Id="rId4" Type="http://schemas.openxmlformats.org/officeDocument/2006/relationships/drawing" Target="../drawings/drawing39.xml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8.bin"/><Relationship Id="rId2" Type="http://schemas.openxmlformats.org/officeDocument/2006/relationships/externalLinkPath" Target="/Users/jejacq/Documents/01%20---%20SAINT-LOUIS%20AMERCOEUR/05%20-%20BULLETINS/Originaux/2011-2012%20---%20FORMATIF%20---%20Cahier%20de%20cotes.xlsm" TargetMode="External"/><Relationship Id="rId1" Type="http://schemas.openxmlformats.org/officeDocument/2006/relationships/externalLinkPath" Target="/Users/jejacq/Documents/01%20---%20SAINT-LOUIS%20AMERCOEUR/05%20-%20BULLETINS/Originaux/2011-2012%20---%20FORMATIF%20---%20Cahier%20de%20cotes.xlsm" TargetMode="External"/><Relationship Id="rId4" Type="http://schemas.openxmlformats.org/officeDocument/2006/relationships/drawing" Target="../drawings/drawing40.xml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9.bin"/><Relationship Id="rId2" Type="http://schemas.openxmlformats.org/officeDocument/2006/relationships/externalLinkPath" Target="/Users/jejacq/Documents/01%20---%20SAINT-LOUIS%20AMERCOEUR/05%20-%20BULLETINS/Originaux/2011-2012%20---%20FORMATIF%20---%20Cahier%20de%20cotes.xlsm" TargetMode="External"/><Relationship Id="rId1" Type="http://schemas.openxmlformats.org/officeDocument/2006/relationships/externalLinkPath" Target="/Users/jejacq/Documents/01%20---%20SAINT-LOUIS%20AMERCOEUR/05%20-%20BULLETINS/Originaux/2011-2012%20---%20FORMATIF%20---%20Cahier%20de%20cotes.xlsm" TargetMode="External"/><Relationship Id="rId4" Type="http://schemas.openxmlformats.org/officeDocument/2006/relationships/drawing" Target="../drawings/drawing41.xml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0.bin"/><Relationship Id="rId2" Type="http://schemas.openxmlformats.org/officeDocument/2006/relationships/externalLinkPath" Target="/Users/jejacq/Documents/01%20---%20SAINT-LOUIS%20AMERCOEUR/05%20-%20BULLETINS/Originaux/2011-2012%20---%20FORMATIF%20---%20Cahier%20de%20cotes.xlsm" TargetMode="External"/><Relationship Id="rId1" Type="http://schemas.openxmlformats.org/officeDocument/2006/relationships/externalLinkPath" Target="/Users/jejacq/Documents/01%20---%20SAINT-LOUIS%20AMERCOEUR/05%20-%20BULLETINS/Originaux/2011-2012%20---%20FORMATIF%20---%20Cahier%20de%20cotes.xlsm" TargetMode="External"/><Relationship Id="rId4" Type="http://schemas.openxmlformats.org/officeDocument/2006/relationships/drawing" Target="../drawings/drawing42.xml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1.bin"/><Relationship Id="rId2" Type="http://schemas.openxmlformats.org/officeDocument/2006/relationships/externalLinkPath" Target="/Users/jejacq/Documents/01%20---%20SAINT-LOUIS%20AMERCOEUR/05%20-%20BULLETINS/Originaux/2011-2012%20---%20FORMATIF%20---%20Cahier%20de%20cotes.xlsm" TargetMode="External"/><Relationship Id="rId1" Type="http://schemas.openxmlformats.org/officeDocument/2006/relationships/externalLinkPath" Target="/Users/jejacq/Documents/01%20---%20SAINT-LOUIS%20AMERCOEUR/05%20-%20BULLETINS/Originaux/2011-2012%20---%20FORMATIF%20---%20Cahier%20de%20cotes.xlsm" TargetMode="External"/><Relationship Id="rId4" Type="http://schemas.openxmlformats.org/officeDocument/2006/relationships/drawing" Target="../drawings/drawing43.xml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2.bin"/><Relationship Id="rId2" Type="http://schemas.openxmlformats.org/officeDocument/2006/relationships/externalLinkPath" Target="/Users/jejacq/Documents/01%20---%20SAINT-LOUIS%20AMERCOEUR/05%20-%20BULLETINS/Originaux/2011-2012%20---%20FORMATIF%20---%20Cahier%20de%20cotes.xlsm" TargetMode="External"/><Relationship Id="rId1" Type="http://schemas.openxmlformats.org/officeDocument/2006/relationships/externalLinkPath" Target="/Users/jejacq/Documents/01%20---%20SAINT-LOUIS%20AMERCOEUR/05%20-%20BULLETINS/Originaux/2011-2012%20---%20FORMATIF%20---%20Cahier%20de%20cotes.xlsm" TargetMode="External"/><Relationship Id="rId4" Type="http://schemas.openxmlformats.org/officeDocument/2006/relationships/drawing" Target="../drawings/drawing4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3"/>
  <dimension ref="A1:J24"/>
  <sheetViews>
    <sheetView tabSelected="1" zoomScaleNormal="100" workbookViewId="0"/>
  </sheetViews>
  <sheetFormatPr baseColWidth="10" defaultRowHeight="15"/>
  <cols>
    <col min="1" max="1" width="10.7109375" style="10" customWidth="1"/>
    <col min="2" max="2" width="2.7109375" style="10" customWidth="1"/>
    <col min="3" max="6" width="11.42578125" style="10"/>
    <col min="7" max="7" width="4.28515625" style="10" customWidth="1"/>
    <col min="8" max="8" width="23.7109375" style="10" customWidth="1"/>
    <col min="9" max="9" width="11.42578125" style="10"/>
    <col min="10" max="10" width="2.7109375" style="10" customWidth="1"/>
    <col min="11" max="11" width="11.42578125" style="10"/>
    <col min="12" max="12" width="2.7109375" style="10" customWidth="1"/>
    <col min="13" max="16384" width="11.42578125" style="10"/>
  </cols>
  <sheetData>
    <row r="1" spans="1:10" ht="54.95" customHeight="1">
      <c r="B1" s="22"/>
      <c r="C1" s="122" t="s">
        <v>110</v>
      </c>
      <c r="F1" s="123" t="str">
        <f>Élèves!N6</f>
        <v>1Cp</v>
      </c>
    </row>
    <row r="2" spans="1:10" ht="15" customHeight="1">
      <c r="A2" s="108" t="s">
        <v>74</v>
      </c>
      <c r="B2" s="22"/>
      <c r="C2" s="213" t="s">
        <v>75</v>
      </c>
      <c r="D2" s="213"/>
      <c r="E2" s="213"/>
      <c r="F2" s="213"/>
      <c r="G2" s="22"/>
      <c r="H2" s="22"/>
      <c r="I2" s="22"/>
      <c r="J2" s="22"/>
    </row>
    <row r="3" spans="1:10">
      <c r="B3" s="22"/>
      <c r="C3" s="214"/>
      <c r="D3" s="214"/>
      <c r="J3" s="124"/>
    </row>
    <row r="4" spans="1:10">
      <c r="B4" s="22"/>
      <c r="C4" s="214"/>
      <c r="D4" s="214"/>
      <c r="E4" s="125"/>
      <c r="F4" s="125"/>
      <c r="G4" s="125"/>
      <c r="J4" s="124"/>
    </row>
    <row r="5" spans="1:10">
      <c r="B5" s="22"/>
      <c r="C5" s="214"/>
      <c r="D5" s="214"/>
      <c r="J5" s="124"/>
    </row>
    <row r="6" spans="1:10" ht="18.75">
      <c r="B6" s="22"/>
      <c r="C6" s="214"/>
      <c r="D6" s="214"/>
      <c r="F6" s="126" t="s">
        <v>76</v>
      </c>
      <c r="G6" s="127"/>
      <c r="H6" s="130" t="s">
        <v>83</v>
      </c>
      <c r="I6" s="128"/>
      <c r="J6" s="124"/>
    </row>
    <row r="7" spans="1:10" ht="15" customHeight="1">
      <c r="B7" s="22"/>
      <c r="C7" s="214"/>
      <c r="D7" s="214"/>
      <c r="F7" s="126"/>
      <c r="G7" s="127"/>
      <c r="H7" s="130" t="s">
        <v>82</v>
      </c>
      <c r="I7" s="128"/>
      <c r="J7" s="124"/>
    </row>
    <row r="8" spans="1:10">
      <c r="B8" s="22"/>
      <c r="C8" s="214"/>
      <c r="D8" s="214"/>
      <c r="F8" s="125"/>
      <c r="H8" s="130" t="s">
        <v>77</v>
      </c>
      <c r="I8" s="128"/>
      <c r="J8" s="124"/>
    </row>
    <row r="9" spans="1:10">
      <c r="B9" s="22"/>
      <c r="C9" s="214"/>
      <c r="D9" s="214"/>
      <c r="F9" s="125"/>
      <c r="H9" s="130" t="s">
        <v>78</v>
      </c>
      <c r="I9" s="128"/>
      <c r="J9" s="124"/>
    </row>
    <row r="10" spans="1:10">
      <c r="B10" s="22"/>
      <c r="C10" s="214"/>
      <c r="D10" s="214"/>
      <c r="F10" s="125"/>
      <c r="H10" s="130" t="s">
        <v>81</v>
      </c>
      <c r="I10" s="128"/>
      <c r="J10" s="124"/>
    </row>
    <row r="11" spans="1:10">
      <c r="B11" s="22"/>
      <c r="C11" s="214"/>
      <c r="D11" s="214"/>
      <c r="F11" s="125"/>
      <c r="H11" s="121"/>
      <c r="J11" s="124"/>
    </row>
    <row r="12" spans="1:10" ht="18.75">
      <c r="B12" s="22"/>
      <c r="C12" s="214"/>
      <c r="D12" s="214"/>
      <c r="F12" s="126" t="s">
        <v>151</v>
      </c>
      <c r="G12" s="127"/>
      <c r="H12" s="130" t="s">
        <v>79</v>
      </c>
      <c r="J12" s="124"/>
    </row>
    <row r="13" spans="1:10">
      <c r="B13" s="22"/>
      <c r="C13" s="214"/>
      <c r="D13" s="214"/>
      <c r="F13" s="125"/>
      <c r="H13" s="130" t="s">
        <v>80</v>
      </c>
      <c r="J13" s="124"/>
    </row>
    <row r="14" spans="1:10">
      <c r="B14" s="22"/>
      <c r="C14" s="214"/>
      <c r="D14" s="214"/>
      <c r="F14" s="125"/>
      <c r="H14" s="131"/>
      <c r="J14" s="124"/>
    </row>
    <row r="15" spans="1:10" ht="18.75">
      <c r="B15" s="22"/>
      <c r="C15" s="214"/>
      <c r="D15" s="214"/>
      <c r="F15" s="126" t="s">
        <v>152</v>
      </c>
      <c r="G15" s="127"/>
      <c r="H15" s="130" t="s">
        <v>147</v>
      </c>
      <c r="J15" s="124"/>
    </row>
    <row r="16" spans="1:10" ht="18.75">
      <c r="B16" s="22"/>
      <c r="C16" s="214"/>
      <c r="D16" s="214"/>
      <c r="F16" s="126"/>
      <c r="G16" s="127"/>
      <c r="H16" s="130" t="s">
        <v>148</v>
      </c>
      <c r="J16" s="124"/>
    </row>
    <row r="17" spans="2:10" ht="18.75">
      <c r="B17" s="22"/>
      <c r="C17" s="214"/>
      <c r="D17" s="214"/>
      <c r="F17" s="126"/>
      <c r="G17" s="127"/>
      <c r="H17" s="130" t="s">
        <v>149</v>
      </c>
      <c r="J17" s="124"/>
    </row>
    <row r="18" spans="2:10">
      <c r="B18" s="22"/>
      <c r="C18" s="214"/>
      <c r="D18" s="214"/>
      <c r="H18" s="130" t="s">
        <v>150</v>
      </c>
      <c r="J18" s="124"/>
    </row>
    <row r="19" spans="2:10">
      <c r="B19" s="22"/>
      <c r="C19" s="214"/>
      <c r="D19" s="214"/>
      <c r="H19" s="129"/>
      <c r="J19" s="124"/>
    </row>
    <row r="20" spans="2:10" ht="18.75">
      <c r="B20" s="22"/>
      <c r="C20" s="214"/>
      <c r="D20" s="214"/>
      <c r="F20" s="126" t="s">
        <v>160</v>
      </c>
      <c r="H20" s="182" t="s">
        <v>161</v>
      </c>
      <c r="J20" s="124"/>
    </row>
    <row r="21" spans="2:10" ht="18.75">
      <c r="B21" s="22"/>
      <c r="C21" s="214"/>
      <c r="D21" s="214"/>
      <c r="F21" s="126"/>
      <c r="H21" s="182"/>
      <c r="J21" s="124"/>
    </row>
    <row r="22" spans="2:10">
      <c r="B22" s="22"/>
      <c r="C22" s="214"/>
      <c r="D22" s="214"/>
      <c r="H22" s="129"/>
      <c r="J22" s="124"/>
    </row>
    <row r="23" spans="2:10">
      <c r="B23" s="22"/>
      <c r="C23" s="214"/>
      <c r="D23" s="214"/>
      <c r="J23" s="124"/>
    </row>
    <row r="24" spans="2:10" ht="15" customHeight="1">
      <c r="B24" s="124"/>
      <c r="C24" s="124"/>
      <c r="D24" s="124"/>
      <c r="E24" s="124"/>
      <c r="F24" s="124"/>
      <c r="G24" s="124"/>
      <c r="H24" s="124"/>
      <c r="I24" s="124"/>
      <c r="J24" s="124"/>
    </row>
  </sheetData>
  <sheetProtection selectLockedCells="1"/>
  <customSheetViews>
    <customSheetView guid="{60F2E9B3-473C-4B94-90AC-2B30E7B669F7}">
      <selection activeCell="H9" sqref="H9"/>
      <pageMargins left="0.7" right="0.7" top="0.75" bottom="0.75" header="0.3" footer="0.3"/>
    </customSheetView>
  </customSheetViews>
  <mergeCells count="2">
    <mergeCell ref="C2:F2"/>
    <mergeCell ref="C3:D23"/>
  </mergeCells>
  <hyperlinks>
    <hyperlink ref="H6" location="Élèves!C4" display="les élèves et le titulaire"/>
    <hyperlink ref="H7" location="MATIÈRES!I6" display="le nom des matières"/>
    <hyperlink ref="H9" location="CER!B2" display="une cote certificative"/>
    <hyperlink ref="H12" location="SNoël!B2" display="Noël"/>
    <hyperlink ref="H13" location="SJuin!B2" display="Juin"/>
    <hyperlink ref="H18" location="BJuin!A1" display="Juin"/>
    <hyperlink ref="H10" location="EDUC!E5" display="le nombre d'absences"/>
    <hyperlink ref="H8" location="FOR!B2" display="une cote formative"/>
    <hyperlink ref="H16" location="BNoël!A1" display="Noël"/>
    <hyperlink ref="H15" location="BTOUS!A1" display="P1 - Toussaint"/>
    <hyperlink ref="H17" location="BPAQ!A1" display="P3 - Pâques"/>
    <hyperlink ref="H20" location="controle!A1" display="des interventions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4"/>
  <dimension ref="A1:B2"/>
  <sheetViews>
    <sheetView workbookViewId="0">
      <selection activeCell="A2" sqref="A2"/>
    </sheetView>
  </sheetViews>
  <sheetFormatPr baseColWidth="10" defaultRowHeight="15"/>
  <cols>
    <col min="1" max="1" width="22.85546875" style="104" customWidth="1"/>
    <col min="2" max="2" width="23.28515625" style="104" customWidth="1"/>
    <col min="3" max="16384" width="11.42578125" style="104"/>
  </cols>
  <sheetData>
    <row r="1" spans="1:2">
      <c r="A1" s="104" t="s">
        <v>162</v>
      </c>
      <c r="B1" s="104" t="s">
        <v>163</v>
      </c>
    </row>
    <row r="2" spans="1:2">
      <c r="A2" s="104" t="s">
        <v>196</v>
      </c>
      <c r="B2" s="322">
        <v>41147.536041666666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B2"/>
  <sheetViews>
    <sheetView workbookViewId="0"/>
  </sheetViews>
  <sheetFormatPr baseColWidth="10" defaultColWidth="9.140625" defaultRowHeight="15"/>
  <cols>
    <col min="1" max="1" width="27.7109375" style="104" customWidth="1"/>
    <col min="2" max="2" width="30.28515625" style="104" customWidth="1"/>
    <col min="3" max="3" width="13.85546875" style="104" bestFit="1" customWidth="1"/>
    <col min="4" max="4" width="17" style="104" bestFit="1" customWidth="1"/>
    <col min="5" max="256" width="9.140625" style="104"/>
    <col min="257" max="257" width="27.7109375" style="104" customWidth="1"/>
    <col min="258" max="258" width="30.28515625" style="104" customWidth="1"/>
    <col min="259" max="259" width="13.85546875" style="104" bestFit="1" customWidth="1"/>
    <col min="260" max="260" width="17" style="104" bestFit="1" customWidth="1"/>
    <col min="261" max="512" width="9.140625" style="104"/>
    <col min="513" max="513" width="27.7109375" style="104" customWidth="1"/>
    <col min="514" max="514" width="30.28515625" style="104" customWidth="1"/>
    <col min="515" max="515" width="13.85546875" style="104" bestFit="1" customWidth="1"/>
    <col min="516" max="516" width="17" style="104" bestFit="1" customWidth="1"/>
    <col min="517" max="768" width="9.140625" style="104"/>
    <col min="769" max="769" width="27.7109375" style="104" customWidth="1"/>
    <col min="770" max="770" width="30.28515625" style="104" customWidth="1"/>
    <col min="771" max="771" width="13.85546875" style="104" bestFit="1" customWidth="1"/>
    <col min="772" max="772" width="17" style="104" bestFit="1" customWidth="1"/>
    <col min="773" max="1024" width="9.140625" style="104"/>
    <col min="1025" max="1025" width="27.7109375" style="104" customWidth="1"/>
    <col min="1026" max="1026" width="30.28515625" style="104" customWidth="1"/>
    <col min="1027" max="1027" width="13.85546875" style="104" bestFit="1" customWidth="1"/>
    <col min="1028" max="1028" width="17" style="104" bestFit="1" customWidth="1"/>
    <col min="1029" max="1280" width="9.140625" style="104"/>
    <col min="1281" max="1281" width="27.7109375" style="104" customWidth="1"/>
    <col min="1282" max="1282" width="30.28515625" style="104" customWidth="1"/>
    <col min="1283" max="1283" width="13.85546875" style="104" bestFit="1" customWidth="1"/>
    <col min="1284" max="1284" width="17" style="104" bestFit="1" customWidth="1"/>
    <col min="1285" max="1536" width="9.140625" style="104"/>
    <col min="1537" max="1537" width="27.7109375" style="104" customWidth="1"/>
    <col min="1538" max="1538" width="30.28515625" style="104" customWidth="1"/>
    <col min="1539" max="1539" width="13.85546875" style="104" bestFit="1" customWidth="1"/>
    <col min="1540" max="1540" width="17" style="104" bestFit="1" customWidth="1"/>
    <col min="1541" max="1792" width="9.140625" style="104"/>
    <col min="1793" max="1793" width="27.7109375" style="104" customWidth="1"/>
    <col min="1794" max="1794" width="30.28515625" style="104" customWidth="1"/>
    <col min="1795" max="1795" width="13.85546875" style="104" bestFit="1" customWidth="1"/>
    <col min="1796" max="1796" width="17" style="104" bestFit="1" customWidth="1"/>
    <col min="1797" max="2048" width="9.140625" style="104"/>
    <col min="2049" max="2049" width="27.7109375" style="104" customWidth="1"/>
    <col min="2050" max="2050" width="30.28515625" style="104" customWidth="1"/>
    <col min="2051" max="2051" width="13.85546875" style="104" bestFit="1" customWidth="1"/>
    <col min="2052" max="2052" width="17" style="104" bestFit="1" customWidth="1"/>
    <col min="2053" max="2304" width="9.140625" style="104"/>
    <col min="2305" max="2305" width="27.7109375" style="104" customWidth="1"/>
    <col min="2306" max="2306" width="30.28515625" style="104" customWidth="1"/>
    <col min="2307" max="2307" width="13.85546875" style="104" bestFit="1" customWidth="1"/>
    <col min="2308" max="2308" width="17" style="104" bestFit="1" customWidth="1"/>
    <col min="2309" max="2560" width="9.140625" style="104"/>
    <col min="2561" max="2561" width="27.7109375" style="104" customWidth="1"/>
    <col min="2562" max="2562" width="30.28515625" style="104" customWidth="1"/>
    <col min="2563" max="2563" width="13.85546875" style="104" bestFit="1" customWidth="1"/>
    <col min="2564" max="2564" width="17" style="104" bestFit="1" customWidth="1"/>
    <col min="2565" max="2816" width="9.140625" style="104"/>
    <col min="2817" max="2817" width="27.7109375" style="104" customWidth="1"/>
    <col min="2818" max="2818" width="30.28515625" style="104" customWidth="1"/>
    <col min="2819" max="2819" width="13.85546875" style="104" bestFit="1" customWidth="1"/>
    <col min="2820" max="2820" width="17" style="104" bestFit="1" customWidth="1"/>
    <col min="2821" max="3072" width="9.140625" style="104"/>
    <col min="3073" max="3073" width="27.7109375" style="104" customWidth="1"/>
    <col min="3074" max="3074" width="30.28515625" style="104" customWidth="1"/>
    <col min="3075" max="3075" width="13.85546875" style="104" bestFit="1" customWidth="1"/>
    <col min="3076" max="3076" width="17" style="104" bestFit="1" customWidth="1"/>
    <col min="3077" max="3328" width="9.140625" style="104"/>
    <col min="3329" max="3329" width="27.7109375" style="104" customWidth="1"/>
    <col min="3330" max="3330" width="30.28515625" style="104" customWidth="1"/>
    <col min="3331" max="3331" width="13.85546875" style="104" bestFit="1" customWidth="1"/>
    <col min="3332" max="3332" width="17" style="104" bestFit="1" customWidth="1"/>
    <col min="3333" max="3584" width="9.140625" style="104"/>
    <col min="3585" max="3585" width="27.7109375" style="104" customWidth="1"/>
    <col min="3586" max="3586" width="30.28515625" style="104" customWidth="1"/>
    <col min="3587" max="3587" width="13.85546875" style="104" bestFit="1" customWidth="1"/>
    <col min="3588" max="3588" width="17" style="104" bestFit="1" customWidth="1"/>
    <col min="3589" max="3840" width="9.140625" style="104"/>
    <col min="3841" max="3841" width="27.7109375" style="104" customWidth="1"/>
    <col min="3842" max="3842" width="30.28515625" style="104" customWidth="1"/>
    <col min="3843" max="3843" width="13.85546875" style="104" bestFit="1" customWidth="1"/>
    <col min="3844" max="3844" width="17" style="104" bestFit="1" customWidth="1"/>
    <col min="3845" max="4096" width="9.140625" style="104"/>
    <col min="4097" max="4097" width="27.7109375" style="104" customWidth="1"/>
    <col min="4098" max="4098" width="30.28515625" style="104" customWidth="1"/>
    <col min="4099" max="4099" width="13.85546875" style="104" bestFit="1" customWidth="1"/>
    <col min="4100" max="4100" width="17" style="104" bestFit="1" customWidth="1"/>
    <col min="4101" max="4352" width="9.140625" style="104"/>
    <col min="4353" max="4353" width="27.7109375" style="104" customWidth="1"/>
    <col min="4354" max="4354" width="30.28515625" style="104" customWidth="1"/>
    <col min="4355" max="4355" width="13.85546875" style="104" bestFit="1" customWidth="1"/>
    <col min="4356" max="4356" width="17" style="104" bestFit="1" customWidth="1"/>
    <col min="4357" max="4608" width="9.140625" style="104"/>
    <col min="4609" max="4609" width="27.7109375" style="104" customWidth="1"/>
    <col min="4610" max="4610" width="30.28515625" style="104" customWidth="1"/>
    <col min="4611" max="4611" width="13.85546875" style="104" bestFit="1" customWidth="1"/>
    <col min="4612" max="4612" width="17" style="104" bestFit="1" customWidth="1"/>
    <col min="4613" max="4864" width="9.140625" style="104"/>
    <col min="4865" max="4865" width="27.7109375" style="104" customWidth="1"/>
    <col min="4866" max="4866" width="30.28515625" style="104" customWidth="1"/>
    <col min="4867" max="4867" width="13.85546875" style="104" bestFit="1" customWidth="1"/>
    <col min="4868" max="4868" width="17" style="104" bestFit="1" customWidth="1"/>
    <col min="4869" max="5120" width="9.140625" style="104"/>
    <col min="5121" max="5121" width="27.7109375" style="104" customWidth="1"/>
    <col min="5122" max="5122" width="30.28515625" style="104" customWidth="1"/>
    <col min="5123" max="5123" width="13.85546875" style="104" bestFit="1" customWidth="1"/>
    <col min="5124" max="5124" width="17" style="104" bestFit="1" customWidth="1"/>
    <col min="5125" max="5376" width="9.140625" style="104"/>
    <col min="5377" max="5377" width="27.7109375" style="104" customWidth="1"/>
    <col min="5378" max="5378" width="30.28515625" style="104" customWidth="1"/>
    <col min="5379" max="5379" width="13.85546875" style="104" bestFit="1" customWidth="1"/>
    <col min="5380" max="5380" width="17" style="104" bestFit="1" customWidth="1"/>
    <col min="5381" max="5632" width="9.140625" style="104"/>
    <col min="5633" max="5633" width="27.7109375" style="104" customWidth="1"/>
    <col min="5634" max="5634" width="30.28515625" style="104" customWidth="1"/>
    <col min="5635" max="5635" width="13.85546875" style="104" bestFit="1" customWidth="1"/>
    <col min="5636" max="5636" width="17" style="104" bestFit="1" customWidth="1"/>
    <col min="5637" max="5888" width="9.140625" style="104"/>
    <col min="5889" max="5889" width="27.7109375" style="104" customWidth="1"/>
    <col min="5890" max="5890" width="30.28515625" style="104" customWidth="1"/>
    <col min="5891" max="5891" width="13.85546875" style="104" bestFit="1" customWidth="1"/>
    <col min="5892" max="5892" width="17" style="104" bestFit="1" customWidth="1"/>
    <col min="5893" max="6144" width="9.140625" style="104"/>
    <col min="6145" max="6145" width="27.7109375" style="104" customWidth="1"/>
    <col min="6146" max="6146" width="30.28515625" style="104" customWidth="1"/>
    <col min="6147" max="6147" width="13.85546875" style="104" bestFit="1" customWidth="1"/>
    <col min="6148" max="6148" width="17" style="104" bestFit="1" customWidth="1"/>
    <col min="6149" max="6400" width="9.140625" style="104"/>
    <col min="6401" max="6401" width="27.7109375" style="104" customWidth="1"/>
    <col min="6402" max="6402" width="30.28515625" style="104" customWidth="1"/>
    <col min="6403" max="6403" width="13.85546875" style="104" bestFit="1" customWidth="1"/>
    <col min="6404" max="6404" width="17" style="104" bestFit="1" customWidth="1"/>
    <col min="6405" max="6656" width="9.140625" style="104"/>
    <col min="6657" max="6657" width="27.7109375" style="104" customWidth="1"/>
    <col min="6658" max="6658" width="30.28515625" style="104" customWidth="1"/>
    <col min="6659" max="6659" width="13.85546875" style="104" bestFit="1" customWidth="1"/>
    <col min="6660" max="6660" width="17" style="104" bestFit="1" customWidth="1"/>
    <col min="6661" max="6912" width="9.140625" style="104"/>
    <col min="6913" max="6913" width="27.7109375" style="104" customWidth="1"/>
    <col min="6914" max="6914" width="30.28515625" style="104" customWidth="1"/>
    <col min="6915" max="6915" width="13.85546875" style="104" bestFit="1" customWidth="1"/>
    <col min="6916" max="6916" width="17" style="104" bestFit="1" customWidth="1"/>
    <col min="6917" max="7168" width="9.140625" style="104"/>
    <col min="7169" max="7169" width="27.7109375" style="104" customWidth="1"/>
    <col min="7170" max="7170" width="30.28515625" style="104" customWidth="1"/>
    <col min="7171" max="7171" width="13.85546875" style="104" bestFit="1" customWidth="1"/>
    <col min="7172" max="7172" width="17" style="104" bestFit="1" customWidth="1"/>
    <col min="7173" max="7424" width="9.140625" style="104"/>
    <col min="7425" max="7425" width="27.7109375" style="104" customWidth="1"/>
    <col min="7426" max="7426" width="30.28515625" style="104" customWidth="1"/>
    <col min="7427" max="7427" width="13.85546875" style="104" bestFit="1" customWidth="1"/>
    <col min="7428" max="7428" width="17" style="104" bestFit="1" customWidth="1"/>
    <col min="7429" max="7680" width="9.140625" style="104"/>
    <col min="7681" max="7681" width="27.7109375" style="104" customWidth="1"/>
    <col min="7682" max="7682" width="30.28515625" style="104" customWidth="1"/>
    <col min="7683" max="7683" width="13.85546875" style="104" bestFit="1" customWidth="1"/>
    <col min="7684" max="7684" width="17" style="104" bestFit="1" customWidth="1"/>
    <col min="7685" max="7936" width="9.140625" style="104"/>
    <col min="7937" max="7937" width="27.7109375" style="104" customWidth="1"/>
    <col min="7938" max="7938" width="30.28515625" style="104" customWidth="1"/>
    <col min="7939" max="7939" width="13.85546875" style="104" bestFit="1" customWidth="1"/>
    <col min="7940" max="7940" width="17" style="104" bestFit="1" customWidth="1"/>
    <col min="7941" max="8192" width="9.140625" style="104"/>
    <col min="8193" max="8193" width="27.7109375" style="104" customWidth="1"/>
    <col min="8194" max="8194" width="30.28515625" style="104" customWidth="1"/>
    <col min="8195" max="8195" width="13.85546875" style="104" bestFit="1" customWidth="1"/>
    <col min="8196" max="8196" width="17" style="104" bestFit="1" customWidth="1"/>
    <col min="8197" max="8448" width="9.140625" style="104"/>
    <col min="8449" max="8449" width="27.7109375" style="104" customWidth="1"/>
    <col min="8450" max="8450" width="30.28515625" style="104" customWidth="1"/>
    <col min="8451" max="8451" width="13.85546875" style="104" bestFit="1" customWidth="1"/>
    <col min="8452" max="8452" width="17" style="104" bestFit="1" customWidth="1"/>
    <col min="8453" max="8704" width="9.140625" style="104"/>
    <col min="8705" max="8705" width="27.7109375" style="104" customWidth="1"/>
    <col min="8706" max="8706" width="30.28515625" style="104" customWidth="1"/>
    <col min="8707" max="8707" width="13.85546875" style="104" bestFit="1" customWidth="1"/>
    <col min="8708" max="8708" width="17" style="104" bestFit="1" customWidth="1"/>
    <col min="8709" max="8960" width="9.140625" style="104"/>
    <col min="8961" max="8961" width="27.7109375" style="104" customWidth="1"/>
    <col min="8962" max="8962" width="30.28515625" style="104" customWidth="1"/>
    <col min="8963" max="8963" width="13.85546875" style="104" bestFit="1" customWidth="1"/>
    <col min="8964" max="8964" width="17" style="104" bestFit="1" customWidth="1"/>
    <col min="8965" max="9216" width="9.140625" style="104"/>
    <col min="9217" max="9217" width="27.7109375" style="104" customWidth="1"/>
    <col min="9218" max="9218" width="30.28515625" style="104" customWidth="1"/>
    <col min="9219" max="9219" width="13.85546875" style="104" bestFit="1" customWidth="1"/>
    <col min="9220" max="9220" width="17" style="104" bestFit="1" customWidth="1"/>
    <col min="9221" max="9472" width="9.140625" style="104"/>
    <col min="9473" max="9473" width="27.7109375" style="104" customWidth="1"/>
    <col min="9474" max="9474" width="30.28515625" style="104" customWidth="1"/>
    <col min="9475" max="9475" width="13.85546875" style="104" bestFit="1" customWidth="1"/>
    <col min="9476" max="9476" width="17" style="104" bestFit="1" customWidth="1"/>
    <col min="9477" max="9728" width="9.140625" style="104"/>
    <col min="9729" max="9729" width="27.7109375" style="104" customWidth="1"/>
    <col min="9730" max="9730" width="30.28515625" style="104" customWidth="1"/>
    <col min="9731" max="9731" width="13.85546875" style="104" bestFit="1" customWidth="1"/>
    <col min="9732" max="9732" width="17" style="104" bestFit="1" customWidth="1"/>
    <col min="9733" max="9984" width="9.140625" style="104"/>
    <col min="9985" max="9985" width="27.7109375" style="104" customWidth="1"/>
    <col min="9986" max="9986" width="30.28515625" style="104" customWidth="1"/>
    <col min="9987" max="9987" width="13.85546875" style="104" bestFit="1" customWidth="1"/>
    <col min="9988" max="9988" width="17" style="104" bestFit="1" customWidth="1"/>
    <col min="9989" max="10240" width="9.140625" style="104"/>
    <col min="10241" max="10241" width="27.7109375" style="104" customWidth="1"/>
    <col min="10242" max="10242" width="30.28515625" style="104" customWidth="1"/>
    <col min="10243" max="10243" width="13.85546875" style="104" bestFit="1" customWidth="1"/>
    <col min="10244" max="10244" width="17" style="104" bestFit="1" customWidth="1"/>
    <col min="10245" max="10496" width="9.140625" style="104"/>
    <col min="10497" max="10497" width="27.7109375" style="104" customWidth="1"/>
    <col min="10498" max="10498" width="30.28515625" style="104" customWidth="1"/>
    <col min="10499" max="10499" width="13.85546875" style="104" bestFit="1" customWidth="1"/>
    <col min="10500" max="10500" width="17" style="104" bestFit="1" customWidth="1"/>
    <col min="10501" max="10752" width="9.140625" style="104"/>
    <col min="10753" max="10753" width="27.7109375" style="104" customWidth="1"/>
    <col min="10754" max="10754" width="30.28515625" style="104" customWidth="1"/>
    <col min="10755" max="10755" width="13.85546875" style="104" bestFit="1" customWidth="1"/>
    <col min="10756" max="10756" width="17" style="104" bestFit="1" customWidth="1"/>
    <col min="10757" max="11008" width="9.140625" style="104"/>
    <col min="11009" max="11009" width="27.7109375" style="104" customWidth="1"/>
    <col min="11010" max="11010" width="30.28515625" style="104" customWidth="1"/>
    <col min="11011" max="11011" width="13.85546875" style="104" bestFit="1" customWidth="1"/>
    <col min="11012" max="11012" width="17" style="104" bestFit="1" customWidth="1"/>
    <col min="11013" max="11264" width="9.140625" style="104"/>
    <col min="11265" max="11265" width="27.7109375" style="104" customWidth="1"/>
    <col min="11266" max="11266" width="30.28515625" style="104" customWidth="1"/>
    <col min="11267" max="11267" width="13.85546875" style="104" bestFit="1" customWidth="1"/>
    <col min="11268" max="11268" width="17" style="104" bestFit="1" customWidth="1"/>
    <col min="11269" max="11520" width="9.140625" style="104"/>
    <col min="11521" max="11521" width="27.7109375" style="104" customWidth="1"/>
    <col min="11522" max="11522" width="30.28515625" style="104" customWidth="1"/>
    <col min="11523" max="11523" width="13.85546875" style="104" bestFit="1" customWidth="1"/>
    <col min="11524" max="11524" width="17" style="104" bestFit="1" customWidth="1"/>
    <col min="11525" max="11776" width="9.140625" style="104"/>
    <col min="11777" max="11777" width="27.7109375" style="104" customWidth="1"/>
    <col min="11778" max="11778" width="30.28515625" style="104" customWidth="1"/>
    <col min="11779" max="11779" width="13.85546875" style="104" bestFit="1" customWidth="1"/>
    <col min="11780" max="11780" width="17" style="104" bestFit="1" customWidth="1"/>
    <col min="11781" max="12032" width="9.140625" style="104"/>
    <col min="12033" max="12033" width="27.7109375" style="104" customWidth="1"/>
    <col min="12034" max="12034" width="30.28515625" style="104" customWidth="1"/>
    <col min="12035" max="12035" width="13.85546875" style="104" bestFit="1" customWidth="1"/>
    <col min="12036" max="12036" width="17" style="104" bestFit="1" customWidth="1"/>
    <col min="12037" max="12288" width="9.140625" style="104"/>
    <col min="12289" max="12289" width="27.7109375" style="104" customWidth="1"/>
    <col min="12290" max="12290" width="30.28515625" style="104" customWidth="1"/>
    <col min="12291" max="12291" width="13.85546875" style="104" bestFit="1" customWidth="1"/>
    <col min="12292" max="12292" width="17" style="104" bestFit="1" customWidth="1"/>
    <col min="12293" max="12544" width="9.140625" style="104"/>
    <col min="12545" max="12545" width="27.7109375" style="104" customWidth="1"/>
    <col min="12546" max="12546" width="30.28515625" style="104" customWidth="1"/>
    <col min="12547" max="12547" width="13.85546875" style="104" bestFit="1" customWidth="1"/>
    <col min="12548" max="12548" width="17" style="104" bestFit="1" customWidth="1"/>
    <col min="12549" max="12800" width="9.140625" style="104"/>
    <col min="12801" max="12801" width="27.7109375" style="104" customWidth="1"/>
    <col min="12802" max="12802" width="30.28515625" style="104" customWidth="1"/>
    <col min="12803" max="12803" width="13.85546875" style="104" bestFit="1" customWidth="1"/>
    <col min="12804" max="12804" width="17" style="104" bestFit="1" customWidth="1"/>
    <col min="12805" max="13056" width="9.140625" style="104"/>
    <col min="13057" max="13057" width="27.7109375" style="104" customWidth="1"/>
    <col min="13058" max="13058" width="30.28515625" style="104" customWidth="1"/>
    <col min="13059" max="13059" width="13.85546875" style="104" bestFit="1" customWidth="1"/>
    <col min="13060" max="13060" width="17" style="104" bestFit="1" customWidth="1"/>
    <col min="13061" max="13312" width="9.140625" style="104"/>
    <col min="13313" max="13313" width="27.7109375" style="104" customWidth="1"/>
    <col min="13314" max="13314" width="30.28515625" style="104" customWidth="1"/>
    <col min="13315" max="13315" width="13.85546875" style="104" bestFit="1" customWidth="1"/>
    <col min="13316" max="13316" width="17" style="104" bestFit="1" customWidth="1"/>
    <col min="13317" max="13568" width="9.140625" style="104"/>
    <col min="13569" max="13569" width="27.7109375" style="104" customWidth="1"/>
    <col min="13570" max="13570" width="30.28515625" style="104" customWidth="1"/>
    <col min="13571" max="13571" width="13.85546875" style="104" bestFit="1" customWidth="1"/>
    <col min="13572" max="13572" width="17" style="104" bestFit="1" customWidth="1"/>
    <col min="13573" max="13824" width="9.140625" style="104"/>
    <col min="13825" max="13825" width="27.7109375" style="104" customWidth="1"/>
    <col min="13826" max="13826" width="30.28515625" style="104" customWidth="1"/>
    <col min="13827" max="13827" width="13.85546875" style="104" bestFit="1" customWidth="1"/>
    <col min="13828" max="13828" width="17" style="104" bestFit="1" customWidth="1"/>
    <col min="13829" max="14080" width="9.140625" style="104"/>
    <col min="14081" max="14081" width="27.7109375" style="104" customWidth="1"/>
    <col min="14082" max="14082" width="30.28515625" style="104" customWidth="1"/>
    <col min="14083" max="14083" width="13.85546875" style="104" bestFit="1" customWidth="1"/>
    <col min="14084" max="14084" width="17" style="104" bestFit="1" customWidth="1"/>
    <col min="14085" max="14336" width="9.140625" style="104"/>
    <col min="14337" max="14337" width="27.7109375" style="104" customWidth="1"/>
    <col min="14338" max="14338" width="30.28515625" style="104" customWidth="1"/>
    <col min="14339" max="14339" width="13.85546875" style="104" bestFit="1" customWidth="1"/>
    <col min="14340" max="14340" width="17" style="104" bestFit="1" customWidth="1"/>
    <col min="14341" max="14592" width="9.140625" style="104"/>
    <col min="14593" max="14593" width="27.7109375" style="104" customWidth="1"/>
    <col min="14594" max="14594" width="30.28515625" style="104" customWidth="1"/>
    <col min="14595" max="14595" width="13.85546875" style="104" bestFit="1" customWidth="1"/>
    <col min="14596" max="14596" width="17" style="104" bestFit="1" customWidth="1"/>
    <col min="14597" max="14848" width="9.140625" style="104"/>
    <col min="14849" max="14849" width="27.7109375" style="104" customWidth="1"/>
    <col min="14850" max="14850" width="30.28515625" style="104" customWidth="1"/>
    <col min="14851" max="14851" width="13.85546875" style="104" bestFit="1" customWidth="1"/>
    <col min="14852" max="14852" width="17" style="104" bestFit="1" customWidth="1"/>
    <col min="14853" max="15104" width="9.140625" style="104"/>
    <col min="15105" max="15105" width="27.7109375" style="104" customWidth="1"/>
    <col min="15106" max="15106" width="30.28515625" style="104" customWidth="1"/>
    <col min="15107" max="15107" width="13.85546875" style="104" bestFit="1" customWidth="1"/>
    <col min="15108" max="15108" width="17" style="104" bestFit="1" customWidth="1"/>
    <col min="15109" max="15360" width="9.140625" style="104"/>
    <col min="15361" max="15361" width="27.7109375" style="104" customWidth="1"/>
    <col min="15362" max="15362" width="30.28515625" style="104" customWidth="1"/>
    <col min="15363" max="15363" width="13.85546875" style="104" bestFit="1" customWidth="1"/>
    <col min="15364" max="15364" width="17" style="104" bestFit="1" customWidth="1"/>
    <col min="15365" max="15616" width="9.140625" style="104"/>
    <col min="15617" max="15617" width="27.7109375" style="104" customWidth="1"/>
    <col min="15618" max="15618" width="30.28515625" style="104" customWidth="1"/>
    <col min="15619" max="15619" width="13.85546875" style="104" bestFit="1" customWidth="1"/>
    <col min="15620" max="15620" width="17" style="104" bestFit="1" customWidth="1"/>
    <col min="15621" max="15872" width="9.140625" style="104"/>
    <col min="15873" max="15873" width="27.7109375" style="104" customWidth="1"/>
    <col min="15874" max="15874" width="30.28515625" style="104" customWidth="1"/>
    <col min="15875" max="15875" width="13.85546875" style="104" bestFit="1" customWidth="1"/>
    <col min="15876" max="15876" width="17" style="104" bestFit="1" customWidth="1"/>
    <col min="15877" max="16128" width="9.140625" style="104"/>
    <col min="16129" max="16129" width="27.7109375" style="104" customWidth="1"/>
    <col min="16130" max="16130" width="30.28515625" style="104" customWidth="1"/>
    <col min="16131" max="16131" width="13.85546875" style="104" bestFit="1" customWidth="1"/>
    <col min="16132" max="16132" width="17" style="104" bestFit="1" customWidth="1"/>
    <col min="16133" max="16384" width="9.140625" style="104"/>
  </cols>
  <sheetData>
    <row r="1" spans="1:2">
      <c r="A1" s="104" t="s">
        <v>162</v>
      </c>
      <c r="B1" s="104" t="s">
        <v>163</v>
      </c>
    </row>
    <row r="2" spans="1:2">
      <c r="A2" s="104" t="s">
        <v>196</v>
      </c>
      <c r="B2" s="322">
        <v>41147.536041666666</v>
      </c>
    </row>
  </sheetData>
  <sheetProtection selectLockedCells="1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3"/>
  <dimension ref="B1:C2"/>
  <sheetViews>
    <sheetView workbookViewId="0"/>
  </sheetViews>
  <sheetFormatPr baseColWidth="10" defaultRowHeight="15"/>
  <cols>
    <col min="1" max="1" width="10.7109375" style="104" customWidth="1"/>
    <col min="2" max="2" width="2.7109375" style="21" customWidth="1"/>
    <col min="3" max="16384" width="11.42578125" style="104"/>
  </cols>
  <sheetData>
    <row r="1" spans="3:3" ht="54.95" customHeight="1">
      <c r="C1" s="174" t="s">
        <v>157</v>
      </c>
    </row>
    <row r="2" spans="3:3" s="21" customFormat="1" ht="15" customHeight="1"/>
  </sheetData>
  <customSheetViews>
    <customSheetView guid="{60F2E9B3-473C-4B94-90AC-2B30E7B669F7}"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6"/>
  <dimension ref="A1:X24"/>
  <sheetViews>
    <sheetView workbookViewId="0">
      <selection activeCell="I16" sqref="I16:L16"/>
    </sheetView>
  </sheetViews>
  <sheetFormatPr baseColWidth="10" defaultRowHeight="15"/>
  <cols>
    <col min="1" max="1" width="10.7109375" style="10" customWidth="1"/>
    <col min="2" max="2" width="2.7109375" style="10" customWidth="1"/>
    <col min="3" max="5" width="11.42578125" style="10"/>
    <col min="6" max="6" width="4.28515625" style="10" customWidth="1"/>
    <col min="7" max="7" width="7.85546875" style="10" customWidth="1"/>
    <col min="8" max="8" width="3.140625" style="10" customWidth="1"/>
    <col min="9" max="10" width="11.42578125" style="10"/>
    <col min="11" max="11" width="2.28515625" style="10" customWidth="1"/>
    <col min="12" max="12" width="18" style="10" customWidth="1"/>
    <col min="13" max="14" width="10.140625" style="10" customWidth="1"/>
    <col min="15" max="15" width="4.85546875" style="10" customWidth="1"/>
    <col min="16" max="16" width="2.7109375" style="10" customWidth="1"/>
    <col min="17" max="16384" width="11.42578125" style="10"/>
  </cols>
  <sheetData>
    <row r="1" spans="1:24" ht="54.95" customHeight="1">
      <c r="B1" s="22"/>
      <c r="C1" s="122" t="s">
        <v>111</v>
      </c>
      <c r="G1" s="122"/>
      <c r="I1" s="122" t="str">
        <f>Élèves!N6</f>
        <v>1Cp</v>
      </c>
    </row>
    <row r="2" spans="1:24" ht="15" customHeight="1">
      <c r="A2" s="22"/>
      <c r="B2" s="22"/>
      <c r="C2" s="132" t="s">
        <v>129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24">
      <c r="B3" s="22"/>
      <c r="C3" s="214"/>
      <c r="D3" s="214"/>
      <c r="E3" s="125"/>
      <c r="F3" s="125"/>
      <c r="P3" s="22"/>
    </row>
    <row r="4" spans="1:24">
      <c r="B4" s="22"/>
      <c r="C4" s="214"/>
      <c r="D4" s="214"/>
      <c r="P4" s="22"/>
    </row>
    <row r="5" spans="1:24">
      <c r="B5" s="22"/>
      <c r="C5" s="214"/>
      <c r="D5" s="214"/>
      <c r="E5" s="133"/>
      <c r="F5" s="134"/>
      <c r="G5" s="134"/>
      <c r="H5" s="134"/>
      <c r="I5" s="215"/>
      <c r="J5" s="215"/>
      <c r="K5" s="215"/>
      <c r="L5" s="215"/>
      <c r="M5" s="153" t="s">
        <v>133</v>
      </c>
      <c r="N5" s="153" t="s">
        <v>155</v>
      </c>
      <c r="O5" s="134"/>
      <c r="P5" s="135"/>
      <c r="Q5" s="134"/>
      <c r="R5" s="134"/>
      <c r="S5" s="134"/>
      <c r="T5" s="134"/>
      <c r="U5" s="134"/>
      <c r="V5" s="134"/>
      <c r="W5" s="134"/>
      <c r="X5" s="134"/>
    </row>
    <row r="6" spans="1:24">
      <c r="B6" s="22"/>
      <c r="C6" s="214"/>
      <c r="D6" s="214"/>
      <c r="E6" s="136"/>
      <c r="F6" s="216" t="s">
        <v>114</v>
      </c>
      <c r="G6" s="216"/>
      <c r="H6" s="219"/>
      <c r="I6" s="220" t="s">
        <v>134</v>
      </c>
      <c r="J6" s="221"/>
      <c r="K6" s="221"/>
      <c r="L6" s="222"/>
      <c r="M6" s="152" t="s">
        <v>23</v>
      </c>
      <c r="N6" s="152">
        <v>2</v>
      </c>
      <c r="O6" s="136"/>
      <c r="P6" s="137"/>
      <c r="Q6" s="136"/>
      <c r="R6" s="136"/>
      <c r="S6" s="136"/>
      <c r="T6" s="136"/>
      <c r="U6" s="136"/>
      <c r="V6" s="136"/>
      <c r="W6" s="136"/>
      <c r="X6" s="136"/>
    </row>
    <row r="7" spans="1:24">
      <c r="B7" s="22"/>
      <c r="C7" s="214"/>
      <c r="D7" s="214"/>
      <c r="E7" s="136"/>
      <c r="F7" s="216" t="s">
        <v>115</v>
      </c>
      <c r="G7" s="216"/>
      <c r="H7" s="216"/>
      <c r="I7" s="223" t="s">
        <v>135</v>
      </c>
      <c r="J7" s="223"/>
      <c r="K7" s="223"/>
      <c r="L7" s="224"/>
      <c r="M7" s="152" t="s">
        <v>24</v>
      </c>
      <c r="N7" s="152">
        <v>6</v>
      </c>
      <c r="O7" s="136"/>
      <c r="P7" s="137"/>
      <c r="Q7" s="136"/>
      <c r="R7" s="136"/>
      <c r="S7" s="136"/>
      <c r="T7" s="136"/>
      <c r="U7" s="136"/>
      <c r="V7" s="136"/>
      <c r="W7" s="136"/>
      <c r="X7" s="136"/>
    </row>
    <row r="8" spans="1:24">
      <c r="B8" s="22"/>
      <c r="C8" s="214"/>
      <c r="D8" s="214"/>
      <c r="E8" s="136"/>
      <c r="F8" s="216" t="s">
        <v>116</v>
      </c>
      <c r="G8" s="216"/>
      <c r="H8" s="216"/>
      <c r="I8" s="217" t="s">
        <v>136</v>
      </c>
      <c r="J8" s="217"/>
      <c r="K8" s="217"/>
      <c r="L8" s="218"/>
      <c r="M8" s="152" t="s">
        <v>29</v>
      </c>
      <c r="N8" s="152">
        <v>5</v>
      </c>
      <c r="O8" s="136"/>
      <c r="P8" s="137"/>
      <c r="Q8" s="136"/>
      <c r="R8" s="136"/>
      <c r="S8" s="136"/>
      <c r="T8" s="136"/>
      <c r="U8" s="136"/>
      <c r="V8" s="136"/>
      <c r="W8" s="136"/>
      <c r="X8" s="136"/>
    </row>
    <row r="9" spans="1:24">
      <c r="B9" s="22"/>
      <c r="C9" s="214"/>
      <c r="D9" s="214"/>
      <c r="E9" s="136"/>
      <c r="F9" s="216" t="s">
        <v>117</v>
      </c>
      <c r="G9" s="216"/>
      <c r="H9" s="216"/>
      <c r="I9" s="217" t="s">
        <v>137</v>
      </c>
      <c r="J9" s="217"/>
      <c r="K9" s="217"/>
      <c r="L9" s="218"/>
      <c r="M9" s="152" t="s">
        <v>132</v>
      </c>
      <c r="N9" s="152">
        <v>4</v>
      </c>
      <c r="O9" s="136"/>
      <c r="P9" s="137"/>
      <c r="Q9" s="136"/>
      <c r="R9" s="136"/>
      <c r="S9" s="136"/>
      <c r="T9" s="136"/>
      <c r="U9" s="136"/>
      <c r="V9" s="136"/>
      <c r="W9" s="136"/>
      <c r="X9" s="136"/>
    </row>
    <row r="10" spans="1:24">
      <c r="B10" s="22"/>
      <c r="C10" s="214"/>
      <c r="D10" s="214"/>
      <c r="E10" s="136"/>
      <c r="F10" s="216" t="s">
        <v>118</v>
      </c>
      <c r="G10" s="216"/>
      <c r="H10" s="216"/>
      <c r="I10" s="217" t="s">
        <v>138</v>
      </c>
      <c r="J10" s="217"/>
      <c r="K10" s="217"/>
      <c r="L10" s="218"/>
      <c r="M10" s="152" t="s">
        <v>25</v>
      </c>
      <c r="N10" s="152">
        <v>4</v>
      </c>
      <c r="O10" s="136"/>
      <c r="P10" s="137"/>
      <c r="Q10" s="136"/>
      <c r="R10" s="136"/>
      <c r="S10" s="136"/>
      <c r="T10" s="136"/>
      <c r="U10" s="136"/>
      <c r="V10" s="136"/>
      <c r="W10" s="136"/>
      <c r="X10" s="136"/>
    </row>
    <row r="11" spans="1:24">
      <c r="B11" s="22"/>
      <c r="C11" s="214"/>
      <c r="D11" s="214"/>
      <c r="E11" s="136"/>
      <c r="F11" s="216" t="s">
        <v>119</v>
      </c>
      <c r="G11" s="216"/>
      <c r="H11" s="216"/>
      <c r="I11" s="217" t="s">
        <v>139</v>
      </c>
      <c r="J11" s="217"/>
      <c r="K11" s="217"/>
      <c r="L11" s="218"/>
      <c r="M11" s="152" t="s">
        <v>26</v>
      </c>
      <c r="N11" s="152">
        <v>3</v>
      </c>
      <c r="O11" s="136"/>
      <c r="P11" s="137"/>
      <c r="Q11" s="136"/>
      <c r="R11" s="136"/>
      <c r="S11" s="136"/>
      <c r="T11" s="136"/>
      <c r="U11" s="136"/>
      <c r="V11" s="136"/>
      <c r="W11" s="136"/>
      <c r="X11" s="136"/>
    </row>
    <row r="12" spans="1:24">
      <c r="B12" s="22"/>
      <c r="C12" s="214"/>
      <c r="D12" s="214"/>
      <c r="E12" s="136"/>
      <c r="F12" s="216" t="s">
        <v>120</v>
      </c>
      <c r="G12" s="216"/>
      <c r="H12" s="216"/>
      <c r="I12" s="217" t="s">
        <v>141</v>
      </c>
      <c r="J12" s="217"/>
      <c r="K12" s="217"/>
      <c r="L12" s="218"/>
      <c r="M12" s="152" t="s">
        <v>36</v>
      </c>
      <c r="N12" s="152">
        <v>3</v>
      </c>
      <c r="O12" s="136"/>
      <c r="P12" s="137"/>
      <c r="Q12" s="136"/>
      <c r="R12" s="136"/>
      <c r="S12" s="136"/>
      <c r="T12" s="136"/>
      <c r="U12" s="136"/>
      <c r="V12" s="136"/>
      <c r="W12" s="136"/>
      <c r="X12" s="136"/>
    </row>
    <row r="13" spans="1:24">
      <c r="B13" s="22"/>
      <c r="C13" s="214"/>
      <c r="D13" s="214"/>
      <c r="E13" s="136"/>
      <c r="F13" s="216" t="s">
        <v>121</v>
      </c>
      <c r="G13" s="216"/>
      <c r="H13" s="216"/>
      <c r="I13" s="217" t="s">
        <v>140</v>
      </c>
      <c r="J13" s="217"/>
      <c r="K13" s="217"/>
      <c r="L13" s="218"/>
      <c r="M13" s="152" t="s">
        <v>27</v>
      </c>
      <c r="N13" s="152">
        <v>2</v>
      </c>
      <c r="O13" s="136"/>
      <c r="P13" s="137"/>
      <c r="Q13" s="136"/>
      <c r="R13" s="136"/>
      <c r="S13" s="136"/>
      <c r="T13" s="136"/>
      <c r="U13" s="136"/>
      <c r="V13" s="136"/>
      <c r="W13" s="136"/>
      <c r="X13" s="136"/>
    </row>
    <row r="14" spans="1:24">
      <c r="B14" s="22"/>
      <c r="C14" s="214"/>
      <c r="D14" s="214"/>
      <c r="E14" s="136"/>
      <c r="F14" s="216" t="s">
        <v>122</v>
      </c>
      <c r="G14" s="216"/>
      <c r="H14" s="216"/>
      <c r="I14" s="217" t="s">
        <v>142</v>
      </c>
      <c r="J14" s="217"/>
      <c r="K14" s="217"/>
      <c r="L14" s="218"/>
      <c r="M14" s="152" t="s">
        <v>28</v>
      </c>
      <c r="N14" s="152">
        <v>1</v>
      </c>
      <c r="O14" s="136"/>
      <c r="P14" s="137"/>
      <c r="Q14" s="136"/>
      <c r="R14" s="136"/>
      <c r="S14" s="136"/>
      <c r="T14" s="136"/>
      <c r="U14" s="136"/>
      <c r="V14" s="136"/>
      <c r="W14" s="136"/>
      <c r="X14" s="136"/>
    </row>
    <row r="15" spans="1:24">
      <c r="B15" s="22"/>
      <c r="C15" s="214"/>
      <c r="D15" s="214"/>
      <c r="E15" s="136"/>
      <c r="F15" s="216" t="s">
        <v>123</v>
      </c>
      <c r="G15" s="216"/>
      <c r="H15" s="216"/>
      <c r="I15" s="217" t="s">
        <v>197</v>
      </c>
      <c r="J15" s="217"/>
      <c r="K15" s="217"/>
      <c r="L15" s="218"/>
      <c r="M15" s="152" t="s">
        <v>165</v>
      </c>
      <c r="N15" s="152">
        <v>4</v>
      </c>
      <c r="O15" s="136"/>
      <c r="P15" s="137"/>
      <c r="Q15" s="136"/>
      <c r="R15" s="136"/>
      <c r="S15" s="136"/>
      <c r="T15" s="136"/>
      <c r="U15" s="136"/>
      <c r="V15" s="136"/>
      <c r="W15" s="136"/>
      <c r="X15" s="136"/>
    </row>
    <row r="16" spans="1:24">
      <c r="B16" s="22"/>
      <c r="C16" s="214"/>
      <c r="D16" s="214"/>
      <c r="E16" s="136"/>
      <c r="F16" s="216" t="s">
        <v>124</v>
      </c>
      <c r="G16" s="216"/>
      <c r="H16" s="216"/>
      <c r="I16" s="217"/>
      <c r="J16" s="217"/>
      <c r="K16" s="217"/>
      <c r="L16" s="218"/>
      <c r="M16" s="152"/>
      <c r="N16" s="152"/>
      <c r="O16" s="136"/>
      <c r="P16" s="137"/>
      <c r="Q16" s="136"/>
      <c r="R16" s="136"/>
      <c r="S16" s="136"/>
      <c r="T16" s="136"/>
      <c r="U16" s="136"/>
      <c r="V16" s="136"/>
      <c r="W16" s="136"/>
      <c r="X16" s="136"/>
    </row>
    <row r="17" spans="2:24">
      <c r="B17" s="22"/>
      <c r="C17" s="214"/>
      <c r="D17" s="214"/>
      <c r="E17" s="136"/>
      <c r="F17" s="216" t="s">
        <v>125</v>
      </c>
      <c r="G17" s="216"/>
      <c r="H17" s="216"/>
      <c r="I17" s="217"/>
      <c r="J17" s="217"/>
      <c r="K17" s="217"/>
      <c r="L17" s="218"/>
      <c r="M17" s="152"/>
      <c r="N17" s="152"/>
      <c r="O17" s="136"/>
      <c r="P17" s="137"/>
      <c r="Q17" s="136"/>
      <c r="R17" s="136"/>
      <c r="S17" s="136"/>
      <c r="T17" s="136"/>
      <c r="U17" s="136"/>
      <c r="V17" s="136"/>
      <c r="W17" s="136"/>
      <c r="X17" s="136"/>
    </row>
    <row r="18" spans="2:24">
      <c r="B18" s="22"/>
      <c r="C18" s="214"/>
      <c r="D18" s="214"/>
      <c r="E18" s="136"/>
      <c r="F18" s="216" t="s">
        <v>126</v>
      </c>
      <c r="G18" s="216"/>
      <c r="H18" s="216"/>
      <c r="I18" s="217"/>
      <c r="J18" s="217"/>
      <c r="K18" s="217"/>
      <c r="L18" s="218"/>
      <c r="M18" s="152"/>
      <c r="N18" s="152"/>
      <c r="O18" s="136"/>
      <c r="P18" s="137"/>
      <c r="Q18" s="136"/>
      <c r="R18" s="136"/>
      <c r="S18" s="136"/>
      <c r="T18" s="136"/>
      <c r="U18" s="136"/>
      <c r="V18" s="136"/>
      <c r="W18" s="136"/>
      <c r="X18" s="136"/>
    </row>
    <row r="19" spans="2:24">
      <c r="B19" s="22"/>
      <c r="C19" s="214"/>
      <c r="D19" s="214"/>
      <c r="E19" s="136"/>
      <c r="F19" s="216" t="s">
        <v>127</v>
      </c>
      <c r="G19" s="216"/>
      <c r="H19" s="216"/>
      <c r="I19" s="217"/>
      <c r="J19" s="217"/>
      <c r="K19" s="217"/>
      <c r="L19" s="218"/>
      <c r="M19" s="152"/>
      <c r="N19" s="152"/>
      <c r="O19" s="136"/>
      <c r="P19" s="137"/>
      <c r="Q19" s="136"/>
      <c r="R19" s="136"/>
      <c r="S19" s="136"/>
      <c r="T19" s="136"/>
      <c r="U19" s="136"/>
      <c r="V19" s="136"/>
      <c r="W19" s="136"/>
      <c r="X19" s="136"/>
    </row>
    <row r="20" spans="2:24">
      <c r="B20" s="22"/>
      <c r="C20" s="214"/>
      <c r="D20" s="214"/>
      <c r="F20" s="216" t="s">
        <v>128</v>
      </c>
      <c r="G20" s="216"/>
      <c r="H20" s="216"/>
      <c r="I20" s="217"/>
      <c r="J20" s="217"/>
      <c r="K20" s="217"/>
      <c r="L20" s="218"/>
      <c r="M20" s="152"/>
      <c r="N20" s="152"/>
      <c r="P20" s="22"/>
    </row>
    <row r="21" spans="2:24">
      <c r="B21" s="22"/>
      <c r="C21" s="214"/>
      <c r="D21" s="214"/>
      <c r="P21" s="22"/>
    </row>
    <row r="22" spans="2:24">
      <c r="B22" s="22"/>
      <c r="C22" s="214"/>
      <c r="D22" s="214"/>
      <c r="P22" s="22"/>
    </row>
    <row r="23" spans="2:24">
      <c r="B23" s="22"/>
      <c r="C23" s="214"/>
      <c r="D23" s="214"/>
      <c r="P23" s="22"/>
    </row>
    <row r="24" spans="2:24" ht="15" customHeight="1"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</row>
  </sheetData>
  <sheetProtection password="ED67" sheet="1" objects="1" scenarios="1" selectLockedCells="1"/>
  <customSheetViews>
    <customSheetView guid="{60F2E9B3-473C-4B94-90AC-2B30E7B669F7}">
      <selection activeCell="I15" sqref="I15:L15"/>
      <pageMargins left="0.7" right="0.7" top="0.75" bottom="0.75" header="0.3" footer="0.3"/>
      <pageSetup paperSize="9" orientation="portrait" horizontalDpi="1200" verticalDpi="1200" r:id="rId1"/>
    </customSheetView>
  </customSheetViews>
  <mergeCells count="32">
    <mergeCell ref="F6:H6"/>
    <mergeCell ref="I6:L6"/>
    <mergeCell ref="F7:H7"/>
    <mergeCell ref="I7:L7"/>
    <mergeCell ref="F8:H8"/>
    <mergeCell ref="I8:L8"/>
    <mergeCell ref="F9:H9"/>
    <mergeCell ref="I9:L9"/>
    <mergeCell ref="F10:H10"/>
    <mergeCell ref="I10:L10"/>
    <mergeCell ref="I11:L11"/>
    <mergeCell ref="I12:L12"/>
    <mergeCell ref="F13:H13"/>
    <mergeCell ref="I13:L13"/>
    <mergeCell ref="F20:H20"/>
    <mergeCell ref="I20:L20"/>
    <mergeCell ref="I5:L5"/>
    <mergeCell ref="C3:D23"/>
    <mergeCell ref="F17:H17"/>
    <mergeCell ref="I17:L17"/>
    <mergeCell ref="F18:H18"/>
    <mergeCell ref="I18:L18"/>
    <mergeCell ref="F19:H19"/>
    <mergeCell ref="I19:L19"/>
    <mergeCell ref="F14:H14"/>
    <mergeCell ref="I14:L14"/>
    <mergeCell ref="F15:H15"/>
    <mergeCell ref="I15:L15"/>
    <mergeCell ref="F16:H16"/>
    <mergeCell ref="I16:L16"/>
    <mergeCell ref="F11:H11"/>
    <mergeCell ref="F12:H12"/>
  </mergeCells>
  <pageMargins left="0.7" right="0.7" top="0.75" bottom="0.75" header="0.3" footer="0.3"/>
  <pageSetup paperSize="9" orientation="portrait" horizontalDpi="1200" verticalDpi="1200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">
    <tabColor theme="3" tint="0.39997558519241921"/>
  </sheetPr>
  <dimension ref="A1:AK94"/>
  <sheetViews>
    <sheetView workbookViewId="0">
      <selection activeCell="C4" sqref="C4"/>
    </sheetView>
  </sheetViews>
  <sheetFormatPr baseColWidth="10" defaultRowHeight="15"/>
  <cols>
    <col min="1" max="1" width="10.7109375" style="3" customWidth="1"/>
    <col min="2" max="2" width="2.7109375" style="3" customWidth="1"/>
    <col min="3" max="3" width="27.7109375" customWidth="1"/>
    <col min="4" max="4" width="22.7109375" customWidth="1"/>
    <col min="5" max="5" width="5.140625" style="78" customWidth="1"/>
    <col min="6" max="6" width="9.28515625" style="78" customWidth="1"/>
    <col min="7" max="7" width="10.7109375" customWidth="1"/>
    <col min="8" max="8" width="4.7109375" customWidth="1"/>
    <col min="9" max="10" width="2.7109375" style="3" customWidth="1"/>
    <col min="11" max="11" width="9.5703125" style="3" customWidth="1"/>
    <col min="12" max="12" width="2.7109375" style="3" customWidth="1"/>
    <col min="13" max="13" width="11.42578125" style="3"/>
    <col min="14" max="14" width="11.42578125" style="4"/>
    <col min="15" max="15" width="4.85546875" style="4" customWidth="1"/>
    <col min="16" max="16" width="4.140625" style="3" customWidth="1"/>
    <col min="17" max="17" width="11.42578125" style="3"/>
    <col min="18" max="18" width="3.7109375" style="3" customWidth="1"/>
    <col min="19" max="36" width="11.42578125" style="3"/>
  </cols>
  <sheetData>
    <row r="1" spans="1:37" s="3" customFormat="1" ht="54.95" customHeight="1">
      <c r="A1" s="104"/>
      <c r="B1" s="21"/>
      <c r="C1" s="180" t="s">
        <v>156</v>
      </c>
      <c r="D1" s="104"/>
      <c r="E1" s="181" t="str">
        <f>Élèves!N6</f>
        <v>1Cp</v>
      </c>
      <c r="F1" s="154"/>
      <c r="G1" s="104"/>
      <c r="H1" s="104"/>
      <c r="I1" s="104"/>
      <c r="J1" s="104"/>
      <c r="K1" s="104"/>
      <c r="L1" s="104"/>
      <c r="M1" s="104"/>
      <c r="N1" s="155"/>
      <c r="O1" s="155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</row>
    <row r="2" spans="1:37" s="3" customFormat="1" ht="15" customHeight="1">
      <c r="A2" s="71" t="s">
        <v>74</v>
      </c>
      <c r="B2" s="21"/>
      <c r="C2" s="21"/>
      <c r="D2" s="21"/>
      <c r="E2" s="73"/>
      <c r="F2" s="73"/>
      <c r="G2" s="21"/>
      <c r="H2" s="21"/>
      <c r="I2" s="21"/>
      <c r="J2" s="104"/>
      <c r="K2" s="21"/>
      <c r="L2" s="21"/>
      <c r="M2" s="104"/>
      <c r="N2" s="155"/>
      <c r="O2" s="155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4"/>
      <c r="AJ2" s="104"/>
    </row>
    <row r="3" spans="1:37">
      <c r="A3" s="104"/>
      <c r="B3" s="21"/>
      <c r="C3" s="2" t="s">
        <v>0</v>
      </c>
      <c r="D3" s="2" t="s">
        <v>1</v>
      </c>
      <c r="E3" s="2" t="s">
        <v>56</v>
      </c>
      <c r="F3" s="2" t="s">
        <v>62</v>
      </c>
      <c r="G3" s="2" t="s">
        <v>61</v>
      </c>
      <c r="H3" s="2" t="s">
        <v>60</v>
      </c>
      <c r="I3" s="21"/>
      <c r="J3" s="104"/>
      <c r="K3" s="104"/>
      <c r="L3" s="27"/>
      <c r="M3" s="104"/>
      <c r="N3" s="155"/>
      <c r="O3" s="155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</row>
    <row r="4" spans="1:37">
      <c r="A4" s="104"/>
      <c r="B4" s="21">
        <v>1</v>
      </c>
      <c r="C4" s="5" t="s">
        <v>182</v>
      </c>
      <c r="D4" s="5" t="s">
        <v>183</v>
      </c>
      <c r="E4" s="74" t="s">
        <v>57</v>
      </c>
      <c r="F4" s="74" t="s">
        <v>59</v>
      </c>
      <c r="G4" s="72">
        <v>35742</v>
      </c>
      <c r="H4">
        <f t="shared" ref="H4:H28" ca="1" si="0">INT((TODAY()-G4)/365)</f>
        <v>14</v>
      </c>
      <c r="I4" s="23"/>
      <c r="J4" s="156"/>
      <c r="K4" s="156"/>
      <c r="L4" s="27"/>
      <c r="M4" s="157"/>
      <c r="N4" s="157"/>
      <c r="O4" s="157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04"/>
      <c r="AI4" s="104"/>
      <c r="AJ4" s="104"/>
    </row>
    <row r="5" spans="1:37">
      <c r="A5" s="104"/>
      <c r="B5" s="21">
        <v>2</v>
      </c>
      <c r="C5" s="5" t="s">
        <v>184</v>
      </c>
      <c r="D5" s="5" t="s">
        <v>185</v>
      </c>
      <c r="E5" s="74" t="s">
        <v>57</v>
      </c>
      <c r="F5" s="74" t="s">
        <v>59</v>
      </c>
      <c r="G5" s="72">
        <v>35837</v>
      </c>
      <c r="H5">
        <f t="shared" ca="1" si="0"/>
        <v>14</v>
      </c>
      <c r="I5" s="21"/>
      <c r="J5" s="104"/>
      <c r="K5" s="104"/>
      <c r="L5" s="27"/>
      <c r="M5" s="158" t="s">
        <v>55</v>
      </c>
      <c r="N5" s="225" t="s">
        <v>181</v>
      </c>
      <c r="O5" s="225"/>
      <c r="P5" s="225"/>
      <c r="Q5" s="225"/>
      <c r="R5" s="225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</row>
    <row r="6" spans="1:37">
      <c r="A6" s="104"/>
      <c r="B6" s="21">
        <v>3</v>
      </c>
      <c r="C6" s="6" t="s">
        <v>186</v>
      </c>
      <c r="D6" s="6" t="s">
        <v>187</v>
      </c>
      <c r="E6" s="75" t="s">
        <v>57</v>
      </c>
      <c r="F6" s="75" t="s">
        <v>59</v>
      </c>
      <c r="G6" s="79">
        <v>36165</v>
      </c>
      <c r="H6">
        <f t="shared" ca="1" si="0"/>
        <v>13</v>
      </c>
      <c r="I6" s="21"/>
      <c r="J6" s="104"/>
      <c r="K6" s="104"/>
      <c r="L6" s="27"/>
      <c r="M6" s="28" t="s">
        <v>43</v>
      </c>
      <c r="N6" s="67" t="s">
        <v>18</v>
      </c>
      <c r="O6" s="29" t="s">
        <v>20</v>
      </c>
      <c r="P6" s="30">
        <f>COUNTA(C4:C28)</f>
        <v>7</v>
      </c>
      <c r="Q6" s="30" t="s">
        <v>19</v>
      </c>
      <c r="R6" s="20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</row>
    <row r="7" spans="1:37">
      <c r="A7" s="104"/>
      <c r="B7" s="21">
        <v>4</v>
      </c>
      <c r="C7" s="5" t="s">
        <v>188</v>
      </c>
      <c r="D7" s="5" t="s">
        <v>189</v>
      </c>
      <c r="E7" s="74" t="s">
        <v>58</v>
      </c>
      <c r="F7" s="74" t="s">
        <v>59</v>
      </c>
      <c r="G7" s="72">
        <v>35682</v>
      </c>
      <c r="H7">
        <f t="shared" ca="1" si="0"/>
        <v>14</v>
      </c>
      <c r="I7" s="21"/>
      <c r="J7" s="104"/>
      <c r="K7" s="104"/>
      <c r="L7" s="104"/>
      <c r="M7" s="104"/>
      <c r="N7" s="155"/>
      <c r="O7" s="155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  <c r="AA7" s="104"/>
      <c r="AB7" s="104"/>
      <c r="AC7" s="104"/>
      <c r="AD7" s="104"/>
      <c r="AE7" s="104"/>
      <c r="AF7" s="104"/>
      <c r="AG7" s="104"/>
      <c r="AH7" s="104"/>
      <c r="AI7" s="104"/>
      <c r="AJ7" s="104"/>
      <c r="AK7" s="104"/>
    </row>
    <row r="8" spans="1:37">
      <c r="A8" s="104"/>
      <c r="B8" s="21">
        <v>5</v>
      </c>
      <c r="C8" s="5" t="s">
        <v>190</v>
      </c>
      <c r="D8" s="5" t="s">
        <v>191</v>
      </c>
      <c r="E8" s="74" t="s">
        <v>58</v>
      </c>
      <c r="F8" s="74" t="s">
        <v>59</v>
      </c>
      <c r="G8" s="72">
        <v>36206</v>
      </c>
      <c r="H8">
        <f t="shared" ca="1" si="0"/>
        <v>13</v>
      </c>
      <c r="I8" s="21"/>
      <c r="J8" s="104"/>
      <c r="K8" s="104"/>
      <c r="L8" s="104"/>
      <c r="M8" s="104"/>
      <c r="N8" s="159"/>
      <c r="O8" s="159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</row>
    <row r="9" spans="1:37">
      <c r="A9" s="104"/>
      <c r="B9" s="21">
        <v>6</v>
      </c>
      <c r="C9" s="5" t="s">
        <v>192</v>
      </c>
      <c r="D9" s="5" t="s">
        <v>193</v>
      </c>
      <c r="E9" s="74" t="s">
        <v>58</v>
      </c>
      <c r="F9" s="74" t="s">
        <v>59</v>
      </c>
      <c r="G9" s="72">
        <v>36083</v>
      </c>
      <c r="H9">
        <f t="shared" ca="1" si="0"/>
        <v>13</v>
      </c>
      <c r="I9" s="21"/>
      <c r="J9" s="104"/>
      <c r="K9" s="104"/>
      <c r="L9" s="104"/>
      <c r="M9" s="104"/>
      <c r="N9" s="155"/>
      <c r="O9" s="155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  <c r="AA9" s="104"/>
      <c r="AB9" s="104"/>
      <c r="AC9" s="104"/>
      <c r="AD9" s="104"/>
      <c r="AE9" s="104"/>
      <c r="AF9" s="104"/>
      <c r="AG9" s="104"/>
      <c r="AH9" s="104"/>
      <c r="AI9" s="104"/>
      <c r="AJ9" s="104"/>
      <c r="AK9" s="104"/>
    </row>
    <row r="10" spans="1:37">
      <c r="A10" s="104"/>
      <c r="B10" s="21">
        <v>7</v>
      </c>
      <c r="C10" s="5" t="s">
        <v>194</v>
      </c>
      <c r="D10" s="5" t="s">
        <v>195</v>
      </c>
      <c r="E10" s="74" t="s">
        <v>57</v>
      </c>
      <c r="F10" s="74" t="s">
        <v>59</v>
      </c>
      <c r="G10" s="72">
        <v>35562</v>
      </c>
      <c r="H10">
        <f t="shared" ca="1" si="0"/>
        <v>15</v>
      </c>
      <c r="I10" s="21"/>
      <c r="J10" s="104"/>
      <c r="K10" s="104"/>
      <c r="L10" s="104"/>
      <c r="M10" s="104"/>
      <c r="N10" s="159"/>
      <c r="O10" s="159"/>
      <c r="P10" s="104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</row>
    <row r="11" spans="1:37">
      <c r="A11" s="104"/>
      <c r="B11" s="21">
        <v>8</v>
      </c>
      <c r="C11" s="5"/>
      <c r="D11" s="5"/>
      <c r="E11" s="74"/>
      <c r="F11" s="74"/>
      <c r="G11" s="5"/>
      <c r="H11">
        <f t="shared" ca="1" si="0"/>
        <v>112</v>
      </c>
      <c r="I11" s="21"/>
      <c r="J11" s="104"/>
      <c r="K11" s="104"/>
      <c r="L11" s="104"/>
      <c r="M11" s="104"/>
      <c r="N11" s="159"/>
      <c r="O11" s="159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/>
      <c r="AJ11" s="104"/>
      <c r="AK11" s="104"/>
    </row>
    <row r="12" spans="1:37">
      <c r="A12" s="104"/>
      <c r="B12" s="21">
        <v>9</v>
      </c>
      <c r="C12" s="5"/>
      <c r="D12" s="5"/>
      <c r="E12" s="74"/>
      <c r="F12" s="74"/>
      <c r="G12" s="5"/>
      <c r="H12">
        <f t="shared" ca="1" si="0"/>
        <v>112</v>
      </c>
      <c r="I12" s="21"/>
      <c r="J12" s="104"/>
      <c r="K12" s="104"/>
      <c r="L12" s="104"/>
      <c r="M12" s="104"/>
      <c r="N12" s="159"/>
      <c r="O12" s="159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/>
      <c r="AJ12" s="104"/>
      <c r="AK12" s="104"/>
    </row>
    <row r="13" spans="1:37">
      <c r="A13" s="104"/>
      <c r="B13" s="21">
        <v>10</v>
      </c>
      <c r="C13" s="5"/>
      <c r="D13" s="5"/>
      <c r="E13" s="74"/>
      <c r="F13" s="74"/>
      <c r="G13" s="5"/>
      <c r="H13">
        <f t="shared" ca="1" si="0"/>
        <v>112</v>
      </c>
      <c r="I13" s="21"/>
      <c r="J13" s="104"/>
      <c r="K13" s="104"/>
      <c r="L13" s="104"/>
      <c r="M13" s="104"/>
      <c r="N13" s="159"/>
      <c r="O13" s="155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  <c r="AI13" s="104"/>
      <c r="AJ13" s="104"/>
      <c r="AK13" s="104"/>
    </row>
    <row r="14" spans="1:37">
      <c r="A14" s="104"/>
      <c r="B14" s="21">
        <v>11</v>
      </c>
      <c r="C14" s="5"/>
      <c r="D14" s="5"/>
      <c r="E14" s="74"/>
      <c r="F14" s="74"/>
      <c r="G14" s="5"/>
      <c r="H14">
        <f t="shared" ca="1" si="0"/>
        <v>112</v>
      </c>
      <c r="I14" s="21"/>
      <c r="J14" s="104"/>
      <c r="K14" s="104"/>
      <c r="L14" s="104"/>
      <c r="M14" s="104"/>
      <c r="N14" s="159"/>
      <c r="O14" s="155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04"/>
      <c r="AI14" s="104"/>
      <c r="AJ14" s="104"/>
      <c r="AK14" s="104"/>
    </row>
    <row r="15" spans="1:37">
      <c r="A15" s="104"/>
      <c r="B15" s="21">
        <v>12</v>
      </c>
      <c r="C15" s="5"/>
      <c r="D15" s="5"/>
      <c r="E15" s="74"/>
      <c r="F15" s="74"/>
      <c r="G15" s="5"/>
      <c r="H15">
        <f t="shared" ca="1" si="0"/>
        <v>112</v>
      </c>
      <c r="I15" s="21"/>
      <c r="J15" s="104"/>
      <c r="K15" s="104"/>
      <c r="L15" s="104"/>
      <c r="M15" s="104"/>
      <c r="N15" s="159"/>
      <c r="O15" s="155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4"/>
      <c r="AI15" s="104"/>
      <c r="AJ15" s="104"/>
      <c r="AK15" s="104"/>
    </row>
    <row r="16" spans="1:37">
      <c r="A16" s="104"/>
      <c r="B16" s="21">
        <v>13</v>
      </c>
      <c r="C16" s="5"/>
      <c r="D16" s="5"/>
      <c r="E16" s="74"/>
      <c r="F16" s="74"/>
      <c r="G16" s="5"/>
      <c r="H16">
        <f t="shared" ca="1" si="0"/>
        <v>112</v>
      </c>
      <c r="I16" s="21"/>
      <c r="J16" s="104"/>
      <c r="K16" s="104"/>
      <c r="L16" s="104"/>
      <c r="M16" s="104"/>
      <c r="N16" s="159"/>
      <c r="O16" s="155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</row>
    <row r="17" spans="1:37">
      <c r="A17" s="104"/>
      <c r="B17" s="21">
        <v>14</v>
      </c>
      <c r="C17" s="5"/>
      <c r="D17" s="5"/>
      <c r="E17" s="74"/>
      <c r="F17" s="74"/>
      <c r="G17" s="5"/>
      <c r="H17">
        <f t="shared" ca="1" si="0"/>
        <v>112</v>
      </c>
      <c r="I17" s="21"/>
      <c r="J17" s="104"/>
      <c r="K17" s="104"/>
      <c r="L17" s="104"/>
      <c r="M17" s="104"/>
      <c r="N17" s="159"/>
      <c r="O17" s="155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  <c r="AA17" s="104"/>
      <c r="AB17" s="104"/>
      <c r="AC17" s="104"/>
      <c r="AD17" s="104"/>
      <c r="AE17" s="104"/>
      <c r="AF17" s="104"/>
      <c r="AG17" s="104"/>
      <c r="AH17" s="104"/>
      <c r="AI17" s="104"/>
      <c r="AJ17" s="104"/>
      <c r="AK17" s="104"/>
    </row>
    <row r="18" spans="1:37">
      <c r="A18" s="104"/>
      <c r="B18" s="21">
        <v>15</v>
      </c>
      <c r="C18" s="5"/>
      <c r="D18" s="5"/>
      <c r="E18" s="74"/>
      <c r="F18" s="74"/>
      <c r="G18" s="5"/>
      <c r="H18">
        <f t="shared" ca="1" si="0"/>
        <v>112</v>
      </c>
      <c r="I18" s="21"/>
      <c r="J18" s="104"/>
      <c r="K18" s="104"/>
      <c r="L18" s="104"/>
      <c r="M18" s="104"/>
      <c r="N18" s="159"/>
      <c r="O18" s="155"/>
      <c r="P18" s="104"/>
      <c r="Q18" s="104"/>
      <c r="R18" s="104"/>
      <c r="S18" s="104"/>
      <c r="T18" s="104"/>
      <c r="U18" s="104"/>
      <c r="V18" s="104"/>
      <c r="W18" s="104"/>
      <c r="X18" s="104"/>
      <c r="Y18" s="104"/>
      <c r="Z18" s="104"/>
      <c r="AA18" s="104"/>
      <c r="AB18" s="104"/>
      <c r="AC18" s="104"/>
      <c r="AD18" s="104"/>
      <c r="AE18" s="104"/>
      <c r="AF18" s="104"/>
      <c r="AG18" s="104"/>
      <c r="AH18" s="104"/>
      <c r="AI18" s="104"/>
      <c r="AJ18" s="104"/>
      <c r="AK18" s="104"/>
    </row>
    <row r="19" spans="1:37">
      <c r="A19" s="104"/>
      <c r="B19" s="21">
        <v>16</v>
      </c>
      <c r="C19" s="5"/>
      <c r="D19" s="5"/>
      <c r="E19" s="74"/>
      <c r="F19" s="74"/>
      <c r="G19" s="5"/>
      <c r="H19">
        <f t="shared" ca="1" si="0"/>
        <v>112</v>
      </c>
      <c r="I19" s="21"/>
      <c r="J19" s="104"/>
      <c r="K19" s="104"/>
      <c r="L19" s="104"/>
      <c r="M19" s="104"/>
      <c r="N19" s="159"/>
      <c r="O19" s="155"/>
      <c r="P19" s="104"/>
      <c r="Q19" s="104"/>
      <c r="R19" s="104"/>
      <c r="S19" s="104"/>
      <c r="T19" s="104"/>
      <c r="U19" s="104"/>
      <c r="V19" s="104"/>
      <c r="W19" s="104"/>
      <c r="X19" s="104"/>
      <c r="Y19" s="104"/>
      <c r="Z19" s="104"/>
      <c r="AA19" s="104"/>
      <c r="AB19" s="104"/>
      <c r="AC19" s="104"/>
      <c r="AD19" s="104"/>
      <c r="AE19" s="104"/>
      <c r="AF19" s="104"/>
      <c r="AG19" s="104"/>
      <c r="AH19" s="104"/>
      <c r="AI19" s="104"/>
      <c r="AJ19" s="104"/>
      <c r="AK19" s="104"/>
    </row>
    <row r="20" spans="1:37">
      <c r="A20" s="104"/>
      <c r="B20" s="21">
        <v>17</v>
      </c>
      <c r="C20" s="5"/>
      <c r="D20" s="5"/>
      <c r="E20" s="74"/>
      <c r="F20" s="74"/>
      <c r="G20" s="5"/>
      <c r="H20">
        <f t="shared" ca="1" si="0"/>
        <v>112</v>
      </c>
      <c r="I20" s="21"/>
      <c r="J20" s="104"/>
      <c r="K20" s="104"/>
      <c r="L20" s="104"/>
      <c r="M20" s="104"/>
      <c r="N20" s="159"/>
      <c r="O20" s="155"/>
      <c r="P20" s="104"/>
      <c r="Q20" s="104"/>
      <c r="R20" s="104"/>
      <c r="S20" s="104"/>
      <c r="T20" s="104"/>
      <c r="U20" s="104"/>
      <c r="V20" s="104"/>
      <c r="W20" s="104"/>
      <c r="X20" s="104"/>
      <c r="Y20" s="104"/>
      <c r="Z20" s="104"/>
      <c r="AA20" s="104"/>
      <c r="AB20" s="104"/>
      <c r="AC20" s="104"/>
      <c r="AD20" s="104"/>
      <c r="AE20" s="104"/>
      <c r="AF20" s="104"/>
      <c r="AG20" s="104"/>
      <c r="AH20" s="104"/>
      <c r="AI20" s="104"/>
      <c r="AJ20" s="104"/>
      <c r="AK20" s="104"/>
    </row>
    <row r="21" spans="1:37">
      <c r="A21" s="104"/>
      <c r="B21" s="21">
        <v>18</v>
      </c>
      <c r="C21" s="5"/>
      <c r="D21" s="5"/>
      <c r="E21" s="74"/>
      <c r="F21" s="74"/>
      <c r="G21" s="5"/>
      <c r="H21">
        <f t="shared" ca="1" si="0"/>
        <v>112</v>
      </c>
      <c r="I21" s="21"/>
      <c r="J21" s="104"/>
      <c r="K21" s="104"/>
      <c r="L21" s="104"/>
      <c r="M21" s="104"/>
      <c r="N21" s="159"/>
      <c r="O21" s="155"/>
      <c r="P21" s="104"/>
      <c r="Q21" s="104"/>
      <c r="R21" s="104"/>
      <c r="S21" s="104"/>
      <c r="T21" s="104"/>
      <c r="U21" s="104"/>
      <c r="V21" s="104"/>
      <c r="W21" s="104"/>
      <c r="X21" s="104"/>
      <c r="Y21" s="104"/>
      <c r="Z21" s="104"/>
      <c r="AA21" s="104"/>
      <c r="AB21" s="104"/>
      <c r="AC21" s="104"/>
      <c r="AD21" s="104"/>
      <c r="AE21" s="104"/>
      <c r="AF21" s="104"/>
      <c r="AG21" s="104"/>
      <c r="AH21" s="104"/>
      <c r="AI21" s="104"/>
      <c r="AJ21" s="104"/>
      <c r="AK21" s="104"/>
    </row>
    <row r="22" spans="1:37">
      <c r="A22" s="104"/>
      <c r="B22" s="21">
        <v>19</v>
      </c>
      <c r="C22" s="5"/>
      <c r="D22" s="5"/>
      <c r="E22" s="74"/>
      <c r="F22" s="74"/>
      <c r="G22" s="5"/>
      <c r="H22">
        <f t="shared" ca="1" si="0"/>
        <v>112</v>
      </c>
      <c r="I22" s="21"/>
      <c r="J22" s="104"/>
      <c r="K22" s="104"/>
      <c r="L22" s="104"/>
      <c r="M22" s="104"/>
      <c r="N22" s="159"/>
      <c r="O22" s="155"/>
      <c r="P22" s="104"/>
      <c r="Q22" s="104"/>
      <c r="R22" s="104"/>
      <c r="S22" s="104"/>
      <c r="T22" s="104"/>
      <c r="U22" s="104"/>
      <c r="V22" s="104"/>
      <c r="W22" s="104"/>
      <c r="X22" s="104"/>
      <c r="Y22" s="104"/>
      <c r="Z22" s="104"/>
      <c r="AA22" s="104"/>
      <c r="AB22" s="104"/>
      <c r="AC22" s="104"/>
      <c r="AD22" s="104"/>
      <c r="AE22" s="104"/>
      <c r="AF22" s="104"/>
      <c r="AG22" s="104"/>
      <c r="AH22" s="104"/>
      <c r="AI22" s="104"/>
      <c r="AJ22" s="104"/>
      <c r="AK22" s="104"/>
    </row>
    <row r="23" spans="1:37">
      <c r="A23" s="104"/>
      <c r="B23" s="21">
        <v>20</v>
      </c>
      <c r="C23" s="5"/>
      <c r="D23" s="5"/>
      <c r="E23" s="74"/>
      <c r="F23" s="74"/>
      <c r="G23" s="5"/>
      <c r="H23">
        <f t="shared" ca="1" si="0"/>
        <v>112</v>
      </c>
      <c r="I23" s="21"/>
      <c r="J23" s="104"/>
      <c r="K23" s="104"/>
      <c r="L23" s="104"/>
      <c r="M23" s="104"/>
      <c r="N23" s="159"/>
      <c r="O23" s="155"/>
      <c r="P23" s="104"/>
      <c r="Q23" s="104"/>
      <c r="R23" s="104"/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/>
      <c r="AD23" s="104"/>
      <c r="AE23" s="104"/>
      <c r="AF23" s="104"/>
      <c r="AG23" s="104"/>
      <c r="AH23" s="104"/>
      <c r="AI23" s="104"/>
      <c r="AJ23" s="104"/>
      <c r="AK23" s="104"/>
    </row>
    <row r="24" spans="1:37">
      <c r="A24" s="104"/>
      <c r="B24" s="21">
        <v>21</v>
      </c>
      <c r="C24" s="5"/>
      <c r="D24" s="5"/>
      <c r="E24" s="74"/>
      <c r="F24" s="74"/>
      <c r="G24" s="5"/>
      <c r="H24">
        <f t="shared" ca="1" si="0"/>
        <v>112</v>
      </c>
      <c r="I24" s="21"/>
      <c r="J24" s="104"/>
      <c r="K24" s="104"/>
      <c r="L24" s="104"/>
      <c r="M24" s="104"/>
      <c r="N24" s="155"/>
      <c r="O24" s="155"/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  <c r="AK24" s="104"/>
    </row>
    <row r="25" spans="1:37">
      <c r="A25" s="104"/>
      <c r="B25" s="21">
        <v>22</v>
      </c>
      <c r="C25" s="5"/>
      <c r="D25" s="5"/>
      <c r="E25" s="74"/>
      <c r="F25" s="74"/>
      <c r="G25" s="5"/>
      <c r="H25">
        <f t="shared" ca="1" si="0"/>
        <v>112</v>
      </c>
      <c r="I25" s="21"/>
      <c r="J25" s="104"/>
      <c r="K25" s="104"/>
      <c r="L25" s="104"/>
      <c r="M25" s="104"/>
      <c r="N25" s="155"/>
      <c r="O25" s="155"/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J25" s="104"/>
      <c r="AK25" s="104"/>
    </row>
    <row r="26" spans="1:37">
      <c r="A26" s="104"/>
      <c r="B26" s="21">
        <v>23</v>
      </c>
      <c r="C26" s="5"/>
      <c r="D26" s="5"/>
      <c r="E26" s="74"/>
      <c r="F26" s="74"/>
      <c r="G26" s="5"/>
      <c r="H26">
        <f t="shared" ca="1" si="0"/>
        <v>112</v>
      </c>
      <c r="I26" s="21"/>
      <c r="J26" s="104"/>
      <c r="K26" s="104"/>
      <c r="L26" s="104"/>
      <c r="M26" s="104"/>
      <c r="N26" s="155"/>
      <c r="O26" s="155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D26" s="104"/>
      <c r="AE26" s="104"/>
      <c r="AF26" s="104"/>
      <c r="AG26" s="104"/>
      <c r="AH26" s="104"/>
      <c r="AI26" s="104"/>
      <c r="AJ26" s="104"/>
      <c r="AK26" s="104"/>
    </row>
    <row r="27" spans="1:37">
      <c r="A27" s="104"/>
      <c r="B27" s="21">
        <v>24</v>
      </c>
      <c r="C27" s="5"/>
      <c r="D27" s="5"/>
      <c r="E27" s="74"/>
      <c r="F27" s="74"/>
      <c r="G27" s="5"/>
      <c r="H27">
        <f t="shared" ca="1" si="0"/>
        <v>112</v>
      </c>
      <c r="I27" s="21"/>
      <c r="J27" s="104"/>
      <c r="K27" s="104"/>
      <c r="L27" s="104"/>
      <c r="M27" s="104"/>
      <c r="N27" s="155"/>
      <c r="O27" s="155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4"/>
      <c r="AA27" s="104"/>
      <c r="AB27" s="104"/>
      <c r="AC27" s="104"/>
      <c r="AD27" s="104"/>
      <c r="AE27" s="104"/>
      <c r="AF27" s="104"/>
      <c r="AG27" s="104"/>
      <c r="AH27" s="104"/>
      <c r="AI27" s="104"/>
      <c r="AJ27" s="104"/>
      <c r="AK27" s="104"/>
    </row>
    <row r="28" spans="1:37">
      <c r="A28" s="104"/>
      <c r="B28" s="21">
        <v>25</v>
      </c>
      <c r="C28" s="5"/>
      <c r="D28" s="5"/>
      <c r="E28" s="74"/>
      <c r="F28" s="74"/>
      <c r="G28" s="5"/>
      <c r="H28">
        <f t="shared" ca="1" si="0"/>
        <v>112</v>
      </c>
      <c r="I28" s="21"/>
      <c r="J28" s="104"/>
      <c r="K28" s="104"/>
      <c r="L28" s="104"/>
      <c r="M28" s="104"/>
      <c r="N28" s="155"/>
      <c r="O28" s="155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  <c r="AA28" s="104"/>
      <c r="AB28" s="104"/>
      <c r="AC28" s="104"/>
      <c r="AD28" s="104"/>
      <c r="AE28" s="104"/>
      <c r="AF28" s="104"/>
      <c r="AG28" s="104"/>
      <c r="AH28" s="104"/>
      <c r="AI28" s="104"/>
      <c r="AJ28" s="104"/>
      <c r="AK28" s="104"/>
    </row>
    <row r="29" spans="1:37">
      <c r="A29" s="104"/>
      <c r="B29" s="21"/>
      <c r="C29" s="22"/>
      <c r="D29" s="22"/>
      <c r="E29" s="76"/>
      <c r="F29" s="76"/>
      <c r="G29" s="22"/>
      <c r="H29" s="22"/>
      <c r="I29" s="21"/>
      <c r="J29" s="104"/>
      <c r="K29" s="104"/>
      <c r="L29" s="104"/>
      <c r="M29" s="104"/>
      <c r="N29" s="155"/>
      <c r="O29" s="155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4"/>
      <c r="AH29" s="104"/>
      <c r="AI29" s="104"/>
      <c r="AJ29" s="104"/>
      <c r="AK29" s="104"/>
    </row>
    <row r="30" spans="1:37">
      <c r="A30" s="104"/>
      <c r="B30" s="104"/>
      <c r="C30" s="10"/>
      <c r="D30" s="10"/>
      <c r="E30" s="147"/>
      <c r="F30" s="147"/>
      <c r="G30" s="10"/>
      <c r="H30" s="10"/>
      <c r="I30" s="104"/>
      <c r="J30" s="104"/>
      <c r="K30" s="104"/>
      <c r="L30" s="104"/>
      <c r="M30" s="104"/>
      <c r="N30" s="155"/>
      <c r="O30" s="155"/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  <c r="AK30" s="104"/>
    </row>
    <row r="31" spans="1:37">
      <c r="A31" s="104"/>
      <c r="B31" s="104"/>
      <c r="C31" s="10"/>
      <c r="D31" s="10"/>
      <c r="E31" s="147"/>
      <c r="F31" s="147"/>
      <c r="G31" s="10"/>
      <c r="H31" s="10"/>
      <c r="I31" s="104"/>
      <c r="J31" s="104"/>
      <c r="K31" s="104"/>
      <c r="L31" s="104"/>
      <c r="M31" s="104"/>
      <c r="N31" s="155"/>
      <c r="O31" s="155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/>
      <c r="AK31" s="104"/>
    </row>
    <row r="32" spans="1:37">
      <c r="A32" s="104"/>
      <c r="B32" s="104"/>
      <c r="C32" s="10"/>
      <c r="D32" s="10"/>
      <c r="E32" s="147"/>
      <c r="F32" s="147"/>
      <c r="G32" s="10"/>
      <c r="H32" s="10"/>
      <c r="I32" s="104"/>
      <c r="J32" s="104"/>
      <c r="K32" s="104"/>
      <c r="L32" s="104"/>
      <c r="M32" s="104"/>
      <c r="N32" s="155"/>
      <c r="O32" s="155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/>
      <c r="AK32" s="104"/>
    </row>
    <row r="33" spans="1:37">
      <c r="A33" s="104"/>
      <c r="B33" s="104"/>
      <c r="C33" s="10"/>
      <c r="D33" s="10"/>
      <c r="E33" s="147"/>
      <c r="F33" s="147"/>
      <c r="G33" s="10"/>
      <c r="H33" s="10"/>
      <c r="I33" s="104"/>
      <c r="J33" s="104"/>
      <c r="K33" s="104"/>
      <c r="L33" s="104"/>
      <c r="M33" s="104"/>
      <c r="N33" s="155"/>
      <c r="O33" s="155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</row>
    <row r="34" spans="1:37">
      <c r="A34" s="104"/>
      <c r="B34" s="104"/>
      <c r="C34" s="104"/>
      <c r="D34" s="104"/>
      <c r="E34" s="154"/>
      <c r="F34" s="154"/>
      <c r="G34" s="104"/>
      <c r="H34" s="104"/>
      <c r="I34" s="104"/>
      <c r="J34" s="104"/>
      <c r="K34" s="104"/>
      <c r="L34" s="104"/>
      <c r="M34" s="104"/>
      <c r="N34" s="155"/>
      <c r="O34" s="155"/>
      <c r="P34" s="104"/>
      <c r="Q34" s="104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4"/>
      <c r="AC34" s="104"/>
      <c r="AD34" s="104"/>
      <c r="AE34" s="104"/>
      <c r="AF34" s="104"/>
      <c r="AG34" s="104"/>
      <c r="AH34" s="104"/>
      <c r="AI34" s="104"/>
      <c r="AJ34" s="104"/>
      <c r="AK34" s="104"/>
    </row>
    <row r="35" spans="1:37">
      <c r="A35" s="104"/>
      <c r="B35" s="104"/>
      <c r="C35" s="104"/>
      <c r="D35" s="104"/>
      <c r="E35" s="154"/>
      <c r="F35" s="154"/>
      <c r="G35" s="104"/>
      <c r="H35" s="104"/>
      <c r="I35" s="104"/>
      <c r="J35" s="104"/>
      <c r="K35" s="104"/>
      <c r="L35" s="104"/>
      <c r="M35" s="104"/>
      <c r="N35" s="155"/>
      <c r="O35" s="155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  <c r="AK35" s="104"/>
    </row>
    <row r="36" spans="1:37">
      <c r="A36" s="104"/>
      <c r="B36" s="104"/>
      <c r="C36" s="104"/>
      <c r="D36" s="104"/>
      <c r="E36" s="154"/>
      <c r="F36" s="154"/>
      <c r="G36" s="104"/>
      <c r="H36" s="104"/>
      <c r="I36" s="104"/>
      <c r="J36" s="104"/>
      <c r="K36" s="104"/>
      <c r="L36" s="104"/>
      <c r="M36" s="104"/>
      <c r="N36" s="155"/>
      <c r="O36" s="155"/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/>
      <c r="AJ36" s="104"/>
      <c r="AK36" s="104"/>
    </row>
    <row r="37" spans="1:37">
      <c r="A37" s="104"/>
      <c r="B37" s="104"/>
      <c r="C37" s="104"/>
      <c r="D37" s="104"/>
      <c r="E37" s="154"/>
      <c r="F37" s="154"/>
      <c r="G37" s="104"/>
      <c r="H37" s="104"/>
      <c r="I37" s="104"/>
      <c r="J37" s="104"/>
      <c r="K37" s="104"/>
      <c r="L37" s="104"/>
      <c r="M37" s="104"/>
      <c r="N37" s="155"/>
      <c r="O37" s="155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/>
      <c r="AE37" s="104"/>
      <c r="AF37" s="104"/>
      <c r="AG37" s="104"/>
      <c r="AH37" s="104"/>
      <c r="AI37" s="104"/>
      <c r="AJ37" s="104"/>
      <c r="AK37" s="104"/>
    </row>
    <row r="38" spans="1:37">
      <c r="A38" s="104"/>
      <c r="B38" s="104"/>
      <c r="C38" s="104"/>
      <c r="D38" s="104"/>
      <c r="E38" s="154"/>
      <c r="F38" s="154"/>
      <c r="G38" s="104"/>
      <c r="H38" s="104"/>
      <c r="I38" s="104"/>
      <c r="J38" s="104"/>
      <c r="K38" s="104"/>
      <c r="L38" s="104"/>
      <c r="M38" s="104"/>
      <c r="N38" s="155"/>
      <c r="O38" s="155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4"/>
      <c r="AC38" s="104"/>
      <c r="AD38" s="104"/>
      <c r="AE38" s="104"/>
      <c r="AF38" s="104"/>
      <c r="AG38" s="104"/>
      <c r="AH38" s="104"/>
      <c r="AI38" s="104"/>
      <c r="AJ38" s="104"/>
      <c r="AK38" s="104"/>
    </row>
    <row r="39" spans="1:37">
      <c r="A39" s="104"/>
      <c r="B39" s="104"/>
      <c r="C39" s="104"/>
      <c r="D39" s="104"/>
      <c r="E39" s="154"/>
      <c r="F39" s="154"/>
      <c r="G39" s="104"/>
      <c r="H39" s="104"/>
      <c r="I39" s="104"/>
      <c r="J39" s="104"/>
      <c r="K39" s="104"/>
      <c r="L39" s="104"/>
      <c r="M39" s="104"/>
      <c r="N39" s="155"/>
      <c r="O39" s="155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04"/>
      <c r="AK39" s="104"/>
    </row>
    <row r="40" spans="1:37">
      <c r="A40" s="104"/>
      <c r="B40" s="104"/>
      <c r="C40" s="104"/>
      <c r="D40" s="104"/>
      <c r="E40" s="154"/>
      <c r="F40" s="154"/>
      <c r="G40" s="104"/>
      <c r="H40" s="104"/>
      <c r="I40" s="104"/>
      <c r="J40" s="104"/>
      <c r="K40" s="104"/>
      <c r="L40" s="104"/>
      <c r="M40" s="104"/>
      <c r="N40" s="155"/>
      <c r="O40" s="155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  <c r="AK40" s="104"/>
    </row>
    <row r="41" spans="1:37">
      <c r="A41" s="104"/>
      <c r="B41" s="104"/>
      <c r="C41" s="104"/>
      <c r="D41" s="104"/>
      <c r="E41" s="154"/>
      <c r="F41" s="154"/>
      <c r="G41" s="104"/>
      <c r="H41" s="104"/>
      <c r="I41" s="104"/>
      <c r="J41" s="104"/>
      <c r="K41" s="104"/>
      <c r="L41" s="104"/>
      <c r="M41" s="104"/>
      <c r="N41" s="155"/>
      <c r="O41" s="155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104"/>
      <c r="AF41" s="104"/>
      <c r="AG41" s="104"/>
      <c r="AH41" s="104"/>
      <c r="AI41" s="104"/>
      <c r="AJ41" s="104"/>
      <c r="AK41" s="104"/>
    </row>
    <row r="42" spans="1:37">
      <c r="A42" s="104"/>
      <c r="B42" s="104"/>
      <c r="C42" s="104"/>
      <c r="D42" s="104"/>
      <c r="E42" s="154"/>
      <c r="F42" s="154"/>
      <c r="G42" s="104"/>
      <c r="H42" s="104"/>
      <c r="I42" s="104"/>
      <c r="J42" s="104"/>
      <c r="K42" s="104"/>
      <c r="L42" s="104"/>
      <c r="M42" s="104"/>
      <c r="N42" s="155"/>
      <c r="O42" s="155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/>
      <c r="AK42" s="104"/>
    </row>
    <row r="43" spans="1:37">
      <c r="A43" s="104"/>
      <c r="B43" s="104"/>
      <c r="C43" s="104"/>
      <c r="D43" s="104"/>
      <c r="E43" s="154"/>
      <c r="F43" s="154"/>
      <c r="G43" s="104"/>
      <c r="H43" s="104"/>
      <c r="I43" s="104"/>
      <c r="J43" s="104"/>
      <c r="K43" s="104"/>
      <c r="L43" s="104"/>
      <c r="M43" s="104"/>
      <c r="N43" s="155"/>
      <c r="O43" s="155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04"/>
      <c r="AF43" s="104"/>
      <c r="AG43" s="104"/>
      <c r="AH43" s="104"/>
      <c r="AI43" s="104"/>
      <c r="AJ43" s="104"/>
      <c r="AK43" s="104"/>
    </row>
    <row r="44" spans="1:37">
      <c r="A44" s="104"/>
      <c r="B44" s="104"/>
      <c r="C44" s="104"/>
      <c r="D44" s="104"/>
      <c r="E44" s="154"/>
      <c r="F44" s="154"/>
      <c r="G44" s="104"/>
      <c r="H44" s="104"/>
      <c r="I44" s="104"/>
      <c r="J44" s="104"/>
      <c r="K44" s="104"/>
      <c r="L44" s="104"/>
      <c r="M44" s="104"/>
      <c r="N44" s="155"/>
      <c r="O44" s="155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04"/>
      <c r="AF44" s="104"/>
      <c r="AG44" s="104"/>
      <c r="AH44" s="104"/>
      <c r="AI44" s="104"/>
      <c r="AJ44" s="104"/>
      <c r="AK44" s="104"/>
    </row>
    <row r="45" spans="1:37">
      <c r="A45" s="104"/>
      <c r="B45" s="104"/>
      <c r="C45" s="104"/>
      <c r="D45" s="104"/>
      <c r="E45" s="154"/>
      <c r="F45" s="154"/>
      <c r="G45" s="104"/>
      <c r="H45" s="104"/>
      <c r="I45" s="104"/>
      <c r="J45" s="104"/>
      <c r="K45" s="104"/>
      <c r="L45" s="104"/>
      <c r="M45" s="104"/>
      <c r="N45" s="155"/>
      <c r="O45" s="155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  <c r="AK45" s="104"/>
    </row>
    <row r="46" spans="1:37">
      <c r="A46" s="104"/>
      <c r="B46" s="104"/>
      <c r="C46" s="104"/>
      <c r="D46" s="104"/>
      <c r="E46" s="154"/>
      <c r="F46" s="154"/>
      <c r="G46" s="104"/>
      <c r="H46" s="104"/>
      <c r="I46" s="104"/>
      <c r="J46" s="104"/>
      <c r="K46" s="104"/>
      <c r="L46" s="104"/>
      <c r="M46" s="104"/>
      <c r="N46" s="155"/>
      <c r="O46" s="155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/>
      <c r="AJ46" s="104"/>
      <c r="AK46" s="104"/>
    </row>
    <row r="47" spans="1:37">
      <c r="A47" s="104"/>
      <c r="B47" s="104"/>
      <c r="C47" s="104"/>
      <c r="D47" s="104"/>
      <c r="E47" s="154"/>
      <c r="F47" s="154"/>
      <c r="G47" s="104"/>
      <c r="H47" s="104"/>
      <c r="I47" s="104"/>
      <c r="J47" s="104"/>
      <c r="K47" s="104"/>
      <c r="L47" s="104"/>
      <c r="M47" s="104"/>
      <c r="N47" s="155"/>
      <c r="O47" s="155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/>
      <c r="AK47" s="104"/>
    </row>
    <row r="48" spans="1:37">
      <c r="A48" s="104"/>
      <c r="B48" s="104"/>
      <c r="C48" s="104"/>
      <c r="D48" s="104"/>
      <c r="E48" s="154"/>
      <c r="F48" s="154"/>
      <c r="G48" s="104"/>
      <c r="H48" s="104"/>
      <c r="I48" s="104"/>
      <c r="J48" s="104"/>
      <c r="K48" s="104"/>
      <c r="L48" s="104"/>
      <c r="M48" s="104"/>
      <c r="N48" s="155"/>
      <c r="O48" s="155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04"/>
      <c r="AF48" s="104"/>
      <c r="AG48" s="104"/>
      <c r="AH48" s="104"/>
      <c r="AI48" s="104"/>
      <c r="AJ48" s="104"/>
      <c r="AK48" s="104"/>
    </row>
    <row r="49" spans="1:37">
      <c r="A49" s="104"/>
      <c r="B49" s="104"/>
      <c r="C49" s="104"/>
      <c r="D49" s="104"/>
      <c r="E49" s="154"/>
      <c r="F49" s="154"/>
      <c r="G49" s="104"/>
      <c r="H49" s="104"/>
      <c r="I49" s="104"/>
      <c r="J49" s="104"/>
      <c r="K49" s="104"/>
      <c r="L49" s="104"/>
      <c r="M49" s="104"/>
      <c r="N49" s="155"/>
      <c r="O49" s="155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/>
      <c r="AK49" s="104"/>
    </row>
    <row r="50" spans="1:37">
      <c r="A50" s="104"/>
      <c r="B50" s="104"/>
      <c r="C50" s="104"/>
      <c r="D50" s="104"/>
      <c r="E50" s="154"/>
      <c r="F50" s="154"/>
      <c r="G50" s="104"/>
      <c r="H50" s="104"/>
      <c r="I50" s="104"/>
      <c r="J50" s="104"/>
      <c r="K50" s="104"/>
      <c r="L50" s="104"/>
      <c r="M50" s="104"/>
      <c r="N50" s="155"/>
      <c r="O50" s="155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  <c r="AK50" s="104"/>
    </row>
    <row r="51" spans="1:37">
      <c r="A51" s="104"/>
      <c r="B51" s="104"/>
      <c r="C51" s="104"/>
      <c r="D51" s="104"/>
      <c r="E51" s="154"/>
      <c r="F51" s="154"/>
      <c r="G51" s="104"/>
      <c r="H51" s="104"/>
      <c r="I51" s="104"/>
      <c r="J51" s="104"/>
      <c r="K51" s="104"/>
      <c r="L51" s="104"/>
      <c r="M51" s="104"/>
      <c r="N51" s="155"/>
      <c r="O51" s="155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  <c r="AK51" s="104"/>
    </row>
    <row r="52" spans="1:37">
      <c r="A52" s="104"/>
      <c r="B52" s="104"/>
      <c r="C52" s="104"/>
      <c r="D52" s="104"/>
      <c r="E52" s="154"/>
      <c r="F52" s="154"/>
      <c r="G52" s="104"/>
      <c r="H52" s="104"/>
      <c r="I52" s="104"/>
      <c r="J52" s="104"/>
      <c r="K52" s="104"/>
      <c r="L52" s="104"/>
      <c r="M52" s="104"/>
      <c r="N52" s="155"/>
      <c r="O52" s="155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  <c r="AK52" s="104"/>
    </row>
    <row r="53" spans="1:37">
      <c r="A53" s="104"/>
      <c r="B53" s="104"/>
      <c r="C53" s="104"/>
      <c r="D53" s="104"/>
      <c r="E53" s="154"/>
      <c r="F53" s="154"/>
      <c r="G53" s="104"/>
      <c r="H53" s="104"/>
      <c r="I53" s="104"/>
      <c r="J53" s="104"/>
      <c r="K53" s="104"/>
      <c r="L53" s="104"/>
      <c r="M53" s="104"/>
      <c r="N53" s="155"/>
      <c r="O53" s="155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  <c r="AK53" s="104"/>
    </row>
    <row r="54" spans="1:37">
      <c r="A54" s="104"/>
      <c r="B54" s="104"/>
      <c r="C54" s="104"/>
      <c r="D54" s="104"/>
      <c r="E54" s="154"/>
      <c r="F54" s="154"/>
      <c r="G54" s="104"/>
      <c r="H54" s="104"/>
      <c r="I54" s="104"/>
      <c r="J54" s="104"/>
      <c r="K54" s="104"/>
      <c r="L54" s="104"/>
      <c r="M54" s="104"/>
      <c r="N54" s="155"/>
      <c r="O54" s="155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  <c r="AK54" s="104"/>
    </row>
    <row r="55" spans="1:37">
      <c r="A55" s="104"/>
      <c r="B55" s="104"/>
      <c r="C55" s="104"/>
      <c r="D55" s="104"/>
      <c r="E55" s="154"/>
      <c r="F55" s="154"/>
      <c r="G55" s="104"/>
      <c r="H55" s="104"/>
      <c r="I55" s="104"/>
      <c r="J55" s="104"/>
      <c r="K55" s="104"/>
      <c r="L55" s="104"/>
      <c r="M55" s="104"/>
      <c r="N55" s="155"/>
      <c r="O55" s="155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  <c r="AK55" s="104"/>
    </row>
    <row r="56" spans="1:37">
      <c r="A56" s="104"/>
      <c r="B56" s="104"/>
      <c r="C56" s="104"/>
      <c r="D56" s="104"/>
      <c r="E56" s="154"/>
      <c r="F56" s="154"/>
      <c r="G56" s="104"/>
      <c r="H56" s="104"/>
      <c r="I56" s="104"/>
      <c r="J56" s="104"/>
      <c r="K56" s="104"/>
      <c r="L56" s="104"/>
      <c r="M56" s="104"/>
      <c r="N56" s="155"/>
      <c r="O56" s="155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  <c r="AK56" s="104"/>
    </row>
    <row r="57" spans="1:37">
      <c r="A57" s="104"/>
      <c r="B57" s="104"/>
      <c r="C57" s="104"/>
      <c r="D57" s="104"/>
      <c r="E57" s="154"/>
      <c r="F57" s="154"/>
      <c r="G57" s="104"/>
      <c r="H57" s="104"/>
      <c r="I57" s="104"/>
      <c r="J57" s="104"/>
      <c r="K57" s="104"/>
      <c r="L57" s="104"/>
      <c r="M57" s="104"/>
      <c r="N57" s="155"/>
      <c r="O57" s="155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  <c r="AK57" s="104"/>
    </row>
    <row r="58" spans="1:37">
      <c r="A58" s="104"/>
      <c r="B58" s="104"/>
      <c r="C58" s="104"/>
      <c r="D58" s="104"/>
      <c r="E58" s="154"/>
      <c r="F58" s="154"/>
      <c r="G58" s="104"/>
      <c r="H58" s="104"/>
      <c r="I58" s="104"/>
      <c r="J58" s="104"/>
      <c r="K58" s="104"/>
      <c r="L58" s="104"/>
      <c r="M58" s="104"/>
      <c r="N58" s="155"/>
      <c r="O58" s="155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  <c r="AI58" s="104"/>
      <c r="AJ58" s="104"/>
      <c r="AK58" s="104"/>
    </row>
    <row r="59" spans="1:37">
      <c r="A59" s="104"/>
      <c r="B59" s="104"/>
      <c r="C59" s="104"/>
      <c r="D59" s="104"/>
      <c r="E59" s="154"/>
      <c r="F59" s="154"/>
      <c r="G59" s="104"/>
      <c r="H59" s="104"/>
      <c r="I59" s="104"/>
      <c r="J59" s="104"/>
      <c r="K59" s="104"/>
      <c r="L59" s="104"/>
      <c r="M59" s="104"/>
      <c r="N59" s="155"/>
      <c r="O59" s="155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  <c r="AK59" s="104"/>
    </row>
    <row r="60" spans="1:37">
      <c r="A60" s="104"/>
      <c r="B60" s="104"/>
      <c r="C60" s="104"/>
      <c r="D60" s="104"/>
      <c r="E60" s="154"/>
      <c r="F60" s="154"/>
      <c r="G60" s="104"/>
      <c r="H60" s="104"/>
      <c r="I60" s="104"/>
      <c r="J60" s="104"/>
      <c r="K60" s="104"/>
      <c r="L60" s="104"/>
      <c r="M60" s="104"/>
      <c r="N60" s="155"/>
      <c r="O60" s="155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  <c r="AK60" s="104"/>
    </row>
    <row r="61" spans="1:37">
      <c r="A61" s="104"/>
      <c r="B61" s="104"/>
      <c r="C61" s="104"/>
      <c r="D61" s="104"/>
      <c r="E61" s="154"/>
      <c r="F61" s="154"/>
      <c r="G61" s="104"/>
      <c r="H61" s="104"/>
      <c r="I61" s="104"/>
      <c r="J61" s="104"/>
      <c r="K61" s="104"/>
      <c r="L61" s="104"/>
      <c r="M61" s="104"/>
      <c r="N61" s="155"/>
      <c r="O61" s="155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  <c r="AK61" s="104"/>
    </row>
    <row r="62" spans="1:37">
      <c r="A62" s="104"/>
      <c r="B62" s="104"/>
      <c r="C62" s="104"/>
      <c r="D62" s="104"/>
      <c r="E62" s="154"/>
      <c r="F62" s="154"/>
      <c r="G62" s="104"/>
      <c r="H62" s="104"/>
      <c r="I62" s="104"/>
      <c r="J62" s="104"/>
      <c r="K62" s="104"/>
      <c r="L62" s="104"/>
      <c r="M62" s="104"/>
      <c r="N62" s="155"/>
      <c r="O62" s="155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  <c r="AK62" s="104"/>
    </row>
    <row r="63" spans="1:37">
      <c r="A63" s="104"/>
      <c r="B63" s="104"/>
      <c r="C63" s="104"/>
      <c r="D63" s="104"/>
      <c r="E63" s="154"/>
      <c r="F63" s="154"/>
      <c r="G63" s="104"/>
      <c r="H63" s="104"/>
      <c r="I63" s="104"/>
      <c r="J63" s="104"/>
      <c r="K63" s="104"/>
      <c r="L63" s="104"/>
      <c r="M63" s="104"/>
      <c r="N63" s="155"/>
      <c r="O63" s="155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/>
      <c r="AD63" s="104"/>
      <c r="AE63" s="104"/>
      <c r="AF63" s="104"/>
      <c r="AG63" s="104"/>
      <c r="AH63" s="104"/>
      <c r="AI63" s="104"/>
      <c r="AJ63" s="104"/>
      <c r="AK63" s="104"/>
    </row>
    <row r="64" spans="1:37">
      <c r="A64" s="104"/>
      <c r="B64" s="104"/>
      <c r="C64" s="104"/>
      <c r="D64" s="104"/>
      <c r="E64" s="154"/>
      <c r="F64" s="154"/>
      <c r="G64" s="104"/>
      <c r="H64" s="104"/>
      <c r="I64" s="104"/>
      <c r="J64" s="104"/>
      <c r="K64" s="104"/>
      <c r="L64" s="104"/>
      <c r="M64" s="104"/>
      <c r="N64" s="155"/>
      <c r="O64" s="155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4"/>
      <c r="AC64" s="104"/>
      <c r="AD64" s="104"/>
      <c r="AE64" s="104"/>
      <c r="AF64" s="104"/>
      <c r="AG64" s="104"/>
      <c r="AH64" s="104"/>
      <c r="AI64" s="104"/>
      <c r="AJ64" s="104"/>
      <c r="AK64" s="104"/>
    </row>
    <row r="65" spans="1:37">
      <c r="A65" s="104"/>
      <c r="B65" s="104"/>
      <c r="C65" s="104"/>
      <c r="D65" s="104"/>
      <c r="E65" s="154"/>
      <c r="F65" s="154"/>
      <c r="G65" s="104"/>
      <c r="H65" s="104"/>
      <c r="I65" s="104"/>
      <c r="J65" s="104"/>
      <c r="K65" s="104"/>
      <c r="L65" s="104"/>
      <c r="M65" s="104"/>
      <c r="N65" s="155"/>
      <c r="O65" s="155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  <c r="AK65" s="104"/>
    </row>
    <row r="66" spans="1:37">
      <c r="A66" s="104"/>
      <c r="B66" s="104"/>
      <c r="C66" s="104"/>
      <c r="D66" s="104"/>
      <c r="E66" s="154"/>
      <c r="F66" s="154"/>
      <c r="G66" s="104"/>
      <c r="H66" s="104"/>
      <c r="I66" s="104"/>
      <c r="J66" s="104"/>
      <c r="K66" s="104"/>
      <c r="L66" s="104"/>
      <c r="M66" s="104"/>
      <c r="N66" s="155"/>
      <c r="O66" s="155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  <c r="AK66" s="104"/>
    </row>
    <row r="67" spans="1:37">
      <c r="A67" s="104"/>
      <c r="B67" s="104"/>
      <c r="C67" s="104"/>
      <c r="D67" s="104"/>
      <c r="E67" s="154"/>
      <c r="F67" s="154"/>
      <c r="G67" s="104"/>
      <c r="H67" s="104"/>
      <c r="I67" s="104"/>
      <c r="J67" s="104"/>
      <c r="K67" s="104"/>
      <c r="L67" s="104"/>
      <c r="M67" s="104"/>
      <c r="N67" s="155"/>
      <c r="O67" s="155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  <c r="AK67" s="104"/>
    </row>
    <row r="68" spans="1:37">
      <c r="A68" s="104"/>
      <c r="B68" s="104"/>
      <c r="C68" s="104"/>
      <c r="D68" s="104"/>
      <c r="E68" s="154"/>
      <c r="F68" s="154"/>
      <c r="G68" s="104"/>
      <c r="H68" s="104"/>
      <c r="I68" s="104"/>
      <c r="J68" s="104"/>
      <c r="K68" s="104"/>
      <c r="L68" s="104"/>
      <c r="M68" s="104"/>
      <c r="N68" s="155"/>
      <c r="O68" s="155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  <c r="AK68" s="104"/>
    </row>
    <row r="69" spans="1:37">
      <c r="B69" s="104"/>
      <c r="C69" s="104"/>
      <c r="D69" s="104"/>
      <c r="E69" s="154"/>
      <c r="F69" s="154"/>
      <c r="G69" s="104"/>
      <c r="H69" s="104"/>
      <c r="I69" s="104"/>
      <c r="J69" s="104"/>
      <c r="K69" s="104"/>
      <c r="L69" s="104"/>
      <c r="M69" s="104"/>
      <c r="N69" s="155"/>
      <c r="O69" s="155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  <c r="AK69" s="104"/>
    </row>
    <row r="70" spans="1:37">
      <c r="B70" s="104"/>
      <c r="C70" s="104"/>
      <c r="D70" s="104"/>
      <c r="E70" s="154"/>
      <c r="F70" s="154"/>
      <c r="G70" s="104"/>
      <c r="H70" s="104"/>
      <c r="I70" s="104"/>
      <c r="J70" s="104"/>
      <c r="K70" s="104"/>
      <c r="L70" s="104"/>
      <c r="M70" s="104"/>
      <c r="N70" s="155"/>
      <c r="O70" s="155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  <c r="AK70" s="104"/>
    </row>
    <row r="71" spans="1:37">
      <c r="B71" s="104"/>
      <c r="C71" s="104"/>
      <c r="D71" s="104"/>
      <c r="E71" s="154"/>
      <c r="F71" s="154"/>
      <c r="G71" s="104"/>
      <c r="H71" s="104"/>
      <c r="I71" s="104"/>
      <c r="J71" s="104"/>
      <c r="K71" s="104"/>
      <c r="L71" s="104"/>
      <c r="M71" s="104"/>
      <c r="N71" s="155"/>
      <c r="O71" s="155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  <c r="AK71" s="104"/>
    </row>
    <row r="72" spans="1:37">
      <c r="B72" s="104"/>
      <c r="C72" s="104"/>
      <c r="D72" s="104"/>
      <c r="E72" s="154"/>
      <c r="F72" s="154"/>
      <c r="G72" s="104"/>
      <c r="H72" s="104"/>
      <c r="I72" s="104"/>
      <c r="J72" s="104"/>
      <c r="K72" s="104"/>
      <c r="L72" s="104"/>
      <c r="M72" s="104"/>
      <c r="N72" s="155"/>
      <c r="O72" s="155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D72" s="104"/>
      <c r="AE72" s="104"/>
      <c r="AF72" s="104"/>
      <c r="AG72" s="104"/>
      <c r="AH72" s="104"/>
      <c r="AI72" s="104"/>
      <c r="AJ72" s="104"/>
      <c r="AK72" s="104"/>
    </row>
    <row r="73" spans="1:37">
      <c r="B73" s="104"/>
      <c r="C73" s="104"/>
      <c r="D73" s="104"/>
      <c r="E73" s="154"/>
      <c r="F73" s="154"/>
      <c r="G73" s="104"/>
      <c r="H73" s="104"/>
      <c r="I73" s="104"/>
      <c r="J73" s="104"/>
      <c r="K73" s="104"/>
      <c r="L73" s="104"/>
      <c r="M73" s="104"/>
      <c r="N73" s="155"/>
      <c r="O73" s="155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4"/>
      <c r="AC73" s="104"/>
      <c r="AD73" s="104"/>
      <c r="AE73" s="104"/>
      <c r="AF73" s="104"/>
      <c r="AG73" s="104"/>
      <c r="AH73" s="104"/>
      <c r="AI73" s="104"/>
      <c r="AJ73" s="104"/>
      <c r="AK73" s="104"/>
    </row>
    <row r="74" spans="1:37">
      <c r="B74" s="104"/>
      <c r="C74" s="104"/>
      <c r="D74" s="104"/>
      <c r="E74" s="154"/>
      <c r="F74" s="154"/>
      <c r="G74" s="104"/>
      <c r="H74" s="104"/>
      <c r="I74" s="104"/>
      <c r="J74" s="104"/>
      <c r="K74" s="104"/>
      <c r="L74" s="104"/>
      <c r="M74" s="104"/>
      <c r="N74" s="155"/>
      <c r="O74" s="155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4"/>
      <c r="AC74" s="104"/>
      <c r="AD74" s="104"/>
      <c r="AE74" s="104"/>
      <c r="AF74" s="104"/>
      <c r="AG74" s="104"/>
      <c r="AH74" s="104"/>
      <c r="AI74" s="104"/>
      <c r="AJ74" s="104"/>
      <c r="AK74" s="104"/>
    </row>
    <row r="75" spans="1:37">
      <c r="B75" s="104"/>
      <c r="C75" s="104"/>
      <c r="D75" s="104"/>
      <c r="E75" s="154"/>
      <c r="F75" s="154"/>
      <c r="G75" s="104"/>
      <c r="H75" s="104"/>
      <c r="I75" s="104"/>
      <c r="J75" s="104"/>
      <c r="K75" s="104"/>
      <c r="L75" s="104"/>
      <c r="M75" s="104"/>
      <c r="N75" s="155"/>
      <c r="O75" s="155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D75" s="104"/>
      <c r="AE75" s="104"/>
      <c r="AF75" s="104"/>
      <c r="AG75" s="104"/>
      <c r="AH75" s="104"/>
      <c r="AI75" s="104"/>
      <c r="AJ75" s="104"/>
      <c r="AK75" s="104"/>
    </row>
    <row r="76" spans="1:37">
      <c r="B76" s="104"/>
      <c r="C76" s="104"/>
      <c r="D76" s="104"/>
      <c r="E76" s="154"/>
      <c r="F76" s="154"/>
      <c r="G76" s="104"/>
      <c r="H76" s="104"/>
      <c r="I76" s="104"/>
      <c r="J76" s="104"/>
      <c r="K76" s="104"/>
      <c r="L76" s="104"/>
      <c r="M76" s="104"/>
      <c r="N76" s="155"/>
      <c r="O76" s="155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  <c r="AA76" s="104"/>
      <c r="AB76" s="104"/>
      <c r="AC76" s="104"/>
      <c r="AD76" s="104"/>
      <c r="AE76" s="104"/>
      <c r="AF76" s="104"/>
      <c r="AG76" s="104"/>
      <c r="AH76" s="104"/>
      <c r="AI76" s="104"/>
      <c r="AJ76" s="104"/>
      <c r="AK76" s="104"/>
    </row>
    <row r="77" spans="1:37">
      <c r="B77" s="104"/>
      <c r="C77" s="104"/>
      <c r="D77" s="104"/>
      <c r="E77" s="154"/>
      <c r="F77" s="154"/>
      <c r="G77" s="104"/>
      <c r="H77" s="104"/>
      <c r="I77" s="104"/>
      <c r="J77" s="104"/>
      <c r="K77" s="104"/>
      <c r="L77" s="104"/>
      <c r="M77" s="104"/>
      <c r="N77" s="155"/>
      <c r="O77" s="155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4"/>
      <c r="AC77" s="104"/>
      <c r="AD77" s="104"/>
      <c r="AE77" s="104"/>
      <c r="AF77" s="104"/>
      <c r="AG77" s="104"/>
      <c r="AH77" s="104"/>
      <c r="AI77" s="104"/>
      <c r="AJ77" s="104"/>
      <c r="AK77" s="104"/>
    </row>
    <row r="78" spans="1:37">
      <c r="B78" s="104"/>
      <c r="C78" s="104"/>
      <c r="D78" s="104"/>
      <c r="E78" s="154"/>
      <c r="F78" s="154"/>
      <c r="G78" s="104"/>
      <c r="H78" s="104"/>
      <c r="I78" s="104"/>
      <c r="J78" s="104"/>
      <c r="K78" s="104"/>
      <c r="L78" s="104"/>
      <c r="M78" s="104"/>
      <c r="N78" s="155"/>
      <c r="O78" s="155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  <c r="AA78" s="104"/>
      <c r="AB78" s="104"/>
      <c r="AC78" s="104"/>
      <c r="AD78" s="104"/>
      <c r="AE78" s="104"/>
      <c r="AF78" s="104"/>
      <c r="AG78" s="104"/>
      <c r="AH78" s="104"/>
      <c r="AI78" s="104"/>
      <c r="AJ78" s="104"/>
      <c r="AK78" s="104"/>
    </row>
    <row r="79" spans="1:37">
      <c r="B79" s="104"/>
      <c r="C79" s="104"/>
      <c r="D79" s="104"/>
      <c r="E79" s="154"/>
      <c r="F79" s="154"/>
      <c r="G79" s="104"/>
      <c r="H79" s="104"/>
      <c r="I79" s="104"/>
      <c r="J79" s="104"/>
      <c r="K79" s="104"/>
      <c r="L79" s="104"/>
      <c r="M79" s="104"/>
      <c r="N79" s="155"/>
      <c r="O79" s="155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  <c r="AA79" s="104"/>
      <c r="AB79" s="104"/>
      <c r="AC79" s="104"/>
      <c r="AD79" s="104"/>
      <c r="AE79" s="104"/>
      <c r="AF79" s="104"/>
      <c r="AG79" s="104"/>
      <c r="AH79" s="104"/>
      <c r="AI79" s="104"/>
      <c r="AJ79" s="104"/>
      <c r="AK79" s="104"/>
    </row>
    <row r="80" spans="1:37">
      <c r="B80" s="104"/>
      <c r="C80" s="104"/>
      <c r="D80" s="104"/>
      <c r="E80" s="154"/>
      <c r="F80" s="154"/>
      <c r="G80" s="104"/>
      <c r="H80" s="104"/>
      <c r="I80" s="104"/>
      <c r="J80" s="104"/>
      <c r="K80" s="104"/>
      <c r="L80" s="104"/>
      <c r="M80" s="104"/>
      <c r="N80" s="155"/>
      <c r="O80" s="155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  <c r="AA80" s="104"/>
      <c r="AB80" s="104"/>
      <c r="AC80" s="104"/>
      <c r="AD80" s="104"/>
      <c r="AE80" s="104"/>
      <c r="AF80" s="104"/>
      <c r="AG80" s="104"/>
      <c r="AH80" s="104"/>
      <c r="AI80" s="104"/>
      <c r="AJ80" s="104"/>
      <c r="AK80" s="104"/>
    </row>
    <row r="81" spans="2:37">
      <c r="B81" s="104"/>
      <c r="C81" s="104"/>
      <c r="D81" s="104"/>
      <c r="E81" s="154"/>
      <c r="F81" s="154"/>
      <c r="G81" s="104"/>
      <c r="H81" s="104"/>
      <c r="I81" s="104"/>
      <c r="J81" s="104"/>
      <c r="K81" s="104"/>
      <c r="L81" s="104"/>
      <c r="M81" s="104"/>
      <c r="N81" s="155"/>
      <c r="O81" s="155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  <c r="AA81" s="104"/>
      <c r="AB81" s="104"/>
      <c r="AC81" s="104"/>
      <c r="AD81" s="104"/>
      <c r="AE81" s="104"/>
      <c r="AF81" s="104"/>
      <c r="AG81" s="104"/>
      <c r="AH81" s="104"/>
      <c r="AI81" s="104"/>
      <c r="AJ81" s="104"/>
      <c r="AK81" s="104"/>
    </row>
    <row r="82" spans="2:37">
      <c r="B82" s="104"/>
      <c r="C82" s="104"/>
      <c r="D82" s="104"/>
      <c r="E82" s="154"/>
      <c r="F82" s="154"/>
      <c r="G82" s="104"/>
      <c r="H82" s="104"/>
      <c r="I82" s="104"/>
      <c r="J82" s="104"/>
      <c r="K82" s="104"/>
      <c r="L82" s="104"/>
      <c r="M82" s="104"/>
      <c r="N82" s="155"/>
      <c r="O82" s="155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  <c r="AA82" s="104"/>
      <c r="AB82" s="104"/>
      <c r="AC82" s="104"/>
      <c r="AD82" s="104"/>
      <c r="AE82" s="104"/>
      <c r="AF82" s="104"/>
      <c r="AG82" s="104"/>
      <c r="AH82" s="104"/>
      <c r="AI82" s="104"/>
      <c r="AJ82" s="104"/>
      <c r="AK82" s="104"/>
    </row>
    <row r="83" spans="2:37">
      <c r="B83" s="104"/>
      <c r="C83" s="104"/>
      <c r="D83" s="104"/>
      <c r="E83" s="154"/>
      <c r="F83" s="154"/>
      <c r="G83" s="104"/>
      <c r="H83" s="104"/>
      <c r="I83" s="104"/>
      <c r="J83" s="104"/>
      <c r="K83" s="104"/>
      <c r="L83" s="104"/>
      <c r="M83" s="104"/>
      <c r="N83" s="155"/>
      <c r="O83" s="155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  <c r="AA83" s="104"/>
      <c r="AB83" s="104"/>
      <c r="AC83" s="104"/>
      <c r="AD83" s="104"/>
      <c r="AE83" s="104"/>
      <c r="AF83" s="104"/>
      <c r="AG83" s="104"/>
      <c r="AH83" s="104"/>
      <c r="AI83" s="104"/>
      <c r="AJ83" s="104"/>
      <c r="AK83" s="104"/>
    </row>
    <row r="84" spans="2:37">
      <c r="B84" s="104"/>
      <c r="C84" s="104"/>
      <c r="D84" s="104"/>
      <c r="E84" s="154"/>
      <c r="F84" s="154"/>
      <c r="G84" s="104"/>
      <c r="H84" s="104"/>
      <c r="I84" s="104"/>
      <c r="J84" s="104"/>
      <c r="K84" s="104"/>
      <c r="L84" s="104"/>
      <c r="M84" s="104"/>
      <c r="N84" s="155"/>
      <c r="O84" s="155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  <c r="AA84" s="104"/>
      <c r="AB84" s="104"/>
      <c r="AC84" s="104"/>
      <c r="AD84" s="104"/>
      <c r="AE84" s="104"/>
      <c r="AF84" s="104"/>
      <c r="AG84" s="104"/>
      <c r="AH84" s="104"/>
      <c r="AI84" s="104"/>
      <c r="AJ84" s="104"/>
      <c r="AK84" s="104"/>
    </row>
    <row r="85" spans="2:37">
      <c r="B85" s="104"/>
      <c r="C85" s="104"/>
      <c r="D85" s="104"/>
      <c r="E85" s="154"/>
      <c r="F85" s="154"/>
      <c r="G85" s="104"/>
      <c r="H85" s="104"/>
      <c r="I85" s="104"/>
      <c r="J85" s="104"/>
      <c r="K85" s="104"/>
      <c r="L85" s="104"/>
      <c r="M85" s="104"/>
      <c r="N85" s="155"/>
      <c r="O85" s="155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  <c r="AA85" s="104"/>
      <c r="AB85" s="104"/>
      <c r="AC85" s="104"/>
      <c r="AD85" s="104"/>
      <c r="AE85" s="104"/>
      <c r="AF85" s="104"/>
      <c r="AG85" s="104"/>
      <c r="AH85" s="104"/>
      <c r="AI85" s="104"/>
      <c r="AJ85" s="104"/>
      <c r="AK85" s="104"/>
    </row>
    <row r="86" spans="2:37">
      <c r="B86" s="104"/>
      <c r="C86" s="104"/>
      <c r="D86" s="104"/>
      <c r="E86" s="154"/>
      <c r="F86" s="154"/>
      <c r="G86" s="104"/>
      <c r="H86" s="104"/>
      <c r="I86" s="104"/>
      <c r="J86" s="104"/>
      <c r="K86" s="104"/>
      <c r="L86" s="104"/>
      <c r="M86" s="104"/>
      <c r="N86" s="155"/>
      <c r="O86" s="155"/>
      <c r="P86" s="104"/>
      <c r="Q86" s="104"/>
      <c r="R86" s="104"/>
      <c r="S86" s="104"/>
    </row>
    <row r="87" spans="2:37">
      <c r="B87" s="104"/>
      <c r="C87" s="104"/>
      <c r="D87" s="104"/>
      <c r="E87" s="154"/>
      <c r="F87" s="154"/>
      <c r="G87" s="104"/>
      <c r="H87" s="104"/>
      <c r="I87" s="104"/>
      <c r="J87" s="104"/>
      <c r="K87" s="104"/>
      <c r="L87" s="104"/>
      <c r="M87" s="104"/>
      <c r="N87" s="155"/>
      <c r="O87" s="155"/>
      <c r="P87" s="104"/>
      <c r="Q87" s="104"/>
      <c r="R87" s="104"/>
      <c r="S87" s="104"/>
    </row>
    <row r="88" spans="2:37">
      <c r="C88" s="3"/>
      <c r="D88" s="3"/>
      <c r="E88" s="70"/>
      <c r="F88" s="70"/>
      <c r="G88" s="3"/>
      <c r="H88" s="3"/>
    </row>
    <row r="89" spans="2:37">
      <c r="C89" s="3"/>
      <c r="D89" s="3"/>
      <c r="E89" s="70"/>
      <c r="F89" s="70"/>
      <c r="G89" s="3"/>
      <c r="H89" s="3"/>
    </row>
    <row r="90" spans="2:37">
      <c r="C90" s="3"/>
      <c r="D90" s="3"/>
      <c r="E90" s="70"/>
      <c r="F90" s="70"/>
      <c r="G90" s="3"/>
      <c r="H90" s="3"/>
    </row>
    <row r="91" spans="2:37">
      <c r="C91" s="3"/>
      <c r="D91" s="3"/>
      <c r="E91" s="70"/>
      <c r="F91" s="70"/>
      <c r="G91" s="3"/>
      <c r="H91" s="3"/>
    </row>
    <row r="92" spans="2:37">
      <c r="C92" s="3"/>
      <c r="D92" s="3"/>
      <c r="E92" s="70"/>
      <c r="F92" s="70"/>
      <c r="G92" s="3"/>
      <c r="H92" s="3"/>
    </row>
    <row r="93" spans="2:37">
      <c r="C93" s="3"/>
      <c r="D93" s="3"/>
      <c r="E93" s="70"/>
      <c r="F93" s="70"/>
      <c r="G93" s="3"/>
      <c r="H93" s="3"/>
    </row>
    <row r="94" spans="2:37">
      <c r="C94" s="3"/>
      <c r="D94" s="3"/>
      <c r="E94" s="70"/>
      <c r="F94" s="70"/>
      <c r="G94" s="3"/>
      <c r="H94" s="3"/>
    </row>
  </sheetData>
  <sheetProtection password="ED67" sheet="1" objects="1" scenarios="1" selectLockedCells="1"/>
  <customSheetViews>
    <customSheetView guid="{60F2E9B3-473C-4B94-90AC-2B30E7B669F7}">
      <selection activeCell="C11" sqref="C11"/>
      <pageMargins left="0.7" right="0.7" top="0.75" bottom="0.75" header="0.3" footer="0.3"/>
      <pageSetup paperSize="9" orientation="portrait" horizontalDpi="1200" verticalDpi="1200" r:id="rId1"/>
    </customSheetView>
  </customSheetViews>
  <mergeCells count="1">
    <mergeCell ref="N5:R5"/>
  </mergeCells>
  <conditionalFormatting sqref="H4">
    <cfRule type="expression" dxfId="13027" priority="25">
      <formula>G4=0</formula>
    </cfRule>
  </conditionalFormatting>
  <conditionalFormatting sqref="H5">
    <cfRule type="expression" dxfId="13026" priority="24">
      <formula>G5=0</formula>
    </cfRule>
  </conditionalFormatting>
  <conditionalFormatting sqref="H6">
    <cfRule type="expression" dxfId="13025" priority="23">
      <formula>G6=0</formula>
    </cfRule>
  </conditionalFormatting>
  <conditionalFormatting sqref="H7">
    <cfRule type="expression" dxfId="13024" priority="22">
      <formula>G7=0</formula>
    </cfRule>
  </conditionalFormatting>
  <conditionalFormatting sqref="H8">
    <cfRule type="expression" dxfId="13023" priority="21">
      <formula>G8=0</formula>
    </cfRule>
  </conditionalFormatting>
  <conditionalFormatting sqref="H9">
    <cfRule type="expression" dxfId="13022" priority="20">
      <formula>G9=0</formula>
    </cfRule>
  </conditionalFormatting>
  <conditionalFormatting sqref="H10">
    <cfRule type="expression" dxfId="13021" priority="19">
      <formula>G10=0</formula>
    </cfRule>
  </conditionalFormatting>
  <conditionalFormatting sqref="H11">
    <cfRule type="expression" dxfId="13020" priority="18">
      <formula>G11=0</formula>
    </cfRule>
  </conditionalFormatting>
  <conditionalFormatting sqref="H12">
    <cfRule type="expression" dxfId="13019" priority="17">
      <formula>G12=0</formula>
    </cfRule>
  </conditionalFormatting>
  <conditionalFormatting sqref="H13">
    <cfRule type="expression" dxfId="13018" priority="16">
      <formula>G13=0</formula>
    </cfRule>
  </conditionalFormatting>
  <conditionalFormatting sqref="H14">
    <cfRule type="expression" dxfId="13017" priority="15">
      <formula>G14=0</formula>
    </cfRule>
  </conditionalFormatting>
  <conditionalFormatting sqref="H15">
    <cfRule type="expression" dxfId="13016" priority="14">
      <formula>G15=0</formula>
    </cfRule>
  </conditionalFormatting>
  <conditionalFormatting sqref="H16">
    <cfRule type="expression" dxfId="13015" priority="13">
      <formula>G16=0</formula>
    </cfRule>
  </conditionalFormatting>
  <conditionalFormatting sqref="H17">
    <cfRule type="expression" dxfId="13014" priority="12">
      <formula>G17=0</formula>
    </cfRule>
  </conditionalFormatting>
  <conditionalFormatting sqref="H18">
    <cfRule type="expression" dxfId="13013" priority="11">
      <formula>G18=0</formula>
    </cfRule>
  </conditionalFormatting>
  <conditionalFormatting sqref="H19">
    <cfRule type="expression" dxfId="13012" priority="10">
      <formula>G19=0</formula>
    </cfRule>
  </conditionalFormatting>
  <conditionalFormatting sqref="H20">
    <cfRule type="expression" dxfId="13011" priority="9">
      <formula>G20=0</formula>
    </cfRule>
  </conditionalFormatting>
  <conditionalFormatting sqref="H21">
    <cfRule type="expression" dxfId="13010" priority="8">
      <formula>G21=0</formula>
    </cfRule>
  </conditionalFormatting>
  <conditionalFormatting sqref="H22">
    <cfRule type="expression" dxfId="13009" priority="7">
      <formula>G22=0</formula>
    </cfRule>
  </conditionalFormatting>
  <conditionalFormatting sqref="H23">
    <cfRule type="expression" dxfId="13008" priority="6">
      <formula>G23=0</formula>
    </cfRule>
  </conditionalFormatting>
  <conditionalFormatting sqref="H24">
    <cfRule type="expression" dxfId="13007" priority="5">
      <formula>G24=0</formula>
    </cfRule>
  </conditionalFormatting>
  <conditionalFormatting sqref="H25">
    <cfRule type="expression" dxfId="13006" priority="4">
      <formula>G25=0</formula>
    </cfRule>
  </conditionalFormatting>
  <conditionalFormatting sqref="H26">
    <cfRule type="expression" dxfId="13005" priority="3">
      <formula>G26=0</formula>
    </cfRule>
  </conditionalFormatting>
  <conditionalFormatting sqref="H27">
    <cfRule type="expression" dxfId="13004" priority="2">
      <formula>G27=0</formula>
    </cfRule>
  </conditionalFormatting>
  <conditionalFormatting sqref="H28">
    <cfRule type="expression" dxfId="13003" priority="1">
      <formula>G28=0</formula>
    </cfRule>
  </conditionalFormatting>
  <dataValidations count="1">
    <dataValidation allowBlank="1" showDropDown="1" showInputMessage="1" showErrorMessage="1" sqref="B1:B2"/>
  </dataValidations>
  <pageMargins left="0.7" right="0.7" top="0.75" bottom="0.75" header="0.3" footer="0.3"/>
  <pageSetup paperSize="9" orientation="portrait" horizontalDpi="1200" verticalDpi="1200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8"/>
  <dimension ref="A1:I24"/>
  <sheetViews>
    <sheetView workbookViewId="0">
      <selection activeCell="E6" sqref="E6"/>
    </sheetView>
  </sheetViews>
  <sheetFormatPr baseColWidth="10" defaultRowHeight="15"/>
  <cols>
    <col min="1" max="1" width="10.7109375" style="104" customWidth="1"/>
    <col min="2" max="2" width="2.7109375" style="104" customWidth="1"/>
    <col min="3" max="3" width="12.140625" style="104" customWidth="1"/>
    <col min="4" max="4" width="11.42578125" style="104"/>
    <col min="5" max="5" width="42.5703125" style="104" customWidth="1"/>
    <col min="6" max="8" width="11.42578125" style="104"/>
    <col min="9" max="9" width="2.7109375" style="104" customWidth="1"/>
    <col min="10" max="16384" width="11.42578125" style="104"/>
  </cols>
  <sheetData>
    <row r="1" spans="1:9" ht="54.95" customHeight="1">
      <c r="B1" s="21"/>
      <c r="C1" s="122" t="s">
        <v>130</v>
      </c>
      <c r="F1" s="144" t="str">
        <f>Élèves!N6</f>
        <v>1Cp</v>
      </c>
    </row>
    <row r="2" spans="1:9" ht="15" customHeight="1">
      <c r="A2" s="21"/>
      <c r="B2" s="21"/>
      <c r="C2" s="120" t="s">
        <v>112</v>
      </c>
      <c r="D2" s="21"/>
      <c r="E2" s="21"/>
      <c r="F2" s="21"/>
      <c r="G2" s="21"/>
      <c r="H2" s="21"/>
      <c r="I2" s="21"/>
    </row>
    <row r="3" spans="1:9">
      <c r="B3" s="21"/>
      <c r="G3" s="226"/>
      <c r="H3" s="226"/>
      <c r="I3" s="21"/>
    </row>
    <row r="4" spans="1:9">
      <c r="B4" s="21"/>
      <c r="G4" s="226"/>
      <c r="H4" s="226"/>
      <c r="I4" s="21"/>
    </row>
    <row r="5" spans="1:9">
      <c r="B5" s="21"/>
      <c r="G5" s="226"/>
      <c r="H5" s="226"/>
      <c r="I5" s="21"/>
    </row>
    <row r="6" spans="1:9">
      <c r="B6" s="21"/>
      <c r="C6" s="105" t="s">
        <v>84</v>
      </c>
      <c r="D6" s="105"/>
      <c r="E6" s="175" t="str">
        <f>MATIÈRES!I6</f>
        <v>RELIGION (Mme Willems - 2p.)</v>
      </c>
      <c r="G6" s="226"/>
      <c r="H6" s="226"/>
      <c r="I6" s="21"/>
    </row>
    <row r="7" spans="1:9">
      <c r="B7" s="21"/>
      <c r="C7" s="105" t="s">
        <v>85</v>
      </c>
      <c r="D7" s="105"/>
      <c r="E7" s="175" t="str">
        <f>MATIÈRES!I7</f>
        <v>FRANÇAIS (Mr MIRGAUX - 6p.)</v>
      </c>
      <c r="G7" s="226"/>
      <c r="H7" s="226"/>
      <c r="I7" s="21"/>
    </row>
    <row r="8" spans="1:9">
      <c r="B8" s="21"/>
      <c r="C8" s="105" t="s">
        <v>86</v>
      </c>
      <c r="D8" s="105"/>
      <c r="E8" s="175" t="str">
        <f>MATIÈRES!I8</f>
        <v>MATH (Mme LIENART - 5p.)</v>
      </c>
      <c r="G8" s="226"/>
      <c r="H8" s="226"/>
      <c r="I8" s="21"/>
    </row>
    <row r="9" spans="1:9">
      <c r="B9" s="21"/>
      <c r="C9" s="105" t="s">
        <v>87</v>
      </c>
      <c r="D9" s="105"/>
      <c r="E9" s="175" t="str">
        <f>MATIÈRES!I9</f>
        <v>ÉTUDE DU MILIEU (Mr MIRGAUX - 4p.)</v>
      </c>
      <c r="G9" s="226"/>
      <c r="H9" s="226"/>
      <c r="I9" s="21"/>
    </row>
    <row r="10" spans="1:9">
      <c r="B10" s="21"/>
      <c r="C10" s="105" t="s">
        <v>88</v>
      </c>
      <c r="D10" s="105"/>
      <c r="E10" s="175" t="str">
        <f>MATIÈRES!I10</f>
        <v>ANGLAIS (Mme MICHAUX - 4p.)</v>
      </c>
      <c r="G10" s="226"/>
      <c r="H10" s="226"/>
      <c r="I10" s="21"/>
    </row>
    <row r="11" spans="1:9">
      <c r="B11" s="21"/>
      <c r="C11" s="105" t="s">
        <v>89</v>
      </c>
      <c r="D11" s="105"/>
      <c r="E11" s="175" t="str">
        <f>MATIÈRES!I11</f>
        <v>SCIENCES (Mr SMETS - 3p.)</v>
      </c>
      <c r="G11" s="226"/>
      <c r="H11" s="226"/>
      <c r="I11" s="21"/>
    </row>
    <row r="12" spans="1:9">
      <c r="B12" s="21"/>
      <c r="C12" s="105" t="s">
        <v>90</v>
      </c>
      <c r="D12" s="105"/>
      <c r="E12" s="175" t="str">
        <f>MATIÈRES!I12</f>
        <v>ÉDUCATION PHYSIQUE (Collectif - 3p.)</v>
      </c>
      <c r="G12" s="226"/>
      <c r="H12" s="226"/>
      <c r="I12" s="21"/>
    </row>
    <row r="13" spans="1:9">
      <c r="B13" s="21"/>
      <c r="C13" s="105" t="s">
        <v>91</v>
      </c>
      <c r="D13" s="105"/>
      <c r="E13" s="175" t="str">
        <f>MATIÈRES!I13</f>
        <v>ÉDUCATION ARTISTIQUE (Mme TASKIN - 2p.)</v>
      </c>
      <c r="G13" s="226"/>
      <c r="H13" s="226"/>
      <c r="I13" s="21"/>
    </row>
    <row r="14" spans="1:9">
      <c r="B14" s="21"/>
      <c r="C14" s="105" t="s">
        <v>92</v>
      </c>
      <c r="D14" s="105"/>
      <c r="E14" s="175" t="str">
        <f>MATIÈRES!I14</f>
        <v>ÉDUCATION TECHNOLOGIQUE (Mr SMETS - 1p.)</v>
      </c>
      <c r="G14" s="226"/>
      <c r="H14" s="226"/>
      <c r="I14" s="21"/>
    </row>
    <row r="15" spans="1:9">
      <c r="B15" s="21"/>
      <c r="C15" s="105" t="s">
        <v>93</v>
      </c>
      <c r="D15" s="105"/>
      <c r="E15" s="175" t="str">
        <f>MATIÈRES!I15</f>
        <v>ACTIVITÉDE SOUTIEN (Mme LIENART - 4p.)</v>
      </c>
      <c r="G15" s="226"/>
      <c r="H15" s="226"/>
      <c r="I15" s="21"/>
    </row>
    <row r="16" spans="1:9">
      <c r="B16" s="21"/>
      <c r="C16" s="105" t="s">
        <v>94</v>
      </c>
      <c r="D16" s="105"/>
      <c r="E16" s="175">
        <f>MATIÈRES!I16</f>
        <v>0</v>
      </c>
      <c r="G16" s="226"/>
      <c r="H16" s="226"/>
      <c r="I16" s="21"/>
    </row>
    <row r="17" spans="2:9">
      <c r="B17" s="21"/>
      <c r="C17" s="105" t="s">
        <v>95</v>
      </c>
      <c r="D17" s="105"/>
      <c r="E17" s="175">
        <f>MATIÈRES!I17</f>
        <v>0</v>
      </c>
      <c r="G17" s="226"/>
      <c r="H17" s="226"/>
      <c r="I17" s="21"/>
    </row>
    <row r="18" spans="2:9">
      <c r="B18" s="21"/>
      <c r="C18" s="105" t="s">
        <v>96</v>
      </c>
      <c r="D18" s="105"/>
      <c r="E18" s="175">
        <f>MATIÈRES!I18</f>
        <v>0</v>
      </c>
      <c r="G18" s="226"/>
      <c r="H18" s="226"/>
      <c r="I18" s="21"/>
    </row>
    <row r="19" spans="2:9">
      <c r="B19" s="21"/>
      <c r="C19" s="105" t="s">
        <v>97</v>
      </c>
      <c r="D19" s="105"/>
      <c r="E19" s="175">
        <f>MATIÈRES!I19</f>
        <v>0</v>
      </c>
      <c r="G19" s="226"/>
      <c r="H19" s="226"/>
      <c r="I19" s="21"/>
    </row>
    <row r="20" spans="2:9">
      <c r="B20" s="21"/>
      <c r="C20" s="105" t="s">
        <v>98</v>
      </c>
      <c r="D20" s="105"/>
      <c r="E20" s="175">
        <f>MATIÈRES!I20</f>
        <v>0</v>
      </c>
      <c r="G20" s="226"/>
      <c r="H20" s="226"/>
      <c r="I20" s="21"/>
    </row>
    <row r="21" spans="2:9">
      <c r="B21" s="21"/>
      <c r="G21" s="226"/>
      <c r="H21" s="226"/>
      <c r="I21" s="21"/>
    </row>
    <row r="22" spans="2:9">
      <c r="B22" s="21"/>
      <c r="G22" s="226"/>
      <c r="H22" s="226"/>
      <c r="I22" s="21"/>
    </row>
    <row r="23" spans="2:9">
      <c r="B23" s="21"/>
      <c r="G23" s="226"/>
      <c r="H23" s="226"/>
      <c r="I23" s="21"/>
    </row>
    <row r="24" spans="2:9" ht="15" customHeight="1">
      <c r="B24" s="21"/>
      <c r="C24" s="21"/>
      <c r="D24" s="21"/>
      <c r="E24" s="21"/>
      <c r="F24" s="21"/>
      <c r="G24" s="21"/>
      <c r="H24" s="21"/>
      <c r="I24" s="21"/>
    </row>
  </sheetData>
  <sheetProtection password="ED67" sheet="1" objects="1" scenarios="1" selectLockedCells="1"/>
  <customSheetViews>
    <customSheetView guid="{60F2E9B3-473C-4B94-90AC-2B30E7B669F7}">
      <selection activeCell="E9" sqref="E9"/>
      <pageMargins left="0.7" right="0.7" top="0.75" bottom="0.75" header="0.3" footer="0.3"/>
    </customSheetView>
  </customSheetViews>
  <mergeCells count="1">
    <mergeCell ref="G3:H23"/>
  </mergeCells>
  <conditionalFormatting sqref="E6:E20">
    <cfRule type="cellIs" dxfId="13002" priority="15" operator="equal">
      <formula>0</formula>
    </cfRule>
  </conditionalFormatting>
  <hyperlinks>
    <hyperlink ref="E6" location="'F1'!E5" display="'F1'!E5"/>
    <hyperlink ref="E7" location="'F2'!E5" display="'F2'!E5"/>
    <hyperlink ref="E8" location="'F3'!E5" display="'F3'!E5"/>
    <hyperlink ref="E9" location="'F4'!E5" display="'F4'!E5"/>
    <hyperlink ref="E10" location="'F5'!E5" display="'F5'!E5"/>
    <hyperlink ref="E11" location="'F6'!E5" display="'F6'!E5"/>
    <hyperlink ref="E12" location="'F7'!E5" display="'F7'!E5"/>
    <hyperlink ref="E13" location="'F8'!E5" display="'F8'!E5"/>
    <hyperlink ref="E14" location="'F9'!E5" display="'F9'!E5"/>
    <hyperlink ref="E15" location="'F10'!E5" display="'F10'!E5"/>
    <hyperlink ref="E16" location="'F11'!E5" display="'F11'!E5"/>
    <hyperlink ref="E17" location="'F12'!E5" display="'F12'!E5"/>
    <hyperlink ref="E18" location="'F13'!E5" display="'F13'!E5"/>
    <hyperlink ref="E19" location="'F14'!E5" display="'F14'!E5"/>
    <hyperlink ref="E20" location="'F15'!E5" display="'F15'!E5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9"/>
  <dimension ref="A1:I23"/>
  <sheetViews>
    <sheetView workbookViewId="0">
      <selection activeCell="E6" sqref="E6"/>
    </sheetView>
  </sheetViews>
  <sheetFormatPr baseColWidth="10" defaultRowHeight="15"/>
  <cols>
    <col min="1" max="1" width="10.7109375" style="104" customWidth="1"/>
    <col min="2" max="2" width="2.7109375" style="104" customWidth="1"/>
    <col min="3" max="3" width="11.42578125" style="104"/>
    <col min="4" max="4" width="8.5703125" style="104" customWidth="1"/>
    <col min="5" max="5" width="42" style="104" customWidth="1"/>
    <col min="6" max="8" width="11.42578125" style="104"/>
    <col min="9" max="9" width="2.7109375" style="104" customWidth="1"/>
    <col min="10" max="16384" width="11.42578125" style="104"/>
  </cols>
  <sheetData>
    <row r="1" spans="1:9" ht="54.95" customHeight="1">
      <c r="B1" s="21"/>
      <c r="C1" s="122" t="s">
        <v>131</v>
      </c>
      <c r="G1" s="144" t="str">
        <f>Élèves!N6</f>
        <v>1Cp</v>
      </c>
    </row>
    <row r="2" spans="1:9" ht="15" customHeight="1">
      <c r="A2" s="21"/>
      <c r="B2" s="21"/>
      <c r="C2" s="120" t="s">
        <v>113</v>
      </c>
      <c r="D2" s="21"/>
      <c r="E2" s="21"/>
      <c r="F2" s="21"/>
      <c r="G2" s="21"/>
      <c r="H2" s="21"/>
      <c r="I2" s="21"/>
    </row>
    <row r="3" spans="1:9">
      <c r="B3" s="21"/>
      <c r="G3" s="226"/>
      <c r="H3" s="226"/>
      <c r="I3" s="21"/>
    </row>
    <row r="4" spans="1:9">
      <c r="B4" s="21"/>
      <c r="G4" s="226"/>
      <c r="H4" s="226"/>
      <c r="I4" s="21"/>
    </row>
    <row r="5" spans="1:9">
      <c r="B5" s="21"/>
      <c r="G5" s="226"/>
      <c r="H5" s="226"/>
      <c r="I5" s="21"/>
    </row>
    <row r="6" spans="1:9">
      <c r="B6" s="21"/>
      <c r="C6" s="105" t="s">
        <v>84</v>
      </c>
      <c r="D6" s="105"/>
      <c r="E6" s="175" t="str">
        <f>MATIÈRES!I6</f>
        <v>RELIGION (Mme Willems - 2p.)</v>
      </c>
      <c r="G6" s="226"/>
      <c r="H6" s="226"/>
      <c r="I6" s="21"/>
    </row>
    <row r="7" spans="1:9">
      <c r="B7" s="21"/>
      <c r="C7" s="105" t="s">
        <v>85</v>
      </c>
      <c r="D7" s="105"/>
      <c r="E7" s="175" t="str">
        <f>MATIÈRES!I7</f>
        <v>FRANÇAIS (Mr MIRGAUX - 6p.)</v>
      </c>
      <c r="G7" s="226"/>
      <c r="H7" s="226"/>
      <c r="I7" s="21"/>
    </row>
    <row r="8" spans="1:9">
      <c r="B8" s="21"/>
      <c r="C8" s="105" t="s">
        <v>86</v>
      </c>
      <c r="D8" s="105"/>
      <c r="E8" s="175" t="str">
        <f>MATIÈRES!I8</f>
        <v>MATH (Mme LIENART - 5p.)</v>
      </c>
      <c r="G8" s="226"/>
      <c r="H8" s="226"/>
      <c r="I8" s="21"/>
    </row>
    <row r="9" spans="1:9">
      <c r="B9" s="21"/>
      <c r="C9" s="105" t="s">
        <v>87</v>
      </c>
      <c r="D9" s="105"/>
      <c r="E9" s="175" t="str">
        <f>MATIÈRES!I9</f>
        <v>ÉTUDE DU MILIEU (Mr MIRGAUX - 4p.)</v>
      </c>
      <c r="G9" s="226"/>
      <c r="H9" s="226"/>
      <c r="I9" s="21"/>
    </row>
    <row r="10" spans="1:9">
      <c r="B10" s="21"/>
      <c r="C10" s="105" t="s">
        <v>88</v>
      </c>
      <c r="D10" s="105"/>
      <c r="E10" s="175" t="str">
        <f>MATIÈRES!I10</f>
        <v>ANGLAIS (Mme MICHAUX - 4p.)</v>
      </c>
      <c r="G10" s="226"/>
      <c r="H10" s="226"/>
      <c r="I10" s="21"/>
    </row>
    <row r="11" spans="1:9">
      <c r="B11" s="21"/>
      <c r="C11" s="105" t="s">
        <v>89</v>
      </c>
      <c r="D11" s="105"/>
      <c r="E11" s="175" t="str">
        <f>MATIÈRES!I11</f>
        <v>SCIENCES (Mr SMETS - 3p.)</v>
      </c>
      <c r="G11" s="226"/>
      <c r="H11" s="226"/>
      <c r="I11" s="21"/>
    </row>
    <row r="12" spans="1:9">
      <c r="B12" s="21"/>
      <c r="C12" s="105" t="s">
        <v>90</v>
      </c>
      <c r="D12" s="105"/>
      <c r="E12" s="175" t="str">
        <f>MATIÈRES!I12</f>
        <v>ÉDUCATION PHYSIQUE (Collectif - 3p.)</v>
      </c>
      <c r="G12" s="226"/>
      <c r="H12" s="226"/>
      <c r="I12" s="21"/>
    </row>
    <row r="13" spans="1:9">
      <c r="B13" s="21"/>
      <c r="C13" s="105" t="s">
        <v>91</v>
      </c>
      <c r="D13" s="105"/>
      <c r="E13" s="175" t="str">
        <f>MATIÈRES!I13</f>
        <v>ÉDUCATION ARTISTIQUE (Mme TASKIN - 2p.)</v>
      </c>
      <c r="G13" s="226"/>
      <c r="H13" s="226"/>
      <c r="I13" s="21"/>
    </row>
    <row r="14" spans="1:9">
      <c r="B14" s="21"/>
      <c r="C14" s="105" t="s">
        <v>92</v>
      </c>
      <c r="D14" s="105"/>
      <c r="E14" s="175" t="str">
        <f>MATIÈRES!I14</f>
        <v>ÉDUCATION TECHNOLOGIQUE (Mr SMETS - 1p.)</v>
      </c>
      <c r="G14" s="226"/>
      <c r="H14" s="226"/>
      <c r="I14" s="21"/>
    </row>
    <row r="15" spans="1:9">
      <c r="B15" s="21"/>
      <c r="C15" s="105" t="s">
        <v>93</v>
      </c>
      <c r="D15" s="105"/>
      <c r="E15" s="175" t="str">
        <f>MATIÈRES!I15</f>
        <v>ACTIVITÉDE SOUTIEN (Mme LIENART - 4p.)</v>
      </c>
      <c r="G15" s="226"/>
      <c r="H15" s="226"/>
      <c r="I15" s="21"/>
    </row>
    <row r="16" spans="1:9">
      <c r="B16" s="21"/>
      <c r="C16" s="105" t="s">
        <v>94</v>
      </c>
      <c r="D16" s="105"/>
      <c r="E16" s="175">
        <f>MATIÈRES!I16</f>
        <v>0</v>
      </c>
      <c r="G16" s="226"/>
      <c r="H16" s="226"/>
      <c r="I16" s="21"/>
    </row>
    <row r="17" spans="2:9">
      <c r="B17" s="21"/>
      <c r="C17" s="105" t="s">
        <v>95</v>
      </c>
      <c r="D17" s="105"/>
      <c r="E17" s="175">
        <f>MATIÈRES!I17</f>
        <v>0</v>
      </c>
      <c r="G17" s="226"/>
      <c r="H17" s="226"/>
      <c r="I17" s="21"/>
    </row>
    <row r="18" spans="2:9">
      <c r="B18" s="21"/>
      <c r="C18" s="105" t="s">
        <v>96</v>
      </c>
      <c r="D18" s="105"/>
      <c r="E18" s="175">
        <f>MATIÈRES!I18</f>
        <v>0</v>
      </c>
      <c r="G18" s="226"/>
      <c r="H18" s="226"/>
      <c r="I18" s="21"/>
    </row>
    <row r="19" spans="2:9">
      <c r="B19" s="21"/>
      <c r="C19" s="105" t="s">
        <v>97</v>
      </c>
      <c r="D19" s="105"/>
      <c r="E19" s="175">
        <f>MATIÈRES!I19</f>
        <v>0</v>
      </c>
      <c r="G19" s="226"/>
      <c r="H19" s="226"/>
      <c r="I19" s="21"/>
    </row>
    <row r="20" spans="2:9">
      <c r="B20" s="21"/>
      <c r="C20" s="105" t="s">
        <v>98</v>
      </c>
      <c r="D20" s="105"/>
      <c r="E20" s="175">
        <f>MATIÈRES!I20</f>
        <v>0</v>
      </c>
      <c r="G20" s="226"/>
      <c r="H20" s="226"/>
      <c r="I20" s="21"/>
    </row>
    <row r="21" spans="2:9">
      <c r="B21" s="21"/>
      <c r="G21" s="226"/>
      <c r="H21" s="226"/>
      <c r="I21" s="21"/>
    </row>
    <row r="22" spans="2:9">
      <c r="B22" s="21"/>
      <c r="G22" s="226"/>
      <c r="H22" s="226"/>
      <c r="I22" s="21"/>
    </row>
    <row r="23" spans="2:9">
      <c r="B23" s="21"/>
      <c r="C23" s="21"/>
      <c r="D23" s="21"/>
      <c r="E23" s="21"/>
      <c r="F23" s="21"/>
      <c r="G23" s="21"/>
      <c r="H23" s="21"/>
      <c r="I23" s="21"/>
    </row>
  </sheetData>
  <sheetProtection password="ED67" sheet="1" objects="1" scenarios="1" selectLockedCells="1"/>
  <customSheetViews>
    <customSheetView guid="{60F2E9B3-473C-4B94-90AC-2B30E7B669F7}">
      <selection activeCell="E6" sqref="E6"/>
      <pageMargins left="0.7" right="0.7" top="0.75" bottom="0.75" header="0.3" footer="0.3"/>
    </customSheetView>
  </customSheetViews>
  <mergeCells count="1">
    <mergeCell ref="G3:H22"/>
  </mergeCells>
  <conditionalFormatting sqref="E6:E20">
    <cfRule type="cellIs" dxfId="13001" priority="15" operator="equal">
      <formula>0</formula>
    </cfRule>
  </conditionalFormatting>
  <hyperlinks>
    <hyperlink ref="E6" location="'C1'!E3" display="'C1'!E3"/>
    <hyperlink ref="E7" location="'C2'!E3" display="'C2'!E3"/>
    <hyperlink ref="E8" location="'C3'!E3" display="'C3'!E3"/>
    <hyperlink ref="E9" location="'C4'!E3" display="'C4'!E3"/>
    <hyperlink ref="E10" location="'C5'!E3" display="'C5'!E3"/>
    <hyperlink ref="E11" location="'C6'!E3" display="'C6'!E3"/>
    <hyperlink ref="E12" location="'C7'!E3" display="'C7'!E3"/>
    <hyperlink ref="E13" location="'C8'!E3" display="'C8'!E3"/>
    <hyperlink ref="E14" location="'C9'!E3" display="'C9'!E3"/>
    <hyperlink ref="E15" location="'C10'!E3" display="'C10'!E3"/>
    <hyperlink ref="E16" location="'C11'!E3" display="'C11'!E3"/>
    <hyperlink ref="E17" location="'C12'!E3" display="'C12'!E3"/>
    <hyperlink ref="E18" location="'C13'!E3" display="'C13'!E3"/>
    <hyperlink ref="E19" location="'C14'!E3" display="'C14'!E3"/>
    <hyperlink ref="E20" location="'C15'!E3" display="'C15'!E3"/>
  </hyperlink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1:CK88"/>
  <sheetViews>
    <sheetView showZeros="0" zoomScale="85" zoomScaleNormal="85" workbookViewId="0">
      <selection activeCell="E3" sqref="E3:F3"/>
    </sheetView>
  </sheetViews>
  <sheetFormatPr baseColWidth="10" defaultRowHeight="15"/>
  <cols>
    <col min="1" max="1" width="10.7109375" style="7" customWidth="1"/>
    <col min="2" max="2" width="2.7109375" style="7" customWidth="1"/>
    <col min="3" max="3" width="27.7109375" style="66" customWidth="1"/>
    <col min="4" max="4" width="22.7109375" style="64" customWidth="1"/>
    <col min="5" max="10" width="7.7109375" style="64" customWidth="1"/>
    <col min="11" max="12" width="8.7109375" style="7" customWidth="1"/>
    <col min="13" max="13" width="5.7109375" style="77" customWidth="1"/>
    <col min="14" max="15" width="2.7109375" style="64" customWidth="1"/>
    <col min="16" max="25" width="7.7109375" style="64" customWidth="1"/>
    <col min="26" max="27" width="8.7109375" style="7" customWidth="1"/>
    <col min="28" max="28" width="5.7109375" style="7" customWidth="1"/>
    <col min="29" max="29" width="2.7109375" style="7" hidden="1" customWidth="1"/>
    <col min="30" max="30" width="5.7109375" style="7" customWidth="1"/>
    <col min="31" max="31" width="3.7109375" style="77" customWidth="1"/>
    <col min="32" max="45" width="11.42578125" style="7"/>
    <col min="46" max="16384" width="11.42578125" style="64"/>
  </cols>
  <sheetData>
    <row r="1" spans="1:89" s="7" customFormat="1" ht="54.95" customHeight="1">
      <c r="A1" s="10"/>
      <c r="B1" s="61"/>
      <c r="C1" s="167" t="s">
        <v>44</v>
      </c>
      <c r="D1" s="166" t="str">
        <f>MATIÈRES!I6</f>
        <v>RELIGION (Mme Willems - 2p.)</v>
      </c>
      <c r="E1" s="164"/>
      <c r="F1" s="164"/>
      <c r="G1" s="164"/>
      <c r="H1" s="164"/>
      <c r="I1" s="164"/>
      <c r="J1" s="164"/>
      <c r="K1" s="164"/>
      <c r="L1" s="164"/>
      <c r="M1" s="164"/>
      <c r="N1" s="165" t="s">
        <v>145</v>
      </c>
      <c r="O1" s="168" t="s">
        <v>144</v>
      </c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0"/>
      <c r="AE1" s="147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</row>
    <row r="2" spans="1:89" s="7" customFormat="1" ht="15" customHeight="1">
      <c r="A2" s="22"/>
      <c r="B2" s="22"/>
      <c r="C2" s="39"/>
      <c r="D2" s="22"/>
      <c r="E2" s="22"/>
      <c r="F2" s="22"/>
      <c r="G2" s="22"/>
      <c r="H2" s="22"/>
      <c r="I2" s="22"/>
      <c r="J2" s="22"/>
      <c r="K2" s="22"/>
      <c r="L2" s="22"/>
      <c r="M2" s="76"/>
      <c r="N2" s="22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92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</row>
    <row r="3" spans="1:89">
      <c r="A3" s="10"/>
      <c r="B3" s="22"/>
      <c r="C3" s="229" t="s">
        <v>37</v>
      </c>
      <c r="D3" s="229"/>
      <c r="E3" s="227"/>
      <c r="F3" s="227"/>
      <c r="G3" s="228"/>
      <c r="H3" s="228"/>
      <c r="I3" s="227"/>
      <c r="J3" s="227"/>
      <c r="K3" s="230" t="s">
        <v>35</v>
      </c>
      <c r="L3" s="230"/>
      <c r="M3" s="94" t="s">
        <v>65</v>
      </c>
      <c r="N3" s="62"/>
      <c r="O3" s="63"/>
      <c r="P3" s="228"/>
      <c r="Q3" s="228"/>
      <c r="R3" s="227"/>
      <c r="S3" s="227"/>
      <c r="T3" s="228"/>
      <c r="U3" s="228"/>
      <c r="V3" s="227"/>
      <c r="W3" s="227"/>
      <c r="X3" s="228"/>
      <c r="Y3" s="228"/>
      <c r="Z3" s="230" t="s">
        <v>35</v>
      </c>
      <c r="AA3" s="230"/>
      <c r="AB3" s="94" t="s">
        <v>65</v>
      </c>
      <c r="AC3" s="35"/>
      <c r="AD3" s="35"/>
      <c r="AE3" s="92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</row>
    <row r="4" spans="1:89">
      <c r="A4" s="10"/>
      <c r="B4" s="22"/>
      <c r="C4" s="9" t="s">
        <v>0</v>
      </c>
      <c r="D4" s="58" t="s">
        <v>1</v>
      </c>
      <c r="E4" s="59" t="s">
        <v>2</v>
      </c>
      <c r="F4" s="59" t="s">
        <v>3</v>
      </c>
      <c r="G4" s="60" t="s">
        <v>4</v>
      </c>
      <c r="H4" s="60" t="s">
        <v>5</v>
      </c>
      <c r="I4" s="59" t="s">
        <v>6</v>
      </c>
      <c r="J4" s="59" t="s">
        <v>7</v>
      </c>
      <c r="K4" s="11"/>
      <c r="L4" s="11"/>
      <c r="M4" s="94"/>
      <c r="N4" s="26"/>
      <c r="O4" s="34"/>
      <c r="P4" s="60" t="s">
        <v>8</v>
      </c>
      <c r="Q4" s="60" t="s">
        <v>9</v>
      </c>
      <c r="R4" s="59" t="s">
        <v>10</v>
      </c>
      <c r="S4" s="59" t="s">
        <v>11</v>
      </c>
      <c r="T4" s="60" t="s">
        <v>12</v>
      </c>
      <c r="U4" s="60" t="s">
        <v>13</v>
      </c>
      <c r="V4" s="59" t="s">
        <v>14</v>
      </c>
      <c r="W4" s="59" t="s">
        <v>15</v>
      </c>
      <c r="X4" s="60" t="s">
        <v>16</v>
      </c>
      <c r="Y4" s="60" t="s">
        <v>17</v>
      </c>
      <c r="Z4" s="11"/>
      <c r="AA4" s="11"/>
      <c r="AB4" s="95"/>
      <c r="AC4" s="35"/>
      <c r="AD4" s="35"/>
      <c r="AE4" s="92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</row>
    <row r="5" spans="1:89">
      <c r="A5" s="10"/>
      <c r="B5" s="65">
        <v>1</v>
      </c>
      <c r="C5" s="10" t="str">
        <f>Élèves!C4</f>
        <v>MARTIN</v>
      </c>
      <c r="D5" s="10" t="str">
        <f>Élèves!D4</f>
        <v>Paul</v>
      </c>
      <c r="E5" s="5"/>
      <c r="F5" s="5"/>
      <c r="G5" s="5"/>
      <c r="H5" s="5"/>
      <c r="I5" s="32"/>
      <c r="J5" s="5"/>
      <c r="K5" s="12" t="e">
        <f>(SUM(E5,G5,I5)/SUM(F5,H5,J5))*100</f>
        <v>#DIV/0!</v>
      </c>
      <c r="L5" s="11" t="s">
        <v>22</v>
      </c>
      <c r="M5" s="94" t="e">
        <f ca="1">RANK(K5,INDIRECT("K5:K" &amp; AH5))</f>
        <v>#DIV/0!</v>
      </c>
      <c r="N5" s="22"/>
      <c r="O5" s="35"/>
      <c r="P5" s="5"/>
      <c r="Q5" s="5"/>
      <c r="R5" s="5"/>
      <c r="S5" s="5"/>
      <c r="T5" s="5"/>
      <c r="U5" s="5"/>
      <c r="V5" s="5"/>
      <c r="W5" s="5"/>
      <c r="X5" s="5"/>
      <c r="Y5" s="5"/>
      <c r="Z5" s="12" t="e">
        <f>SUM(E5,G5,I5,P5,R5,T5,V5,X5)/SUM(F5,H5,J5,Q5,S5,U5,W5,Y5)*100</f>
        <v>#DIV/0!</v>
      </c>
      <c r="AA5" s="11" t="s">
        <v>22</v>
      </c>
      <c r="AB5" s="94" t="e">
        <f t="shared" ref="AB5:AB29" ca="1" si="0">RANK(Z5,INDIRECT("Z5:Z" &amp; AH$5))</f>
        <v>#DIV/0!</v>
      </c>
      <c r="AC5" s="35" t="e">
        <f t="shared" ref="AC5:AC29" si="1">IF(K5&gt;Z5,2,0)</f>
        <v>#DIV/0!</v>
      </c>
      <c r="AD5" s="52" t="e">
        <f t="shared" ref="AD5:AD29" si="2">Z5-K5</f>
        <v>#DIV/0!</v>
      </c>
      <c r="AE5" s="93" t="s">
        <v>54</v>
      </c>
      <c r="AF5" s="10"/>
      <c r="AG5" s="10"/>
      <c r="AH5" s="151">
        <f>SUM(Élèves!P6+4)</f>
        <v>11</v>
      </c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</row>
    <row r="6" spans="1:89">
      <c r="A6" s="10"/>
      <c r="B6" s="65">
        <v>2</v>
      </c>
      <c r="C6" s="10" t="str">
        <f>Élèves!C5</f>
        <v>DUPOND</v>
      </c>
      <c r="D6" s="10" t="str">
        <f>Élèves!D5</f>
        <v>Henri</v>
      </c>
      <c r="E6" s="5"/>
      <c r="F6" s="5"/>
      <c r="G6" s="5"/>
      <c r="H6" s="5"/>
      <c r="I6" s="32"/>
      <c r="J6" s="5"/>
      <c r="K6" s="12" t="e">
        <f t="shared" ref="K6:K29" si="3">(SUM(E6,G6,I6)/SUM(F6,H6,J6))*100</f>
        <v>#DIV/0!</v>
      </c>
      <c r="L6" s="11" t="s">
        <v>22</v>
      </c>
      <c r="M6" s="94" t="e">
        <f ca="1">RANK(K6,INDIRECT("K5:K" &amp; AH5))</f>
        <v>#DIV/0!</v>
      </c>
      <c r="N6" s="22"/>
      <c r="O6" s="35"/>
      <c r="P6" s="5"/>
      <c r="Q6" s="5"/>
      <c r="R6" s="5"/>
      <c r="S6" s="5"/>
      <c r="T6" s="5"/>
      <c r="U6" s="5"/>
      <c r="V6" s="5"/>
      <c r="W6" s="5"/>
      <c r="X6" s="5"/>
      <c r="Y6" s="5"/>
      <c r="Z6" s="12" t="e">
        <f t="shared" ref="Z6:Z29" si="4">SUM(E6,G6,I6,P6,R6,T6,V6,X6)/SUM(F6,H6,J6,Q6,S6,U6,W6,Y6)*100</f>
        <v>#DIV/0!</v>
      </c>
      <c r="AA6" s="11" t="s">
        <v>22</v>
      </c>
      <c r="AB6" s="94" t="e">
        <f t="shared" ca="1" si="0"/>
        <v>#DIV/0!</v>
      </c>
      <c r="AC6" s="35" t="e">
        <f t="shared" si="1"/>
        <v>#DIV/0!</v>
      </c>
      <c r="AD6" s="52" t="e">
        <f t="shared" si="2"/>
        <v>#DIV/0!</v>
      </c>
      <c r="AE6" s="93" t="s">
        <v>54</v>
      </c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</row>
    <row r="7" spans="1:89">
      <c r="A7" s="10"/>
      <c r="B7" s="65">
        <v>3</v>
      </c>
      <c r="C7" s="10" t="str">
        <f>Élèves!C6</f>
        <v>TABERNACLE</v>
      </c>
      <c r="D7" s="10" t="str">
        <f>Élèves!D6</f>
        <v>Ghislain</v>
      </c>
      <c r="E7" s="5"/>
      <c r="F7" s="5"/>
      <c r="G7" s="5"/>
      <c r="H7" s="5"/>
      <c r="I7" s="32"/>
      <c r="J7" s="5"/>
      <c r="K7" s="12" t="e">
        <f t="shared" si="3"/>
        <v>#DIV/0!</v>
      </c>
      <c r="L7" s="11" t="s">
        <v>22</v>
      </c>
      <c r="M7" s="94" t="e">
        <f ca="1">RANK(K7,INDIRECT("K5:K" &amp; AH5))</f>
        <v>#DIV/0!</v>
      </c>
      <c r="N7" s="22"/>
      <c r="O7" s="35"/>
      <c r="P7" s="5"/>
      <c r="Q7" s="5"/>
      <c r="R7" s="5"/>
      <c r="S7" s="5"/>
      <c r="T7" s="5"/>
      <c r="U7" s="5"/>
      <c r="V7" s="5"/>
      <c r="W7" s="5"/>
      <c r="X7" s="5"/>
      <c r="Y7" s="5"/>
      <c r="Z7" s="12" t="e">
        <f t="shared" si="4"/>
        <v>#DIV/0!</v>
      </c>
      <c r="AA7" s="11" t="s">
        <v>22</v>
      </c>
      <c r="AB7" s="94" t="e">
        <f t="shared" ca="1" si="0"/>
        <v>#DIV/0!</v>
      </c>
      <c r="AC7" s="35" t="e">
        <f t="shared" si="1"/>
        <v>#DIV/0!</v>
      </c>
      <c r="AD7" s="52" t="e">
        <f t="shared" si="2"/>
        <v>#DIV/0!</v>
      </c>
      <c r="AE7" s="93" t="s">
        <v>54</v>
      </c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</row>
    <row r="8" spans="1:89">
      <c r="A8" s="10"/>
      <c r="B8" s="65">
        <v>4</v>
      </c>
      <c r="C8" s="10" t="str">
        <f>Élèves!C7</f>
        <v>EASY</v>
      </c>
      <c r="D8" s="10" t="str">
        <f>Élèves!D7</f>
        <v>Isabelle</v>
      </c>
      <c r="E8" s="5"/>
      <c r="F8" s="5"/>
      <c r="G8" s="5"/>
      <c r="H8" s="5"/>
      <c r="I8" s="32"/>
      <c r="J8" s="5"/>
      <c r="K8" s="12" t="e">
        <f t="shared" si="3"/>
        <v>#DIV/0!</v>
      </c>
      <c r="L8" s="11" t="s">
        <v>22</v>
      </c>
      <c r="M8" s="94" t="e">
        <f ca="1">RANK(K8,INDIRECT("K5:K" &amp; AH5))</f>
        <v>#DIV/0!</v>
      </c>
      <c r="N8" s="22"/>
      <c r="O8" s="35"/>
      <c r="P8" s="5"/>
      <c r="Q8" s="5"/>
      <c r="R8" s="5"/>
      <c r="S8" s="5"/>
      <c r="T8" s="5"/>
      <c r="U8" s="5"/>
      <c r="V8" s="5"/>
      <c r="W8" s="5"/>
      <c r="X8" s="5"/>
      <c r="Y8" s="5"/>
      <c r="Z8" s="12" t="e">
        <f t="shared" si="4"/>
        <v>#DIV/0!</v>
      </c>
      <c r="AA8" s="11" t="s">
        <v>22</v>
      </c>
      <c r="AB8" s="94" t="e">
        <f t="shared" ca="1" si="0"/>
        <v>#DIV/0!</v>
      </c>
      <c r="AC8" s="35" t="e">
        <f t="shared" si="1"/>
        <v>#DIV/0!</v>
      </c>
      <c r="AD8" s="52" t="e">
        <f t="shared" si="2"/>
        <v>#DIV/0!</v>
      </c>
      <c r="AE8" s="93" t="s">
        <v>54</v>
      </c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</row>
    <row r="9" spans="1:89">
      <c r="A9" s="10"/>
      <c r="B9" s="65">
        <v>5</v>
      </c>
      <c r="C9" s="10" t="str">
        <f>Élèves!C8</f>
        <v>KINGDOM</v>
      </c>
      <c r="D9" s="10" t="str">
        <f>Élèves!D8</f>
        <v>Aline</v>
      </c>
      <c r="E9" s="5"/>
      <c r="F9" s="5"/>
      <c r="G9" s="5"/>
      <c r="H9" s="5"/>
      <c r="I9" s="32"/>
      <c r="J9" s="5"/>
      <c r="K9" s="12" t="e">
        <f t="shared" si="3"/>
        <v>#DIV/0!</v>
      </c>
      <c r="L9" s="11" t="s">
        <v>22</v>
      </c>
      <c r="M9" s="94" t="e">
        <f ca="1">RANK(K9,INDIRECT("K5:K" &amp; AH5))</f>
        <v>#DIV/0!</v>
      </c>
      <c r="N9" s="22"/>
      <c r="O9" s="35"/>
      <c r="P9" s="5"/>
      <c r="Q9" s="5"/>
      <c r="R9" s="5"/>
      <c r="S9" s="5"/>
      <c r="T9" s="5"/>
      <c r="U9" s="5"/>
      <c r="V9" s="5"/>
      <c r="W9" s="5"/>
      <c r="X9" s="5"/>
      <c r="Y9" s="5"/>
      <c r="Z9" s="12" t="e">
        <f t="shared" si="4"/>
        <v>#DIV/0!</v>
      </c>
      <c r="AA9" s="11" t="s">
        <v>22</v>
      </c>
      <c r="AB9" s="94" t="e">
        <f t="shared" ca="1" si="0"/>
        <v>#DIV/0!</v>
      </c>
      <c r="AC9" s="35" t="e">
        <f t="shared" si="1"/>
        <v>#DIV/0!</v>
      </c>
      <c r="AD9" s="52" t="e">
        <f t="shared" si="2"/>
        <v>#DIV/0!</v>
      </c>
      <c r="AE9" s="93" t="s">
        <v>54</v>
      </c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</row>
    <row r="10" spans="1:89">
      <c r="A10" s="10"/>
      <c r="B10" s="65">
        <v>6</v>
      </c>
      <c r="C10" s="10" t="str">
        <f>Élèves!C9</f>
        <v>FORTE</v>
      </c>
      <c r="D10" s="10" t="str">
        <f>Élèves!D9</f>
        <v>Salie</v>
      </c>
      <c r="E10" s="5"/>
      <c r="F10" s="5"/>
      <c r="G10" s="5"/>
      <c r="H10" s="5"/>
      <c r="I10" s="32"/>
      <c r="J10" s="5"/>
      <c r="K10" s="12" t="e">
        <f t="shared" si="3"/>
        <v>#DIV/0!</v>
      </c>
      <c r="L10" s="11" t="s">
        <v>22</v>
      </c>
      <c r="M10" s="94" t="e">
        <f ca="1">RANK(K10,INDIRECT("K5:K" &amp; AH5))</f>
        <v>#DIV/0!</v>
      </c>
      <c r="N10" s="22"/>
      <c r="O10" s="35"/>
      <c r="P10" s="5"/>
      <c r="Q10" s="5"/>
      <c r="R10" s="5"/>
      <c r="S10" s="5"/>
      <c r="T10" s="5"/>
      <c r="U10" s="5"/>
      <c r="V10" s="5"/>
      <c r="W10" s="5"/>
      <c r="X10" s="5"/>
      <c r="Y10" s="5"/>
      <c r="Z10" s="12" t="e">
        <f t="shared" si="4"/>
        <v>#DIV/0!</v>
      </c>
      <c r="AA10" s="11" t="s">
        <v>22</v>
      </c>
      <c r="AB10" s="94" t="e">
        <f t="shared" ca="1" si="0"/>
        <v>#DIV/0!</v>
      </c>
      <c r="AC10" s="35" t="e">
        <f t="shared" si="1"/>
        <v>#DIV/0!</v>
      </c>
      <c r="AD10" s="52" t="e">
        <f t="shared" si="2"/>
        <v>#DIV/0!</v>
      </c>
      <c r="AE10" s="93" t="s">
        <v>54</v>
      </c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</row>
    <row r="11" spans="1:89">
      <c r="A11" s="10"/>
      <c r="B11" s="65">
        <v>7</v>
      </c>
      <c r="C11" s="10" t="str">
        <f>Élèves!C10</f>
        <v>SEGEC</v>
      </c>
      <c r="D11" s="10" t="str">
        <f>Élèves!D10</f>
        <v>Rédoine</v>
      </c>
      <c r="E11" s="5"/>
      <c r="F11" s="5"/>
      <c r="G11" s="5"/>
      <c r="H11" s="5"/>
      <c r="I11" s="32"/>
      <c r="J11" s="5"/>
      <c r="K11" s="12" t="e">
        <f t="shared" si="3"/>
        <v>#DIV/0!</v>
      </c>
      <c r="L11" s="11" t="s">
        <v>22</v>
      </c>
      <c r="M11" s="94" t="e">
        <f ca="1">RANK(K11,INDIRECT("K5:K" &amp; AH5))</f>
        <v>#DIV/0!</v>
      </c>
      <c r="N11" s="22"/>
      <c r="O11" s="35"/>
      <c r="P11" s="5"/>
      <c r="Q11" s="5"/>
      <c r="R11" s="5"/>
      <c r="S11" s="5"/>
      <c r="T11" s="5"/>
      <c r="U11" s="5"/>
      <c r="V11" s="5"/>
      <c r="W11" s="5"/>
      <c r="X11" s="5"/>
      <c r="Y11" s="5"/>
      <c r="Z11" s="12" t="e">
        <f t="shared" si="4"/>
        <v>#DIV/0!</v>
      </c>
      <c r="AA11" s="11" t="s">
        <v>22</v>
      </c>
      <c r="AB11" s="94" t="e">
        <f t="shared" ca="1" si="0"/>
        <v>#DIV/0!</v>
      </c>
      <c r="AC11" s="35" t="e">
        <f t="shared" si="1"/>
        <v>#DIV/0!</v>
      </c>
      <c r="AD11" s="52" t="e">
        <f t="shared" si="2"/>
        <v>#DIV/0!</v>
      </c>
      <c r="AE11" s="93" t="s">
        <v>54</v>
      </c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</row>
    <row r="12" spans="1:89">
      <c r="A12" s="10"/>
      <c r="B12" s="65">
        <v>8</v>
      </c>
      <c r="C12" s="10">
        <f>Élèves!C11</f>
        <v>0</v>
      </c>
      <c r="D12" s="10">
        <f>Élèves!D11</f>
        <v>0</v>
      </c>
      <c r="E12" s="5"/>
      <c r="F12" s="5"/>
      <c r="G12" s="5"/>
      <c r="H12" s="5"/>
      <c r="I12" s="32"/>
      <c r="J12" s="5"/>
      <c r="K12" s="12" t="e">
        <f t="shared" si="3"/>
        <v>#DIV/0!</v>
      </c>
      <c r="L12" s="11" t="s">
        <v>22</v>
      </c>
      <c r="M12" s="94" t="e">
        <f ca="1">RANK(K12,INDIRECT("K5:K" &amp; AH5))</f>
        <v>#DIV/0!</v>
      </c>
      <c r="N12" s="22"/>
      <c r="O12" s="35"/>
      <c r="P12" s="5"/>
      <c r="Q12" s="5"/>
      <c r="R12" s="5"/>
      <c r="S12" s="5"/>
      <c r="T12" s="5"/>
      <c r="U12" s="5"/>
      <c r="V12" s="5"/>
      <c r="W12" s="5"/>
      <c r="X12" s="5"/>
      <c r="Y12" s="5"/>
      <c r="Z12" s="12" t="e">
        <f t="shared" si="4"/>
        <v>#DIV/0!</v>
      </c>
      <c r="AA12" s="11" t="s">
        <v>22</v>
      </c>
      <c r="AB12" s="94" t="e">
        <f t="shared" ca="1" si="0"/>
        <v>#DIV/0!</v>
      </c>
      <c r="AC12" s="35" t="e">
        <f t="shared" si="1"/>
        <v>#DIV/0!</v>
      </c>
      <c r="AD12" s="52" t="e">
        <f t="shared" si="2"/>
        <v>#DIV/0!</v>
      </c>
      <c r="AE12" s="93" t="s">
        <v>54</v>
      </c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</row>
    <row r="13" spans="1:89">
      <c r="A13" s="10"/>
      <c r="B13" s="65">
        <v>9</v>
      </c>
      <c r="C13" s="10">
        <f>Élèves!C12</f>
        <v>0</v>
      </c>
      <c r="D13" s="10">
        <f>Élèves!D12</f>
        <v>0</v>
      </c>
      <c r="E13" s="5"/>
      <c r="F13" s="5"/>
      <c r="G13" s="5"/>
      <c r="H13" s="5"/>
      <c r="I13" s="32"/>
      <c r="J13" s="5"/>
      <c r="K13" s="12" t="e">
        <f t="shared" si="3"/>
        <v>#DIV/0!</v>
      </c>
      <c r="L13" s="11" t="s">
        <v>22</v>
      </c>
      <c r="M13" s="94" t="e">
        <f ca="1">RANK(K13,INDIRECT("K5:K" &amp; AH5))</f>
        <v>#DIV/0!</v>
      </c>
      <c r="N13" s="22"/>
      <c r="O13" s="35"/>
      <c r="P13" s="5"/>
      <c r="Q13" s="5"/>
      <c r="R13" s="5"/>
      <c r="S13" s="5"/>
      <c r="T13" s="5"/>
      <c r="U13" s="5"/>
      <c r="V13" s="5"/>
      <c r="W13" s="5"/>
      <c r="X13" s="5"/>
      <c r="Y13" s="5"/>
      <c r="Z13" s="12" t="e">
        <f t="shared" si="4"/>
        <v>#DIV/0!</v>
      </c>
      <c r="AA13" s="11" t="s">
        <v>22</v>
      </c>
      <c r="AB13" s="94" t="e">
        <f t="shared" ca="1" si="0"/>
        <v>#DIV/0!</v>
      </c>
      <c r="AC13" s="35" t="e">
        <f t="shared" si="1"/>
        <v>#DIV/0!</v>
      </c>
      <c r="AD13" s="52" t="e">
        <f t="shared" si="2"/>
        <v>#DIV/0!</v>
      </c>
      <c r="AE13" s="93" t="s">
        <v>54</v>
      </c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</row>
    <row r="14" spans="1:89">
      <c r="A14" s="10"/>
      <c r="B14" s="65">
        <v>10</v>
      </c>
      <c r="C14" s="10">
        <f>Élèves!C13</f>
        <v>0</v>
      </c>
      <c r="D14" s="10">
        <f>Élèves!D13</f>
        <v>0</v>
      </c>
      <c r="E14" s="5"/>
      <c r="F14" s="5"/>
      <c r="G14" s="5"/>
      <c r="H14" s="5"/>
      <c r="I14" s="32"/>
      <c r="J14" s="5"/>
      <c r="K14" s="12" t="e">
        <f t="shared" si="3"/>
        <v>#DIV/0!</v>
      </c>
      <c r="L14" s="11" t="s">
        <v>22</v>
      </c>
      <c r="M14" s="94" t="e">
        <f ca="1">RANK(K14,INDIRECT("K5:K" &amp; AH5))</f>
        <v>#DIV/0!</v>
      </c>
      <c r="N14" s="22"/>
      <c r="O14" s="35"/>
      <c r="P14" s="5"/>
      <c r="Q14" s="5"/>
      <c r="R14" s="5"/>
      <c r="S14" s="5"/>
      <c r="T14" s="5"/>
      <c r="U14" s="5"/>
      <c r="V14" s="5"/>
      <c r="W14" s="5"/>
      <c r="X14" s="5"/>
      <c r="Y14" s="5"/>
      <c r="Z14" s="12" t="e">
        <f t="shared" si="4"/>
        <v>#DIV/0!</v>
      </c>
      <c r="AA14" s="11" t="s">
        <v>22</v>
      </c>
      <c r="AB14" s="94" t="e">
        <f t="shared" ca="1" si="0"/>
        <v>#DIV/0!</v>
      </c>
      <c r="AC14" s="35" t="e">
        <f t="shared" si="1"/>
        <v>#DIV/0!</v>
      </c>
      <c r="AD14" s="52" t="e">
        <f t="shared" si="2"/>
        <v>#DIV/0!</v>
      </c>
      <c r="AE14" s="93" t="s">
        <v>54</v>
      </c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</row>
    <row r="15" spans="1:89">
      <c r="A15" s="10"/>
      <c r="B15" s="65">
        <v>11</v>
      </c>
      <c r="C15" s="10">
        <f>Élèves!C14</f>
        <v>0</v>
      </c>
      <c r="D15" s="10">
        <f>Élèves!D14</f>
        <v>0</v>
      </c>
      <c r="E15" s="5"/>
      <c r="F15" s="5"/>
      <c r="G15" s="5"/>
      <c r="H15" s="5"/>
      <c r="I15" s="32"/>
      <c r="J15" s="5"/>
      <c r="K15" s="12" t="e">
        <f t="shared" si="3"/>
        <v>#DIV/0!</v>
      </c>
      <c r="L15" s="11" t="s">
        <v>22</v>
      </c>
      <c r="M15" s="94" t="e">
        <f ca="1">RANK(K15,INDIRECT("K5:K" &amp; AH5))</f>
        <v>#DIV/0!</v>
      </c>
      <c r="N15" s="22"/>
      <c r="O15" s="35"/>
      <c r="P15" s="5"/>
      <c r="Q15" s="5"/>
      <c r="R15" s="5"/>
      <c r="S15" s="5"/>
      <c r="T15" s="5"/>
      <c r="U15" s="5"/>
      <c r="V15" s="5"/>
      <c r="W15" s="5"/>
      <c r="X15" s="5"/>
      <c r="Y15" s="5"/>
      <c r="Z15" s="12" t="e">
        <f t="shared" si="4"/>
        <v>#DIV/0!</v>
      </c>
      <c r="AA15" s="11" t="s">
        <v>22</v>
      </c>
      <c r="AB15" s="94" t="e">
        <f t="shared" ca="1" si="0"/>
        <v>#DIV/0!</v>
      </c>
      <c r="AC15" s="35" t="e">
        <f t="shared" si="1"/>
        <v>#DIV/0!</v>
      </c>
      <c r="AD15" s="52" t="e">
        <f t="shared" si="2"/>
        <v>#DIV/0!</v>
      </c>
      <c r="AE15" s="93" t="s">
        <v>54</v>
      </c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</row>
    <row r="16" spans="1:89">
      <c r="A16" s="10"/>
      <c r="B16" s="65">
        <v>12</v>
      </c>
      <c r="C16" s="10">
        <f>Élèves!C15</f>
        <v>0</v>
      </c>
      <c r="D16" s="10">
        <f>Élèves!D15</f>
        <v>0</v>
      </c>
      <c r="E16" s="5"/>
      <c r="F16" s="5"/>
      <c r="G16" s="5"/>
      <c r="H16" s="5"/>
      <c r="I16" s="32"/>
      <c r="J16" s="5"/>
      <c r="K16" s="12" t="e">
        <f t="shared" si="3"/>
        <v>#DIV/0!</v>
      </c>
      <c r="L16" s="11" t="s">
        <v>22</v>
      </c>
      <c r="M16" s="94" t="e">
        <f ca="1">RANK(K16,INDIRECT("K5:K" &amp; AH5))</f>
        <v>#DIV/0!</v>
      </c>
      <c r="N16" s="22"/>
      <c r="O16" s="35"/>
      <c r="P16" s="5"/>
      <c r="Q16" s="5"/>
      <c r="R16" s="5"/>
      <c r="S16" s="5"/>
      <c r="T16" s="5"/>
      <c r="U16" s="5"/>
      <c r="V16" s="5"/>
      <c r="W16" s="5"/>
      <c r="X16" s="5"/>
      <c r="Y16" s="5"/>
      <c r="Z16" s="12" t="e">
        <f t="shared" si="4"/>
        <v>#DIV/0!</v>
      </c>
      <c r="AA16" s="11" t="s">
        <v>22</v>
      </c>
      <c r="AB16" s="94" t="e">
        <f t="shared" ca="1" si="0"/>
        <v>#DIV/0!</v>
      </c>
      <c r="AC16" s="35" t="e">
        <f t="shared" si="1"/>
        <v>#DIV/0!</v>
      </c>
      <c r="AD16" s="52" t="e">
        <f t="shared" si="2"/>
        <v>#DIV/0!</v>
      </c>
      <c r="AE16" s="93" t="s">
        <v>54</v>
      </c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</row>
    <row r="17" spans="1:63">
      <c r="A17" s="10"/>
      <c r="B17" s="65">
        <v>13</v>
      </c>
      <c r="C17" s="10">
        <f>Élèves!C16</f>
        <v>0</v>
      </c>
      <c r="D17" s="10">
        <f>Élèves!D16</f>
        <v>0</v>
      </c>
      <c r="E17" s="5"/>
      <c r="F17" s="5"/>
      <c r="G17" s="5"/>
      <c r="H17" s="5"/>
      <c r="I17" s="32"/>
      <c r="J17" s="5"/>
      <c r="K17" s="12" t="e">
        <f>(SUM(E17,G17,I17)/SUM(F17,H17,J17))*100</f>
        <v>#DIV/0!</v>
      </c>
      <c r="L17" s="11" t="s">
        <v>22</v>
      </c>
      <c r="M17" s="94" t="e">
        <f ca="1">RANK(K17,INDIRECT("K5:K" &amp; AH5))</f>
        <v>#DIV/0!</v>
      </c>
      <c r="N17" s="22"/>
      <c r="O17" s="35"/>
      <c r="P17" s="5"/>
      <c r="Q17" s="5"/>
      <c r="R17" s="5"/>
      <c r="S17" s="5"/>
      <c r="T17" s="5"/>
      <c r="U17" s="5"/>
      <c r="V17" s="5"/>
      <c r="W17" s="5"/>
      <c r="X17" s="5"/>
      <c r="Y17" s="5"/>
      <c r="Z17" s="12" t="e">
        <f>SUM(E17,G17,I17,P17,R17,T17,V17,X17)/SUM(F17,H17,J17,Q17,S17,U17,W17,Y17)*100</f>
        <v>#DIV/0!</v>
      </c>
      <c r="AA17" s="11" t="s">
        <v>22</v>
      </c>
      <c r="AB17" s="94" t="e">
        <f t="shared" ca="1" si="0"/>
        <v>#DIV/0!</v>
      </c>
      <c r="AC17" s="35" t="e">
        <f t="shared" si="1"/>
        <v>#DIV/0!</v>
      </c>
      <c r="AD17" s="52" t="e">
        <f t="shared" si="2"/>
        <v>#DIV/0!</v>
      </c>
      <c r="AE17" s="93" t="s">
        <v>54</v>
      </c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</row>
    <row r="18" spans="1:63">
      <c r="A18" s="10"/>
      <c r="B18" s="65">
        <v>14</v>
      </c>
      <c r="C18" s="10">
        <f>Élèves!C17</f>
        <v>0</v>
      </c>
      <c r="D18" s="10">
        <f>Élèves!D17</f>
        <v>0</v>
      </c>
      <c r="E18" s="5"/>
      <c r="F18" s="5"/>
      <c r="G18" s="5"/>
      <c r="H18" s="5"/>
      <c r="I18" s="32"/>
      <c r="J18" s="5"/>
      <c r="K18" s="12" t="e">
        <f t="shared" si="3"/>
        <v>#DIV/0!</v>
      </c>
      <c r="L18" s="11" t="s">
        <v>22</v>
      </c>
      <c r="M18" s="94" t="e">
        <f t="shared" ref="M18:M29" ca="1" si="5">RANK(K18,INDIRECT("K5:K" &amp; AH$5))</f>
        <v>#DIV/0!</v>
      </c>
      <c r="N18" s="22"/>
      <c r="O18" s="35"/>
      <c r="P18" s="5"/>
      <c r="Q18" s="5"/>
      <c r="R18" s="5"/>
      <c r="S18" s="5"/>
      <c r="T18" s="5"/>
      <c r="U18" s="5"/>
      <c r="V18" s="5"/>
      <c r="W18" s="5"/>
      <c r="X18" s="5"/>
      <c r="Y18" s="5"/>
      <c r="Z18" s="12" t="e">
        <f t="shared" si="4"/>
        <v>#DIV/0!</v>
      </c>
      <c r="AA18" s="11" t="s">
        <v>22</v>
      </c>
      <c r="AB18" s="94" t="e">
        <f t="shared" ca="1" si="0"/>
        <v>#DIV/0!</v>
      </c>
      <c r="AC18" s="35" t="e">
        <f t="shared" si="1"/>
        <v>#DIV/0!</v>
      </c>
      <c r="AD18" s="52" t="e">
        <f t="shared" si="2"/>
        <v>#DIV/0!</v>
      </c>
      <c r="AE18" s="93" t="s">
        <v>54</v>
      </c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</row>
    <row r="19" spans="1:63">
      <c r="A19" s="10"/>
      <c r="B19" s="65">
        <v>15</v>
      </c>
      <c r="C19" s="10">
        <f>Élèves!C18</f>
        <v>0</v>
      </c>
      <c r="D19" s="10">
        <f>Élèves!D18</f>
        <v>0</v>
      </c>
      <c r="E19" s="5"/>
      <c r="F19" s="5"/>
      <c r="G19" s="5"/>
      <c r="H19" s="5"/>
      <c r="I19" s="32"/>
      <c r="J19" s="5"/>
      <c r="K19" s="12" t="e">
        <f t="shared" si="3"/>
        <v>#DIV/0!</v>
      </c>
      <c r="L19" s="11" t="s">
        <v>22</v>
      </c>
      <c r="M19" s="94" t="e">
        <f t="shared" ca="1" si="5"/>
        <v>#DIV/0!</v>
      </c>
      <c r="N19" s="22"/>
      <c r="O19" s="35"/>
      <c r="P19" s="5"/>
      <c r="Q19" s="5"/>
      <c r="R19" s="5"/>
      <c r="S19" s="5"/>
      <c r="T19" s="5"/>
      <c r="U19" s="5"/>
      <c r="V19" s="5"/>
      <c r="W19" s="5"/>
      <c r="X19" s="5"/>
      <c r="Y19" s="5"/>
      <c r="Z19" s="12" t="e">
        <f t="shared" si="4"/>
        <v>#DIV/0!</v>
      </c>
      <c r="AA19" s="11" t="s">
        <v>22</v>
      </c>
      <c r="AB19" s="94" t="e">
        <f t="shared" ca="1" si="0"/>
        <v>#DIV/0!</v>
      </c>
      <c r="AC19" s="35" t="e">
        <f t="shared" si="1"/>
        <v>#DIV/0!</v>
      </c>
      <c r="AD19" s="52" t="e">
        <f t="shared" si="2"/>
        <v>#DIV/0!</v>
      </c>
      <c r="AE19" s="93" t="s">
        <v>54</v>
      </c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</row>
    <row r="20" spans="1:63">
      <c r="A20" s="10"/>
      <c r="B20" s="65">
        <v>16</v>
      </c>
      <c r="C20" s="10">
        <f>Élèves!C19</f>
        <v>0</v>
      </c>
      <c r="D20" s="10">
        <f>Élèves!D19</f>
        <v>0</v>
      </c>
      <c r="E20" s="5"/>
      <c r="F20" s="5"/>
      <c r="G20" s="5"/>
      <c r="H20" s="5"/>
      <c r="I20" s="32"/>
      <c r="J20" s="5"/>
      <c r="K20" s="12" t="e">
        <f t="shared" si="3"/>
        <v>#DIV/0!</v>
      </c>
      <c r="L20" s="11" t="s">
        <v>22</v>
      </c>
      <c r="M20" s="94" t="e">
        <f t="shared" ca="1" si="5"/>
        <v>#DIV/0!</v>
      </c>
      <c r="N20" s="22"/>
      <c r="O20" s="35"/>
      <c r="P20" s="5"/>
      <c r="Q20" s="5"/>
      <c r="R20" s="5"/>
      <c r="S20" s="5"/>
      <c r="T20" s="5"/>
      <c r="U20" s="5"/>
      <c r="V20" s="5"/>
      <c r="W20" s="5"/>
      <c r="X20" s="5"/>
      <c r="Y20" s="5"/>
      <c r="Z20" s="12" t="e">
        <f t="shared" si="4"/>
        <v>#DIV/0!</v>
      </c>
      <c r="AA20" s="11" t="s">
        <v>22</v>
      </c>
      <c r="AB20" s="94" t="e">
        <f t="shared" ca="1" si="0"/>
        <v>#DIV/0!</v>
      </c>
      <c r="AC20" s="35" t="e">
        <f t="shared" si="1"/>
        <v>#DIV/0!</v>
      </c>
      <c r="AD20" s="52" t="e">
        <f t="shared" si="2"/>
        <v>#DIV/0!</v>
      </c>
      <c r="AE20" s="93" t="s">
        <v>54</v>
      </c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</row>
    <row r="21" spans="1:63">
      <c r="A21" s="10"/>
      <c r="B21" s="65">
        <v>17</v>
      </c>
      <c r="C21" s="10">
        <f>Élèves!C20</f>
        <v>0</v>
      </c>
      <c r="D21" s="10">
        <f>Élèves!D20</f>
        <v>0</v>
      </c>
      <c r="E21" s="5"/>
      <c r="F21" s="5"/>
      <c r="G21" s="5"/>
      <c r="H21" s="5"/>
      <c r="I21" s="32"/>
      <c r="J21" s="5"/>
      <c r="K21" s="12" t="e">
        <f t="shared" si="3"/>
        <v>#DIV/0!</v>
      </c>
      <c r="L21" s="11" t="s">
        <v>22</v>
      </c>
      <c r="M21" s="94" t="e">
        <f t="shared" ca="1" si="5"/>
        <v>#DIV/0!</v>
      </c>
      <c r="N21" s="22"/>
      <c r="O21" s="35"/>
      <c r="P21" s="5"/>
      <c r="Q21" s="5"/>
      <c r="R21" s="5"/>
      <c r="S21" s="5"/>
      <c r="T21" s="5"/>
      <c r="U21" s="5"/>
      <c r="V21" s="5"/>
      <c r="W21" s="5"/>
      <c r="X21" s="5"/>
      <c r="Y21" s="5"/>
      <c r="Z21" s="12" t="e">
        <f t="shared" si="4"/>
        <v>#DIV/0!</v>
      </c>
      <c r="AA21" s="11" t="s">
        <v>22</v>
      </c>
      <c r="AB21" s="94" t="e">
        <f t="shared" ca="1" si="0"/>
        <v>#DIV/0!</v>
      </c>
      <c r="AC21" s="35" t="e">
        <f t="shared" si="1"/>
        <v>#DIV/0!</v>
      </c>
      <c r="AD21" s="52" t="e">
        <f t="shared" si="2"/>
        <v>#DIV/0!</v>
      </c>
      <c r="AE21" s="93" t="s">
        <v>54</v>
      </c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</row>
    <row r="22" spans="1:63">
      <c r="A22" s="10"/>
      <c r="B22" s="65">
        <v>18</v>
      </c>
      <c r="C22" s="10">
        <f>Élèves!C21</f>
        <v>0</v>
      </c>
      <c r="D22" s="10">
        <f>Élèves!D21</f>
        <v>0</v>
      </c>
      <c r="E22" s="5"/>
      <c r="F22" s="5"/>
      <c r="G22" s="5"/>
      <c r="H22" s="5"/>
      <c r="I22" s="32"/>
      <c r="J22" s="5"/>
      <c r="K22" s="12" t="e">
        <f t="shared" si="3"/>
        <v>#DIV/0!</v>
      </c>
      <c r="L22" s="11" t="s">
        <v>22</v>
      </c>
      <c r="M22" s="94" t="e">
        <f t="shared" ca="1" si="5"/>
        <v>#DIV/0!</v>
      </c>
      <c r="N22" s="22"/>
      <c r="O22" s="35"/>
      <c r="P22" s="5"/>
      <c r="Q22" s="5"/>
      <c r="R22" s="5"/>
      <c r="S22" s="5"/>
      <c r="T22" s="5"/>
      <c r="U22" s="5"/>
      <c r="V22" s="5"/>
      <c r="W22" s="5"/>
      <c r="X22" s="5"/>
      <c r="Y22" s="5"/>
      <c r="Z22" s="12" t="e">
        <f t="shared" si="4"/>
        <v>#DIV/0!</v>
      </c>
      <c r="AA22" s="11" t="s">
        <v>22</v>
      </c>
      <c r="AB22" s="94" t="e">
        <f t="shared" ca="1" si="0"/>
        <v>#DIV/0!</v>
      </c>
      <c r="AC22" s="35" t="e">
        <f t="shared" si="1"/>
        <v>#DIV/0!</v>
      </c>
      <c r="AD22" s="52" t="e">
        <f t="shared" si="2"/>
        <v>#DIV/0!</v>
      </c>
      <c r="AE22" s="93" t="s">
        <v>54</v>
      </c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</row>
    <row r="23" spans="1:63">
      <c r="A23" s="10"/>
      <c r="B23" s="65">
        <v>19</v>
      </c>
      <c r="C23" s="10">
        <f>Élèves!C22</f>
        <v>0</v>
      </c>
      <c r="D23" s="10">
        <f>Élèves!D22</f>
        <v>0</v>
      </c>
      <c r="E23" s="5"/>
      <c r="F23" s="5"/>
      <c r="G23" s="5"/>
      <c r="H23" s="5"/>
      <c r="I23" s="32"/>
      <c r="J23" s="5"/>
      <c r="K23" s="12" t="e">
        <f t="shared" si="3"/>
        <v>#DIV/0!</v>
      </c>
      <c r="L23" s="11" t="s">
        <v>22</v>
      </c>
      <c r="M23" s="94" t="e">
        <f t="shared" ca="1" si="5"/>
        <v>#DIV/0!</v>
      </c>
      <c r="N23" s="22"/>
      <c r="O23" s="35"/>
      <c r="P23" s="5"/>
      <c r="Q23" s="5"/>
      <c r="R23" s="5"/>
      <c r="S23" s="5"/>
      <c r="T23" s="5"/>
      <c r="U23" s="5"/>
      <c r="V23" s="5"/>
      <c r="W23" s="5"/>
      <c r="X23" s="5"/>
      <c r="Y23" s="5"/>
      <c r="Z23" s="12" t="e">
        <f t="shared" si="4"/>
        <v>#DIV/0!</v>
      </c>
      <c r="AA23" s="11" t="s">
        <v>22</v>
      </c>
      <c r="AB23" s="94" t="e">
        <f t="shared" ca="1" si="0"/>
        <v>#DIV/0!</v>
      </c>
      <c r="AC23" s="35" t="e">
        <f t="shared" si="1"/>
        <v>#DIV/0!</v>
      </c>
      <c r="AD23" s="52" t="e">
        <f t="shared" si="2"/>
        <v>#DIV/0!</v>
      </c>
      <c r="AE23" s="93" t="s">
        <v>54</v>
      </c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</row>
    <row r="24" spans="1:63">
      <c r="A24" s="10"/>
      <c r="B24" s="65">
        <v>20</v>
      </c>
      <c r="C24" s="10">
        <f>Élèves!C23</f>
        <v>0</v>
      </c>
      <c r="D24" s="10">
        <f>Élèves!D23</f>
        <v>0</v>
      </c>
      <c r="E24" s="5"/>
      <c r="F24" s="5"/>
      <c r="G24" s="5"/>
      <c r="H24" s="5"/>
      <c r="I24" s="32"/>
      <c r="J24" s="5"/>
      <c r="K24" s="12" t="e">
        <f t="shared" si="3"/>
        <v>#DIV/0!</v>
      </c>
      <c r="L24" s="11" t="s">
        <v>22</v>
      </c>
      <c r="M24" s="94" t="e">
        <f t="shared" ca="1" si="5"/>
        <v>#DIV/0!</v>
      </c>
      <c r="N24" s="22"/>
      <c r="O24" s="35"/>
      <c r="P24" s="5"/>
      <c r="Q24" s="5"/>
      <c r="R24" s="5"/>
      <c r="S24" s="5"/>
      <c r="T24" s="5"/>
      <c r="U24" s="5"/>
      <c r="V24" s="5"/>
      <c r="W24" s="5"/>
      <c r="X24" s="5"/>
      <c r="Y24" s="5"/>
      <c r="Z24" s="12" t="e">
        <f t="shared" si="4"/>
        <v>#DIV/0!</v>
      </c>
      <c r="AA24" s="11" t="s">
        <v>22</v>
      </c>
      <c r="AB24" s="94" t="e">
        <f t="shared" ca="1" si="0"/>
        <v>#DIV/0!</v>
      </c>
      <c r="AC24" s="35" t="e">
        <f t="shared" si="1"/>
        <v>#DIV/0!</v>
      </c>
      <c r="AD24" s="52" t="e">
        <f t="shared" si="2"/>
        <v>#DIV/0!</v>
      </c>
      <c r="AE24" s="93" t="s">
        <v>54</v>
      </c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</row>
    <row r="25" spans="1:63">
      <c r="A25" s="10"/>
      <c r="B25" s="65">
        <v>21</v>
      </c>
      <c r="C25" s="10">
        <f>Élèves!C24</f>
        <v>0</v>
      </c>
      <c r="D25" s="10">
        <f>Élèves!D24</f>
        <v>0</v>
      </c>
      <c r="E25" s="5"/>
      <c r="F25" s="5"/>
      <c r="G25" s="5"/>
      <c r="H25" s="5"/>
      <c r="I25" s="32"/>
      <c r="J25" s="5"/>
      <c r="K25" s="12" t="e">
        <f>(SUM(E25,G25,I25)/SUM(F25,H25,J25))*100</f>
        <v>#DIV/0!</v>
      </c>
      <c r="L25" s="11" t="s">
        <v>22</v>
      </c>
      <c r="M25" s="94" t="e">
        <f t="shared" ca="1" si="5"/>
        <v>#DIV/0!</v>
      </c>
      <c r="N25" s="22"/>
      <c r="O25" s="35"/>
      <c r="P25" s="5"/>
      <c r="Q25" s="5"/>
      <c r="R25" s="5"/>
      <c r="S25" s="5"/>
      <c r="T25" s="5"/>
      <c r="U25" s="5"/>
      <c r="V25" s="5"/>
      <c r="W25" s="5"/>
      <c r="X25" s="5"/>
      <c r="Y25" s="5"/>
      <c r="Z25" s="12" t="e">
        <f>SUM(E25,G25,I25,P25,R25,T25,V25,X25)/SUM(F25,H25,J25,Q25,S25,U25,W25,Y25)*100</f>
        <v>#DIV/0!</v>
      </c>
      <c r="AA25" s="11" t="s">
        <v>22</v>
      </c>
      <c r="AB25" s="94" t="e">
        <f t="shared" ca="1" si="0"/>
        <v>#DIV/0!</v>
      </c>
      <c r="AC25" s="35" t="e">
        <f t="shared" si="1"/>
        <v>#DIV/0!</v>
      </c>
      <c r="AD25" s="52" t="e">
        <f t="shared" si="2"/>
        <v>#DIV/0!</v>
      </c>
      <c r="AE25" s="93" t="s">
        <v>54</v>
      </c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</row>
    <row r="26" spans="1:63">
      <c r="A26" s="10"/>
      <c r="B26" s="65">
        <v>22</v>
      </c>
      <c r="C26" s="10">
        <f>Élèves!C25</f>
        <v>0</v>
      </c>
      <c r="D26" s="10">
        <f>Élèves!D25</f>
        <v>0</v>
      </c>
      <c r="E26" s="5"/>
      <c r="F26" s="5"/>
      <c r="G26" s="5"/>
      <c r="H26" s="5"/>
      <c r="I26" s="32"/>
      <c r="J26" s="5"/>
      <c r="K26" s="12" t="e">
        <f t="shared" si="3"/>
        <v>#DIV/0!</v>
      </c>
      <c r="L26" s="11" t="s">
        <v>22</v>
      </c>
      <c r="M26" s="94" t="e">
        <f t="shared" ca="1" si="5"/>
        <v>#DIV/0!</v>
      </c>
      <c r="N26" s="22"/>
      <c r="O26" s="35"/>
      <c r="P26" s="5"/>
      <c r="Q26" s="5"/>
      <c r="R26" s="5"/>
      <c r="S26" s="5"/>
      <c r="T26" s="5"/>
      <c r="U26" s="5"/>
      <c r="V26" s="5"/>
      <c r="W26" s="5"/>
      <c r="X26" s="5"/>
      <c r="Y26" s="5"/>
      <c r="Z26" s="12" t="e">
        <f t="shared" si="4"/>
        <v>#DIV/0!</v>
      </c>
      <c r="AA26" s="11" t="s">
        <v>22</v>
      </c>
      <c r="AB26" s="94" t="e">
        <f t="shared" ca="1" si="0"/>
        <v>#DIV/0!</v>
      </c>
      <c r="AC26" s="35" t="e">
        <f t="shared" si="1"/>
        <v>#DIV/0!</v>
      </c>
      <c r="AD26" s="52" t="e">
        <f t="shared" si="2"/>
        <v>#DIV/0!</v>
      </c>
      <c r="AE26" s="93" t="s">
        <v>54</v>
      </c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</row>
    <row r="27" spans="1:63">
      <c r="A27" s="10"/>
      <c r="B27" s="65">
        <v>23</v>
      </c>
      <c r="C27" s="10">
        <f>Élèves!C26</f>
        <v>0</v>
      </c>
      <c r="D27" s="10">
        <f>Élèves!D26</f>
        <v>0</v>
      </c>
      <c r="E27" s="5"/>
      <c r="F27" s="5"/>
      <c r="G27" s="5"/>
      <c r="H27" s="5"/>
      <c r="I27" s="32"/>
      <c r="J27" s="5"/>
      <c r="K27" s="12" t="e">
        <f t="shared" si="3"/>
        <v>#DIV/0!</v>
      </c>
      <c r="L27" s="11" t="s">
        <v>22</v>
      </c>
      <c r="M27" s="94" t="e">
        <f t="shared" ca="1" si="5"/>
        <v>#DIV/0!</v>
      </c>
      <c r="N27" s="22"/>
      <c r="O27" s="35"/>
      <c r="P27" s="5"/>
      <c r="Q27" s="5"/>
      <c r="R27" s="5"/>
      <c r="S27" s="5"/>
      <c r="T27" s="5"/>
      <c r="U27" s="5"/>
      <c r="V27" s="5"/>
      <c r="W27" s="5"/>
      <c r="X27" s="5"/>
      <c r="Y27" s="5"/>
      <c r="Z27" s="12" t="e">
        <f t="shared" si="4"/>
        <v>#DIV/0!</v>
      </c>
      <c r="AA27" s="11" t="s">
        <v>22</v>
      </c>
      <c r="AB27" s="94" t="e">
        <f t="shared" ca="1" si="0"/>
        <v>#DIV/0!</v>
      </c>
      <c r="AC27" s="35" t="e">
        <f t="shared" si="1"/>
        <v>#DIV/0!</v>
      </c>
      <c r="AD27" s="52" t="e">
        <f t="shared" si="2"/>
        <v>#DIV/0!</v>
      </c>
      <c r="AE27" s="93" t="s">
        <v>54</v>
      </c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</row>
    <row r="28" spans="1:63">
      <c r="A28" s="10"/>
      <c r="B28" s="65">
        <v>24</v>
      </c>
      <c r="C28" s="10">
        <f>Élèves!C27</f>
        <v>0</v>
      </c>
      <c r="D28" s="10">
        <f>Élèves!D27</f>
        <v>0</v>
      </c>
      <c r="E28" s="5"/>
      <c r="F28" s="5"/>
      <c r="G28" s="5"/>
      <c r="H28" s="5"/>
      <c r="I28" s="32"/>
      <c r="J28" s="5"/>
      <c r="K28" s="12" t="e">
        <f t="shared" si="3"/>
        <v>#DIV/0!</v>
      </c>
      <c r="L28" s="11" t="s">
        <v>22</v>
      </c>
      <c r="M28" s="94" t="e">
        <f t="shared" ca="1" si="5"/>
        <v>#DIV/0!</v>
      </c>
      <c r="N28" s="22"/>
      <c r="O28" s="35"/>
      <c r="P28" s="5"/>
      <c r="Q28" s="5"/>
      <c r="R28" s="5"/>
      <c r="S28" s="5"/>
      <c r="T28" s="5"/>
      <c r="U28" s="5"/>
      <c r="V28" s="5"/>
      <c r="W28" s="5"/>
      <c r="X28" s="5"/>
      <c r="Y28" s="5"/>
      <c r="Z28" s="12" t="e">
        <f t="shared" si="4"/>
        <v>#DIV/0!</v>
      </c>
      <c r="AA28" s="11" t="s">
        <v>22</v>
      </c>
      <c r="AB28" s="94" t="e">
        <f t="shared" ca="1" si="0"/>
        <v>#DIV/0!</v>
      </c>
      <c r="AC28" s="35" t="e">
        <f t="shared" si="1"/>
        <v>#DIV/0!</v>
      </c>
      <c r="AD28" s="52" t="e">
        <f t="shared" si="2"/>
        <v>#DIV/0!</v>
      </c>
      <c r="AE28" s="93" t="s">
        <v>54</v>
      </c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</row>
    <row r="29" spans="1:63">
      <c r="A29" s="10"/>
      <c r="B29" s="65">
        <v>25</v>
      </c>
      <c r="C29" s="10">
        <f>Élèves!C28</f>
        <v>0</v>
      </c>
      <c r="D29" s="10">
        <f>Élèves!D28</f>
        <v>0</v>
      </c>
      <c r="E29" s="5"/>
      <c r="F29" s="5"/>
      <c r="G29" s="5"/>
      <c r="H29" s="5"/>
      <c r="I29" s="32"/>
      <c r="J29" s="5"/>
      <c r="K29" s="12" t="e">
        <f t="shared" si="3"/>
        <v>#DIV/0!</v>
      </c>
      <c r="L29" s="11" t="s">
        <v>22</v>
      </c>
      <c r="M29" s="94" t="e">
        <f t="shared" ca="1" si="5"/>
        <v>#DIV/0!</v>
      </c>
      <c r="N29" s="22"/>
      <c r="O29" s="35"/>
      <c r="P29" s="5"/>
      <c r="Q29" s="5"/>
      <c r="R29" s="5"/>
      <c r="S29" s="5"/>
      <c r="T29" s="5"/>
      <c r="U29" s="5"/>
      <c r="V29" s="5"/>
      <c r="W29" s="5"/>
      <c r="X29" s="5"/>
      <c r="Y29" s="5"/>
      <c r="Z29" s="12" t="e">
        <f t="shared" si="4"/>
        <v>#DIV/0!</v>
      </c>
      <c r="AA29" s="11" t="s">
        <v>22</v>
      </c>
      <c r="AB29" s="94" t="e">
        <f t="shared" ca="1" si="0"/>
        <v>#DIV/0!</v>
      </c>
      <c r="AC29" s="35" t="e">
        <f t="shared" si="1"/>
        <v>#DIV/0!</v>
      </c>
      <c r="AD29" s="52" t="e">
        <f t="shared" si="2"/>
        <v>#DIV/0!</v>
      </c>
      <c r="AE29" s="93" t="s">
        <v>54</v>
      </c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</row>
    <row r="30" spans="1:63" s="7" customFormat="1">
      <c r="A30" s="10"/>
      <c r="B30" s="22"/>
      <c r="C30" s="39"/>
      <c r="D30" s="22"/>
      <c r="E30" s="22"/>
      <c r="F30" s="22"/>
      <c r="G30" s="22"/>
      <c r="H30" s="22"/>
      <c r="I30" s="22"/>
      <c r="J30" s="22"/>
      <c r="K30" s="22"/>
      <c r="L30" s="22"/>
      <c r="M30" s="76"/>
      <c r="N30" s="22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92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</row>
    <row r="31" spans="1:63" s="7" customFormat="1">
      <c r="A31" s="10"/>
      <c r="B31" s="10"/>
      <c r="C31" s="145"/>
      <c r="D31" s="10"/>
      <c r="E31" s="10"/>
      <c r="F31" s="10"/>
      <c r="G31" s="10"/>
      <c r="H31" s="10"/>
      <c r="I31" s="10"/>
      <c r="J31" s="10"/>
      <c r="K31" s="10"/>
      <c r="L31" s="10"/>
      <c r="M31" s="147"/>
      <c r="N31" s="22"/>
      <c r="O31" s="35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47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</row>
    <row r="32" spans="1:63" s="7" customFormat="1">
      <c r="A32" s="10"/>
      <c r="B32" s="10"/>
      <c r="C32" s="145"/>
      <c r="D32" s="104"/>
      <c r="E32" s="10"/>
      <c r="F32" s="10"/>
      <c r="G32" s="10"/>
      <c r="H32" s="10"/>
      <c r="I32" s="10"/>
      <c r="J32" s="10"/>
      <c r="K32" s="10"/>
      <c r="L32" s="10"/>
      <c r="M32" s="147"/>
      <c r="N32" s="22"/>
      <c r="O32" s="35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47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</row>
    <row r="33" spans="1:63" s="7" customFormat="1">
      <c r="A33" s="10"/>
      <c r="B33" s="10"/>
      <c r="C33" s="145"/>
      <c r="D33" s="10"/>
      <c r="E33" s="10"/>
      <c r="F33" s="10"/>
      <c r="G33" s="10"/>
      <c r="H33" s="10"/>
      <c r="I33" s="10"/>
      <c r="J33" s="10"/>
      <c r="K33" s="10"/>
      <c r="L33" s="22"/>
      <c r="M33" s="76"/>
      <c r="N33" s="22"/>
      <c r="O33" s="35"/>
      <c r="P33" s="35"/>
      <c r="Q33" s="35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47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</row>
    <row r="34" spans="1:63" s="7" customFormat="1">
      <c r="A34" s="10"/>
      <c r="B34" s="10"/>
      <c r="C34" s="145"/>
      <c r="D34" s="10"/>
      <c r="E34" s="10"/>
      <c r="F34" s="10"/>
      <c r="G34" s="10"/>
      <c r="H34" s="10"/>
      <c r="I34" s="10"/>
      <c r="J34" s="10"/>
      <c r="K34" s="10"/>
      <c r="L34" s="148" t="s">
        <v>146</v>
      </c>
      <c r="M34" s="169" t="str">
        <f>MATIÈRES!I6</f>
        <v>RELIGION (Mme Willems - 2p.)</v>
      </c>
      <c r="N34" s="146"/>
      <c r="O34" s="148"/>
      <c r="P34" s="149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47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</row>
    <row r="35" spans="1:63" s="7" customFormat="1">
      <c r="A35" s="10"/>
      <c r="B35" s="10"/>
      <c r="C35" s="145"/>
      <c r="D35" s="10"/>
      <c r="E35" s="10"/>
      <c r="F35" s="10"/>
      <c r="G35" s="10"/>
      <c r="H35" s="10"/>
      <c r="I35" s="10"/>
      <c r="J35" s="10"/>
      <c r="K35" s="10"/>
      <c r="L35" s="10"/>
      <c r="M35" s="147"/>
      <c r="N35" s="10"/>
      <c r="O35" s="10"/>
      <c r="P35" s="15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47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</row>
    <row r="36" spans="1:63" s="7" customFormat="1">
      <c r="A36" s="10"/>
      <c r="B36" s="10"/>
      <c r="C36" s="145"/>
      <c r="D36" s="10"/>
      <c r="E36" s="10"/>
      <c r="F36" s="10"/>
      <c r="G36" s="10"/>
      <c r="H36" s="10"/>
      <c r="I36" s="10"/>
      <c r="J36" s="10"/>
      <c r="K36" s="10"/>
      <c r="L36" s="10"/>
      <c r="M36" s="147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47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</row>
    <row r="37" spans="1:63" s="7" customFormat="1">
      <c r="A37" s="10"/>
      <c r="B37" s="10"/>
      <c r="C37" s="145"/>
      <c r="D37" s="10"/>
      <c r="E37" s="10"/>
      <c r="F37" s="10"/>
      <c r="G37" s="10"/>
      <c r="H37" s="10"/>
      <c r="I37" s="10"/>
      <c r="J37" s="10"/>
      <c r="K37" s="10"/>
      <c r="L37" s="10"/>
      <c r="M37" s="147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47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</row>
    <row r="38" spans="1:63" s="7" customFormat="1">
      <c r="A38" s="10"/>
      <c r="B38" s="10"/>
      <c r="C38" s="145"/>
      <c r="D38" s="10"/>
      <c r="E38" s="10"/>
      <c r="F38" s="10"/>
      <c r="G38" s="10"/>
      <c r="H38" s="10"/>
      <c r="I38" s="10"/>
      <c r="J38" s="10"/>
      <c r="K38" s="10"/>
      <c r="L38" s="10"/>
      <c r="M38" s="147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47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</row>
    <row r="39" spans="1:63" s="7" customFormat="1">
      <c r="A39" s="10"/>
      <c r="B39" s="10"/>
      <c r="C39" s="145"/>
      <c r="D39" s="10"/>
      <c r="E39" s="10"/>
      <c r="F39" s="10"/>
      <c r="G39" s="10"/>
      <c r="H39" s="10"/>
      <c r="I39" s="10"/>
      <c r="J39" s="10"/>
      <c r="K39" s="10"/>
      <c r="L39" s="10"/>
      <c r="M39" s="147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47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</row>
    <row r="40" spans="1:63" s="7" customFormat="1">
      <c r="A40" s="10"/>
      <c r="B40" s="10"/>
      <c r="C40" s="145"/>
      <c r="D40" s="10"/>
      <c r="E40" s="10"/>
      <c r="F40" s="10"/>
      <c r="G40" s="10"/>
      <c r="H40" s="10"/>
      <c r="I40" s="10"/>
      <c r="J40" s="10"/>
      <c r="K40" s="10"/>
      <c r="L40" s="10"/>
      <c r="M40" s="147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47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</row>
    <row r="41" spans="1:63" s="7" customFormat="1">
      <c r="A41" s="10"/>
      <c r="B41" s="10"/>
      <c r="C41" s="145"/>
      <c r="D41" s="10"/>
      <c r="E41" s="10"/>
      <c r="F41" s="10"/>
      <c r="G41" s="10"/>
      <c r="H41" s="10"/>
      <c r="I41" s="10"/>
      <c r="J41" s="10"/>
      <c r="K41" s="10"/>
      <c r="L41" s="10"/>
      <c r="M41" s="147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47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</row>
    <row r="42" spans="1:63">
      <c r="A42" s="10"/>
      <c r="B42" s="10"/>
      <c r="C42" s="145"/>
      <c r="D42" s="10"/>
      <c r="E42" s="10"/>
      <c r="F42" s="10"/>
      <c r="G42" s="10"/>
      <c r="H42" s="10"/>
      <c r="I42" s="10"/>
      <c r="J42" s="10"/>
      <c r="K42" s="10"/>
      <c r="L42" s="10"/>
      <c r="M42" s="147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47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</row>
    <row r="43" spans="1:63">
      <c r="A43" s="10"/>
      <c r="B43" s="10"/>
      <c r="C43" s="145"/>
      <c r="D43" s="10"/>
      <c r="E43" s="10"/>
      <c r="F43" s="10"/>
      <c r="G43" s="10"/>
      <c r="H43" s="10"/>
      <c r="I43" s="10"/>
      <c r="J43" s="10"/>
      <c r="K43" s="10"/>
      <c r="L43" s="10"/>
      <c r="M43" s="147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47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</row>
    <row r="44" spans="1:63">
      <c r="A44" s="10"/>
      <c r="B44" s="10"/>
      <c r="C44" s="145"/>
      <c r="D44" s="10"/>
      <c r="E44" s="10"/>
      <c r="F44" s="10"/>
      <c r="G44" s="10"/>
      <c r="H44" s="10"/>
      <c r="I44" s="10"/>
      <c r="J44" s="10"/>
      <c r="K44" s="10"/>
      <c r="L44" s="10"/>
      <c r="M44" s="147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47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</row>
    <row r="45" spans="1:63">
      <c r="A45" s="10"/>
      <c r="B45" s="10"/>
      <c r="C45" s="145"/>
      <c r="D45" s="10"/>
      <c r="E45" s="10"/>
      <c r="F45" s="10"/>
      <c r="G45" s="10"/>
      <c r="H45" s="10"/>
      <c r="I45" s="10"/>
      <c r="J45" s="10"/>
      <c r="K45" s="10"/>
      <c r="L45" s="10"/>
      <c r="M45" s="147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47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</row>
    <row r="46" spans="1:63">
      <c r="A46" s="10"/>
      <c r="B46" s="10"/>
      <c r="C46" s="145"/>
      <c r="D46" s="10"/>
      <c r="E46" s="10"/>
      <c r="F46" s="10"/>
      <c r="G46" s="10"/>
      <c r="H46" s="10"/>
      <c r="I46" s="10"/>
      <c r="J46" s="10"/>
      <c r="K46" s="10"/>
      <c r="L46" s="10"/>
      <c r="M46" s="147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47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</row>
    <row r="47" spans="1:63">
      <c r="A47" s="10"/>
      <c r="B47" s="10"/>
      <c r="C47" s="145"/>
      <c r="D47" s="10"/>
      <c r="E47" s="10"/>
      <c r="F47" s="10"/>
      <c r="G47" s="10"/>
      <c r="H47" s="10"/>
      <c r="I47" s="10"/>
      <c r="J47" s="10"/>
      <c r="K47" s="10"/>
      <c r="L47" s="10"/>
      <c r="M47" s="147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47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</row>
    <row r="48" spans="1:63">
      <c r="A48" s="10"/>
      <c r="B48" s="10"/>
      <c r="C48" s="145"/>
      <c r="D48" s="10"/>
      <c r="E48" s="10"/>
      <c r="F48" s="10"/>
      <c r="G48" s="10"/>
      <c r="H48" s="10"/>
      <c r="I48" s="10"/>
      <c r="J48" s="10"/>
      <c r="K48" s="10"/>
      <c r="L48" s="10"/>
      <c r="M48" s="147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47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</row>
    <row r="49" spans="1:63">
      <c r="A49" s="10"/>
      <c r="B49" s="10"/>
      <c r="C49" s="145"/>
      <c r="D49" s="10"/>
      <c r="E49" s="10"/>
      <c r="F49" s="10"/>
      <c r="G49" s="10"/>
      <c r="H49" s="10"/>
      <c r="I49" s="10"/>
      <c r="J49" s="10"/>
      <c r="K49" s="10"/>
      <c r="L49" s="10"/>
      <c r="M49" s="147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47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</row>
    <row r="50" spans="1:63">
      <c r="A50" s="10"/>
      <c r="B50" s="10"/>
      <c r="C50" s="145"/>
      <c r="D50" s="10"/>
      <c r="E50" s="10"/>
      <c r="F50" s="10"/>
      <c r="G50" s="10"/>
      <c r="H50" s="10"/>
      <c r="I50" s="10"/>
      <c r="J50" s="10"/>
      <c r="K50" s="10"/>
      <c r="L50" s="10"/>
      <c r="M50" s="147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47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</row>
    <row r="51" spans="1:63">
      <c r="A51" s="10"/>
      <c r="B51" s="10"/>
      <c r="C51" s="145"/>
      <c r="D51" s="10"/>
      <c r="E51" s="10"/>
      <c r="F51" s="10"/>
      <c r="G51" s="10"/>
      <c r="H51" s="10"/>
      <c r="I51" s="10"/>
      <c r="J51" s="10"/>
      <c r="K51" s="10"/>
      <c r="L51" s="10"/>
      <c r="M51" s="147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47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</row>
    <row r="52" spans="1:63">
      <c r="A52" s="10"/>
      <c r="B52" s="10"/>
      <c r="C52" s="145"/>
      <c r="D52" s="10"/>
      <c r="E52" s="10"/>
      <c r="F52" s="10"/>
      <c r="G52" s="10"/>
      <c r="H52" s="10"/>
      <c r="I52" s="10"/>
      <c r="J52" s="10"/>
      <c r="K52" s="10"/>
      <c r="L52" s="10"/>
      <c r="M52" s="147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47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</row>
    <row r="53" spans="1:63">
      <c r="A53" s="10"/>
      <c r="B53" s="10"/>
      <c r="C53" s="145"/>
      <c r="D53" s="10"/>
      <c r="E53" s="10"/>
      <c r="F53" s="10"/>
      <c r="G53" s="10"/>
      <c r="H53" s="10"/>
      <c r="I53" s="10"/>
      <c r="J53" s="10"/>
      <c r="K53" s="10"/>
      <c r="L53" s="10"/>
      <c r="M53" s="147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47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</row>
    <row r="54" spans="1:63">
      <c r="A54" s="10"/>
      <c r="B54" s="10"/>
      <c r="C54" s="145"/>
      <c r="D54" s="10"/>
      <c r="E54" s="10"/>
      <c r="F54" s="10"/>
      <c r="G54" s="10"/>
      <c r="H54" s="10"/>
      <c r="I54" s="10"/>
      <c r="J54" s="10"/>
      <c r="K54" s="10"/>
      <c r="L54" s="10"/>
      <c r="M54" s="147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47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</row>
    <row r="55" spans="1:63">
      <c r="A55" s="10"/>
      <c r="B55" s="10"/>
      <c r="C55" s="145"/>
      <c r="D55" s="10"/>
      <c r="E55" s="10"/>
      <c r="F55" s="10"/>
      <c r="G55" s="10"/>
      <c r="H55" s="10"/>
      <c r="I55" s="10"/>
      <c r="J55" s="10"/>
      <c r="K55" s="10"/>
      <c r="L55" s="10"/>
      <c r="M55" s="147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47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</row>
    <row r="56" spans="1:63">
      <c r="A56" s="10"/>
      <c r="B56" s="10"/>
      <c r="C56" s="145"/>
      <c r="D56" s="10"/>
      <c r="E56" s="10"/>
      <c r="F56" s="10"/>
      <c r="G56" s="10"/>
      <c r="H56" s="10"/>
      <c r="I56" s="10"/>
      <c r="J56" s="10"/>
      <c r="K56" s="10"/>
      <c r="L56" s="10"/>
      <c r="M56" s="147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47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</row>
    <row r="57" spans="1:63">
      <c r="A57" s="10"/>
      <c r="B57" s="10"/>
      <c r="C57" s="145"/>
      <c r="D57" s="10"/>
      <c r="E57" s="10"/>
      <c r="F57" s="10"/>
      <c r="G57" s="10"/>
      <c r="H57" s="10"/>
      <c r="I57" s="10"/>
      <c r="J57" s="10"/>
      <c r="K57" s="10"/>
      <c r="L57" s="10"/>
      <c r="M57" s="147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47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</row>
    <row r="58" spans="1:63">
      <c r="A58" s="10"/>
      <c r="B58" s="10"/>
      <c r="C58" s="145"/>
      <c r="D58" s="10"/>
      <c r="E58" s="10"/>
      <c r="F58" s="10"/>
      <c r="G58" s="10"/>
      <c r="H58" s="10"/>
      <c r="I58" s="10"/>
      <c r="J58" s="10"/>
      <c r="K58" s="10"/>
      <c r="L58" s="10"/>
      <c r="M58" s="147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47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</row>
    <row r="59" spans="1:63">
      <c r="A59" s="10"/>
      <c r="B59" s="10"/>
      <c r="C59" s="145"/>
      <c r="D59" s="10"/>
      <c r="E59" s="10"/>
      <c r="F59" s="10"/>
      <c r="G59" s="10"/>
      <c r="H59" s="10"/>
      <c r="I59" s="10"/>
      <c r="J59" s="10"/>
      <c r="K59" s="10"/>
      <c r="L59" s="10"/>
      <c r="M59" s="147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47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</row>
    <row r="60" spans="1:63">
      <c r="A60" s="10"/>
      <c r="B60" s="10"/>
      <c r="C60" s="145"/>
      <c r="D60" s="10"/>
      <c r="E60" s="10"/>
      <c r="F60" s="10"/>
      <c r="G60" s="10"/>
      <c r="H60" s="10"/>
      <c r="I60" s="10"/>
      <c r="J60" s="10"/>
      <c r="K60" s="10"/>
      <c r="L60" s="10"/>
      <c r="M60" s="147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47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</row>
    <row r="61" spans="1:63">
      <c r="A61" s="10"/>
      <c r="B61" s="10"/>
      <c r="C61" s="145"/>
      <c r="D61" s="10"/>
      <c r="E61" s="10"/>
      <c r="F61" s="10"/>
      <c r="G61" s="10"/>
      <c r="H61" s="10"/>
      <c r="I61" s="10"/>
      <c r="J61" s="10"/>
      <c r="K61" s="10"/>
      <c r="L61" s="10"/>
      <c r="M61" s="147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47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</row>
    <row r="62" spans="1:63">
      <c r="A62" s="10"/>
      <c r="B62" s="10"/>
      <c r="C62" s="145"/>
      <c r="D62" s="10"/>
      <c r="E62" s="10"/>
      <c r="F62" s="10"/>
      <c r="G62" s="10"/>
      <c r="H62" s="10"/>
      <c r="I62" s="10"/>
      <c r="J62" s="10"/>
      <c r="K62" s="10"/>
      <c r="L62" s="10"/>
      <c r="M62" s="147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47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</row>
    <row r="63" spans="1:63">
      <c r="A63" s="10"/>
      <c r="B63" s="10"/>
      <c r="C63" s="145"/>
      <c r="D63" s="10"/>
      <c r="E63" s="10"/>
      <c r="F63" s="10"/>
      <c r="G63" s="10"/>
      <c r="H63" s="10"/>
      <c r="I63" s="10"/>
      <c r="J63" s="10"/>
      <c r="K63" s="10"/>
      <c r="L63" s="10"/>
      <c r="M63" s="147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47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</row>
    <row r="64" spans="1:63">
      <c r="A64" s="10"/>
      <c r="B64" s="10"/>
      <c r="C64" s="145"/>
      <c r="D64" s="10"/>
      <c r="E64" s="10"/>
      <c r="F64" s="10"/>
      <c r="G64" s="10"/>
      <c r="H64" s="10"/>
      <c r="I64" s="10"/>
      <c r="J64" s="10"/>
      <c r="K64" s="10"/>
      <c r="L64" s="10"/>
      <c r="M64" s="147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47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</row>
    <row r="65" spans="3:25">
      <c r="C65" s="13"/>
      <c r="D65" s="7"/>
      <c r="E65" s="7"/>
      <c r="F65" s="7"/>
      <c r="G65" s="7"/>
      <c r="H65" s="7"/>
      <c r="I65" s="7"/>
      <c r="J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 spans="3:25">
      <c r="C66" s="13"/>
      <c r="D66" s="7"/>
      <c r="E66" s="7"/>
      <c r="F66" s="7"/>
      <c r="G66" s="7"/>
      <c r="H66" s="7"/>
      <c r="I66" s="7"/>
      <c r="J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 spans="3:25">
      <c r="C67" s="13"/>
      <c r="D67" s="7"/>
      <c r="E67" s="7"/>
      <c r="F67" s="7"/>
      <c r="G67" s="7"/>
      <c r="H67" s="7"/>
      <c r="I67" s="7"/>
      <c r="J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 spans="3:25">
      <c r="C68" s="13"/>
      <c r="D68" s="7"/>
      <c r="E68" s="7"/>
      <c r="F68" s="7"/>
      <c r="G68" s="7"/>
      <c r="H68" s="7"/>
      <c r="I68" s="7"/>
      <c r="J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 spans="3:25">
      <c r="C69" s="13"/>
      <c r="D69" s="7"/>
      <c r="E69" s="7"/>
      <c r="F69" s="7"/>
      <c r="G69" s="7"/>
      <c r="H69" s="7"/>
      <c r="I69" s="7"/>
      <c r="J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 spans="3:25">
      <c r="C70" s="13"/>
      <c r="D70" s="7"/>
      <c r="E70" s="7"/>
      <c r="F70" s="7"/>
      <c r="G70" s="7"/>
      <c r="H70" s="7"/>
      <c r="I70" s="7"/>
      <c r="J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 spans="3:25">
      <c r="C71" s="13"/>
      <c r="D71" s="7"/>
      <c r="E71" s="7"/>
      <c r="F71" s="7"/>
      <c r="G71" s="7"/>
      <c r="H71" s="7"/>
      <c r="I71" s="7"/>
      <c r="J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 spans="3:25">
      <c r="C72" s="13"/>
      <c r="D72" s="7"/>
      <c r="E72" s="7"/>
      <c r="F72" s="7"/>
      <c r="G72" s="7"/>
      <c r="H72" s="7"/>
      <c r="I72" s="7"/>
      <c r="J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 spans="3:25">
      <c r="C73" s="13"/>
      <c r="D73" s="7"/>
      <c r="E73" s="7"/>
      <c r="F73" s="7"/>
      <c r="G73" s="7"/>
      <c r="H73" s="7"/>
      <c r="I73" s="7"/>
      <c r="J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 spans="3:25">
      <c r="C74" s="13"/>
      <c r="D74" s="7"/>
      <c r="E74" s="7"/>
      <c r="F74" s="7"/>
      <c r="G74" s="7"/>
      <c r="H74" s="7"/>
      <c r="I74" s="7"/>
      <c r="J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 spans="3:25">
      <c r="C75" s="13"/>
      <c r="D75" s="7"/>
      <c r="E75" s="7"/>
      <c r="F75" s="7"/>
      <c r="G75" s="7"/>
      <c r="H75" s="7"/>
      <c r="I75" s="7"/>
      <c r="J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 spans="3:25">
      <c r="C76" s="13"/>
      <c r="D76" s="7"/>
      <c r="E76" s="7"/>
      <c r="F76" s="7"/>
      <c r="G76" s="7"/>
      <c r="H76" s="7"/>
      <c r="I76" s="7"/>
      <c r="J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 spans="3:25">
      <c r="C77" s="13"/>
      <c r="D77" s="7"/>
      <c r="E77" s="7"/>
      <c r="F77" s="7"/>
      <c r="G77" s="7"/>
      <c r="H77" s="7"/>
      <c r="I77" s="7"/>
      <c r="J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3:25">
      <c r="C78" s="13"/>
      <c r="D78" s="7"/>
      <c r="E78" s="7"/>
      <c r="F78" s="7"/>
      <c r="G78" s="7"/>
      <c r="H78" s="7"/>
      <c r="I78" s="7"/>
      <c r="J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 spans="3:25">
      <c r="C79" s="13"/>
      <c r="D79" s="7"/>
      <c r="E79" s="7"/>
      <c r="F79" s="7"/>
      <c r="G79" s="7"/>
      <c r="H79" s="7"/>
      <c r="I79" s="7"/>
      <c r="J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 spans="3:25">
      <c r="C80" s="13"/>
      <c r="D80" s="7"/>
      <c r="E80" s="7"/>
      <c r="F80" s="7"/>
      <c r="G80" s="7"/>
      <c r="H80" s="7"/>
      <c r="I80" s="7"/>
      <c r="J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 spans="3:25">
      <c r="C81" s="13"/>
      <c r="D81" s="7"/>
      <c r="E81" s="7"/>
      <c r="F81" s="7"/>
      <c r="G81" s="7"/>
      <c r="H81" s="7"/>
      <c r="I81" s="7"/>
      <c r="J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 spans="3:25">
      <c r="C82" s="13"/>
      <c r="D82" s="7"/>
      <c r="E82" s="7"/>
      <c r="F82" s="7"/>
      <c r="G82" s="7"/>
      <c r="H82" s="7"/>
      <c r="I82" s="7"/>
      <c r="J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 spans="3:25">
      <c r="C83" s="13"/>
      <c r="D83" s="7"/>
      <c r="E83" s="7"/>
      <c r="F83" s="7"/>
      <c r="G83" s="7"/>
      <c r="H83" s="7"/>
      <c r="I83" s="7"/>
      <c r="J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 spans="3:25">
      <c r="C84" s="13"/>
      <c r="D84" s="7"/>
      <c r="E84" s="7"/>
      <c r="F84" s="7"/>
      <c r="G84" s="7"/>
      <c r="H84" s="7"/>
      <c r="I84" s="7"/>
      <c r="J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 spans="3:25">
      <c r="C85" s="13"/>
      <c r="D85" s="7"/>
      <c r="E85" s="7"/>
      <c r="F85" s="7"/>
      <c r="G85" s="7"/>
      <c r="H85" s="7"/>
      <c r="I85" s="7"/>
      <c r="J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 spans="3:25">
      <c r="C86" s="13"/>
      <c r="D86" s="7"/>
      <c r="E86" s="7"/>
      <c r="F86" s="7"/>
      <c r="G86" s="7"/>
      <c r="H86" s="7"/>
      <c r="I86" s="7"/>
      <c r="J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 spans="3:25">
      <c r="C87" s="13"/>
      <c r="D87" s="7"/>
      <c r="E87" s="7"/>
      <c r="F87" s="7"/>
      <c r="G87" s="7"/>
      <c r="H87" s="7"/>
      <c r="I87" s="7"/>
      <c r="J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 spans="3:25">
      <c r="C88" s="13"/>
      <c r="D88" s="7"/>
      <c r="E88" s="7"/>
      <c r="F88" s="7"/>
      <c r="G88" s="7"/>
      <c r="H88" s="7"/>
      <c r="I88" s="7"/>
      <c r="J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</sheetData>
  <sheetProtection password="ED67" sheet="1" objects="1" scenarios="1" selectLockedCells="1"/>
  <dataConsolidate>
    <dataRefs count="2">
      <dataRef name="$K$5;$Y$5"/>
      <dataRef name="$Y$5;$K$5"/>
    </dataRefs>
  </dataConsolidate>
  <customSheetViews>
    <customSheetView guid="{60F2E9B3-473C-4B94-90AC-2B30E7B669F7}" scale="85" zeroValues="0" hiddenColumns="1">
      <selection activeCell="E3" sqref="E3:F3"/>
      <pageMargins left="0.7" right="0.7" top="0.75" bottom="0.75" header="0.3" footer="0.3"/>
      <pageSetup paperSize="9" orientation="portrait" horizontalDpi="1200" verticalDpi="1200" r:id="rId1"/>
    </customSheetView>
  </customSheetViews>
  <mergeCells count="11">
    <mergeCell ref="V3:W3"/>
    <mergeCell ref="X3:Y3"/>
    <mergeCell ref="C3:D3"/>
    <mergeCell ref="Z3:AA3"/>
    <mergeCell ref="E3:F3"/>
    <mergeCell ref="G3:H3"/>
    <mergeCell ref="I3:J3"/>
    <mergeCell ref="P3:Q3"/>
    <mergeCell ref="R3:S3"/>
    <mergeCell ref="T3:U3"/>
    <mergeCell ref="K3:L3"/>
  </mergeCells>
  <conditionalFormatting sqref="C5:D29">
    <cfRule type="cellIs" dxfId="13000" priority="1540" operator="equal">
      <formula>0</formula>
    </cfRule>
  </conditionalFormatting>
  <conditionalFormatting sqref="B5">
    <cfRule type="expression" dxfId="12999" priority="649">
      <formula>C5=0</formula>
    </cfRule>
  </conditionalFormatting>
  <conditionalFormatting sqref="G5">
    <cfRule type="expression" dxfId="12998" priority="564">
      <formula>G5&lt;H5/2</formula>
    </cfRule>
  </conditionalFormatting>
  <conditionalFormatting sqref="I5">
    <cfRule type="expression" dxfId="12997" priority="563">
      <formula>I5&lt;J5/2</formula>
    </cfRule>
  </conditionalFormatting>
  <conditionalFormatting sqref="E5">
    <cfRule type="expression" dxfId="12996" priority="562">
      <formula>E5&lt;F5/2</formula>
    </cfRule>
  </conditionalFormatting>
  <conditionalFormatting sqref="P5">
    <cfRule type="expression" dxfId="12995" priority="561">
      <formula>P5&lt;Q5/2</formula>
    </cfRule>
  </conditionalFormatting>
  <conditionalFormatting sqref="R5">
    <cfRule type="expression" dxfId="12994" priority="560">
      <formula>R5&lt;S5/2</formula>
    </cfRule>
  </conditionalFormatting>
  <conditionalFormatting sqref="T5">
    <cfRule type="expression" dxfId="12993" priority="559">
      <formula>T5&lt;U5/2</formula>
    </cfRule>
  </conditionalFormatting>
  <conditionalFormatting sqref="V5">
    <cfRule type="expression" dxfId="12992" priority="558">
      <formula>V5&lt;W5/2</formula>
    </cfRule>
  </conditionalFormatting>
  <conditionalFormatting sqref="X5">
    <cfRule type="expression" dxfId="12991" priority="557">
      <formula>X5&lt;Y5/2</formula>
    </cfRule>
  </conditionalFormatting>
  <conditionalFormatting sqref="B6">
    <cfRule type="expression" dxfId="12990" priority="555">
      <formula>C6=0</formula>
    </cfRule>
  </conditionalFormatting>
  <conditionalFormatting sqref="G6">
    <cfRule type="expression" dxfId="12989" priority="552">
      <formula>G6&lt;H6/2</formula>
    </cfRule>
  </conditionalFormatting>
  <conditionalFormatting sqref="I6">
    <cfRule type="expression" dxfId="12988" priority="551">
      <formula>I6&lt;J6/2</formula>
    </cfRule>
  </conditionalFormatting>
  <conditionalFormatting sqref="E6">
    <cfRule type="expression" dxfId="12987" priority="550">
      <formula>E6&lt;F6/2</formula>
    </cfRule>
  </conditionalFormatting>
  <conditionalFormatting sqref="P6">
    <cfRule type="expression" dxfId="12986" priority="549">
      <formula>P6&lt;Q6/2</formula>
    </cfRule>
  </conditionalFormatting>
  <conditionalFormatting sqref="R6">
    <cfRule type="expression" dxfId="12985" priority="548">
      <formula>R6&lt;S6/2</formula>
    </cfRule>
  </conditionalFormatting>
  <conditionalFormatting sqref="T6">
    <cfRule type="expression" dxfId="12984" priority="547">
      <formula>T6&lt;U6/2</formula>
    </cfRule>
  </conditionalFormatting>
  <conditionalFormatting sqref="V6">
    <cfRule type="expression" dxfId="12983" priority="546">
      <formula>V6&lt;W6/2</formula>
    </cfRule>
  </conditionalFormatting>
  <conditionalFormatting sqref="X6">
    <cfRule type="expression" dxfId="12982" priority="545">
      <formula>X6&lt;Y6/2</formula>
    </cfRule>
  </conditionalFormatting>
  <conditionalFormatting sqref="B7">
    <cfRule type="expression" dxfId="12981" priority="543">
      <formula>C7=0</formula>
    </cfRule>
  </conditionalFormatting>
  <conditionalFormatting sqref="G7">
    <cfRule type="expression" dxfId="12980" priority="540">
      <formula>G7&lt;H7/2</formula>
    </cfRule>
  </conditionalFormatting>
  <conditionalFormatting sqref="I7">
    <cfRule type="expression" dxfId="12979" priority="539">
      <formula>I7&lt;J7/2</formula>
    </cfRule>
  </conditionalFormatting>
  <conditionalFormatting sqref="E7">
    <cfRule type="expression" dxfId="12978" priority="538">
      <formula>E7&lt;F7/2</formula>
    </cfRule>
  </conditionalFormatting>
  <conditionalFormatting sqref="P7">
    <cfRule type="expression" dxfId="12977" priority="537">
      <formula>P7&lt;Q7/2</formula>
    </cfRule>
  </conditionalFormatting>
  <conditionalFormatting sqref="R7">
    <cfRule type="expression" dxfId="12976" priority="536">
      <formula>R7&lt;S7/2</formula>
    </cfRule>
  </conditionalFormatting>
  <conditionalFormatting sqref="T7">
    <cfRule type="expression" dxfId="12975" priority="535">
      <formula>T7&lt;U7/2</formula>
    </cfRule>
  </conditionalFormatting>
  <conditionalFormatting sqref="V7">
    <cfRule type="expression" dxfId="12974" priority="534">
      <formula>V7&lt;W7/2</formula>
    </cfRule>
  </conditionalFormatting>
  <conditionalFormatting sqref="X7">
    <cfRule type="expression" dxfId="12973" priority="533">
      <formula>X7&lt;Y7/2</formula>
    </cfRule>
  </conditionalFormatting>
  <conditionalFormatting sqref="B8">
    <cfRule type="expression" dxfId="12972" priority="531">
      <formula>C8=0</formula>
    </cfRule>
  </conditionalFormatting>
  <conditionalFormatting sqref="G8">
    <cfRule type="expression" dxfId="12971" priority="528">
      <formula>G8&lt;H8/2</formula>
    </cfRule>
  </conditionalFormatting>
  <conditionalFormatting sqref="I8">
    <cfRule type="expression" dxfId="12970" priority="527">
      <formula>I8&lt;J8/2</formula>
    </cfRule>
  </conditionalFormatting>
  <conditionalFormatting sqref="E8">
    <cfRule type="expression" dxfId="12969" priority="526">
      <formula>E8&lt;F8/2</formula>
    </cfRule>
  </conditionalFormatting>
  <conditionalFormatting sqref="P8">
    <cfRule type="expression" dxfId="12968" priority="525">
      <formula>P8&lt;Q8/2</formula>
    </cfRule>
  </conditionalFormatting>
  <conditionalFormatting sqref="R8">
    <cfRule type="expression" dxfId="12967" priority="524">
      <formula>R8&lt;S8/2</formula>
    </cfRule>
  </conditionalFormatting>
  <conditionalFormatting sqref="T8">
    <cfRule type="expression" dxfId="12966" priority="523">
      <formula>T8&lt;U8/2</formula>
    </cfRule>
  </conditionalFormatting>
  <conditionalFormatting sqref="V8">
    <cfRule type="expression" dxfId="12965" priority="522">
      <formula>V8&lt;W8/2</formula>
    </cfRule>
  </conditionalFormatting>
  <conditionalFormatting sqref="X8">
    <cfRule type="expression" dxfId="12964" priority="521">
      <formula>X8&lt;Y8/2</formula>
    </cfRule>
  </conditionalFormatting>
  <conditionalFormatting sqref="B9">
    <cfRule type="expression" dxfId="12963" priority="519">
      <formula>C9=0</formula>
    </cfRule>
  </conditionalFormatting>
  <conditionalFormatting sqref="G9">
    <cfRule type="expression" dxfId="12962" priority="516">
      <formula>G9&lt;H9/2</formula>
    </cfRule>
  </conditionalFormatting>
  <conditionalFormatting sqref="I9">
    <cfRule type="expression" dxfId="12961" priority="515">
      <formula>I9&lt;J9/2</formula>
    </cfRule>
  </conditionalFormatting>
  <conditionalFormatting sqref="E9">
    <cfRule type="expression" dxfId="12960" priority="514">
      <formula>E9&lt;F9/2</formula>
    </cfRule>
  </conditionalFormatting>
  <conditionalFormatting sqref="P9">
    <cfRule type="expression" dxfId="12959" priority="513">
      <formula>P9&lt;Q9/2</formula>
    </cfRule>
  </conditionalFormatting>
  <conditionalFormatting sqref="R9">
    <cfRule type="expression" dxfId="12958" priority="512">
      <formula>R9&lt;S9/2</formula>
    </cfRule>
  </conditionalFormatting>
  <conditionalFormatting sqref="T9">
    <cfRule type="expression" dxfId="12957" priority="511">
      <formula>T9&lt;U9/2</formula>
    </cfRule>
  </conditionalFormatting>
  <conditionalFormatting sqref="V9">
    <cfRule type="expression" dxfId="12956" priority="510">
      <formula>V9&lt;W9/2</formula>
    </cfRule>
  </conditionalFormatting>
  <conditionalFormatting sqref="X9">
    <cfRule type="expression" dxfId="12955" priority="509">
      <formula>X9&lt;Y9/2</formula>
    </cfRule>
  </conditionalFormatting>
  <conditionalFormatting sqref="B10">
    <cfRule type="expression" dxfId="12954" priority="507">
      <formula>C10=0</formula>
    </cfRule>
  </conditionalFormatting>
  <conditionalFormatting sqref="G10">
    <cfRule type="expression" dxfId="12953" priority="504">
      <formula>G10&lt;H10/2</formula>
    </cfRule>
  </conditionalFormatting>
  <conditionalFormatting sqref="I10">
    <cfRule type="expression" dxfId="12952" priority="503">
      <formula>I10&lt;J10/2</formula>
    </cfRule>
  </conditionalFormatting>
  <conditionalFormatting sqref="E10">
    <cfRule type="expression" dxfId="12951" priority="502">
      <formula>E10&lt;F10/2</formula>
    </cfRule>
  </conditionalFormatting>
  <conditionalFormatting sqref="P10">
    <cfRule type="expression" dxfId="12950" priority="501">
      <formula>P10&lt;Q10/2</formula>
    </cfRule>
  </conditionalFormatting>
  <conditionalFormatting sqref="R10">
    <cfRule type="expression" dxfId="12949" priority="500">
      <formula>R10&lt;S10/2</formula>
    </cfRule>
  </conditionalFormatting>
  <conditionalFormatting sqref="T10">
    <cfRule type="expression" dxfId="12948" priority="499">
      <formula>T10&lt;U10/2</formula>
    </cfRule>
  </conditionalFormatting>
  <conditionalFormatting sqref="V10">
    <cfRule type="expression" dxfId="12947" priority="498">
      <formula>V10&lt;W10/2</formula>
    </cfRule>
  </conditionalFormatting>
  <conditionalFormatting sqref="X10">
    <cfRule type="expression" dxfId="12946" priority="497">
      <formula>X10&lt;Y10/2</formula>
    </cfRule>
  </conditionalFormatting>
  <conditionalFormatting sqref="B11">
    <cfRule type="expression" dxfId="12945" priority="495">
      <formula>C11=0</formula>
    </cfRule>
  </conditionalFormatting>
  <conditionalFormatting sqref="G11">
    <cfRule type="expression" dxfId="12944" priority="492">
      <formula>G11&lt;H11/2</formula>
    </cfRule>
  </conditionalFormatting>
  <conditionalFormatting sqref="I11">
    <cfRule type="expression" dxfId="12943" priority="491">
      <formula>I11&lt;J11/2</formula>
    </cfRule>
  </conditionalFormatting>
  <conditionalFormatting sqref="E11">
    <cfRule type="expression" dxfId="12942" priority="490">
      <formula>E11&lt;F11/2</formula>
    </cfRule>
  </conditionalFormatting>
  <conditionalFormatting sqref="P11">
    <cfRule type="expression" dxfId="12941" priority="489">
      <formula>P11&lt;Q11/2</formula>
    </cfRule>
  </conditionalFormatting>
  <conditionalFormatting sqref="R11">
    <cfRule type="expression" dxfId="12940" priority="488">
      <formula>R11&lt;S11/2</formula>
    </cfRule>
  </conditionalFormatting>
  <conditionalFormatting sqref="T11">
    <cfRule type="expression" dxfId="12939" priority="487">
      <formula>T11&lt;U11/2</formula>
    </cfRule>
  </conditionalFormatting>
  <conditionalFormatting sqref="V11">
    <cfRule type="expression" dxfId="12938" priority="486">
      <formula>V11&lt;W11/2</formula>
    </cfRule>
  </conditionalFormatting>
  <conditionalFormatting sqref="X11">
    <cfRule type="expression" dxfId="12937" priority="485">
      <formula>X11&lt;Y11/2</formula>
    </cfRule>
  </conditionalFormatting>
  <conditionalFormatting sqref="B12">
    <cfRule type="expression" dxfId="12936" priority="483">
      <formula>C12=0</formula>
    </cfRule>
  </conditionalFormatting>
  <conditionalFormatting sqref="G12">
    <cfRule type="expression" dxfId="12935" priority="480">
      <formula>G12&lt;H12/2</formula>
    </cfRule>
  </conditionalFormatting>
  <conditionalFormatting sqref="I12">
    <cfRule type="expression" dxfId="12934" priority="479">
      <formula>I12&lt;J12/2</formula>
    </cfRule>
  </conditionalFormatting>
  <conditionalFormatting sqref="E12">
    <cfRule type="expression" dxfId="12933" priority="478">
      <formula>E12&lt;F12/2</formula>
    </cfRule>
  </conditionalFormatting>
  <conditionalFormatting sqref="P12">
    <cfRule type="expression" dxfId="12932" priority="477">
      <formula>P12&lt;Q12/2</formula>
    </cfRule>
  </conditionalFormatting>
  <conditionalFormatting sqref="R12">
    <cfRule type="expression" dxfId="12931" priority="476">
      <formula>R12&lt;S12/2</formula>
    </cfRule>
  </conditionalFormatting>
  <conditionalFormatting sqref="T12">
    <cfRule type="expression" dxfId="12930" priority="475">
      <formula>T12&lt;U12/2</formula>
    </cfRule>
  </conditionalFormatting>
  <conditionalFormatting sqref="V12">
    <cfRule type="expression" dxfId="12929" priority="474">
      <formula>V12&lt;W12/2</formula>
    </cfRule>
  </conditionalFormatting>
  <conditionalFormatting sqref="X12">
    <cfRule type="expression" dxfId="12928" priority="473">
      <formula>X12&lt;Y12/2</formula>
    </cfRule>
  </conditionalFormatting>
  <conditionalFormatting sqref="B13">
    <cfRule type="expression" dxfId="12927" priority="471">
      <formula>C13=0</formula>
    </cfRule>
  </conditionalFormatting>
  <conditionalFormatting sqref="G13">
    <cfRule type="expression" dxfId="12926" priority="468">
      <formula>G13&lt;H13/2</formula>
    </cfRule>
  </conditionalFormatting>
  <conditionalFormatting sqref="I13">
    <cfRule type="expression" dxfId="12925" priority="467">
      <formula>I13&lt;J13/2</formula>
    </cfRule>
  </conditionalFormatting>
  <conditionalFormatting sqref="E13">
    <cfRule type="expression" dxfId="12924" priority="466">
      <formula>E13&lt;F13/2</formula>
    </cfRule>
  </conditionalFormatting>
  <conditionalFormatting sqref="P13">
    <cfRule type="expression" dxfId="12923" priority="465">
      <formula>P13&lt;Q13/2</formula>
    </cfRule>
  </conditionalFormatting>
  <conditionalFormatting sqref="R13">
    <cfRule type="expression" dxfId="12922" priority="464">
      <formula>R13&lt;S13/2</formula>
    </cfRule>
  </conditionalFormatting>
  <conditionalFormatting sqref="T13">
    <cfRule type="expression" dxfId="12921" priority="463">
      <formula>T13&lt;U13/2</formula>
    </cfRule>
  </conditionalFormatting>
  <conditionalFormatting sqref="V13">
    <cfRule type="expression" dxfId="12920" priority="462">
      <formula>V13&lt;W13/2</formula>
    </cfRule>
  </conditionalFormatting>
  <conditionalFormatting sqref="X13">
    <cfRule type="expression" dxfId="12919" priority="461">
      <formula>X13&lt;Y13/2</formula>
    </cfRule>
  </conditionalFormatting>
  <conditionalFormatting sqref="B14">
    <cfRule type="expression" dxfId="12918" priority="459">
      <formula>C14=0</formula>
    </cfRule>
  </conditionalFormatting>
  <conditionalFormatting sqref="G14">
    <cfRule type="expression" dxfId="12917" priority="456">
      <formula>G14&lt;H14/2</formula>
    </cfRule>
  </conditionalFormatting>
  <conditionalFormatting sqref="I14">
    <cfRule type="expression" dxfId="12916" priority="455">
      <formula>I14&lt;J14/2</formula>
    </cfRule>
  </conditionalFormatting>
  <conditionalFormatting sqref="E14">
    <cfRule type="expression" dxfId="12915" priority="454">
      <formula>E14&lt;F14/2</formula>
    </cfRule>
  </conditionalFormatting>
  <conditionalFormatting sqref="P14">
    <cfRule type="expression" dxfId="12914" priority="453">
      <formula>P14&lt;Q14/2</formula>
    </cfRule>
  </conditionalFormatting>
  <conditionalFormatting sqref="R14">
    <cfRule type="expression" dxfId="12913" priority="452">
      <formula>R14&lt;S14/2</formula>
    </cfRule>
  </conditionalFormatting>
  <conditionalFormatting sqref="T14">
    <cfRule type="expression" dxfId="12912" priority="451">
      <formula>T14&lt;U14/2</formula>
    </cfRule>
  </conditionalFormatting>
  <conditionalFormatting sqref="V14">
    <cfRule type="expression" dxfId="12911" priority="450">
      <formula>V14&lt;W14/2</formula>
    </cfRule>
  </conditionalFormatting>
  <conditionalFormatting sqref="X14">
    <cfRule type="expression" dxfId="12910" priority="449">
      <formula>X14&lt;Y14/2</formula>
    </cfRule>
  </conditionalFormatting>
  <conditionalFormatting sqref="B15">
    <cfRule type="expression" dxfId="12909" priority="447">
      <formula>C15=0</formula>
    </cfRule>
  </conditionalFormatting>
  <conditionalFormatting sqref="G15">
    <cfRule type="expression" dxfId="12908" priority="444">
      <formula>G15&lt;H15/2</formula>
    </cfRule>
  </conditionalFormatting>
  <conditionalFormatting sqref="I15">
    <cfRule type="expression" dxfId="12907" priority="443">
      <formula>I15&lt;J15/2</formula>
    </cfRule>
  </conditionalFormatting>
  <conditionalFormatting sqref="E15">
    <cfRule type="expression" dxfId="12906" priority="442">
      <formula>E15&lt;F15/2</formula>
    </cfRule>
  </conditionalFormatting>
  <conditionalFormatting sqref="P15">
    <cfRule type="expression" dxfId="12905" priority="441">
      <formula>P15&lt;Q15/2</formula>
    </cfRule>
  </conditionalFormatting>
  <conditionalFormatting sqref="R15">
    <cfRule type="expression" dxfId="12904" priority="440">
      <formula>R15&lt;S15/2</formula>
    </cfRule>
  </conditionalFormatting>
  <conditionalFormatting sqref="T15">
    <cfRule type="expression" dxfId="12903" priority="439">
      <formula>T15&lt;U15/2</formula>
    </cfRule>
  </conditionalFormatting>
  <conditionalFormatting sqref="V15">
    <cfRule type="expression" dxfId="12902" priority="438">
      <formula>V15&lt;W15/2</formula>
    </cfRule>
  </conditionalFormatting>
  <conditionalFormatting sqref="X15">
    <cfRule type="expression" dxfId="12901" priority="437">
      <formula>X15&lt;Y15/2</formula>
    </cfRule>
  </conditionalFormatting>
  <conditionalFormatting sqref="B16">
    <cfRule type="expression" dxfId="12900" priority="435">
      <formula>C16=0</formula>
    </cfRule>
  </conditionalFormatting>
  <conditionalFormatting sqref="G16">
    <cfRule type="expression" dxfId="12899" priority="432">
      <formula>G16&lt;H16/2</formula>
    </cfRule>
  </conditionalFormatting>
  <conditionalFormatting sqref="I16">
    <cfRule type="expression" dxfId="12898" priority="431">
      <formula>I16&lt;J16/2</formula>
    </cfRule>
  </conditionalFormatting>
  <conditionalFormatting sqref="E16">
    <cfRule type="expression" dxfId="12897" priority="430">
      <formula>E16&lt;F16/2</formula>
    </cfRule>
  </conditionalFormatting>
  <conditionalFormatting sqref="P16">
    <cfRule type="expression" dxfId="12896" priority="429">
      <formula>P16&lt;Q16/2</formula>
    </cfRule>
  </conditionalFormatting>
  <conditionalFormatting sqref="R16">
    <cfRule type="expression" dxfId="12895" priority="428">
      <formula>R16&lt;S16/2</formula>
    </cfRule>
  </conditionalFormatting>
  <conditionalFormatting sqref="T16">
    <cfRule type="expression" dxfId="12894" priority="427">
      <formula>T16&lt;U16/2</formula>
    </cfRule>
  </conditionalFormatting>
  <conditionalFormatting sqref="V16">
    <cfRule type="expression" dxfId="12893" priority="426">
      <formula>V16&lt;W16/2</formula>
    </cfRule>
  </conditionalFormatting>
  <conditionalFormatting sqref="X16">
    <cfRule type="expression" dxfId="12892" priority="425">
      <formula>X16&lt;Y16/2</formula>
    </cfRule>
  </conditionalFormatting>
  <conditionalFormatting sqref="B17">
    <cfRule type="expression" dxfId="12891" priority="423">
      <formula>C17=0</formula>
    </cfRule>
  </conditionalFormatting>
  <conditionalFormatting sqref="G17">
    <cfRule type="expression" dxfId="12890" priority="420">
      <formula>G17&lt;H17/2</formula>
    </cfRule>
  </conditionalFormatting>
  <conditionalFormatting sqref="I17">
    <cfRule type="expression" dxfId="12889" priority="419">
      <formula>I17&lt;J17/2</formula>
    </cfRule>
  </conditionalFormatting>
  <conditionalFormatting sqref="E17">
    <cfRule type="expression" dxfId="12888" priority="418">
      <formula>E17&lt;F17/2</formula>
    </cfRule>
  </conditionalFormatting>
  <conditionalFormatting sqref="P17">
    <cfRule type="expression" dxfId="12887" priority="417">
      <formula>P17&lt;Q17/2</formula>
    </cfRule>
  </conditionalFormatting>
  <conditionalFormatting sqref="R17">
    <cfRule type="expression" dxfId="12886" priority="416">
      <formula>R17&lt;S17/2</formula>
    </cfRule>
  </conditionalFormatting>
  <conditionalFormatting sqref="T17">
    <cfRule type="expression" dxfId="12885" priority="415">
      <formula>T17&lt;U17/2</formula>
    </cfRule>
  </conditionalFormatting>
  <conditionalFormatting sqref="V17">
    <cfRule type="expression" dxfId="12884" priority="414">
      <formula>V17&lt;W17/2</formula>
    </cfRule>
  </conditionalFormatting>
  <conditionalFormatting sqref="X17">
    <cfRule type="expression" dxfId="12883" priority="413">
      <formula>X17&lt;Y17/2</formula>
    </cfRule>
  </conditionalFormatting>
  <conditionalFormatting sqref="B18">
    <cfRule type="expression" dxfId="12882" priority="411">
      <formula>C18=0</formula>
    </cfRule>
  </conditionalFormatting>
  <conditionalFormatting sqref="G18">
    <cfRule type="expression" dxfId="12881" priority="408">
      <formula>G18&lt;H18/2</formula>
    </cfRule>
  </conditionalFormatting>
  <conditionalFormatting sqref="I18">
    <cfRule type="expression" dxfId="12880" priority="407">
      <formula>I18&lt;J18/2</formula>
    </cfRule>
  </conditionalFormatting>
  <conditionalFormatting sqref="E18">
    <cfRule type="expression" dxfId="12879" priority="406">
      <formula>E18&lt;F18/2</formula>
    </cfRule>
  </conditionalFormatting>
  <conditionalFormatting sqref="P18">
    <cfRule type="expression" dxfId="12878" priority="405">
      <formula>P18&lt;Q18/2</formula>
    </cfRule>
  </conditionalFormatting>
  <conditionalFormatting sqref="R18">
    <cfRule type="expression" dxfId="12877" priority="404">
      <formula>R18&lt;S18/2</formula>
    </cfRule>
  </conditionalFormatting>
  <conditionalFormatting sqref="T18">
    <cfRule type="expression" dxfId="12876" priority="403">
      <formula>T18&lt;U18/2</formula>
    </cfRule>
  </conditionalFormatting>
  <conditionalFormatting sqref="V18">
    <cfRule type="expression" dxfId="12875" priority="402">
      <formula>V18&lt;W18/2</formula>
    </cfRule>
  </conditionalFormatting>
  <conditionalFormatting sqref="X18">
    <cfRule type="expression" dxfId="12874" priority="401">
      <formula>X18&lt;Y18/2</formula>
    </cfRule>
  </conditionalFormatting>
  <conditionalFormatting sqref="B19">
    <cfRule type="expression" dxfId="12873" priority="399">
      <formula>C19=0</formula>
    </cfRule>
  </conditionalFormatting>
  <conditionalFormatting sqref="G19">
    <cfRule type="expression" dxfId="12872" priority="396">
      <formula>G19&lt;H19/2</formula>
    </cfRule>
  </conditionalFormatting>
  <conditionalFormatting sqref="I19">
    <cfRule type="expression" dxfId="12871" priority="395">
      <formula>I19&lt;J19/2</formula>
    </cfRule>
  </conditionalFormatting>
  <conditionalFormatting sqref="E19">
    <cfRule type="expression" dxfId="12870" priority="394">
      <formula>E19&lt;F19/2</formula>
    </cfRule>
  </conditionalFormatting>
  <conditionalFormatting sqref="P19">
    <cfRule type="expression" dxfId="12869" priority="393">
      <formula>P19&lt;Q19/2</formula>
    </cfRule>
  </conditionalFormatting>
  <conditionalFormatting sqref="R19">
    <cfRule type="expression" dxfId="12868" priority="392">
      <formula>R19&lt;S19/2</formula>
    </cfRule>
  </conditionalFormatting>
  <conditionalFormatting sqref="T19">
    <cfRule type="expression" dxfId="12867" priority="391">
      <formula>T19&lt;U19/2</formula>
    </cfRule>
  </conditionalFormatting>
  <conditionalFormatting sqref="V19">
    <cfRule type="expression" dxfId="12866" priority="390">
      <formula>V19&lt;W19/2</formula>
    </cfRule>
  </conditionalFormatting>
  <conditionalFormatting sqref="X19">
    <cfRule type="expression" dxfId="12865" priority="389">
      <formula>X19&lt;Y19/2</formula>
    </cfRule>
  </conditionalFormatting>
  <conditionalFormatting sqref="B20">
    <cfRule type="expression" dxfId="12864" priority="387">
      <formula>C20=0</formula>
    </cfRule>
  </conditionalFormatting>
  <conditionalFormatting sqref="G20">
    <cfRule type="expression" dxfId="12863" priority="384">
      <formula>G20&lt;H20/2</formula>
    </cfRule>
  </conditionalFormatting>
  <conditionalFormatting sqref="I20">
    <cfRule type="expression" dxfId="12862" priority="383">
      <formula>I20&lt;J20/2</formula>
    </cfRule>
  </conditionalFormatting>
  <conditionalFormatting sqref="E20">
    <cfRule type="expression" dxfId="12861" priority="382">
      <formula>E20&lt;F20/2</formula>
    </cfRule>
  </conditionalFormatting>
  <conditionalFormatting sqref="P20">
    <cfRule type="expression" dxfId="12860" priority="381">
      <formula>P20&lt;Q20/2</formula>
    </cfRule>
  </conditionalFormatting>
  <conditionalFormatting sqref="R20">
    <cfRule type="expression" dxfId="12859" priority="380">
      <formula>R20&lt;S20/2</formula>
    </cfRule>
  </conditionalFormatting>
  <conditionalFormatting sqref="T20">
    <cfRule type="expression" dxfId="12858" priority="379">
      <formula>T20&lt;U20/2</formula>
    </cfRule>
  </conditionalFormatting>
  <conditionalFormatting sqref="V20">
    <cfRule type="expression" dxfId="12857" priority="378">
      <formula>V20&lt;W20/2</formula>
    </cfRule>
  </conditionalFormatting>
  <conditionalFormatting sqref="X20">
    <cfRule type="expression" dxfId="12856" priority="377">
      <formula>X20&lt;Y20/2</formula>
    </cfRule>
  </conditionalFormatting>
  <conditionalFormatting sqref="B21">
    <cfRule type="expression" dxfId="12855" priority="375">
      <formula>C21=0</formula>
    </cfRule>
  </conditionalFormatting>
  <conditionalFormatting sqref="G21">
    <cfRule type="expression" dxfId="12854" priority="372">
      <formula>G21&lt;H21/2</formula>
    </cfRule>
  </conditionalFormatting>
  <conditionalFormatting sqref="I21">
    <cfRule type="expression" dxfId="12853" priority="371">
      <formula>I21&lt;J21/2</formula>
    </cfRule>
  </conditionalFormatting>
  <conditionalFormatting sqref="E21">
    <cfRule type="expression" dxfId="12852" priority="370">
      <formula>E21&lt;F21/2</formula>
    </cfRule>
  </conditionalFormatting>
  <conditionalFormatting sqref="P21">
    <cfRule type="expression" dxfId="12851" priority="369">
      <formula>P21&lt;Q21/2</formula>
    </cfRule>
  </conditionalFormatting>
  <conditionalFormatting sqref="R21">
    <cfRule type="expression" dxfId="12850" priority="368">
      <formula>R21&lt;S21/2</formula>
    </cfRule>
  </conditionalFormatting>
  <conditionalFormatting sqref="T21">
    <cfRule type="expression" dxfId="12849" priority="367">
      <formula>T21&lt;U21/2</formula>
    </cfRule>
  </conditionalFormatting>
  <conditionalFormatting sqref="V21">
    <cfRule type="expression" dxfId="12848" priority="366">
      <formula>V21&lt;W21/2</formula>
    </cfRule>
  </conditionalFormatting>
  <conditionalFormatting sqref="X21">
    <cfRule type="expression" dxfId="12847" priority="365">
      <formula>X21&lt;Y21/2</formula>
    </cfRule>
  </conditionalFormatting>
  <conditionalFormatting sqref="B22">
    <cfRule type="expression" dxfId="12846" priority="363">
      <formula>C22=0</formula>
    </cfRule>
  </conditionalFormatting>
  <conditionalFormatting sqref="G22">
    <cfRule type="expression" dxfId="12845" priority="360">
      <formula>G22&lt;H22/2</formula>
    </cfRule>
  </conditionalFormatting>
  <conditionalFormatting sqref="I22">
    <cfRule type="expression" dxfId="12844" priority="359">
      <formula>I22&lt;J22/2</formula>
    </cfRule>
  </conditionalFormatting>
  <conditionalFormatting sqref="E22">
    <cfRule type="expression" dxfId="12843" priority="358">
      <formula>E22&lt;F22/2</formula>
    </cfRule>
  </conditionalFormatting>
  <conditionalFormatting sqref="P22">
    <cfRule type="expression" dxfId="12842" priority="357">
      <formula>P22&lt;Q22/2</formula>
    </cfRule>
  </conditionalFormatting>
  <conditionalFormatting sqref="R22">
    <cfRule type="expression" dxfId="12841" priority="356">
      <formula>R22&lt;S22/2</formula>
    </cfRule>
  </conditionalFormatting>
  <conditionalFormatting sqref="T22">
    <cfRule type="expression" dxfId="12840" priority="355">
      <formula>T22&lt;U22/2</formula>
    </cfRule>
  </conditionalFormatting>
  <conditionalFormatting sqref="V22">
    <cfRule type="expression" dxfId="12839" priority="354">
      <formula>V22&lt;W22/2</formula>
    </cfRule>
  </conditionalFormatting>
  <conditionalFormatting sqref="X22">
    <cfRule type="expression" dxfId="12838" priority="353">
      <formula>X22&lt;Y22/2</formula>
    </cfRule>
  </conditionalFormatting>
  <conditionalFormatting sqref="B23">
    <cfRule type="expression" dxfId="12837" priority="351">
      <formula>C23=0</formula>
    </cfRule>
  </conditionalFormatting>
  <conditionalFormatting sqref="G23">
    <cfRule type="expression" dxfId="12836" priority="348">
      <formula>G23&lt;H23/2</formula>
    </cfRule>
  </conditionalFormatting>
  <conditionalFormatting sqref="I23">
    <cfRule type="expression" dxfId="12835" priority="347">
      <formula>I23&lt;J23/2</formula>
    </cfRule>
  </conditionalFormatting>
  <conditionalFormatting sqref="E23">
    <cfRule type="expression" dxfId="12834" priority="346">
      <formula>E23&lt;F23/2</formula>
    </cfRule>
  </conditionalFormatting>
  <conditionalFormatting sqref="P23">
    <cfRule type="expression" dxfId="12833" priority="345">
      <formula>P23&lt;Q23/2</formula>
    </cfRule>
  </conditionalFormatting>
  <conditionalFormatting sqref="R23">
    <cfRule type="expression" dxfId="12832" priority="344">
      <formula>R23&lt;S23/2</formula>
    </cfRule>
  </conditionalFormatting>
  <conditionalFormatting sqref="T23">
    <cfRule type="expression" dxfId="12831" priority="343">
      <formula>T23&lt;U23/2</formula>
    </cfRule>
  </conditionalFormatting>
  <conditionalFormatting sqref="V23">
    <cfRule type="expression" dxfId="12830" priority="342">
      <formula>V23&lt;W23/2</formula>
    </cfRule>
  </conditionalFormatting>
  <conditionalFormatting sqref="X23">
    <cfRule type="expression" dxfId="12829" priority="341">
      <formula>X23&lt;Y23/2</formula>
    </cfRule>
  </conditionalFormatting>
  <conditionalFormatting sqref="B24">
    <cfRule type="expression" dxfId="12828" priority="339">
      <formula>C24=0</formula>
    </cfRule>
  </conditionalFormatting>
  <conditionalFormatting sqref="G24">
    <cfRule type="expression" dxfId="12827" priority="336">
      <formula>G24&lt;H24/2</formula>
    </cfRule>
  </conditionalFormatting>
  <conditionalFormatting sqref="I24">
    <cfRule type="expression" dxfId="12826" priority="335">
      <formula>I24&lt;J24/2</formula>
    </cfRule>
  </conditionalFormatting>
  <conditionalFormatting sqref="E24">
    <cfRule type="expression" dxfId="12825" priority="334">
      <formula>E24&lt;F24/2</formula>
    </cfRule>
  </conditionalFormatting>
  <conditionalFormatting sqref="P24">
    <cfRule type="expression" dxfId="12824" priority="333">
      <formula>P24&lt;Q24/2</formula>
    </cfRule>
  </conditionalFormatting>
  <conditionalFormatting sqref="R24">
    <cfRule type="expression" dxfId="12823" priority="332">
      <formula>R24&lt;S24/2</formula>
    </cfRule>
  </conditionalFormatting>
  <conditionalFormatting sqref="T24">
    <cfRule type="expression" dxfId="12822" priority="331">
      <formula>T24&lt;U24/2</formula>
    </cfRule>
  </conditionalFormatting>
  <conditionalFormatting sqref="V24">
    <cfRule type="expression" dxfId="12821" priority="330">
      <formula>V24&lt;W24/2</formula>
    </cfRule>
  </conditionalFormatting>
  <conditionalFormatting sqref="X24">
    <cfRule type="expression" dxfId="12820" priority="329">
      <formula>X24&lt;Y24/2</formula>
    </cfRule>
  </conditionalFormatting>
  <conditionalFormatting sqref="B25">
    <cfRule type="expression" dxfId="12819" priority="327">
      <formula>C25=0</formula>
    </cfRule>
  </conditionalFormatting>
  <conditionalFormatting sqref="G25">
    <cfRule type="expression" dxfId="12818" priority="324">
      <formula>G25&lt;H25/2</formula>
    </cfRule>
  </conditionalFormatting>
  <conditionalFormatting sqref="I25">
    <cfRule type="expression" dxfId="12817" priority="323">
      <formula>I25&lt;J25/2</formula>
    </cfRule>
  </conditionalFormatting>
  <conditionalFormatting sqref="E25">
    <cfRule type="expression" dxfId="12816" priority="322">
      <formula>E25&lt;F25/2</formula>
    </cfRule>
  </conditionalFormatting>
  <conditionalFormatting sqref="P25">
    <cfRule type="expression" dxfId="12815" priority="321">
      <formula>P25&lt;Q25/2</formula>
    </cfRule>
  </conditionalFormatting>
  <conditionalFormatting sqref="R25">
    <cfRule type="expression" dxfId="12814" priority="320">
      <formula>R25&lt;S25/2</formula>
    </cfRule>
  </conditionalFormatting>
  <conditionalFormatting sqref="T25">
    <cfRule type="expression" dxfId="12813" priority="319">
      <formula>T25&lt;U25/2</formula>
    </cfRule>
  </conditionalFormatting>
  <conditionalFormatting sqref="V25">
    <cfRule type="expression" dxfId="12812" priority="318">
      <formula>V25&lt;W25/2</formula>
    </cfRule>
  </conditionalFormatting>
  <conditionalFormatting sqref="X25">
    <cfRule type="expression" dxfId="12811" priority="317">
      <formula>X25&lt;Y25/2</formula>
    </cfRule>
  </conditionalFormatting>
  <conditionalFormatting sqref="B26">
    <cfRule type="expression" dxfId="12810" priority="315">
      <formula>C26=0</formula>
    </cfRule>
  </conditionalFormatting>
  <conditionalFormatting sqref="G26">
    <cfRule type="expression" dxfId="12809" priority="312">
      <formula>G26&lt;H26/2</formula>
    </cfRule>
  </conditionalFormatting>
  <conditionalFormatting sqref="I26">
    <cfRule type="expression" dxfId="12808" priority="311">
      <formula>I26&lt;J26/2</formula>
    </cfRule>
  </conditionalFormatting>
  <conditionalFormatting sqref="E26">
    <cfRule type="expression" dxfId="12807" priority="310">
      <formula>E26&lt;F26/2</formula>
    </cfRule>
  </conditionalFormatting>
  <conditionalFormatting sqref="P26">
    <cfRule type="expression" dxfId="12806" priority="309">
      <formula>P26&lt;Q26/2</formula>
    </cfRule>
  </conditionalFormatting>
  <conditionalFormatting sqref="R26">
    <cfRule type="expression" dxfId="12805" priority="308">
      <formula>R26&lt;S26/2</formula>
    </cfRule>
  </conditionalFormatting>
  <conditionalFormatting sqref="T26">
    <cfRule type="expression" dxfId="12804" priority="307">
      <formula>T26&lt;U26/2</formula>
    </cfRule>
  </conditionalFormatting>
  <conditionalFormatting sqref="V26">
    <cfRule type="expression" dxfId="12803" priority="306">
      <formula>V26&lt;W26/2</formula>
    </cfRule>
  </conditionalFormatting>
  <conditionalFormatting sqref="X26">
    <cfRule type="expression" dxfId="12802" priority="305">
      <formula>X26&lt;Y26/2</formula>
    </cfRule>
  </conditionalFormatting>
  <conditionalFormatting sqref="B27">
    <cfRule type="expression" dxfId="12801" priority="303">
      <formula>C27=0</formula>
    </cfRule>
  </conditionalFormatting>
  <conditionalFormatting sqref="G27">
    <cfRule type="expression" dxfId="12800" priority="300">
      <formula>G27&lt;H27/2</formula>
    </cfRule>
  </conditionalFormatting>
  <conditionalFormatting sqref="I27">
    <cfRule type="expression" dxfId="12799" priority="299">
      <formula>I27&lt;J27/2</formula>
    </cfRule>
  </conditionalFormatting>
  <conditionalFormatting sqref="E27">
    <cfRule type="expression" dxfId="12798" priority="298">
      <formula>E27&lt;F27/2</formula>
    </cfRule>
  </conditionalFormatting>
  <conditionalFormatting sqref="P27">
    <cfRule type="expression" dxfId="12797" priority="297">
      <formula>P27&lt;Q27/2</formula>
    </cfRule>
  </conditionalFormatting>
  <conditionalFormatting sqref="R27">
    <cfRule type="expression" dxfId="12796" priority="296">
      <formula>R27&lt;S27/2</formula>
    </cfRule>
  </conditionalFormatting>
  <conditionalFormatting sqref="T27">
    <cfRule type="expression" dxfId="12795" priority="295">
      <formula>T27&lt;U27/2</formula>
    </cfRule>
  </conditionalFormatting>
  <conditionalFormatting sqref="V27">
    <cfRule type="expression" dxfId="12794" priority="294">
      <formula>V27&lt;W27/2</formula>
    </cfRule>
  </conditionalFormatting>
  <conditionalFormatting sqref="X27">
    <cfRule type="expression" dxfId="12793" priority="293">
      <formula>X27&lt;Y27/2</formula>
    </cfRule>
  </conditionalFormatting>
  <conditionalFormatting sqref="B28">
    <cfRule type="expression" dxfId="12792" priority="291">
      <formula>C28=0</formula>
    </cfRule>
  </conditionalFormatting>
  <conditionalFormatting sqref="G28">
    <cfRule type="expression" dxfId="12791" priority="288">
      <formula>G28&lt;H28/2</formula>
    </cfRule>
  </conditionalFormatting>
  <conditionalFormatting sqref="I28">
    <cfRule type="expression" dxfId="12790" priority="287">
      <formula>I28&lt;J28/2</formula>
    </cfRule>
  </conditionalFormatting>
  <conditionalFormatting sqref="E28">
    <cfRule type="expression" dxfId="12789" priority="286">
      <formula>E28&lt;F28/2</formula>
    </cfRule>
  </conditionalFormatting>
  <conditionalFormatting sqref="P28">
    <cfRule type="expression" dxfId="12788" priority="285">
      <formula>P28&lt;Q28/2</formula>
    </cfRule>
  </conditionalFormatting>
  <conditionalFormatting sqref="R28">
    <cfRule type="expression" dxfId="12787" priority="284">
      <formula>R28&lt;S28/2</formula>
    </cfRule>
  </conditionalFormatting>
  <conditionalFormatting sqref="T28">
    <cfRule type="expression" dxfId="12786" priority="283">
      <formula>T28&lt;U28/2</formula>
    </cfRule>
  </conditionalFormatting>
  <conditionalFormatting sqref="V28">
    <cfRule type="expression" dxfId="12785" priority="282">
      <formula>V28&lt;W28/2</formula>
    </cfRule>
  </conditionalFormatting>
  <conditionalFormatting sqref="X28">
    <cfRule type="expression" dxfId="12784" priority="281">
      <formula>X28&lt;Y28/2</formula>
    </cfRule>
  </conditionalFormatting>
  <conditionalFormatting sqref="B29">
    <cfRule type="expression" dxfId="12783" priority="279">
      <formula>C29=0</formula>
    </cfRule>
  </conditionalFormatting>
  <conditionalFormatting sqref="G29">
    <cfRule type="expression" dxfId="12782" priority="276">
      <formula>G29&lt;H29/2</formula>
    </cfRule>
  </conditionalFormatting>
  <conditionalFormatting sqref="I29">
    <cfRule type="expression" dxfId="12781" priority="275">
      <formula>I29&lt;J29/2</formula>
    </cfRule>
  </conditionalFormatting>
  <conditionalFormatting sqref="E29">
    <cfRule type="expression" dxfId="12780" priority="274">
      <formula>E29&lt;F29/2</formula>
    </cfRule>
  </conditionalFormatting>
  <conditionalFormatting sqref="P29">
    <cfRule type="expression" dxfId="12779" priority="273">
      <formula>P29&lt;Q29/2</formula>
    </cfRule>
  </conditionalFormatting>
  <conditionalFormatting sqref="R29">
    <cfRule type="expression" dxfId="12778" priority="272">
      <formula>R29&lt;S29/2</formula>
    </cfRule>
  </conditionalFormatting>
  <conditionalFormatting sqref="T29">
    <cfRule type="expression" dxfId="12777" priority="271">
      <formula>T29&lt;U29/2</formula>
    </cfRule>
  </conditionalFormatting>
  <conditionalFormatting sqref="V29">
    <cfRule type="expression" dxfId="12776" priority="270">
      <formula>V29&lt;W29/2</formula>
    </cfRule>
  </conditionalFormatting>
  <conditionalFormatting sqref="X29">
    <cfRule type="expression" dxfId="12775" priority="269">
      <formula>X29&lt;Y29/2</formula>
    </cfRule>
  </conditionalFormatting>
  <conditionalFormatting sqref="E5:M5 Z6:Z29 K6:K29 P5:AB5 AB6:AB29 M5:M29 H6:H11 S6:S11 F6:F11 Q6:Q11">
    <cfRule type="expression" dxfId="12774" priority="268">
      <formula>$C$5=0</formula>
    </cfRule>
  </conditionalFormatting>
  <conditionalFormatting sqref="E6:M6 P6:AB6 M5:M29 AB5:AB29">
    <cfRule type="expression" dxfId="12773" priority="267">
      <formula>$C$6=0</formula>
    </cfRule>
  </conditionalFormatting>
  <conditionalFormatting sqref="E7:M7 P7:AB7 M8:M29">
    <cfRule type="expression" dxfId="12772" priority="266">
      <formula>$C$7=0</formula>
    </cfRule>
  </conditionalFormatting>
  <conditionalFormatting sqref="E8:M8 P8:AB8">
    <cfRule type="expression" dxfId="12771" priority="265">
      <formula>$C$8=0</formula>
    </cfRule>
  </conditionalFormatting>
  <conditionalFormatting sqref="E9:M9 P9:AB9">
    <cfRule type="expression" dxfId="12770" priority="264">
      <formula>$C$9=0</formula>
    </cfRule>
  </conditionalFormatting>
  <conditionalFormatting sqref="E10:M10 P10:AB10">
    <cfRule type="expression" dxfId="12769" priority="263">
      <formula>$C$10=0</formula>
    </cfRule>
  </conditionalFormatting>
  <conditionalFormatting sqref="E11:M11 P11:AB11 M12:M29">
    <cfRule type="expression" dxfId="12768" priority="262">
      <formula>$C$11=0</formula>
    </cfRule>
  </conditionalFormatting>
  <conditionalFormatting sqref="E12:M12 P12:AB12 M13:M29">
    <cfRule type="expression" dxfId="12767" priority="261">
      <formula>$C$12=0</formula>
    </cfRule>
  </conditionalFormatting>
  <conditionalFormatting sqref="E13:M13 P13:AB13">
    <cfRule type="expression" dxfId="12766" priority="260">
      <formula>$C$13=0</formula>
    </cfRule>
  </conditionalFormatting>
  <conditionalFormatting sqref="E14:M14 P14:AB14">
    <cfRule type="expression" dxfId="12765" priority="259">
      <formula>$C$14=0</formula>
    </cfRule>
  </conditionalFormatting>
  <conditionalFormatting sqref="E15:M15 P15:AB15">
    <cfRule type="expression" dxfId="12764" priority="258">
      <formula>$C$15=0</formula>
    </cfRule>
  </conditionalFormatting>
  <conditionalFormatting sqref="E16:M16 P16:AB16">
    <cfRule type="expression" dxfId="12763" priority="257">
      <formula>$C$16=0</formula>
    </cfRule>
  </conditionalFormatting>
  <conditionalFormatting sqref="E17:M17 P17:AB17">
    <cfRule type="expression" dxfId="12762" priority="256">
      <formula>$C$17=0</formula>
    </cfRule>
  </conditionalFormatting>
  <conditionalFormatting sqref="E18:M18 P18:AB18 M19:M29">
    <cfRule type="expression" dxfId="12761" priority="255">
      <formula>$C$18=0</formula>
    </cfRule>
  </conditionalFormatting>
  <conditionalFormatting sqref="E19:M19 P19:AB19">
    <cfRule type="expression" dxfId="12760" priority="254">
      <formula>$C$19=0</formula>
    </cfRule>
  </conditionalFormatting>
  <conditionalFormatting sqref="E20:M20 P20:AB20">
    <cfRule type="expression" dxfId="12759" priority="253">
      <formula>$C$20=0</formula>
    </cfRule>
  </conditionalFormatting>
  <conditionalFormatting sqref="E21:M21 P21:AB21">
    <cfRule type="expression" dxfId="12758" priority="252">
      <formula>$C$21=0</formula>
    </cfRule>
  </conditionalFormatting>
  <conditionalFormatting sqref="E22:M22 P22:AB22">
    <cfRule type="expression" dxfId="12757" priority="251">
      <formula>$C$22=0</formula>
    </cfRule>
  </conditionalFormatting>
  <conditionalFormatting sqref="E23:M23 P23:AB23">
    <cfRule type="expression" dxfId="12756" priority="250">
      <formula>$C$23=0</formula>
    </cfRule>
  </conditionalFormatting>
  <conditionalFormatting sqref="E24:M24 P24:AB24">
    <cfRule type="expression" dxfId="12755" priority="249">
      <formula>$C$24=0</formula>
    </cfRule>
  </conditionalFormatting>
  <conditionalFormatting sqref="E25:M25 P25:AB25">
    <cfRule type="expression" dxfId="12754" priority="248">
      <formula>$C$25=0</formula>
    </cfRule>
  </conditionalFormatting>
  <conditionalFormatting sqref="E26:M26 P26:AB26">
    <cfRule type="expression" dxfId="12753" priority="247">
      <formula>$C$26=0</formula>
    </cfRule>
  </conditionalFormatting>
  <conditionalFormatting sqref="E27:M27 P27:AB27">
    <cfRule type="expression" dxfId="12752" priority="246">
      <formula>$C$27=0</formula>
    </cfRule>
  </conditionalFormatting>
  <conditionalFormatting sqref="E28:M28 P28:AB28">
    <cfRule type="expression" dxfId="12751" priority="245">
      <formula>$C$28=0</formula>
    </cfRule>
  </conditionalFormatting>
  <conditionalFormatting sqref="E29:M29 P29:AB29">
    <cfRule type="expression" dxfId="12750" priority="244">
      <formula>$C$29=0</formula>
    </cfRule>
  </conditionalFormatting>
  <conditionalFormatting sqref="K5:K29">
    <cfRule type="containsErrors" dxfId="12749" priority="190">
      <formula>ISERROR(K5)</formula>
    </cfRule>
    <cfRule type="expression" dxfId="12748" priority="243">
      <formula>K5&lt;50</formula>
    </cfRule>
  </conditionalFormatting>
  <conditionalFormatting sqref="K6:K29 Z6:Z29">
    <cfRule type="expression" dxfId="12747" priority="242">
      <formula>K6&lt;50</formula>
    </cfRule>
  </conditionalFormatting>
  <conditionalFormatting sqref="Z5:Z29">
    <cfRule type="containsErrors" dxfId="12746" priority="189">
      <formula>ISERROR(Z5)</formula>
    </cfRule>
    <cfRule type="expression" dxfId="12745" priority="218">
      <formula>Z5&lt;50</formula>
    </cfRule>
  </conditionalFormatting>
  <conditionalFormatting sqref="AC5:AE5">
    <cfRule type="expression" dxfId="12744" priority="131">
      <formula>C5=0</formula>
    </cfRule>
    <cfRule type="iconSet" priority="159">
      <iconSet iconSet="3Arrows" reverse="1">
        <cfvo type="percent" val="0"/>
        <cfvo type="num" val="1"/>
        <cfvo type="num" val="2"/>
      </iconSet>
    </cfRule>
  </conditionalFormatting>
  <conditionalFormatting sqref="AC6:AE6">
    <cfRule type="expression" dxfId="12743" priority="130">
      <formula>C6=0</formula>
    </cfRule>
    <cfRule type="iconSet" priority="177">
      <iconSet iconSet="3TrafficLights2">
        <cfvo type="percent" val="0"/>
        <cfvo type="percent" val="1"/>
        <cfvo type="num" val="2"/>
      </iconSet>
    </cfRule>
  </conditionalFormatting>
  <conditionalFormatting sqref="AC7:AE7">
    <cfRule type="expression" dxfId="12742" priority="129">
      <formula>C7=0</formula>
    </cfRule>
    <cfRule type="iconSet" priority="176">
      <iconSet iconSet="3TrafficLights2">
        <cfvo type="percent" val="0"/>
        <cfvo type="percent" val="1"/>
        <cfvo type="num" val="2"/>
      </iconSet>
    </cfRule>
  </conditionalFormatting>
  <conditionalFormatting sqref="AC8:AE8">
    <cfRule type="expression" dxfId="12741" priority="128">
      <formula>C8=0</formula>
    </cfRule>
    <cfRule type="iconSet" priority="175">
      <iconSet iconSet="3TrafficLights2">
        <cfvo type="percent" val="0"/>
        <cfvo type="percent" val="1"/>
        <cfvo type="num" val="2"/>
      </iconSet>
    </cfRule>
  </conditionalFormatting>
  <conditionalFormatting sqref="AC9:AE9">
    <cfRule type="expression" dxfId="12740" priority="127">
      <formula>C9=0</formula>
    </cfRule>
    <cfRule type="iconSet" priority="174">
      <iconSet iconSet="3TrafficLights2">
        <cfvo type="percent" val="0"/>
        <cfvo type="percent" val="1"/>
        <cfvo type="num" val="2"/>
      </iconSet>
    </cfRule>
  </conditionalFormatting>
  <conditionalFormatting sqref="AC10:AE10">
    <cfRule type="expression" dxfId="12739" priority="126">
      <formula>C10=0</formula>
    </cfRule>
    <cfRule type="iconSet" priority="173">
      <iconSet iconSet="3TrafficLights2">
        <cfvo type="percent" val="0"/>
        <cfvo type="percent" val="1"/>
        <cfvo type="num" val="2"/>
      </iconSet>
    </cfRule>
  </conditionalFormatting>
  <conditionalFormatting sqref="AC11:AE11">
    <cfRule type="expression" dxfId="12738" priority="125">
      <formula>C11=0</formula>
    </cfRule>
    <cfRule type="iconSet" priority="172">
      <iconSet iconSet="3TrafficLights2">
        <cfvo type="percent" val="0"/>
        <cfvo type="percent" val="1"/>
        <cfvo type="num" val="2"/>
      </iconSet>
    </cfRule>
  </conditionalFormatting>
  <conditionalFormatting sqref="AC6:AE6">
    <cfRule type="iconSet" priority="171">
      <iconSet iconSet="3TrafficLights2" reverse="1">
        <cfvo type="percent" val="0"/>
        <cfvo type="num" val="0"/>
        <cfvo type="num" val="2"/>
      </iconSet>
    </cfRule>
  </conditionalFormatting>
  <conditionalFormatting sqref="AC7:AE7">
    <cfRule type="iconSet" priority="170">
      <iconSet iconSet="3TrafficLights2" reverse="1">
        <cfvo type="percent" val="0"/>
        <cfvo type="num" val="0"/>
        <cfvo type="num" val="2"/>
      </iconSet>
    </cfRule>
  </conditionalFormatting>
  <conditionalFormatting sqref="AC8:AE8">
    <cfRule type="iconSet" priority="169">
      <iconSet iconSet="3TrafficLights2" reverse="1">
        <cfvo type="percent" val="0"/>
        <cfvo type="num" val="0"/>
        <cfvo type="num" val="2"/>
      </iconSet>
    </cfRule>
  </conditionalFormatting>
  <conditionalFormatting sqref="AC9:AE9">
    <cfRule type="iconSet" priority="168">
      <iconSet iconSet="3TrafficLights2" reverse="1">
        <cfvo type="percent" val="0"/>
        <cfvo type="num" val="0"/>
        <cfvo type="num" val="2"/>
      </iconSet>
    </cfRule>
  </conditionalFormatting>
  <conditionalFormatting sqref="AC10:AE10">
    <cfRule type="iconSet" priority="167">
      <iconSet iconSet="3TrafficLights2" reverse="1">
        <cfvo type="percent" val="0"/>
        <cfvo type="num" val="0"/>
        <cfvo type="num" val="2"/>
      </iconSet>
    </cfRule>
  </conditionalFormatting>
  <conditionalFormatting sqref="AC11:AE11">
    <cfRule type="iconSet" priority="166">
      <iconSet iconSet="3TrafficLights2" reverse="1">
        <cfvo type="percent" val="0"/>
        <cfvo type="num" val="0"/>
        <cfvo type="num" val="2"/>
      </iconSet>
    </cfRule>
  </conditionalFormatting>
  <conditionalFormatting sqref="AC6:AE6">
    <cfRule type="iconSet" priority="158">
      <iconSet iconSet="3Arrows" reverse="1">
        <cfvo type="percent" val="0"/>
        <cfvo type="num" val="1"/>
        <cfvo type="num" val="2"/>
      </iconSet>
    </cfRule>
  </conditionalFormatting>
  <conditionalFormatting sqref="AC7:AE7">
    <cfRule type="iconSet" priority="157">
      <iconSet iconSet="3Arrows" reverse="1">
        <cfvo type="percent" val="0"/>
        <cfvo type="num" val="1"/>
        <cfvo type="num" val="2"/>
      </iconSet>
    </cfRule>
  </conditionalFormatting>
  <conditionalFormatting sqref="AC8:AE8">
    <cfRule type="iconSet" priority="156">
      <iconSet iconSet="3Arrows" reverse="1">
        <cfvo type="percent" val="0"/>
        <cfvo type="num" val="1"/>
        <cfvo type="num" val="2"/>
      </iconSet>
    </cfRule>
  </conditionalFormatting>
  <conditionalFormatting sqref="AC9:AE9">
    <cfRule type="iconSet" priority="155">
      <iconSet iconSet="3Arrows" reverse="1">
        <cfvo type="percent" val="0"/>
        <cfvo type="num" val="1"/>
        <cfvo type="num" val="2"/>
      </iconSet>
    </cfRule>
  </conditionalFormatting>
  <conditionalFormatting sqref="AC10:AE10">
    <cfRule type="iconSet" priority="154">
      <iconSet iconSet="3Arrows" reverse="1">
        <cfvo type="percent" val="0"/>
        <cfvo type="num" val="1"/>
        <cfvo type="num" val="2"/>
      </iconSet>
    </cfRule>
  </conditionalFormatting>
  <conditionalFormatting sqref="AC11:AE11">
    <cfRule type="iconSet" priority="153">
      <iconSet iconSet="3Arrows" reverse="1">
        <cfvo type="percent" val="0"/>
        <cfvo type="num" val="1"/>
        <cfvo type="num" val="2"/>
      </iconSet>
    </cfRule>
  </conditionalFormatting>
  <conditionalFormatting sqref="AC12:AE12">
    <cfRule type="expression" dxfId="12737" priority="124">
      <formula>C12=0</formula>
    </cfRule>
    <cfRule type="iconSet" priority="152">
      <iconSet iconSet="3Arrows" reverse="1">
        <cfvo type="percent" val="0"/>
        <cfvo type="num" val="1"/>
        <cfvo type="num" val="2"/>
      </iconSet>
    </cfRule>
  </conditionalFormatting>
  <conditionalFormatting sqref="AC13:AE13">
    <cfRule type="expression" dxfId="12736" priority="134">
      <formula>C13=0</formula>
    </cfRule>
    <cfRule type="iconSet" priority="151">
      <iconSet iconSet="3Arrows" reverse="1">
        <cfvo type="percent" val="0"/>
        <cfvo type="num" val="1"/>
        <cfvo type="num" val="2"/>
      </iconSet>
    </cfRule>
  </conditionalFormatting>
  <conditionalFormatting sqref="AC14:AE14">
    <cfRule type="expression" dxfId="12735" priority="133">
      <formula>C14=0</formula>
    </cfRule>
    <cfRule type="iconSet" priority="150">
      <iconSet iconSet="3Arrows" reverse="1">
        <cfvo type="percent" val="0"/>
        <cfvo type="num" val="1"/>
        <cfvo type="num" val="2"/>
      </iconSet>
    </cfRule>
  </conditionalFormatting>
  <conditionalFormatting sqref="AC15:AE15">
    <cfRule type="expression" dxfId="12734" priority="132">
      <formula>C15=0</formula>
    </cfRule>
    <cfRule type="iconSet" priority="149">
      <iconSet iconSet="3Arrows" reverse="1">
        <cfvo type="percent" val="0"/>
        <cfvo type="num" val="1"/>
        <cfvo type="num" val="2"/>
      </iconSet>
    </cfRule>
  </conditionalFormatting>
  <conditionalFormatting sqref="AC16:AE16">
    <cfRule type="expression" dxfId="12733" priority="123">
      <formula>C16=0</formula>
    </cfRule>
    <cfRule type="iconSet" priority="148">
      <iconSet iconSet="3Arrows" reverse="1">
        <cfvo type="percent" val="0"/>
        <cfvo type="num" val="1"/>
        <cfvo type="num" val="2"/>
      </iconSet>
    </cfRule>
  </conditionalFormatting>
  <conditionalFormatting sqref="AC17:AE17">
    <cfRule type="expression" dxfId="12732" priority="122">
      <formula>C17=0</formula>
    </cfRule>
    <cfRule type="iconSet" priority="147">
      <iconSet iconSet="3Arrows" reverse="1">
        <cfvo type="percent" val="0"/>
        <cfvo type="num" val="1"/>
        <cfvo type="num" val="2"/>
      </iconSet>
    </cfRule>
  </conditionalFormatting>
  <conditionalFormatting sqref="AC18:AE18">
    <cfRule type="expression" dxfId="12731" priority="121">
      <formula>C18=0</formula>
    </cfRule>
    <cfRule type="iconSet" priority="146">
      <iconSet iconSet="3Arrows" reverse="1">
        <cfvo type="percent" val="0"/>
        <cfvo type="num" val="1"/>
        <cfvo type="num" val="2"/>
      </iconSet>
    </cfRule>
  </conditionalFormatting>
  <conditionalFormatting sqref="AC19:AE19">
    <cfRule type="expression" dxfId="12730" priority="120">
      <formula>C19=0</formula>
    </cfRule>
    <cfRule type="iconSet" priority="145">
      <iconSet iconSet="3Arrows" reverse="1">
        <cfvo type="percent" val="0"/>
        <cfvo type="num" val="1"/>
        <cfvo type="num" val="2"/>
      </iconSet>
    </cfRule>
  </conditionalFormatting>
  <conditionalFormatting sqref="AC20:AE20">
    <cfRule type="expression" dxfId="12729" priority="119">
      <formula>C20=0</formula>
    </cfRule>
    <cfRule type="iconSet" priority="144">
      <iconSet iconSet="3Arrows" reverse="1">
        <cfvo type="percent" val="0"/>
        <cfvo type="num" val="1"/>
        <cfvo type="num" val="2"/>
      </iconSet>
    </cfRule>
  </conditionalFormatting>
  <conditionalFormatting sqref="AC21:AE21">
    <cfRule type="expression" dxfId="12728" priority="118">
      <formula>C21=0</formula>
    </cfRule>
    <cfRule type="iconSet" priority="143">
      <iconSet iconSet="3Arrows" reverse="1">
        <cfvo type="percent" val="0"/>
        <cfvo type="num" val="1"/>
        <cfvo type="num" val="2"/>
      </iconSet>
    </cfRule>
  </conditionalFormatting>
  <conditionalFormatting sqref="AC22:AE22">
    <cfRule type="expression" dxfId="12727" priority="117">
      <formula>C22=0</formula>
    </cfRule>
    <cfRule type="iconSet" priority="142">
      <iconSet iconSet="3Arrows" reverse="1">
        <cfvo type="percent" val="0"/>
        <cfvo type="num" val="1"/>
        <cfvo type="num" val="2"/>
      </iconSet>
    </cfRule>
  </conditionalFormatting>
  <conditionalFormatting sqref="AC23:AE23">
    <cfRule type="expression" dxfId="12726" priority="116">
      <formula>C23=0</formula>
    </cfRule>
    <cfRule type="iconSet" priority="141">
      <iconSet iconSet="3Arrows" reverse="1">
        <cfvo type="percent" val="0"/>
        <cfvo type="num" val="1"/>
        <cfvo type="num" val="2"/>
      </iconSet>
    </cfRule>
  </conditionalFormatting>
  <conditionalFormatting sqref="AC24:AE24">
    <cfRule type="expression" dxfId="12725" priority="115">
      <formula>C24=0</formula>
    </cfRule>
    <cfRule type="iconSet" priority="140">
      <iconSet iconSet="3Arrows" reverse="1">
        <cfvo type="percent" val="0"/>
        <cfvo type="num" val="1"/>
        <cfvo type="num" val="2"/>
      </iconSet>
    </cfRule>
  </conditionalFormatting>
  <conditionalFormatting sqref="AC25:AE25">
    <cfRule type="expression" dxfId="12724" priority="114">
      <formula>C25=0</formula>
    </cfRule>
    <cfRule type="iconSet" priority="139">
      <iconSet iconSet="3Arrows" reverse="1">
        <cfvo type="percent" val="0"/>
        <cfvo type="num" val="1"/>
        <cfvo type="num" val="2"/>
      </iconSet>
    </cfRule>
  </conditionalFormatting>
  <conditionalFormatting sqref="AC26:AE26">
    <cfRule type="expression" dxfId="12723" priority="113">
      <formula>C26=0</formula>
    </cfRule>
    <cfRule type="iconSet" priority="138">
      <iconSet iconSet="3Arrows" reverse="1">
        <cfvo type="percent" val="0"/>
        <cfvo type="num" val="1"/>
        <cfvo type="num" val="2"/>
      </iconSet>
    </cfRule>
  </conditionalFormatting>
  <conditionalFormatting sqref="AC27:AE27">
    <cfRule type="expression" dxfId="12722" priority="112">
      <formula>C27=0</formula>
    </cfRule>
    <cfRule type="iconSet" priority="137">
      <iconSet iconSet="3Arrows" reverse="1">
        <cfvo type="percent" val="0"/>
        <cfvo type="num" val="1"/>
        <cfvo type="num" val="2"/>
      </iconSet>
    </cfRule>
  </conditionalFormatting>
  <conditionalFormatting sqref="AC28:AE28">
    <cfRule type="expression" dxfId="12721" priority="111">
      <formula>C28=0</formula>
    </cfRule>
    <cfRule type="iconSet" priority="136">
      <iconSet iconSet="3Arrows" reverse="1">
        <cfvo type="percent" val="0"/>
        <cfvo type="num" val="1"/>
        <cfvo type="num" val="2"/>
      </iconSet>
    </cfRule>
  </conditionalFormatting>
  <conditionalFormatting sqref="AC29:AE29">
    <cfRule type="expression" dxfId="12720" priority="110">
      <formula>C29=0</formula>
    </cfRule>
    <cfRule type="iconSet" priority="135">
      <iconSet iconSet="3Arrows" reverse="1">
        <cfvo type="percent" val="0"/>
        <cfvo type="num" val="1"/>
        <cfvo type="num" val="2"/>
      </iconSet>
    </cfRule>
  </conditionalFormatting>
  <conditionalFormatting sqref="AC5:AE29">
    <cfRule type="containsErrors" dxfId="12719" priority="109">
      <formula>ISERROR(AC5)</formula>
    </cfRule>
  </conditionalFormatting>
  <conditionalFormatting sqref="AD5:AD29">
    <cfRule type="containsErrors" dxfId="12718" priority="1541">
      <formula>ISERROR(AD5)</formula>
    </cfRule>
  </conditionalFormatting>
  <conditionalFormatting sqref="AD5:AE5">
    <cfRule type="expression" dxfId="12717" priority="76">
      <formula>D5=0</formula>
    </cfRule>
    <cfRule type="iconSet" priority="77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12716" priority="74">
      <formula>D6=0</formula>
    </cfRule>
    <cfRule type="iconSet" priority="75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12715" priority="72">
      <formula>D7=0</formula>
    </cfRule>
    <cfRule type="iconSet" priority="73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12714" priority="70">
      <formula>D8=0</formula>
    </cfRule>
    <cfRule type="iconSet" priority="71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12713" priority="68">
      <formula>D9=0</formula>
    </cfRule>
    <cfRule type="iconSet" priority="69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12712" priority="66">
      <formula>D10=0</formula>
    </cfRule>
    <cfRule type="iconSet" priority="67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12711" priority="64">
      <formula>D11=0</formula>
    </cfRule>
    <cfRule type="iconSet" priority="65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12710" priority="62">
      <formula>D12=0</formula>
    </cfRule>
    <cfRule type="iconSet" priority="63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12709" priority="60">
      <formula>D13=0</formula>
    </cfRule>
    <cfRule type="iconSet" priority="61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12708" priority="58">
      <formula>D14=0</formula>
    </cfRule>
    <cfRule type="iconSet" priority="59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12707" priority="56">
      <formula>D15=0</formula>
    </cfRule>
    <cfRule type="iconSet" priority="57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12706" priority="54">
      <formula>D16=0</formula>
    </cfRule>
    <cfRule type="iconSet" priority="55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12705" priority="52">
      <formula>D17=0</formula>
    </cfRule>
    <cfRule type="iconSet" priority="53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12704" priority="50">
      <formula>D18=0</formula>
    </cfRule>
    <cfRule type="iconSet" priority="51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12703" priority="48">
      <formula>D19=0</formula>
    </cfRule>
    <cfRule type="iconSet" priority="49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12702" priority="46">
      <formula>D20=0</formula>
    </cfRule>
    <cfRule type="iconSet" priority="47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12701" priority="44">
      <formula>D21=0</formula>
    </cfRule>
    <cfRule type="iconSet" priority="45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12700" priority="42">
      <formula>D22=0</formula>
    </cfRule>
    <cfRule type="iconSet" priority="43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12699" priority="40">
      <formula>D23=0</formula>
    </cfRule>
    <cfRule type="iconSet" priority="41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12698" priority="38">
      <formula>D24=0</formula>
    </cfRule>
    <cfRule type="iconSet" priority="39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12697" priority="36">
      <formula>D25=0</formula>
    </cfRule>
    <cfRule type="iconSet" priority="37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12696" priority="34">
      <formula>D26=0</formula>
    </cfRule>
    <cfRule type="iconSet" priority="35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12695" priority="32">
      <formula>D27=0</formula>
    </cfRule>
    <cfRule type="iconSet" priority="33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12694" priority="30">
      <formula>D28=0</formula>
    </cfRule>
    <cfRule type="iconSet" priority="31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12693" priority="28">
      <formula>D29=0</formula>
    </cfRule>
    <cfRule type="iconSet" priority="29">
      <iconSet iconSet="3Arrows" reverse="1">
        <cfvo type="percent" val="0"/>
        <cfvo type="num" val="1"/>
        <cfvo type="num" val="2"/>
      </iconSet>
    </cfRule>
  </conditionalFormatting>
  <conditionalFormatting sqref="AD5">
    <cfRule type="iconSet" priority="25">
      <iconSet iconSet="3Arrows">
        <cfvo type="percent" val="0"/>
        <cfvo type="num" val="0"/>
        <cfvo type="num" val="1"/>
      </iconSet>
    </cfRule>
  </conditionalFormatting>
  <conditionalFormatting sqref="AD6">
    <cfRule type="iconSet" priority="24">
      <iconSet iconSet="3Arrows">
        <cfvo type="percent" val="0"/>
        <cfvo type="num" val="0"/>
        <cfvo type="num" val="1"/>
      </iconSet>
    </cfRule>
  </conditionalFormatting>
  <conditionalFormatting sqref="AD7">
    <cfRule type="iconSet" priority="23">
      <iconSet iconSet="3Arrows">
        <cfvo type="percent" val="0"/>
        <cfvo type="num" val="0"/>
        <cfvo type="num" val="1"/>
      </iconSet>
    </cfRule>
  </conditionalFormatting>
  <conditionalFormatting sqref="AD8">
    <cfRule type="iconSet" priority="22">
      <iconSet iconSet="3Arrows">
        <cfvo type="percent" val="0"/>
        <cfvo type="num" val="0"/>
        <cfvo type="num" val="1"/>
      </iconSet>
    </cfRule>
  </conditionalFormatting>
  <conditionalFormatting sqref="AD9">
    <cfRule type="iconSet" priority="21">
      <iconSet iconSet="3Arrows">
        <cfvo type="percent" val="0"/>
        <cfvo type="num" val="0"/>
        <cfvo type="num" val="1"/>
      </iconSet>
    </cfRule>
  </conditionalFormatting>
  <conditionalFormatting sqref="AD10">
    <cfRule type="iconSet" priority="20">
      <iconSet iconSet="3Arrows">
        <cfvo type="percent" val="0"/>
        <cfvo type="num" val="0"/>
        <cfvo type="num" val="1"/>
      </iconSet>
    </cfRule>
  </conditionalFormatting>
  <conditionalFormatting sqref="AD11">
    <cfRule type="iconSet" priority="19">
      <iconSet iconSet="3Arrows">
        <cfvo type="percent" val="0"/>
        <cfvo type="num" val="0"/>
        <cfvo type="num" val="1"/>
      </iconSet>
    </cfRule>
  </conditionalFormatting>
  <conditionalFormatting sqref="AD12">
    <cfRule type="iconSet" priority="18">
      <iconSet iconSet="3Arrows">
        <cfvo type="percent" val="0"/>
        <cfvo type="num" val="0"/>
        <cfvo type="num" val="1"/>
      </iconSet>
    </cfRule>
  </conditionalFormatting>
  <conditionalFormatting sqref="AD13">
    <cfRule type="iconSet" priority="17">
      <iconSet iconSet="3Arrows">
        <cfvo type="percent" val="0"/>
        <cfvo type="num" val="0"/>
        <cfvo type="num" val="1"/>
      </iconSet>
    </cfRule>
  </conditionalFormatting>
  <conditionalFormatting sqref="AD14">
    <cfRule type="iconSet" priority="16">
      <iconSet iconSet="3Arrows">
        <cfvo type="percent" val="0"/>
        <cfvo type="num" val="0"/>
        <cfvo type="num" val="1"/>
      </iconSet>
    </cfRule>
  </conditionalFormatting>
  <conditionalFormatting sqref="AD15">
    <cfRule type="iconSet" priority="15">
      <iconSet iconSet="3Arrows">
        <cfvo type="percent" val="0"/>
        <cfvo type="num" val="0"/>
        <cfvo type="num" val="1"/>
      </iconSet>
    </cfRule>
  </conditionalFormatting>
  <conditionalFormatting sqref="AD16">
    <cfRule type="iconSet" priority="14">
      <iconSet iconSet="3Arrows">
        <cfvo type="percent" val="0"/>
        <cfvo type="num" val="0"/>
        <cfvo type="num" val="1"/>
      </iconSet>
    </cfRule>
  </conditionalFormatting>
  <conditionalFormatting sqref="AD17">
    <cfRule type="iconSet" priority="13">
      <iconSet iconSet="3Arrows">
        <cfvo type="percent" val="0"/>
        <cfvo type="num" val="0"/>
        <cfvo type="num" val="1"/>
      </iconSet>
    </cfRule>
  </conditionalFormatting>
  <conditionalFormatting sqref="AD18">
    <cfRule type="iconSet" priority="12">
      <iconSet iconSet="3Arrows">
        <cfvo type="percent" val="0"/>
        <cfvo type="num" val="0"/>
        <cfvo type="num" val="1"/>
      </iconSet>
    </cfRule>
  </conditionalFormatting>
  <conditionalFormatting sqref="AD19">
    <cfRule type="iconSet" priority="11">
      <iconSet iconSet="3Arrows">
        <cfvo type="percent" val="0"/>
        <cfvo type="num" val="0"/>
        <cfvo type="num" val="1"/>
      </iconSet>
    </cfRule>
  </conditionalFormatting>
  <conditionalFormatting sqref="AD20">
    <cfRule type="iconSet" priority="10">
      <iconSet iconSet="3Arrows">
        <cfvo type="percent" val="0"/>
        <cfvo type="num" val="0"/>
        <cfvo type="num" val="1"/>
      </iconSet>
    </cfRule>
  </conditionalFormatting>
  <conditionalFormatting sqref="AD21">
    <cfRule type="iconSet" priority="9">
      <iconSet iconSet="3Arrows">
        <cfvo type="percent" val="0"/>
        <cfvo type="num" val="0"/>
        <cfvo type="num" val="1"/>
      </iconSet>
    </cfRule>
  </conditionalFormatting>
  <conditionalFormatting sqref="AD22">
    <cfRule type="iconSet" priority="8">
      <iconSet iconSet="3Arrows">
        <cfvo type="percent" val="0"/>
        <cfvo type="num" val="0"/>
        <cfvo type="num" val="1"/>
      </iconSet>
    </cfRule>
  </conditionalFormatting>
  <conditionalFormatting sqref="AD23">
    <cfRule type="iconSet" priority="7">
      <iconSet iconSet="3Arrows">
        <cfvo type="percent" val="0"/>
        <cfvo type="num" val="0"/>
        <cfvo type="num" val="1"/>
      </iconSet>
    </cfRule>
  </conditionalFormatting>
  <conditionalFormatting sqref="AD24">
    <cfRule type="iconSet" priority="6">
      <iconSet iconSet="3Arrows">
        <cfvo type="percent" val="0"/>
        <cfvo type="num" val="0"/>
        <cfvo type="num" val="1"/>
      </iconSet>
    </cfRule>
  </conditionalFormatting>
  <conditionalFormatting sqref="AD25">
    <cfRule type="iconSet" priority="5">
      <iconSet iconSet="3Arrows">
        <cfvo type="percent" val="0"/>
        <cfvo type="num" val="0"/>
        <cfvo type="num" val="1"/>
      </iconSet>
    </cfRule>
  </conditionalFormatting>
  <conditionalFormatting sqref="AD26">
    <cfRule type="iconSet" priority="4">
      <iconSet iconSet="3Arrows">
        <cfvo type="percent" val="0"/>
        <cfvo type="num" val="0"/>
        <cfvo type="num" val="1"/>
      </iconSet>
    </cfRule>
  </conditionalFormatting>
  <conditionalFormatting sqref="AD27">
    <cfRule type="iconSet" priority="3">
      <iconSet iconSet="3Arrows">
        <cfvo type="percent" val="0"/>
        <cfvo type="num" val="0"/>
        <cfvo type="num" val="1"/>
      </iconSet>
    </cfRule>
  </conditionalFormatting>
  <conditionalFormatting sqref="AD28">
    <cfRule type="iconSet" priority="2">
      <iconSet iconSet="3Arrows">
        <cfvo type="percent" val="0"/>
        <cfvo type="num" val="0"/>
        <cfvo type="num" val="1"/>
      </iconSet>
    </cfRule>
  </conditionalFormatting>
  <conditionalFormatting sqref="AD29">
    <cfRule type="iconSet" priority="1">
      <iconSet iconSet="3Arrows">
        <cfvo type="percent" val="0"/>
        <cfvo type="num" val="0"/>
        <cfvo type="num" val="1"/>
      </iconSet>
    </cfRule>
  </conditionalFormatting>
  <dataValidations count="5">
    <dataValidation type="custom" allowBlank="1" showInputMessage="1" showErrorMessage="1" errorTitle="Erreur d'encodage" error="La valeur que vous avez tapée n'est pas valide. Veuillez entrer 'NE', 'CM' ou un nombre supérieur à la cote." sqref="F12:F29">
      <formula1>OR(AND(E12="NE",F12="NE"),AND(E12="CM",F12="CM"),AND(F12&gt;=E12))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W5:W29 J5:J29 U5:U29 S5:S29 Y5:Y29 H5:H29 Q5:Q29">
      <formula1>OR(AND(H5&gt;=G5),AND(H5="NE",G5="NE"),AND(H5="CM",G5="CM"))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N5:O29">
      <formula1>OR(AND(N5&gt;=J5),AND(N5="NE",J5="NE"),AND(N5="CM",J5="CM"))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F5:F11">
      <formula1>OR(AND(E5="NE",F5="NE"),AND(E5="CM",F5="CM"),AND(F5&gt;=E5))</formula1>
    </dataValidation>
    <dataValidation type="custom" allowBlank="1" showInputMessage="1" showErrorMessage="1" errorTitle="Erreur d'encodage" error="La valeur que vous avez tapée n'est pas valide. Veuillez entrer 'NE', 'CM' ou un nombre sous la valeur MAX." sqref="E5:E29 X5:X29 V5:V29 T5:T29 R5:R29 P5:P29 I5:I29 G5:G29">
      <formula1>OR(AND(E5="NE"),AND(E5="CM"),AND(E5="D"),AND(E5&gt;=0,E5&lt;999))</formula1>
    </dataValidation>
  </dataValidations>
  <pageMargins left="0.7" right="0.7" top="0.75" bottom="0.75" header="0.3" footer="0.3"/>
  <pageSetup paperSize="9" orientation="portrait" horizontalDpi="1200" verticalDpi="1200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3">
    <tabColor rgb="FFFFFF00"/>
  </sheetPr>
  <dimension ref="A1:BD88"/>
  <sheetViews>
    <sheetView zoomScale="85" zoomScaleNormal="85" workbookViewId="0">
      <selection activeCell="E3" sqref="E3:F3"/>
    </sheetView>
  </sheetViews>
  <sheetFormatPr baseColWidth="10" defaultRowHeight="15"/>
  <cols>
    <col min="1" max="1" width="10.7109375" style="7" customWidth="1"/>
    <col min="2" max="2" width="2.7109375" style="7" customWidth="1"/>
    <col min="3" max="3" width="27.7109375" style="66" customWidth="1"/>
    <col min="4" max="4" width="22.7109375" style="64" customWidth="1"/>
    <col min="5" max="10" width="7.7109375" style="64" customWidth="1"/>
    <col min="11" max="12" width="8.7109375" style="7" customWidth="1"/>
    <col min="13" max="13" width="5.7109375" style="77" customWidth="1"/>
    <col min="14" max="15" width="2.7109375" style="64" customWidth="1"/>
    <col min="16" max="25" width="7.7109375" style="64" customWidth="1"/>
    <col min="26" max="27" width="8.7109375" style="7" customWidth="1"/>
    <col min="28" max="28" width="5.7109375" style="7" customWidth="1"/>
    <col min="29" max="29" width="2.7109375" style="7" hidden="1" customWidth="1"/>
    <col min="30" max="30" width="5.7109375" style="7" customWidth="1"/>
    <col min="31" max="31" width="3.7109375" style="77" customWidth="1"/>
    <col min="32" max="48" width="11.42578125" style="7"/>
    <col min="49" max="16384" width="11.42578125" style="64"/>
  </cols>
  <sheetData>
    <row r="1" spans="1:56" s="7" customFormat="1" ht="54.95" customHeight="1">
      <c r="A1" s="10"/>
      <c r="B1" s="61"/>
      <c r="C1" s="167" t="s">
        <v>44</v>
      </c>
      <c r="D1" s="166" t="str">
        <f>MATIÈRES!I7</f>
        <v>FRANÇAIS (Mr MIRGAUX - 6p.)</v>
      </c>
      <c r="E1" s="164"/>
      <c r="F1" s="164"/>
      <c r="G1" s="164"/>
      <c r="H1" s="164"/>
      <c r="I1" s="164"/>
      <c r="J1" s="164"/>
      <c r="K1" s="164"/>
      <c r="L1" s="164"/>
      <c r="M1" s="164"/>
      <c r="N1" s="165" t="s">
        <v>145</v>
      </c>
      <c r="O1" s="168" t="s">
        <v>144</v>
      </c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0"/>
      <c r="AE1" s="147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</row>
    <row r="2" spans="1:56" s="7" customFormat="1" ht="15" customHeight="1">
      <c r="A2" s="22"/>
      <c r="B2" s="22"/>
      <c r="C2" s="39"/>
      <c r="D2" s="22"/>
      <c r="E2" s="22"/>
      <c r="F2" s="22"/>
      <c r="G2" s="22"/>
      <c r="H2" s="22"/>
      <c r="I2" s="22"/>
      <c r="J2" s="22"/>
      <c r="K2" s="22"/>
      <c r="L2" s="22"/>
      <c r="M2" s="76"/>
      <c r="N2" s="22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92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</row>
    <row r="3" spans="1:56">
      <c r="A3" s="10"/>
      <c r="B3" s="22"/>
      <c r="C3" s="229" t="s">
        <v>37</v>
      </c>
      <c r="D3" s="229"/>
      <c r="E3" s="227"/>
      <c r="F3" s="227"/>
      <c r="G3" s="228"/>
      <c r="H3" s="228"/>
      <c r="I3" s="227"/>
      <c r="J3" s="227"/>
      <c r="K3" s="230" t="s">
        <v>35</v>
      </c>
      <c r="L3" s="230"/>
      <c r="M3" s="94" t="s">
        <v>65</v>
      </c>
      <c r="N3" s="62"/>
      <c r="O3" s="63"/>
      <c r="P3" s="228"/>
      <c r="Q3" s="228"/>
      <c r="R3" s="227"/>
      <c r="S3" s="227"/>
      <c r="T3" s="228"/>
      <c r="U3" s="228"/>
      <c r="V3" s="227"/>
      <c r="W3" s="227"/>
      <c r="X3" s="228"/>
      <c r="Y3" s="228"/>
      <c r="Z3" s="230" t="s">
        <v>35</v>
      </c>
      <c r="AA3" s="230"/>
      <c r="AB3" s="94" t="s">
        <v>65</v>
      </c>
      <c r="AC3" s="35"/>
      <c r="AD3" s="35"/>
      <c r="AE3" s="92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</row>
    <row r="4" spans="1:56">
      <c r="A4" s="10"/>
      <c r="B4" s="22"/>
      <c r="C4" s="9" t="s">
        <v>0</v>
      </c>
      <c r="D4" s="58" t="s">
        <v>1</v>
      </c>
      <c r="E4" s="59" t="s">
        <v>2</v>
      </c>
      <c r="F4" s="59" t="s">
        <v>3</v>
      </c>
      <c r="G4" s="60" t="s">
        <v>4</v>
      </c>
      <c r="H4" s="60" t="s">
        <v>5</v>
      </c>
      <c r="I4" s="59" t="s">
        <v>6</v>
      </c>
      <c r="J4" s="59" t="s">
        <v>7</v>
      </c>
      <c r="K4" s="11"/>
      <c r="L4" s="11"/>
      <c r="M4" s="94"/>
      <c r="N4" s="26"/>
      <c r="O4" s="34"/>
      <c r="P4" s="60" t="s">
        <v>8</v>
      </c>
      <c r="Q4" s="60" t="s">
        <v>9</v>
      </c>
      <c r="R4" s="59" t="s">
        <v>10</v>
      </c>
      <c r="S4" s="59" t="s">
        <v>11</v>
      </c>
      <c r="T4" s="60" t="s">
        <v>12</v>
      </c>
      <c r="U4" s="60" t="s">
        <v>13</v>
      </c>
      <c r="V4" s="59" t="s">
        <v>14</v>
      </c>
      <c r="W4" s="59" t="s">
        <v>15</v>
      </c>
      <c r="X4" s="60" t="s">
        <v>16</v>
      </c>
      <c r="Y4" s="60" t="s">
        <v>17</v>
      </c>
      <c r="Z4" s="11"/>
      <c r="AA4" s="11"/>
      <c r="AB4" s="95"/>
      <c r="AC4" s="35"/>
      <c r="AD4" s="35"/>
      <c r="AE4" s="92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</row>
    <row r="5" spans="1:56">
      <c r="A5" s="10"/>
      <c r="B5" s="65">
        <v>1</v>
      </c>
      <c r="C5" s="10" t="str">
        <f>Élèves!C4</f>
        <v>MARTIN</v>
      </c>
      <c r="D5" s="10" t="str">
        <f>Élèves!D4</f>
        <v>Paul</v>
      </c>
      <c r="E5" s="5"/>
      <c r="F5" s="5"/>
      <c r="G5" s="5"/>
      <c r="H5" s="5"/>
      <c r="I5" s="32"/>
      <c r="J5" s="5"/>
      <c r="K5" s="12" t="e">
        <f>(SUM(E5,G5,I5)/SUM(F5,H5,J5))*100</f>
        <v>#DIV/0!</v>
      </c>
      <c r="L5" s="11" t="s">
        <v>22</v>
      </c>
      <c r="M5" s="94" t="e">
        <f ca="1">RANK(K5,INDIRECT("K5:K" &amp; AJ5))</f>
        <v>#DIV/0!</v>
      </c>
      <c r="N5" s="22"/>
      <c r="O5" s="35"/>
      <c r="P5" s="5"/>
      <c r="Q5" s="5"/>
      <c r="R5" s="5"/>
      <c r="S5" s="5"/>
      <c r="T5" s="5"/>
      <c r="U5" s="5"/>
      <c r="V5" s="5"/>
      <c r="W5" s="5"/>
      <c r="X5" s="5"/>
      <c r="Y5" s="5"/>
      <c r="Z5" s="12" t="e">
        <f t="shared" ref="Z5:Z29" si="0">SUM(E5,G5,I5,P5,R5,T5,V5,X5)/SUM(F5,H5,J5,Q5,S5,U5,W5,Y5)*100</f>
        <v>#DIV/0!</v>
      </c>
      <c r="AA5" s="11" t="s">
        <v>22</v>
      </c>
      <c r="AB5" s="94" t="e">
        <f ca="1">RANK(Z5,INDIRECT("Z5:Z" &amp; AJ$5))</f>
        <v>#DIV/0!</v>
      </c>
      <c r="AC5" s="35" t="e">
        <f t="shared" ref="AC5:AC29" si="1">IF(K5&gt;Z5,2,0)</f>
        <v>#DIV/0!</v>
      </c>
      <c r="AD5" s="52" t="e">
        <f t="shared" ref="AD5:AD29" si="2">Z5-K5</f>
        <v>#DIV/0!</v>
      </c>
      <c r="AE5" s="93" t="s">
        <v>54</v>
      </c>
      <c r="AF5" s="10"/>
      <c r="AG5" s="10"/>
      <c r="AH5" s="10"/>
      <c r="AI5" s="10"/>
      <c r="AJ5" s="10">
        <f>SUM(Élèves!P6+4)</f>
        <v>11</v>
      </c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</row>
    <row r="6" spans="1:56">
      <c r="A6" s="10"/>
      <c r="B6" s="65">
        <v>2</v>
      </c>
      <c r="C6" s="10" t="str">
        <f>Élèves!C5</f>
        <v>DUPOND</v>
      </c>
      <c r="D6" s="10" t="str">
        <f>Élèves!D5</f>
        <v>Henri</v>
      </c>
      <c r="E6" s="5"/>
      <c r="F6" s="5"/>
      <c r="G6" s="5"/>
      <c r="H6" s="5"/>
      <c r="I6" s="32"/>
      <c r="J6" s="5"/>
      <c r="K6" s="12" t="e">
        <f t="shared" ref="K6:K29" si="3">(SUM(E6,G6,I6)/SUM(F6,H6,J6))*100</f>
        <v>#DIV/0!</v>
      </c>
      <c r="L6" s="11" t="s">
        <v>22</v>
      </c>
      <c r="M6" s="94" t="e">
        <f ca="1">RANK(K6,INDIRECT("K5:K" &amp; AJ5))</f>
        <v>#DIV/0!</v>
      </c>
      <c r="N6" s="22"/>
      <c r="O6" s="35"/>
      <c r="P6" s="5"/>
      <c r="Q6" s="5"/>
      <c r="R6" s="5"/>
      <c r="S6" s="5"/>
      <c r="T6" s="5"/>
      <c r="U6" s="5"/>
      <c r="V6" s="5"/>
      <c r="W6" s="5"/>
      <c r="X6" s="5"/>
      <c r="Y6" s="5"/>
      <c r="Z6" s="12" t="e">
        <f t="shared" si="0"/>
        <v>#DIV/0!</v>
      </c>
      <c r="AA6" s="11" t="s">
        <v>22</v>
      </c>
      <c r="AB6" s="94" t="e">
        <f t="shared" ref="AB6:AB29" ca="1" si="4">RANK(Z6,INDIRECT("Z5:Z" &amp; AJ$5))</f>
        <v>#DIV/0!</v>
      </c>
      <c r="AC6" s="35" t="e">
        <f t="shared" si="1"/>
        <v>#DIV/0!</v>
      </c>
      <c r="AD6" s="52" t="e">
        <f t="shared" si="2"/>
        <v>#DIV/0!</v>
      </c>
      <c r="AE6" s="93" t="s">
        <v>54</v>
      </c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>
      <c r="A7" s="10"/>
      <c r="B7" s="65">
        <v>3</v>
      </c>
      <c r="C7" s="10" t="str">
        <f>Élèves!C6</f>
        <v>TABERNACLE</v>
      </c>
      <c r="D7" s="10" t="str">
        <f>Élèves!D6</f>
        <v>Ghislain</v>
      </c>
      <c r="E7" s="5"/>
      <c r="F7" s="5"/>
      <c r="G7" s="5"/>
      <c r="H7" s="5"/>
      <c r="I7" s="32"/>
      <c r="J7" s="5"/>
      <c r="K7" s="12" t="e">
        <f t="shared" si="3"/>
        <v>#DIV/0!</v>
      </c>
      <c r="L7" s="11" t="s">
        <v>22</v>
      </c>
      <c r="M7" s="94" t="e">
        <f ca="1">RANK(K7,INDIRECT("K5:K" &amp; AJ5))</f>
        <v>#DIV/0!</v>
      </c>
      <c r="N7" s="22"/>
      <c r="O7" s="35"/>
      <c r="P7" s="5"/>
      <c r="Q7" s="5"/>
      <c r="R7" s="5"/>
      <c r="S7" s="5"/>
      <c r="T7" s="5"/>
      <c r="U7" s="5"/>
      <c r="V7" s="5"/>
      <c r="W7" s="5"/>
      <c r="X7" s="5"/>
      <c r="Y7" s="5"/>
      <c r="Z7" s="12" t="e">
        <f t="shared" si="0"/>
        <v>#DIV/0!</v>
      </c>
      <c r="AA7" s="11" t="s">
        <v>22</v>
      </c>
      <c r="AB7" s="94" t="e">
        <f t="shared" ca="1" si="4"/>
        <v>#DIV/0!</v>
      </c>
      <c r="AC7" s="35" t="e">
        <f t="shared" si="1"/>
        <v>#DIV/0!</v>
      </c>
      <c r="AD7" s="52" t="e">
        <f t="shared" si="2"/>
        <v>#DIV/0!</v>
      </c>
      <c r="AE7" s="93" t="s">
        <v>54</v>
      </c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</row>
    <row r="8" spans="1:56">
      <c r="A8" s="10"/>
      <c r="B8" s="65">
        <v>4</v>
      </c>
      <c r="C8" s="10" t="str">
        <f>Élèves!C7</f>
        <v>EASY</v>
      </c>
      <c r="D8" s="10" t="str">
        <f>Élèves!D7</f>
        <v>Isabelle</v>
      </c>
      <c r="E8" s="5"/>
      <c r="F8" s="5"/>
      <c r="G8" s="5"/>
      <c r="H8" s="5"/>
      <c r="I8" s="32"/>
      <c r="J8" s="5"/>
      <c r="K8" s="12" t="e">
        <f t="shared" si="3"/>
        <v>#DIV/0!</v>
      </c>
      <c r="L8" s="11" t="s">
        <v>22</v>
      </c>
      <c r="M8" s="94" t="e">
        <f ca="1">RANK(K8,INDIRECT("K5:K" &amp; AJ5))</f>
        <v>#DIV/0!</v>
      </c>
      <c r="N8" s="22"/>
      <c r="O8" s="35"/>
      <c r="P8" s="5"/>
      <c r="Q8" s="5"/>
      <c r="R8" s="5"/>
      <c r="S8" s="5"/>
      <c r="T8" s="5"/>
      <c r="U8" s="5"/>
      <c r="V8" s="5"/>
      <c r="W8" s="5"/>
      <c r="X8" s="5"/>
      <c r="Y8" s="5"/>
      <c r="Z8" s="12" t="e">
        <f t="shared" si="0"/>
        <v>#DIV/0!</v>
      </c>
      <c r="AA8" s="11" t="s">
        <v>22</v>
      </c>
      <c r="AB8" s="94" t="e">
        <f t="shared" ca="1" si="4"/>
        <v>#DIV/0!</v>
      </c>
      <c r="AC8" s="35" t="e">
        <f t="shared" si="1"/>
        <v>#DIV/0!</v>
      </c>
      <c r="AD8" s="52" t="e">
        <f t="shared" si="2"/>
        <v>#DIV/0!</v>
      </c>
      <c r="AE8" s="93" t="s">
        <v>54</v>
      </c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</row>
    <row r="9" spans="1:56">
      <c r="A9" s="10"/>
      <c r="B9" s="65">
        <v>5</v>
      </c>
      <c r="C9" s="10" t="str">
        <f>Élèves!C8</f>
        <v>KINGDOM</v>
      </c>
      <c r="D9" s="10" t="str">
        <f>Élèves!D8</f>
        <v>Aline</v>
      </c>
      <c r="E9" s="5"/>
      <c r="F9" s="5"/>
      <c r="G9" s="5"/>
      <c r="H9" s="5"/>
      <c r="I9" s="32"/>
      <c r="J9" s="5"/>
      <c r="K9" s="12" t="e">
        <f t="shared" si="3"/>
        <v>#DIV/0!</v>
      </c>
      <c r="L9" s="11" t="s">
        <v>22</v>
      </c>
      <c r="M9" s="94" t="e">
        <f ca="1">RANK(K9,INDIRECT("K5:K" &amp; AJ5))</f>
        <v>#DIV/0!</v>
      </c>
      <c r="N9" s="22"/>
      <c r="O9" s="35"/>
      <c r="P9" s="5"/>
      <c r="Q9" s="5"/>
      <c r="R9" s="5"/>
      <c r="S9" s="5"/>
      <c r="T9" s="5"/>
      <c r="U9" s="5"/>
      <c r="V9" s="5"/>
      <c r="W9" s="5"/>
      <c r="X9" s="5"/>
      <c r="Y9" s="5"/>
      <c r="Z9" s="12" t="e">
        <f t="shared" si="0"/>
        <v>#DIV/0!</v>
      </c>
      <c r="AA9" s="11" t="s">
        <v>22</v>
      </c>
      <c r="AB9" s="94" t="e">
        <f t="shared" ca="1" si="4"/>
        <v>#DIV/0!</v>
      </c>
      <c r="AC9" s="35" t="e">
        <f t="shared" si="1"/>
        <v>#DIV/0!</v>
      </c>
      <c r="AD9" s="52" t="e">
        <f t="shared" si="2"/>
        <v>#DIV/0!</v>
      </c>
      <c r="AE9" s="93" t="s">
        <v>54</v>
      </c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</row>
    <row r="10" spans="1:56">
      <c r="A10" s="10"/>
      <c r="B10" s="65">
        <v>6</v>
      </c>
      <c r="C10" s="10" t="str">
        <f>Élèves!C9</f>
        <v>FORTE</v>
      </c>
      <c r="D10" s="10" t="str">
        <f>Élèves!D9</f>
        <v>Salie</v>
      </c>
      <c r="E10" s="5"/>
      <c r="F10" s="5"/>
      <c r="G10" s="5"/>
      <c r="H10" s="5"/>
      <c r="I10" s="32"/>
      <c r="J10" s="5"/>
      <c r="K10" s="12" t="e">
        <f t="shared" si="3"/>
        <v>#DIV/0!</v>
      </c>
      <c r="L10" s="11" t="s">
        <v>22</v>
      </c>
      <c r="M10" s="94" t="e">
        <f ca="1">RANK(K10,INDIRECT("K5:K" &amp; AJ5))</f>
        <v>#DIV/0!</v>
      </c>
      <c r="N10" s="22"/>
      <c r="O10" s="35"/>
      <c r="P10" s="5"/>
      <c r="Q10" s="5"/>
      <c r="R10" s="5"/>
      <c r="S10" s="5"/>
      <c r="T10" s="5"/>
      <c r="U10" s="5"/>
      <c r="V10" s="5"/>
      <c r="W10" s="5"/>
      <c r="X10" s="5"/>
      <c r="Y10" s="5"/>
      <c r="Z10" s="12" t="e">
        <f t="shared" si="0"/>
        <v>#DIV/0!</v>
      </c>
      <c r="AA10" s="11" t="s">
        <v>22</v>
      </c>
      <c r="AB10" s="94" t="e">
        <f t="shared" ca="1" si="4"/>
        <v>#DIV/0!</v>
      </c>
      <c r="AC10" s="35" t="e">
        <f t="shared" si="1"/>
        <v>#DIV/0!</v>
      </c>
      <c r="AD10" s="52" t="e">
        <f t="shared" si="2"/>
        <v>#DIV/0!</v>
      </c>
      <c r="AE10" s="93" t="s">
        <v>54</v>
      </c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</row>
    <row r="11" spans="1:56">
      <c r="A11" s="10"/>
      <c r="B11" s="65">
        <v>7</v>
      </c>
      <c r="C11" s="10" t="str">
        <f>Élèves!C10</f>
        <v>SEGEC</v>
      </c>
      <c r="D11" s="10" t="str">
        <f>Élèves!D10</f>
        <v>Rédoine</v>
      </c>
      <c r="E11" s="5"/>
      <c r="F11" s="5"/>
      <c r="G11" s="5"/>
      <c r="H11" s="5"/>
      <c r="I11" s="32"/>
      <c r="J11" s="5"/>
      <c r="K11" s="12" t="e">
        <f t="shared" si="3"/>
        <v>#DIV/0!</v>
      </c>
      <c r="L11" s="11" t="s">
        <v>22</v>
      </c>
      <c r="M11" s="94" t="e">
        <f ca="1">RANK(K11,INDIRECT("K5:K" &amp; AJ5))</f>
        <v>#DIV/0!</v>
      </c>
      <c r="N11" s="22"/>
      <c r="O11" s="35"/>
      <c r="P11" s="5"/>
      <c r="Q11" s="5"/>
      <c r="R11" s="5"/>
      <c r="S11" s="5"/>
      <c r="T11" s="5"/>
      <c r="U11" s="5"/>
      <c r="V11" s="5"/>
      <c r="W11" s="5"/>
      <c r="X11" s="5"/>
      <c r="Y11" s="5"/>
      <c r="Z11" s="12" t="e">
        <f t="shared" si="0"/>
        <v>#DIV/0!</v>
      </c>
      <c r="AA11" s="11" t="s">
        <v>22</v>
      </c>
      <c r="AB11" s="94" t="e">
        <f t="shared" ca="1" si="4"/>
        <v>#DIV/0!</v>
      </c>
      <c r="AC11" s="35" t="e">
        <f t="shared" si="1"/>
        <v>#DIV/0!</v>
      </c>
      <c r="AD11" s="52" t="e">
        <f t="shared" si="2"/>
        <v>#DIV/0!</v>
      </c>
      <c r="AE11" s="93" t="s">
        <v>54</v>
      </c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</row>
    <row r="12" spans="1:56">
      <c r="A12" s="10"/>
      <c r="B12" s="65">
        <v>8</v>
      </c>
      <c r="C12" s="10">
        <f>Élèves!C11</f>
        <v>0</v>
      </c>
      <c r="D12" s="10">
        <f>Élèves!D11</f>
        <v>0</v>
      </c>
      <c r="E12" s="5"/>
      <c r="F12" s="5"/>
      <c r="G12" s="5"/>
      <c r="H12" s="5"/>
      <c r="I12" s="32"/>
      <c r="J12" s="5"/>
      <c r="K12" s="12" t="e">
        <f t="shared" si="3"/>
        <v>#DIV/0!</v>
      </c>
      <c r="L12" s="11" t="s">
        <v>22</v>
      </c>
      <c r="M12" s="94" t="e">
        <f ca="1">RANK(K12,INDIRECT("K5:K" &amp; AJ5))</f>
        <v>#DIV/0!</v>
      </c>
      <c r="N12" s="22"/>
      <c r="O12" s="35"/>
      <c r="P12" s="5"/>
      <c r="Q12" s="5"/>
      <c r="R12" s="5"/>
      <c r="S12" s="5"/>
      <c r="T12" s="5"/>
      <c r="U12" s="5"/>
      <c r="V12" s="5"/>
      <c r="W12" s="5"/>
      <c r="X12" s="5"/>
      <c r="Y12" s="5"/>
      <c r="Z12" s="12" t="e">
        <f t="shared" si="0"/>
        <v>#DIV/0!</v>
      </c>
      <c r="AA12" s="11" t="s">
        <v>22</v>
      </c>
      <c r="AB12" s="94" t="e">
        <f t="shared" ca="1" si="4"/>
        <v>#DIV/0!</v>
      </c>
      <c r="AC12" s="35" t="e">
        <f t="shared" si="1"/>
        <v>#DIV/0!</v>
      </c>
      <c r="AD12" s="52" t="e">
        <f t="shared" si="2"/>
        <v>#DIV/0!</v>
      </c>
      <c r="AE12" s="93" t="s">
        <v>54</v>
      </c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</row>
    <row r="13" spans="1:56">
      <c r="A13" s="10"/>
      <c r="B13" s="65">
        <v>9</v>
      </c>
      <c r="C13" s="10">
        <f>Élèves!C12</f>
        <v>0</v>
      </c>
      <c r="D13" s="10">
        <f>Élèves!D12</f>
        <v>0</v>
      </c>
      <c r="E13" s="5"/>
      <c r="F13" s="5"/>
      <c r="G13" s="5"/>
      <c r="H13" s="5"/>
      <c r="I13" s="32"/>
      <c r="J13" s="5"/>
      <c r="K13" s="12" t="e">
        <f t="shared" si="3"/>
        <v>#DIV/0!</v>
      </c>
      <c r="L13" s="11" t="s">
        <v>22</v>
      </c>
      <c r="M13" s="94" t="e">
        <f ca="1">RANK(K13,INDIRECT("K5:K" &amp; AJ5))</f>
        <v>#DIV/0!</v>
      </c>
      <c r="N13" s="22"/>
      <c r="O13" s="35"/>
      <c r="P13" s="5"/>
      <c r="Q13" s="5"/>
      <c r="R13" s="5"/>
      <c r="S13" s="5"/>
      <c r="T13" s="5"/>
      <c r="U13" s="5"/>
      <c r="V13" s="5"/>
      <c r="W13" s="5"/>
      <c r="X13" s="5"/>
      <c r="Y13" s="5"/>
      <c r="Z13" s="12" t="e">
        <f t="shared" si="0"/>
        <v>#DIV/0!</v>
      </c>
      <c r="AA13" s="11" t="s">
        <v>22</v>
      </c>
      <c r="AB13" s="94" t="e">
        <f t="shared" ca="1" si="4"/>
        <v>#DIV/0!</v>
      </c>
      <c r="AC13" s="35" t="e">
        <f t="shared" si="1"/>
        <v>#DIV/0!</v>
      </c>
      <c r="AD13" s="52" t="e">
        <f t="shared" si="2"/>
        <v>#DIV/0!</v>
      </c>
      <c r="AE13" s="93" t="s">
        <v>54</v>
      </c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</row>
    <row r="14" spans="1:56">
      <c r="A14" s="10"/>
      <c r="B14" s="65">
        <v>10</v>
      </c>
      <c r="C14" s="10">
        <f>Élèves!C13</f>
        <v>0</v>
      </c>
      <c r="D14" s="10">
        <f>Élèves!D13</f>
        <v>0</v>
      </c>
      <c r="E14" s="5"/>
      <c r="F14" s="5"/>
      <c r="G14" s="5"/>
      <c r="H14" s="5"/>
      <c r="I14" s="32"/>
      <c r="J14" s="5"/>
      <c r="K14" s="12" t="e">
        <f t="shared" si="3"/>
        <v>#DIV/0!</v>
      </c>
      <c r="L14" s="11" t="s">
        <v>22</v>
      </c>
      <c r="M14" s="94" t="e">
        <f ca="1">RANK(K14,INDIRECT("K5:K" &amp; AJ5))</f>
        <v>#DIV/0!</v>
      </c>
      <c r="N14" s="22"/>
      <c r="O14" s="35"/>
      <c r="P14" s="5"/>
      <c r="Q14" s="5"/>
      <c r="R14" s="5"/>
      <c r="S14" s="5"/>
      <c r="T14" s="5"/>
      <c r="U14" s="5"/>
      <c r="V14" s="5"/>
      <c r="W14" s="5"/>
      <c r="X14" s="5"/>
      <c r="Y14" s="5"/>
      <c r="Z14" s="12" t="e">
        <f t="shared" si="0"/>
        <v>#DIV/0!</v>
      </c>
      <c r="AA14" s="11" t="s">
        <v>22</v>
      </c>
      <c r="AB14" s="94" t="e">
        <f t="shared" ca="1" si="4"/>
        <v>#DIV/0!</v>
      </c>
      <c r="AC14" s="35" t="e">
        <f t="shared" si="1"/>
        <v>#DIV/0!</v>
      </c>
      <c r="AD14" s="52" t="e">
        <f t="shared" si="2"/>
        <v>#DIV/0!</v>
      </c>
      <c r="AE14" s="93" t="s">
        <v>54</v>
      </c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</row>
    <row r="15" spans="1:56">
      <c r="A15" s="10"/>
      <c r="B15" s="65">
        <v>11</v>
      </c>
      <c r="C15" s="10">
        <f>Élèves!C14</f>
        <v>0</v>
      </c>
      <c r="D15" s="10">
        <f>Élèves!D14</f>
        <v>0</v>
      </c>
      <c r="E15" s="5"/>
      <c r="F15" s="5"/>
      <c r="G15" s="5"/>
      <c r="H15" s="5"/>
      <c r="I15" s="32"/>
      <c r="J15" s="5"/>
      <c r="K15" s="12" t="e">
        <f t="shared" si="3"/>
        <v>#DIV/0!</v>
      </c>
      <c r="L15" s="11" t="s">
        <v>22</v>
      </c>
      <c r="M15" s="94" t="e">
        <f ca="1">RANK(K15,INDIRECT("K5:K" &amp; AJ5))</f>
        <v>#DIV/0!</v>
      </c>
      <c r="N15" s="22"/>
      <c r="O15" s="35"/>
      <c r="P15" s="5"/>
      <c r="Q15" s="5"/>
      <c r="R15" s="5"/>
      <c r="S15" s="5"/>
      <c r="T15" s="5"/>
      <c r="U15" s="5"/>
      <c r="V15" s="5"/>
      <c r="W15" s="5"/>
      <c r="X15" s="5"/>
      <c r="Y15" s="5"/>
      <c r="Z15" s="12" t="e">
        <f t="shared" si="0"/>
        <v>#DIV/0!</v>
      </c>
      <c r="AA15" s="11" t="s">
        <v>22</v>
      </c>
      <c r="AB15" s="94" t="e">
        <f t="shared" ca="1" si="4"/>
        <v>#DIV/0!</v>
      </c>
      <c r="AC15" s="35" t="e">
        <f t="shared" si="1"/>
        <v>#DIV/0!</v>
      </c>
      <c r="AD15" s="52" t="e">
        <f t="shared" si="2"/>
        <v>#DIV/0!</v>
      </c>
      <c r="AE15" s="93" t="s">
        <v>54</v>
      </c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</row>
    <row r="16" spans="1:56">
      <c r="A16" s="10"/>
      <c r="B16" s="65">
        <v>12</v>
      </c>
      <c r="C16" s="10">
        <f>Élèves!C15</f>
        <v>0</v>
      </c>
      <c r="D16" s="10">
        <f>Élèves!D15</f>
        <v>0</v>
      </c>
      <c r="E16" s="5"/>
      <c r="F16" s="5"/>
      <c r="G16" s="5"/>
      <c r="H16" s="5"/>
      <c r="I16" s="32"/>
      <c r="J16" s="5"/>
      <c r="K16" s="12" t="e">
        <f t="shared" si="3"/>
        <v>#DIV/0!</v>
      </c>
      <c r="L16" s="11" t="s">
        <v>22</v>
      </c>
      <c r="M16" s="94" t="e">
        <f ca="1">RANK(K16,INDIRECT("K5:K" &amp; AJ5))</f>
        <v>#DIV/0!</v>
      </c>
      <c r="N16" s="22"/>
      <c r="O16" s="35"/>
      <c r="P16" s="5"/>
      <c r="Q16" s="5"/>
      <c r="R16" s="5"/>
      <c r="S16" s="5"/>
      <c r="T16" s="5"/>
      <c r="U16" s="5"/>
      <c r="V16" s="5"/>
      <c r="W16" s="5"/>
      <c r="X16" s="5"/>
      <c r="Y16" s="5"/>
      <c r="Z16" s="12" t="e">
        <f t="shared" si="0"/>
        <v>#DIV/0!</v>
      </c>
      <c r="AA16" s="11" t="s">
        <v>22</v>
      </c>
      <c r="AB16" s="94" t="e">
        <f t="shared" ca="1" si="4"/>
        <v>#DIV/0!</v>
      </c>
      <c r="AC16" s="35" t="e">
        <f t="shared" si="1"/>
        <v>#DIV/0!</v>
      </c>
      <c r="AD16" s="52" t="e">
        <f t="shared" si="2"/>
        <v>#DIV/0!</v>
      </c>
      <c r="AE16" s="93" t="s">
        <v>54</v>
      </c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</row>
    <row r="17" spans="1:56">
      <c r="A17" s="10"/>
      <c r="B17" s="65">
        <v>13</v>
      </c>
      <c r="C17" s="10">
        <f>Élèves!C16</f>
        <v>0</v>
      </c>
      <c r="D17" s="10">
        <f>Élèves!D16</f>
        <v>0</v>
      </c>
      <c r="E17" s="5"/>
      <c r="F17" s="5"/>
      <c r="G17" s="5"/>
      <c r="H17" s="5"/>
      <c r="I17" s="32"/>
      <c r="J17" s="5"/>
      <c r="K17" s="12" t="e">
        <f t="shared" si="3"/>
        <v>#DIV/0!</v>
      </c>
      <c r="L17" s="11" t="s">
        <v>22</v>
      </c>
      <c r="M17" s="94" t="e">
        <f ca="1">RANK(K17,INDIRECT("K5:K" &amp; AJ5))</f>
        <v>#DIV/0!</v>
      </c>
      <c r="N17" s="22"/>
      <c r="O17" s="35"/>
      <c r="P17" s="5"/>
      <c r="Q17" s="5"/>
      <c r="R17" s="5"/>
      <c r="S17" s="5"/>
      <c r="T17" s="5"/>
      <c r="U17" s="5"/>
      <c r="V17" s="5"/>
      <c r="W17" s="5"/>
      <c r="X17" s="5"/>
      <c r="Y17" s="5"/>
      <c r="Z17" s="12" t="e">
        <f t="shared" si="0"/>
        <v>#DIV/0!</v>
      </c>
      <c r="AA17" s="11" t="s">
        <v>22</v>
      </c>
      <c r="AB17" s="94" t="e">
        <f t="shared" ca="1" si="4"/>
        <v>#DIV/0!</v>
      </c>
      <c r="AC17" s="35" t="e">
        <f t="shared" si="1"/>
        <v>#DIV/0!</v>
      </c>
      <c r="AD17" s="52" t="e">
        <f t="shared" si="2"/>
        <v>#DIV/0!</v>
      </c>
      <c r="AE17" s="93" t="s">
        <v>54</v>
      </c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</row>
    <row r="18" spans="1:56">
      <c r="A18" s="10"/>
      <c r="B18" s="65">
        <v>14</v>
      </c>
      <c r="C18" s="10">
        <f>Élèves!C17</f>
        <v>0</v>
      </c>
      <c r="D18" s="10">
        <f>Élèves!D17</f>
        <v>0</v>
      </c>
      <c r="E18" s="5"/>
      <c r="F18" s="5"/>
      <c r="G18" s="5"/>
      <c r="H18" s="5"/>
      <c r="I18" s="32"/>
      <c r="J18" s="5"/>
      <c r="K18" s="12" t="e">
        <f t="shared" si="3"/>
        <v>#DIV/0!</v>
      </c>
      <c r="L18" s="11" t="s">
        <v>22</v>
      </c>
      <c r="M18" s="94" t="e">
        <f ca="1">RANK(K18,INDIRECT("K5:K" &amp; AJ$5))</f>
        <v>#DIV/0!</v>
      </c>
      <c r="N18" s="22"/>
      <c r="O18" s="35"/>
      <c r="P18" s="5"/>
      <c r="Q18" s="5"/>
      <c r="R18" s="5"/>
      <c r="S18" s="5"/>
      <c r="T18" s="5"/>
      <c r="U18" s="5"/>
      <c r="V18" s="5"/>
      <c r="W18" s="5"/>
      <c r="X18" s="5"/>
      <c r="Y18" s="5"/>
      <c r="Z18" s="12" t="e">
        <f t="shared" si="0"/>
        <v>#DIV/0!</v>
      </c>
      <c r="AA18" s="11" t="s">
        <v>22</v>
      </c>
      <c r="AB18" s="94" t="e">
        <f t="shared" ca="1" si="4"/>
        <v>#DIV/0!</v>
      </c>
      <c r="AC18" s="35" t="e">
        <f t="shared" si="1"/>
        <v>#DIV/0!</v>
      </c>
      <c r="AD18" s="52" t="e">
        <f t="shared" si="2"/>
        <v>#DIV/0!</v>
      </c>
      <c r="AE18" s="93" t="s">
        <v>54</v>
      </c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</row>
    <row r="19" spans="1:56">
      <c r="A19" s="10"/>
      <c r="B19" s="65">
        <v>15</v>
      </c>
      <c r="C19" s="10">
        <f>Élèves!C18</f>
        <v>0</v>
      </c>
      <c r="D19" s="10">
        <f>Élèves!D18</f>
        <v>0</v>
      </c>
      <c r="E19" s="5"/>
      <c r="F19" s="5"/>
      <c r="G19" s="5"/>
      <c r="H19" s="5"/>
      <c r="I19" s="32"/>
      <c r="J19" s="5"/>
      <c r="K19" s="12" t="e">
        <f t="shared" si="3"/>
        <v>#DIV/0!</v>
      </c>
      <c r="L19" s="11" t="s">
        <v>22</v>
      </c>
      <c r="M19" s="94" t="e">
        <f t="shared" ref="M19:M29" ca="1" si="5">RANK(K19,INDIRECT("K5:K" &amp; AJ$5))</f>
        <v>#DIV/0!</v>
      </c>
      <c r="N19" s="22"/>
      <c r="O19" s="35"/>
      <c r="P19" s="5"/>
      <c r="Q19" s="5"/>
      <c r="R19" s="5"/>
      <c r="S19" s="5"/>
      <c r="T19" s="5"/>
      <c r="U19" s="5"/>
      <c r="V19" s="5"/>
      <c r="W19" s="5"/>
      <c r="X19" s="5"/>
      <c r="Y19" s="5"/>
      <c r="Z19" s="12" t="e">
        <f t="shared" si="0"/>
        <v>#DIV/0!</v>
      </c>
      <c r="AA19" s="11" t="s">
        <v>22</v>
      </c>
      <c r="AB19" s="94" t="e">
        <f t="shared" ca="1" si="4"/>
        <v>#DIV/0!</v>
      </c>
      <c r="AC19" s="35" t="e">
        <f t="shared" si="1"/>
        <v>#DIV/0!</v>
      </c>
      <c r="AD19" s="52" t="e">
        <f t="shared" si="2"/>
        <v>#DIV/0!</v>
      </c>
      <c r="AE19" s="93" t="s">
        <v>54</v>
      </c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</row>
    <row r="20" spans="1:56">
      <c r="A20" s="10"/>
      <c r="B20" s="65">
        <v>16</v>
      </c>
      <c r="C20" s="10">
        <f>Élèves!C19</f>
        <v>0</v>
      </c>
      <c r="D20" s="10">
        <f>Élèves!D19</f>
        <v>0</v>
      </c>
      <c r="E20" s="5"/>
      <c r="F20" s="5"/>
      <c r="G20" s="5"/>
      <c r="H20" s="5"/>
      <c r="I20" s="32"/>
      <c r="J20" s="5"/>
      <c r="K20" s="12" t="e">
        <f t="shared" si="3"/>
        <v>#DIV/0!</v>
      </c>
      <c r="L20" s="11" t="s">
        <v>22</v>
      </c>
      <c r="M20" s="94" t="e">
        <f t="shared" ca="1" si="5"/>
        <v>#DIV/0!</v>
      </c>
      <c r="N20" s="22"/>
      <c r="O20" s="35"/>
      <c r="P20" s="5"/>
      <c r="Q20" s="5"/>
      <c r="R20" s="5"/>
      <c r="S20" s="5"/>
      <c r="T20" s="5"/>
      <c r="U20" s="5"/>
      <c r="V20" s="5"/>
      <c r="W20" s="5"/>
      <c r="X20" s="5"/>
      <c r="Y20" s="5"/>
      <c r="Z20" s="12" t="e">
        <f t="shared" si="0"/>
        <v>#DIV/0!</v>
      </c>
      <c r="AA20" s="11" t="s">
        <v>22</v>
      </c>
      <c r="AB20" s="94" t="e">
        <f t="shared" ca="1" si="4"/>
        <v>#DIV/0!</v>
      </c>
      <c r="AC20" s="35" t="e">
        <f t="shared" si="1"/>
        <v>#DIV/0!</v>
      </c>
      <c r="AD20" s="52" t="e">
        <f t="shared" si="2"/>
        <v>#DIV/0!</v>
      </c>
      <c r="AE20" s="93" t="s">
        <v>54</v>
      </c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</row>
    <row r="21" spans="1:56">
      <c r="A21" s="10"/>
      <c r="B21" s="65">
        <v>17</v>
      </c>
      <c r="C21" s="10">
        <f>Élèves!C20</f>
        <v>0</v>
      </c>
      <c r="D21" s="10">
        <f>Élèves!D20</f>
        <v>0</v>
      </c>
      <c r="E21" s="5"/>
      <c r="F21" s="5"/>
      <c r="G21" s="5"/>
      <c r="H21" s="5"/>
      <c r="I21" s="32"/>
      <c r="J21" s="5"/>
      <c r="K21" s="12" t="e">
        <f t="shared" si="3"/>
        <v>#DIV/0!</v>
      </c>
      <c r="L21" s="11" t="s">
        <v>22</v>
      </c>
      <c r="M21" s="94" t="e">
        <f t="shared" ca="1" si="5"/>
        <v>#DIV/0!</v>
      </c>
      <c r="N21" s="22"/>
      <c r="O21" s="35"/>
      <c r="P21" s="5"/>
      <c r="Q21" s="5"/>
      <c r="R21" s="5"/>
      <c r="S21" s="5"/>
      <c r="T21" s="5"/>
      <c r="U21" s="5"/>
      <c r="V21" s="5"/>
      <c r="W21" s="5"/>
      <c r="X21" s="5"/>
      <c r="Y21" s="5"/>
      <c r="Z21" s="12" t="e">
        <f t="shared" si="0"/>
        <v>#DIV/0!</v>
      </c>
      <c r="AA21" s="11" t="s">
        <v>22</v>
      </c>
      <c r="AB21" s="94" t="e">
        <f t="shared" ca="1" si="4"/>
        <v>#DIV/0!</v>
      </c>
      <c r="AC21" s="35" t="e">
        <f t="shared" si="1"/>
        <v>#DIV/0!</v>
      </c>
      <c r="AD21" s="52" t="e">
        <f t="shared" si="2"/>
        <v>#DIV/0!</v>
      </c>
      <c r="AE21" s="93" t="s">
        <v>54</v>
      </c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</row>
    <row r="22" spans="1:56">
      <c r="A22" s="10"/>
      <c r="B22" s="65">
        <v>18</v>
      </c>
      <c r="C22" s="10">
        <f>Élèves!C21</f>
        <v>0</v>
      </c>
      <c r="D22" s="10">
        <f>Élèves!D21</f>
        <v>0</v>
      </c>
      <c r="E22" s="5"/>
      <c r="F22" s="5"/>
      <c r="G22" s="5"/>
      <c r="H22" s="5"/>
      <c r="I22" s="32"/>
      <c r="J22" s="5"/>
      <c r="K22" s="12" t="e">
        <f t="shared" si="3"/>
        <v>#DIV/0!</v>
      </c>
      <c r="L22" s="11" t="s">
        <v>22</v>
      </c>
      <c r="M22" s="94" t="e">
        <f t="shared" ca="1" si="5"/>
        <v>#DIV/0!</v>
      </c>
      <c r="N22" s="22"/>
      <c r="O22" s="35"/>
      <c r="P22" s="5"/>
      <c r="Q22" s="5"/>
      <c r="R22" s="5"/>
      <c r="S22" s="5"/>
      <c r="T22" s="5"/>
      <c r="U22" s="5"/>
      <c r="V22" s="5"/>
      <c r="W22" s="5"/>
      <c r="X22" s="5"/>
      <c r="Y22" s="5"/>
      <c r="Z22" s="12" t="e">
        <f t="shared" si="0"/>
        <v>#DIV/0!</v>
      </c>
      <c r="AA22" s="11" t="s">
        <v>22</v>
      </c>
      <c r="AB22" s="94" t="e">
        <f t="shared" ca="1" si="4"/>
        <v>#DIV/0!</v>
      </c>
      <c r="AC22" s="35" t="e">
        <f t="shared" si="1"/>
        <v>#DIV/0!</v>
      </c>
      <c r="AD22" s="52" t="e">
        <f t="shared" si="2"/>
        <v>#DIV/0!</v>
      </c>
      <c r="AE22" s="93" t="s">
        <v>54</v>
      </c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</row>
    <row r="23" spans="1:56">
      <c r="A23" s="10"/>
      <c r="B23" s="65">
        <v>19</v>
      </c>
      <c r="C23" s="10">
        <f>Élèves!C22</f>
        <v>0</v>
      </c>
      <c r="D23" s="10">
        <f>Élèves!D22</f>
        <v>0</v>
      </c>
      <c r="E23" s="5"/>
      <c r="F23" s="5"/>
      <c r="G23" s="5"/>
      <c r="H23" s="5"/>
      <c r="I23" s="32"/>
      <c r="J23" s="5"/>
      <c r="K23" s="12" t="e">
        <f t="shared" si="3"/>
        <v>#DIV/0!</v>
      </c>
      <c r="L23" s="11" t="s">
        <v>22</v>
      </c>
      <c r="M23" s="94" t="e">
        <f t="shared" ca="1" si="5"/>
        <v>#DIV/0!</v>
      </c>
      <c r="N23" s="22"/>
      <c r="O23" s="35"/>
      <c r="P23" s="5"/>
      <c r="Q23" s="5"/>
      <c r="R23" s="5"/>
      <c r="S23" s="5"/>
      <c r="T23" s="5"/>
      <c r="U23" s="5"/>
      <c r="V23" s="5"/>
      <c r="W23" s="5"/>
      <c r="X23" s="5"/>
      <c r="Y23" s="5"/>
      <c r="Z23" s="12" t="e">
        <f t="shared" si="0"/>
        <v>#DIV/0!</v>
      </c>
      <c r="AA23" s="11" t="s">
        <v>22</v>
      </c>
      <c r="AB23" s="94" t="e">
        <f t="shared" ca="1" si="4"/>
        <v>#DIV/0!</v>
      </c>
      <c r="AC23" s="35" t="e">
        <f t="shared" si="1"/>
        <v>#DIV/0!</v>
      </c>
      <c r="AD23" s="52" t="e">
        <f t="shared" si="2"/>
        <v>#DIV/0!</v>
      </c>
      <c r="AE23" s="93" t="s">
        <v>54</v>
      </c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</row>
    <row r="24" spans="1:56">
      <c r="A24" s="10"/>
      <c r="B24" s="65">
        <v>20</v>
      </c>
      <c r="C24" s="10">
        <f>Élèves!C23</f>
        <v>0</v>
      </c>
      <c r="D24" s="10">
        <f>Élèves!D23</f>
        <v>0</v>
      </c>
      <c r="E24" s="5"/>
      <c r="F24" s="5"/>
      <c r="G24" s="5"/>
      <c r="H24" s="5"/>
      <c r="I24" s="32"/>
      <c r="J24" s="5"/>
      <c r="K24" s="12" t="e">
        <f t="shared" si="3"/>
        <v>#DIV/0!</v>
      </c>
      <c r="L24" s="11" t="s">
        <v>22</v>
      </c>
      <c r="M24" s="94" t="e">
        <f t="shared" ca="1" si="5"/>
        <v>#DIV/0!</v>
      </c>
      <c r="N24" s="22"/>
      <c r="O24" s="35"/>
      <c r="P24" s="5"/>
      <c r="Q24" s="5"/>
      <c r="R24" s="5"/>
      <c r="S24" s="5"/>
      <c r="T24" s="5"/>
      <c r="U24" s="5"/>
      <c r="V24" s="5"/>
      <c r="W24" s="5"/>
      <c r="X24" s="5"/>
      <c r="Y24" s="5"/>
      <c r="Z24" s="12" t="e">
        <f t="shared" si="0"/>
        <v>#DIV/0!</v>
      </c>
      <c r="AA24" s="11" t="s">
        <v>22</v>
      </c>
      <c r="AB24" s="94" t="e">
        <f t="shared" ca="1" si="4"/>
        <v>#DIV/0!</v>
      </c>
      <c r="AC24" s="35" t="e">
        <f t="shared" si="1"/>
        <v>#DIV/0!</v>
      </c>
      <c r="AD24" s="52" t="e">
        <f t="shared" si="2"/>
        <v>#DIV/0!</v>
      </c>
      <c r="AE24" s="93" t="s">
        <v>54</v>
      </c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</row>
    <row r="25" spans="1:56">
      <c r="A25" s="10"/>
      <c r="B25" s="65">
        <v>21</v>
      </c>
      <c r="C25" s="10">
        <f>Élèves!C24</f>
        <v>0</v>
      </c>
      <c r="D25" s="10">
        <f>Élèves!D24</f>
        <v>0</v>
      </c>
      <c r="E25" s="5"/>
      <c r="F25" s="5"/>
      <c r="G25" s="5"/>
      <c r="H25" s="5"/>
      <c r="I25" s="32"/>
      <c r="J25" s="5"/>
      <c r="K25" s="12" t="e">
        <f t="shared" si="3"/>
        <v>#DIV/0!</v>
      </c>
      <c r="L25" s="11" t="s">
        <v>22</v>
      </c>
      <c r="M25" s="94" t="e">
        <f t="shared" ca="1" si="5"/>
        <v>#DIV/0!</v>
      </c>
      <c r="N25" s="22"/>
      <c r="O25" s="35"/>
      <c r="P25" s="5"/>
      <c r="Q25" s="5"/>
      <c r="R25" s="5"/>
      <c r="S25" s="5"/>
      <c r="T25" s="5"/>
      <c r="U25" s="5"/>
      <c r="V25" s="5"/>
      <c r="W25" s="5"/>
      <c r="X25" s="5"/>
      <c r="Y25" s="5"/>
      <c r="Z25" s="12" t="e">
        <f t="shared" si="0"/>
        <v>#DIV/0!</v>
      </c>
      <c r="AA25" s="11" t="s">
        <v>22</v>
      </c>
      <c r="AB25" s="94" t="e">
        <f t="shared" ca="1" si="4"/>
        <v>#DIV/0!</v>
      </c>
      <c r="AC25" s="35" t="e">
        <f t="shared" si="1"/>
        <v>#DIV/0!</v>
      </c>
      <c r="AD25" s="52" t="e">
        <f t="shared" si="2"/>
        <v>#DIV/0!</v>
      </c>
      <c r="AE25" s="93" t="s">
        <v>54</v>
      </c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</row>
    <row r="26" spans="1:56">
      <c r="A26" s="10"/>
      <c r="B26" s="65">
        <v>22</v>
      </c>
      <c r="C26" s="10">
        <f>Élèves!C25</f>
        <v>0</v>
      </c>
      <c r="D26" s="10">
        <f>Élèves!D25</f>
        <v>0</v>
      </c>
      <c r="E26" s="5"/>
      <c r="F26" s="5"/>
      <c r="G26" s="5"/>
      <c r="H26" s="5"/>
      <c r="I26" s="32"/>
      <c r="J26" s="5"/>
      <c r="K26" s="12" t="e">
        <f t="shared" si="3"/>
        <v>#DIV/0!</v>
      </c>
      <c r="L26" s="11" t="s">
        <v>22</v>
      </c>
      <c r="M26" s="94" t="e">
        <f t="shared" ca="1" si="5"/>
        <v>#DIV/0!</v>
      </c>
      <c r="N26" s="22"/>
      <c r="O26" s="35"/>
      <c r="P26" s="5"/>
      <c r="Q26" s="5"/>
      <c r="R26" s="5"/>
      <c r="S26" s="5"/>
      <c r="T26" s="5"/>
      <c r="U26" s="5"/>
      <c r="V26" s="5"/>
      <c r="W26" s="5"/>
      <c r="X26" s="5"/>
      <c r="Y26" s="5"/>
      <c r="Z26" s="12" t="e">
        <f t="shared" si="0"/>
        <v>#DIV/0!</v>
      </c>
      <c r="AA26" s="11" t="s">
        <v>22</v>
      </c>
      <c r="AB26" s="94" t="e">
        <f t="shared" ca="1" si="4"/>
        <v>#DIV/0!</v>
      </c>
      <c r="AC26" s="35" t="e">
        <f t="shared" si="1"/>
        <v>#DIV/0!</v>
      </c>
      <c r="AD26" s="52" t="e">
        <f t="shared" si="2"/>
        <v>#DIV/0!</v>
      </c>
      <c r="AE26" s="93" t="s">
        <v>54</v>
      </c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</row>
    <row r="27" spans="1:56">
      <c r="A27" s="10"/>
      <c r="B27" s="65">
        <v>23</v>
      </c>
      <c r="C27" s="10">
        <f>Élèves!C26</f>
        <v>0</v>
      </c>
      <c r="D27" s="10">
        <f>Élèves!D26</f>
        <v>0</v>
      </c>
      <c r="E27" s="5"/>
      <c r="F27" s="5"/>
      <c r="G27" s="5"/>
      <c r="H27" s="5"/>
      <c r="I27" s="32"/>
      <c r="J27" s="5"/>
      <c r="K27" s="12" t="e">
        <f t="shared" si="3"/>
        <v>#DIV/0!</v>
      </c>
      <c r="L27" s="11" t="s">
        <v>22</v>
      </c>
      <c r="M27" s="94" t="e">
        <f t="shared" ca="1" si="5"/>
        <v>#DIV/0!</v>
      </c>
      <c r="N27" s="22"/>
      <c r="O27" s="35"/>
      <c r="P27" s="5"/>
      <c r="Q27" s="5"/>
      <c r="R27" s="5"/>
      <c r="S27" s="5"/>
      <c r="T27" s="5"/>
      <c r="U27" s="5"/>
      <c r="V27" s="5"/>
      <c r="W27" s="5"/>
      <c r="X27" s="5"/>
      <c r="Y27" s="5"/>
      <c r="Z27" s="12" t="e">
        <f t="shared" si="0"/>
        <v>#DIV/0!</v>
      </c>
      <c r="AA27" s="11" t="s">
        <v>22</v>
      </c>
      <c r="AB27" s="94" t="e">
        <f t="shared" ca="1" si="4"/>
        <v>#DIV/0!</v>
      </c>
      <c r="AC27" s="35" t="e">
        <f t="shared" si="1"/>
        <v>#DIV/0!</v>
      </c>
      <c r="AD27" s="52" t="e">
        <f t="shared" si="2"/>
        <v>#DIV/0!</v>
      </c>
      <c r="AE27" s="93" t="s">
        <v>54</v>
      </c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</row>
    <row r="28" spans="1:56">
      <c r="A28" s="10"/>
      <c r="B28" s="65">
        <v>24</v>
      </c>
      <c r="C28" s="10">
        <f>Élèves!C27</f>
        <v>0</v>
      </c>
      <c r="D28" s="10">
        <f>Élèves!D27</f>
        <v>0</v>
      </c>
      <c r="E28" s="5"/>
      <c r="F28" s="5"/>
      <c r="G28" s="5"/>
      <c r="H28" s="5"/>
      <c r="I28" s="32"/>
      <c r="J28" s="5"/>
      <c r="K28" s="12" t="e">
        <f t="shared" si="3"/>
        <v>#DIV/0!</v>
      </c>
      <c r="L28" s="11" t="s">
        <v>22</v>
      </c>
      <c r="M28" s="94" t="e">
        <f t="shared" ca="1" si="5"/>
        <v>#DIV/0!</v>
      </c>
      <c r="N28" s="22"/>
      <c r="O28" s="35"/>
      <c r="P28" s="5"/>
      <c r="Q28" s="5"/>
      <c r="R28" s="5"/>
      <c r="S28" s="5"/>
      <c r="T28" s="5"/>
      <c r="U28" s="5"/>
      <c r="V28" s="5"/>
      <c r="W28" s="5"/>
      <c r="X28" s="5"/>
      <c r="Y28" s="5"/>
      <c r="Z28" s="12" t="e">
        <f t="shared" si="0"/>
        <v>#DIV/0!</v>
      </c>
      <c r="AA28" s="11" t="s">
        <v>22</v>
      </c>
      <c r="AB28" s="94" t="e">
        <f t="shared" ca="1" si="4"/>
        <v>#DIV/0!</v>
      </c>
      <c r="AC28" s="35" t="e">
        <f t="shared" si="1"/>
        <v>#DIV/0!</v>
      </c>
      <c r="AD28" s="52" t="e">
        <f t="shared" si="2"/>
        <v>#DIV/0!</v>
      </c>
      <c r="AE28" s="93" t="s">
        <v>54</v>
      </c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</row>
    <row r="29" spans="1:56">
      <c r="A29" s="10"/>
      <c r="B29" s="65">
        <v>25</v>
      </c>
      <c r="C29" s="10">
        <f>Élèves!C28</f>
        <v>0</v>
      </c>
      <c r="D29" s="10">
        <f>Élèves!D28</f>
        <v>0</v>
      </c>
      <c r="E29" s="5"/>
      <c r="F29" s="5"/>
      <c r="G29" s="5"/>
      <c r="H29" s="5"/>
      <c r="I29" s="32"/>
      <c r="J29" s="5"/>
      <c r="K29" s="12" t="e">
        <f t="shared" si="3"/>
        <v>#DIV/0!</v>
      </c>
      <c r="L29" s="11" t="s">
        <v>22</v>
      </c>
      <c r="M29" s="94" t="e">
        <f t="shared" ca="1" si="5"/>
        <v>#DIV/0!</v>
      </c>
      <c r="N29" s="22"/>
      <c r="O29" s="35"/>
      <c r="P29" s="5"/>
      <c r="Q29" s="5"/>
      <c r="R29" s="5"/>
      <c r="S29" s="5"/>
      <c r="T29" s="5"/>
      <c r="U29" s="5"/>
      <c r="V29" s="5"/>
      <c r="W29" s="5"/>
      <c r="X29" s="5"/>
      <c r="Y29" s="5"/>
      <c r="Z29" s="12" t="e">
        <f t="shared" si="0"/>
        <v>#DIV/0!</v>
      </c>
      <c r="AA29" s="11" t="s">
        <v>22</v>
      </c>
      <c r="AB29" s="94" t="e">
        <f t="shared" ca="1" si="4"/>
        <v>#DIV/0!</v>
      </c>
      <c r="AC29" s="35" t="e">
        <f t="shared" si="1"/>
        <v>#DIV/0!</v>
      </c>
      <c r="AD29" s="52" t="e">
        <f t="shared" si="2"/>
        <v>#DIV/0!</v>
      </c>
      <c r="AE29" s="93" t="s">
        <v>54</v>
      </c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</row>
    <row r="30" spans="1:56" s="7" customFormat="1">
      <c r="A30" s="10"/>
      <c r="B30" s="22"/>
      <c r="C30" s="39"/>
      <c r="D30" s="22"/>
      <c r="E30" s="22"/>
      <c r="F30" s="22"/>
      <c r="G30" s="22"/>
      <c r="H30" s="22"/>
      <c r="I30" s="22"/>
      <c r="J30" s="22"/>
      <c r="K30" s="22"/>
      <c r="L30" s="22"/>
      <c r="M30" s="76"/>
      <c r="N30" s="22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92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</row>
    <row r="31" spans="1:56" s="7" customFormat="1">
      <c r="A31" s="10"/>
      <c r="B31" s="10"/>
      <c r="C31" s="145"/>
      <c r="D31" s="10"/>
      <c r="E31" s="10"/>
      <c r="F31" s="10"/>
      <c r="G31" s="10"/>
      <c r="H31" s="10"/>
      <c r="I31" s="10"/>
      <c r="J31" s="10"/>
      <c r="K31" s="10"/>
      <c r="L31" s="10"/>
      <c r="M31" s="147"/>
      <c r="N31" s="22"/>
      <c r="O31" s="35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47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</row>
    <row r="32" spans="1:56" s="7" customFormat="1">
      <c r="A32" s="10"/>
      <c r="B32" s="10"/>
      <c r="C32" s="145"/>
      <c r="D32" s="10"/>
      <c r="E32" s="10"/>
      <c r="F32" s="10"/>
      <c r="G32" s="10"/>
      <c r="H32" s="10"/>
      <c r="I32" s="10"/>
      <c r="J32" s="10"/>
      <c r="K32" s="10"/>
      <c r="L32" s="10"/>
      <c r="M32" s="147"/>
      <c r="N32" s="22"/>
      <c r="O32" s="35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47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</row>
    <row r="33" spans="1:55" s="7" customFormat="1">
      <c r="A33" s="10"/>
      <c r="B33" s="10"/>
      <c r="C33" s="145"/>
      <c r="D33" s="10"/>
      <c r="E33" s="10"/>
      <c r="F33" s="10"/>
      <c r="G33" s="10"/>
      <c r="H33" s="10"/>
      <c r="I33" s="10"/>
      <c r="J33" s="10"/>
      <c r="K33" s="10"/>
      <c r="L33" s="22"/>
      <c r="M33" s="76"/>
      <c r="N33" s="22"/>
      <c r="O33" s="35"/>
      <c r="P33" s="35"/>
      <c r="Q33" s="35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47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</row>
    <row r="34" spans="1:55" s="7" customFormat="1">
      <c r="A34" s="10"/>
      <c r="B34" s="10"/>
      <c r="C34" s="145"/>
      <c r="D34" s="10"/>
      <c r="E34" s="10"/>
      <c r="F34" s="10"/>
      <c r="G34" s="10"/>
      <c r="H34" s="10"/>
      <c r="I34" s="10"/>
      <c r="J34" s="10"/>
      <c r="K34" s="10"/>
      <c r="L34" s="148" t="s">
        <v>146</v>
      </c>
      <c r="M34" s="169" t="str">
        <f>MATIÈRES!I7</f>
        <v>FRANÇAIS (Mr MIRGAUX - 6p.)</v>
      </c>
      <c r="N34" s="146"/>
      <c r="O34" s="148"/>
      <c r="P34" s="149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47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</row>
    <row r="35" spans="1:55" s="7" customFormat="1">
      <c r="A35" s="10"/>
      <c r="B35" s="10"/>
      <c r="C35" s="145"/>
      <c r="D35" s="10"/>
      <c r="E35" s="10"/>
      <c r="F35" s="10"/>
      <c r="G35" s="10"/>
      <c r="H35" s="10"/>
      <c r="I35" s="10"/>
      <c r="J35" s="10"/>
      <c r="K35" s="10"/>
      <c r="L35" s="10"/>
      <c r="M35" s="147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47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</row>
    <row r="36" spans="1:55" s="7" customFormat="1">
      <c r="A36" s="10"/>
      <c r="B36" s="10"/>
      <c r="C36" s="145"/>
      <c r="D36" s="10"/>
      <c r="E36" s="10"/>
      <c r="F36" s="10"/>
      <c r="G36" s="10"/>
      <c r="H36" s="10"/>
      <c r="I36" s="10"/>
      <c r="J36" s="10"/>
      <c r="K36" s="10"/>
      <c r="L36" s="10"/>
      <c r="M36" s="147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47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</row>
    <row r="37" spans="1:55" s="7" customFormat="1">
      <c r="A37" s="10"/>
      <c r="B37" s="10"/>
      <c r="C37" s="145"/>
      <c r="D37" s="10"/>
      <c r="E37" s="10"/>
      <c r="F37" s="10"/>
      <c r="G37" s="10"/>
      <c r="H37" s="10"/>
      <c r="I37" s="10"/>
      <c r="J37" s="10"/>
      <c r="K37" s="10"/>
      <c r="L37" s="10"/>
      <c r="M37" s="147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47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</row>
    <row r="38" spans="1:55" s="7" customFormat="1">
      <c r="A38" s="10"/>
      <c r="B38" s="10"/>
      <c r="C38" s="145"/>
      <c r="D38" s="10"/>
      <c r="E38" s="10"/>
      <c r="F38" s="10"/>
      <c r="G38" s="10"/>
      <c r="H38" s="10"/>
      <c r="I38" s="10"/>
      <c r="J38" s="10"/>
      <c r="K38" s="10"/>
      <c r="L38" s="10"/>
      <c r="M38" s="147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47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</row>
    <row r="39" spans="1:55" s="7" customFormat="1">
      <c r="A39" s="10"/>
      <c r="B39" s="10"/>
      <c r="C39" s="145"/>
      <c r="D39" s="10"/>
      <c r="E39" s="10"/>
      <c r="F39" s="10"/>
      <c r="G39" s="10"/>
      <c r="H39" s="10"/>
      <c r="I39" s="10"/>
      <c r="J39" s="10"/>
      <c r="K39" s="10"/>
      <c r="L39" s="10"/>
      <c r="M39" s="147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47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</row>
    <row r="40" spans="1:55" s="7" customFormat="1">
      <c r="A40" s="10"/>
      <c r="B40" s="10"/>
      <c r="C40" s="145"/>
      <c r="D40" s="10"/>
      <c r="E40" s="10"/>
      <c r="F40" s="10"/>
      <c r="G40" s="10"/>
      <c r="H40" s="10"/>
      <c r="I40" s="10"/>
      <c r="J40" s="10"/>
      <c r="K40" s="10"/>
      <c r="L40" s="10"/>
      <c r="M40" s="147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47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</row>
    <row r="41" spans="1:55" s="7" customFormat="1">
      <c r="A41" s="10"/>
      <c r="B41" s="10"/>
      <c r="C41" s="145"/>
      <c r="D41" s="10"/>
      <c r="E41" s="10"/>
      <c r="F41" s="10"/>
      <c r="G41" s="10"/>
      <c r="H41" s="10"/>
      <c r="I41" s="10"/>
      <c r="J41" s="10"/>
      <c r="K41" s="10"/>
      <c r="L41" s="10"/>
      <c r="M41" s="147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47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</row>
    <row r="42" spans="1:55">
      <c r="A42" s="10"/>
      <c r="B42" s="10"/>
      <c r="C42" s="145"/>
      <c r="D42" s="10"/>
      <c r="E42" s="10"/>
      <c r="F42" s="10"/>
      <c r="G42" s="10"/>
      <c r="H42" s="10"/>
      <c r="I42" s="10"/>
      <c r="J42" s="10"/>
      <c r="K42" s="10"/>
      <c r="L42" s="10"/>
      <c r="M42" s="147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47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</row>
    <row r="43" spans="1:55">
      <c r="A43" s="10"/>
      <c r="B43" s="10"/>
      <c r="C43" s="145"/>
      <c r="D43" s="10"/>
      <c r="E43" s="10"/>
      <c r="F43" s="10"/>
      <c r="G43" s="10"/>
      <c r="H43" s="10"/>
      <c r="I43" s="10"/>
      <c r="J43" s="10"/>
      <c r="K43" s="10"/>
      <c r="L43" s="10"/>
      <c r="M43" s="147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47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</row>
    <row r="44" spans="1:55">
      <c r="A44" s="10"/>
      <c r="B44" s="10"/>
      <c r="C44" s="145"/>
      <c r="D44" s="10"/>
      <c r="E44" s="10"/>
      <c r="F44" s="10"/>
      <c r="G44" s="10"/>
      <c r="H44" s="10"/>
      <c r="I44" s="10"/>
      <c r="J44" s="10"/>
      <c r="K44" s="10"/>
      <c r="L44" s="10"/>
      <c r="M44" s="147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47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</row>
    <row r="45" spans="1:55">
      <c r="A45" s="10"/>
      <c r="B45" s="10"/>
      <c r="C45" s="145"/>
      <c r="D45" s="10"/>
      <c r="E45" s="10"/>
      <c r="F45" s="10"/>
      <c r="G45" s="10"/>
      <c r="H45" s="10"/>
      <c r="I45" s="10"/>
      <c r="J45" s="10"/>
      <c r="K45" s="10"/>
      <c r="L45" s="10"/>
      <c r="M45" s="147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47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</row>
    <row r="46" spans="1:55">
      <c r="A46" s="10"/>
      <c r="B46" s="10"/>
      <c r="C46" s="145"/>
      <c r="D46" s="10"/>
      <c r="E46" s="10"/>
      <c r="F46" s="10"/>
      <c r="G46" s="10"/>
      <c r="H46" s="10"/>
      <c r="I46" s="10"/>
      <c r="J46" s="10"/>
      <c r="K46" s="10"/>
      <c r="L46" s="10"/>
      <c r="M46" s="147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47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</row>
    <row r="47" spans="1:55">
      <c r="A47" s="10"/>
      <c r="B47" s="10"/>
      <c r="C47" s="145"/>
      <c r="D47" s="10"/>
      <c r="E47" s="10"/>
      <c r="F47" s="10"/>
      <c r="G47" s="10"/>
      <c r="H47" s="10"/>
      <c r="I47" s="10"/>
      <c r="J47" s="10"/>
      <c r="K47" s="10"/>
      <c r="L47" s="10"/>
      <c r="M47" s="147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47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</row>
    <row r="48" spans="1:55">
      <c r="A48" s="10"/>
      <c r="B48" s="10"/>
      <c r="C48" s="145"/>
      <c r="D48" s="10"/>
      <c r="E48" s="10"/>
      <c r="F48" s="10"/>
      <c r="G48" s="10"/>
      <c r="H48" s="10"/>
      <c r="I48" s="10"/>
      <c r="J48" s="10"/>
      <c r="K48" s="10"/>
      <c r="L48" s="10"/>
      <c r="M48" s="147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47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</row>
    <row r="49" spans="1:55">
      <c r="A49" s="10"/>
      <c r="B49" s="10"/>
      <c r="C49" s="145"/>
      <c r="D49" s="10"/>
      <c r="E49" s="10"/>
      <c r="F49" s="10"/>
      <c r="G49" s="10"/>
      <c r="H49" s="10"/>
      <c r="I49" s="10"/>
      <c r="J49" s="10"/>
      <c r="K49" s="10"/>
      <c r="L49" s="10"/>
      <c r="M49" s="147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47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</row>
    <row r="50" spans="1:55">
      <c r="A50" s="10"/>
      <c r="B50" s="10"/>
      <c r="C50" s="145"/>
      <c r="D50" s="10"/>
      <c r="E50" s="10"/>
      <c r="F50" s="10"/>
      <c r="G50" s="10"/>
      <c r="H50" s="10"/>
      <c r="I50" s="10"/>
      <c r="J50" s="10"/>
      <c r="K50" s="10"/>
      <c r="L50" s="10"/>
      <c r="M50" s="147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47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</row>
    <row r="51" spans="1:55">
      <c r="A51" s="10"/>
      <c r="B51" s="10"/>
      <c r="C51" s="145"/>
      <c r="D51" s="10"/>
      <c r="E51" s="10"/>
      <c r="F51" s="10"/>
      <c r="G51" s="10"/>
      <c r="H51" s="10"/>
      <c r="I51" s="10"/>
      <c r="J51" s="10"/>
      <c r="K51" s="10"/>
      <c r="L51" s="10"/>
      <c r="M51" s="147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47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</row>
    <row r="52" spans="1:55">
      <c r="A52" s="10"/>
      <c r="B52" s="10"/>
      <c r="C52" s="145"/>
      <c r="D52" s="10"/>
      <c r="E52" s="10"/>
      <c r="F52" s="10"/>
      <c r="G52" s="10"/>
      <c r="H52" s="10"/>
      <c r="I52" s="10"/>
      <c r="J52" s="10"/>
      <c r="K52" s="10"/>
      <c r="L52" s="10"/>
      <c r="M52" s="147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47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</row>
    <row r="53" spans="1:55">
      <c r="A53" s="10"/>
      <c r="B53" s="10"/>
      <c r="C53" s="145"/>
      <c r="D53" s="10"/>
      <c r="E53" s="10"/>
      <c r="F53" s="10"/>
      <c r="G53" s="10"/>
      <c r="H53" s="10"/>
      <c r="I53" s="10"/>
      <c r="J53" s="10"/>
      <c r="K53" s="10"/>
      <c r="L53" s="10"/>
      <c r="M53" s="147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47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</row>
    <row r="54" spans="1:55">
      <c r="A54" s="10"/>
      <c r="B54" s="10"/>
      <c r="C54" s="145"/>
      <c r="D54" s="10"/>
      <c r="E54" s="10"/>
      <c r="F54" s="10"/>
      <c r="G54" s="10"/>
      <c r="H54" s="10"/>
      <c r="I54" s="10"/>
      <c r="J54" s="10"/>
      <c r="K54" s="10"/>
      <c r="L54" s="10"/>
      <c r="M54" s="147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47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</row>
    <row r="55" spans="1:55">
      <c r="A55" s="10"/>
      <c r="B55" s="10"/>
      <c r="C55" s="145"/>
      <c r="D55" s="10"/>
      <c r="E55" s="10"/>
      <c r="F55" s="10"/>
      <c r="G55" s="10"/>
      <c r="H55" s="10"/>
      <c r="I55" s="10"/>
      <c r="J55" s="10"/>
      <c r="K55" s="10"/>
      <c r="L55" s="10"/>
      <c r="M55" s="147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47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</row>
    <row r="56" spans="1:55">
      <c r="A56" s="10"/>
      <c r="B56" s="10"/>
      <c r="C56" s="145"/>
      <c r="D56" s="10"/>
      <c r="E56" s="10"/>
      <c r="F56" s="10"/>
      <c r="G56" s="10"/>
      <c r="H56" s="10"/>
      <c r="I56" s="10"/>
      <c r="J56" s="10"/>
      <c r="K56" s="10"/>
      <c r="L56" s="10"/>
      <c r="M56" s="147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47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</row>
    <row r="57" spans="1:55">
      <c r="A57" s="10"/>
      <c r="B57" s="10"/>
      <c r="C57" s="145"/>
      <c r="D57" s="10"/>
      <c r="E57" s="10"/>
      <c r="F57" s="10"/>
      <c r="G57" s="10"/>
      <c r="H57" s="10"/>
      <c r="I57" s="10"/>
      <c r="J57" s="10"/>
      <c r="K57" s="10"/>
      <c r="L57" s="10"/>
      <c r="M57" s="147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47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</row>
    <row r="58" spans="1:55">
      <c r="A58" s="10"/>
      <c r="B58" s="10"/>
      <c r="C58" s="145"/>
      <c r="D58" s="10"/>
      <c r="E58" s="10"/>
      <c r="F58" s="10"/>
      <c r="G58" s="10"/>
      <c r="H58" s="10"/>
      <c r="I58" s="10"/>
      <c r="J58" s="10"/>
      <c r="K58" s="10"/>
      <c r="L58" s="10"/>
      <c r="M58" s="147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47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</row>
    <row r="59" spans="1:55">
      <c r="A59" s="10"/>
      <c r="B59" s="10"/>
      <c r="C59" s="145"/>
      <c r="D59" s="10"/>
      <c r="E59" s="10"/>
      <c r="F59" s="10"/>
      <c r="G59" s="10"/>
      <c r="H59" s="10"/>
      <c r="I59" s="10"/>
      <c r="J59" s="10"/>
      <c r="K59" s="10"/>
      <c r="L59" s="10"/>
      <c r="M59" s="147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47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</row>
    <row r="60" spans="1:55">
      <c r="A60" s="10"/>
      <c r="B60" s="10"/>
      <c r="C60" s="145"/>
      <c r="D60" s="10"/>
      <c r="E60" s="10"/>
      <c r="F60" s="10"/>
      <c r="G60" s="10"/>
      <c r="H60" s="10"/>
      <c r="I60" s="10"/>
      <c r="J60" s="10"/>
      <c r="K60" s="10"/>
      <c r="L60" s="10"/>
      <c r="M60" s="147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47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</row>
    <row r="61" spans="1:55">
      <c r="A61" s="10"/>
      <c r="B61" s="10"/>
      <c r="C61" s="145"/>
      <c r="D61" s="10"/>
      <c r="E61" s="10"/>
      <c r="F61" s="10"/>
      <c r="G61" s="10"/>
      <c r="H61" s="10"/>
      <c r="I61" s="10"/>
      <c r="J61" s="10"/>
      <c r="K61" s="10"/>
      <c r="L61" s="10"/>
      <c r="M61" s="147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47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</row>
    <row r="62" spans="1:55">
      <c r="A62" s="10"/>
      <c r="B62" s="10"/>
      <c r="C62" s="145"/>
      <c r="D62" s="10"/>
      <c r="E62" s="10"/>
      <c r="F62" s="10"/>
      <c r="G62" s="10"/>
      <c r="H62" s="10"/>
      <c r="I62" s="10"/>
      <c r="J62" s="10"/>
      <c r="K62" s="10"/>
      <c r="L62" s="10"/>
      <c r="M62" s="147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47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</row>
    <row r="63" spans="1:55">
      <c r="A63" s="10"/>
      <c r="B63" s="10"/>
      <c r="C63" s="145"/>
      <c r="D63" s="10"/>
      <c r="E63" s="10"/>
      <c r="F63" s="10"/>
      <c r="G63" s="10"/>
      <c r="H63" s="10"/>
      <c r="I63" s="10"/>
      <c r="J63" s="10"/>
      <c r="K63" s="10"/>
      <c r="L63" s="10"/>
      <c r="M63" s="147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47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</row>
    <row r="64" spans="1:55">
      <c r="A64" s="10"/>
      <c r="B64" s="10"/>
      <c r="C64" s="145"/>
      <c r="D64" s="10"/>
      <c r="E64" s="10"/>
      <c r="F64" s="10"/>
      <c r="G64" s="10"/>
      <c r="H64" s="10"/>
      <c r="I64" s="10"/>
      <c r="J64" s="10"/>
      <c r="K64" s="10"/>
      <c r="L64" s="10"/>
      <c r="M64" s="147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47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</row>
    <row r="65" spans="1:55">
      <c r="A65" s="10"/>
      <c r="B65" s="10"/>
      <c r="C65" s="145"/>
      <c r="D65" s="10"/>
      <c r="E65" s="10"/>
      <c r="F65" s="10"/>
      <c r="G65" s="10"/>
      <c r="H65" s="10"/>
      <c r="I65" s="10"/>
      <c r="J65" s="10"/>
      <c r="K65" s="10"/>
      <c r="L65" s="10"/>
      <c r="M65" s="147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47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</row>
    <row r="66" spans="1:55">
      <c r="A66" s="10"/>
      <c r="B66" s="10"/>
      <c r="C66" s="145"/>
      <c r="D66" s="10"/>
      <c r="E66" s="10"/>
      <c r="F66" s="10"/>
      <c r="G66" s="10"/>
      <c r="H66" s="10"/>
      <c r="I66" s="10"/>
      <c r="J66" s="10"/>
      <c r="K66" s="10"/>
      <c r="L66" s="10"/>
      <c r="M66" s="147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47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</row>
    <row r="67" spans="1:55">
      <c r="A67" s="10"/>
      <c r="B67" s="10"/>
      <c r="C67" s="145"/>
      <c r="D67" s="10"/>
      <c r="E67" s="10"/>
      <c r="F67" s="10"/>
      <c r="G67" s="10"/>
      <c r="H67" s="10"/>
      <c r="I67" s="10"/>
      <c r="J67" s="10"/>
      <c r="K67" s="10"/>
      <c r="L67" s="10"/>
      <c r="M67" s="147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47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</row>
    <row r="68" spans="1:55">
      <c r="A68" s="10"/>
      <c r="B68" s="10"/>
      <c r="C68" s="145"/>
      <c r="D68" s="10"/>
      <c r="E68" s="10"/>
      <c r="F68" s="10"/>
      <c r="G68" s="10"/>
      <c r="H68" s="10"/>
      <c r="I68" s="10"/>
      <c r="J68" s="10"/>
      <c r="K68" s="10"/>
      <c r="L68" s="10"/>
      <c r="M68" s="147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47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</row>
    <row r="69" spans="1:55">
      <c r="A69" s="10"/>
      <c r="B69" s="10"/>
      <c r="C69" s="145"/>
      <c r="D69" s="10"/>
      <c r="E69" s="10"/>
      <c r="F69" s="10"/>
      <c r="G69" s="10"/>
      <c r="H69" s="10"/>
      <c r="I69" s="10"/>
      <c r="J69" s="10"/>
      <c r="K69" s="10"/>
      <c r="L69" s="10"/>
      <c r="M69" s="147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47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</row>
    <row r="70" spans="1:55">
      <c r="A70" s="10"/>
      <c r="B70" s="10"/>
      <c r="C70" s="145"/>
      <c r="D70" s="10"/>
      <c r="E70" s="10"/>
      <c r="F70" s="10"/>
      <c r="G70" s="10"/>
      <c r="H70" s="10"/>
      <c r="I70" s="10"/>
      <c r="J70" s="10"/>
      <c r="K70" s="10"/>
      <c r="L70" s="10"/>
      <c r="M70" s="147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47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</row>
    <row r="71" spans="1:55">
      <c r="A71" s="10"/>
      <c r="B71" s="10"/>
      <c r="C71" s="145"/>
      <c r="D71" s="10"/>
      <c r="E71" s="10"/>
      <c r="F71" s="10"/>
      <c r="G71" s="10"/>
      <c r="H71" s="10"/>
      <c r="I71" s="10"/>
      <c r="J71" s="10"/>
      <c r="K71" s="10"/>
      <c r="L71" s="10"/>
      <c r="M71" s="147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47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</row>
    <row r="72" spans="1:55">
      <c r="A72" s="10"/>
      <c r="B72" s="10"/>
      <c r="C72" s="145"/>
      <c r="D72" s="10"/>
      <c r="E72" s="10"/>
      <c r="F72" s="10"/>
      <c r="G72" s="10"/>
      <c r="H72" s="10"/>
      <c r="I72" s="10"/>
      <c r="J72" s="10"/>
      <c r="K72" s="10"/>
      <c r="L72" s="10"/>
      <c r="M72" s="147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47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</row>
    <row r="73" spans="1:55">
      <c r="A73" s="10"/>
      <c r="B73" s="10"/>
      <c r="C73" s="145"/>
      <c r="D73" s="10"/>
      <c r="E73" s="10"/>
      <c r="F73" s="10"/>
      <c r="G73" s="10"/>
      <c r="H73" s="10"/>
      <c r="I73" s="10"/>
      <c r="J73" s="10"/>
      <c r="K73" s="10"/>
      <c r="L73" s="10"/>
      <c r="M73" s="147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47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</row>
    <row r="74" spans="1:55">
      <c r="A74" s="10"/>
      <c r="B74" s="10"/>
      <c r="C74" s="145"/>
      <c r="D74" s="10"/>
      <c r="E74" s="10"/>
      <c r="F74" s="10"/>
      <c r="G74" s="10"/>
      <c r="H74" s="10"/>
      <c r="I74" s="10"/>
      <c r="J74" s="10"/>
      <c r="K74" s="10"/>
      <c r="L74" s="10"/>
      <c r="M74" s="147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47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</row>
    <row r="75" spans="1:55">
      <c r="A75" s="10"/>
      <c r="B75" s="10"/>
      <c r="C75" s="145"/>
      <c r="D75" s="10"/>
      <c r="E75" s="10"/>
      <c r="F75" s="10"/>
      <c r="G75" s="10"/>
      <c r="H75" s="10"/>
      <c r="I75" s="10"/>
      <c r="J75" s="10"/>
      <c r="K75" s="10"/>
      <c r="L75" s="10"/>
      <c r="M75" s="147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47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</row>
    <row r="76" spans="1:55">
      <c r="A76" s="10"/>
      <c r="B76" s="10"/>
      <c r="C76" s="145"/>
      <c r="D76" s="10"/>
      <c r="E76" s="10"/>
      <c r="F76" s="10"/>
      <c r="G76" s="10"/>
      <c r="H76" s="10"/>
      <c r="I76" s="10"/>
      <c r="J76" s="10"/>
      <c r="K76" s="10"/>
      <c r="L76" s="10"/>
      <c r="M76" s="147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47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</row>
    <row r="77" spans="1:55">
      <c r="A77" s="10"/>
      <c r="B77" s="10"/>
      <c r="C77" s="145"/>
      <c r="D77" s="10"/>
      <c r="E77" s="10"/>
      <c r="F77" s="10"/>
      <c r="G77" s="10"/>
      <c r="H77" s="10"/>
      <c r="I77" s="10"/>
      <c r="J77" s="10"/>
      <c r="K77" s="10"/>
      <c r="L77" s="10"/>
      <c r="M77" s="147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47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</row>
    <row r="78" spans="1:55">
      <c r="A78" s="10"/>
      <c r="B78" s="10"/>
      <c r="C78" s="145"/>
      <c r="D78" s="10"/>
      <c r="E78" s="10"/>
      <c r="F78" s="10"/>
      <c r="G78" s="10"/>
      <c r="H78" s="10"/>
      <c r="I78" s="10"/>
      <c r="J78" s="10"/>
      <c r="K78" s="10"/>
      <c r="L78" s="10"/>
      <c r="M78" s="147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47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</row>
    <row r="79" spans="1:55">
      <c r="B79" s="10"/>
      <c r="C79" s="145"/>
      <c r="D79" s="10"/>
      <c r="E79" s="10"/>
      <c r="F79" s="10"/>
      <c r="G79" s="10"/>
      <c r="H79" s="10"/>
      <c r="I79" s="10"/>
      <c r="J79" s="10"/>
      <c r="K79" s="10"/>
      <c r="L79" s="10"/>
      <c r="M79" s="147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47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</row>
    <row r="80" spans="1:55">
      <c r="B80" s="10"/>
      <c r="C80" s="145"/>
      <c r="D80" s="10"/>
      <c r="E80" s="10"/>
      <c r="F80" s="10"/>
      <c r="G80" s="10"/>
      <c r="H80" s="10"/>
      <c r="I80" s="10"/>
      <c r="J80" s="10"/>
      <c r="K80" s="10"/>
      <c r="L80" s="10"/>
      <c r="M80" s="147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47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</row>
    <row r="81" spans="2:55">
      <c r="B81" s="10"/>
      <c r="C81" s="145"/>
      <c r="D81" s="10"/>
      <c r="E81" s="10"/>
      <c r="F81" s="10"/>
      <c r="G81" s="10"/>
      <c r="H81" s="10"/>
      <c r="I81" s="10"/>
      <c r="J81" s="10"/>
      <c r="K81" s="10"/>
      <c r="L81" s="10"/>
      <c r="M81" s="147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47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</row>
    <row r="82" spans="2:55">
      <c r="B82" s="10"/>
      <c r="C82" s="145"/>
      <c r="D82" s="10"/>
      <c r="E82" s="10"/>
      <c r="F82" s="10"/>
      <c r="G82" s="10"/>
      <c r="H82" s="10"/>
      <c r="I82" s="10"/>
      <c r="J82" s="10"/>
      <c r="K82" s="10"/>
      <c r="L82" s="10"/>
      <c r="M82" s="147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47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</row>
    <row r="83" spans="2:55">
      <c r="B83" s="10"/>
      <c r="C83" s="145"/>
      <c r="D83" s="10"/>
      <c r="E83" s="10"/>
      <c r="F83" s="10"/>
      <c r="G83" s="10"/>
      <c r="H83" s="10"/>
      <c r="I83" s="10"/>
      <c r="J83" s="10"/>
      <c r="K83" s="10"/>
      <c r="L83" s="10"/>
      <c r="M83" s="147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47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</row>
    <row r="84" spans="2:55">
      <c r="B84" s="10"/>
      <c r="C84" s="145"/>
      <c r="D84" s="10"/>
      <c r="E84" s="10"/>
      <c r="F84" s="10"/>
      <c r="G84" s="10"/>
      <c r="H84" s="10"/>
      <c r="I84" s="10"/>
      <c r="J84" s="10"/>
      <c r="K84" s="10"/>
      <c r="L84" s="10"/>
      <c r="M84" s="147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47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</row>
    <row r="85" spans="2:55">
      <c r="B85" s="10"/>
      <c r="C85" s="145"/>
      <c r="D85" s="10"/>
      <c r="E85" s="10"/>
      <c r="F85" s="10"/>
      <c r="G85" s="10"/>
      <c r="H85" s="10"/>
      <c r="I85" s="10"/>
      <c r="J85" s="10"/>
      <c r="K85" s="10"/>
      <c r="L85" s="10"/>
      <c r="M85" s="147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47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</row>
    <row r="86" spans="2:55">
      <c r="B86" s="10"/>
      <c r="C86" s="145"/>
      <c r="D86" s="10"/>
      <c r="E86" s="10"/>
      <c r="F86" s="10"/>
      <c r="G86" s="10"/>
      <c r="H86" s="10"/>
      <c r="I86" s="10"/>
      <c r="J86" s="10"/>
      <c r="K86" s="10"/>
      <c r="L86" s="10"/>
      <c r="M86" s="147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47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</row>
    <row r="87" spans="2:55">
      <c r="B87" s="10"/>
      <c r="C87" s="145"/>
      <c r="D87" s="10"/>
      <c r="E87" s="10"/>
      <c r="F87" s="10"/>
      <c r="G87" s="10"/>
      <c r="H87" s="10"/>
      <c r="I87" s="10"/>
      <c r="J87" s="10"/>
      <c r="K87" s="10"/>
      <c r="L87" s="10"/>
      <c r="M87" s="147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47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</row>
    <row r="88" spans="2:55">
      <c r="B88" s="10"/>
      <c r="C88" s="145"/>
      <c r="D88" s="10"/>
      <c r="E88" s="10"/>
      <c r="F88" s="10"/>
      <c r="G88" s="10"/>
      <c r="H88" s="10"/>
      <c r="I88" s="10"/>
      <c r="J88" s="10"/>
      <c r="K88" s="10"/>
      <c r="L88" s="10"/>
      <c r="M88" s="147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47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</row>
  </sheetData>
  <sheetProtection password="ED67" sheet="1" objects="1" scenarios="1" selectLockedCells="1"/>
  <dataConsolidate/>
  <customSheetViews>
    <customSheetView guid="{60F2E9B3-473C-4B94-90AC-2B30E7B669F7}" scale="85" hiddenColumns="1">
      <selection activeCell="E3" sqref="E3:F3"/>
      <pageMargins left="0.7" right="0.7" top="0.75" bottom="0.75" header="0.3" footer="0.3"/>
      <pageSetup paperSize="9" orientation="portrait" horizontalDpi="1200" verticalDpi="1200" r:id="rId1"/>
    </customSheetView>
  </customSheetViews>
  <mergeCells count="11">
    <mergeCell ref="V3:W3"/>
    <mergeCell ref="X3:Y3"/>
    <mergeCell ref="Z3:AA3"/>
    <mergeCell ref="C3:D3"/>
    <mergeCell ref="E3:F3"/>
    <mergeCell ref="G3:H3"/>
    <mergeCell ref="I3:J3"/>
    <mergeCell ref="K3:L3"/>
    <mergeCell ref="P3:Q3"/>
    <mergeCell ref="R3:S3"/>
    <mergeCell ref="T3:U3"/>
  </mergeCells>
  <conditionalFormatting sqref="C5:D29">
    <cfRule type="cellIs" dxfId="12692" priority="555" operator="equal">
      <formula>0</formula>
    </cfRule>
  </conditionalFormatting>
  <conditionalFormatting sqref="B5">
    <cfRule type="expression" dxfId="12691" priority="554">
      <formula>C5=0</formula>
    </cfRule>
  </conditionalFormatting>
  <conditionalFormatting sqref="G5">
    <cfRule type="expression" dxfId="12690" priority="553">
      <formula>G5&lt;H5/2</formula>
    </cfRule>
  </conditionalFormatting>
  <conditionalFormatting sqref="I5">
    <cfRule type="expression" dxfId="12689" priority="552">
      <formula>I5&lt;J5/2</formula>
    </cfRule>
  </conditionalFormatting>
  <conditionalFormatting sqref="E5">
    <cfRule type="expression" dxfId="12688" priority="551">
      <formula>E5&lt;F5/2</formula>
    </cfRule>
  </conditionalFormatting>
  <conditionalFormatting sqref="P5">
    <cfRule type="expression" dxfId="12687" priority="550">
      <formula>P5&lt;Q5/2</formula>
    </cfRule>
  </conditionalFormatting>
  <conditionalFormatting sqref="R5">
    <cfRule type="expression" dxfId="12686" priority="549">
      <formula>R5&lt;S5/2</formula>
    </cfRule>
  </conditionalFormatting>
  <conditionalFormatting sqref="T5">
    <cfRule type="expression" dxfId="12685" priority="548">
      <formula>T5&lt;U5/2</formula>
    </cfRule>
  </conditionalFormatting>
  <conditionalFormatting sqref="V5">
    <cfRule type="expression" dxfId="12684" priority="547">
      <formula>V5&lt;W5/2</formula>
    </cfRule>
  </conditionalFormatting>
  <conditionalFormatting sqref="X5">
    <cfRule type="expression" dxfId="12683" priority="546">
      <formula>X5&lt;Y5/2</formula>
    </cfRule>
  </conditionalFormatting>
  <conditionalFormatting sqref="B6">
    <cfRule type="expression" dxfId="12682" priority="544">
      <formula>C6=0</formula>
    </cfRule>
  </conditionalFormatting>
  <conditionalFormatting sqref="G6">
    <cfRule type="expression" dxfId="12681" priority="543">
      <formula>G6&lt;H6/2</formula>
    </cfRule>
  </conditionalFormatting>
  <conditionalFormatting sqref="I6">
    <cfRule type="expression" dxfId="12680" priority="542">
      <formula>I6&lt;J6/2</formula>
    </cfRule>
  </conditionalFormatting>
  <conditionalFormatting sqref="E6">
    <cfRule type="expression" dxfId="12679" priority="541">
      <formula>E6&lt;F6/2</formula>
    </cfRule>
  </conditionalFormatting>
  <conditionalFormatting sqref="P6">
    <cfRule type="expression" dxfId="12678" priority="540">
      <formula>P6&lt;Q6/2</formula>
    </cfRule>
  </conditionalFormatting>
  <conditionalFormatting sqref="R6">
    <cfRule type="expression" dxfId="12677" priority="539">
      <formula>R6&lt;S6/2</formula>
    </cfRule>
  </conditionalFormatting>
  <conditionalFormatting sqref="T6">
    <cfRule type="expression" dxfId="12676" priority="538">
      <formula>T6&lt;U6/2</formula>
    </cfRule>
  </conditionalFormatting>
  <conditionalFormatting sqref="V6">
    <cfRule type="expression" dxfId="12675" priority="537">
      <formula>V6&lt;W6/2</formula>
    </cfRule>
  </conditionalFormatting>
  <conditionalFormatting sqref="X6">
    <cfRule type="expression" dxfId="12674" priority="536">
      <formula>X6&lt;Y6/2</formula>
    </cfRule>
  </conditionalFormatting>
  <conditionalFormatting sqref="B7">
    <cfRule type="expression" dxfId="12673" priority="534">
      <formula>C7=0</formula>
    </cfRule>
  </conditionalFormatting>
  <conditionalFormatting sqref="G7">
    <cfRule type="expression" dxfId="12672" priority="533">
      <formula>G7&lt;H7/2</formula>
    </cfRule>
  </conditionalFormatting>
  <conditionalFormatting sqref="I7">
    <cfRule type="expression" dxfId="12671" priority="532">
      <formula>I7&lt;J7/2</formula>
    </cfRule>
  </conditionalFormatting>
  <conditionalFormatting sqref="E7">
    <cfRule type="expression" dxfId="12670" priority="531">
      <formula>E7&lt;F7/2</formula>
    </cfRule>
  </conditionalFormatting>
  <conditionalFormatting sqref="P7">
    <cfRule type="expression" dxfId="12669" priority="530">
      <formula>P7&lt;Q7/2</formula>
    </cfRule>
  </conditionalFormatting>
  <conditionalFormatting sqref="R7">
    <cfRule type="expression" dxfId="12668" priority="529">
      <formula>R7&lt;S7/2</formula>
    </cfRule>
  </conditionalFormatting>
  <conditionalFormatting sqref="T7">
    <cfRule type="expression" dxfId="12667" priority="528">
      <formula>T7&lt;U7/2</formula>
    </cfRule>
  </conditionalFormatting>
  <conditionalFormatting sqref="V7">
    <cfRule type="expression" dxfId="12666" priority="527">
      <formula>V7&lt;W7/2</formula>
    </cfRule>
  </conditionalFormatting>
  <conditionalFormatting sqref="X7">
    <cfRule type="expression" dxfId="12665" priority="526">
      <formula>X7&lt;Y7/2</formula>
    </cfRule>
  </conditionalFormatting>
  <conditionalFormatting sqref="B8">
    <cfRule type="expression" dxfId="12664" priority="524">
      <formula>C8=0</formula>
    </cfRule>
  </conditionalFormatting>
  <conditionalFormatting sqref="G8">
    <cfRule type="expression" dxfId="12663" priority="523">
      <formula>G8&lt;H8/2</formula>
    </cfRule>
  </conditionalFormatting>
  <conditionalFormatting sqref="I8">
    <cfRule type="expression" dxfId="12662" priority="522">
      <formula>I8&lt;J8/2</formula>
    </cfRule>
  </conditionalFormatting>
  <conditionalFormatting sqref="E8">
    <cfRule type="expression" dxfId="12661" priority="521">
      <formula>E8&lt;F8/2</formula>
    </cfRule>
  </conditionalFormatting>
  <conditionalFormatting sqref="P8">
    <cfRule type="expression" dxfId="12660" priority="520">
      <formula>P8&lt;Q8/2</formula>
    </cfRule>
  </conditionalFormatting>
  <conditionalFormatting sqref="R8">
    <cfRule type="expression" dxfId="12659" priority="519">
      <formula>R8&lt;S8/2</formula>
    </cfRule>
  </conditionalFormatting>
  <conditionalFormatting sqref="T8">
    <cfRule type="expression" dxfId="12658" priority="518">
      <formula>T8&lt;U8/2</formula>
    </cfRule>
  </conditionalFormatting>
  <conditionalFormatting sqref="V8">
    <cfRule type="expression" dxfId="12657" priority="517">
      <formula>V8&lt;W8/2</formula>
    </cfRule>
  </conditionalFormatting>
  <conditionalFormatting sqref="X8">
    <cfRule type="expression" dxfId="12656" priority="516">
      <formula>X8&lt;Y8/2</formula>
    </cfRule>
  </conditionalFormatting>
  <conditionalFormatting sqref="B9">
    <cfRule type="expression" dxfId="12655" priority="514">
      <formula>C9=0</formula>
    </cfRule>
  </conditionalFormatting>
  <conditionalFormatting sqref="G9">
    <cfRule type="expression" dxfId="12654" priority="513">
      <formula>G9&lt;H9/2</formula>
    </cfRule>
  </conditionalFormatting>
  <conditionalFormatting sqref="I9">
    <cfRule type="expression" dxfId="12653" priority="512">
      <formula>I9&lt;J9/2</formula>
    </cfRule>
  </conditionalFormatting>
  <conditionalFormatting sqref="E9">
    <cfRule type="expression" dxfId="12652" priority="511">
      <formula>E9&lt;F9/2</formula>
    </cfRule>
  </conditionalFormatting>
  <conditionalFormatting sqref="P9">
    <cfRule type="expression" dxfId="12651" priority="510">
      <formula>P9&lt;Q9/2</formula>
    </cfRule>
  </conditionalFormatting>
  <conditionalFormatting sqref="R9">
    <cfRule type="expression" dxfId="12650" priority="509">
      <formula>R9&lt;S9/2</formula>
    </cfRule>
  </conditionalFormatting>
  <conditionalFormatting sqref="T9">
    <cfRule type="expression" dxfId="12649" priority="508">
      <formula>T9&lt;U9/2</formula>
    </cfRule>
  </conditionalFormatting>
  <conditionalFormatting sqref="V9">
    <cfRule type="expression" dxfId="12648" priority="507">
      <formula>V9&lt;W9/2</formula>
    </cfRule>
  </conditionalFormatting>
  <conditionalFormatting sqref="X9">
    <cfRule type="expression" dxfId="12647" priority="506">
      <formula>X9&lt;Y9/2</formula>
    </cfRule>
  </conditionalFormatting>
  <conditionalFormatting sqref="B10">
    <cfRule type="expression" dxfId="12646" priority="504">
      <formula>C10=0</formula>
    </cfRule>
  </conditionalFormatting>
  <conditionalFormatting sqref="G10">
    <cfRule type="expression" dxfId="12645" priority="503">
      <formula>G10&lt;H10/2</formula>
    </cfRule>
  </conditionalFormatting>
  <conditionalFormatting sqref="I10">
    <cfRule type="expression" dxfId="12644" priority="502">
      <formula>I10&lt;J10/2</formula>
    </cfRule>
  </conditionalFormatting>
  <conditionalFormatting sqref="E10">
    <cfRule type="expression" dxfId="12643" priority="501">
      <formula>E10&lt;F10/2</formula>
    </cfRule>
  </conditionalFormatting>
  <conditionalFormatting sqref="P10">
    <cfRule type="expression" dxfId="12642" priority="500">
      <formula>P10&lt;Q10/2</formula>
    </cfRule>
  </conditionalFormatting>
  <conditionalFormatting sqref="R10">
    <cfRule type="expression" dxfId="12641" priority="499">
      <formula>R10&lt;S10/2</formula>
    </cfRule>
  </conditionalFormatting>
  <conditionalFormatting sqref="T10">
    <cfRule type="expression" dxfId="12640" priority="498">
      <formula>T10&lt;U10/2</formula>
    </cfRule>
  </conditionalFormatting>
  <conditionalFormatting sqref="V10">
    <cfRule type="expression" dxfId="12639" priority="497">
      <formula>V10&lt;W10/2</formula>
    </cfRule>
  </conditionalFormatting>
  <conditionalFormatting sqref="X10">
    <cfRule type="expression" dxfId="12638" priority="496">
      <formula>X10&lt;Y10/2</formula>
    </cfRule>
  </conditionalFormatting>
  <conditionalFormatting sqref="B11">
    <cfRule type="expression" dxfId="12637" priority="494">
      <formula>C11=0</formula>
    </cfRule>
  </conditionalFormatting>
  <conditionalFormatting sqref="G11">
    <cfRule type="expression" dxfId="12636" priority="493">
      <formula>G11&lt;H11/2</formula>
    </cfRule>
  </conditionalFormatting>
  <conditionalFormatting sqref="I11">
    <cfRule type="expression" dxfId="12635" priority="492">
      <formula>I11&lt;J11/2</formula>
    </cfRule>
  </conditionalFormatting>
  <conditionalFormatting sqref="E11">
    <cfRule type="expression" dxfId="12634" priority="491">
      <formula>E11&lt;F11/2</formula>
    </cfRule>
  </conditionalFormatting>
  <conditionalFormatting sqref="P11">
    <cfRule type="expression" dxfId="12633" priority="490">
      <formula>P11&lt;Q11/2</formula>
    </cfRule>
  </conditionalFormatting>
  <conditionalFormatting sqref="R11">
    <cfRule type="expression" dxfId="12632" priority="489">
      <formula>R11&lt;S11/2</formula>
    </cfRule>
  </conditionalFormatting>
  <conditionalFormatting sqref="T11">
    <cfRule type="expression" dxfId="12631" priority="488">
      <formula>T11&lt;U11/2</formula>
    </cfRule>
  </conditionalFormatting>
  <conditionalFormatting sqref="V11">
    <cfRule type="expression" dxfId="12630" priority="487">
      <formula>V11&lt;W11/2</formula>
    </cfRule>
  </conditionalFormatting>
  <conditionalFormatting sqref="X11">
    <cfRule type="expression" dxfId="12629" priority="486">
      <formula>X11&lt;Y11/2</formula>
    </cfRule>
  </conditionalFormatting>
  <conditionalFormatting sqref="B12">
    <cfRule type="expression" dxfId="12628" priority="484">
      <formula>C12=0</formula>
    </cfRule>
  </conditionalFormatting>
  <conditionalFormatting sqref="G12">
    <cfRule type="expression" dxfId="12627" priority="483">
      <formula>G12&lt;H12/2</formula>
    </cfRule>
  </conditionalFormatting>
  <conditionalFormatting sqref="I12">
    <cfRule type="expression" dxfId="12626" priority="482">
      <formula>I12&lt;J12/2</formula>
    </cfRule>
  </conditionalFormatting>
  <conditionalFormatting sqref="E12">
    <cfRule type="expression" dxfId="12625" priority="481">
      <formula>E12&lt;F12/2</formula>
    </cfRule>
  </conditionalFormatting>
  <conditionalFormatting sqref="P12">
    <cfRule type="expression" dxfId="12624" priority="480">
      <formula>P12&lt;Q12/2</formula>
    </cfRule>
  </conditionalFormatting>
  <conditionalFormatting sqref="R12">
    <cfRule type="expression" dxfId="12623" priority="479">
      <formula>R12&lt;S12/2</formula>
    </cfRule>
  </conditionalFormatting>
  <conditionalFormatting sqref="T12">
    <cfRule type="expression" dxfId="12622" priority="478">
      <formula>T12&lt;U12/2</formula>
    </cfRule>
  </conditionalFormatting>
  <conditionalFormatting sqref="V12">
    <cfRule type="expression" dxfId="12621" priority="477">
      <formula>V12&lt;W12/2</formula>
    </cfRule>
  </conditionalFormatting>
  <conditionalFormatting sqref="X12">
    <cfRule type="expression" dxfId="12620" priority="476">
      <formula>X12&lt;Y12/2</formula>
    </cfRule>
  </conditionalFormatting>
  <conditionalFormatting sqref="B13">
    <cfRule type="expression" dxfId="12619" priority="474">
      <formula>C13=0</formula>
    </cfRule>
  </conditionalFormatting>
  <conditionalFormatting sqref="G13">
    <cfRule type="expression" dxfId="12618" priority="473">
      <formula>G13&lt;H13/2</formula>
    </cfRule>
  </conditionalFormatting>
  <conditionalFormatting sqref="I13">
    <cfRule type="expression" dxfId="12617" priority="472">
      <formula>I13&lt;J13/2</formula>
    </cfRule>
  </conditionalFormatting>
  <conditionalFormatting sqref="E13">
    <cfRule type="expression" dxfId="12616" priority="471">
      <formula>E13&lt;F13/2</formula>
    </cfRule>
  </conditionalFormatting>
  <conditionalFormatting sqref="P13">
    <cfRule type="expression" dxfId="12615" priority="470">
      <formula>P13&lt;Q13/2</formula>
    </cfRule>
  </conditionalFormatting>
  <conditionalFormatting sqref="R13">
    <cfRule type="expression" dxfId="12614" priority="469">
      <formula>R13&lt;S13/2</formula>
    </cfRule>
  </conditionalFormatting>
  <conditionalFormatting sqref="T13">
    <cfRule type="expression" dxfId="12613" priority="468">
      <formula>T13&lt;U13/2</formula>
    </cfRule>
  </conditionalFormatting>
  <conditionalFormatting sqref="V13">
    <cfRule type="expression" dxfId="12612" priority="467">
      <formula>V13&lt;W13/2</formula>
    </cfRule>
  </conditionalFormatting>
  <conditionalFormatting sqref="X13">
    <cfRule type="expression" dxfId="12611" priority="466">
      <formula>X13&lt;Y13/2</formula>
    </cfRule>
  </conditionalFormatting>
  <conditionalFormatting sqref="B14">
    <cfRule type="expression" dxfId="12610" priority="464">
      <formula>C14=0</formula>
    </cfRule>
  </conditionalFormatting>
  <conditionalFormatting sqref="G14">
    <cfRule type="expression" dxfId="12609" priority="463">
      <formula>G14&lt;H14/2</formula>
    </cfRule>
  </conditionalFormatting>
  <conditionalFormatting sqref="I14">
    <cfRule type="expression" dxfId="12608" priority="462">
      <formula>I14&lt;J14/2</formula>
    </cfRule>
  </conditionalFormatting>
  <conditionalFormatting sqref="E14">
    <cfRule type="expression" dxfId="12607" priority="461">
      <formula>E14&lt;F14/2</formula>
    </cfRule>
  </conditionalFormatting>
  <conditionalFormatting sqref="P14">
    <cfRule type="expression" dxfId="12606" priority="460">
      <formula>P14&lt;Q14/2</formula>
    </cfRule>
  </conditionalFormatting>
  <conditionalFormatting sqref="R14">
    <cfRule type="expression" dxfId="12605" priority="459">
      <formula>R14&lt;S14/2</formula>
    </cfRule>
  </conditionalFormatting>
  <conditionalFormatting sqref="T14">
    <cfRule type="expression" dxfId="12604" priority="458">
      <formula>T14&lt;U14/2</formula>
    </cfRule>
  </conditionalFormatting>
  <conditionalFormatting sqref="V14">
    <cfRule type="expression" dxfId="12603" priority="457">
      <formula>V14&lt;W14/2</formula>
    </cfRule>
  </conditionalFormatting>
  <conditionalFormatting sqref="X14">
    <cfRule type="expression" dxfId="12602" priority="456">
      <formula>X14&lt;Y14/2</formula>
    </cfRule>
  </conditionalFormatting>
  <conditionalFormatting sqref="B15">
    <cfRule type="expression" dxfId="12601" priority="454">
      <formula>C15=0</formula>
    </cfRule>
  </conditionalFormatting>
  <conditionalFormatting sqref="G15">
    <cfRule type="expression" dxfId="12600" priority="453">
      <formula>G15&lt;H15/2</formula>
    </cfRule>
  </conditionalFormatting>
  <conditionalFormatting sqref="I15">
    <cfRule type="expression" dxfId="12599" priority="452">
      <formula>I15&lt;J15/2</formula>
    </cfRule>
  </conditionalFormatting>
  <conditionalFormatting sqref="E15">
    <cfRule type="expression" dxfId="12598" priority="451">
      <formula>E15&lt;F15/2</formula>
    </cfRule>
  </conditionalFormatting>
  <conditionalFormatting sqref="P15">
    <cfRule type="expression" dxfId="12597" priority="450">
      <formula>P15&lt;Q15/2</formula>
    </cfRule>
  </conditionalFormatting>
  <conditionalFormatting sqref="R15">
    <cfRule type="expression" dxfId="12596" priority="449">
      <formula>R15&lt;S15/2</formula>
    </cfRule>
  </conditionalFormatting>
  <conditionalFormatting sqref="T15">
    <cfRule type="expression" dxfId="12595" priority="448">
      <formula>T15&lt;U15/2</formula>
    </cfRule>
  </conditionalFormatting>
  <conditionalFormatting sqref="V15">
    <cfRule type="expression" dxfId="12594" priority="447">
      <formula>V15&lt;W15/2</formula>
    </cfRule>
  </conditionalFormatting>
  <conditionalFormatting sqref="X15">
    <cfRule type="expression" dxfId="12593" priority="446">
      <formula>X15&lt;Y15/2</formula>
    </cfRule>
  </conditionalFormatting>
  <conditionalFormatting sqref="B16">
    <cfRule type="expression" dxfId="12592" priority="444">
      <formula>C16=0</formula>
    </cfRule>
  </conditionalFormatting>
  <conditionalFormatting sqref="G16">
    <cfRule type="expression" dxfId="12591" priority="443">
      <formula>G16&lt;H16/2</formula>
    </cfRule>
  </conditionalFormatting>
  <conditionalFormatting sqref="I16">
    <cfRule type="expression" dxfId="12590" priority="442">
      <formula>I16&lt;J16/2</formula>
    </cfRule>
  </conditionalFormatting>
  <conditionalFormatting sqref="E16">
    <cfRule type="expression" dxfId="12589" priority="441">
      <formula>E16&lt;F16/2</formula>
    </cfRule>
  </conditionalFormatting>
  <conditionalFormatting sqref="P16">
    <cfRule type="expression" dxfId="12588" priority="440">
      <formula>P16&lt;Q16/2</formula>
    </cfRule>
  </conditionalFormatting>
  <conditionalFormatting sqref="R16">
    <cfRule type="expression" dxfId="12587" priority="439">
      <formula>R16&lt;S16/2</formula>
    </cfRule>
  </conditionalFormatting>
  <conditionalFormatting sqref="T16">
    <cfRule type="expression" dxfId="12586" priority="438">
      <formula>T16&lt;U16/2</formula>
    </cfRule>
  </conditionalFormatting>
  <conditionalFormatting sqref="V16">
    <cfRule type="expression" dxfId="12585" priority="437">
      <formula>V16&lt;W16/2</formula>
    </cfRule>
  </conditionalFormatting>
  <conditionalFormatting sqref="X16">
    <cfRule type="expression" dxfId="12584" priority="436">
      <formula>X16&lt;Y16/2</formula>
    </cfRule>
  </conditionalFormatting>
  <conditionalFormatting sqref="B17">
    <cfRule type="expression" dxfId="12583" priority="434">
      <formula>C17=0</formula>
    </cfRule>
  </conditionalFormatting>
  <conditionalFormatting sqref="G17">
    <cfRule type="expression" dxfId="12582" priority="433">
      <formula>G17&lt;H17/2</formula>
    </cfRule>
  </conditionalFormatting>
  <conditionalFormatting sqref="I17">
    <cfRule type="expression" dxfId="12581" priority="432">
      <formula>I17&lt;J17/2</formula>
    </cfRule>
  </conditionalFormatting>
  <conditionalFormatting sqref="E17">
    <cfRule type="expression" dxfId="12580" priority="431">
      <formula>E17&lt;F17/2</formula>
    </cfRule>
  </conditionalFormatting>
  <conditionalFormatting sqref="P17">
    <cfRule type="expression" dxfId="12579" priority="430">
      <formula>P17&lt;Q17/2</formula>
    </cfRule>
  </conditionalFormatting>
  <conditionalFormatting sqref="R17">
    <cfRule type="expression" dxfId="12578" priority="429">
      <formula>R17&lt;S17/2</formula>
    </cfRule>
  </conditionalFormatting>
  <conditionalFormatting sqref="T17">
    <cfRule type="expression" dxfId="12577" priority="428">
      <formula>T17&lt;U17/2</formula>
    </cfRule>
  </conditionalFormatting>
  <conditionalFormatting sqref="V17">
    <cfRule type="expression" dxfId="12576" priority="427">
      <formula>V17&lt;W17/2</formula>
    </cfRule>
  </conditionalFormatting>
  <conditionalFormatting sqref="X17">
    <cfRule type="expression" dxfId="12575" priority="426">
      <formula>X17&lt;Y17/2</formula>
    </cfRule>
  </conditionalFormatting>
  <conditionalFormatting sqref="B18">
    <cfRule type="expression" dxfId="12574" priority="424">
      <formula>C18=0</formula>
    </cfRule>
  </conditionalFormatting>
  <conditionalFormatting sqref="G18">
    <cfRule type="expression" dxfId="12573" priority="423">
      <formula>G18&lt;H18/2</formula>
    </cfRule>
  </conditionalFormatting>
  <conditionalFormatting sqref="I18">
    <cfRule type="expression" dxfId="12572" priority="422">
      <formula>I18&lt;J18/2</formula>
    </cfRule>
  </conditionalFormatting>
  <conditionalFormatting sqref="E18">
    <cfRule type="expression" dxfId="12571" priority="421">
      <formula>E18&lt;F18/2</formula>
    </cfRule>
  </conditionalFormatting>
  <conditionalFormatting sqref="P18">
    <cfRule type="expression" dxfId="12570" priority="420">
      <formula>P18&lt;Q18/2</formula>
    </cfRule>
  </conditionalFormatting>
  <conditionalFormatting sqref="R18">
    <cfRule type="expression" dxfId="12569" priority="419">
      <formula>R18&lt;S18/2</formula>
    </cfRule>
  </conditionalFormatting>
  <conditionalFormatting sqref="T18">
    <cfRule type="expression" dxfId="12568" priority="418">
      <formula>T18&lt;U18/2</formula>
    </cfRule>
  </conditionalFormatting>
  <conditionalFormatting sqref="V18">
    <cfRule type="expression" dxfId="12567" priority="417">
      <formula>V18&lt;W18/2</formula>
    </cfRule>
  </conditionalFormatting>
  <conditionalFormatting sqref="X18">
    <cfRule type="expression" dxfId="12566" priority="416">
      <formula>X18&lt;Y18/2</formula>
    </cfRule>
  </conditionalFormatting>
  <conditionalFormatting sqref="B19">
    <cfRule type="expression" dxfId="12565" priority="414">
      <formula>C19=0</formula>
    </cfRule>
  </conditionalFormatting>
  <conditionalFormatting sqref="G19">
    <cfRule type="expression" dxfId="12564" priority="413">
      <formula>G19&lt;H19/2</formula>
    </cfRule>
  </conditionalFormatting>
  <conditionalFormatting sqref="I19">
    <cfRule type="expression" dxfId="12563" priority="412">
      <formula>I19&lt;J19/2</formula>
    </cfRule>
  </conditionalFormatting>
  <conditionalFormatting sqref="E19">
    <cfRule type="expression" dxfId="12562" priority="411">
      <formula>E19&lt;F19/2</formula>
    </cfRule>
  </conditionalFormatting>
  <conditionalFormatting sqref="P19">
    <cfRule type="expression" dxfId="12561" priority="410">
      <formula>P19&lt;Q19/2</formula>
    </cfRule>
  </conditionalFormatting>
  <conditionalFormatting sqref="R19">
    <cfRule type="expression" dxfId="12560" priority="409">
      <formula>R19&lt;S19/2</formula>
    </cfRule>
  </conditionalFormatting>
  <conditionalFormatting sqref="T19">
    <cfRule type="expression" dxfId="12559" priority="408">
      <formula>T19&lt;U19/2</formula>
    </cfRule>
  </conditionalFormatting>
  <conditionalFormatting sqref="V19">
    <cfRule type="expression" dxfId="12558" priority="407">
      <formula>V19&lt;W19/2</formula>
    </cfRule>
  </conditionalFormatting>
  <conditionalFormatting sqref="X19">
    <cfRule type="expression" dxfId="12557" priority="406">
      <formula>X19&lt;Y19/2</formula>
    </cfRule>
  </conditionalFormatting>
  <conditionalFormatting sqref="B20">
    <cfRule type="expression" dxfId="12556" priority="404">
      <formula>C20=0</formula>
    </cfRule>
  </conditionalFormatting>
  <conditionalFormatting sqref="G20">
    <cfRule type="expression" dxfId="12555" priority="403">
      <formula>G20&lt;H20/2</formula>
    </cfRule>
  </conditionalFormatting>
  <conditionalFormatting sqref="I20">
    <cfRule type="expression" dxfId="12554" priority="402">
      <formula>I20&lt;J20/2</formula>
    </cfRule>
  </conditionalFormatting>
  <conditionalFormatting sqref="E20">
    <cfRule type="expression" dxfId="12553" priority="401">
      <formula>E20&lt;F20/2</formula>
    </cfRule>
  </conditionalFormatting>
  <conditionalFormatting sqref="P20">
    <cfRule type="expression" dxfId="12552" priority="400">
      <formula>P20&lt;Q20/2</formula>
    </cfRule>
  </conditionalFormatting>
  <conditionalFormatting sqref="R20">
    <cfRule type="expression" dxfId="12551" priority="399">
      <formula>R20&lt;S20/2</formula>
    </cfRule>
  </conditionalFormatting>
  <conditionalFormatting sqref="T20">
    <cfRule type="expression" dxfId="12550" priority="398">
      <formula>T20&lt;U20/2</formula>
    </cfRule>
  </conditionalFormatting>
  <conditionalFormatting sqref="V20">
    <cfRule type="expression" dxfId="12549" priority="397">
      <formula>V20&lt;W20/2</formula>
    </cfRule>
  </conditionalFormatting>
  <conditionalFormatting sqref="X20">
    <cfRule type="expression" dxfId="12548" priority="396">
      <formula>X20&lt;Y20/2</formula>
    </cfRule>
  </conditionalFormatting>
  <conditionalFormatting sqref="B21">
    <cfRule type="expression" dxfId="12547" priority="394">
      <formula>C21=0</formula>
    </cfRule>
  </conditionalFormatting>
  <conditionalFormatting sqref="G21">
    <cfRule type="expression" dxfId="12546" priority="393">
      <formula>G21&lt;H21/2</formula>
    </cfRule>
  </conditionalFormatting>
  <conditionalFormatting sqref="I21">
    <cfRule type="expression" dxfId="12545" priority="392">
      <formula>I21&lt;J21/2</formula>
    </cfRule>
  </conditionalFormatting>
  <conditionalFormatting sqref="E21">
    <cfRule type="expression" dxfId="12544" priority="391">
      <formula>E21&lt;F21/2</formula>
    </cfRule>
  </conditionalFormatting>
  <conditionalFormatting sqref="P21">
    <cfRule type="expression" dxfId="12543" priority="390">
      <formula>P21&lt;Q21/2</formula>
    </cfRule>
  </conditionalFormatting>
  <conditionalFormatting sqref="R21">
    <cfRule type="expression" dxfId="12542" priority="389">
      <formula>R21&lt;S21/2</formula>
    </cfRule>
  </conditionalFormatting>
  <conditionalFormatting sqref="T21">
    <cfRule type="expression" dxfId="12541" priority="388">
      <formula>T21&lt;U21/2</formula>
    </cfRule>
  </conditionalFormatting>
  <conditionalFormatting sqref="V21">
    <cfRule type="expression" dxfId="12540" priority="387">
      <formula>V21&lt;W21/2</formula>
    </cfRule>
  </conditionalFormatting>
  <conditionalFormatting sqref="X21">
    <cfRule type="expression" dxfId="12539" priority="386">
      <formula>X21&lt;Y21/2</formula>
    </cfRule>
  </conditionalFormatting>
  <conditionalFormatting sqref="B22">
    <cfRule type="expression" dxfId="12538" priority="384">
      <formula>C22=0</formula>
    </cfRule>
  </conditionalFormatting>
  <conditionalFormatting sqref="G22">
    <cfRule type="expression" dxfId="12537" priority="383">
      <formula>G22&lt;H22/2</formula>
    </cfRule>
  </conditionalFormatting>
  <conditionalFormatting sqref="I22">
    <cfRule type="expression" dxfId="12536" priority="382">
      <formula>I22&lt;J22/2</formula>
    </cfRule>
  </conditionalFormatting>
  <conditionalFormatting sqref="E22">
    <cfRule type="expression" dxfId="12535" priority="381">
      <formula>E22&lt;F22/2</formula>
    </cfRule>
  </conditionalFormatting>
  <conditionalFormatting sqref="P22">
    <cfRule type="expression" dxfId="12534" priority="380">
      <formula>P22&lt;Q22/2</formula>
    </cfRule>
  </conditionalFormatting>
  <conditionalFormatting sqref="R22">
    <cfRule type="expression" dxfId="12533" priority="379">
      <formula>R22&lt;S22/2</formula>
    </cfRule>
  </conditionalFormatting>
  <conditionalFormatting sqref="T22">
    <cfRule type="expression" dxfId="12532" priority="378">
      <formula>T22&lt;U22/2</formula>
    </cfRule>
  </conditionalFormatting>
  <conditionalFormatting sqref="V22">
    <cfRule type="expression" dxfId="12531" priority="377">
      <formula>V22&lt;W22/2</formula>
    </cfRule>
  </conditionalFormatting>
  <conditionalFormatting sqref="X22">
    <cfRule type="expression" dxfId="12530" priority="376">
      <formula>X22&lt;Y22/2</formula>
    </cfRule>
  </conditionalFormatting>
  <conditionalFormatting sqref="B23">
    <cfRule type="expression" dxfId="12529" priority="374">
      <formula>C23=0</formula>
    </cfRule>
  </conditionalFormatting>
  <conditionalFormatting sqref="G23">
    <cfRule type="expression" dxfId="12528" priority="373">
      <formula>G23&lt;H23/2</formula>
    </cfRule>
  </conditionalFormatting>
  <conditionalFormatting sqref="I23">
    <cfRule type="expression" dxfId="12527" priority="372">
      <formula>I23&lt;J23/2</formula>
    </cfRule>
  </conditionalFormatting>
  <conditionalFormatting sqref="E23">
    <cfRule type="expression" dxfId="12526" priority="371">
      <formula>E23&lt;F23/2</formula>
    </cfRule>
  </conditionalFormatting>
  <conditionalFormatting sqref="P23">
    <cfRule type="expression" dxfId="12525" priority="370">
      <formula>P23&lt;Q23/2</formula>
    </cfRule>
  </conditionalFormatting>
  <conditionalFormatting sqref="R23">
    <cfRule type="expression" dxfId="12524" priority="369">
      <formula>R23&lt;S23/2</formula>
    </cfRule>
  </conditionalFormatting>
  <conditionalFormatting sqref="T23">
    <cfRule type="expression" dxfId="12523" priority="368">
      <formula>T23&lt;U23/2</formula>
    </cfRule>
  </conditionalFormatting>
  <conditionalFormatting sqref="V23">
    <cfRule type="expression" dxfId="12522" priority="367">
      <formula>V23&lt;W23/2</formula>
    </cfRule>
  </conditionalFormatting>
  <conditionalFormatting sqref="X23">
    <cfRule type="expression" dxfId="12521" priority="366">
      <formula>X23&lt;Y23/2</formula>
    </cfRule>
  </conditionalFormatting>
  <conditionalFormatting sqref="B24">
    <cfRule type="expression" dxfId="12520" priority="364">
      <formula>C24=0</formula>
    </cfRule>
  </conditionalFormatting>
  <conditionalFormatting sqref="G24">
    <cfRule type="expression" dxfId="12519" priority="363">
      <formula>G24&lt;H24/2</formula>
    </cfRule>
  </conditionalFormatting>
  <conditionalFormatting sqref="I24">
    <cfRule type="expression" dxfId="12518" priority="362">
      <formula>I24&lt;J24/2</formula>
    </cfRule>
  </conditionalFormatting>
  <conditionalFormatting sqref="E24">
    <cfRule type="expression" dxfId="12517" priority="361">
      <formula>E24&lt;F24/2</formula>
    </cfRule>
  </conditionalFormatting>
  <conditionalFormatting sqref="P24">
    <cfRule type="expression" dxfId="12516" priority="360">
      <formula>P24&lt;Q24/2</formula>
    </cfRule>
  </conditionalFormatting>
  <conditionalFormatting sqref="R24">
    <cfRule type="expression" dxfId="12515" priority="359">
      <formula>R24&lt;S24/2</formula>
    </cfRule>
  </conditionalFormatting>
  <conditionalFormatting sqref="T24">
    <cfRule type="expression" dxfId="12514" priority="358">
      <formula>T24&lt;U24/2</formula>
    </cfRule>
  </conditionalFormatting>
  <conditionalFormatting sqref="V24">
    <cfRule type="expression" dxfId="12513" priority="357">
      <formula>V24&lt;W24/2</formula>
    </cfRule>
  </conditionalFormatting>
  <conditionalFormatting sqref="X24">
    <cfRule type="expression" dxfId="12512" priority="356">
      <formula>X24&lt;Y24/2</formula>
    </cfRule>
  </conditionalFormatting>
  <conditionalFormatting sqref="B25">
    <cfRule type="expression" dxfId="12511" priority="354">
      <formula>C25=0</formula>
    </cfRule>
  </conditionalFormatting>
  <conditionalFormatting sqref="G25">
    <cfRule type="expression" dxfId="12510" priority="353">
      <formula>G25&lt;H25/2</formula>
    </cfRule>
  </conditionalFormatting>
  <conditionalFormatting sqref="I25">
    <cfRule type="expression" dxfId="12509" priority="352">
      <formula>I25&lt;J25/2</formula>
    </cfRule>
  </conditionalFormatting>
  <conditionalFormatting sqref="E25">
    <cfRule type="expression" dxfId="12508" priority="351">
      <formula>E25&lt;F25/2</formula>
    </cfRule>
  </conditionalFormatting>
  <conditionalFormatting sqref="P25">
    <cfRule type="expression" dxfId="12507" priority="350">
      <formula>P25&lt;Q25/2</formula>
    </cfRule>
  </conditionalFormatting>
  <conditionalFormatting sqref="R25">
    <cfRule type="expression" dxfId="12506" priority="349">
      <formula>R25&lt;S25/2</formula>
    </cfRule>
  </conditionalFormatting>
  <conditionalFormatting sqref="T25">
    <cfRule type="expression" dxfId="12505" priority="348">
      <formula>T25&lt;U25/2</formula>
    </cfRule>
  </conditionalFormatting>
  <conditionalFormatting sqref="V25">
    <cfRule type="expression" dxfId="12504" priority="347">
      <formula>V25&lt;W25/2</formula>
    </cfRule>
  </conditionalFormatting>
  <conditionalFormatting sqref="X25">
    <cfRule type="expression" dxfId="12503" priority="346">
      <formula>X25&lt;Y25/2</formula>
    </cfRule>
  </conditionalFormatting>
  <conditionalFormatting sqref="B26">
    <cfRule type="expression" dxfId="12502" priority="344">
      <formula>C26=0</formula>
    </cfRule>
  </conditionalFormatting>
  <conditionalFormatting sqref="G26">
    <cfRule type="expression" dxfId="12501" priority="343">
      <formula>G26&lt;H26/2</formula>
    </cfRule>
  </conditionalFormatting>
  <conditionalFormatting sqref="I26">
    <cfRule type="expression" dxfId="12500" priority="342">
      <formula>I26&lt;J26/2</formula>
    </cfRule>
  </conditionalFormatting>
  <conditionalFormatting sqref="E26">
    <cfRule type="expression" dxfId="12499" priority="341">
      <formula>E26&lt;F26/2</formula>
    </cfRule>
  </conditionalFormatting>
  <conditionalFormatting sqref="P26">
    <cfRule type="expression" dxfId="12498" priority="340">
      <formula>P26&lt;Q26/2</formula>
    </cfRule>
  </conditionalFormatting>
  <conditionalFormatting sqref="R26">
    <cfRule type="expression" dxfId="12497" priority="339">
      <formula>R26&lt;S26/2</formula>
    </cfRule>
  </conditionalFormatting>
  <conditionalFormatting sqref="T26">
    <cfRule type="expression" dxfId="12496" priority="338">
      <formula>T26&lt;U26/2</formula>
    </cfRule>
  </conditionalFormatting>
  <conditionalFormatting sqref="V26">
    <cfRule type="expression" dxfId="12495" priority="337">
      <formula>V26&lt;W26/2</formula>
    </cfRule>
  </conditionalFormatting>
  <conditionalFormatting sqref="X26">
    <cfRule type="expression" dxfId="12494" priority="336">
      <formula>X26&lt;Y26/2</formula>
    </cfRule>
  </conditionalFormatting>
  <conditionalFormatting sqref="B27">
    <cfRule type="expression" dxfId="12493" priority="334">
      <formula>C27=0</formula>
    </cfRule>
  </conditionalFormatting>
  <conditionalFormatting sqref="G27">
    <cfRule type="expression" dxfId="12492" priority="333">
      <formula>G27&lt;H27/2</formula>
    </cfRule>
  </conditionalFormatting>
  <conditionalFormatting sqref="I27">
    <cfRule type="expression" dxfId="12491" priority="332">
      <formula>I27&lt;J27/2</formula>
    </cfRule>
  </conditionalFormatting>
  <conditionalFormatting sqref="E27">
    <cfRule type="expression" dxfId="12490" priority="331">
      <formula>E27&lt;F27/2</formula>
    </cfRule>
  </conditionalFormatting>
  <conditionalFormatting sqref="P27">
    <cfRule type="expression" dxfId="12489" priority="330">
      <formula>P27&lt;Q27/2</formula>
    </cfRule>
  </conditionalFormatting>
  <conditionalFormatting sqref="R27">
    <cfRule type="expression" dxfId="12488" priority="329">
      <formula>R27&lt;S27/2</formula>
    </cfRule>
  </conditionalFormatting>
  <conditionalFormatting sqref="T27">
    <cfRule type="expression" dxfId="12487" priority="328">
      <formula>T27&lt;U27/2</formula>
    </cfRule>
  </conditionalFormatting>
  <conditionalFormatting sqref="V27">
    <cfRule type="expression" dxfId="12486" priority="327">
      <formula>V27&lt;W27/2</formula>
    </cfRule>
  </conditionalFormatting>
  <conditionalFormatting sqref="X27">
    <cfRule type="expression" dxfId="12485" priority="326">
      <formula>X27&lt;Y27/2</formula>
    </cfRule>
  </conditionalFormatting>
  <conditionalFormatting sqref="B28">
    <cfRule type="expression" dxfId="12484" priority="324">
      <formula>C28=0</formula>
    </cfRule>
  </conditionalFormatting>
  <conditionalFormatting sqref="G28">
    <cfRule type="expression" dxfId="12483" priority="323">
      <formula>G28&lt;H28/2</formula>
    </cfRule>
  </conditionalFormatting>
  <conditionalFormatting sqref="I28">
    <cfRule type="expression" dxfId="12482" priority="322">
      <formula>I28&lt;J28/2</formula>
    </cfRule>
  </conditionalFormatting>
  <conditionalFormatting sqref="E28">
    <cfRule type="expression" dxfId="12481" priority="321">
      <formula>E28&lt;F28/2</formula>
    </cfRule>
  </conditionalFormatting>
  <conditionalFormatting sqref="P28">
    <cfRule type="expression" dxfId="12480" priority="320">
      <formula>P28&lt;Q28/2</formula>
    </cfRule>
  </conditionalFormatting>
  <conditionalFormatting sqref="R28">
    <cfRule type="expression" dxfId="12479" priority="319">
      <formula>R28&lt;S28/2</formula>
    </cfRule>
  </conditionalFormatting>
  <conditionalFormatting sqref="T28">
    <cfRule type="expression" dxfId="12478" priority="318">
      <formula>T28&lt;U28/2</formula>
    </cfRule>
  </conditionalFormatting>
  <conditionalFormatting sqref="V28">
    <cfRule type="expression" dxfId="12477" priority="317">
      <formula>V28&lt;W28/2</formula>
    </cfRule>
  </conditionalFormatting>
  <conditionalFormatting sqref="X28">
    <cfRule type="expression" dxfId="12476" priority="316">
      <formula>X28&lt;Y28/2</formula>
    </cfRule>
  </conditionalFormatting>
  <conditionalFormatting sqref="B29">
    <cfRule type="expression" dxfId="12475" priority="314">
      <formula>C29=0</formula>
    </cfRule>
  </conditionalFormatting>
  <conditionalFormatting sqref="G29">
    <cfRule type="expression" dxfId="12474" priority="313">
      <formula>G29&lt;H29/2</formula>
    </cfRule>
  </conditionalFormatting>
  <conditionalFormatting sqref="I29">
    <cfRule type="expression" dxfId="12473" priority="312">
      <formula>I29&lt;J29/2</formula>
    </cfRule>
  </conditionalFormatting>
  <conditionalFormatting sqref="E29">
    <cfRule type="expression" dxfId="12472" priority="311">
      <formula>E29&lt;F29/2</formula>
    </cfRule>
  </conditionalFormatting>
  <conditionalFormatting sqref="P29">
    <cfRule type="expression" dxfId="12471" priority="310">
      <formula>P29&lt;Q29/2</formula>
    </cfRule>
  </conditionalFormatting>
  <conditionalFormatting sqref="R29">
    <cfRule type="expression" dxfId="12470" priority="309">
      <formula>R29&lt;S29/2</formula>
    </cfRule>
  </conditionalFormatting>
  <conditionalFormatting sqref="T29">
    <cfRule type="expression" dxfId="12469" priority="308">
      <formula>T29&lt;U29/2</formula>
    </cfRule>
  </conditionalFormatting>
  <conditionalFormatting sqref="V29">
    <cfRule type="expression" dxfId="12468" priority="307">
      <formula>V29&lt;W29/2</formula>
    </cfRule>
  </conditionalFormatting>
  <conditionalFormatting sqref="X29">
    <cfRule type="expression" dxfId="12467" priority="306">
      <formula>X29&lt;Y29/2</formula>
    </cfRule>
  </conditionalFormatting>
  <conditionalFormatting sqref="Z6:Z29 K6:K29 H6:H11 F6:F11 P5:AB5 S6:S11 Q6:Q11 AB5:AB29 M5:M29 E5:M5">
    <cfRule type="expression" dxfId="12466" priority="305">
      <formula>$C$5=0</formula>
    </cfRule>
  </conditionalFormatting>
  <conditionalFormatting sqref="P6:AB6 AB5:AB29 M5:M29 E6:M6">
    <cfRule type="expression" dxfId="12465" priority="304">
      <formula>$C$6=0</formula>
    </cfRule>
  </conditionalFormatting>
  <conditionalFormatting sqref="P7:AB7 M7:M29 E7:M7">
    <cfRule type="expression" dxfId="12464" priority="303">
      <formula>$C$7=0</formula>
    </cfRule>
  </conditionalFormatting>
  <conditionalFormatting sqref="P8:AB8 E8:M8">
    <cfRule type="expression" dxfId="12463" priority="302">
      <formula>$C$8=0</formula>
    </cfRule>
  </conditionalFormatting>
  <conditionalFormatting sqref="F10:F11 P9:AB9 E9:M9">
    <cfRule type="expression" dxfId="12462" priority="301">
      <formula>$C$9=0</formula>
    </cfRule>
  </conditionalFormatting>
  <conditionalFormatting sqref="P10:AB10 E10:M10">
    <cfRule type="expression" dxfId="12461" priority="300">
      <formula>$C$10=0</formula>
    </cfRule>
  </conditionalFormatting>
  <conditionalFormatting sqref="P11:AB11 M12:M29 E11:M11">
    <cfRule type="expression" dxfId="12460" priority="299">
      <formula>$C$11=0</formula>
    </cfRule>
  </conditionalFormatting>
  <conditionalFormatting sqref="P12:AB12 M12:M29 E12:M12">
    <cfRule type="expression" dxfId="12459" priority="298">
      <formula>$C$12=0</formula>
    </cfRule>
  </conditionalFormatting>
  <conditionalFormatting sqref="P13:AB13 E13:M13">
    <cfRule type="expression" dxfId="12458" priority="297">
      <formula>$C$13=0</formula>
    </cfRule>
  </conditionalFormatting>
  <conditionalFormatting sqref="P14:AB14 E14:M14">
    <cfRule type="expression" dxfId="12457" priority="296">
      <formula>$C$14=0</formula>
    </cfRule>
  </conditionalFormatting>
  <conditionalFormatting sqref="P15:AB15 E15:M15">
    <cfRule type="expression" dxfId="12456" priority="295">
      <formula>$C$15=0</formula>
    </cfRule>
  </conditionalFormatting>
  <conditionalFormatting sqref="P16:AB16 E16:M16">
    <cfRule type="expression" dxfId="12455" priority="294">
      <formula>$C$16=0</formula>
    </cfRule>
  </conditionalFormatting>
  <conditionalFormatting sqref="P17:AB17 E17:M17">
    <cfRule type="expression" dxfId="12454" priority="293">
      <formula>$C$17=0</formula>
    </cfRule>
  </conditionalFormatting>
  <conditionalFormatting sqref="P18:AB18 M18:M29 E18:M18">
    <cfRule type="expression" dxfId="12453" priority="292">
      <formula>$C$18=0</formula>
    </cfRule>
  </conditionalFormatting>
  <conditionalFormatting sqref="P19:AB19 E19:M19">
    <cfRule type="expression" dxfId="12452" priority="291">
      <formula>$C$19=0</formula>
    </cfRule>
  </conditionalFormatting>
  <conditionalFormatting sqref="P20:AB20 E20:M20">
    <cfRule type="expression" dxfId="12451" priority="290">
      <formula>$C$20=0</formula>
    </cfRule>
  </conditionalFormatting>
  <conditionalFormatting sqref="P21:AB21 E21:M21">
    <cfRule type="expression" dxfId="12450" priority="289">
      <formula>$C$21=0</formula>
    </cfRule>
  </conditionalFormatting>
  <conditionalFormatting sqref="P22:AB22 E22:M22">
    <cfRule type="expression" dxfId="12449" priority="288">
      <formula>$C$22=0</formula>
    </cfRule>
  </conditionalFormatting>
  <conditionalFormatting sqref="P23:AB23 E23:M23">
    <cfRule type="expression" dxfId="12448" priority="287">
      <formula>$C$23=0</formula>
    </cfRule>
  </conditionalFormatting>
  <conditionalFormatting sqref="P24:AB24 E24:M24">
    <cfRule type="expression" dxfId="12447" priority="286">
      <formula>$C$24=0</formula>
    </cfRule>
  </conditionalFormatting>
  <conditionalFormatting sqref="P25:AB25 E25:M25">
    <cfRule type="expression" dxfId="12446" priority="285">
      <formula>$C$25=0</formula>
    </cfRule>
  </conditionalFormatting>
  <conditionalFormatting sqref="P26:AB26 E26:M26">
    <cfRule type="expression" dxfId="12445" priority="284">
      <formula>$C$26=0</formula>
    </cfRule>
  </conditionalFormatting>
  <conditionalFormatting sqref="P27:AB27 E27:M27">
    <cfRule type="expression" dxfId="12444" priority="283">
      <formula>$C$27=0</formula>
    </cfRule>
  </conditionalFormatting>
  <conditionalFormatting sqref="P28:AB28 E28:M28">
    <cfRule type="expression" dxfId="12443" priority="282">
      <formula>$C$28=0</formula>
    </cfRule>
  </conditionalFormatting>
  <conditionalFormatting sqref="P29:AB29 E29:M29">
    <cfRule type="expression" dxfId="12442" priority="281">
      <formula>$C$29=0</formula>
    </cfRule>
  </conditionalFormatting>
  <conditionalFormatting sqref="K5:K29">
    <cfRule type="containsErrors" dxfId="12441" priority="230">
      <formula>ISERROR(K5)</formula>
    </cfRule>
    <cfRule type="expression" dxfId="12440" priority="280">
      <formula>K5&lt;50</formula>
    </cfRule>
  </conditionalFormatting>
  <conditionalFormatting sqref="K6:K29 Z6:Z29">
    <cfRule type="expression" dxfId="12439" priority="279">
      <formula>K6&lt;50</formula>
    </cfRule>
  </conditionalFormatting>
  <conditionalFormatting sqref="Z5:Z29">
    <cfRule type="containsErrors" dxfId="12438" priority="229">
      <formula>ISERROR(Z5)</formula>
    </cfRule>
    <cfRule type="expression" dxfId="12437" priority="255">
      <formula>Z5&lt;50</formula>
    </cfRule>
  </conditionalFormatting>
  <conditionalFormatting sqref="AC5:AE5">
    <cfRule type="expression" dxfId="12436" priority="201">
      <formula>C5=0</formula>
    </cfRule>
    <cfRule type="iconSet" priority="228">
      <iconSet iconSet="3Arrows" reverse="1">
        <cfvo type="percent" val="0"/>
        <cfvo type="num" val="1"/>
        <cfvo type="num" val="2"/>
      </iconSet>
    </cfRule>
  </conditionalFormatting>
  <conditionalFormatting sqref="AC6:AE6">
    <cfRule type="expression" dxfId="12435" priority="200">
      <formula>C6=0</formula>
    </cfRule>
    <cfRule type="iconSet" priority="227">
      <iconSet iconSet="3Arrows" reverse="1">
        <cfvo type="percent" val="0"/>
        <cfvo type="num" val="1"/>
        <cfvo type="num" val="2"/>
      </iconSet>
    </cfRule>
  </conditionalFormatting>
  <conditionalFormatting sqref="AC7:AE7">
    <cfRule type="expression" dxfId="12434" priority="199">
      <formula>C7=0</formula>
    </cfRule>
    <cfRule type="iconSet" priority="226">
      <iconSet iconSet="3Arrows" reverse="1">
        <cfvo type="percent" val="0"/>
        <cfvo type="num" val="1"/>
        <cfvo type="num" val="2"/>
      </iconSet>
    </cfRule>
  </conditionalFormatting>
  <conditionalFormatting sqref="AC8:AE8">
    <cfRule type="expression" dxfId="12433" priority="198">
      <formula>C8=0</formula>
    </cfRule>
    <cfRule type="iconSet" priority="225">
      <iconSet iconSet="3Arrows" reverse="1">
        <cfvo type="percent" val="0"/>
        <cfvo type="num" val="1"/>
        <cfvo type="num" val="2"/>
      </iconSet>
    </cfRule>
  </conditionalFormatting>
  <conditionalFormatting sqref="AC9:AE9">
    <cfRule type="expression" dxfId="12432" priority="197">
      <formula>C9=0</formula>
    </cfRule>
    <cfRule type="iconSet" priority="224">
      <iconSet iconSet="3Arrows" reverse="1">
        <cfvo type="percent" val="0"/>
        <cfvo type="num" val="1"/>
        <cfvo type="num" val="2"/>
      </iconSet>
    </cfRule>
  </conditionalFormatting>
  <conditionalFormatting sqref="AC10:AE10">
    <cfRule type="expression" dxfId="12431" priority="196">
      <formula>C10=0</formula>
    </cfRule>
    <cfRule type="iconSet" priority="223">
      <iconSet iconSet="3Arrows" reverse="1">
        <cfvo type="percent" val="0"/>
        <cfvo type="num" val="1"/>
        <cfvo type="num" val="2"/>
      </iconSet>
    </cfRule>
  </conditionalFormatting>
  <conditionalFormatting sqref="AC11:AE11">
    <cfRule type="expression" dxfId="12430" priority="195">
      <formula>C11=0</formula>
    </cfRule>
    <cfRule type="iconSet" priority="222">
      <iconSet iconSet="3Arrows" reverse="1">
        <cfvo type="percent" val="0"/>
        <cfvo type="num" val="1"/>
        <cfvo type="num" val="2"/>
      </iconSet>
    </cfRule>
  </conditionalFormatting>
  <conditionalFormatting sqref="AC12:AE12">
    <cfRule type="expression" dxfId="12429" priority="203">
      <formula>C12=0</formula>
    </cfRule>
    <cfRule type="iconSet" priority="221">
      <iconSet iconSet="3Arrows" reverse="1">
        <cfvo type="percent" val="0"/>
        <cfvo type="num" val="1"/>
        <cfvo type="num" val="2"/>
      </iconSet>
    </cfRule>
  </conditionalFormatting>
  <conditionalFormatting sqref="AC13:AE13">
    <cfRule type="expression" dxfId="12428" priority="202">
      <formula>C13=0</formula>
    </cfRule>
    <cfRule type="iconSet" priority="220">
      <iconSet iconSet="3Arrows" reverse="1">
        <cfvo type="percent" val="0"/>
        <cfvo type="num" val="1"/>
        <cfvo type="num" val="2"/>
      </iconSet>
    </cfRule>
  </conditionalFormatting>
  <conditionalFormatting sqref="AC14:AE14">
    <cfRule type="expression" dxfId="12427" priority="194">
      <formula>C14=0</formula>
    </cfRule>
    <cfRule type="iconSet" priority="219">
      <iconSet iconSet="3Arrows" reverse="1">
        <cfvo type="percent" val="0"/>
        <cfvo type="num" val="1"/>
        <cfvo type="num" val="2"/>
      </iconSet>
    </cfRule>
  </conditionalFormatting>
  <conditionalFormatting sqref="AC15:AE15">
    <cfRule type="expression" dxfId="12426" priority="193">
      <formula>C15=0</formula>
    </cfRule>
    <cfRule type="iconSet" priority="218">
      <iconSet iconSet="3Arrows" reverse="1">
        <cfvo type="percent" val="0"/>
        <cfvo type="num" val="1"/>
        <cfvo type="num" val="2"/>
      </iconSet>
    </cfRule>
  </conditionalFormatting>
  <conditionalFormatting sqref="AC16:AE16">
    <cfRule type="expression" dxfId="12425" priority="192">
      <formula>C16=0</formula>
    </cfRule>
    <cfRule type="iconSet" priority="217">
      <iconSet iconSet="3Arrows" reverse="1">
        <cfvo type="percent" val="0"/>
        <cfvo type="num" val="1"/>
        <cfvo type="num" val="2"/>
      </iconSet>
    </cfRule>
  </conditionalFormatting>
  <conditionalFormatting sqref="AC17:AE17">
    <cfRule type="expression" dxfId="12424" priority="191">
      <formula>C17=0</formula>
    </cfRule>
    <cfRule type="iconSet" priority="216">
      <iconSet iconSet="3Arrows" reverse="1">
        <cfvo type="percent" val="0"/>
        <cfvo type="num" val="1"/>
        <cfvo type="num" val="2"/>
      </iconSet>
    </cfRule>
  </conditionalFormatting>
  <conditionalFormatting sqref="AC18:AE18">
    <cfRule type="expression" dxfId="12423" priority="190">
      <formula>C18=0</formula>
    </cfRule>
    <cfRule type="iconSet" priority="215">
      <iconSet iconSet="3Arrows" reverse="1">
        <cfvo type="percent" val="0"/>
        <cfvo type="num" val="1"/>
        <cfvo type="num" val="2"/>
      </iconSet>
    </cfRule>
  </conditionalFormatting>
  <conditionalFormatting sqref="AC19:AE19">
    <cfRule type="expression" dxfId="12422" priority="189">
      <formula>C19=0</formula>
    </cfRule>
    <cfRule type="iconSet" priority="214">
      <iconSet iconSet="3Arrows" reverse="1">
        <cfvo type="percent" val="0"/>
        <cfvo type="num" val="1"/>
        <cfvo type="num" val="2"/>
      </iconSet>
    </cfRule>
  </conditionalFormatting>
  <conditionalFormatting sqref="AC20:AE20">
    <cfRule type="expression" dxfId="12421" priority="188">
      <formula>C20=0</formula>
    </cfRule>
    <cfRule type="iconSet" priority="213">
      <iconSet iconSet="3Arrows" reverse="1">
        <cfvo type="percent" val="0"/>
        <cfvo type="num" val="1"/>
        <cfvo type="num" val="2"/>
      </iconSet>
    </cfRule>
  </conditionalFormatting>
  <conditionalFormatting sqref="AC21:AE21">
    <cfRule type="expression" dxfId="12420" priority="187">
      <formula>C21=0</formula>
    </cfRule>
    <cfRule type="iconSet" priority="212">
      <iconSet iconSet="3Arrows" reverse="1">
        <cfvo type="percent" val="0"/>
        <cfvo type="num" val="1"/>
        <cfvo type="num" val="2"/>
      </iconSet>
    </cfRule>
  </conditionalFormatting>
  <conditionalFormatting sqref="AC22:AE22">
    <cfRule type="expression" dxfId="12419" priority="186">
      <formula>C22=0</formula>
    </cfRule>
    <cfRule type="iconSet" priority="211">
      <iconSet iconSet="3Arrows" reverse="1">
        <cfvo type="percent" val="0"/>
        <cfvo type="num" val="1"/>
        <cfvo type="num" val="2"/>
      </iconSet>
    </cfRule>
  </conditionalFormatting>
  <conditionalFormatting sqref="AC23:AE23">
    <cfRule type="expression" dxfId="12418" priority="185">
      <formula>C23=0</formula>
    </cfRule>
    <cfRule type="iconSet" priority="210">
      <iconSet iconSet="3Arrows" reverse="1">
        <cfvo type="percent" val="0"/>
        <cfvo type="num" val="1"/>
        <cfvo type="num" val="2"/>
      </iconSet>
    </cfRule>
  </conditionalFormatting>
  <conditionalFormatting sqref="AC24:AE24">
    <cfRule type="expression" dxfId="12417" priority="184">
      <formula>C24=0</formula>
    </cfRule>
    <cfRule type="iconSet" priority="209">
      <iconSet iconSet="3Arrows" reverse="1">
        <cfvo type="percent" val="0"/>
        <cfvo type="num" val="1"/>
        <cfvo type="num" val="2"/>
      </iconSet>
    </cfRule>
  </conditionalFormatting>
  <conditionalFormatting sqref="AC25:AE25">
    <cfRule type="expression" dxfId="12416" priority="183">
      <formula>C25=0</formula>
    </cfRule>
    <cfRule type="iconSet" priority="208">
      <iconSet iconSet="3Arrows" reverse="1">
        <cfvo type="percent" val="0"/>
        <cfvo type="num" val="1"/>
        <cfvo type="num" val="2"/>
      </iconSet>
    </cfRule>
  </conditionalFormatting>
  <conditionalFormatting sqref="AC26:AE26">
    <cfRule type="expression" dxfId="12415" priority="182">
      <formula>C26=0</formula>
    </cfRule>
    <cfRule type="iconSet" priority="207">
      <iconSet iconSet="3Arrows" reverse="1">
        <cfvo type="percent" val="0"/>
        <cfvo type="num" val="1"/>
        <cfvo type="num" val="2"/>
      </iconSet>
    </cfRule>
  </conditionalFormatting>
  <conditionalFormatting sqref="AC27:AE27">
    <cfRule type="expression" dxfId="12414" priority="181">
      <formula>C27=0</formula>
    </cfRule>
    <cfRule type="iconSet" priority="206">
      <iconSet iconSet="3Arrows" reverse="1">
        <cfvo type="percent" val="0"/>
        <cfvo type="num" val="1"/>
        <cfvo type="num" val="2"/>
      </iconSet>
    </cfRule>
  </conditionalFormatting>
  <conditionalFormatting sqref="AC28:AE28">
    <cfRule type="expression" dxfId="12413" priority="180">
      <formula>C28=0</formula>
    </cfRule>
    <cfRule type="iconSet" priority="205">
      <iconSet iconSet="3Arrows" reverse="1">
        <cfvo type="percent" val="0"/>
        <cfvo type="num" val="1"/>
        <cfvo type="num" val="2"/>
      </iconSet>
    </cfRule>
  </conditionalFormatting>
  <conditionalFormatting sqref="AC29:AE29">
    <cfRule type="expression" dxfId="12412" priority="179">
      <formula>C29=0</formula>
    </cfRule>
    <cfRule type="iconSet" priority="204">
      <iconSet iconSet="3Arrows" reverse="1">
        <cfvo type="percent" val="0"/>
        <cfvo type="num" val="1"/>
        <cfvo type="num" val="2"/>
      </iconSet>
    </cfRule>
  </conditionalFormatting>
  <conditionalFormatting sqref="G5">
    <cfRule type="expression" dxfId="12411" priority="178">
      <formula>G5&lt;H5/2</formula>
    </cfRule>
  </conditionalFormatting>
  <conditionalFormatting sqref="E5">
    <cfRule type="expression" dxfId="12410" priority="177">
      <formula>E5&lt;F5/2</formula>
    </cfRule>
  </conditionalFormatting>
  <conditionalFormatting sqref="G6">
    <cfRule type="expression" dxfId="12409" priority="176">
      <formula>G6&lt;H6/2</formula>
    </cfRule>
  </conditionalFormatting>
  <conditionalFormatting sqref="E6">
    <cfRule type="expression" dxfId="12408" priority="175">
      <formula>E6&lt;F6/2</formula>
    </cfRule>
  </conditionalFormatting>
  <conditionalFormatting sqref="G7">
    <cfRule type="expression" dxfId="12407" priority="174">
      <formula>G7&lt;H7/2</formula>
    </cfRule>
  </conditionalFormatting>
  <conditionalFormatting sqref="E7">
    <cfRule type="expression" dxfId="12406" priority="173">
      <formula>E7&lt;F7/2</formula>
    </cfRule>
  </conditionalFormatting>
  <conditionalFormatting sqref="G8">
    <cfRule type="expression" dxfId="12405" priority="172">
      <formula>G8&lt;H8/2</formula>
    </cfRule>
  </conditionalFormatting>
  <conditionalFormatting sqref="E8">
    <cfRule type="expression" dxfId="12404" priority="171">
      <formula>E8&lt;F8/2</formula>
    </cfRule>
  </conditionalFormatting>
  <conditionalFormatting sqref="G9">
    <cfRule type="expression" dxfId="12403" priority="170">
      <formula>G9&lt;H9/2</formula>
    </cfRule>
  </conditionalFormatting>
  <conditionalFormatting sqref="E9">
    <cfRule type="expression" dxfId="12402" priority="169">
      <formula>E9&lt;F9/2</formula>
    </cfRule>
  </conditionalFormatting>
  <conditionalFormatting sqref="G10">
    <cfRule type="expression" dxfId="12401" priority="168">
      <formula>G10&lt;H10/2</formula>
    </cfRule>
  </conditionalFormatting>
  <conditionalFormatting sqref="E10">
    <cfRule type="expression" dxfId="12400" priority="167">
      <formula>E10&lt;F10/2</formula>
    </cfRule>
  </conditionalFormatting>
  <conditionalFormatting sqref="G11">
    <cfRule type="expression" dxfId="12399" priority="166">
      <formula>G11&lt;H11/2</formula>
    </cfRule>
  </conditionalFormatting>
  <conditionalFormatting sqref="E11">
    <cfRule type="expression" dxfId="12398" priority="165">
      <formula>E11&lt;F11/2</formula>
    </cfRule>
  </conditionalFormatting>
  <conditionalFormatting sqref="R5">
    <cfRule type="expression" dxfId="12397" priority="157">
      <formula>R5&lt;S5/2</formula>
    </cfRule>
  </conditionalFormatting>
  <conditionalFormatting sqref="P5">
    <cfRule type="expression" dxfId="12396" priority="156">
      <formula>P5&lt;Q5/2</formula>
    </cfRule>
  </conditionalFormatting>
  <conditionalFormatting sqref="R6">
    <cfRule type="expression" dxfId="12395" priority="155">
      <formula>R6&lt;S6/2</formula>
    </cfRule>
  </conditionalFormatting>
  <conditionalFormatting sqref="P6">
    <cfRule type="expression" dxfId="12394" priority="154">
      <formula>P6&lt;Q6/2</formula>
    </cfRule>
  </conditionalFormatting>
  <conditionalFormatting sqref="R7">
    <cfRule type="expression" dxfId="12393" priority="153">
      <formula>R7&lt;S7/2</formula>
    </cfRule>
  </conditionalFormatting>
  <conditionalFormatting sqref="P7">
    <cfRule type="expression" dxfId="12392" priority="152">
      <formula>P7&lt;Q7/2</formula>
    </cfRule>
  </conditionalFormatting>
  <conditionalFormatting sqref="R8">
    <cfRule type="expression" dxfId="12391" priority="151">
      <formula>R8&lt;S8/2</formula>
    </cfRule>
  </conditionalFormatting>
  <conditionalFormatting sqref="P8">
    <cfRule type="expression" dxfId="12390" priority="150">
      <formula>P8&lt;Q8/2</formula>
    </cfRule>
  </conditionalFormatting>
  <conditionalFormatting sqref="R9">
    <cfRule type="expression" dxfId="12389" priority="149">
      <formula>R9&lt;S9/2</formula>
    </cfRule>
  </conditionalFormatting>
  <conditionalFormatting sqref="P9">
    <cfRule type="expression" dxfId="12388" priority="148">
      <formula>P9&lt;Q9/2</formula>
    </cfRule>
  </conditionalFormatting>
  <conditionalFormatting sqref="R10">
    <cfRule type="expression" dxfId="12387" priority="147">
      <formula>R10&lt;S10/2</formula>
    </cfRule>
  </conditionalFormatting>
  <conditionalFormatting sqref="P10">
    <cfRule type="expression" dxfId="12386" priority="146">
      <formula>P10&lt;Q10/2</formula>
    </cfRule>
  </conditionalFormatting>
  <conditionalFormatting sqref="R11">
    <cfRule type="expression" dxfId="12385" priority="145">
      <formula>R11&lt;S11/2</formula>
    </cfRule>
  </conditionalFormatting>
  <conditionalFormatting sqref="P11">
    <cfRule type="expression" dxfId="12384" priority="144">
      <formula>P11&lt;Q11/2</formula>
    </cfRule>
  </conditionalFormatting>
  <conditionalFormatting sqref="AC5:AE29">
    <cfRule type="containsErrors" dxfId="12383" priority="136">
      <formula>ISERROR(AC5)</formula>
    </cfRule>
  </conditionalFormatting>
  <conditionalFormatting sqref="AD5:AD29">
    <cfRule type="containsErrors" dxfId="12382" priority="51">
      <formula>ISERROR(AD5)</formula>
    </cfRule>
  </conditionalFormatting>
  <conditionalFormatting sqref="AD5">
    <cfRule type="iconSet" priority="50">
      <iconSet iconSet="3Arrows">
        <cfvo type="percent" val="0"/>
        <cfvo type="num" val="0"/>
        <cfvo type="num" val="1"/>
      </iconSet>
    </cfRule>
  </conditionalFormatting>
  <conditionalFormatting sqref="AD6">
    <cfRule type="iconSet" priority="49">
      <iconSet iconSet="3Arrows">
        <cfvo type="percent" val="0"/>
        <cfvo type="num" val="0"/>
        <cfvo type="num" val="1"/>
      </iconSet>
    </cfRule>
  </conditionalFormatting>
  <conditionalFormatting sqref="AD7">
    <cfRule type="iconSet" priority="48">
      <iconSet iconSet="3Arrows">
        <cfvo type="percent" val="0"/>
        <cfvo type="num" val="0"/>
        <cfvo type="num" val="1"/>
      </iconSet>
    </cfRule>
  </conditionalFormatting>
  <conditionalFormatting sqref="AD8">
    <cfRule type="iconSet" priority="47">
      <iconSet iconSet="3Arrows">
        <cfvo type="percent" val="0"/>
        <cfvo type="num" val="0"/>
        <cfvo type="num" val="1"/>
      </iconSet>
    </cfRule>
  </conditionalFormatting>
  <conditionalFormatting sqref="AD9">
    <cfRule type="iconSet" priority="46">
      <iconSet iconSet="3Arrows">
        <cfvo type="percent" val="0"/>
        <cfvo type="num" val="0"/>
        <cfvo type="num" val="1"/>
      </iconSet>
    </cfRule>
  </conditionalFormatting>
  <conditionalFormatting sqref="AD10">
    <cfRule type="iconSet" priority="45">
      <iconSet iconSet="3Arrows">
        <cfvo type="percent" val="0"/>
        <cfvo type="num" val="0"/>
        <cfvo type="num" val="1"/>
      </iconSet>
    </cfRule>
  </conditionalFormatting>
  <conditionalFormatting sqref="AD11">
    <cfRule type="iconSet" priority="44">
      <iconSet iconSet="3Arrows">
        <cfvo type="percent" val="0"/>
        <cfvo type="num" val="0"/>
        <cfvo type="num" val="1"/>
      </iconSet>
    </cfRule>
  </conditionalFormatting>
  <conditionalFormatting sqref="AD12">
    <cfRule type="iconSet" priority="43">
      <iconSet iconSet="3Arrows">
        <cfvo type="percent" val="0"/>
        <cfvo type="num" val="0"/>
        <cfvo type="num" val="1"/>
      </iconSet>
    </cfRule>
  </conditionalFormatting>
  <conditionalFormatting sqref="AD13">
    <cfRule type="iconSet" priority="42">
      <iconSet iconSet="3Arrows">
        <cfvo type="percent" val="0"/>
        <cfvo type="num" val="0"/>
        <cfvo type="num" val="1"/>
      </iconSet>
    </cfRule>
  </conditionalFormatting>
  <conditionalFormatting sqref="AD14">
    <cfRule type="iconSet" priority="41">
      <iconSet iconSet="3Arrows">
        <cfvo type="percent" val="0"/>
        <cfvo type="num" val="0"/>
        <cfvo type="num" val="1"/>
      </iconSet>
    </cfRule>
  </conditionalFormatting>
  <conditionalFormatting sqref="AD15">
    <cfRule type="iconSet" priority="40">
      <iconSet iconSet="3Arrows">
        <cfvo type="percent" val="0"/>
        <cfvo type="num" val="0"/>
        <cfvo type="num" val="1"/>
      </iconSet>
    </cfRule>
  </conditionalFormatting>
  <conditionalFormatting sqref="AD16">
    <cfRule type="iconSet" priority="39">
      <iconSet iconSet="3Arrows">
        <cfvo type="percent" val="0"/>
        <cfvo type="num" val="0"/>
        <cfvo type="num" val="1"/>
      </iconSet>
    </cfRule>
  </conditionalFormatting>
  <conditionalFormatting sqref="AD17">
    <cfRule type="iconSet" priority="38">
      <iconSet iconSet="3Arrows">
        <cfvo type="percent" val="0"/>
        <cfvo type="num" val="0"/>
        <cfvo type="num" val="1"/>
      </iconSet>
    </cfRule>
  </conditionalFormatting>
  <conditionalFormatting sqref="AD18">
    <cfRule type="iconSet" priority="37">
      <iconSet iconSet="3Arrows">
        <cfvo type="percent" val="0"/>
        <cfvo type="num" val="0"/>
        <cfvo type="num" val="1"/>
      </iconSet>
    </cfRule>
  </conditionalFormatting>
  <conditionalFormatting sqref="AD19">
    <cfRule type="iconSet" priority="36">
      <iconSet iconSet="3Arrows">
        <cfvo type="percent" val="0"/>
        <cfvo type="num" val="0"/>
        <cfvo type="num" val="1"/>
      </iconSet>
    </cfRule>
  </conditionalFormatting>
  <conditionalFormatting sqref="AD20">
    <cfRule type="iconSet" priority="35">
      <iconSet iconSet="3Arrows">
        <cfvo type="percent" val="0"/>
        <cfvo type="num" val="0"/>
        <cfvo type="num" val="1"/>
      </iconSet>
    </cfRule>
  </conditionalFormatting>
  <conditionalFormatting sqref="AD21">
    <cfRule type="iconSet" priority="34">
      <iconSet iconSet="3Arrows">
        <cfvo type="percent" val="0"/>
        <cfvo type="num" val="0"/>
        <cfvo type="num" val="1"/>
      </iconSet>
    </cfRule>
  </conditionalFormatting>
  <conditionalFormatting sqref="AD22">
    <cfRule type="iconSet" priority="33">
      <iconSet iconSet="3Arrows">
        <cfvo type="percent" val="0"/>
        <cfvo type="num" val="0"/>
        <cfvo type="num" val="1"/>
      </iconSet>
    </cfRule>
  </conditionalFormatting>
  <conditionalFormatting sqref="AD23">
    <cfRule type="iconSet" priority="32">
      <iconSet iconSet="3Arrows">
        <cfvo type="percent" val="0"/>
        <cfvo type="num" val="0"/>
        <cfvo type="num" val="1"/>
      </iconSet>
    </cfRule>
  </conditionalFormatting>
  <conditionalFormatting sqref="AD24">
    <cfRule type="iconSet" priority="31">
      <iconSet iconSet="3Arrows">
        <cfvo type="percent" val="0"/>
        <cfvo type="num" val="0"/>
        <cfvo type="num" val="1"/>
      </iconSet>
    </cfRule>
  </conditionalFormatting>
  <conditionalFormatting sqref="AD25">
    <cfRule type="iconSet" priority="30">
      <iconSet iconSet="3Arrows">
        <cfvo type="percent" val="0"/>
        <cfvo type="num" val="0"/>
        <cfvo type="num" val="1"/>
      </iconSet>
    </cfRule>
  </conditionalFormatting>
  <conditionalFormatting sqref="AD26">
    <cfRule type="iconSet" priority="29">
      <iconSet iconSet="3Arrows">
        <cfvo type="percent" val="0"/>
        <cfvo type="num" val="0"/>
        <cfvo type="num" val="1"/>
      </iconSet>
    </cfRule>
  </conditionalFormatting>
  <conditionalFormatting sqref="AD27">
    <cfRule type="iconSet" priority="28">
      <iconSet iconSet="3Arrows">
        <cfvo type="percent" val="0"/>
        <cfvo type="num" val="0"/>
        <cfvo type="num" val="1"/>
      </iconSet>
    </cfRule>
  </conditionalFormatting>
  <conditionalFormatting sqref="AD28">
    <cfRule type="iconSet" priority="27">
      <iconSet iconSet="3Arrows">
        <cfvo type="percent" val="0"/>
        <cfvo type="num" val="0"/>
        <cfvo type="num" val="1"/>
      </iconSet>
    </cfRule>
  </conditionalFormatting>
  <conditionalFormatting sqref="AD29">
    <cfRule type="iconSet" priority="26">
      <iconSet iconSet="3Arrows">
        <cfvo type="percent" val="0"/>
        <cfvo type="num" val="0"/>
        <cfvo type="num" val="1"/>
      </iconSet>
    </cfRule>
  </conditionalFormatting>
  <dataValidations count="3">
    <dataValidation type="custom" allowBlank="1" showInputMessage="1" showErrorMessage="1" errorTitle="Erreur d'encodage" error="La valeur que vous avez tapée n'est pas valide. Veuillez entrer 'NE', 'CM' ou un nombre supérieur à la cote." sqref="Y5:Y29 W5:W29 Q5:Q29 U5:U29 S5:S29">
      <formula1>OR(AND(Q5&gt;=P5),AND(Q5="NE",P5="NE"),AND(Q5="CM",P5="CM"))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N5:O29">
      <formula1>OR(AND(N5&gt;=J5),AND(N5="NE",J5="NE"),AND(N5="CM",J5="CM"))</formula1>
    </dataValidation>
    <dataValidation type="custom" allowBlank="1" showInputMessage="1" showErrorMessage="1" errorTitle="Erreur d'encodage" error="La valeur que vous avez tapée n'est pas valide. Veuillez entrer 'NE', 'CM' ou un nombre sous la valeur MAX." sqref="X5:X29 E5:K29 V5:V29 T5:T29 R5:R29 P5:P29">
      <formula1>OR(AND(E5="NE"),AND(E5="CM"),AND(E5="D"),AND(E5&gt;=0,E5&lt;999))</formula1>
    </dataValidation>
  </dataValidations>
  <pageMargins left="0.7" right="0.7" top="0.75" bottom="0.75" header="0.3" footer="0.3"/>
  <pageSetup paperSize="9" orientation="portrait" horizontalDpi="1200" verticalDpi="1200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4">
    <tabColor rgb="FFFFFF00"/>
  </sheetPr>
  <dimension ref="A1:AV88"/>
  <sheetViews>
    <sheetView zoomScale="85" zoomScaleNormal="85" workbookViewId="0">
      <selection activeCell="E3" sqref="E3:F3"/>
    </sheetView>
  </sheetViews>
  <sheetFormatPr baseColWidth="10" defaultRowHeight="15"/>
  <cols>
    <col min="1" max="1" width="10.7109375" style="7" customWidth="1"/>
    <col min="2" max="2" width="2.7109375" style="7" customWidth="1"/>
    <col min="3" max="3" width="27.7109375" style="66" customWidth="1"/>
    <col min="4" max="4" width="22.7109375" style="64" customWidth="1"/>
    <col min="5" max="10" width="7.7109375" style="64" customWidth="1"/>
    <col min="11" max="12" width="8.7109375" style="7" customWidth="1"/>
    <col min="13" max="13" width="5.7109375" style="77" customWidth="1"/>
    <col min="14" max="15" width="2.7109375" style="64" customWidth="1"/>
    <col min="16" max="25" width="7.7109375" style="64" customWidth="1"/>
    <col min="26" max="27" width="8.7109375" style="7" customWidth="1"/>
    <col min="28" max="28" width="5.7109375" style="7" customWidth="1"/>
    <col min="29" max="29" width="2.7109375" style="7" hidden="1" customWidth="1"/>
    <col min="30" max="30" width="5.7109375" style="7" customWidth="1"/>
    <col min="31" max="31" width="3.7109375" style="77" customWidth="1"/>
    <col min="32" max="48" width="11.42578125" style="7"/>
    <col min="49" max="16384" width="11.42578125" style="64"/>
  </cols>
  <sheetData>
    <row r="1" spans="1:48" s="7" customFormat="1" ht="54.95" customHeight="1">
      <c r="A1" s="10"/>
      <c r="B1" s="61"/>
      <c r="C1" s="167" t="s">
        <v>44</v>
      </c>
      <c r="D1" s="166" t="str">
        <f>MATIÈRES!I8</f>
        <v>MATH (Mme LIENART - 5p.)</v>
      </c>
      <c r="E1" s="164"/>
      <c r="F1" s="164"/>
      <c r="G1" s="164"/>
      <c r="H1" s="164"/>
      <c r="I1" s="164"/>
      <c r="J1" s="164"/>
      <c r="K1" s="164"/>
      <c r="L1" s="164"/>
      <c r="M1" s="164"/>
      <c r="N1" s="165" t="s">
        <v>145</v>
      </c>
      <c r="O1" s="168" t="s">
        <v>144</v>
      </c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0"/>
      <c r="AE1" s="147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</row>
    <row r="2" spans="1:48" s="7" customFormat="1" ht="15" customHeight="1">
      <c r="A2" s="22"/>
      <c r="B2" s="22"/>
      <c r="C2" s="39"/>
      <c r="D2" s="22"/>
      <c r="E2" s="22"/>
      <c r="F2" s="22"/>
      <c r="G2" s="22"/>
      <c r="H2" s="22"/>
      <c r="I2" s="22"/>
      <c r="J2" s="22"/>
      <c r="K2" s="22"/>
      <c r="L2" s="22"/>
      <c r="M2" s="76"/>
      <c r="N2" s="22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92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</row>
    <row r="3" spans="1:48">
      <c r="A3" s="10"/>
      <c r="B3" s="22"/>
      <c r="C3" s="229" t="s">
        <v>37</v>
      </c>
      <c r="D3" s="229"/>
      <c r="E3" s="227"/>
      <c r="F3" s="227"/>
      <c r="G3" s="228"/>
      <c r="H3" s="228"/>
      <c r="I3" s="227"/>
      <c r="J3" s="227"/>
      <c r="K3" s="230" t="s">
        <v>35</v>
      </c>
      <c r="L3" s="230"/>
      <c r="M3" s="94" t="s">
        <v>65</v>
      </c>
      <c r="N3" s="62"/>
      <c r="O3" s="63"/>
      <c r="P3" s="228"/>
      <c r="Q3" s="228"/>
      <c r="R3" s="227"/>
      <c r="S3" s="227"/>
      <c r="T3" s="228"/>
      <c r="U3" s="228"/>
      <c r="V3" s="227"/>
      <c r="W3" s="227"/>
      <c r="X3" s="228"/>
      <c r="Y3" s="228"/>
      <c r="Z3" s="230" t="s">
        <v>35</v>
      </c>
      <c r="AA3" s="230"/>
      <c r="AB3" s="94" t="s">
        <v>65</v>
      </c>
      <c r="AC3" s="35"/>
      <c r="AD3" s="35"/>
      <c r="AE3" s="92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</row>
    <row r="4" spans="1:48">
      <c r="A4" s="10"/>
      <c r="B4" s="22"/>
      <c r="C4" s="9" t="s">
        <v>0</v>
      </c>
      <c r="D4" s="58" t="s">
        <v>1</v>
      </c>
      <c r="E4" s="59" t="s">
        <v>2</v>
      </c>
      <c r="F4" s="59" t="s">
        <v>3</v>
      </c>
      <c r="G4" s="60" t="s">
        <v>4</v>
      </c>
      <c r="H4" s="60" t="s">
        <v>5</v>
      </c>
      <c r="I4" s="59" t="s">
        <v>6</v>
      </c>
      <c r="J4" s="59" t="s">
        <v>7</v>
      </c>
      <c r="K4" s="11"/>
      <c r="L4" s="11"/>
      <c r="M4" s="94"/>
      <c r="N4" s="26"/>
      <c r="O4" s="34"/>
      <c r="P4" s="60" t="s">
        <v>8</v>
      </c>
      <c r="Q4" s="60" t="s">
        <v>9</v>
      </c>
      <c r="R4" s="59" t="s">
        <v>10</v>
      </c>
      <c r="S4" s="59" t="s">
        <v>11</v>
      </c>
      <c r="T4" s="60" t="s">
        <v>12</v>
      </c>
      <c r="U4" s="60" t="s">
        <v>13</v>
      </c>
      <c r="V4" s="59" t="s">
        <v>14</v>
      </c>
      <c r="W4" s="59" t="s">
        <v>15</v>
      </c>
      <c r="X4" s="60" t="s">
        <v>16</v>
      </c>
      <c r="Y4" s="60" t="s">
        <v>17</v>
      </c>
      <c r="Z4" s="11"/>
      <c r="AA4" s="11"/>
      <c r="AB4" s="95"/>
      <c r="AC4" s="35"/>
      <c r="AD4" s="35"/>
      <c r="AE4" s="92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</row>
    <row r="5" spans="1:48">
      <c r="A5" s="10"/>
      <c r="B5" s="65">
        <v>1</v>
      </c>
      <c r="C5" s="10" t="str">
        <f>Élèves!C4</f>
        <v>MARTIN</v>
      </c>
      <c r="D5" s="10" t="str">
        <f>Élèves!D4</f>
        <v>Paul</v>
      </c>
      <c r="E5" s="5"/>
      <c r="F5" s="5"/>
      <c r="G5" s="5"/>
      <c r="H5" s="5"/>
      <c r="I5" s="32"/>
      <c r="J5" s="5"/>
      <c r="K5" s="12" t="e">
        <f>SUM(E5,G5,I5)/SUM(F5,H5,J5)*100</f>
        <v>#DIV/0!</v>
      </c>
      <c r="L5" s="11" t="s">
        <v>22</v>
      </c>
      <c r="M5" s="94" t="e">
        <f ca="1">RANK(K5,INDIRECT("K5:K" &amp; $AJ$5))</f>
        <v>#DIV/0!</v>
      </c>
      <c r="N5" s="22"/>
      <c r="O5" s="35"/>
      <c r="P5" s="5"/>
      <c r="Q5" s="5"/>
      <c r="R5" s="5"/>
      <c r="S5" s="5"/>
      <c r="T5" s="5"/>
      <c r="U5" s="5"/>
      <c r="V5" s="5"/>
      <c r="W5" s="5"/>
      <c r="X5" s="5"/>
      <c r="Y5" s="5"/>
      <c r="Z5" s="12" t="e">
        <f>SUM(E5,G5,I5,P5,R5,T5,V5,X5)/SUM(F5,H5,J5,Q5,S5,U5,W5,Y5)*100</f>
        <v>#DIV/0!</v>
      </c>
      <c r="AA5" s="11" t="s">
        <v>22</v>
      </c>
      <c r="AB5" s="94" t="e">
        <f t="shared" ref="AB5:AB29" ca="1" si="0">RANK(Z5,INDIRECT("Z5:Z" &amp; AJ$5))</f>
        <v>#DIV/0!</v>
      </c>
      <c r="AC5" s="35" t="e">
        <f t="shared" ref="AC5:AC29" si="1">IF(K5&gt;Z5,2,0)</f>
        <v>#DIV/0!</v>
      </c>
      <c r="AD5" s="52" t="e">
        <f t="shared" ref="AD5:AD29" si="2">Z5-K5</f>
        <v>#DIV/0!</v>
      </c>
      <c r="AE5" s="93" t="s">
        <v>54</v>
      </c>
      <c r="AF5" s="10"/>
      <c r="AG5" s="10"/>
      <c r="AH5" s="10"/>
      <c r="AI5" s="10"/>
      <c r="AJ5" s="10">
        <f>SUM(Élèves!P6+4)</f>
        <v>11</v>
      </c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</row>
    <row r="6" spans="1:48">
      <c r="A6" s="10"/>
      <c r="B6" s="65">
        <v>2</v>
      </c>
      <c r="C6" s="10" t="str">
        <f>Élèves!C5</f>
        <v>DUPOND</v>
      </c>
      <c r="D6" s="10" t="str">
        <f>Élèves!D5</f>
        <v>Henri</v>
      </c>
      <c r="E6" s="5"/>
      <c r="F6" s="5"/>
      <c r="G6" s="5"/>
      <c r="H6" s="5"/>
      <c r="I6" s="32"/>
      <c r="J6" s="5"/>
      <c r="K6" s="12" t="e">
        <f t="shared" ref="K6:K29" si="3">SUM(E6,G6,I6)/SUM(F6,H6,J6)*100</f>
        <v>#DIV/0!</v>
      </c>
      <c r="L6" s="11" t="s">
        <v>22</v>
      </c>
      <c r="M6" s="94" t="e">
        <f t="shared" ref="M6:M29" ca="1" si="4">RANK(K6,INDIRECT("K5:K" &amp; $AJ$5))</f>
        <v>#DIV/0!</v>
      </c>
      <c r="N6" s="22"/>
      <c r="O6" s="35"/>
      <c r="P6" s="5"/>
      <c r="Q6" s="5"/>
      <c r="R6" s="5"/>
      <c r="S6" s="5"/>
      <c r="T6" s="5"/>
      <c r="U6" s="5"/>
      <c r="V6" s="5"/>
      <c r="W6" s="5"/>
      <c r="X6" s="5"/>
      <c r="Y6" s="5"/>
      <c r="Z6" s="12" t="e">
        <f t="shared" ref="Z6:Z29" si="5">SUM(E6,G6,I6,P6,R6,T6,V6,X6)/SUM(F6,H6,J6,Q6,S6,U6,W6,Y6)*100</f>
        <v>#DIV/0!</v>
      </c>
      <c r="AA6" s="11" t="s">
        <v>22</v>
      </c>
      <c r="AB6" s="94" t="e">
        <f t="shared" ca="1" si="0"/>
        <v>#DIV/0!</v>
      </c>
      <c r="AC6" s="35" t="e">
        <f t="shared" si="1"/>
        <v>#DIV/0!</v>
      </c>
      <c r="AD6" s="52" t="e">
        <f t="shared" si="2"/>
        <v>#DIV/0!</v>
      </c>
      <c r="AE6" s="93" t="s">
        <v>54</v>
      </c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</row>
    <row r="7" spans="1:48">
      <c r="A7" s="10"/>
      <c r="B7" s="65">
        <v>3</v>
      </c>
      <c r="C7" s="10" t="str">
        <f>Élèves!C6</f>
        <v>TABERNACLE</v>
      </c>
      <c r="D7" s="10" t="str">
        <f>Élèves!D6</f>
        <v>Ghislain</v>
      </c>
      <c r="E7" s="5"/>
      <c r="F7" s="5"/>
      <c r="G7" s="5"/>
      <c r="H7" s="5"/>
      <c r="I7" s="32"/>
      <c r="J7" s="5"/>
      <c r="K7" s="12" t="e">
        <f t="shared" si="3"/>
        <v>#DIV/0!</v>
      </c>
      <c r="L7" s="11" t="s">
        <v>22</v>
      </c>
      <c r="M7" s="94" t="e">
        <f t="shared" ca="1" si="4"/>
        <v>#DIV/0!</v>
      </c>
      <c r="N7" s="22"/>
      <c r="O7" s="35"/>
      <c r="P7" s="5"/>
      <c r="Q7" s="5"/>
      <c r="R7" s="5"/>
      <c r="S7" s="5"/>
      <c r="T7" s="5"/>
      <c r="U7" s="5"/>
      <c r="V7" s="5"/>
      <c r="W7" s="5"/>
      <c r="X7" s="5"/>
      <c r="Y7" s="5"/>
      <c r="Z7" s="12" t="e">
        <f t="shared" si="5"/>
        <v>#DIV/0!</v>
      </c>
      <c r="AA7" s="11" t="s">
        <v>22</v>
      </c>
      <c r="AB7" s="94" t="e">
        <f t="shared" ca="1" si="0"/>
        <v>#DIV/0!</v>
      </c>
      <c r="AC7" s="35" t="e">
        <f t="shared" si="1"/>
        <v>#DIV/0!</v>
      </c>
      <c r="AD7" s="52" t="e">
        <f t="shared" si="2"/>
        <v>#DIV/0!</v>
      </c>
      <c r="AE7" s="93" t="s">
        <v>54</v>
      </c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</row>
    <row r="8" spans="1:48">
      <c r="A8" s="10"/>
      <c r="B8" s="65">
        <v>4</v>
      </c>
      <c r="C8" s="10" t="str">
        <f>Élèves!C7</f>
        <v>EASY</v>
      </c>
      <c r="D8" s="10" t="str">
        <f>Élèves!D7</f>
        <v>Isabelle</v>
      </c>
      <c r="E8" s="5"/>
      <c r="F8" s="5"/>
      <c r="G8" s="5"/>
      <c r="H8" s="5"/>
      <c r="I8" s="32"/>
      <c r="J8" s="5"/>
      <c r="K8" s="12" t="e">
        <f t="shared" si="3"/>
        <v>#DIV/0!</v>
      </c>
      <c r="L8" s="11" t="s">
        <v>22</v>
      </c>
      <c r="M8" s="94" t="e">
        <f t="shared" ca="1" si="4"/>
        <v>#DIV/0!</v>
      </c>
      <c r="N8" s="22"/>
      <c r="O8" s="35"/>
      <c r="P8" s="5"/>
      <c r="Q8" s="5"/>
      <c r="R8" s="5"/>
      <c r="S8" s="5"/>
      <c r="T8" s="5"/>
      <c r="U8" s="5"/>
      <c r="V8" s="5"/>
      <c r="W8" s="5"/>
      <c r="X8" s="5"/>
      <c r="Y8" s="5"/>
      <c r="Z8" s="12" t="e">
        <f t="shared" si="5"/>
        <v>#DIV/0!</v>
      </c>
      <c r="AA8" s="11" t="s">
        <v>22</v>
      </c>
      <c r="AB8" s="94" t="e">
        <f t="shared" ca="1" si="0"/>
        <v>#DIV/0!</v>
      </c>
      <c r="AC8" s="35" t="e">
        <f t="shared" si="1"/>
        <v>#DIV/0!</v>
      </c>
      <c r="AD8" s="52" t="e">
        <f t="shared" si="2"/>
        <v>#DIV/0!</v>
      </c>
      <c r="AE8" s="93" t="s">
        <v>54</v>
      </c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</row>
    <row r="9" spans="1:48">
      <c r="A9" s="10"/>
      <c r="B9" s="65">
        <v>5</v>
      </c>
      <c r="C9" s="10" t="str">
        <f>Élèves!C8</f>
        <v>KINGDOM</v>
      </c>
      <c r="D9" s="10" t="str">
        <f>Élèves!D8</f>
        <v>Aline</v>
      </c>
      <c r="E9" s="5"/>
      <c r="F9" s="5"/>
      <c r="G9" s="5"/>
      <c r="H9" s="5"/>
      <c r="I9" s="32"/>
      <c r="J9" s="5"/>
      <c r="K9" s="12" t="e">
        <f t="shared" si="3"/>
        <v>#DIV/0!</v>
      </c>
      <c r="L9" s="11" t="s">
        <v>22</v>
      </c>
      <c r="M9" s="94" t="e">
        <f t="shared" ca="1" si="4"/>
        <v>#DIV/0!</v>
      </c>
      <c r="N9" s="22"/>
      <c r="O9" s="35"/>
      <c r="P9" s="5"/>
      <c r="Q9" s="5"/>
      <c r="R9" s="5"/>
      <c r="S9" s="5"/>
      <c r="T9" s="5"/>
      <c r="U9" s="5"/>
      <c r="V9" s="5"/>
      <c r="W9" s="5"/>
      <c r="X9" s="5"/>
      <c r="Y9" s="5"/>
      <c r="Z9" s="12" t="e">
        <f t="shared" si="5"/>
        <v>#DIV/0!</v>
      </c>
      <c r="AA9" s="11" t="s">
        <v>22</v>
      </c>
      <c r="AB9" s="94" t="e">
        <f t="shared" ca="1" si="0"/>
        <v>#DIV/0!</v>
      </c>
      <c r="AC9" s="35" t="e">
        <f t="shared" si="1"/>
        <v>#DIV/0!</v>
      </c>
      <c r="AD9" s="52" t="e">
        <f t="shared" si="2"/>
        <v>#DIV/0!</v>
      </c>
      <c r="AE9" s="93" t="s">
        <v>54</v>
      </c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</row>
    <row r="10" spans="1:48">
      <c r="A10" s="10"/>
      <c r="B10" s="65">
        <v>6</v>
      </c>
      <c r="C10" s="10" t="str">
        <f>Élèves!C9</f>
        <v>FORTE</v>
      </c>
      <c r="D10" s="10" t="str">
        <f>Élèves!D9</f>
        <v>Salie</v>
      </c>
      <c r="E10" s="5"/>
      <c r="F10" s="5"/>
      <c r="G10" s="5"/>
      <c r="H10" s="5"/>
      <c r="I10" s="32"/>
      <c r="J10" s="5"/>
      <c r="K10" s="12" t="e">
        <f t="shared" si="3"/>
        <v>#DIV/0!</v>
      </c>
      <c r="L10" s="11" t="s">
        <v>22</v>
      </c>
      <c r="M10" s="94" t="e">
        <f t="shared" ca="1" si="4"/>
        <v>#DIV/0!</v>
      </c>
      <c r="N10" s="22"/>
      <c r="O10" s="35"/>
      <c r="P10" s="5"/>
      <c r="Q10" s="5"/>
      <c r="R10" s="5"/>
      <c r="S10" s="5"/>
      <c r="T10" s="5"/>
      <c r="U10" s="5"/>
      <c r="V10" s="5"/>
      <c r="W10" s="5"/>
      <c r="X10" s="5"/>
      <c r="Y10" s="5"/>
      <c r="Z10" s="12" t="e">
        <f t="shared" si="5"/>
        <v>#DIV/0!</v>
      </c>
      <c r="AA10" s="11" t="s">
        <v>22</v>
      </c>
      <c r="AB10" s="94" t="e">
        <f t="shared" ca="1" si="0"/>
        <v>#DIV/0!</v>
      </c>
      <c r="AC10" s="35" t="e">
        <f t="shared" si="1"/>
        <v>#DIV/0!</v>
      </c>
      <c r="AD10" s="52" t="e">
        <f t="shared" si="2"/>
        <v>#DIV/0!</v>
      </c>
      <c r="AE10" s="93" t="s">
        <v>54</v>
      </c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</row>
    <row r="11" spans="1:48">
      <c r="A11" s="10"/>
      <c r="B11" s="65">
        <v>7</v>
      </c>
      <c r="C11" s="10" t="str">
        <f>Élèves!C10</f>
        <v>SEGEC</v>
      </c>
      <c r="D11" s="10" t="str">
        <f>Élèves!D10</f>
        <v>Rédoine</v>
      </c>
      <c r="E11" s="5"/>
      <c r="F11" s="5"/>
      <c r="G11" s="5"/>
      <c r="H11" s="5"/>
      <c r="I11" s="32"/>
      <c r="J11" s="5"/>
      <c r="K11" s="12" t="e">
        <f t="shared" si="3"/>
        <v>#DIV/0!</v>
      </c>
      <c r="L11" s="11" t="s">
        <v>22</v>
      </c>
      <c r="M11" s="94" t="e">
        <f t="shared" ca="1" si="4"/>
        <v>#DIV/0!</v>
      </c>
      <c r="N11" s="22"/>
      <c r="O11" s="35"/>
      <c r="P11" s="5"/>
      <c r="Q11" s="5"/>
      <c r="R11" s="5"/>
      <c r="S11" s="5"/>
      <c r="T11" s="5"/>
      <c r="U11" s="5"/>
      <c r="V11" s="5"/>
      <c r="W11" s="5"/>
      <c r="X11" s="5"/>
      <c r="Y11" s="5"/>
      <c r="Z11" s="12" t="e">
        <f t="shared" si="5"/>
        <v>#DIV/0!</v>
      </c>
      <c r="AA11" s="11" t="s">
        <v>22</v>
      </c>
      <c r="AB11" s="94" t="e">
        <f t="shared" ca="1" si="0"/>
        <v>#DIV/0!</v>
      </c>
      <c r="AC11" s="35" t="e">
        <f t="shared" si="1"/>
        <v>#DIV/0!</v>
      </c>
      <c r="AD11" s="52" t="e">
        <f t="shared" si="2"/>
        <v>#DIV/0!</v>
      </c>
      <c r="AE11" s="93" t="s">
        <v>54</v>
      </c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</row>
    <row r="12" spans="1:48">
      <c r="A12" s="10"/>
      <c r="B12" s="65">
        <v>8</v>
      </c>
      <c r="C12" s="10">
        <f>Élèves!C11</f>
        <v>0</v>
      </c>
      <c r="D12" s="10">
        <f>Élèves!D11</f>
        <v>0</v>
      </c>
      <c r="E12" s="5"/>
      <c r="F12" s="5"/>
      <c r="G12" s="5"/>
      <c r="H12" s="5"/>
      <c r="I12" s="32"/>
      <c r="J12" s="5"/>
      <c r="K12" s="12" t="e">
        <f t="shared" si="3"/>
        <v>#DIV/0!</v>
      </c>
      <c r="L12" s="11" t="s">
        <v>22</v>
      </c>
      <c r="M12" s="94" t="e">
        <f t="shared" ca="1" si="4"/>
        <v>#DIV/0!</v>
      </c>
      <c r="N12" s="22"/>
      <c r="O12" s="35"/>
      <c r="P12" s="5"/>
      <c r="Q12" s="5"/>
      <c r="R12" s="5"/>
      <c r="S12" s="5"/>
      <c r="T12" s="5"/>
      <c r="U12" s="5"/>
      <c r="V12" s="5"/>
      <c r="W12" s="5"/>
      <c r="X12" s="5"/>
      <c r="Y12" s="5"/>
      <c r="Z12" s="12" t="e">
        <f t="shared" si="5"/>
        <v>#DIV/0!</v>
      </c>
      <c r="AA12" s="11" t="s">
        <v>22</v>
      </c>
      <c r="AB12" s="94" t="e">
        <f t="shared" ca="1" si="0"/>
        <v>#DIV/0!</v>
      </c>
      <c r="AC12" s="35" t="e">
        <f t="shared" si="1"/>
        <v>#DIV/0!</v>
      </c>
      <c r="AD12" s="52" t="e">
        <f t="shared" si="2"/>
        <v>#DIV/0!</v>
      </c>
      <c r="AE12" s="93" t="s">
        <v>54</v>
      </c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</row>
    <row r="13" spans="1:48">
      <c r="A13" s="10"/>
      <c r="B13" s="65">
        <v>9</v>
      </c>
      <c r="C13" s="10">
        <f>Élèves!C12</f>
        <v>0</v>
      </c>
      <c r="D13" s="10">
        <f>Élèves!D12</f>
        <v>0</v>
      </c>
      <c r="E13" s="5"/>
      <c r="F13" s="5"/>
      <c r="G13" s="5"/>
      <c r="H13" s="5"/>
      <c r="I13" s="32"/>
      <c r="J13" s="5"/>
      <c r="K13" s="12" t="e">
        <f t="shared" si="3"/>
        <v>#DIV/0!</v>
      </c>
      <c r="L13" s="11" t="s">
        <v>22</v>
      </c>
      <c r="M13" s="94" t="e">
        <f t="shared" ca="1" si="4"/>
        <v>#DIV/0!</v>
      </c>
      <c r="N13" s="22"/>
      <c r="O13" s="35"/>
      <c r="P13" s="5"/>
      <c r="Q13" s="5"/>
      <c r="R13" s="5"/>
      <c r="S13" s="5"/>
      <c r="T13" s="5"/>
      <c r="U13" s="5"/>
      <c r="V13" s="5"/>
      <c r="W13" s="5"/>
      <c r="X13" s="5"/>
      <c r="Y13" s="5"/>
      <c r="Z13" s="12" t="e">
        <f t="shared" si="5"/>
        <v>#DIV/0!</v>
      </c>
      <c r="AA13" s="11" t="s">
        <v>22</v>
      </c>
      <c r="AB13" s="94" t="e">
        <f t="shared" ca="1" si="0"/>
        <v>#DIV/0!</v>
      </c>
      <c r="AC13" s="35" t="e">
        <f t="shared" si="1"/>
        <v>#DIV/0!</v>
      </c>
      <c r="AD13" s="52" t="e">
        <f t="shared" si="2"/>
        <v>#DIV/0!</v>
      </c>
      <c r="AE13" s="93" t="s">
        <v>54</v>
      </c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</row>
    <row r="14" spans="1:48">
      <c r="A14" s="10"/>
      <c r="B14" s="65">
        <v>10</v>
      </c>
      <c r="C14" s="10">
        <f>Élèves!C13</f>
        <v>0</v>
      </c>
      <c r="D14" s="10">
        <f>Élèves!D13</f>
        <v>0</v>
      </c>
      <c r="E14" s="5"/>
      <c r="F14" s="5"/>
      <c r="G14" s="5"/>
      <c r="H14" s="5"/>
      <c r="I14" s="32"/>
      <c r="J14" s="5"/>
      <c r="K14" s="12" t="e">
        <f t="shared" si="3"/>
        <v>#DIV/0!</v>
      </c>
      <c r="L14" s="11" t="s">
        <v>22</v>
      </c>
      <c r="M14" s="94" t="e">
        <f t="shared" ca="1" si="4"/>
        <v>#DIV/0!</v>
      </c>
      <c r="N14" s="22"/>
      <c r="O14" s="35"/>
      <c r="P14" s="5"/>
      <c r="Q14" s="5"/>
      <c r="R14" s="5"/>
      <c r="S14" s="5"/>
      <c r="T14" s="5"/>
      <c r="U14" s="5"/>
      <c r="V14" s="5"/>
      <c r="W14" s="5"/>
      <c r="X14" s="5"/>
      <c r="Y14" s="5"/>
      <c r="Z14" s="12" t="e">
        <f t="shared" si="5"/>
        <v>#DIV/0!</v>
      </c>
      <c r="AA14" s="11" t="s">
        <v>22</v>
      </c>
      <c r="AB14" s="94" t="e">
        <f t="shared" ca="1" si="0"/>
        <v>#DIV/0!</v>
      </c>
      <c r="AC14" s="35" t="e">
        <f t="shared" si="1"/>
        <v>#DIV/0!</v>
      </c>
      <c r="AD14" s="52" t="e">
        <f t="shared" si="2"/>
        <v>#DIV/0!</v>
      </c>
      <c r="AE14" s="93" t="s">
        <v>54</v>
      </c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</row>
    <row r="15" spans="1:48">
      <c r="A15" s="10"/>
      <c r="B15" s="65">
        <v>11</v>
      </c>
      <c r="C15" s="10">
        <f>Élèves!C14</f>
        <v>0</v>
      </c>
      <c r="D15" s="10">
        <f>Élèves!D14</f>
        <v>0</v>
      </c>
      <c r="E15" s="5"/>
      <c r="F15" s="5"/>
      <c r="G15" s="5"/>
      <c r="H15" s="5"/>
      <c r="I15" s="32"/>
      <c r="J15" s="5"/>
      <c r="K15" s="12" t="e">
        <f t="shared" si="3"/>
        <v>#DIV/0!</v>
      </c>
      <c r="L15" s="11" t="s">
        <v>22</v>
      </c>
      <c r="M15" s="94" t="e">
        <f t="shared" ca="1" si="4"/>
        <v>#DIV/0!</v>
      </c>
      <c r="N15" s="22"/>
      <c r="O15" s="35"/>
      <c r="P15" s="5"/>
      <c r="Q15" s="5"/>
      <c r="R15" s="5"/>
      <c r="S15" s="5"/>
      <c r="T15" s="5"/>
      <c r="U15" s="5"/>
      <c r="V15" s="5"/>
      <c r="W15" s="5"/>
      <c r="X15" s="5"/>
      <c r="Y15" s="5"/>
      <c r="Z15" s="12" t="e">
        <f t="shared" si="5"/>
        <v>#DIV/0!</v>
      </c>
      <c r="AA15" s="11" t="s">
        <v>22</v>
      </c>
      <c r="AB15" s="94" t="e">
        <f t="shared" ca="1" si="0"/>
        <v>#DIV/0!</v>
      </c>
      <c r="AC15" s="35" t="e">
        <f t="shared" si="1"/>
        <v>#DIV/0!</v>
      </c>
      <c r="AD15" s="52" t="e">
        <f t="shared" si="2"/>
        <v>#DIV/0!</v>
      </c>
      <c r="AE15" s="93" t="s">
        <v>54</v>
      </c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</row>
    <row r="16" spans="1:48">
      <c r="A16" s="10"/>
      <c r="B16" s="65">
        <v>12</v>
      </c>
      <c r="C16" s="10">
        <f>Élèves!C15</f>
        <v>0</v>
      </c>
      <c r="D16" s="10">
        <f>Élèves!D15</f>
        <v>0</v>
      </c>
      <c r="E16" s="5"/>
      <c r="F16" s="5"/>
      <c r="G16" s="5"/>
      <c r="H16" s="5"/>
      <c r="I16" s="32"/>
      <c r="J16" s="5"/>
      <c r="K16" s="12" t="e">
        <f t="shared" si="3"/>
        <v>#DIV/0!</v>
      </c>
      <c r="L16" s="11" t="s">
        <v>22</v>
      </c>
      <c r="M16" s="94" t="e">
        <f t="shared" ca="1" si="4"/>
        <v>#DIV/0!</v>
      </c>
      <c r="N16" s="22"/>
      <c r="O16" s="35"/>
      <c r="P16" s="5"/>
      <c r="Q16" s="5"/>
      <c r="R16" s="5"/>
      <c r="S16" s="5"/>
      <c r="T16" s="5"/>
      <c r="U16" s="5"/>
      <c r="V16" s="5"/>
      <c r="W16" s="5"/>
      <c r="X16" s="5"/>
      <c r="Y16" s="5"/>
      <c r="Z16" s="12" t="e">
        <f t="shared" si="5"/>
        <v>#DIV/0!</v>
      </c>
      <c r="AA16" s="11" t="s">
        <v>22</v>
      </c>
      <c r="AB16" s="94" t="e">
        <f t="shared" ca="1" si="0"/>
        <v>#DIV/0!</v>
      </c>
      <c r="AC16" s="35" t="e">
        <f t="shared" si="1"/>
        <v>#DIV/0!</v>
      </c>
      <c r="AD16" s="52" t="e">
        <f t="shared" si="2"/>
        <v>#DIV/0!</v>
      </c>
      <c r="AE16" s="93" t="s">
        <v>54</v>
      </c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</row>
    <row r="17" spans="1:48">
      <c r="A17" s="10"/>
      <c r="B17" s="65">
        <v>13</v>
      </c>
      <c r="C17" s="10">
        <f>Élèves!C16</f>
        <v>0</v>
      </c>
      <c r="D17" s="10">
        <f>Élèves!D16</f>
        <v>0</v>
      </c>
      <c r="E17" s="5"/>
      <c r="F17" s="5"/>
      <c r="G17" s="5"/>
      <c r="H17" s="5"/>
      <c r="I17" s="32"/>
      <c r="J17" s="5"/>
      <c r="K17" s="12" t="e">
        <f t="shared" si="3"/>
        <v>#DIV/0!</v>
      </c>
      <c r="L17" s="11" t="s">
        <v>22</v>
      </c>
      <c r="M17" s="94" t="e">
        <f t="shared" ca="1" si="4"/>
        <v>#DIV/0!</v>
      </c>
      <c r="N17" s="22"/>
      <c r="O17" s="35"/>
      <c r="P17" s="5"/>
      <c r="Q17" s="5"/>
      <c r="R17" s="5"/>
      <c r="S17" s="5"/>
      <c r="T17" s="5"/>
      <c r="U17" s="5"/>
      <c r="V17" s="5"/>
      <c r="W17" s="5"/>
      <c r="X17" s="5"/>
      <c r="Y17" s="5"/>
      <c r="Z17" s="12" t="e">
        <f t="shared" si="5"/>
        <v>#DIV/0!</v>
      </c>
      <c r="AA17" s="11" t="s">
        <v>22</v>
      </c>
      <c r="AB17" s="94" t="e">
        <f t="shared" ca="1" si="0"/>
        <v>#DIV/0!</v>
      </c>
      <c r="AC17" s="35" t="e">
        <f t="shared" si="1"/>
        <v>#DIV/0!</v>
      </c>
      <c r="AD17" s="52" t="e">
        <f t="shared" si="2"/>
        <v>#DIV/0!</v>
      </c>
      <c r="AE17" s="93" t="s">
        <v>54</v>
      </c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</row>
    <row r="18" spans="1:48">
      <c r="A18" s="10"/>
      <c r="B18" s="65">
        <v>14</v>
      </c>
      <c r="C18" s="10">
        <f>Élèves!C17</f>
        <v>0</v>
      </c>
      <c r="D18" s="10">
        <f>Élèves!D17</f>
        <v>0</v>
      </c>
      <c r="E18" s="5"/>
      <c r="F18" s="5"/>
      <c r="G18" s="5"/>
      <c r="H18" s="5"/>
      <c r="I18" s="32"/>
      <c r="J18" s="5"/>
      <c r="K18" s="12" t="e">
        <f t="shared" si="3"/>
        <v>#DIV/0!</v>
      </c>
      <c r="L18" s="11" t="s">
        <v>22</v>
      </c>
      <c r="M18" s="94" t="e">
        <f t="shared" ca="1" si="4"/>
        <v>#DIV/0!</v>
      </c>
      <c r="N18" s="22"/>
      <c r="O18" s="35"/>
      <c r="P18" s="5"/>
      <c r="Q18" s="5"/>
      <c r="R18" s="5"/>
      <c r="S18" s="5"/>
      <c r="T18" s="5"/>
      <c r="U18" s="5"/>
      <c r="V18" s="5"/>
      <c r="W18" s="5"/>
      <c r="X18" s="5"/>
      <c r="Y18" s="5"/>
      <c r="Z18" s="12" t="e">
        <f t="shared" si="5"/>
        <v>#DIV/0!</v>
      </c>
      <c r="AA18" s="11" t="s">
        <v>22</v>
      </c>
      <c r="AB18" s="94" t="e">
        <f t="shared" ca="1" si="0"/>
        <v>#DIV/0!</v>
      </c>
      <c r="AC18" s="35" t="e">
        <f t="shared" si="1"/>
        <v>#DIV/0!</v>
      </c>
      <c r="AD18" s="52" t="e">
        <f t="shared" si="2"/>
        <v>#DIV/0!</v>
      </c>
      <c r="AE18" s="93" t="s">
        <v>54</v>
      </c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</row>
    <row r="19" spans="1:48">
      <c r="A19" s="10"/>
      <c r="B19" s="65">
        <v>15</v>
      </c>
      <c r="C19" s="10">
        <f>Élèves!C18</f>
        <v>0</v>
      </c>
      <c r="D19" s="10">
        <f>Élèves!D18</f>
        <v>0</v>
      </c>
      <c r="E19" s="5"/>
      <c r="F19" s="5"/>
      <c r="G19" s="5"/>
      <c r="H19" s="5"/>
      <c r="I19" s="32"/>
      <c r="J19" s="5"/>
      <c r="K19" s="12" t="e">
        <f t="shared" si="3"/>
        <v>#DIV/0!</v>
      </c>
      <c r="L19" s="11" t="s">
        <v>22</v>
      </c>
      <c r="M19" s="94" t="e">
        <f t="shared" ca="1" si="4"/>
        <v>#DIV/0!</v>
      </c>
      <c r="N19" s="22"/>
      <c r="O19" s="35"/>
      <c r="P19" s="5"/>
      <c r="Q19" s="5"/>
      <c r="R19" s="5"/>
      <c r="S19" s="5"/>
      <c r="T19" s="5"/>
      <c r="U19" s="5"/>
      <c r="V19" s="5"/>
      <c r="W19" s="5"/>
      <c r="X19" s="5"/>
      <c r="Y19" s="5"/>
      <c r="Z19" s="12" t="e">
        <f t="shared" si="5"/>
        <v>#DIV/0!</v>
      </c>
      <c r="AA19" s="11" t="s">
        <v>22</v>
      </c>
      <c r="AB19" s="94" t="e">
        <f t="shared" ca="1" si="0"/>
        <v>#DIV/0!</v>
      </c>
      <c r="AC19" s="35" t="e">
        <f t="shared" si="1"/>
        <v>#DIV/0!</v>
      </c>
      <c r="AD19" s="52" t="e">
        <f t="shared" si="2"/>
        <v>#DIV/0!</v>
      </c>
      <c r="AE19" s="93" t="s">
        <v>54</v>
      </c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</row>
    <row r="20" spans="1:48">
      <c r="A20" s="10"/>
      <c r="B20" s="65">
        <v>16</v>
      </c>
      <c r="C20" s="10">
        <f>Élèves!C19</f>
        <v>0</v>
      </c>
      <c r="D20" s="10">
        <f>Élèves!D19</f>
        <v>0</v>
      </c>
      <c r="E20" s="5"/>
      <c r="F20" s="5"/>
      <c r="G20" s="5"/>
      <c r="H20" s="5"/>
      <c r="I20" s="32"/>
      <c r="J20" s="5"/>
      <c r="K20" s="12" t="e">
        <f t="shared" si="3"/>
        <v>#DIV/0!</v>
      </c>
      <c r="L20" s="11" t="s">
        <v>22</v>
      </c>
      <c r="M20" s="94" t="e">
        <f t="shared" ca="1" si="4"/>
        <v>#DIV/0!</v>
      </c>
      <c r="N20" s="22"/>
      <c r="O20" s="35"/>
      <c r="P20" s="5"/>
      <c r="Q20" s="5"/>
      <c r="R20" s="5"/>
      <c r="S20" s="5"/>
      <c r="T20" s="5"/>
      <c r="U20" s="5"/>
      <c r="V20" s="5"/>
      <c r="W20" s="5"/>
      <c r="X20" s="5"/>
      <c r="Y20" s="5"/>
      <c r="Z20" s="12" t="e">
        <f t="shared" si="5"/>
        <v>#DIV/0!</v>
      </c>
      <c r="AA20" s="11" t="s">
        <v>22</v>
      </c>
      <c r="AB20" s="94" t="e">
        <f t="shared" ca="1" si="0"/>
        <v>#DIV/0!</v>
      </c>
      <c r="AC20" s="35" t="e">
        <f t="shared" si="1"/>
        <v>#DIV/0!</v>
      </c>
      <c r="AD20" s="52" t="e">
        <f t="shared" si="2"/>
        <v>#DIV/0!</v>
      </c>
      <c r="AE20" s="93" t="s">
        <v>54</v>
      </c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</row>
    <row r="21" spans="1:48">
      <c r="A21" s="10"/>
      <c r="B21" s="65">
        <v>17</v>
      </c>
      <c r="C21" s="10">
        <f>Élèves!C20</f>
        <v>0</v>
      </c>
      <c r="D21" s="10">
        <f>Élèves!D20</f>
        <v>0</v>
      </c>
      <c r="E21" s="5"/>
      <c r="F21" s="5"/>
      <c r="G21" s="5"/>
      <c r="H21" s="5"/>
      <c r="I21" s="32"/>
      <c r="J21" s="5"/>
      <c r="K21" s="12" t="e">
        <f t="shared" si="3"/>
        <v>#DIV/0!</v>
      </c>
      <c r="L21" s="11" t="s">
        <v>22</v>
      </c>
      <c r="M21" s="94" t="e">
        <f t="shared" ca="1" si="4"/>
        <v>#DIV/0!</v>
      </c>
      <c r="N21" s="22"/>
      <c r="O21" s="35"/>
      <c r="P21" s="5"/>
      <c r="Q21" s="5"/>
      <c r="R21" s="5"/>
      <c r="S21" s="5"/>
      <c r="T21" s="5"/>
      <c r="U21" s="5"/>
      <c r="V21" s="5"/>
      <c r="W21" s="5"/>
      <c r="X21" s="5"/>
      <c r="Y21" s="5"/>
      <c r="Z21" s="12" t="e">
        <f t="shared" si="5"/>
        <v>#DIV/0!</v>
      </c>
      <c r="AA21" s="11" t="s">
        <v>22</v>
      </c>
      <c r="AB21" s="94" t="e">
        <f t="shared" ca="1" si="0"/>
        <v>#DIV/0!</v>
      </c>
      <c r="AC21" s="35" t="e">
        <f t="shared" si="1"/>
        <v>#DIV/0!</v>
      </c>
      <c r="AD21" s="52" t="e">
        <f t="shared" si="2"/>
        <v>#DIV/0!</v>
      </c>
      <c r="AE21" s="93" t="s">
        <v>54</v>
      </c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</row>
    <row r="22" spans="1:48">
      <c r="A22" s="10"/>
      <c r="B22" s="65">
        <v>18</v>
      </c>
      <c r="C22" s="10">
        <f>Élèves!C21</f>
        <v>0</v>
      </c>
      <c r="D22" s="10">
        <f>Élèves!D21</f>
        <v>0</v>
      </c>
      <c r="E22" s="5"/>
      <c r="F22" s="5"/>
      <c r="G22" s="5"/>
      <c r="H22" s="5"/>
      <c r="I22" s="32"/>
      <c r="J22" s="5"/>
      <c r="K22" s="12" t="e">
        <f t="shared" si="3"/>
        <v>#DIV/0!</v>
      </c>
      <c r="L22" s="11" t="s">
        <v>22</v>
      </c>
      <c r="M22" s="94" t="e">
        <f t="shared" ca="1" si="4"/>
        <v>#DIV/0!</v>
      </c>
      <c r="N22" s="22"/>
      <c r="O22" s="35"/>
      <c r="P22" s="5"/>
      <c r="Q22" s="5"/>
      <c r="R22" s="5"/>
      <c r="S22" s="5"/>
      <c r="T22" s="5"/>
      <c r="U22" s="5"/>
      <c r="V22" s="5"/>
      <c r="W22" s="5"/>
      <c r="X22" s="5"/>
      <c r="Y22" s="5"/>
      <c r="Z22" s="12" t="e">
        <f t="shared" si="5"/>
        <v>#DIV/0!</v>
      </c>
      <c r="AA22" s="11" t="s">
        <v>22</v>
      </c>
      <c r="AB22" s="94" t="e">
        <f t="shared" ca="1" si="0"/>
        <v>#DIV/0!</v>
      </c>
      <c r="AC22" s="35" t="e">
        <f t="shared" si="1"/>
        <v>#DIV/0!</v>
      </c>
      <c r="AD22" s="52" t="e">
        <f t="shared" si="2"/>
        <v>#DIV/0!</v>
      </c>
      <c r="AE22" s="93" t="s">
        <v>54</v>
      </c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</row>
    <row r="23" spans="1:48">
      <c r="A23" s="10"/>
      <c r="B23" s="65">
        <v>19</v>
      </c>
      <c r="C23" s="10">
        <f>Élèves!C22</f>
        <v>0</v>
      </c>
      <c r="D23" s="10">
        <f>Élèves!D22</f>
        <v>0</v>
      </c>
      <c r="E23" s="5"/>
      <c r="F23" s="5"/>
      <c r="G23" s="5"/>
      <c r="H23" s="5"/>
      <c r="I23" s="32"/>
      <c r="J23" s="5"/>
      <c r="K23" s="12" t="e">
        <f t="shared" si="3"/>
        <v>#DIV/0!</v>
      </c>
      <c r="L23" s="11" t="s">
        <v>22</v>
      </c>
      <c r="M23" s="94" t="e">
        <f t="shared" ca="1" si="4"/>
        <v>#DIV/0!</v>
      </c>
      <c r="N23" s="22"/>
      <c r="O23" s="35"/>
      <c r="P23" s="5"/>
      <c r="Q23" s="5"/>
      <c r="R23" s="5"/>
      <c r="S23" s="5"/>
      <c r="T23" s="5"/>
      <c r="U23" s="5"/>
      <c r="V23" s="5"/>
      <c r="W23" s="5"/>
      <c r="X23" s="5"/>
      <c r="Y23" s="5"/>
      <c r="Z23" s="12" t="e">
        <f t="shared" si="5"/>
        <v>#DIV/0!</v>
      </c>
      <c r="AA23" s="11" t="s">
        <v>22</v>
      </c>
      <c r="AB23" s="94" t="e">
        <f t="shared" ca="1" si="0"/>
        <v>#DIV/0!</v>
      </c>
      <c r="AC23" s="35" t="e">
        <f t="shared" si="1"/>
        <v>#DIV/0!</v>
      </c>
      <c r="AD23" s="52" t="e">
        <f t="shared" si="2"/>
        <v>#DIV/0!</v>
      </c>
      <c r="AE23" s="93" t="s">
        <v>54</v>
      </c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</row>
    <row r="24" spans="1:48">
      <c r="A24" s="10"/>
      <c r="B24" s="65">
        <v>20</v>
      </c>
      <c r="C24" s="10">
        <f>Élèves!C23</f>
        <v>0</v>
      </c>
      <c r="D24" s="10">
        <f>Élèves!D23</f>
        <v>0</v>
      </c>
      <c r="E24" s="5"/>
      <c r="F24" s="5"/>
      <c r="G24" s="5"/>
      <c r="H24" s="5"/>
      <c r="I24" s="32"/>
      <c r="J24" s="5"/>
      <c r="K24" s="12" t="e">
        <f t="shared" si="3"/>
        <v>#DIV/0!</v>
      </c>
      <c r="L24" s="11" t="s">
        <v>22</v>
      </c>
      <c r="M24" s="94" t="e">
        <f t="shared" ca="1" si="4"/>
        <v>#DIV/0!</v>
      </c>
      <c r="N24" s="22"/>
      <c r="O24" s="35"/>
      <c r="P24" s="5"/>
      <c r="Q24" s="5"/>
      <c r="R24" s="5"/>
      <c r="S24" s="5"/>
      <c r="T24" s="5"/>
      <c r="U24" s="5"/>
      <c r="V24" s="5"/>
      <c r="W24" s="5"/>
      <c r="X24" s="5"/>
      <c r="Y24" s="5"/>
      <c r="Z24" s="12" t="e">
        <f t="shared" si="5"/>
        <v>#DIV/0!</v>
      </c>
      <c r="AA24" s="11" t="s">
        <v>22</v>
      </c>
      <c r="AB24" s="94" t="e">
        <f t="shared" ca="1" si="0"/>
        <v>#DIV/0!</v>
      </c>
      <c r="AC24" s="35" t="e">
        <f t="shared" si="1"/>
        <v>#DIV/0!</v>
      </c>
      <c r="AD24" s="52" t="e">
        <f t="shared" si="2"/>
        <v>#DIV/0!</v>
      </c>
      <c r="AE24" s="93" t="s">
        <v>54</v>
      </c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</row>
    <row r="25" spans="1:48">
      <c r="A25" s="10"/>
      <c r="B25" s="65">
        <v>21</v>
      </c>
      <c r="C25" s="10">
        <f>Élèves!C24</f>
        <v>0</v>
      </c>
      <c r="D25" s="10">
        <f>Élèves!D24</f>
        <v>0</v>
      </c>
      <c r="E25" s="5"/>
      <c r="F25" s="5"/>
      <c r="G25" s="5"/>
      <c r="H25" s="5"/>
      <c r="I25" s="32"/>
      <c r="J25" s="5"/>
      <c r="K25" s="12" t="e">
        <f t="shared" si="3"/>
        <v>#DIV/0!</v>
      </c>
      <c r="L25" s="11" t="s">
        <v>22</v>
      </c>
      <c r="M25" s="94" t="e">
        <f t="shared" ca="1" si="4"/>
        <v>#DIV/0!</v>
      </c>
      <c r="N25" s="22"/>
      <c r="O25" s="35"/>
      <c r="P25" s="5"/>
      <c r="Q25" s="5"/>
      <c r="R25" s="5"/>
      <c r="S25" s="5"/>
      <c r="T25" s="5"/>
      <c r="U25" s="5"/>
      <c r="V25" s="5"/>
      <c r="W25" s="5"/>
      <c r="X25" s="5"/>
      <c r="Y25" s="5"/>
      <c r="Z25" s="12" t="e">
        <f t="shared" si="5"/>
        <v>#DIV/0!</v>
      </c>
      <c r="AA25" s="11" t="s">
        <v>22</v>
      </c>
      <c r="AB25" s="94" t="e">
        <f t="shared" ca="1" si="0"/>
        <v>#DIV/0!</v>
      </c>
      <c r="AC25" s="35" t="e">
        <f t="shared" si="1"/>
        <v>#DIV/0!</v>
      </c>
      <c r="AD25" s="52" t="e">
        <f t="shared" si="2"/>
        <v>#DIV/0!</v>
      </c>
      <c r="AE25" s="93" t="s">
        <v>54</v>
      </c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</row>
    <row r="26" spans="1:48">
      <c r="A26" s="10"/>
      <c r="B26" s="65">
        <v>22</v>
      </c>
      <c r="C26" s="10">
        <f>Élèves!C25</f>
        <v>0</v>
      </c>
      <c r="D26" s="10">
        <f>Élèves!D25</f>
        <v>0</v>
      </c>
      <c r="E26" s="5"/>
      <c r="F26" s="5"/>
      <c r="G26" s="5"/>
      <c r="H26" s="5"/>
      <c r="I26" s="32"/>
      <c r="J26" s="5"/>
      <c r="K26" s="12" t="e">
        <f t="shared" si="3"/>
        <v>#DIV/0!</v>
      </c>
      <c r="L26" s="11" t="s">
        <v>22</v>
      </c>
      <c r="M26" s="94" t="e">
        <f t="shared" ca="1" si="4"/>
        <v>#DIV/0!</v>
      </c>
      <c r="N26" s="22"/>
      <c r="O26" s="35"/>
      <c r="P26" s="5"/>
      <c r="Q26" s="5"/>
      <c r="R26" s="5"/>
      <c r="S26" s="5"/>
      <c r="T26" s="5"/>
      <c r="U26" s="5"/>
      <c r="V26" s="5"/>
      <c r="W26" s="5"/>
      <c r="X26" s="5"/>
      <c r="Y26" s="5"/>
      <c r="Z26" s="12" t="e">
        <f t="shared" si="5"/>
        <v>#DIV/0!</v>
      </c>
      <c r="AA26" s="11" t="s">
        <v>22</v>
      </c>
      <c r="AB26" s="94" t="e">
        <f t="shared" ca="1" si="0"/>
        <v>#DIV/0!</v>
      </c>
      <c r="AC26" s="35" t="e">
        <f t="shared" si="1"/>
        <v>#DIV/0!</v>
      </c>
      <c r="AD26" s="52" t="e">
        <f t="shared" si="2"/>
        <v>#DIV/0!</v>
      </c>
      <c r="AE26" s="93" t="s">
        <v>54</v>
      </c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</row>
    <row r="27" spans="1:48">
      <c r="A27" s="10"/>
      <c r="B27" s="65">
        <v>23</v>
      </c>
      <c r="C27" s="10">
        <f>Élèves!C26</f>
        <v>0</v>
      </c>
      <c r="D27" s="10">
        <f>Élèves!D26</f>
        <v>0</v>
      </c>
      <c r="E27" s="5"/>
      <c r="F27" s="5"/>
      <c r="G27" s="5"/>
      <c r="H27" s="5"/>
      <c r="I27" s="32"/>
      <c r="J27" s="5"/>
      <c r="K27" s="12" t="e">
        <f t="shared" si="3"/>
        <v>#DIV/0!</v>
      </c>
      <c r="L27" s="11" t="s">
        <v>22</v>
      </c>
      <c r="M27" s="94" t="e">
        <f t="shared" ca="1" si="4"/>
        <v>#DIV/0!</v>
      </c>
      <c r="N27" s="22"/>
      <c r="O27" s="35"/>
      <c r="P27" s="5"/>
      <c r="Q27" s="5"/>
      <c r="R27" s="5"/>
      <c r="S27" s="5"/>
      <c r="T27" s="5"/>
      <c r="U27" s="5"/>
      <c r="V27" s="5"/>
      <c r="W27" s="5"/>
      <c r="X27" s="5"/>
      <c r="Y27" s="5"/>
      <c r="Z27" s="12" t="e">
        <f t="shared" si="5"/>
        <v>#DIV/0!</v>
      </c>
      <c r="AA27" s="11" t="s">
        <v>22</v>
      </c>
      <c r="AB27" s="94" t="e">
        <f t="shared" ca="1" si="0"/>
        <v>#DIV/0!</v>
      </c>
      <c r="AC27" s="35" t="e">
        <f t="shared" si="1"/>
        <v>#DIV/0!</v>
      </c>
      <c r="AD27" s="52" t="e">
        <f t="shared" si="2"/>
        <v>#DIV/0!</v>
      </c>
      <c r="AE27" s="93" t="s">
        <v>54</v>
      </c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</row>
    <row r="28" spans="1:48">
      <c r="A28" s="10"/>
      <c r="B28" s="65">
        <v>24</v>
      </c>
      <c r="C28" s="10">
        <f>Élèves!C27</f>
        <v>0</v>
      </c>
      <c r="D28" s="10">
        <f>Élèves!D27</f>
        <v>0</v>
      </c>
      <c r="E28" s="5"/>
      <c r="F28" s="5"/>
      <c r="G28" s="5"/>
      <c r="H28" s="5"/>
      <c r="I28" s="32"/>
      <c r="J28" s="5"/>
      <c r="K28" s="12" t="e">
        <f t="shared" si="3"/>
        <v>#DIV/0!</v>
      </c>
      <c r="L28" s="11" t="s">
        <v>22</v>
      </c>
      <c r="M28" s="94" t="e">
        <f t="shared" ca="1" si="4"/>
        <v>#DIV/0!</v>
      </c>
      <c r="N28" s="22"/>
      <c r="O28" s="35"/>
      <c r="P28" s="5"/>
      <c r="Q28" s="5"/>
      <c r="R28" s="5"/>
      <c r="S28" s="5"/>
      <c r="T28" s="5"/>
      <c r="U28" s="5"/>
      <c r="V28" s="5"/>
      <c r="W28" s="5"/>
      <c r="X28" s="5"/>
      <c r="Y28" s="5"/>
      <c r="Z28" s="12" t="e">
        <f t="shared" si="5"/>
        <v>#DIV/0!</v>
      </c>
      <c r="AA28" s="11" t="s">
        <v>22</v>
      </c>
      <c r="AB28" s="94" t="e">
        <f t="shared" ca="1" si="0"/>
        <v>#DIV/0!</v>
      </c>
      <c r="AC28" s="35" t="e">
        <f t="shared" si="1"/>
        <v>#DIV/0!</v>
      </c>
      <c r="AD28" s="52" t="e">
        <f t="shared" si="2"/>
        <v>#DIV/0!</v>
      </c>
      <c r="AE28" s="93" t="s">
        <v>54</v>
      </c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</row>
    <row r="29" spans="1:48">
      <c r="A29" s="10"/>
      <c r="B29" s="65">
        <v>25</v>
      </c>
      <c r="C29" s="10">
        <f>Élèves!C28</f>
        <v>0</v>
      </c>
      <c r="D29" s="10">
        <f>Élèves!D28</f>
        <v>0</v>
      </c>
      <c r="E29" s="5"/>
      <c r="F29" s="5"/>
      <c r="G29" s="5"/>
      <c r="H29" s="5"/>
      <c r="I29" s="32"/>
      <c r="J29" s="5"/>
      <c r="K29" s="12" t="e">
        <f t="shared" si="3"/>
        <v>#DIV/0!</v>
      </c>
      <c r="L29" s="11" t="s">
        <v>22</v>
      </c>
      <c r="M29" s="94" t="e">
        <f t="shared" ca="1" si="4"/>
        <v>#DIV/0!</v>
      </c>
      <c r="N29" s="22"/>
      <c r="O29" s="35"/>
      <c r="P29" s="5"/>
      <c r="Q29" s="5"/>
      <c r="R29" s="5"/>
      <c r="S29" s="5"/>
      <c r="T29" s="5"/>
      <c r="U29" s="5"/>
      <c r="V29" s="5"/>
      <c r="W29" s="5"/>
      <c r="X29" s="5"/>
      <c r="Y29" s="5"/>
      <c r="Z29" s="12" t="e">
        <f t="shared" si="5"/>
        <v>#DIV/0!</v>
      </c>
      <c r="AA29" s="11" t="s">
        <v>22</v>
      </c>
      <c r="AB29" s="94" t="e">
        <f t="shared" ca="1" si="0"/>
        <v>#DIV/0!</v>
      </c>
      <c r="AC29" s="35" t="e">
        <f t="shared" si="1"/>
        <v>#DIV/0!</v>
      </c>
      <c r="AD29" s="52" t="e">
        <f t="shared" si="2"/>
        <v>#DIV/0!</v>
      </c>
      <c r="AE29" s="93" t="s">
        <v>54</v>
      </c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</row>
    <row r="30" spans="1:48" s="7" customFormat="1">
      <c r="A30" s="10"/>
      <c r="B30" s="22"/>
      <c r="C30" s="39"/>
      <c r="D30" s="22"/>
      <c r="E30" s="22"/>
      <c r="F30" s="22"/>
      <c r="G30" s="22"/>
      <c r="H30" s="22"/>
      <c r="I30" s="22"/>
      <c r="J30" s="22"/>
      <c r="K30" s="22"/>
      <c r="L30" s="22"/>
      <c r="M30" s="76"/>
      <c r="N30" s="22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92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</row>
    <row r="31" spans="1:48" s="7" customFormat="1">
      <c r="A31" s="10"/>
      <c r="B31" s="10"/>
      <c r="C31" s="145"/>
      <c r="D31" s="10"/>
      <c r="E31" s="10"/>
      <c r="F31" s="10"/>
      <c r="G31" s="10"/>
      <c r="H31" s="10"/>
      <c r="I31" s="10"/>
      <c r="J31" s="10"/>
      <c r="K31" s="10"/>
      <c r="L31" s="10"/>
      <c r="M31" s="147"/>
      <c r="N31" s="22"/>
      <c r="O31" s="35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47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</row>
    <row r="32" spans="1:48" s="7" customFormat="1">
      <c r="A32" s="10"/>
      <c r="B32" s="10"/>
      <c r="C32" s="145"/>
      <c r="D32" s="10"/>
      <c r="E32" s="10"/>
      <c r="F32" s="10"/>
      <c r="G32" s="10"/>
      <c r="H32" s="10"/>
      <c r="I32" s="10"/>
      <c r="J32" s="10"/>
      <c r="K32" s="10"/>
      <c r="L32" s="10"/>
      <c r="M32" s="147"/>
      <c r="N32" s="22"/>
      <c r="O32" s="35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47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</row>
    <row r="33" spans="1:48" s="7" customFormat="1">
      <c r="A33" s="10"/>
      <c r="B33" s="10"/>
      <c r="C33" s="145"/>
      <c r="D33" s="10"/>
      <c r="E33" s="10"/>
      <c r="F33" s="10"/>
      <c r="G33" s="10"/>
      <c r="H33" s="10"/>
      <c r="I33" s="10"/>
      <c r="J33" s="10"/>
      <c r="K33" s="10"/>
      <c r="L33" s="22"/>
      <c r="M33" s="76"/>
      <c r="N33" s="22"/>
      <c r="O33" s="35"/>
      <c r="P33" s="35"/>
      <c r="Q33" s="35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47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</row>
    <row r="34" spans="1:48" s="7" customFormat="1">
      <c r="A34" s="10"/>
      <c r="B34" s="10"/>
      <c r="C34" s="145"/>
      <c r="D34" s="10"/>
      <c r="E34" s="10"/>
      <c r="F34" s="10"/>
      <c r="G34" s="10"/>
      <c r="H34" s="10"/>
      <c r="I34" s="10"/>
      <c r="J34" s="10"/>
      <c r="K34" s="10"/>
      <c r="L34" s="148" t="s">
        <v>146</v>
      </c>
      <c r="M34" s="169" t="str">
        <f>MATIÈRES!I8</f>
        <v>MATH (Mme LIENART - 5p.)</v>
      </c>
      <c r="N34" s="146"/>
      <c r="O34" s="148"/>
      <c r="P34" s="149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47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</row>
    <row r="35" spans="1:48" s="7" customFormat="1">
      <c r="A35" s="10"/>
      <c r="B35" s="10"/>
      <c r="C35" s="145"/>
      <c r="D35" s="10"/>
      <c r="E35" s="10"/>
      <c r="F35" s="10"/>
      <c r="G35" s="10"/>
      <c r="H35" s="10"/>
      <c r="I35" s="10"/>
      <c r="J35" s="10"/>
      <c r="K35" s="10"/>
      <c r="L35" s="10"/>
      <c r="M35" s="147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47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</row>
    <row r="36" spans="1:48" s="7" customFormat="1">
      <c r="A36" s="10"/>
      <c r="B36" s="10"/>
      <c r="C36" s="145"/>
      <c r="D36" s="10"/>
      <c r="E36" s="10"/>
      <c r="F36" s="10"/>
      <c r="G36" s="10"/>
      <c r="H36" s="10"/>
      <c r="I36" s="10"/>
      <c r="J36" s="10"/>
      <c r="K36" s="10"/>
      <c r="L36" s="10"/>
      <c r="M36" s="147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47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</row>
    <row r="37" spans="1:48" s="7" customFormat="1">
      <c r="A37" s="10"/>
      <c r="B37" s="10"/>
      <c r="C37" s="145"/>
      <c r="D37" s="10"/>
      <c r="E37" s="10"/>
      <c r="F37" s="10"/>
      <c r="G37" s="10"/>
      <c r="H37" s="10"/>
      <c r="I37" s="10"/>
      <c r="J37" s="10"/>
      <c r="K37" s="10"/>
      <c r="L37" s="10"/>
      <c r="M37" s="147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47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</row>
    <row r="38" spans="1:48" s="7" customFormat="1">
      <c r="A38" s="10"/>
      <c r="B38" s="10"/>
      <c r="C38" s="145"/>
      <c r="D38" s="10"/>
      <c r="E38" s="10"/>
      <c r="F38" s="10"/>
      <c r="G38" s="10"/>
      <c r="H38" s="10"/>
      <c r="I38" s="10"/>
      <c r="J38" s="10"/>
      <c r="K38" s="10"/>
      <c r="L38" s="10"/>
      <c r="M38" s="147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47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</row>
    <row r="39" spans="1:48" s="7" customFormat="1">
      <c r="A39" s="10"/>
      <c r="B39" s="10"/>
      <c r="C39" s="145"/>
      <c r="D39" s="10"/>
      <c r="E39" s="10"/>
      <c r="F39" s="10"/>
      <c r="G39" s="10"/>
      <c r="H39" s="10"/>
      <c r="I39" s="10"/>
      <c r="J39" s="10"/>
      <c r="K39" s="10"/>
      <c r="L39" s="10"/>
      <c r="M39" s="147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47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</row>
    <row r="40" spans="1:48" s="7" customFormat="1">
      <c r="A40" s="10"/>
      <c r="B40" s="10"/>
      <c r="C40" s="145"/>
      <c r="D40" s="10"/>
      <c r="E40" s="10"/>
      <c r="F40" s="10"/>
      <c r="G40" s="10"/>
      <c r="H40" s="10"/>
      <c r="I40" s="10"/>
      <c r="J40" s="10"/>
      <c r="K40" s="10"/>
      <c r="L40" s="10"/>
      <c r="M40" s="147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47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</row>
    <row r="41" spans="1:48" s="7" customFormat="1">
      <c r="A41" s="10"/>
      <c r="B41" s="10"/>
      <c r="C41" s="145"/>
      <c r="D41" s="10"/>
      <c r="E41" s="10"/>
      <c r="F41" s="10"/>
      <c r="G41" s="10"/>
      <c r="H41" s="10"/>
      <c r="I41" s="10"/>
      <c r="J41" s="10"/>
      <c r="K41" s="10"/>
      <c r="L41" s="10"/>
      <c r="M41" s="147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47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</row>
    <row r="42" spans="1:48">
      <c r="A42" s="10"/>
      <c r="B42" s="10"/>
      <c r="C42" s="145"/>
      <c r="D42" s="10"/>
      <c r="E42" s="10"/>
      <c r="F42" s="10"/>
      <c r="G42" s="10"/>
      <c r="H42" s="10"/>
      <c r="I42" s="10"/>
      <c r="J42" s="10"/>
      <c r="K42" s="10"/>
      <c r="L42" s="10"/>
      <c r="M42" s="147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47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</row>
    <row r="43" spans="1:48">
      <c r="A43" s="10"/>
      <c r="B43" s="10"/>
      <c r="C43" s="145"/>
      <c r="D43" s="10"/>
      <c r="E43" s="10"/>
      <c r="F43" s="10"/>
      <c r="G43" s="10"/>
      <c r="H43" s="10"/>
      <c r="I43" s="10"/>
      <c r="J43" s="10"/>
      <c r="K43" s="10"/>
      <c r="L43" s="10"/>
      <c r="M43" s="147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47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</row>
    <row r="44" spans="1:48">
      <c r="A44" s="10"/>
      <c r="B44" s="10"/>
      <c r="C44" s="145"/>
      <c r="D44" s="10"/>
      <c r="E44" s="10"/>
      <c r="F44" s="10"/>
      <c r="G44" s="10"/>
      <c r="H44" s="10"/>
      <c r="I44" s="10"/>
      <c r="J44" s="10"/>
      <c r="K44" s="10"/>
      <c r="L44" s="10"/>
      <c r="M44" s="147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47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</row>
    <row r="45" spans="1:48">
      <c r="A45" s="10"/>
      <c r="B45" s="10"/>
      <c r="C45" s="145"/>
      <c r="D45" s="10"/>
      <c r="E45" s="10"/>
      <c r="F45" s="10"/>
      <c r="G45" s="10"/>
      <c r="H45" s="10"/>
      <c r="I45" s="10"/>
      <c r="J45" s="10"/>
      <c r="K45" s="10"/>
      <c r="L45" s="10"/>
      <c r="M45" s="147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47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</row>
    <row r="46" spans="1:48">
      <c r="A46" s="10"/>
      <c r="B46" s="10"/>
      <c r="C46" s="145"/>
      <c r="D46" s="10"/>
      <c r="E46" s="10"/>
      <c r="F46" s="10"/>
      <c r="G46" s="10"/>
      <c r="H46" s="10"/>
      <c r="I46" s="10"/>
      <c r="J46" s="10"/>
      <c r="K46" s="10"/>
      <c r="L46" s="10"/>
      <c r="M46" s="147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47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</row>
    <row r="47" spans="1:48">
      <c r="A47" s="10"/>
      <c r="B47" s="10"/>
      <c r="C47" s="145"/>
      <c r="D47" s="10"/>
      <c r="E47" s="10"/>
      <c r="F47" s="10"/>
      <c r="G47" s="10"/>
      <c r="H47" s="10"/>
      <c r="I47" s="10"/>
      <c r="J47" s="10"/>
      <c r="K47" s="10"/>
      <c r="L47" s="10"/>
      <c r="M47" s="147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47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</row>
    <row r="48" spans="1:48">
      <c r="A48" s="10"/>
      <c r="B48" s="10"/>
      <c r="C48" s="145"/>
      <c r="D48" s="10"/>
      <c r="E48" s="10"/>
      <c r="F48" s="10"/>
      <c r="G48" s="10"/>
      <c r="H48" s="10"/>
      <c r="I48" s="10"/>
      <c r="J48" s="10"/>
      <c r="K48" s="10"/>
      <c r="L48" s="10"/>
      <c r="M48" s="147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47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</row>
    <row r="49" spans="1:46">
      <c r="A49" s="10"/>
      <c r="B49" s="10"/>
      <c r="C49" s="145"/>
      <c r="D49" s="10"/>
      <c r="E49" s="10"/>
      <c r="F49" s="10"/>
      <c r="G49" s="10"/>
      <c r="H49" s="10"/>
      <c r="I49" s="10"/>
      <c r="J49" s="10"/>
      <c r="K49" s="10"/>
      <c r="L49" s="10"/>
      <c r="M49" s="147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47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</row>
    <row r="50" spans="1:46">
      <c r="A50" s="10"/>
      <c r="B50" s="10"/>
      <c r="C50" s="145"/>
      <c r="D50" s="10"/>
      <c r="E50" s="10"/>
      <c r="F50" s="10"/>
      <c r="G50" s="10"/>
      <c r="H50" s="10"/>
      <c r="I50" s="10"/>
      <c r="J50" s="10"/>
      <c r="K50" s="10"/>
      <c r="L50" s="10"/>
      <c r="M50" s="147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47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</row>
    <row r="51" spans="1:46">
      <c r="A51" s="10"/>
      <c r="B51" s="10"/>
      <c r="C51" s="145"/>
      <c r="D51" s="10"/>
      <c r="E51" s="10"/>
      <c r="F51" s="10"/>
      <c r="G51" s="10"/>
      <c r="H51" s="10"/>
      <c r="I51" s="10"/>
      <c r="J51" s="10"/>
      <c r="K51" s="10"/>
      <c r="L51" s="10"/>
      <c r="M51" s="147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47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</row>
    <row r="52" spans="1:46">
      <c r="A52" s="10"/>
      <c r="B52" s="10"/>
      <c r="C52" s="145"/>
      <c r="D52" s="10"/>
      <c r="E52" s="10"/>
      <c r="F52" s="10"/>
      <c r="G52" s="10"/>
      <c r="H52" s="10"/>
      <c r="I52" s="10"/>
      <c r="J52" s="10"/>
      <c r="K52" s="10"/>
      <c r="L52" s="10"/>
      <c r="M52" s="147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47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</row>
    <row r="53" spans="1:46">
      <c r="A53" s="10"/>
      <c r="B53" s="10"/>
      <c r="C53" s="145"/>
      <c r="D53" s="10"/>
      <c r="E53" s="10"/>
      <c r="F53" s="10"/>
      <c r="G53" s="10"/>
      <c r="H53" s="10"/>
      <c r="I53" s="10"/>
      <c r="J53" s="10"/>
      <c r="K53" s="10"/>
      <c r="L53" s="10"/>
      <c r="M53" s="147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47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</row>
    <row r="54" spans="1:46">
      <c r="A54" s="10"/>
      <c r="B54" s="10"/>
      <c r="C54" s="145"/>
      <c r="D54" s="10"/>
      <c r="E54" s="10"/>
      <c r="F54" s="10"/>
      <c r="G54" s="10"/>
      <c r="H54" s="10"/>
      <c r="I54" s="10"/>
      <c r="J54" s="10"/>
      <c r="K54" s="10"/>
      <c r="L54" s="10"/>
      <c r="M54" s="147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47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</row>
    <row r="55" spans="1:46">
      <c r="A55" s="10"/>
      <c r="B55" s="10"/>
      <c r="C55" s="145"/>
      <c r="D55" s="10"/>
      <c r="E55" s="10"/>
      <c r="F55" s="10"/>
      <c r="G55" s="10"/>
      <c r="H55" s="10"/>
      <c r="I55" s="10"/>
      <c r="J55" s="10"/>
      <c r="K55" s="10"/>
      <c r="L55" s="10"/>
      <c r="M55" s="147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47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</row>
    <row r="56" spans="1:46">
      <c r="A56" s="10"/>
      <c r="B56" s="10"/>
      <c r="C56" s="145"/>
      <c r="D56" s="10"/>
      <c r="E56" s="10"/>
      <c r="F56" s="10"/>
      <c r="G56" s="10"/>
      <c r="H56" s="10"/>
      <c r="I56" s="10"/>
      <c r="J56" s="10"/>
      <c r="K56" s="10"/>
      <c r="L56" s="10"/>
      <c r="M56" s="147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47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</row>
    <row r="57" spans="1:46">
      <c r="A57" s="10"/>
      <c r="B57" s="10"/>
      <c r="C57" s="145"/>
      <c r="D57" s="10"/>
      <c r="E57" s="10"/>
      <c r="F57" s="10"/>
      <c r="G57" s="10"/>
      <c r="H57" s="10"/>
      <c r="I57" s="10"/>
      <c r="J57" s="10"/>
      <c r="K57" s="10"/>
      <c r="L57" s="10"/>
      <c r="M57" s="147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47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</row>
    <row r="58" spans="1:46">
      <c r="A58" s="10"/>
      <c r="B58" s="10"/>
      <c r="C58" s="145"/>
      <c r="D58" s="10"/>
      <c r="E58" s="10"/>
      <c r="F58" s="10"/>
      <c r="G58" s="10"/>
      <c r="H58" s="10"/>
      <c r="I58" s="10"/>
      <c r="J58" s="10"/>
      <c r="K58" s="10"/>
      <c r="L58" s="10"/>
      <c r="M58" s="147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47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</row>
    <row r="59" spans="1:46">
      <c r="A59" s="10"/>
      <c r="B59" s="10"/>
      <c r="C59" s="145"/>
      <c r="D59" s="10"/>
      <c r="E59" s="10"/>
      <c r="F59" s="10"/>
      <c r="G59" s="10"/>
      <c r="H59" s="10"/>
      <c r="I59" s="10"/>
      <c r="J59" s="10"/>
      <c r="K59" s="10"/>
      <c r="L59" s="10"/>
      <c r="M59" s="147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47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</row>
    <row r="60" spans="1:46">
      <c r="A60" s="10"/>
      <c r="B60" s="10"/>
      <c r="C60" s="145"/>
      <c r="D60" s="10"/>
      <c r="E60" s="10"/>
      <c r="F60" s="10"/>
      <c r="G60" s="10"/>
      <c r="H60" s="10"/>
      <c r="I60" s="10"/>
      <c r="J60" s="10"/>
      <c r="K60" s="10"/>
      <c r="L60" s="10"/>
      <c r="M60" s="147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47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</row>
    <row r="61" spans="1:46">
      <c r="A61" s="10"/>
      <c r="B61" s="10"/>
      <c r="C61" s="145"/>
      <c r="D61" s="10"/>
      <c r="E61" s="10"/>
      <c r="F61" s="10"/>
      <c r="G61" s="10"/>
      <c r="H61" s="10"/>
      <c r="I61" s="10"/>
      <c r="J61" s="10"/>
      <c r="K61" s="10"/>
      <c r="L61" s="10"/>
      <c r="M61" s="147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47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</row>
    <row r="62" spans="1:46">
      <c r="A62" s="10"/>
      <c r="B62" s="10"/>
      <c r="C62" s="145"/>
      <c r="D62" s="10"/>
      <c r="E62" s="10"/>
      <c r="F62" s="10"/>
      <c r="G62" s="10"/>
      <c r="H62" s="10"/>
      <c r="I62" s="10"/>
      <c r="J62" s="10"/>
      <c r="K62" s="10"/>
      <c r="L62" s="10"/>
      <c r="M62" s="147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47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</row>
    <row r="63" spans="1:46">
      <c r="A63" s="10"/>
      <c r="B63" s="10"/>
      <c r="C63" s="145"/>
      <c r="D63" s="10"/>
      <c r="E63" s="10"/>
      <c r="F63" s="10"/>
      <c r="G63" s="10"/>
      <c r="H63" s="10"/>
      <c r="I63" s="10"/>
      <c r="J63" s="10"/>
      <c r="K63" s="10"/>
      <c r="L63" s="10"/>
      <c r="M63" s="147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47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</row>
    <row r="64" spans="1:46">
      <c r="A64" s="10"/>
      <c r="B64" s="10"/>
      <c r="C64" s="145"/>
      <c r="D64" s="10"/>
      <c r="E64" s="10"/>
      <c r="F64" s="10"/>
      <c r="G64" s="10"/>
      <c r="H64" s="10"/>
      <c r="I64" s="10"/>
      <c r="J64" s="10"/>
      <c r="K64" s="10"/>
      <c r="L64" s="10"/>
      <c r="M64" s="147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47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</row>
    <row r="65" spans="1:46">
      <c r="A65" s="10"/>
      <c r="B65" s="10"/>
      <c r="C65" s="145"/>
      <c r="D65" s="10"/>
      <c r="E65" s="10"/>
      <c r="F65" s="10"/>
      <c r="G65" s="10"/>
      <c r="H65" s="10"/>
      <c r="I65" s="10"/>
      <c r="J65" s="10"/>
      <c r="K65" s="10"/>
      <c r="L65" s="10"/>
      <c r="M65" s="147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47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</row>
    <row r="66" spans="1:46">
      <c r="A66" s="10"/>
      <c r="B66" s="10"/>
      <c r="C66" s="145"/>
      <c r="D66" s="10"/>
      <c r="E66" s="10"/>
      <c r="F66" s="10"/>
      <c r="G66" s="10"/>
      <c r="H66" s="10"/>
      <c r="I66" s="10"/>
      <c r="J66" s="10"/>
      <c r="K66" s="10"/>
      <c r="L66" s="10"/>
      <c r="M66" s="147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47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</row>
    <row r="67" spans="1:46">
      <c r="A67" s="10"/>
      <c r="B67" s="10"/>
      <c r="C67" s="145"/>
      <c r="D67" s="10"/>
      <c r="E67" s="10"/>
      <c r="F67" s="10"/>
      <c r="G67" s="10"/>
      <c r="H67" s="10"/>
      <c r="I67" s="10"/>
      <c r="J67" s="10"/>
      <c r="K67" s="10"/>
      <c r="L67" s="10"/>
      <c r="M67" s="147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47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</row>
    <row r="68" spans="1:46">
      <c r="A68" s="10"/>
      <c r="B68" s="10"/>
      <c r="C68" s="145"/>
      <c r="D68" s="10"/>
      <c r="E68" s="10"/>
      <c r="F68" s="10"/>
      <c r="G68" s="10"/>
      <c r="H68" s="10"/>
      <c r="I68" s="10"/>
      <c r="J68" s="10"/>
      <c r="K68" s="10"/>
      <c r="L68" s="10"/>
      <c r="M68" s="147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47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</row>
    <row r="69" spans="1:46">
      <c r="A69" s="10"/>
      <c r="B69" s="10"/>
      <c r="C69" s="145"/>
      <c r="D69" s="10"/>
      <c r="E69" s="10"/>
      <c r="F69" s="10"/>
      <c r="G69" s="10"/>
      <c r="H69" s="10"/>
      <c r="I69" s="10"/>
      <c r="J69" s="10"/>
      <c r="K69" s="10"/>
      <c r="L69" s="10"/>
      <c r="M69" s="147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47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</row>
    <row r="70" spans="1:46">
      <c r="A70" s="10"/>
      <c r="B70" s="10"/>
      <c r="C70" s="145"/>
      <c r="D70" s="10"/>
      <c r="E70" s="10"/>
      <c r="F70" s="10"/>
      <c r="G70" s="10"/>
      <c r="H70" s="10"/>
      <c r="I70" s="10"/>
      <c r="J70" s="10"/>
      <c r="K70" s="10"/>
      <c r="L70" s="10"/>
      <c r="M70" s="147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47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</row>
    <row r="71" spans="1:46">
      <c r="A71" s="10"/>
      <c r="B71" s="10"/>
      <c r="C71" s="145"/>
      <c r="D71" s="10"/>
      <c r="E71" s="10"/>
      <c r="F71" s="10"/>
      <c r="G71" s="10"/>
      <c r="H71" s="10"/>
      <c r="I71" s="10"/>
      <c r="J71" s="10"/>
      <c r="K71" s="10"/>
      <c r="L71" s="10"/>
      <c r="M71" s="147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47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</row>
    <row r="72" spans="1:46">
      <c r="A72" s="10"/>
      <c r="B72" s="10"/>
      <c r="C72" s="145"/>
      <c r="D72" s="10"/>
      <c r="E72" s="10"/>
      <c r="F72" s="10"/>
      <c r="G72" s="10"/>
      <c r="H72" s="10"/>
      <c r="I72" s="10"/>
      <c r="J72" s="10"/>
      <c r="K72" s="10"/>
      <c r="L72" s="10"/>
      <c r="M72" s="147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47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</row>
    <row r="73" spans="1:46">
      <c r="A73" s="10"/>
      <c r="B73" s="10"/>
      <c r="C73" s="145"/>
      <c r="D73" s="10"/>
      <c r="E73" s="10"/>
      <c r="F73" s="10"/>
      <c r="G73" s="10"/>
      <c r="H73" s="10"/>
      <c r="I73" s="10"/>
      <c r="J73" s="10"/>
      <c r="K73" s="10"/>
      <c r="L73" s="10"/>
      <c r="M73" s="147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47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</row>
    <row r="74" spans="1:46">
      <c r="A74" s="10"/>
      <c r="B74" s="10"/>
      <c r="C74" s="145"/>
      <c r="D74" s="10"/>
      <c r="E74" s="10"/>
      <c r="F74" s="10"/>
      <c r="G74" s="10"/>
      <c r="H74" s="10"/>
      <c r="I74" s="10"/>
      <c r="J74" s="10"/>
      <c r="K74" s="10"/>
      <c r="L74" s="10"/>
      <c r="M74" s="147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47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</row>
    <row r="75" spans="1:46">
      <c r="A75" s="10"/>
      <c r="B75" s="10"/>
      <c r="C75" s="145"/>
      <c r="D75" s="10"/>
      <c r="E75" s="10"/>
      <c r="F75" s="10"/>
      <c r="G75" s="10"/>
      <c r="H75" s="10"/>
      <c r="I75" s="10"/>
      <c r="J75" s="10"/>
      <c r="K75" s="10"/>
      <c r="L75" s="10"/>
      <c r="M75" s="147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47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</row>
    <row r="76" spans="1:46">
      <c r="A76" s="10"/>
      <c r="B76" s="10"/>
      <c r="C76" s="145"/>
      <c r="D76" s="10"/>
      <c r="E76" s="10"/>
      <c r="F76" s="10"/>
      <c r="G76" s="10"/>
      <c r="H76" s="10"/>
      <c r="I76" s="10"/>
      <c r="J76" s="10"/>
      <c r="K76" s="10"/>
      <c r="L76" s="10"/>
      <c r="M76" s="147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47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</row>
    <row r="77" spans="1:46">
      <c r="A77" s="10"/>
      <c r="B77" s="10"/>
      <c r="C77" s="145"/>
      <c r="D77" s="10"/>
      <c r="E77" s="10"/>
      <c r="F77" s="10"/>
      <c r="G77" s="10"/>
      <c r="H77" s="10"/>
      <c r="I77" s="10"/>
      <c r="J77" s="10"/>
      <c r="K77" s="10"/>
      <c r="L77" s="10"/>
      <c r="M77" s="147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47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</row>
    <row r="78" spans="1:46">
      <c r="A78" s="10"/>
      <c r="B78" s="10"/>
      <c r="C78" s="145"/>
      <c r="D78" s="10"/>
      <c r="E78" s="10"/>
      <c r="F78" s="10"/>
      <c r="G78" s="10"/>
      <c r="H78" s="10"/>
      <c r="I78" s="10"/>
      <c r="J78" s="10"/>
      <c r="K78" s="10"/>
      <c r="L78" s="10"/>
      <c r="M78" s="147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47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</row>
    <row r="79" spans="1:46">
      <c r="A79" s="10"/>
      <c r="B79" s="10"/>
      <c r="C79" s="145"/>
      <c r="D79" s="10"/>
      <c r="E79" s="10"/>
      <c r="F79" s="10"/>
      <c r="G79" s="10"/>
      <c r="H79" s="10"/>
      <c r="I79" s="10"/>
      <c r="J79" s="10"/>
      <c r="K79" s="10"/>
      <c r="L79" s="10"/>
      <c r="M79" s="147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47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</row>
    <row r="80" spans="1:46">
      <c r="A80" s="10"/>
      <c r="B80" s="10"/>
      <c r="C80" s="145"/>
      <c r="D80" s="10"/>
      <c r="E80" s="10"/>
      <c r="F80" s="10"/>
      <c r="G80" s="10"/>
      <c r="H80" s="10"/>
      <c r="I80" s="10"/>
      <c r="J80" s="10"/>
      <c r="K80" s="10"/>
      <c r="L80" s="10"/>
      <c r="M80" s="147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47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</row>
    <row r="81" spans="2:46">
      <c r="B81" s="10"/>
      <c r="C81" s="145"/>
      <c r="D81" s="10"/>
      <c r="E81" s="10"/>
      <c r="F81" s="10"/>
      <c r="G81" s="10"/>
      <c r="H81" s="10"/>
      <c r="I81" s="10"/>
      <c r="J81" s="10"/>
      <c r="K81" s="10"/>
      <c r="L81" s="10"/>
      <c r="M81" s="147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47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</row>
    <row r="82" spans="2:46">
      <c r="B82" s="10"/>
      <c r="C82" s="145"/>
      <c r="D82" s="10"/>
      <c r="E82" s="10"/>
      <c r="F82" s="10"/>
      <c r="G82" s="10"/>
      <c r="H82" s="10"/>
      <c r="I82" s="10"/>
      <c r="J82" s="10"/>
      <c r="K82" s="10"/>
      <c r="L82" s="10"/>
      <c r="M82" s="147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47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</row>
    <row r="83" spans="2:46">
      <c r="B83" s="10"/>
      <c r="C83" s="145"/>
      <c r="D83" s="10"/>
      <c r="E83" s="10"/>
      <c r="F83" s="10"/>
      <c r="G83" s="10"/>
      <c r="H83" s="10"/>
      <c r="I83" s="10"/>
      <c r="J83" s="10"/>
      <c r="K83" s="10"/>
      <c r="L83" s="10"/>
      <c r="M83" s="147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47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</row>
    <row r="84" spans="2:46">
      <c r="B84" s="10"/>
      <c r="C84" s="145"/>
      <c r="D84" s="10"/>
      <c r="E84" s="10"/>
      <c r="F84" s="10"/>
      <c r="G84" s="10"/>
      <c r="H84" s="10"/>
      <c r="I84" s="10"/>
      <c r="J84" s="10"/>
      <c r="K84" s="10"/>
      <c r="L84" s="10"/>
      <c r="M84" s="147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47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</row>
    <row r="85" spans="2:46">
      <c r="B85" s="10"/>
      <c r="C85" s="145"/>
      <c r="D85" s="10"/>
      <c r="E85" s="10"/>
      <c r="F85" s="10"/>
      <c r="G85" s="10"/>
      <c r="H85" s="10"/>
      <c r="I85" s="10"/>
      <c r="J85" s="10"/>
      <c r="K85" s="10"/>
      <c r="L85" s="10"/>
      <c r="M85" s="147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47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</row>
    <row r="86" spans="2:46">
      <c r="B86" s="10"/>
      <c r="C86" s="145"/>
      <c r="D86" s="10"/>
      <c r="E86" s="10"/>
      <c r="F86" s="10"/>
      <c r="G86" s="10"/>
      <c r="H86" s="10"/>
      <c r="I86" s="10"/>
      <c r="J86" s="10"/>
      <c r="K86" s="10"/>
      <c r="L86" s="10"/>
      <c r="M86" s="147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47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</row>
    <row r="87" spans="2:46">
      <c r="B87" s="10"/>
      <c r="C87" s="145"/>
      <c r="D87" s="10"/>
      <c r="E87" s="10"/>
      <c r="F87" s="10"/>
      <c r="G87" s="10"/>
      <c r="H87" s="10"/>
      <c r="I87" s="10"/>
      <c r="J87" s="10"/>
      <c r="K87" s="10"/>
      <c r="L87" s="10"/>
      <c r="M87" s="147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47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</row>
    <row r="88" spans="2:46">
      <c r="B88" s="10"/>
      <c r="C88" s="145"/>
      <c r="D88" s="10"/>
      <c r="E88" s="10"/>
      <c r="F88" s="10"/>
      <c r="G88" s="10"/>
      <c r="H88" s="10"/>
      <c r="I88" s="10"/>
      <c r="J88" s="10"/>
      <c r="K88" s="10"/>
      <c r="L88" s="10"/>
      <c r="M88" s="147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47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</row>
  </sheetData>
  <sheetProtection password="ED67" sheet="1" objects="1" scenarios="1" selectLockedCells="1"/>
  <dataConsolidate/>
  <customSheetViews>
    <customSheetView guid="{60F2E9B3-473C-4B94-90AC-2B30E7B669F7}" scale="85" hiddenColumns="1">
      <selection activeCell="E3" sqref="E3:F3"/>
      <pageMargins left="0.7" right="0.7" top="0.75" bottom="0.75" header="0.3" footer="0.3"/>
      <pageSetup paperSize="9" orientation="portrait" horizontalDpi="1200" verticalDpi="1200" r:id="rId1"/>
    </customSheetView>
  </customSheetViews>
  <mergeCells count="11">
    <mergeCell ref="V3:W3"/>
    <mergeCell ref="X3:Y3"/>
    <mergeCell ref="Z3:AA3"/>
    <mergeCell ref="C3:D3"/>
    <mergeCell ref="E3:F3"/>
    <mergeCell ref="G3:H3"/>
    <mergeCell ref="I3:J3"/>
    <mergeCell ref="K3:L3"/>
    <mergeCell ref="P3:Q3"/>
    <mergeCell ref="R3:S3"/>
    <mergeCell ref="T3:U3"/>
  </mergeCells>
  <conditionalFormatting sqref="C5:D5">
    <cfRule type="cellIs" dxfId="12381" priority="501" operator="equal">
      <formula>0</formula>
    </cfRule>
  </conditionalFormatting>
  <conditionalFormatting sqref="B5">
    <cfRule type="expression" dxfId="12380" priority="500">
      <formula>C5=0</formula>
    </cfRule>
  </conditionalFormatting>
  <conditionalFormatting sqref="G5">
    <cfRule type="expression" dxfId="12379" priority="499">
      <formula>G5&lt;H5/2</formula>
    </cfRule>
  </conditionalFormatting>
  <conditionalFormatting sqref="I5">
    <cfRule type="expression" dxfId="12378" priority="498">
      <formula>I5&lt;J5/2</formula>
    </cfRule>
  </conditionalFormatting>
  <conditionalFormatting sqref="E5">
    <cfRule type="expression" dxfId="12377" priority="497">
      <formula>E5&lt;F5/2</formula>
    </cfRule>
  </conditionalFormatting>
  <conditionalFormatting sqref="P5">
    <cfRule type="expression" dxfId="12376" priority="496">
      <formula>P5&lt;Q5/2</formula>
    </cfRule>
  </conditionalFormatting>
  <conditionalFormatting sqref="R5">
    <cfRule type="expression" dxfId="12375" priority="495">
      <formula>R5&lt;S5/2</formula>
    </cfRule>
  </conditionalFormatting>
  <conditionalFormatting sqref="T5">
    <cfRule type="expression" dxfId="12374" priority="494">
      <formula>T5&lt;U5/2</formula>
    </cfRule>
  </conditionalFormatting>
  <conditionalFormatting sqref="V5">
    <cfRule type="expression" dxfId="12373" priority="493">
      <formula>V5&lt;W5/2</formula>
    </cfRule>
  </conditionalFormatting>
  <conditionalFormatting sqref="X5">
    <cfRule type="expression" dxfId="12372" priority="492">
      <formula>X5&lt;Y5/2</formula>
    </cfRule>
  </conditionalFormatting>
  <conditionalFormatting sqref="C6:D6">
    <cfRule type="cellIs" dxfId="12371" priority="491" operator="equal">
      <formula>0</formula>
    </cfRule>
  </conditionalFormatting>
  <conditionalFormatting sqref="B6">
    <cfRule type="expression" dxfId="12370" priority="490">
      <formula>C6=0</formula>
    </cfRule>
  </conditionalFormatting>
  <conditionalFormatting sqref="G6">
    <cfRule type="expression" dxfId="12369" priority="489">
      <formula>G6&lt;H6/2</formula>
    </cfRule>
  </conditionalFormatting>
  <conditionalFormatting sqref="I6">
    <cfRule type="expression" dxfId="12368" priority="488">
      <formula>I6&lt;J6/2</formula>
    </cfRule>
  </conditionalFormatting>
  <conditionalFormatting sqref="E6">
    <cfRule type="expression" dxfId="12367" priority="487">
      <formula>E6&lt;F6/2</formula>
    </cfRule>
  </conditionalFormatting>
  <conditionalFormatting sqref="P6">
    <cfRule type="expression" dxfId="12366" priority="486">
      <formula>P6&lt;Q6/2</formula>
    </cfRule>
  </conditionalFormatting>
  <conditionalFormatting sqref="R6">
    <cfRule type="expression" dxfId="12365" priority="485">
      <formula>R6&lt;S6/2</formula>
    </cfRule>
  </conditionalFormatting>
  <conditionalFormatting sqref="T6">
    <cfRule type="expression" dxfId="12364" priority="484">
      <formula>T6&lt;U6/2</formula>
    </cfRule>
  </conditionalFormatting>
  <conditionalFormatting sqref="V6">
    <cfRule type="expression" dxfId="12363" priority="483">
      <formula>V6&lt;W6/2</formula>
    </cfRule>
  </conditionalFormatting>
  <conditionalFormatting sqref="X6">
    <cfRule type="expression" dxfId="12362" priority="482">
      <formula>X6&lt;Y6/2</formula>
    </cfRule>
  </conditionalFormatting>
  <conditionalFormatting sqref="C7:D7">
    <cfRule type="cellIs" dxfId="12361" priority="481" operator="equal">
      <formula>0</formula>
    </cfRule>
  </conditionalFormatting>
  <conditionalFormatting sqref="B7">
    <cfRule type="expression" dxfId="12360" priority="480">
      <formula>C7=0</formula>
    </cfRule>
  </conditionalFormatting>
  <conditionalFormatting sqref="G7">
    <cfRule type="expression" dxfId="12359" priority="479">
      <formula>G7&lt;H7/2</formula>
    </cfRule>
  </conditionalFormatting>
  <conditionalFormatting sqref="I7">
    <cfRule type="expression" dxfId="12358" priority="478">
      <formula>I7&lt;J7/2</formula>
    </cfRule>
  </conditionalFormatting>
  <conditionalFormatting sqref="E7">
    <cfRule type="expression" dxfId="12357" priority="477">
      <formula>E7&lt;F7/2</formula>
    </cfRule>
  </conditionalFormatting>
  <conditionalFormatting sqref="P7">
    <cfRule type="expression" dxfId="12356" priority="476">
      <formula>P7&lt;Q7/2</formula>
    </cfRule>
  </conditionalFormatting>
  <conditionalFormatting sqref="R7">
    <cfRule type="expression" dxfId="12355" priority="475">
      <formula>R7&lt;S7/2</formula>
    </cfRule>
  </conditionalFormatting>
  <conditionalFormatting sqref="T7">
    <cfRule type="expression" dxfId="12354" priority="474">
      <formula>T7&lt;U7/2</formula>
    </cfRule>
  </conditionalFormatting>
  <conditionalFormatting sqref="V7">
    <cfRule type="expression" dxfId="12353" priority="473">
      <formula>V7&lt;W7/2</formula>
    </cfRule>
  </conditionalFormatting>
  <conditionalFormatting sqref="X7">
    <cfRule type="expression" dxfId="12352" priority="472">
      <formula>X7&lt;Y7/2</formula>
    </cfRule>
  </conditionalFormatting>
  <conditionalFormatting sqref="C8:D8">
    <cfRule type="cellIs" dxfId="12351" priority="471" operator="equal">
      <formula>0</formula>
    </cfRule>
  </conditionalFormatting>
  <conditionalFormatting sqref="B8">
    <cfRule type="expression" dxfId="12350" priority="470">
      <formula>C8=0</formula>
    </cfRule>
  </conditionalFormatting>
  <conditionalFormatting sqref="G8">
    <cfRule type="expression" dxfId="12349" priority="469">
      <formula>G8&lt;H8/2</formula>
    </cfRule>
  </conditionalFormatting>
  <conditionalFormatting sqref="I8">
    <cfRule type="expression" dxfId="12348" priority="468">
      <formula>I8&lt;J8/2</formula>
    </cfRule>
  </conditionalFormatting>
  <conditionalFormatting sqref="E8">
    <cfRule type="expression" dxfId="12347" priority="467">
      <formula>E8&lt;F8/2</formula>
    </cfRule>
  </conditionalFormatting>
  <conditionalFormatting sqref="P8">
    <cfRule type="expression" dxfId="12346" priority="466">
      <formula>P8&lt;Q8/2</formula>
    </cfRule>
  </conditionalFormatting>
  <conditionalFormatting sqref="R8">
    <cfRule type="expression" dxfId="12345" priority="465">
      <formula>R8&lt;S8/2</formula>
    </cfRule>
  </conditionalFormatting>
  <conditionalFormatting sqref="T8">
    <cfRule type="expression" dxfId="12344" priority="464">
      <formula>T8&lt;U8/2</formula>
    </cfRule>
  </conditionalFormatting>
  <conditionalFormatting sqref="V8">
    <cfRule type="expression" dxfId="12343" priority="463">
      <formula>V8&lt;W8/2</formula>
    </cfRule>
  </conditionalFormatting>
  <conditionalFormatting sqref="X8">
    <cfRule type="expression" dxfId="12342" priority="462">
      <formula>X8&lt;Y8/2</formula>
    </cfRule>
  </conditionalFormatting>
  <conditionalFormatting sqref="C9:D9">
    <cfRule type="cellIs" dxfId="12341" priority="461" operator="equal">
      <formula>0</formula>
    </cfRule>
  </conditionalFormatting>
  <conditionalFormatting sqref="B9">
    <cfRule type="expression" dxfId="12340" priority="460">
      <formula>C9=0</formula>
    </cfRule>
  </conditionalFormatting>
  <conditionalFormatting sqref="G9">
    <cfRule type="expression" dxfId="12339" priority="459">
      <formula>G9&lt;H9/2</formula>
    </cfRule>
  </conditionalFormatting>
  <conditionalFormatting sqref="I9">
    <cfRule type="expression" dxfId="12338" priority="458">
      <formula>I9&lt;J9/2</formula>
    </cfRule>
  </conditionalFormatting>
  <conditionalFormatting sqref="E9">
    <cfRule type="expression" dxfId="12337" priority="457">
      <formula>E9&lt;F9/2</formula>
    </cfRule>
  </conditionalFormatting>
  <conditionalFormatting sqref="P9">
    <cfRule type="expression" dxfId="12336" priority="456">
      <formula>P9&lt;Q9/2</formula>
    </cfRule>
  </conditionalFormatting>
  <conditionalFormatting sqref="R9">
    <cfRule type="expression" dxfId="12335" priority="455">
      <formula>R9&lt;S9/2</formula>
    </cfRule>
  </conditionalFormatting>
  <conditionalFormatting sqref="T9">
    <cfRule type="expression" dxfId="12334" priority="454">
      <formula>T9&lt;U9/2</formula>
    </cfRule>
  </conditionalFormatting>
  <conditionalFormatting sqref="V9">
    <cfRule type="expression" dxfId="12333" priority="453">
      <formula>V9&lt;W9/2</formula>
    </cfRule>
  </conditionalFormatting>
  <conditionalFormatting sqref="X9">
    <cfRule type="expression" dxfId="12332" priority="452">
      <formula>X9&lt;Y9/2</formula>
    </cfRule>
  </conditionalFormatting>
  <conditionalFormatting sqref="C10:D10">
    <cfRule type="cellIs" dxfId="12331" priority="451" operator="equal">
      <formula>0</formula>
    </cfRule>
  </conditionalFormatting>
  <conditionalFormatting sqref="B10">
    <cfRule type="expression" dxfId="12330" priority="450">
      <formula>C10=0</formula>
    </cfRule>
  </conditionalFormatting>
  <conditionalFormatting sqref="G10">
    <cfRule type="expression" dxfId="12329" priority="449">
      <formula>G10&lt;H10/2</formula>
    </cfRule>
  </conditionalFormatting>
  <conditionalFormatting sqref="I10">
    <cfRule type="expression" dxfId="12328" priority="448">
      <formula>I10&lt;J10/2</formula>
    </cfRule>
  </conditionalFormatting>
  <conditionalFormatting sqref="E10">
    <cfRule type="expression" dxfId="12327" priority="447">
      <formula>E10&lt;F10/2</formula>
    </cfRule>
  </conditionalFormatting>
  <conditionalFormatting sqref="P10">
    <cfRule type="expression" dxfId="12326" priority="446">
      <formula>P10&lt;Q10/2</formula>
    </cfRule>
  </conditionalFormatting>
  <conditionalFormatting sqref="R10">
    <cfRule type="expression" dxfId="12325" priority="445">
      <formula>R10&lt;S10/2</formula>
    </cfRule>
  </conditionalFormatting>
  <conditionalFormatting sqref="T10">
    <cfRule type="expression" dxfId="12324" priority="444">
      <formula>T10&lt;U10/2</formula>
    </cfRule>
  </conditionalFormatting>
  <conditionalFormatting sqref="V10">
    <cfRule type="expression" dxfId="12323" priority="443">
      <formula>V10&lt;W10/2</formula>
    </cfRule>
  </conditionalFormatting>
  <conditionalFormatting sqref="X10">
    <cfRule type="expression" dxfId="12322" priority="442">
      <formula>X10&lt;Y10/2</formula>
    </cfRule>
  </conditionalFormatting>
  <conditionalFormatting sqref="C11:D11">
    <cfRule type="cellIs" dxfId="12321" priority="441" operator="equal">
      <formula>0</formula>
    </cfRule>
  </conditionalFormatting>
  <conditionalFormatting sqref="B11">
    <cfRule type="expression" dxfId="12320" priority="440">
      <formula>C11=0</formula>
    </cfRule>
  </conditionalFormatting>
  <conditionalFormatting sqref="G11">
    <cfRule type="expression" dxfId="12319" priority="439">
      <formula>G11&lt;H11/2</formula>
    </cfRule>
  </conditionalFormatting>
  <conditionalFormatting sqref="I11">
    <cfRule type="expression" dxfId="12318" priority="438">
      <formula>I11&lt;J11/2</formula>
    </cfRule>
  </conditionalFormatting>
  <conditionalFormatting sqref="E11">
    <cfRule type="expression" dxfId="12317" priority="437">
      <formula>E11&lt;F11/2</formula>
    </cfRule>
  </conditionalFormatting>
  <conditionalFormatting sqref="P11">
    <cfRule type="expression" dxfId="12316" priority="436">
      <formula>P11&lt;Q11/2</formula>
    </cfRule>
  </conditionalFormatting>
  <conditionalFormatting sqref="R11">
    <cfRule type="expression" dxfId="12315" priority="435">
      <formula>R11&lt;S11/2</formula>
    </cfRule>
  </conditionalFormatting>
  <conditionalFormatting sqref="T11">
    <cfRule type="expression" dxfId="12314" priority="434">
      <formula>T11&lt;U11/2</formula>
    </cfRule>
  </conditionalFormatting>
  <conditionalFormatting sqref="V11">
    <cfRule type="expression" dxfId="12313" priority="433">
      <formula>V11&lt;W11/2</formula>
    </cfRule>
  </conditionalFormatting>
  <conditionalFormatting sqref="X11">
    <cfRule type="expression" dxfId="12312" priority="432">
      <formula>X11&lt;Y11/2</formula>
    </cfRule>
  </conditionalFormatting>
  <conditionalFormatting sqref="C12:D12">
    <cfRule type="cellIs" dxfId="12311" priority="431" operator="equal">
      <formula>0</formula>
    </cfRule>
  </conditionalFormatting>
  <conditionalFormatting sqref="B12">
    <cfRule type="expression" dxfId="12310" priority="430">
      <formula>C12=0</formula>
    </cfRule>
  </conditionalFormatting>
  <conditionalFormatting sqref="G12">
    <cfRule type="expression" dxfId="12309" priority="429">
      <formula>G12&lt;H12/2</formula>
    </cfRule>
  </conditionalFormatting>
  <conditionalFormatting sqref="I12">
    <cfRule type="expression" dxfId="12308" priority="428">
      <formula>I12&lt;J12/2</formula>
    </cfRule>
  </conditionalFormatting>
  <conditionalFormatting sqref="E12">
    <cfRule type="expression" dxfId="12307" priority="427">
      <formula>E12&lt;F12/2</formula>
    </cfRule>
  </conditionalFormatting>
  <conditionalFormatting sqref="P12">
    <cfRule type="expression" dxfId="12306" priority="426">
      <formula>P12&lt;Q12/2</formula>
    </cfRule>
  </conditionalFormatting>
  <conditionalFormatting sqref="R12">
    <cfRule type="expression" dxfId="12305" priority="425">
      <formula>R12&lt;S12/2</formula>
    </cfRule>
  </conditionalFormatting>
  <conditionalFormatting sqref="T12">
    <cfRule type="expression" dxfId="12304" priority="424">
      <formula>T12&lt;U12/2</formula>
    </cfRule>
  </conditionalFormatting>
  <conditionalFormatting sqref="V12">
    <cfRule type="expression" dxfId="12303" priority="423">
      <formula>V12&lt;W12/2</formula>
    </cfRule>
  </conditionalFormatting>
  <conditionalFormatting sqref="X12">
    <cfRule type="expression" dxfId="12302" priority="422">
      <formula>X12&lt;Y12/2</formula>
    </cfRule>
  </conditionalFormatting>
  <conditionalFormatting sqref="C13:D13">
    <cfRule type="cellIs" dxfId="12301" priority="421" operator="equal">
      <formula>0</formula>
    </cfRule>
  </conditionalFormatting>
  <conditionalFormatting sqref="B13">
    <cfRule type="expression" dxfId="12300" priority="420">
      <formula>C13=0</formula>
    </cfRule>
  </conditionalFormatting>
  <conditionalFormatting sqref="G13">
    <cfRule type="expression" dxfId="12299" priority="419">
      <formula>G13&lt;H13/2</formula>
    </cfRule>
  </conditionalFormatting>
  <conditionalFormatting sqref="I13">
    <cfRule type="expression" dxfId="12298" priority="418">
      <formula>I13&lt;J13/2</formula>
    </cfRule>
  </conditionalFormatting>
  <conditionalFormatting sqref="E13">
    <cfRule type="expression" dxfId="12297" priority="417">
      <formula>E13&lt;F13/2</formula>
    </cfRule>
  </conditionalFormatting>
  <conditionalFormatting sqref="P13">
    <cfRule type="expression" dxfId="12296" priority="416">
      <formula>P13&lt;Q13/2</formula>
    </cfRule>
  </conditionalFormatting>
  <conditionalFormatting sqref="R13">
    <cfRule type="expression" dxfId="12295" priority="415">
      <formula>R13&lt;S13/2</formula>
    </cfRule>
  </conditionalFormatting>
  <conditionalFormatting sqref="T13">
    <cfRule type="expression" dxfId="12294" priority="414">
      <formula>T13&lt;U13/2</formula>
    </cfRule>
  </conditionalFormatting>
  <conditionalFormatting sqref="V13">
    <cfRule type="expression" dxfId="12293" priority="413">
      <formula>V13&lt;W13/2</formula>
    </cfRule>
  </conditionalFormatting>
  <conditionalFormatting sqref="X13">
    <cfRule type="expression" dxfId="12292" priority="412">
      <formula>X13&lt;Y13/2</formula>
    </cfRule>
  </conditionalFormatting>
  <conditionalFormatting sqref="C14:D14">
    <cfRule type="cellIs" dxfId="12291" priority="411" operator="equal">
      <formula>0</formula>
    </cfRule>
  </conditionalFormatting>
  <conditionalFormatting sqref="B14">
    <cfRule type="expression" dxfId="12290" priority="410">
      <formula>C14=0</formula>
    </cfRule>
  </conditionalFormatting>
  <conditionalFormatting sqref="G14">
    <cfRule type="expression" dxfId="12289" priority="409">
      <formula>G14&lt;H14/2</formula>
    </cfRule>
  </conditionalFormatting>
  <conditionalFormatting sqref="I14">
    <cfRule type="expression" dxfId="12288" priority="408">
      <formula>I14&lt;J14/2</formula>
    </cfRule>
  </conditionalFormatting>
  <conditionalFormatting sqref="E14">
    <cfRule type="expression" dxfId="12287" priority="407">
      <formula>E14&lt;F14/2</formula>
    </cfRule>
  </conditionalFormatting>
  <conditionalFormatting sqref="P14">
    <cfRule type="expression" dxfId="12286" priority="406">
      <formula>P14&lt;Q14/2</formula>
    </cfRule>
  </conditionalFormatting>
  <conditionalFormatting sqref="R14">
    <cfRule type="expression" dxfId="12285" priority="405">
      <formula>R14&lt;S14/2</formula>
    </cfRule>
  </conditionalFormatting>
  <conditionalFormatting sqref="T14">
    <cfRule type="expression" dxfId="12284" priority="404">
      <formula>T14&lt;U14/2</formula>
    </cfRule>
  </conditionalFormatting>
  <conditionalFormatting sqref="V14">
    <cfRule type="expression" dxfId="12283" priority="403">
      <formula>V14&lt;W14/2</formula>
    </cfRule>
  </conditionalFormatting>
  <conditionalFormatting sqref="X14">
    <cfRule type="expression" dxfId="12282" priority="402">
      <formula>X14&lt;Y14/2</formula>
    </cfRule>
  </conditionalFormatting>
  <conditionalFormatting sqref="C15:D15">
    <cfRule type="cellIs" dxfId="12281" priority="401" operator="equal">
      <formula>0</formula>
    </cfRule>
  </conditionalFormatting>
  <conditionalFormatting sqref="B15">
    <cfRule type="expression" dxfId="12280" priority="400">
      <formula>C15=0</formula>
    </cfRule>
  </conditionalFormatting>
  <conditionalFormatting sqref="G15">
    <cfRule type="expression" dxfId="12279" priority="399">
      <formula>G15&lt;H15/2</formula>
    </cfRule>
  </conditionalFormatting>
  <conditionalFormatting sqref="I15">
    <cfRule type="expression" dxfId="12278" priority="398">
      <formula>I15&lt;J15/2</formula>
    </cfRule>
  </conditionalFormatting>
  <conditionalFormatting sqref="E15">
    <cfRule type="expression" dxfId="12277" priority="397">
      <formula>E15&lt;F15/2</formula>
    </cfRule>
  </conditionalFormatting>
  <conditionalFormatting sqref="P15">
    <cfRule type="expression" dxfId="12276" priority="396">
      <formula>P15&lt;Q15/2</formula>
    </cfRule>
  </conditionalFormatting>
  <conditionalFormatting sqref="R15">
    <cfRule type="expression" dxfId="12275" priority="395">
      <formula>R15&lt;S15/2</formula>
    </cfRule>
  </conditionalFormatting>
  <conditionalFormatting sqref="T15">
    <cfRule type="expression" dxfId="12274" priority="394">
      <formula>T15&lt;U15/2</formula>
    </cfRule>
  </conditionalFormatting>
  <conditionalFormatting sqref="V15">
    <cfRule type="expression" dxfId="12273" priority="393">
      <formula>V15&lt;W15/2</formula>
    </cfRule>
  </conditionalFormatting>
  <conditionalFormatting sqref="X15">
    <cfRule type="expression" dxfId="12272" priority="392">
      <formula>X15&lt;Y15/2</formula>
    </cfRule>
  </conditionalFormatting>
  <conditionalFormatting sqref="C16:D16">
    <cfRule type="cellIs" dxfId="12271" priority="391" operator="equal">
      <formula>0</formula>
    </cfRule>
  </conditionalFormatting>
  <conditionalFormatting sqref="B16">
    <cfRule type="expression" dxfId="12270" priority="390">
      <formula>C16=0</formula>
    </cfRule>
  </conditionalFormatting>
  <conditionalFormatting sqref="G16">
    <cfRule type="expression" dxfId="12269" priority="389">
      <formula>G16&lt;H16/2</formula>
    </cfRule>
  </conditionalFormatting>
  <conditionalFormatting sqref="I16">
    <cfRule type="expression" dxfId="12268" priority="388">
      <formula>I16&lt;J16/2</formula>
    </cfRule>
  </conditionalFormatting>
  <conditionalFormatting sqref="E16">
    <cfRule type="expression" dxfId="12267" priority="387">
      <formula>E16&lt;F16/2</formula>
    </cfRule>
  </conditionalFormatting>
  <conditionalFormatting sqref="P16">
    <cfRule type="expression" dxfId="12266" priority="386">
      <formula>P16&lt;Q16/2</formula>
    </cfRule>
  </conditionalFormatting>
  <conditionalFormatting sqref="R16">
    <cfRule type="expression" dxfId="12265" priority="385">
      <formula>R16&lt;S16/2</formula>
    </cfRule>
  </conditionalFormatting>
  <conditionalFormatting sqref="T16">
    <cfRule type="expression" dxfId="12264" priority="384">
      <formula>T16&lt;U16/2</formula>
    </cfRule>
  </conditionalFormatting>
  <conditionalFormatting sqref="V16">
    <cfRule type="expression" dxfId="12263" priority="383">
      <formula>V16&lt;W16/2</formula>
    </cfRule>
  </conditionalFormatting>
  <conditionalFormatting sqref="X16">
    <cfRule type="expression" dxfId="12262" priority="382">
      <formula>X16&lt;Y16/2</formula>
    </cfRule>
  </conditionalFormatting>
  <conditionalFormatting sqref="C17:D17">
    <cfRule type="cellIs" dxfId="12261" priority="381" operator="equal">
      <formula>0</formula>
    </cfRule>
  </conditionalFormatting>
  <conditionalFormatting sqref="B17">
    <cfRule type="expression" dxfId="12260" priority="380">
      <formula>C17=0</formula>
    </cfRule>
  </conditionalFormatting>
  <conditionalFormatting sqref="G17">
    <cfRule type="expression" dxfId="12259" priority="379">
      <formula>G17&lt;H17/2</formula>
    </cfRule>
  </conditionalFormatting>
  <conditionalFormatting sqref="I17">
    <cfRule type="expression" dxfId="12258" priority="378">
      <formula>I17&lt;J17/2</formula>
    </cfRule>
  </conditionalFormatting>
  <conditionalFormatting sqref="E17">
    <cfRule type="expression" dxfId="12257" priority="377">
      <formula>E17&lt;F17/2</formula>
    </cfRule>
  </conditionalFormatting>
  <conditionalFormatting sqref="P17">
    <cfRule type="expression" dxfId="12256" priority="376">
      <formula>P17&lt;Q17/2</formula>
    </cfRule>
  </conditionalFormatting>
  <conditionalFormatting sqref="R17">
    <cfRule type="expression" dxfId="12255" priority="375">
      <formula>R17&lt;S17/2</formula>
    </cfRule>
  </conditionalFormatting>
  <conditionalFormatting sqref="T17">
    <cfRule type="expression" dxfId="12254" priority="374">
      <formula>T17&lt;U17/2</formula>
    </cfRule>
  </conditionalFormatting>
  <conditionalFormatting sqref="V17">
    <cfRule type="expression" dxfId="12253" priority="373">
      <formula>V17&lt;W17/2</formula>
    </cfRule>
  </conditionalFormatting>
  <conditionalFormatting sqref="X17">
    <cfRule type="expression" dxfId="12252" priority="372">
      <formula>X17&lt;Y17/2</formula>
    </cfRule>
  </conditionalFormatting>
  <conditionalFormatting sqref="C18:D18">
    <cfRule type="cellIs" dxfId="12251" priority="371" operator="equal">
      <formula>0</formula>
    </cfRule>
  </conditionalFormatting>
  <conditionalFormatting sqref="B18">
    <cfRule type="expression" dxfId="12250" priority="370">
      <formula>C18=0</formula>
    </cfRule>
  </conditionalFormatting>
  <conditionalFormatting sqref="G18">
    <cfRule type="expression" dxfId="12249" priority="369">
      <formula>G18&lt;H18/2</formula>
    </cfRule>
  </conditionalFormatting>
  <conditionalFormatting sqref="I18">
    <cfRule type="expression" dxfId="12248" priority="368">
      <formula>I18&lt;J18/2</formula>
    </cfRule>
  </conditionalFormatting>
  <conditionalFormatting sqref="E18">
    <cfRule type="expression" dxfId="12247" priority="367">
      <formula>E18&lt;F18/2</formula>
    </cfRule>
  </conditionalFormatting>
  <conditionalFormatting sqref="P18">
    <cfRule type="expression" dxfId="12246" priority="366">
      <formula>P18&lt;Q18/2</formula>
    </cfRule>
  </conditionalFormatting>
  <conditionalFormatting sqref="R18">
    <cfRule type="expression" dxfId="12245" priority="365">
      <formula>R18&lt;S18/2</formula>
    </cfRule>
  </conditionalFormatting>
  <conditionalFormatting sqref="T18">
    <cfRule type="expression" dxfId="12244" priority="364">
      <formula>T18&lt;U18/2</formula>
    </cfRule>
  </conditionalFormatting>
  <conditionalFormatting sqref="V18">
    <cfRule type="expression" dxfId="12243" priority="363">
      <formula>V18&lt;W18/2</formula>
    </cfRule>
  </conditionalFormatting>
  <conditionalFormatting sqref="X18">
    <cfRule type="expression" dxfId="12242" priority="362">
      <formula>X18&lt;Y18/2</formula>
    </cfRule>
  </conditionalFormatting>
  <conditionalFormatting sqref="C19:D19">
    <cfRule type="cellIs" dxfId="12241" priority="361" operator="equal">
      <formula>0</formula>
    </cfRule>
  </conditionalFormatting>
  <conditionalFormatting sqref="B19">
    <cfRule type="expression" dxfId="12240" priority="360">
      <formula>C19=0</formula>
    </cfRule>
  </conditionalFormatting>
  <conditionalFormatting sqref="G19">
    <cfRule type="expression" dxfId="12239" priority="359">
      <formula>G19&lt;H19/2</formula>
    </cfRule>
  </conditionalFormatting>
  <conditionalFormatting sqref="I19">
    <cfRule type="expression" dxfId="12238" priority="358">
      <formula>I19&lt;J19/2</formula>
    </cfRule>
  </conditionalFormatting>
  <conditionalFormatting sqref="E19">
    <cfRule type="expression" dxfId="12237" priority="357">
      <formula>E19&lt;F19/2</formula>
    </cfRule>
  </conditionalFormatting>
  <conditionalFormatting sqref="P19">
    <cfRule type="expression" dxfId="12236" priority="356">
      <formula>P19&lt;Q19/2</formula>
    </cfRule>
  </conditionalFormatting>
  <conditionalFormatting sqref="R19">
    <cfRule type="expression" dxfId="12235" priority="355">
      <formula>R19&lt;S19/2</formula>
    </cfRule>
  </conditionalFormatting>
  <conditionalFormatting sqref="T19">
    <cfRule type="expression" dxfId="12234" priority="354">
      <formula>T19&lt;U19/2</formula>
    </cfRule>
  </conditionalFormatting>
  <conditionalFormatting sqref="V19">
    <cfRule type="expression" dxfId="12233" priority="353">
      <formula>V19&lt;W19/2</formula>
    </cfRule>
  </conditionalFormatting>
  <conditionalFormatting sqref="X19">
    <cfRule type="expression" dxfId="12232" priority="352">
      <formula>X19&lt;Y19/2</formula>
    </cfRule>
  </conditionalFormatting>
  <conditionalFormatting sqref="C20:D20">
    <cfRule type="cellIs" dxfId="12231" priority="351" operator="equal">
      <formula>0</formula>
    </cfRule>
  </conditionalFormatting>
  <conditionalFormatting sqref="B20">
    <cfRule type="expression" dxfId="12230" priority="350">
      <formula>C20=0</formula>
    </cfRule>
  </conditionalFormatting>
  <conditionalFormatting sqref="G20">
    <cfRule type="expression" dxfId="12229" priority="349">
      <formula>G20&lt;H20/2</formula>
    </cfRule>
  </conditionalFormatting>
  <conditionalFormatting sqref="I20">
    <cfRule type="expression" dxfId="12228" priority="348">
      <formula>I20&lt;J20/2</formula>
    </cfRule>
  </conditionalFormatting>
  <conditionalFormatting sqref="E20">
    <cfRule type="expression" dxfId="12227" priority="347">
      <formula>E20&lt;F20/2</formula>
    </cfRule>
  </conditionalFormatting>
  <conditionalFormatting sqref="P20">
    <cfRule type="expression" dxfId="12226" priority="346">
      <formula>P20&lt;Q20/2</formula>
    </cfRule>
  </conditionalFormatting>
  <conditionalFormatting sqref="R20">
    <cfRule type="expression" dxfId="12225" priority="345">
      <formula>R20&lt;S20/2</formula>
    </cfRule>
  </conditionalFormatting>
  <conditionalFormatting sqref="T20">
    <cfRule type="expression" dxfId="12224" priority="344">
      <formula>T20&lt;U20/2</formula>
    </cfRule>
  </conditionalFormatting>
  <conditionalFormatting sqref="V20">
    <cfRule type="expression" dxfId="12223" priority="343">
      <formula>V20&lt;W20/2</formula>
    </cfRule>
  </conditionalFormatting>
  <conditionalFormatting sqref="X20">
    <cfRule type="expression" dxfId="12222" priority="342">
      <formula>X20&lt;Y20/2</formula>
    </cfRule>
  </conditionalFormatting>
  <conditionalFormatting sqref="C21:D21">
    <cfRule type="cellIs" dxfId="12221" priority="341" operator="equal">
      <formula>0</formula>
    </cfRule>
  </conditionalFormatting>
  <conditionalFormatting sqref="B21">
    <cfRule type="expression" dxfId="12220" priority="340">
      <formula>C21=0</formula>
    </cfRule>
  </conditionalFormatting>
  <conditionalFormatting sqref="G21">
    <cfRule type="expression" dxfId="12219" priority="339">
      <formula>G21&lt;H21/2</formula>
    </cfRule>
  </conditionalFormatting>
  <conditionalFormatting sqref="I21">
    <cfRule type="expression" dxfId="12218" priority="338">
      <formula>I21&lt;J21/2</formula>
    </cfRule>
  </conditionalFormatting>
  <conditionalFormatting sqref="E21">
    <cfRule type="expression" dxfId="12217" priority="337">
      <formula>E21&lt;F21/2</formula>
    </cfRule>
  </conditionalFormatting>
  <conditionalFormatting sqref="P21">
    <cfRule type="expression" dxfId="12216" priority="336">
      <formula>P21&lt;Q21/2</formula>
    </cfRule>
  </conditionalFormatting>
  <conditionalFormatting sqref="R21">
    <cfRule type="expression" dxfId="12215" priority="335">
      <formula>R21&lt;S21/2</formula>
    </cfRule>
  </conditionalFormatting>
  <conditionalFormatting sqref="T21">
    <cfRule type="expression" dxfId="12214" priority="334">
      <formula>T21&lt;U21/2</formula>
    </cfRule>
  </conditionalFormatting>
  <conditionalFormatting sqref="V21">
    <cfRule type="expression" dxfId="12213" priority="333">
      <formula>V21&lt;W21/2</formula>
    </cfRule>
  </conditionalFormatting>
  <conditionalFormatting sqref="X21">
    <cfRule type="expression" dxfId="12212" priority="332">
      <formula>X21&lt;Y21/2</formula>
    </cfRule>
  </conditionalFormatting>
  <conditionalFormatting sqref="C22:D22">
    <cfRule type="cellIs" dxfId="12211" priority="331" operator="equal">
      <formula>0</formula>
    </cfRule>
  </conditionalFormatting>
  <conditionalFormatting sqref="B22">
    <cfRule type="expression" dxfId="12210" priority="330">
      <formula>C22=0</formula>
    </cfRule>
  </conditionalFormatting>
  <conditionalFormatting sqref="G22">
    <cfRule type="expression" dxfId="12209" priority="329">
      <formula>G22&lt;H22/2</formula>
    </cfRule>
  </conditionalFormatting>
  <conditionalFormatting sqref="I22">
    <cfRule type="expression" dxfId="12208" priority="328">
      <formula>I22&lt;J22/2</formula>
    </cfRule>
  </conditionalFormatting>
  <conditionalFormatting sqref="E22">
    <cfRule type="expression" dxfId="12207" priority="327">
      <formula>E22&lt;F22/2</formula>
    </cfRule>
  </conditionalFormatting>
  <conditionalFormatting sqref="P22">
    <cfRule type="expression" dxfId="12206" priority="326">
      <formula>P22&lt;Q22/2</formula>
    </cfRule>
  </conditionalFormatting>
  <conditionalFormatting sqref="R22">
    <cfRule type="expression" dxfId="12205" priority="325">
      <formula>R22&lt;S22/2</formula>
    </cfRule>
  </conditionalFormatting>
  <conditionalFormatting sqref="T22">
    <cfRule type="expression" dxfId="12204" priority="324">
      <formula>T22&lt;U22/2</formula>
    </cfRule>
  </conditionalFormatting>
  <conditionalFormatting sqref="V22">
    <cfRule type="expression" dxfId="12203" priority="323">
      <formula>V22&lt;W22/2</formula>
    </cfRule>
  </conditionalFormatting>
  <conditionalFormatting sqref="X22">
    <cfRule type="expression" dxfId="12202" priority="322">
      <formula>X22&lt;Y22/2</formula>
    </cfRule>
  </conditionalFormatting>
  <conditionalFormatting sqref="C23:D23">
    <cfRule type="cellIs" dxfId="12201" priority="321" operator="equal">
      <formula>0</formula>
    </cfRule>
  </conditionalFormatting>
  <conditionalFormatting sqref="B23">
    <cfRule type="expression" dxfId="12200" priority="320">
      <formula>C23=0</formula>
    </cfRule>
  </conditionalFormatting>
  <conditionalFormatting sqref="G23">
    <cfRule type="expression" dxfId="12199" priority="319">
      <formula>G23&lt;H23/2</formula>
    </cfRule>
  </conditionalFormatting>
  <conditionalFormatting sqref="I23">
    <cfRule type="expression" dxfId="12198" priority="318">
      <formula>I23&lt;J23/2</formula>
    </cfRule>
  </conditionalFormatting>
  <conditionalFormatting sqref="E23">
    <cfRule type="expression" dxfId="12197" priority="317">
      <formula>E23&lt;F23/2</formula>
    </cfRule>
  </conditionalFormatting>
  <conditionalFormatting sqref="P23">
    <cfRule type="expression" dxfId="12196" priority="316">
      <formula>P23&lt;Q23/2</formula>
    </cfRule>
  </conditionalFormatting>
  <conditionalFormatting sqref="R23">
    <cfRule type="expression" dxfId="12195" priority="315">
      <formula>R23&lt;S23/2</formula>
    </cfRule>
  </conditionalFormatting>
  <conditionalFormatting sqref="T23">
    <cfRule type="expression" dxfId="12194" priority="314">
      <formula>T23&lt;U23/2</formula>
    </cfRule>
  </conditionalFormatting>
  <conditionalFormatting sqref="V23">
    <cfRule type="expression" dxfId="12193" priority="313">
      <formula>V23&lt;W23/2</formula>
    </cfRule>
  </conditionalFormatting>
  <conditionalFormatting sqref="X23">
    <cfRule type="expression" dxfId="12192" priority="312">
      <formula>X23&lt;Y23/2</formula>
    </cfRule>
  </conditionalFormatting>
  <conditionalFormatting sqref="C24:D24">
    <cfRule type="cellIs" dxfId="12191" priority="311" operator="equal">
      <formula>0</formula>
    </cfRule>
  </conditionalFormatting>
  <conditionalFormatting sqref="B24">
    <cfRule type="expression" dxfId="12190" priority="310">
      <formula>C24=0</formula>
    </cfRule>
  </conditionalFormatting>
  <conditionalFormatting sqref="G24">
    <cfRule type="expression" dxfId="12189" priority="309">
      <formula>G24&lt;H24/2</formula>
    </cfRule>
  </conditionalFormatting>
  <conditionalFormatting sqref="I24">
    <cfRule type="expression" dxfId="12188" priority="308">
      <formula>I24&lt;J24/2</formula>
    </cfRule>
  </conditionalFormatting>
  <conditionalFormatting sqref="E24">
    <cfRule type="expression" dxfId="12187" priority="307">
      <formula>E24&lt;F24/2</formula>
    </cfRule>
  </conditionalFormatting>
  <conditionalFormatting sqref="P24">
    <cfRule type="expression" dxfId="12186" priority="306">
      <formula>P24&lt;Q24/2</formula>
    </cfRule>
  </conditionalFormatting>
  <conditionalFormatting sqref="R24">
    <cfRule type="expression" dxfId="12185" priority="305">
      <formula>R24&lt;S24/2</formula>
    </cfRule>
  </conditionalFormatting>
  <conditionalFormatting sqref="T24">
    <cfRule type="expression" dxfId="12184" priority="304">
      <formula>T24&lt;U24/2</formula>
    </cfRule>
  </conditionalFormatting>
  <conditionalFormatting sqref="V24">
    <cfRule type="expression" dxfId="12183" priority="303">
      <formula>V24&lt;W24/2</formula>
    </cfRule>
  </conditionalFormatting>
  <conditionalFormatting sqref="X24">
    <cfRule type="expression" dxfId="12182" priority="302">
      <formula>X24&lt;Y24/2</formula>
    </cfRule>
  </conditionalFormatting>
  <conditionalFormatting sqref="C25:D25">
    <cfRule type="cellIs" dxfId="12181" priority="301" operator="equal">
      <formula>0</formula>
    </cfRule>
  </conditionalFormatting>
  <conditionalFormatting sqref="B25">
    <cfRule type="expression" dxfId="12180" priority="300">
      <formula>C25=0</formula>
    </cfRule>
  </conditionalFormatting>
  <conditionalFormatting sqref="G25">
    <cfRule type="expression" dxfId="12179" priority="299">
      <formula>G25&lt;H25/2</formula>
    </cfRule>
  </conditionalFormatting>
  <conditionalFormatting sqref="I25">
    <cfRule type="expression" dxfId="12178" priority="298">
      <formula>I25&lt;J25/2</formula>
    </cfRule>
  </conditionalFormatting>
  <conditionalFormatting sqref="E25">
    <cfRule type="expression" dxfId="12177" priority="297">
      <formula>E25&lt;F25/2</formula>
    </cfRule>
  </conditionalFormatting>
  <conditionalFormatting sqref="P25">
    <cfRule type="expression" dxfId="12176" priority="296">
      <formula>P25&lt;Q25/2</formula>
    </cfRule>
  </conditionalFormatting>
  <conditionalFormatting sqref="R25">
    <cfRule type="expression" dxfId="12175" priority="295">
      <formula>R25&lt;S25/2</formula>
    </cfRule>
  </conditionalFormatting>
  <conditionalFormatting sqref="T25">
    <cfRule type="expression" dxfId="12174" priority="294">
      <formula>T25&lt;U25/2</formula>
    </cfRule>
  </conditionalFormatting>
  <conditionalFormatting sqref="V25">
    <cfRule type="expression" dxfId="12173" priority="293">
      <formula>V25&lt;W25/2</formula>
    </cfRule>
  </conditionalFormatting>
  <conditionalFormatting sqref="X25">
    <cfRule type="expression" dxfId="12172" priority="292">
      <formula>X25&lt;Y25/2</formula>
    </cfRule>
  </conditionalFormatting>
  <conditionalFormatting sqref="C26:D26">
    <cfRule type="cellIs" dxfId="12171" priority="291" operator="equal">
      <formula>0</formula>
    </cfRule>
  </conditionalFormatting>
  <conditionalFormatting sqref="B26">
    <cfRule type="expression" dxfId="12170" priority="290">
      <formula>C26=0</formula>
    </cfRule>
  </conditionalFormatting>
  <conditionalFormatting sqref="G26">
    <cfRule type="expression" dxfId="12169" priority="289">
      <formula>G26&lt;H26/2</formula>
    </cfRule>
  </conditionalFormatting>
  <conditionalFormatting sqref="I26">
    <cfRule type="expression" dxfId="12168" priority="288">
      <formula>I26&lt;J26/2</formula>
    </cfRule>
  </conditionalFormatting>
  <conditionalFormatting sqref="E26">
    <cfRule type="expression" dxfId="12167" priority="287">
      <formula>E26&lt;F26/2</formula>
    </cfRule>
  </conditionalFormatting>
  <conditionalFormatting sqref="P26">
    <cfRule type="expression" dxfId="12166" priority="286">
      <formula>P26&lt;Q26/2</formula>
    </cfRule>
  </conditionalFormatting>
  <conditionalFormatting sqref="R26">
    <cfRule type="expression" dxfId="12165" priority="285">
      <formula>R26&lt;S26/2</formula>
    </cfRule>
  </conditionalFormatting>
  <conditionalFormatting sqref="T26">
    <cfRule type="expression" dxfId="12164" priority="284">
      <formula>T26&lt;U26/2</formula>
    </cfRule>
  </conditionalFormatting>
  <conditionalFormatting sqref="V26">
    <cfRule type="expression" dxfId="12163" priority="283">
      <formula>V26&lt;W26/2</formula>
    </cfRule>
  </conditionalFormatting>
  <conditionalFormatting sqref="X26">
    <cfRule type="expression" dxfId="12162" priority="282">
      <formula>X26&lt;Y26/2</formula>
    </cfRule>
  </conditionalFormatting>
  <conditionalFormatting sqref="C27:D27">
    <cfRule type="cellIs" dxfId="12161" priority="281" operator="equal">
      <formula>0</formula>
    </cfRule>
  </conditionalFormatting>
  <conditionalFormatting sqref="B27">
    <cfRule type="expression" dxfId="12160" priority="280">
      <formula>C27=0</formula>
    </cfRule>
  </conditionalFormatting>
  <conditionalFormatting sqref="G27">
    <cfRule type="expression" dxfId="12159" priority="279">
      <formula>G27&lt;H27/2</formula>
    </cfRule>
  </conditionalFormatting>
  <conditionalFormatting sqref="I27">
    <cfRule type="expression" dxfId="12158" priority="278">
      <formula>I27&lt;J27/2</formula>
    </cfRule>
  </conditionalFormatting>
  <conditionalFormatting sqref="E27">
    <cfRule type="expression" dxfId="12157" priority="277">
      <formula>E27&lt;F27/2</formula>
    </cfRule>
  </conditionalFormatting>
  <conditionalFormatting sqref="P27">
    <cfRule type="expression" dxfId="12156" priority="276">
      <formula>P27&lt;Q27/2</formula>
    </cfRule>
  </conditionalFormatting>
  <conditionalFormatting sqref="R27">
    <cfRule type="expression" dxfId="12155" priority="275">
      <formula>R27&lt;S27/2</formula>
    </cfRule>
  </conditionalFormatting>
  <conditionalFormatting sqref="T27">
    <cfRule type="expression" dxfId="12154" priority="274">
      <formula>T27&lt;U27/2</formula>
    </cfRule>
  </conditionalFormatting>
  <conditionalFormatting sqref="V27">
    <cfRule type="expression" dxfId="12153" priority="273">
      <formula>V27&lt;W27/2</formula>
    </cfRule>
  </conditionalFormatting>
  <conditionalFormatting sqref="X27">
    <cfRule type="expression" dxfId="12152" priority="272">
      <formula>X27&lt;Y27/2</formula>
    </cfRule>
  </conditionalFormatting>
  <conditionalFormatting sqref="C28:D28">
    <cfRule type="cellIs" dxfId="12151" priority="271" operator="equal">
      <formula>0</formula>
    </cfRule>
  </conditionalFormatting>
  <conditionalFormatting sqref="B28">
    <cfRule type="expression" dxfId="12150" priority="270">
      <formula>C28=0</formula>
    </cfRule>
  </conditionalFormatting>
  <conditionalFormatting sqref="G28">
    <cfRule type="expression" dxfId="12149" priority="269">
      <formula>G28&lt;H28/2</formula>
    </cfRule>
  </conditionalFormatting>
  <conditionalFormatting sqref="I28">
    <cfRule type="expression" dxfId="12148" priority="268">
      <formula>I28&lt;J28/2</formula>
    </cfRule>
  </conditionalFormatting>
  <conditionalFormatting sqref="E28">
    <cfRule type="expression" dxfId="12147" priority="267">
      <formula>E28&lt;F28/2</formula>
    </cfRule>
  </conditionalFormatting>
  <conditionalFormatting sqref="P28">
    <cfRule type="expression" dxfId="12146" priority="266">
      <formula>P28&lt;Q28/2</formula>
    </cfRule>
  </conditionalFormatting>
  <conditionalFormatting sqref="R28">
    <cfRule type="expression" dxfId="12145" priority="265">
      <formula>R28&lt;S28/2</formula>
    </cfRule>
  </conditionalFormatting>
  <conditionalFormatting sqref="T28">
    <cfRule type="expression" dxfId="12144" priority="264">
      <formula>T28&lt;U28/2</formula>
    </cfRule>
  </conditionalFormatting>
  <conditionalFormatting sqref="V28">
    <cfRule type="expression" dxfId="12143" priority="263">
      <formula>V28&lt;W28/2</formula>
    </cfRule>
  </conditionalFormatting>
  <conditionalFormatting sqref="X28">
    <cfRule type="expression" dxfId="12142" priority="262">
      <formula>X28&lt;Y28/2</formula>
    </cfRule>
  </conditionalFormatting>
  <conditionalFormatting sqref="C29:D29">
    <cfRule type="cellIs" dxfId="12141" priority="261" operator="equal">
      <formula>0</formula>
    </cfRule>
  </conditionalFormatting>
  <conditionalFormatting sqref="B29">
    <cfRule type="expression" dxfId="12140" priority="260">
      <formula>C29=0</formula>
    </cfRule>
  </conditionalFormatting>
  <conditionalFormatting sqref="G29">
    <cfRule type="expression" dxfId="12139" priority="259">
      <formula>G29&lt;H29/2</formula>
    </cfRule>
  </conditionalFormatting>
  <conditionalFormatting sqref="I29">
    <cfRule type="expression" dxfId="12138" priority="258">
      <formula>I29&lt;J29/2</formula>
    </cfRule>
  </conditionalFormatting>
  <conditionalFormatting sqref="E29">
    <cfRule type="expression" dxfId="12137" priority="257">
      <formula>E29&lt;F29/2</formula>
    </cfRule>
  </conditionalFormatting>
  <conditionalFormatting sqref="P29">
    <cfRule type="expression" dxfId="12136" priority="256">
      <formula>P29&lt;Q29/2</formula>
    </cfRule>
  </conditionalFormatting>
  <conditionalFormatting sqref="R29">
    <cfRule type="expression" dxfId="12135" priority="255">
      <formula>R29&lt;S29/2</formula>
    </cfRule>
  </conditionalFormatting>
  <conditionalFormatting sqref="T29">
    <cfRule type="expression" dxfId="12134" priority="254">
      <formula>T29&lt;U29/2</formula>
    </cfRule>
  </conditionalFormatting>
  <conditionalFormatting sqref="V29">
    <cfRule type="expression" dxfId="12133" priority="253">
      <formula>V29&lt;W29/2</formula>
    </cfRule>
  </conditionalFormatting>
  <conditionalFormatting sqref="X29">
    <cfRule type="expression" dxfId="12132" priority="252">
      <formula>X29&lt;Y29/2</formula>
    </cfRule>
  </conditionalFormatting>
  <conditionalFormatting sqref="E5:M5 P5:AB5 K6:K29 Z6:Z29 M6:M29 F6:F11 Q6:Q11">
    <cfRule type="expression" dxfId="12131" priority="251">
      <formula>$C$5=0</formula>
    </cfRule>
  </conditionalFormatting>
  <conditionalFormatting sqref="E6:M6 P6:AB6">
    <cfRule type="expression" dxfId="12130" priority="250">
      <formula>$C$6=0</formula>
    </cfRule>
  </conditionalFormatting>
  <conditionalFormatting sqref="E7:M7 P7:AB7">
    <cfRule type="expression" dxfId="12129" priority="249">
      <formula>$C$7=0</formula>
    </cfRule>
  </conditionalFormatting>
  <conditionalFormatting sqref="E8:M8 P8:AB8">
    <cfRule type="expression" dxfId="12128" priority="248">
      <formula>$C$8=0</formula>
    </cfRule>
  </conditionalFormatting>
  <conditionalFormatting sqref="E9:M9 P9:AB9">
    <cfRule type="expression" dxfId="12127" priority="247">
      <formula>$C$9=0</formula>
    </cfRule>
  </conditionalFormatting>
  <conditionalFormatting sqref="E10:M10 P10:AB10">
    <cfRule type="expression" dxfId="12126" priority="246">
      <formula>$C$10=0</formula>
    </cfRule>
  </conditionalFormatting>
  <conditionalFormatting sqref="E11:M11 P11:AB11">
    <cfRule type="expression" dxfId="12125" priority="245">
      <formula>$C$11=0</formula>
    </cfRule>
  </conditionalFormatting>
  <conditionalFormatting sqref="E12:M12 P12:AB12">
    <cfRule type="expression" dxfId="12124" priority="244">
      <formula>$C$12=0</formula>
    </cfRule>
  </conditionalFormatting>
  <conditionalFormatting sqref="E13:M13 P13:AB13">
    <cfRule type="expression" dxfId="12123" priority="243">
      <formula>$C$13=0</formula>
    </cfRule>
  </conditionalFormatting>
  <conditionalFormatting sqref="E14:M14 P14:AB14">
    <cfRule type="expression" dxfId="12122" priority="242">
      <formula>$C$14=0</formula>
    </cfRule>
  </conditionalFormatting>
  <conditionalFormatting sqref="E15:M15 P15:AB15">
    <cfRule type="expression" dxfId="12121" priority="241">
      <formula>$C$15=0</formula>
    </cfRule>
  </conditionalFormatting>
  <conditionalFormatting sqref="E16:M16 P16:AB16">
    <cfRule type="expression" dxfId="12120" priority="240">
      <formula>$C$16=0</formula>
    </cfRule>
  </conditionalFormatting>
  <conditionalFormatting sqref="E17:M17 P17:AB17">
    <cfRule type="expression" dxfId="12119" priority="239">
      <formula>$C$17=0</formula>
    </cfRule>
  </conditionalFormatting>
  <conditionalFormatting sqref="E18:M18 P18:AB18">
    <cfRule type="expression" dxfId="12118" priority="238">
      <formula>$C$18=0</formula>
    </cfRule>
  </conditionalFormatting>
  <conditionalFormatting sqref="E19:M19 P19:AB19">
    <cfRule type="expression" dxfId="12117" priority="237">
      <formula>$C$19=0</formula>
    </cfRule>
  </conditionalFormatting>
  <conditionalFormatting sqref="E20:M20 P20:AB20">
    <cfRule type="expression" dxfId="12116" priority="236">
      <formula>$C$20=0</formula>
    </cfRule>
  </conditionalFormatting>
  <conditionalFormatting sqref="E21:M21 P21:AB21">
    <cfRule type="expression" dxfId="12115" priority="235">
      <formula>$C$21=0</formula>
    </cfRule>
  </conditionalFormatting>
  <conditionalFormatting sqref="E22:M22 P22:AB22">
    <cfRule type="expression" dxfId="12114" priority="234">
      <formula>$C$22=0</formula>
    </cfRule>
  </conditionalFormatting>
  <conditionalFormatting sqref="E23:M23 P23:AB23">
    <cfRule type="expression" dxfId="12113" priority="233">
      <formula>$C$23=0</formula>
    </cfRule>
  </conditionalFormatting>
  <conditionalFormatting sqref="E24:M24 P24:AB24">
    <cfRule type="expression" dxfId="12112" priority="232">
      <formula>$C$24=0</formula>
    </cfRule>
  </conditionalFormatting>
  <conditionalFormatting sqref="E25:M25 P25:AB25">
    <cfRule type="expression" dxfId="12111" priority="231">
      <formula>$C$25=0</formula>
    </cfRule>
  </conditionalFormatting>
  <conditionalFormatting sqref="E26:M26 P26:AB26">
    <cfRule type="expression" dxfId="12110" priority="230">
      <formula>$C$26=0</formula>
    </cfRule>
  </conditionalFormatting>
  <conditionalFormatting sqref="E27:M27 P27:AB27">
    <cfRule type="expression" dxfId="12109" priority="229">
      <formula>$C$27=0</formula>
    </cfRule>
  </conditionalFormatting>
  <conditionalFormatting sqref="E28:M28 P28:AB28">
    <cfRule type="expression" dxfId="12108" priority="228">
      <formula>$C$28=0</formula>
    </cfRule>
  </conditionalFormatting>
  <conditionalFormatting sqref="E29:M29 P29:AB29">
    <cfRule type="expression" dxfId="12107" priority="227">
      <formula>$C$29=0</formula>
    </cfRule>
  </conditionalFormatting>
  <conditionalFormatting sqref="K5:K29">
    <cfRule type="containsErrors" dxfId="12106" priority="176">
      <formula>ISERROR(K5)</formula>
    </cfRule>
    <cfRule type="expression" dxfId="12105" priority="226">
      <formula>K5&lt;50</formula>
    </cfRule>
  </conditionalFormatting>
  <conditionalFormatting sqref="K6">
    <cfRule type="expression" dxfId="12104" priority="225">
      <formula>K6&lt;50</formula>
    </cfRule>
  </conditionalFormatting>
  <conditionalFormatting sqref="K7">
    <cfRule type="expression" dxfId="12103" priority="224">
      <formula>K7&lt;50</formula>
    </cfRule>
  </conditionalFormatting>
  <conditionalFormatting sqref="K8">
    <cfRule type="expression" dxfId="12102" priority="223">
      <formula>K8&lt;50</formula>
    </cfRule>
  </conditionalFormatting>
  <conditionalFormatting sqref="K9">
    <cfRule type="expression" dxfId="12101" priority="222">
      <formula>K9&lt;50</formula>
    </cfRule>
  </conditionalFormatting>
  <conditionalFormatting sqref="K10">
    <cfRule type="expression" dxfId="12100" priority="221">
      <formula>K10&lt;50</formula>
    </cfRule>
  </conditionalFormatting>
  <conditionalFormatting sqref="K11">
    <cfRule type="expression" dxfId="12099" priority="220">
      <formula>K11&lt;50</formula>
    </cfRule>
  </conditionalFormatting>
  <conditionalFormatting sqref="K12">
    <cfRule type="expression" dxfId="12098" priority="219">
      <formula>K12&lt;50</formula>
    </cfRule>
  </conditionalFormatting>
  <conditionalFormatting sqref="K13">
    <cfRule type="expression" dxfId="12097" priority="218">
      <formula>K13&lt;50</formula>
    </cfRule>
  </conditionalFormatting>
  <conditionalFormatting sqref="K14">
    <cfRule type="expression" dxfId="12096" priority="217">
      <formula>K14&lt;50</formula>
    </cfRule>
  </conditionalFormatting>
  <conditionalFormatting sqref="K15">
    <cfRule type="expression" dxfId="12095" priority="216">
      <formula>K15&lt;50</formula>
    </cfRule>
  </conditionalFormatting>
  <conditionalFormatting sqref="K16">
    <cfRule type="expression" dxfId="12094" priority="215">
      <formula>K16&lt;50</formula>
    </cfRule>
  </conditionalFormatting>
  <conditionalFormatting sqref="K17">
    <cfRule type="expression" dxfId="12093" priority="214">
      <formula>K17&lt;50</formula>
    </cfRule>
  </conditionalFormatting>
  <conditionalFormatting sqref="K18">
    <cfRule type="expression" dxfId="12092" priority="213">
      <formula>K18&lt;50</formula>
    </cfRule>
  </conditionalFormatting>
  <conditionalFormatting sqref="K19">
    <cfRule type="expression" dxfId="12091" priority="212">
      <formula>K19&lt;50</formula>
    </cfRule>
  </conditionalFormatting>
  <conditionalFormatting sqref="K20">
    <cfRule type="expression" dxfId="12090" priority="211">
      <formula>K20&lt;50</formula>
    </cfRule>
  </conditionalFormatting>
  <conditionalFormatting sqref="K21">
    <cfRule type="expression" dxfId="12089" priority="210">
      <formula>K21&lt;50</formula>
    </cfRule>
  </conditionalFormatting>
  <conditionalFormatting sqref="K22">
    <cfRule type="expression" dxfId="12088" priority="209">
      <formula>K22&lt;50</formula>
    </cfRule>
  </conditionalFormatting>
  <conditionalFormatting sqref="K23">
    <cfRule type="expression" dxfId="12087" priority="208">
      <formula>K23&lt;50</formula>
    </cfRule>
  </conditionalFormatting>
  <conditionalFormatting sqref="K24">
    <cfRule type="expression" dxfId="12086" priority="207">
      <formula>K24&lt;50</formula>
    </cfRule>
  </conditionalFormatting>
  <conditionalFormatting sqref="K25">
    <cfRule type="expression" dxfId="12085" priority="206">
      <formula>K25&lt;50</formula>
    </cfRule>
  </conditionalFormatting>
  <conditionalFormatting sqref="K26">
    <cfRule type="expression" dxfId="12084" priority="205">
      <formula>K26&lt;50</formula>
    </cfRule>
  </conditionalFormatting>
  <conditionalFormatting sqref="K27">
    <cfRule type="expression" dxfId="12083" priority="204">
      <formula>K27&lt;50</formula>
    </cfRule>
  </conditionalFormatting>
  <conditionalFormatting sqref="K28">
    <cfRule type="expression" dxfId="12082" priority="203">
      <formula>K28&lt;50</formula>
    </cfRule>
  </conditionalFormatting>
  <conditionalFormatting sqref="K29">
    <cfRule type="expression" dxfId="12081" priority="202">
      <formula>K29&lt;50</formula>
    </cfRule>
  </conditionalFormatting>
  <conditionalFormatting sqref="Z5:Z29">
    <cfRule type="containsErrors" dxfId="12080" priority="175">
      <formula>ISERROR(Z5)</formula>
    </cfRule>
    <cfRule type="expression" dxfId="12079" priority="201">
      <formula>Z5&lt;50</formula>
    </cfRule>
  </conditionalFormatting>
  <conditionalFormatting sqref="Z6">
    <cfRule type="expression" dxfId="12078" priority="200">
      <formula>Z6&lt;50</formula>
    </cfRule>
  </conditionalFormatting>
  <conditionalFormatting sqref="Z7">
    <cfRule type="expression" dxfId="12077" priority="199">
      <formula>Z7&lt;50</formula>
    </cfRule>
  </conditionalFormatting>
  <conditionalFormatting sqref="Z8">
    <cfRule type="expression" dxfId="12076" priority="198">
      <formula>Z8&lt;50</formula>
    </cfRule>
  </conditionalFormatting>
  <conditionalFormatting sqref="Z9">
    <cfRule type="expression" dxfId="12075" priority="197">
      <formula>Z9&lt;50</formula>
    </cfRule>
  </conditionalFormatting>
  <conditionalFormatting sqref="Z10">
    <cfRule type="expression" dxfId="12074" priority="196">
      <formula>Z10&lt;50</formula>
    </cfRule>
  </conditionalFormatting>
  <conditionalFormatting sqref="Z11">
    <cfRule type="expression" dxfId="12073" priority="195">
      <formula>Z11&lt;50</formula>
    </cfRule>
  </conditionalFormatting>
  <conditionalFormatting sqref="Z12">
    <cfRule type="expression" dxfId="12072" priority="194">
      <formula>Z12&lt;50</formula>
    </cfRule>
  </conditionalFormatting>
  <conditionalFormatting sqref="Z13">
    <cfRule type="expression" dxfId="12071" priority="193">
      <formula>Z13&lt;50</formula>
    </cfRule>
  </conditionalFormatting>
  <conditionalFormatting sqref="Z14">
    <cfRule type="expression" dxfId="12070" priority="192">
      <formula>Z14&lt;50</formula>
    </cfRule>
  </conditionalFormatting>
  <conditionalFormatting sqref="Z15">
    <cfRule type="expression" dxfId="12069" priority="191">
      <formula>Z15&lt;50</formula>
    </cfRule>
  </conditionalFormatting>
  <conditionalFormatting sqref="Z16">
    <cfRule type="expression" dxfId="12068" priority="190">
      <formula>Z16&lt;50</formula>
    </cfRule>
  </conditionalFormatting>
  <conditionalFormatting sqref="Z17">
    <cfRule type="expression" dxfId="12067" priority="189">
      <formula>Z17&lt;50</formula>
    </cfRule>
  </conditionalFormatting>
  <conditionalFormatting sqref="Z18">
    <cfRule type="expression" dxfId="12066" priority="188">
      <formula>Z18&lt;50</formula>
    </cfRule>
  </conditionalFormatting>
  <conditionalFormatting sqref="Z19">
    <cfRule type="expression" dxfId="12065" priority="187">
      <formula>Z19&lt;50</formula>
    </cfRule>
  </conditionalFormatting>
  <conditionalFormatting sqref="Z20">
    <cfRule type="expression" dxfId="12064" priority="186">
      <formula>Z20&lt;50</formula>
    </cfRule>
  </conditionalFormatting>
  <conditionalFormatting sqref="Z21">
    <cfRule type="expression" dxfId="12063" priority="185">
      <formula>Z21&lt;50</formula>
    </cfRule>
  </conditionalFormatting>
  <conditionalFormatting sqref="Z22">
    <cfRule type="expression" dxfId="12062" priority="184">
      <formula>Z22&lt;50</formula>
    </cfRule>
  </conditionalFormatting>
  <conditionalFormatting sqref="Z23">
    <cfRule type="expression" dxfId="12061" priority="183">
      <formula>Z23&lt;50</formula>
    </cfRule>
  </conditionalFormatting>
  <conditionalFormatting sqref="Z24">
    <cfRule type="expression" dxfId="12060" priority="182">
      <formula>Z24&lt;50</formula>
    </cfRule>
  </conditionalFormatting>
  <conditionalFormatting sqref="Z25">
    <cfRule type="expression" dxfId="12059" priority="181">
      <formula>Z25&lt;50</formula>
    </cfRule>
  </conditionalFormatting>
  <conditionalFormatting sqref="Z26">
    <cfRule type="expression" dxfId="12058" priority="180">
      <formula>Z26&lt;50</formula>
    </cfRule>
  </conditionalFormatting>
  <conditionalFormatting sqref="Z27">
    <cfRule type="expression" dxfId="12057" priority="179">
      <formula>Z27&lt;50</formula>
    </cfRule>
  </conditionalFormatting>
  <conditionalFormatting sqref="Z28">
    <cfRule type="expression" dxfId="12056" priority="178">
      <formula>Z28&lt;50</formula>
    </cfRule>
  </conditionalFormatting>
  <conditionalFormatting sqref="Z29">
    <cfRule type="expression" dxfId="12055" priority="177">
      <formula>Z29&lt;50</formula>
    </cfRule>
  </conditionalFormatting>
  <conditionalFormatting sqref="AC5:AE5">
    <cfRule type="expression" dxfId="12054" priority="148">
      <formula>C5=0</formula>
    </cfRule>
    <cfRule type="iconSet" priority="174">
      <iconSet iconSet="3Arrows" reverse="1">
        <cfvo type="percent" val="0"/>
        <cfvo type="num" val="1"/>
        <cfvo type="num" val="2"/>
      </iconSet>
    </cfRule>
  </conditionalFormatting>
  <conditionalFormatting sqref="AC6:AE6">
    <cfRule type="expression" dxfId="12053" priority="147">
      <formula>C6=0</formula>
    </cfRule>
    <cfRule type="iconSet" priority="173">
      <iconSet iconSet="3Arrows" reverse="1">
        <cfvo type="percent" val="0"/>
        <cfvo type="num" val="1"/>
        <cfvo type="num" val="2"/>
      </iconSet>
    </cfRule>
  </conditionalFormatting>
  <conditionalFormatting sqref="AC7:AE7">
    <cfRule type="expression" dxfId="12052" priority="146">
      <formula>C7=0</formula>
    </cfRule>
    <cfRule type="iconSet" priority="172">
      <iconSet iconSet="3Arrows" reverse="1">
        <cfvo type="percent" val="0"/>
        <cfvo type="num" val="1"/>
        <cfvo type="num" val="2"/>
      </iconSet>
    </cfRule>
  </conditionalFormatting>
  <conditionalFormatting sqref="AC8:AE8">
    <cfRule type="expression" dxfId="12051" priority="145">
      <formula>C8=0</formula>
    </cfRule>
    <cfRule type="iconSet" priority="171">
      <iconSet iconSet="3Arrows" reverse="1">
        <cfvo type="percent" val="0"/>
        <cfvo type="num" val="1"/>
        <cfvo type="num" val="2"/>
      </iconSet>
    </cfRule>
  </conditionalFormatting>
  <conditionalFormatting sqref="AC9:AE9">
    <cfRule type="expression" dxfId="12050" priority="144">
      <formula>C9=0</formula>
    </cfRule>
    <cfRule type="iconSet" priority="170">
      <iconSet iconSet="3Arrows" reverse="1">
        <cfvo type="percent" val="0"/>
        <cfvo type="num" val="1"/>
        <cfvo type="num" val="2"/>
      </iconSet>
    </cfRule>
  </conditionalFormatting>
  <conditionalFormatting sqref="AC10:AE10">
    <cfRule type="expression" dxfId="12049" priority="143">
      <formula>C10=0</formula>
    </cfRule>
    <cfRule type="iconSet" priority="169">
      <iconSet iconSet="3Arrows" reverse="1">
        <cfvo type="percent" val="0"/>
        <cfvo type="num" val="1"/>
        <cfvo type="num" val="2"/>
      </iconSet>
    </cfRule>
  </conditionalFormatting>
  <conditionalFormatting sqref="AC11:AE11">
    <cfRule type="expression" dxfId="12048" priority="142">
      <formula>C11=0</formula>
    </cfRule>
    <cfRule type="iconSet" priority="168">
      <iconSet iconSet="3Arrows" reverse="1">
        <cfvo type="percent" val="0"/>
        <cfvo type="num" val="1"/>
        <cfvo type="num" val="2"/>
      </iconSet>
    </cfRule>
  </conditionalFormatting>
  <conditionalFormatting sqref="AC12:AE12">
    <cfRule type="expression" dxfId="12047" priority="149">
      <formula>C12=0</formula>
    </cfRule>
    <cfRule type="iconSet" priority="167">
      <iconSet iconSet="3Arrows" reverse="1">
        <cfvo type="percent" val="0"/>
        <cfvo type="num" val="1"/>
        <cfvo type="num" val="2"/>
      </iconSet>
    </cfRule>
  </conditionalFormatting>
  <conditionalFormatting sqref="AC13:AE13">
    <cfRule type="expression" dxfId="12046" priority="141">
      <formula>C13=0</formula>
    </cfRule>
    <cfRule type="iconSet" priority="166">
      <iconSet iconSet="3Arrows" reverse="1">
        <cfvo type="percent" val="0"/>
        <cfvo type="num" val="1"/>
        <cfvo type="num" val="2"/>
      </iconSet>
    </cfRule>
  </conditionalFormatting>
  <conditionalFormatting sqref="AC14:AE14">
    <cfRule type="expression" dxfId="12045" priority="140">
      <formula>C14=0</formula>
    </cfRule>
    <cfRule type="iconSet" priority="165">
      <iconSet iconSet="3Arrows" reverse="1">
        <cfvo type="percent" val="0"/>
        <cfvo type="num" val="1"/>
        <cfvo type="num" val="2"/>
      </iconSet>
    </cfRule>
  </conditionalFormatting>
  <conditionalFormatting sqref="AC15:AE15">
    <cfRule type="expression" dxfId="12044" priority="139">
      <formula>C15=0</formula>
    </cfRule>
    <cfRule type="iconSet" priority="164">
      <iconSet iconSet="3Arrows" reverse="1">
        <cfvo type="percent" val="0"/>
        <cfvo type="num" val="1"/>
        <cfvo type="num" val="2"/>
      </iconSet>
    </cfRule>
  </conditionalFormatting>
  <conditionalFormatting sqref="AC16:AE16">
    <cfRule type="expression" dxfId="12043" priority="138">
      <formula>C16=0</formula>
    </cfRule>
    <cfRule type="iconSet" priority="163">
      <iconSet iconSet="3Arrows" reverse="1">
        <cfvo type="percent" val="0"/>
        <cfvo type="num" val="1"/>
        <cfvo type="num" val="2"/>
      </iconSet>
    </cfRule>
  </conditionalFormatting>
  <conditionalFormatting sqref="AC17:AE17">
    <cfRule type="expression" dxfId="12042" priority="137">
      <formula>C17=0</formula>
    </cfRule>
    <cfRule type="iconSet" priority="162">
      <iconSet iconSet="3Arrows" reverse="1">
        <cfvo type="percent" val="0"/>
        <cfvo type="num" val="1"/>
        <cfvo type="num" val="2"/>
      </iconSet>
    </cfRule>
  </conditionalFormatting>
  <conditionalFormatting sqref="AC18:AE18">
    <cfRule type="expression" dxfId="12041" priority="136">
      <formula>C18=0</formula>
    </cfRule>
    <cfRule type="iconSet" priority="161">
      <iconSet iconSet="3Arrows" reverse="1">
        <cfvo type="percent" val="0"/>
        <cfvo type="num" val="1"/>
        <cfvo type="num" val="2"/>
      </iconSet>
    </cfRule>
  </conditionalFormatting>
  <conditionalFormatting sqref="AC19:AE19">
    <cfRule type="expression" dxfId="12040" priority="135">
      <formula>C19=0</formula>
    </cfRule>
    <cfRule type="iconSet" priority="160">
      <iconSet iconSet="3Arrows" reverse="1">
        <cfvo type="percent" val="0"/>
        <cfvo type="num" val="1"/>
        <cfvo type="num" val="2"/>
      </iconSet>
    </cfRule>
  </conditionalFormatting>
  <conditionalFormatting sqref="AC20:AE20">
    <cfRule type="expression" dxfId="12039" priority="134">
      <formula>C20=0</formula>
    </cfRule>
    <cfRule type="iconSet" priority="159">
      <iconSet iconSet="3Arrows" reverse="1">
        <cfvo type="percent" val="0"/>
        <cfvo type="num" val="1"/>
        <cfvo type="num" val="2"/>
      </iconSet>
    </cfRule>
  </conditionalFormatting>
  <conditionalFormatting sqref="AC21:AE21">
    <cfRule type="expression" dxfId="12038" priority="133">
      <formula>C21=0</formula>
    </cfRule>
    <cfRule type="iconSet" priority="158">
      <iconSet iconSet="3Arrows" reverse="1">
        <cfvo type="percent" val="0"/>
        <cfvo type="num" val="1"/>
        <cfvo type="num" val="2"/>
      </iconSet>
    </cfRule>
  </conditionalFormatting>
  <conditionalFormatting sqref="AC22:AE22">
    <cfRule type="expression" dxfId="12037" priority="132">
      <formula>C22=0</formula>
    </cfRule>
    <cfRule type="iconSet" priority="157">
      <iconSet iconSet="3Arrows" reverse="1">
        <cfvo type="percent" val="0"/>
        <cfvo type="num" val="1"/>
        <cfvo type="num" val="2"/>
      </iconSet>
    </cfRule>
  </conditionalFormatting>
  <conditionalFormatting sqref="AC23:AE23">
    <cfRule type="expression" dxfId="12036" priority="131">
      <formula>C23=0</formula>
    </cfRule>
    <cfRule type="iconSet" priority="156">
      <iconSet iconSet="3Arrows" reverse="1">
        <cfvo type="percent" val="0"/>
        <cfvo type="num" val="1"/>
        <cfvo type="num" val="2"/>
      </iconSet>
    </cfRule>
  </conditionalFormatting>
  <conditionalFormatting sqref="AC24:AE24">
    <cfRule type="expression" dxfId="12035" priority="130">
      <formula>C24=0</formula>
    </cfRule>
    <cfRule type="iconSet" priority="155">
      <iconSet iconSet="3Arrows" reverse="1">
        <cfvo type="percent" val="0"/>
        <cfvo type="num" val="1"/>
        <cfvo type="num" val="2"/>
      </iconSet>
    </cfRule>
  </conditionalFormatting>
  <conditionalFormatting sqref="AC25:AE25">
    <cfRule type="expression" dxfId="12034" priority="129">
      <formula>C25=0</formula>
    </cfRule>
    <cfRule type="iconSet" priority="154">
      <iconSet iconSet="3Arrows" reverse="1">
        <cfvo type="percent" val="0"/>
        <cfvo type="num" val="1"/>
        <cfvo type="num" val="2"/>
      </iconSet>
    </cfRule>
  </conditionalFormatting>
  <conditionalFormatting sqref="AC26:AE26">
    <cfRule type="expression" dxfId="12033" priority="128">
      <formula>C26=0</formula>
    </cfRule>
    <cfRule type="iconSet" priority="153">
      <iconSet iconSet="3Arrows" reverse="1">
        <cfvo type="percent" val="0"/>
        <cfvo type="num" val="1"/>
        <cfvo type="num" val="2"/>
      </iconSet>
    </cfRule>
  </conditionalFormatting>
  <conditionalFormatting sqref="AC27:AE27">
    <cfRule type="expression" dxfId="12032" priority="127">
      <formula>C27=0</formula>
    </cfRule>
    <cfRule type="iconSet" priority="152">
      <iconSet iconSet="3Arrows" reverse="1">
        <cfvo type="percent" val="0"/>
        <cfvo type="num" val="1"/>
        <cfvo type="num" val="2"/>
      </iconSet>
    </cfRule>
  </conditionalFormatting>
  <conditionalFormatting sqref="AC28:AE28">
    <cfRule type="expression" dxfId="12031" priority="126">
      <formula>C28=0</formula>
    </cfRule>
    <cfRule type="iconSet" priority="151">
      <iconSet iconSet="3Arrows" reverse="1">
        <cfvo type="percent" val="0"/>
        <cfvo type="num" val="1"/>
        <cfvo type="num" val="2"/>
      </iconSet>
    </cfRule>
  </conditionalFormatting>
  <conditionalFormatting sqref="AC29:AE29">
    <cfRule type="expression" dxfId="12030" priority="125">
      <formula>C29=0</formula>
    </cfRule>
    <cfRule type="iconSet" priority="150">
      <iconSet iconSet="3Arrows" reverse="1">
        <cfvo type="percent" val="0"/>
        <cfvo type="num" val="1"/>
        <cfvo type="num" val="2"/>
      </iconSet>
    </cfRule>
  </conditionalFormatting>
  <conditionalFormatting sqref="G5">
    <cfRule type="expression" dxfId="12029" priority="124">
      <formula>G5&lt;H5/2</formula>
    </cfRule>
  </conditionalFormatting>
  <conditionalFormatting sqref="E5">
    <cfRule type="expression" dxfId="12028" priority="123">
      <formula>E5&lt;F5/2</formula>
    </cfRule>
  </conditionalFormatting>
  <conditionalFormatting sqref="G6">
    <cfRule type="expression" dxfId="12027" priority="122">
      <formula>G6&lt;H6/2</formula>
    </cfRule>
  </conditionalFormatting>
  <conditionalFormatting sqref="E6">
    <cfRule type="expression" dxfId="12026" priority="121">
      <formula>E6&lt;F6/2</formula>
    </cfRule>
  </conditionalFormatting>
  <conditionalFormatting sqref="G7">
    <cfRule type="expression" dxfId="12025" priority="120">
      <formula>G7&lt;H7/2</formula>
    </cfRule>
  </conditionalFormatting>
  <conditionalFormatting sqref="E7">
    <cfRule type="expression" dxfId="12024" priority="119">
      <formula>E7&lt;F7/2</formula>
    </cfRule>
  </conditionalFormatting>
  <conditionalFormatting sqref="G8">
    <cfRule type="expression" dxfId="12023" priority="118">
      <formula>G8&lt;H8/2</formula>
    </cfRule>
  </conditionalFormatting>
  <conditionalFormatting sqref="E8">
    <cfRule type="expression" dxfId="12022" priority="117">
      <formula>E8&lt;F8/2</formula>
    </cfRule>
  </conditionalFormatting>
  <conditionalFormatting sqref="G9">
    <cfRule type="expression" dxfId="12021" priority="116">
      <formula>G9&lt;H9/2</formula>
    </cfRule>
  </conditionalFormatting>
  <conditionalFormatting sqref="E9">
    <cfRule type="expression" dxfId="12020" priority="115">
      <formula>E9&lt;F9/2</formula>
    </cfRule>
  </conditionalFormatting>
  <conditionalFormatting sqref="G10">
    <cfRule type="expression" dxfId="12019" priority="114">
      <formula>G10&lt;H10/2</formula>
    </cfRule>
  </conditionalFormatting>
  <conditionalFormatting sqref="E10">
    <cfRule type="expression" dxfId="12018" priority="113">
      <formula>E10&lt;F10/2</formula>
    </cfRule>
  </conditionalFormatting>
  <conditionalFormatting sqref="G11">
    <cfRule type="expression" dxfId="12017" priority="112">
      <formula>G11&lt;H11/2</formula>
    </cfRule>
  </conditionalFormatting>
  <conditionalFormatting sqref="E11">
    <cfRule type="expression" dxfId="12016" priority="111">
      <formula>E11&lt;F11/2</formula>
    </cfRule>
  </conditionalFormatting>
  <conditionalFormatting sqref="E5:H5 H6:H11 F6:F11">
    <cfRule type="expression" dxfId="12015" priority="110">
      <formula>$C$5=0</formula>
    </cfRule>
  </conditionalFormatting>
  <conditionalFormatting sqref="E6:H6">
    <cfRule type="expression" dxfId="12014" priority="109">
      <formula>$C$6=0</formula>
    </cfRule>
  </conditionalFormatting>
  <conditionalFormatting sqref="E7:H7">
    <cfRule type="expression" dxfId="12013" priority="108">
      <formula>$C$7=0</formula>
    </cfRule>
  </conditionalFormatting>
  <conditionalFormatting sqref="E8:H8">
    <cfRule type="expression" dxfId="12012" priority="107">
      <formula>$C$8=0</formula>
    </cfRule>
  </conditionalFormatting>
  <conditionalFormatting sqref="E9:H9">
    <cfRule type="expression" dxfId="12011" priority="106">
      <formula>$C$9=0</formula>
    </cfRule>
  </conditionalFormatting>
  <conditionalFormatting sqref="E10:H10">
    <cfRule type="expression" dxfId="12010" priority="105">
      <formula>$C$10=0</formula>
    </cfRule>
  </conditionalFormatting>
  <conditionalFormatting sqref="E11:H11">
    <cfRule type="expression" dxfId="12009" priority="104">
      <formula>$C$11=0</formula>
    </cfRule>
  </conditionalFormatting>
  <conditionalFormatting sqref="R5">
    <cfRule type="expression" dxfId="12008" priority="103">
      <formula>R5&lt;S5/2</formula>
    </cfRule>
  </conditionalFormatting>
  <conditionalFormatting sqref="P5">
    <cfRule type="expression" dxfId="12007" priority="102">
      <formula>P5&lt;Q5/2</formula>
    </cfRule>
  </conditionalFormatting>
  <conditionalFormatting sqref="R6">
    <cfRule type="expression" dxfId="12006" priority="101">
      <formula>R6&lt;S6/2</formula>
    </cfRule>
  </conditionalFormatting>
  <conditionalFormatting sqref="P6">
    <cfRule type="expression" dxfId="12005" priority="100">
      <formula>P6&lt;Q6/2</formula>
    </cfRule>
  </conditionalFormatting>
  <conditionalFormatting sqref="R7">
    <cfRule type="expression" dxfId="12004" priority="99">
      <formula>R7&lt;S7/2</formula>
    </cfRule>
  </conditionalFormatting>
  <conditionalFormatting sqref="P7">
    <cfRule type="expression" dxfId="12003" priority="98">
      <formula>P7&lt;Q7/2</formula>
    </cfRule>
  </conditionalFormatting>
  <conditionalFormatting sqref="R8">
    <cfRule type="expression" dxfId="12002" priority="97">
      <formula>R8&lt;S8/2</formula>
    </cfRule>
  </conditionalFormatting>
  <conditionalFormatting sqref="P8">
    <cfRule type="expression" dxfId="12001" priority="96">
      <formula>P8&lt;Q8/2</formula>
    </cfRule>
  </conditionalFormatting>
  <conditionalFormatting sqref="R9">
    <cfRule type="expression" dxfId="12000" priority="95">
      <formula>R9&lt;S9/2</formula>
    </cfRule>
  </conditionalFormatting>
  <conditionalFormatting sqref="P9">
    <cfRule type="expression" dxfId="11999" priority="94">
      <formula>P9&lt;Q9/2</formula>
    </cfRule>
  </conditionalFormatting>
  <conditionalFormatting sqref="R10">
    <cfRule type="expression" dxfId="11998" priority="93">
      <formula>R10&lt;S10/2</formula>
    </cfRule>
  </conditionalFormatting>
  <conditionalFormatting sqref="P10">
    <cfRule type="expression" dxfId="11997" priority="92">
      <formula>P10&lt;Q10/2</formula>
    </cfRule>
  </conditionalFormatting>
  <conditionalFormatting sqref="R11">
    <cfRule type="expression" dxfId="11996" priority="91">
      <formula>R11&lt;S11/2</formula>
    </cfRule>
  </conditionalFormatting>
  <conditionalFormatting sqref="P11">
    <cfRule type="expression" dxfId="11995" priority="90">
      <formula>P11&lt;Q11/2</formula>
    </cfRule>
  </conditionalFormatting>
  <conditionalFormatting sqref="P5:S5 S6:S11 Q6:Q11">
    <cfRule type="expression" dxfId="11994" priority="89">
      <formula>$C$5=0</formula>
    </cfRule>
  </conditionalFormatting>
  <conditionalFormatting sqref="P6:S6">
    <cfRule type="expression" dxfId="11993" priority="88">
      <formula>$C$6=0</formula>
    </cfRule>
  </conditionalFormatting>
  <conditionalFormatting sqref="P7:S7">
    <cfRule type="expression" dxfId="11992" priority="87">
      <formula>$C$7=0</formula>
    </cfRule>
  </conditionalFormatting>
  <conditionalFormatting sqref="P8:S8">
    <cfRule type="expression" dxfId="11991" priority="86">
      <formula>$C$8=0</formula>
    </cfRule>
  </conditionalFormatting>
  <conditionalFormatting sqref="P9:S9">
    <cfRule type="expression" dxfId="11990" priority="85">
      <formula>$C$9=0</formula>
    </cfRule>
  </conditionalFormatting>
  <conditionalFormatting sqref="P10:S10">
    <cfRule type="expression" dxfId="11989" priority="84">
      <formula>$C$10=0</formula>
    </cfRule>
  </conditionalFormatting>
  <conditionalFormatting sqref="P11:S11">
    <cfRule type="expression" dxfId="11988" priority="83">
      <formula>$C$11=0</formula>
    </cfRule>
  </conditionalFormatting>
  <conditionalFormatting sqref="AC5:AE29">
    <cfRule type="containsErrors" dxfId="11987" priority="82">
      <formula>ISERROR(AC5)</formula>
    </cfRule>
  </conditionalFormatting>
  <conditionalFormatting sqref="M5:M29">
    <cfRule type="expression" dxfId="11986" priority="81">
      <formula>$C$5=0</formula>
    </cfRule>
  </conditionalFormatting>
  <conditionalFormatting sqref="M5:M29">
    <cfRule type="expression" dxfId="11985" priority="80">
      <formula>$C$6=0</formula>
    </cfRule>
  </conditionalFormatting>
  <conditionalFormatting sqref="M7:M11">
    <cfRule type="expression" dxfId="11984" priority="79">
      <formula>$C$7=0</formula>
    </cfRule>
  </conditionalFormatting>
  <conditionalFormatting sqref="M8">
    <cfRule type="expression" dxfId="11983" priority="78">
      <formula>$C$8=0</formula>
    </cfRule>
  </conditionalFormatting>
  <conditionalFormatting sqref="M9">
    <cfRule type="expression" dxfId="11982" priority="77">
      <formula>$C$9=0</formula>
    </cfRule>
  </conditionalFormatting>
  <conditionalFormatting sqref="M10">
    <cfRule type="expression" dxfId="11981" priority="76">
      <formula>$C$10=0</formula>
    </cfRule>
  </conditionalFormatting>
  <conditionalFormatting sqref="M11">
    <cfRule type="expression" dxfId="11980" priority="75">
      <formula>$C$11=0</formula>
    </cfRule>
  </conditionalFormatting>
  <conditionalFormatting sqref="M12:M29">
    <cfRule type="expression" dxfId="11979" priority="74">
      <formula>$C$12=0</formula>
    </cfRule>
  </conditionalFormatting>
  <conditionalFormatting sqref="M13">
    <cfRule type="expression" dxfId="11978" priority="73">
      <formula>$C$13=0</formula>
    </cfRule>
  </conditionalFormatting>
  <conditionalFormatting sqref="M14">
    <cfRule type="expression" dxfId="11977" priority="72">
      <formula>$C$14=0</formula>
    </cfRule>
  </conditionalFormatting>
  <conditionalFormatting sqref="M15">
    <cfRule type="expression" dxfId="11976" priority="71">
      <formula>$C$15=0</formula>
    </cfRule>
  </conditionalFormatting>
  <conditionalFormatting sqref="M16">
    <cfRule type="expression" dxfId="11975" priority="70">
      <formula>$C$16=0</formula>
    </cfRule>
  </conditionalFormatting>
  <conditionalFormatting sqref="M17">
    <cfRule type="expression" dxfId="11974" priority="69">
      <formula>$C$17=0</formula>
    </cfRule>
  </conditionalFormatting>
  <conditionalFormatting sqref="M18:M29">
    <cfRule type="expression" dxfId="11973" priority="68">
      <formula>$C$18=0</formula>
    </cfRule>
  </conditionalFormatting>
  <conditionalFormatting sqref="M19">
    <cfRule type="expression" dxfId="11972" priority="67">
      <formula>$C$19=0</formula>
    </cfRule>
  </conditionalFormatting>
  <conditionalFormatting sqref="M20">
    <cfRule type="expression" dxfId="11971" priority="66">
      <formula>$C$20=0</formula>
    </cfRule>
  </conditionalFormatting>
  <conditionalFormatting sqref="M21">
    <cfRule type="expression" dxfId="11970" priority="65">
      <formula>$C$21=0</formula>
    </cfRule>
  </conditionalFormatting>
  <conditionalFormatting sqref="M22">
    <cfRule type="expression" dxfId="11969" priority="64">
      <formula>$C$22=0</formula>
    </cfRule>
  </conditionalFormatting>
  <conditionalFormatting sqref="M23">
    <cfRule type="expression" dxfId="11968" priority="63">
      <formula>$C$23=0</formula>
    </cfRule>
  </conditionalFormatting>
  <conditionalFormatting sqref="M24">
    <cfRule type="expression" dxfId="11967" priority="62">
      <formula>$C$24=0</formula>
    </cfRule>
  </conditionalFormatting>
  <conditionalFormatting sqref="M25">
    <cfRule type="expression" dxfId="11966" priority="61">
      <formula>$C$25=0</formula>
    </cfRule>
  </conditionalFormatting>
  <conditionalFormatting sqref="M26">
    <cfRule type="expression" dxfId="11965" priority="60">
      <formula>$C$26=0</formula>
    </cfRule>
  </conditionalFormatting>
  <conditionalFormatting sqref="M27">
    <cfRule type="expression" dxfId="11964" priority="59">
      <formula>$C$27=0</formula>
    </cfRule>
  </conditionalFormatting>
  <conditionalFormatting sqref="M28">
    <cfRule type="expression" dxfId="11963" priority="58">
      <formula>$C$28=0</formula>
    </cfRule>
  </conditionalFormatting>
  <conditionalFormatting sqref="M29">
    <cfRule type="expression" dxfId="11962" priority="57">
      <formula>$C$29=0</formula>
    </cfRule>
  </conditionalFormatting>
  <conditionalFormatting sqref="M12:M29">
    <cfRule type="expression" dxfId="11961" priority="56">
      <formula>$C$5=0</formula>
    </cfRule>
  </conditionalFormatting>
  <conditionalFormatting sqref="M12:M29">
    <cfRule type="expression" dxfId="11960" priority="55">
      <formula>$C$6=0</formula>
    </cfRule>
  </conditionalFormatting>
  <conditionalFormatting sqref="M12:M29">
    <cfRule type="expression" dxfId="11959" priority="54">
      <formula>$C$7=0</formula>
    </cfRule>
  </conditionalFormatting>
  <conditionalFormatting sqref="M12:M29">
    <cfRule type="expression" dxfId="11958" priority="53">
      <formula>$C$11=0</formula>
    </cfRule>
  </conditionalFormatting>
  <conditionalFormatting sqref="AB5:AB29">
    <cfRule type="expression" dxfId="11957" priority="52">
      <formula>$C$5=0</formula>
    </cfRule>
  </conditionalFormatting>
  <conditionalFormatting sqref="AB6">
    <cfRule type="expression" dxfId="11956" priority="51">
      <formula>$C$6=0</formula>
    </cfRule>
  </conditionalFormatting>
  <conditionalFormatting sqref="AB7">
    <cfRule type="expression" dxfId="11955" priority="50">
      <formula>$C$7=0</formula>
    </cfRule>
  </conditionalFormatting>
  <conditionalFormatting sqref="AB8">
    <cfRule type="expression" dxfId="11954" priority="49">
      <formula>$C$8=0</formula>
    </cfRule>
  </conditionalFormatting>
  <conditionalFormatting sqref="AB9">
    <cfRule type="expression" dxfId="11953" priority="48">
      <formula>$C$9=0</formula>
    </cfRule>
  </conditionalFormatting>
  <conditionalFormatting sqref="AB10">
    <cfRule type="expression" dxfId="11952" priority="47">
      <formula>$C$10=0</formula>
    </cfRule>
  </conditionalFormatting>
  <conditionalFormatting sqref="AB11">
    <cfRule type="expression" dxfId="11951" priority="46">
      <formula>$C$11=0</formula>
    </cfRule>
  </conditionalFormatting>
  <conditionalFormatting sqref="AB12">
    <cfRule type="expression" dxfId="11950" priority="45">
      <formula>$C$12=0</formula>
    </cfRule>
  </conditionalFormatting>
  <conditionalFormatting sqref="AB13">
    <cfRule type="expression" dxfId="11949" priority="44">
      <formula>$C$13=0</formula>
    </cfRule>
  </conditionalFormatting>
  <conditionalFormatting sqref="AB14">
    <cfRule type="expression" dxfId="11948" priority="43">
      <formula>$C$14=0</formula>
    </cfRule>
  </conditionalFormatting>
  <conditionalFormatting sqref="AB15">
    <cfRule type="expression" dxfId="11947" priority="42">
      <formula>$C$15=0</formula>
    </cfRule>
  </conditionalFormatting>
  <conditionalFormatting sqref="AB16">
    <cfRule type="expression" dxfId="11946" priority="41">
      <formula>$C$16=0</formula>
    </cfRule>
  </conditionalFormatting>
  <conditionalFormatting sqref="AB17">
    <cfRule type="expression" dxfId="11945" priority="40">
      <formula>$C$17=0</formula>
    </cfRule>
  </conditionalFormatting>
  <conditionalFormatting sqref="AB18">
    <cfRule type="expression" dxfId="11944" priority="39">
      <formula>$C$18=0</formula>
    </cfRule>
  </conditionalFormatting>
  <conditionalFormatting sqref="AB19">
    <cfRule type="expression" dxfId="11943" priority="38">
      <formula>$C$19=0</formula>
    </cfRule>
  </conditionalFormatting>
  <conditionalFormatting sqref="AB20">
    <cfRule type="expression" dxfId="11942" priority="37">
      <formula>$C$20=0</formula>
    </cfRule>
  </conditionalFormatting>
  <conditionalFormatting sqref="AB21">
    <cfRule type="expression" dxfId="11941" priority="36">
      <formula>$C$21=0</formula>
    </cfRule>
  </conditionalFormatting>
  <conditionalFormatting sqref="AB22">
    <cfRule type="expression" dxfId="11940" priority="35">
      <formula>$C$22=0</formula>
    </cfRule>
  </conditionalFormatting>
  <conditionalFormatting sqref="AB23">
    <cfRule type="expression" dxfId="11939" priority="34">
      <formula>$C$23=0</formula>
    </cfRule>
  </conditionalFormatting>
  <conditionalFormatting sqref="AB24">
    <cfRule type="expression" dxfId="11938" priority="33">
      <formula>$C$24=0</formula>
    </cfRule>
  </conditionalFormatting>
  <conditionalFormatting sqref="AB25">
    <cfRule type="expression" dxfId="11937" priority="32">
      <formula>$C$25=0</formula>
    </cfRule>
  </conditionalFormatting>
  <conditionalFormatting sqref="AB26">
    <cfRule type="expression" dxfId="11936" priority="31">
      <formula>$C$26=0</formula>
    </cfRule>
  </conditionalFormatting>
  <conditionalFormatting sqref="AB27">
    <cfRule type="expression" dxfId="11935" priority="30">
      <formula>$C$27=0</formula>
    </cfRule>
  </conditionalFormatting>
  <conditionalFormatting sqref="AB28">
    <cfRule type="expression" dxfId="11934" priority="29">
      <formula>$C$28=0</formula>
    </cfRule>
  </conditionalFormatting>
  <conditionalFormatting sqref="AB29">
    <cfRule type="expression" dxfId="11933" priority="28">
      <formula>$C$29=0</formula>
    </cfRule>
  </conditionalFormatting>
  <conditionalFormatting sqref="AB5:AB29">
    <cfRule type="expression" dxfId="11932" priority="27">
      <formula>$C$6=0</formula>
    </cfRule>
  </conditionalFormatting>
  <conditionalFormatting sqref="AD5:AD29">
    <cfRule type="containsErrors" dxfId="11931" priority="26">
      <formula>ISERROR(AD5)</formula>
    </cfRule>
  </conditionalFormatting>
  <conditionalFormatting sqref="AD5">
    <cfRule type="iconSet" priority="25">
      <iconSet iconSet="3Arrows">
        <cfvo type="percent" val="0"/>
        <cfvo type="num" val="0"/>
        <cfvo type="num" val="1"/>
      </iconSet>
    </cfRule>
  </conditionalFormatting>
  <conditionalFormatting sqref="AD6">
    <cfRule type="iconSet" priority="24">
      <iconSet iconSet="3Arrows">
        <cfvo type="percent" val="0"/>
        <cfvo type="num" val="0"/>
        <cfvo type="num" val="1"/>
      </iconSet>
    </cfRule>
  </conditionalFormatting>
  <conditionalFormatting sqref="AD7">
    <cfRule type="iconSet" priority="23">
      <iconSet iconSet="3Arrows">
        <cfvo type="percent" val="0"/>
        <cfvo type="num" val="0"/>
        <cfvo type="num" val="1"/>
      </iconSet>
    </cfRule>
  </conditionalFormatting>
  <conditionalFormatting sqref="AD8">
    <cfRule type="iconSet" priority="22">
      <iconSet iconSet="3Arrows">
        <cfvo type="percent" val="0"/>
        <cfvo type="num" val="0"/>
        <cfvo type="num" val="1"/>
      </iconSet>
    </cfRule>
  </conditionalFormatting>
  <conditionalFormatting sqref="AD9">
    <cfRule type="iconSet" priority="21">
      <iconSet iconSet="3Arrows">
        <cfvo type="percent" val="0"/>
        <cfvo type="num" val="0"/>
        <cfvo type="num" val="1"/>
      </iconSet>
    </cfRule>
  </conditionalFormatting>
  <conditionalFormatting sqref="AD10">
    <cfRule type="iconSet" priority="20">
      <iconSet iconSet="3Arrows">
        <cfvo type="percent" val="0"/>
        <cfvo type="num" val="0"/>
        <cfvo type="num" val="1"/>
      </iconSet>
    </cfRule>
  </conditionalFormatting>
  <conditionalFormatting sqref="AD11">
    <cfRule type="iconSet" priority="19">
      <iconSet iconSet="3Arrows">
        <cfvo type="percent" val="0"/>
        <cfvo type="num" val="0"/>
        <cfvo type="num" val="1"/>
      </iconSet>
    </cfRule>
  </conditionalFormatting>
  <conditionalFormatting sqref="AD12">
    <cfRule type="iconSet" priority="18">
      <iconSet iconSet="3Arrows">
        <cfvo type="percent" val="0"/>
        <cfvo type="num" val="0"/>
        <cfvo type="num" val="1"/>
      </iconSet>
    </cfRule>
  </conditionalFormatting>
  <conditionalFormatting sqref="AD13">
    <cfRule type="iconSet" priority="17">
      <iconSet iconSet="3Arrows">
        <cfvo type="percent" val="0"/>
        <cfvo type="num" val="0"/>
        <cfvo type="num" val="1"/>
      </iconSet>
    </cfRule>
  </conditionalFormatting>
  <conditionalFormatting sqref="AD14">
    <cfRule type="iconSet" priority="16">
      <iconSet iconSet="3Arrows">
        <cfvo type="percent" val="0"/>
        <cfvo type="num" val="0"/>
        <cfvo type="num" val="1"/>
      </iconSet>
    </cfRule>
  </conditionalFormatting>
  <conditionalFormatting sqref="AD15">
    <cfRule type="iconSet" priority="15">
      <iconSet iconSet="3Arrows">
        <cfvo type="percent" val="0"/>
        <cfvo type="num" val="0"/>
        <cfvo type="num" val="1"/>
      </iconSet>
    </cfRule>
  </conditionalFormatting>
  <conditionalFormatting sqref="AD16">
    <cfRule type="iconSet" priority="14">
      <iconSet iconSet="3Arrows">
        <cfvo type="percent" val="0"/>
        <cfvo type="num" val="0"/>
        <cfvo type="num" val="1"/>
      </iconSet>
    </cfRule>
  </conditionalFormatting>
  <conditionalFormatting sqref="AD17">
    <cfRule type="iconSet" priority="13">
      <iconSet iconSet="3Arrows">
        <cfvo type="percent" val="0"/>
        <cfvo type="num" val="0"/>
        <cfvo type="num" val="1"/>
      </iconSet>
    </cfRule>
  </conditionalFormatting>
  <conditionalFormatting sqref="AD18">
    <cfRule type="iconSet" priority="12">
      <iconSet iconSet="3Arrows">
        <cfvo type="percent" val="0"/>
        <cfvo type="num" val="0"/>
        <cfvo type="num" val="1"/>
      </iconSet>
    </cfRule>
  </conditionalFormatting>
  <conditionalFormatting sqref="AD19">
    <cfRule type="iconSet" priority="11">
      <iconSet iconSet="3Arrows">
        <cfvo type="percent" val="0"/>
        <cfvo type="num" val="0"/>
        <cfvo type="num" val="1"/>
      </iconSet>
    </cfRule>
  </conditionalFormatting>
  <conditionalFormatting sqref="AD20">
    <cfRule type="iconSet" priority="10">
      <iconSet iconSet="3Arrows">
        <cfvo type="percent" val="0"/>
        <cfvo type="num" val="0"/>
        <cfvo type="num" val="1"/>
      </iconSet>
    </cfRule>
  </conditionalFormatting>
  <conditionalFormatting sqref="AD21">
    <cfRule type="iconSet" priority="9">
      <iconSet iconSet="3Arrows">
        <cfvo type="percent" val="0"/>
        <cfvo type="num" val="0"/>
        <cfvo type="num" val="1"/>
      </iconSet>
    </cfRule>
  </conditionalFormatting>
  <conditionalFormatting sqref="AD22">
    <cfRule type="iconSet" priority="8">
      <iconSet iconSet="3Arrows">
        <cfvo type="percent" val="0"/>
        <cfvo type="num" val="0"/>
        <cfvo type="num" val="1"/>
      </iconSet>
    </cfRule>
  </conditionalFormatting>
  <conditionalFormatting sqref="AD23">
    <cfRule type="iconSet" priority="7">
      <iconSet iconSet="3Arrows">
        <cfvo type="percent" val="0"/>
        <cfvo type="num" val="0"/>
        <cfvo type="num" val="1"/>
      </iconSet>
    </cfRule>
  </conditionalFormatting>
  <conditionalFormatting sqref="AD24">
    <cfRule type="iconSet" priority="6">
      <iconSet iconSet="3Arrows">
        <cfvo type="percent" val="0"/>
        <cfvo type="num" val="0"/>
        <cfvo type="num" val="1"/>
      </iconSet>
    </cfRule>
  </conditionalFormatting>
  <conditionalFormatting sqref="AD25">
    <cfRule type="iconSet" priority="5">
      <iconSet iconSet="3Arrows">
        <cfvo type="percent" val="0"/>
        <cfvo type="num" val="0"/>
        <cfvo type="num" val="1"/>
      </iconSet>
    </cfRule>
  </conditionalFormatting>
  <conditionalFormatting sqref="AD26">
    <cfRule type="iconSet" priority="4">
      <iconSet iconSet="3Arrows">
        <cfvo type="percent" val="0"/>
        <cfvo type="num" val="0"/>
        <cfvo type="num" val="1"/>
      </iconSet>
    </cfRule>
  </conditionalFormatting>
  <conditionalFormatting sqref="AD27">
    <cfRule type="iconSet" priority="3">
      <iconSet iconSet="3Arrows">
        <cfvo type="percent" val="0"/>
        <cfvo type="num" val="0"/>
        <cfvo type="num" val="1"/>
      </iconSet>
    </cfRule>
  </conditionalFormatting>
  <conditionalFormatting sqref="AD28">
    <cfRule type="iconSet" priority="2">
      <iconSet iconSet="3Arrows">
        <cfvo type="percent" val="0"/>
        <cfvo type="num" val="0"/>
        <cfvo type="num" val="1"/>
      </iconSet>
    </cfRule>
  </conditionalFormatting>
  <conditionalFormatting sqref="AD29">
    <cfRule type="iconSet" priority="1">
      <iconSet iconSet="3Arrows">
        <cfvo type="percent" val="0"/>
        <cfvo type="num" val="0"/>
        <cfvo type="num" val="1"/>
      </iconSet>
    </cfRule>
  </conditionalFormatting>
  <dataValidations count="5">
    <dataValidation type="custom" allowBlank="1" showInputMessage="1" showErrorMessage="1" errorTitle="Erreur d'encodage" error="La valeur que vous avez tapée n'est pas valide. Veuillez entrer 'NE', 'CM' ou un nombre supérieur à la cote." sqref="F5:F29">
      <formula1>OR(AND(E5="NE",F5="NE"),AND(E5="CM",F5="CM"),AND(F5&gt;=E5))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N5:O29">
      <formula1>OR(AND(N5&gt;=J5),AND(N5="NE",J5="NE"),AND(N5="CM",J5="CM"))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Y5:Y29 W5:W29 J5:J29 U5:U29 S5:S29 Q5:Q29 H5:H29">
      <formula1>OR(AND(H5&gt;=G5),AND(H5="NE",G5="NE"),AND(H5="CM",G5="CM"))</formula1>
    </dataValidation>
    <dataValidation type="custom" allowBlank="1" showInputMessage="1" showErrorMessage="1" errorTitle="Erreur d'encodage" error="La valeur que vous avez tapée n'est pas valide. Veuillez entrer 'NE', 'CM' ou un nombre sous la valeur MAX." sqref="E5:E29 G5:G29 I5:I29 P5:P29 R5:R29 T5:T29 V5:V29 X6:X29">
      <formula1>OR(AND(E5="NE"),AND(E5="CM"),AND(E5="D"),AND(E5&gt;=0,E5&lt;999))</formula1>
    </dataValidation>
    <dataValidation type="custom" allowBlank="1" showInputMessage="1" showErrorMessage="1" errorTitle="Erreur d'encodage" error="La valeur que vous avez tapée n'est pas valide. Veuillez entrer 'NE', 'CM' ou un nombre sous la valeur MAX." sqref="X5">
      <formula1>OR(AND(X5="NE"),AND(X5="CM"),AND(X5="D"),AND(X5&gt;=0,X5&lt;999))</formula1>
    </dataValidation>
  </dataValidations>
  <pageMargins left="0.7" right="0.7" top="0.75" bottom="0.75" header="0.3" footer="0.3"/>
  <pageSetup paperSize="9" orientation="portrait" horizontalDpi="1200" verticalDpi="1200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5">
    <tabColor rgb="FFFFFF00"/>
  </sheetPr>
  <dimension ref="A1:BJ88"/>
  <sheetViews>
    <sheetView zoomScale="85" zoomScaleNormal="85" workbookViewId="0">
      <selection activeCell="E3" sqref="E3:F3"/>
    </sheetView>
  </sheetViews>
  <sheetFormatPr baseColWidth="10" defaultRowHeight="15"/>
  <cols>
    <col min="1" max="1" width="10.7109375" style="3" customWidth="1"/>
    <col min="2" max="2" width="2.7109375" style="3" customWidth="1"/>
    <col min="3" max="3" width="27.7109375" style="1" customWidth="1"/>
    <col min="4" max="4" width="22.7109375" customWidth="1"/>
    <col min="5" max="10" width="7.7109375" customWidth="1"/>
    <col min="11" max="12" width="8.7109375" style="3" customWidth="1"/>
    <col min="13" max="13" width="5.7109375" style="77" customWidth="1"/>
    <col min="14" max="15" width="2.7109375" customWidth="1"/>
    <col min="16" max="25" width="7.7109375" customWidth="1"/>
    <col min="26" max="27" width="8.7109375" style="3" customWidth="1"/>
    <col min="28" max="28" width="5.7109375" style="7" customWidth="1"/>
    <col min="29" max="29" width="2.7109375" style="3" hidden="1" customWidth="1"/>
    <col min="30" max="30" width="5.7109375" style="7" customWidth="1"/>
    <col min="31" max="31" width="3.7109375" style="77" customWidth="1"/>
    <col min="32" max="48" width="11.42578125" style="3"/>
  </cols>
  <sheetData>
    <row r="1" spans="1:62" s="3" customFormat="1" ht="54.95" customHeight="1">
      <c r="A1" s="104"/>
      <c r="B1" s="25"/>
      <c r="C1" s="167" t="s">
        <v>44</v>
      </c>
      <c r="D1" s="166" t="str">
        <f>MATIÈRES!I9</f>
        <v>ÉTUDE DU MILIEU (Mr MIRGAUX - 4p.)</v>
      </c>
      <c r="E1" s="164"/>
      <c r="F1" s="164"/>
      <c r="G1" s="164"/>
      <c r="H1" s="164"/>
      <c r="I1" s="164"/>
      <c r="J1" s="164"/>
      <c r="K1" s="164"/>
      <c r="L1" s="164"/>
      <c r="M1" s="164"/>
      <c r="N1" s="165" t="s">
        <v>145</v>
      </c>
      <c r="O1" s="168" t="s">
        <v>144</v>
      </c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0"/>
      <c r="AE1" s="147"/>
      <c r="AF1" s="104"/>
      <c r="AG1" s="104"/>
      <c r="AH1" s="104"/>
      <c r="AI1" s="104"/>
      <c r="AJ1" s="104"/>
      <c r="AK1" s="104"/>
      <c r="AL1" s="104"/>
      <c r="AM1" s="104"/>
      <c r="AN1" s="104"/>
      <c r="AO1" s="104"/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</row>
    <row r="2" spans="1:62" s="3" customFormat="1" ht="15" customHeight="1">
      <c r="A2" s="21"/>
      <c r="B2" s="21"/>
      <c r="C2" s="24"/>
      <c r="D2" s="21"/>
      <c r="E2" s="21"/>
      <c r="F2" s="21"/>
      <c r="G2" s="21"/>
      <c r="H2" s="21"/>
      <c r="I2" s="21"/>
      <c r="J2" s="21"/>
      <c r="K2" s="21"/>
      <c r="L2" s="21"/>
      <c r="M2" s="76"/>
      <c r="N2" s="21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5"/>
      <c r="AC2" s="33"/>
      <c r="AD2" s="35"/>
      <c r="AE2" s="92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104"/>
      <c r="AS2" s="104"/>
      <c r="AT2" s="104"/>
      <c r="AU2" s="104"/>
      <c r="AV2" s="104"/>
      <c r="AW2" s="104"/>
      <c r="AX2" s="104"/>
      <c r="AY2" s="104"/>
      <c r="AZ2" s="104"/>
      <c r="BA2" s="104"/>
      <c r="BB2" s="104"/>
      <c r="BC2" s="104"/>
      <c r="BD2" s="104"/>
      <c r="BE2" s="104"/>
      <c r="BF2" s="104"/>
      <c r="BG2" s="104"/>
      <c r="BH2" s="104"/>
      <c r="BI2" s="104"/>
      <c r="BJ2" s="104"/>
    </row>
    <row r="3" spans="1:62">
      <c r="A3" s="104"/>
      <c r="B3" s="21"/>
      <c r="C3" s="229" t="s">
        <v>37</v>
      </c>
      <c r="D3" s="229"/>
      <c r="E3" s="227"/>
      <c r="F3" s="227"/>
      <c r="G3" s="228"/>
      <c r="H3" s="228"/>
      <c r="I3" s="227"/>
      <c r="J3" s="227"/>
      <c r="K3" s="230" t="s">
        <v>35</v>
      </c>
      <c r="L3" s="230"/>
      <c r="M3" s="94" t="s">
        <v>65</v>
      </c>
      <c r="N3" s="62"/>
      <c r="O3" s="63"/>
      <c r="P3" s="228"/>
      <c r="Q3" s="228"/>
      <c r="R3" s="227"/>
      <c r="S3" s="227"/>
      <c r="T3" s="228"/>
      <c r="U3" s="228"/>
      <c r="V3" s="227"/>
      <c r="W3" s="227"/>
      <c r="X3" s="228"/>
      <c r="Y3" s="228"/>
      <c r="Z3" s="230" t="s">
        <v>35</v>
      </c>
      <c r="AA3" s="230"/>
      <c r="AB3" s="94" t="s">
        <v>65</v>
      </c>
      <c r="AC3" s="35"/>
      <c r="AD3" s="35"/>
      <c r="AE3" s="92"/>
      <c r="AF3" s="10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4"/>
      <c r="AT3" s="104"/>
      <c r="AU3" s="104"/>
      <c r="AV3" s="104"/>
      <c r="AW3" s="104"/>
      <c r="AX3" s="104"/>
      <c r="AY3" s="104"/>
      <c r="AZ3" s="104"/>
      <c r="BA3" s="104"/>
      <c r="BB3" s="104"/>
      <c r="BC3" s="104"/>
      <c r="BD3" s="104"/>
      <c r="BE3" s="104"/>
      <c r="BF3" s="104"/>
      <c r="BG3" s="104"/>
      <c r="BH3" s="104"/>
      <c r="BI3" s="104"/>
      <c r="BJ3" s="104"/>
    </row>
    <row r="4" spans="1:62">
      <c r="A4" s="104"/>
      <c r="B4" s="21"/>
      <c r="C4" s="9" t="s">
        <v>0</v>
      </c>
      <c r="D4" s="36" t="s">
        <v>1</v>
      </c>
      <c r="E4" s="37" t="s">
        <v>2</v>
      </c>
      <c r="F4" s="37" t="s">
        <v>3</v>
      </c>
      <c r="G4" s="38" t="s">
        <v>4</v>
      </c>
      <c r="H4" s="38" t="s">
        <v>5</v>
      </c>
      <c r="I4" s="37" t="s">
        <v>6</v>
      </c>
      <c r="J4" s="37" t="s">
        <v>7</v>
      </c>
      <c r="K4" s="11"/>
      <c r="L4" s="11"/>
      <c r="M4" s="94"/>
      <c r="N4" s="26"/>
      <c r="O4" s="34"/>
      <c r="P4" s="38" t="s">
        <v>8</v>
      </c>
      <c r="Q4" s="38" t="s">
        <v>9</v>
      </c>
      <c r="R4" s="37" t="s">
        <v>10</v>
      </c>
      <c r="S4" s="37" t="s">
        <v>11</v>
      </c>
      <c r="T4" s="38" t="s">
        <v>12</v>
      </c>
      <c r="U4" s="38" t="s">
        <v>13</v>
      </c>
      <c r="V4" s="37" t="s">
        <v>14</v>
      </c>
      <c r="W4" s="37" t="s">
        <v>15</v>
      </c>
      <c r="X4" s="38" t="s">
        <v>16</v>
      </c>
      <c r="Y4" s="38" t="s">
        <v>17</v>
      </c>
      <c r="Z4" s="11"/>
      <c r="AA4" s="11"/>
      <c r="AB4" s="95"/>
      <c r="AC4" s="35"/>
      <c r="AD4" s="35"/>
      <c r="AE4" s="92"/>
      <c r="AF4" s="10"/>
      <c r="AG4" s="104"/>
      <c r="AH4" s="104"/>
      <c r="AI4" s="104"/>
      <c r="AJ4" s="104"/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04"/>
      <c r="BA4" s="104"/>
      <c r="BB4" s="104"/>
      <c r="BC4" s="104"/>
      <c r="BD4" s="104"/>
      <c r="BE4" s="104"/>
      <c r="BF4" s="104"/>
      <c r="BG4" s="104"/>
      <c r="BH4" s="104"/>
      <c r="BI4" s="104"/>
      <c r="BJ4" s="104"/>
    </row>
    <row r="5" spans="1:62">
      <c r="A5" s="104"/>
      <c r="B5" s="31">
        <v>1</v>
      </c>
      <c r="C5" s="10" t="str">
        <f>Élèves!C4</f>
        <v>MARTIN</v>
      </c>
      <c r="D5" s="10" t="str">
        <f>Élèves!D4</f>
        <v>Paul</v>
      </c>
      <c r="E5" s="5"/>
      <c r="F5" s="5"/>
      <c r="G5" s="5"/>
      <c r="H5" s="5"/>
      <c r="I5" s="32"/>
      <c r="J5" s="5"/>
      <c r="K5" s="12" t="e">
        <f>SUM(E5,G5,I5)/SUM(F5,H5,J5)*100</f>
        <v>#DIV/0!</v>
      </c>
      <c r="L5" s="11" t="s">
        <v>22</v>
      </c>
      <c r="M5" s="94" t="e">
        <f ca="1">RANK(K5,INDIRECT("K5:K" &amp; $AL$5))</f>
        <v>#DIV/0!</v>
      </c>
      <c r="N5" s="22"/>
      <c r="O5" s="35"/>
      <c r="P5" s="5"/>
      <c r="Q5" s="5"/>
      <c r="R5" s="5"/>
      <c r="S5" s="5"/>
      <c r="T5" s="5"/>
      <c r="U5" s="5"/>
      <c r="V5" s="5"/>
      <c r="W5" s="5"/>
      <c r="X5" s="5"/>
      <c r="Y5" s="5"/>
      <c r="Z5" s="12" t="e">
        <f>SUM(E5,G5,I5,P5,R5,T5,V5,X5)/SUM(F5,H5,J5,Q5,S5,U5,W5,Y5)*100</f>
        <v>#DIV/0!</v>
      </c>
      <c r="AA5" s="11" t="s">
        <v>22</v>
      </c>
      <c r="AB5" s="94" t="e">
        <f t="shared" ref="AB5:AB29" ca="1" si="0">RANK(Z5,INDIRECT("Z5:Z" &amp; AL$5))</f>
        <v>#DIV/0!</v>
      </c>
      <c r="AC5" s="35" t="e">
        <f t="shared" ref="AC5:AC29" si="1">IF(K5&gt;Z5,2,0)</f>
        <v>#DIV/0!</v>
      </c>
      <c r="AD5" s="52" t="e">
        <f t="shared" ref="AD5:AD29" si="2">Z5-K5</f>
        <v>#DIV/0!</v>
      </c>
      <c r="AE5" s="93" t="s">
        <v>54</v>
      </c>
      <c r="AF5" s="10"/>
      <c r="AG5" s="104"/>
      <c r="AH5" s="104"/>
      <c r="AI5" s="104"/>
      <c r="AJ5" s="104"/>
      <c r="AK5" s="104"/>
      <c r="AL5" s="104">
        <f>SUM(Élèves!P6+4)</f>
        <v>11</v>
      </c>
      <c r="AM5" s="104"/>
      <c r="AN5" s="104"/>
      <c r="AO5" s="104"/>
      <c r="AP5" s="104"/>
      <c r="AQ5" s="104"/>
      <c r="AR5" s="104"/>
      <c r="AS5" s="104"/>
      <c r="AT5" s="104"/>
      <c r="AU5" s="104"/>
      <c r="AV5" s="104"/>
      <c r="AW5" s="104"/>
      <c r="AX5" s="104"/>
      <c r="AY5" s="104"/>
      <c r="AZ5" s="104"/>
      <c r="BA5" s="104"/>
      <c r="BB5" s="104"/>
      <c r="BC5" s="104"/>
      <c r="BD5" s="104"/>
      <c r="BE5" s="104"/>
      <c r="BF5" s="104"/>
      <c r="BG5" s="104"/>
      <c r="BH5" s="104"/>
      <c r="BI5" s="104"/>
      <c r="BJ5" s="104"/>
    </row>
    <row r="6" spans="1:62">
      <c r="A6" s="104"/>
      <c r="B6" s="31">
        <v>2</v>
      </c>
      <c r="C6" s="10" t="str">
        <f>Élèves!C5</f>
        <v>DUPOND</v>
      </c>
      <c r="D6" s="10" t="str">
        <f>Élèves!D5</f>
        <v>Henri</v>
      </c>
      <c r="E6" s="5"/>
      <c r="F6" s="5"/>
      <c r="G6" s="5"/>
      <c r="H6" s="5"/>
      <c r="I6" s="32"/>
      <c r="J6" s="5"/>
      <c r="K6" s="12" t="e">
        <f t="shared" ref="K6:K29" si="3">SUM(E6,G6,I6)/SUM(F6,H6,J6)*100</f>
        <v>#DIV/0!</v>
      </c>
      <c r="L6" s="11" t="s">
        <v>22</v>
      </c>
      <c r="M6" s="94" t="e">
        <f t="shared" ref="M6:M29" ca="1" si="4">RANK(K6,INDIRECT("K5:K" &amp; $AL$5))</f>
        <v>#DIV/0!</v>
      </c>
      <c r="N6" s="22"/>
      <c r="O6" s="35"/>
      <c r="P6" s="5"/>
      <c r="Q6" s="5"/>
      <c r="R6" s="5"/>
      <c r="S6" s="5"/>
      <c r="T6" s="5"/>
      <c r="U6" s="5"/>
      <c r="V6" s="5"/>
      <c r="W6" s="5"/>
      <c r="X6" s="5"/>
      <c r="Y6" s="5"/>
      <c r="Z6" s="12" t="e">
        <f t="shared" ref="Z6:Z29" si="5">SUM(E6,G6,I6,P6,R6,T6,V6,X6)/SUM(F6,H6,J6,Q6,S6,U6,W6,Y6)*100</f>
        <v>#DIV/0!</v>
      </c>
      <c r="AA6" s="11" t="s">
        <v>22</v>
      </c>
      <c r="AB6" s="94" t="e">
        <f t="shared" ca="1" si="0"/>
        <v>#DIV/0!</v>
      </c>
      <c r="AC6" s="35" t="e">
        <f t="shared" si="1"/>
        <v>#DIV/0!</v>
      </c>
      <c r="AD6" s="52" t="e">
        <f t="shared" si="2"/>
        <v>#DIV/0!</v>
      </c>
      <c r="AE6" s="93" t="s">
        <v>54</v>
      </c>
      <c r="AF6" s="10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  <c r="AR6" s="104"/>
      <c r="AS6" s="104"/>
      <c r="AT6" s="104"/>
      <c r="AU6" s="104"/>
      <c r="AV6" s="104"/>
      <c r="AW6" s="104"/>
      <c r="AX6" s="104"/>
      <c r="AY6" s="104"/>
      <c r="AZ6" s="104"/>
      <c r="BA6" s="104"/>
      <c r="BB6" s="104"/>
      <c r="BC6" s="104"/>
      <c r="BD6" s="104"/>
      <c r="BE6" s="104"/>
      <c r="BF6" s="104"/>
      <c r="BG6" s="104"/>
      <c r="BH6" s="104"/>
      <c r="BI6" s="104"/>
      <c r="BJ6" s="104"/>
    </row>
    <row r="7" spans="1:62">
      <c r="A7" s="104"/>
      <c r="B7" s="31">
        <v>3</v>
      </c>
      <c r="C7" s="10" t="str">
        <f>Élèves!C6</f>
        <v>TABERNACLE</v>
      </c>
      <c r="D7" s="10" t="str">
        <f>Élèves!D6</f>
        <v>Ghislain</v>
      </c>
      <c r="E7" s="5"/>
      <c r="F7" s="5"/>
      <c r="G7" s="5"/>
      <c r="H7" s="5"/>
      <c r="I7" s="32"/>
      <c r="J7" s="5"/>
      <c r="K7" s="12" t="e">
        <f t="shared" si="3"/>
        <v>#DIV/0!</v>
      </c>
      <c r="L7" s="11" t="s">
        <v>22</v>
      </c>
      <c r="M7" s="94" t="e">
        <f t="shared" ca="1" si="4"/>
        <v>#DIV/0!</v>
      </c>
      <c r="N7" s="22"/>
      <c r="O7" s="35"/>
      <c r="P7" s="5"/>
      <c r="Q7" s="5"/>
      <c r="R7" s="5"/>
      <c r="S7" s="5"/>
      <c r="T7" s="5"/>
      <c r="U7" s="5"/>
      <c r="V7" s="5"/>
      <c r="W7" s="5"/>
      <c r="X7" s="5"/>
      <c r="Y7" s="5"/>
      <c r="Z7" s="12" t="e">
        <f t="shared" si="5"/>
        <v>#DIV/0!</v>
      </c>
      <c r="AA7" s="11" t="s">
        <v>22</v>
      </c>
      <c r="AB7" s="94" t="e">
        <f t="shared" ca="1" si="0"/>
        <v>#DIV/0!</v>
      </c>
      <c r="AC7" s="35" t="e">
        <f t="shared" si="1"/>
        <v>#DIV/0!</v>
      </c>
      <c r="AD7" s="52" t="e">
        <f t="shared" si="2"/>
        <v>#DIV/0!</v>
      </c>
      <c r="AE7" s="93" t="s">
        <v>54</v>
      </c>
      <c r="AF7" s="10"/>
      <c r="AG7" s="104"/>
      <c r="AH7" s="104"/>
      <c r="AI7" s="104"/>
      <c r="AJ7" s="104"/>
      <c r="AK7" s="104"/>
      <c r="AL7" s="104"/>
      <c r="AM7" s="104"/>
      <c r="AN7" s="104"/>
      <c r="AO7" s="104"/>
      <c r="AP7" s="104"/>
      <c r="AQ7" s="104"/>
      <c r="AR7" s="104"/>
      <c r="AS7" s="104"/>
      <c r="AT7" s="104"/>
      <c r="AU7" s="104"/>
      <c r="AV7" s="104"/>
      <c r="AW7" s="104"/>
      <c r="AX7" s="104"/>
      <c r="AY7" s="104"/>
      <c r="AZ7" s="104"/>
      <c r="BA7" s="104"/>
      <c r="BB7" s="104"/>
      <c r="BC7" s="104"/>
      <c r="BD7" s="104"/>
      <c r="BE7" s="104"/>
      <c r="BF7" s="104"/>
      <c r="BG7" s="104"/>
      <c r="BH7" s="104"/>
      <c r="BI7" s="104"/>
      <c r="BJ7" s="104"/>
    </row>
    <row r="8" spans="1:62">
      <c r="A8" s="104"/>
      <c r="B8" s="31">
        <v>4</v>
      </c>
      <c r="C8" s="10" t="str">
        <f>Élèves!C7</f>
        <v>EASY</v>
      </c>
      <c r="D8" s="10" t="str">
        <f>Élèves!D7</f>
        <v>Isabelle</v>
      </c>
      <c r="E8" s="5"/>
      <c r="F8" s="5"/>
      <c r="G8" s="5"/>
      <c r="H8" s="5"/>
      <c r="I8" s="32"/>
      <c r="J8" s="5"/>
      <c r="K8" s="12" t="e">
        <f t="shared" si="3"/>
        <v>#DIV/0!</v>
      </c>
      <c r="L8" s="11" t="s">
        <v>22</v>
      </c>
      <c r="M8" s="94" t="e">
        <f t="shared" ca="1" si="4"/>
        <v>#DIV/0!</v>
      </c>
      <c r="N8" s="22"/>
      <c r="O8" s="35"/>
      <c r="P8" s="5"/>
      <c r="Q8" s="5"/>
      <c r="R8" s="5"/>
      <c r="S8" s="5"/>
      <c r="T8" s="5"/>
      <c r="U8" s="5"/>
      <c r="V8" s="5"/>
      <c r="W8" s="5"/>
      <c r="X8" s="5"/>
      <c r="Y8" s="5"/>
      <c r="Z8" s="12" t="e">
        <f t="shared" si="5"/>
        <v>#DIV/0!</v>
      </c>
      <c r="AA8" s="11" t="s">
        <v>22</v>
      </c>
      <c r="AB8" s="94" t="e">
        <f t="shared" ca="1" si="0"/>
        <v>#DIV/0!</v>
      </c>
      <c r="AC8" s="35" t="e">
        <f t="shared" si="1"/>
        <v>#DIV/0!</v>
      </c>
      <c r="AD8" s="52" t="e">
        <f t="shared" si="2"/>
        <v>#DIV/0!</v>
      </c>
      <c r="AE8" s="93" t="s">
        <v>54</v>
      </c>
      <c r="AF8" s="10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  <c r="BD8" s="104"/>
      <c r="BE8" s="104"/>
      <c r="BF8" s="104"/>
      <c r="BG8" s="104"/>
      <c r="BH8" s="104"/>
      <c r="BI8" s="104"/>
      <c r="BJ8" s="104"/>
    </row>
    <row r="9" spans="1:62">
      <c r="A9" s="104"/>
      <c r="B9" s="31">
        <v>5</v>
      </c>
      <c r="C9" s="10" t="str">
        <f>Élèves!C8</f>
        <v>KINGDOM</v>
      </c>
      <c r="D9" s="10" t="str">
        <f>Élèves!D8</f>
        <v>Aline</v>
      </c>
      <c r="E9" s="5"/>
      <c r="F9" s="5"/>
      <c r="G9" s="5"/>
      <c r="H9" s="5"/>
      <c r="I9" s="32"/>
      <c r="J9" s="5"/>
      <c r="K9" s="12" t="e">
        <f t="shared" si="3"/>
        <v>#DIV/0!</v>
      </c>
      <c r="L9" s="11" t="s">
        <v>22</v>
      </c>
      <c r="M9" s="94" t="e">
        <f t="shared" ca="1" si="4"/>
        <v>#DIV/0!</v>
      </c>
      <c r="N9" s="22"/>
      <c r="O9" s="35"/>
      <c r="P9" s="5"/>
      <c r="Q9" s="5"/>
      <c r="R9" s="5"/>
      <c r="S9" s="5"/>
      <c r="T9" s="5"/>
      <c r="U9" s="5"/>
      <c r="V9" s="5"/>
      <c r="W9" s="5"/>
      <c r="X9" s="5"/>
      <c r="Y9" s="5"/>
      <c r="Z9" s="12" t="e">
        <f t="shared" si="5"/>
        <v>#DIV/0!</v>
      </c>
      <c r="AA9" s="11" t="s">
        <v>22</v>
      </c>
      <c r="AB9" s="94" t="e">
        <f t="shared" ca="1" si="0"/>
        <v>#DIV/0!</v>
      </c>
      <c r="AC9" s="35" t="e">
        <f t="shared" si="1"/>
        <v>#DIV/0!</v>
      </c>
      <c r="AD9" s="52" t="e">
        <f t="shared" si="2"/>
        <v>#DIV/0!</v>
      </c>
      <c r="AE9" s="93" t="s">
        <v>54</v>
      </c>
      <c r="AF9" s="10"/>
      <c r="AG9" s="104"/>
      <c r="AH9" s="104"/>
      <c r="AI9" s="104"/>
      <c r="AJ9" s="104"/>
      <c r="AK9" s="104"/>
      <c r="AL9" s="104"/>
      <c r="AM9" s="104"/>
      <c r="AN9" s="104"/>
      <c r="AO9" s="104"/>
      <c r="AP9" s="104"/>
      <c r="AQ9" s="104"/>
      <c r="AR9" s="104"/>
      <c r="AS9" s="104"/>
      <c r="AT9" s="104"/>
      <c r="AU9" s="104"/>
      <c r="AV9" s="104"/>
      <c r="AW9" s="104"/>
      <c r="AX9" s="104"/>
      <c r="AY9" s="104"/>
      <c r="AZ9" s="104"/>
      <c r="BA9" s="104"/>
      <c r="BB9" s="104"/>
      <c r="BC9" s="104"/>
      <c r="BD9" s="104"/>
      <c r="BE9" s="104"/>
      <c r="BF9" s="104"/>
      <c r="BG9" s="104"/>
      <c r="BH9" s="104"/>
      <c r="BI9" s="104"/>
      <c r="BJ9" s="104"/>
    </row>
    <row r="10" spans="1:62">
      <c r="A10" s="104"/>
      <c r="B10" s="31">
        <v>6</v>
      </c>
      <c r="C10" s="10" t="str">
        <f>Élèves!C9</f>
        <v>FORTE</v>
      </c>
      <c r="D10" s="10" t="str">
        <f>Élèves!D9</f>
        <v>Salie</v>
      </c>
      <c r="E10" s="5"/>
      <c r="F10" s="5"/>
      <c r="G10" s="5"/>
      <c r="H10" s="5"/>
      <c r="I10" s="32"/>
      <c r="J10" s="5"/>
      <c r="K10" s="12" t="e">
        <f t="shared" si="3"/>
        <v>#DIV/0!</v>
      </c>
      <c r="L10" s="11" t="s">
        <v>22</v>
      </c>
      <c r="M10" s="94" t="e">
        <f t="shared" ca="1" si="4"/>
        <v>#DIV/0!</v>
      </c>
      <c r="N10" s="22"/>
      <c r="O10" s="35"/>
      <c r="P10" s="5"/>
      <c r="Q10" s="5"/>
      <c r="R10" s="5"/>
      <c r="S10" s="5"/>
      <c r="T10" s="5"/>
      <c r="U10" s="5"/>
      <c r="V10" s="5"/>
      <c r="W10" s="5"/>
      <c r="X10" s="5"/>
      <c r="Y10" s="5"/>
      <c r="Z10" s="12" t="e">
        <f t="shared" si="5"/>
        <v>#DIV/0!</v>
      </c>
      <c r="AA10" s="11" t="s">
        <v>22</v>
      </c>
      <c r="AB10" s="94" t="e">
        <f t="shared" ca="1" si="0"/>
        <v>#DIV/0!</v>
      </c>
      <c r="AC10" s="35" t="e">
        <f t="shared" si="1"/>
        <v>#DIV/0!</v>
      </c>
      <c r="AD10" s="52" t="e">
        <f t="shared" si="2"/>
        <v>#DIV/0!</v>
      </c>
      <c r="AE10" s="93" t="s">
        <v>54</v>
      </c>
      <c r="AF10" s="10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04"/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104"/>
      <c r="BG10" s="104"/>
      <c r="BH10" s="104"/>
      <c r="BI10" s="104"/>
      <c r="BJ10" s="104"/>
    </row>
    <row r="11" spans="1:62">
      <c r="A11" s="104"/>
      <c r="B11" s="31">
        <v>7</v>
      </c>
      <c r="C11" s="10" t="str">
        <f>Élèves!C10</f>
        <v>SEGEC</v>
      </c>
      <c r="D11" s="10" t="str">
        <f>Élèves!D10</f>
        <v>Rédoine</v>
      </c>
      <c r="E11" s="5"/>
      <c r="F11" s="5"/>
      <c r="G11" s="5"/>
      <c r="H11" s="5"/>
      <c r="I11" s="32"/>
      <c r="J11" s="5"/>
      <c r="K11" s="12" t="e">
        <f t="shared" si="3"/>
        <v>#DIV/0!</v>
      </c>
      <c r="L11" s="11" t="s">
        <v>22</v>
      </c>
      <c r="M11" s="94" t="e">
        <f t="shared" ca="1" si="4"/>
        <v>#DIV/0!</v>
      </c>
      <c r="N11" s="22"/>
      <c r="O11" s="35"/>
      <c r="P11" s="5"/>
      <c r="Q11" s="5"/>
      <c r="R11" s="5"/>
      <c r="S11" s="5"/>
      <c r="T11" s="5"/>
      <c r="U11" s="5"/>
      <c r="V11" s="5"/>
      <c r="W11" s="5"/>
      <c r="X11" s="5"/>
      <c r="Y11" s="5"/>
      <c r="Z11" s="12" t="e">
        <f t="shared" si="5"/>
        <v>#DIV/0!</v>
      </c>
      <c r="AA11" s="11" t="s">
        <v>22</v>
      </c>
      <c r="AB11" s="94" t="e">
        <f t="shared" ca="1" si="0"/>
        <v>#DIV/0!</v>
      </c>
      <c r="AC11" s="35" t="e">
        <f t="shared" si="1"/>
        <v>#DIV/0!</v>
      </c>
      <c r="AD11" s="52" t="e">
        <f t="shared" si="2"/>
        <v>#DIV/0!</v>
      </c>
      <c r="AE11" s="93" t="s">
        <v>54</v>
      </c>
      <c r="AF11" s="10"/>
      <c r="AG11" s="104"/>
      <c r="AH11" s="104"/>
      <c r="AI11" s="104"/>
      <c r="AJ11" s="104"/>
      <c r="AK11" s="104"/>
      <c r="AL11" s="104"/>
      <c r="AM11" s="104"/>
      <c r="AN11" s="104"/>
      <c r="AO11" s="104"/>
      <c r="AP11" s="104"/>
      <c r="AQ11" s="104"/>
      <c r="AR11" s="104"/>
      <c r="AS11" s="104"/>
      <c r="AT11" s="104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104"/>
      <c r="BG11" s="104"/>
      <c r="BH11" s="104"/>
      <c r="BI11" s="104"/>
      <c r="BJ11" s="104"/>
    </row>
    <row r="12" spans="1:62">
      <c r="A12" s="104"/>
      <c r="B12" s="31">
        <v>8</v>
      </c>
      <c r="C12" s="10">
        <f>Élèves!C11</f>
        <v>0</v>
      </c>
      <c r="D12" s="10">
        <f>Élèves!D11</f>
        <v>0</v>
      </c>
      <c r="E12" s="5"/>
      <c r="F12" s="5"/>
      <c r="G12" s="5"/>
      <c r="H12" s="5"/>
      <c r="I12" s="32"/>
      <c r="J12" s="5"/>
      <c r="K12" s="12" t="e">
        <f t="shared" si="3"/>
        <v>#DIV/0!</v>
      </c>
      <c r="L12" s="11" t="s">
        <v>22</v>
      </c>
      <c r="M12" s="94" t="e">
        <f t="shared" ca="1" si="4"/>
        <v>#DIV/0!</v>
      </c>
      <c r="N12" s="22"/>
      <c r="O12" s="35"/>
      <c r="P12" s="5"/>
      <c r="Q12" s="5"/>
      <c r="R12" s="5"/>
      <c r="S12" s="5"/>
      <c r="T12" s="5"/>
      <c r="U12" s="5"/>
      <c r="V12" s="5"/>
      <c r="W12" s="5"/>
      <c r="X12" s="5"/>
      <c r="Y12" s="5"/>
      <c r="Z12" s="12" t="e">
        <f t="shared" si="5"/>
        <v>#DIV/0!</v>
      </c>
      <c r="AA12" s="11" t="s">
        <v>22</v>
      </c>
      <c r="AB12" s="94" t="e">
        <f t="shared" ca="1" si="0"/>
        <v>#DIV/0!</v>
      </c>
      <c r="AC12" s="35" t="e">
        <f t="shared" si="1"/>
        <v>#DIV/0!</v>
      </c>
      <c r="AD12" s="52" t="e">
        <f t="shared" si="2"/>
        <v>#DIV/0!</v>
      </c>
      <c r="AE12" s="93" t="s">
        <v>54</v>
      </c>
      <c r="AF12" s="10"/>
      <c r="AG12" s="104"/>
      <c r="AH12" s="104"/>
      <c r="AI12" s="104"/>
      <c r="AJ12" s="104"/>
      <c r="AK12" s="104"/>
      <c r="AL12" s="104"/>
      <c r="AM12" s="104"/>
      <c r="AN12" s="104"/>
      <c r="AO12" s="104"/>
      <c r="AP12" s="104"/>
      <c r="AQ12" s="104"/>
      <c r="AR12" s="104"/>
      <c r="AS12" s="104"/>
      <c r="AT12" s="104"/>
      <c r="AU12" s="104"/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104"/>
      <c r="BG12" s="104"/>
      <c r="BH12" s="104"/>
      <c r="BI12" s="104"/>
      <c r="BJ12" s="104"/>
    </row>
    <row r="13" spans="1:62">
      <c r="A13" s="104"/>
      <c r="B13" s="31">
        <v>9</v>
      </c>
      <c r="C13" s="10">
        <f>Élèves!C12</f>
        <v>0</v>
      </c>
      <c r="D13" s="10">
        <f>Élèves!D12</f>
        <v>0</v>
      </c>
      <c r="E13" s="5"/>
      <c r="F13" s="5"/>
      <c r="G13" s="5"/>
      <c r="H13" s="5"/>
      <c r="I13" s="32"/>
      <c r="J13" s="5"/>
      <c r="K13" s="12" t="e">
        <f t="shared" si="3"/>
        <v>#DIV/0!</v>
      </c>
      <c r="L13" s="11" t="s">
        <v>22</v>
      </c>
      <c r="M13" s="94" t="e">
        <f t="shared" ca="1" si="4"/>
        <v>#DIV/0!</v>
      </c>
      <c r="N13" s="22"/>
      <c r="O13" s="35"/>
      <c r="P13" s="5"/>
      <c r="Q13" s="5"/>
      <c r="R13" s="5"/>
      <c r="S13" s="5"/>
      <c r="T13" s="5"/>
      <c r="U13" s="5"/>
      <c r="V13" s="5"/>
      <c r="W13" s="5"/>
      <c r="X13" s="5"/>
      <c r="Y13" s="5"/>
      <c r="Z13" s="12" t="e">
        <f t="shared" si="5"/>
        <v>#DIV/0!</v>
      </c>
      <c r="AA13" s="11" t="s">
        <v>22</v>
      </c>
      <c r="AB13" s="94" t="e">
        <f t="shared" ca="1" si="0"/>
        <v>#DIV/0!</v>
      </c>
      <c r="AC13" s="35" t="e">
        <f t="shared" si="1"/>
        <v>#DIV/0!</v>
      </c>
      <c r="AD13" s="52" t="e">
        <f t="shared" si="2"/>
        <v>#DIV/0!</v>
      </c>
      <c r="AE13" s="93" t="s">
        <v>54</v>
      </c>
      <c r="AF13" s="10"/>
      <c r="AG13" s="104"/>
      <c r="AH13" s="104"/>
      <c r="AI13" s="104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104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104"/>
      <c r="BG13" s="104"/>
      <c r="BH13" s="104"/>
      <c r="BI13" s="104"/>
      <c r="BJ13" s="104"/>
    </row>
    <row r="14" spans="1:62">
      <c r="A14" s="104"/>
      <c r="B14" s="31">
        <v>10</v>
      </c>
      <c r="C14" s="10">
        <f>Élèves!C13</f>
        <v>0</v>
      </c>
      <c r="D14" s="10">
        <f>Élèves!D13</f>
        <v>0</v>
      </c>
      <c r="E14" s="5"/>
      <c r="F14" s="5"/>
      <c r="G14" s="5"/>
      <c r="H14" s="5"/>
      <c r="I14" s="32"/>
      <c r="J14" s="5"/>
      <c r="K14" s="12" t="e">
        <f t="shared" si="3"/>
        <v>#DIV/0!</v>
      </c>
      <c r="L14" s="11" t="s">
        <v>22</v>
      </c>
      <c r="M14" s="94" t="e">
        <f t="shared" ca="1" si="4"/>
        <v>#DIV/0!</v>
      </c>
      <c r="N14" s="22"/>
      <c r="O14" s="35"/>
      <c r="P14" s="5"/>
      <c r="Q14" s="5"/>
      <c r="R14" s="5"/>
      <c r="S14" s="5"/>
      <c r="T14" s="5"/>
      <c r="U14" s="5"/>
      <c r="V14" s="5"/>
      <c r="W14" s="5"/>
      <c r="X14" s="5"/>
      <c r="Y14" s="5"/>
      <c r="Z14" s="12" t="e">
        <f t="shared" si="5"/>
        <v>#DIV/0!</v>
      </c>
      <c r="AA14" s="11" t="s">
        <v>22</v>
      </c>
      <c r="AB14" s="94" t="e">
        <f t="shared" ca="1" si="0"/>
        <v>#DIV/0!</v>
      </c>
      <c r="AC14" s="35" t="e">
        <f t="shared" si="1"/>
        <v>#DIV/0!</v>
      </c>
      <c r="AD14" s="52" t="e">
        <f t="shared" si="2"/>
        <v>#DIV/0!</v>
      </c>
      <c r="AE14" s="93" t="s">
        <v>54</v>
      </c>
      <c r="AF14" s="10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04"/>
      <c r="AX14" s="104"/>
      <c r="AY14" s="104"/>
      <c r="AZ14" s="104"/>
      <c r="BA14" s="104"/>
      <c r="BB14" s="104"/>
      <c r="BC14" s="104"/>
      <c r="BD14" s="104"/>
      <c r="BE14" s="104"/>
      <c r="BF14" s="104"/>
      <c r="BG14" s="104"/>
      <c r="BH14" s="104"/>
      <c r="BI14" s="104"/>
      <c r="BJ14" s="104"/>
    </row>
    <row r="15" spans="1:62">
      <c r="A15" s="104"/>
      <c r="B15" s="31">
        <v>11</v>
      </c>
      <c r="C15" s="10">
        <f>Élèves!C14</f>
        <v>0</v>
      </c>
      <c r="D15" s="10">
        <f>Élèves!D14</f>
        <v>0</v>
      </c>
      <c r="E15" s="5"/>
      <c r="F15" s="5"/>
      <c r="G15" s="5"/>
      <c r="H15" s="5"/>
      <c r="I15" s="32"/>
      <c r="J15" s="5"/>
      <c r="K15" s="12" t="e">
        <f t="shared" si="3"/>
        <v>#DIV/0!</v>
      </c>
      <c r="L15" s="11" t="s">
        <v>22</v>
      </c>
      <c r="M15" s="94" t="e">
        <f t="shared" ca="1" si="4"/>
        <v>#DIV/0!</v>
      </c>
      <c r="N15" s="22"/>
      <c r="O15" s="35"/>
      <c r="P15" s="5"/>
      <c r="Q15" s="5"/>
      <c r="R15" s="5"/>
      <c r="S15" s="5"/>
      <c r="T15" s="5"/>
      <c r="U15" s="5"/>
      <c r="V15" s="5"/>
      <c r="W15" s="5"/>
      <c r="X15" s="5"/>
      <c r="Y15" s="5"/>
      <c r="Z15" s="12" t="e">
        <f t="shared" si="5"/>
        <v>#DIV/0!</v>
      </c>
      <c r="AA15" s="11" t="s">
        <v>22</v>
      </c>
      <c r="AB15" s="94" t="e">
        <f t="shared" ca="1" si="0"/>
        <v>#DIV/0!</v>
      </c>
      <c r="AC15" s="35" t="e">
        <f t="shared" si="1"/>
        <v>#DIV/0!</v>
      </c>
      <c r="AD15" s="52" t="e">
        <f t="shared" si="2"/>
        <v>#DIV/0!</v>
      </c>
      <c r="AE15" s="93" t="s">
        <v>54</v>
      </c>
      <c r="AF15" s="10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  <c r="BD15" s="104"/>
      <c r="BE15" s="104"/>
      <c r="BF15" s="104"/>
      <c r="BG15" s="104"/>
      <c r="BH15" s="104"/>
      <c r="BI15" s="104"/>
      <c r="BJ15" s="104"/>
    </row>
    <row r="16" spans="1:62">
      <c r="A16" s="104"/>
      <c r="B16" s="31">
        <v>12</v>
      </c>
      <c r="C16" s="10">
        <f>Élèves!C15</f>
        <v>0</v>
      </c>
      <c r="D16" s="10">
        <f>Élèves!D15</f>
        <v>0</v>
      </c>
      <c r="E16" s="5"/>
      <c r="F16" s="5"/>
      <c r="G16" s="5"/>
      <c r="H16" s="5"/>
      <c r="I16" s="32"/>
      <c r="J16" s="5"/>
      <c r="K16" s="12" t="e">
        <f t="shared" si="3"/>
        <v>#DIV/0!</v>
      </c>
      <c r="L16" s="11" t="s">
        <v>22</v>
      </c>
      <c r="M16" s="94" t="e">
        <f t="shared" ca="1" si="4"/>
        <v>#DIV/0!</v>
      </c>
      <c r="N16" s="22"/>
      <c r="O16" s="35"/>
      <c r="P16" s="5"/>
      <c r="Q16" s="5"/>
      <c r="R16" s="5"/>
      <c r="S16" s="5"/>
      <c r="T16" s="5"/>
      <c r="U16" s="5"/>
      <c r="V16" s="5"/>
      <c r="W16" s="5"/>
      <c r="X16" s="5"/>
      <c r="Y16" s="5"/>
      <c r="Z16" s="12" t="e">
        <f t="shared" si="5"/>
        <v>#DIV/0!</v>
      </c>
      <c r="AA16" s="11" t="s">
        <v>22</v>
      </c>
      <c r="AB16" s="94" t="e">
        <f t="shared" ca="1" si="0"/>
        <v>#DIV/0!</v>
      </c>
      <c r="AC16" s="35" t="e">
        <f t="shared" si="1"/>
        <v>#DIV/0!</v>
      </c>
      <c r="AD16" s="52" t="e">
        <f t="shared" si="2"/>
        <v>#DIV/0!</v>
      </c>
      <c r="AE16" s="93" t="s">
        <v>54</v>
      </c>
      <c r="AF16" s="10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4"/>
      <c r="AV16" s="104"/>
      <c r="AW16" s="104"/>
      <c r="AX16" s="104"/>
      <c r="AY16" s="104"/>
      <c r="AZ16" s="104"/>
      <c r="BA16" s="104"/>
      <c r="BB16" s="104"/>
      <c r="BC16" s="104"/>
      <c r="BD16" s="104"/>
      <c r="BE16" s="104"/>
      <c r="BF16" s="104"/>
      <c r="BG16" s="104"/>
      <c r="BH16" s="104"/>
      <c r="BI16" s="104"/>
      <c r="BJ16" s="104"/>
    </row>
    <row r="17" spans="1:62">
      <c r="A17" s="104"/>
      <c r="B17" s="31">
        <v>13</v>
      </c>
      <c r="C17" s="10">
        <f>Élèves!C16</f>
        <v>0</v>
      </c>
      <c r="D17" s="10">
        <f>Élèves!D16</f>
        <v>0</v>
      </c>
      <c r="E17" s="5"/>
      <c r="F17" s="5"/>
      <c r="G17" s="5"/>
      <c r="H17" s="5"/>
      <c r="I17" s="32"/>
      <c r="J17" s="5"/>
      <c r="K17" s="12" t="e">
        <f t="shared" si="3"/>
        <v>#DIV/0!</v>
      </c>
      <c r="L17" s="11" t="s">
        <v>22</v>
      </c>
      <c r="M17" s="94" t="e">
        <f t="shared" ca="1" si="4"/>
        <v>#DIV/0!</v>
      </c>
      <c r="N17" s="22"/>
      <c r="O17" s="35"/>
      <c r="P17" s="5"/>
      <c r="Q17" s="5"/>
      <c r="R17" s="5"/>
      <c r="S17" s="5"/>
      <c r="T17" s="5"/>
      <c r="U17" s="5"/>
      <c r="V17" s="5"/>
      <c r="W17" s="5"/>
      <c r="X17" s="5"/>
      <c r="Y17" s="5"/>
      <c r="Z17" s="12" t="e">
        <f t="shared" si="5"/>
        <v>#DIV/0!</v>
      </c>
      <c r="AA17" s="11" t="s">
        <v>22</v>
      </c>
      <c r="AB17" s="94" t="e">
        <f t="shared" ca="1" si="0"/>
        <v>#DIV/0!</v>
      </c>
      <c r="AC17" s="35" t="e">
        <f t="shared" si="1"/>
        <v>#DIV/0!</v>
      </c>
      <c r="AD17" s="52" t="e">
        <f t="shared" si="2"/>
        <v>#DIV/0!</v>
      </c>
      <c r="AE17" s="93" t="s">
        <v>54</v>
      </c>
      <c r="AF17" s="10"/>
      <c r="AG17" s="104"/>
      <c r="AH17" s="104"/>
      <c r="AI17" s="104"/>
      <c r="AJ17" s="104"/>
      <c r="AK17" s="104"/>
      <c r="AL17" s="104"/>
      <c r="AM17" s="104"/>
      <c r="AN17" s="104"/>
      <c r="AO17" s="104"/>
      <c r="AP17" s="104"/>
      <c r="AQ17" s="104"/>
      <c r="AR17" s="104"/>
      <c r="AS17" s="104"/>
      <c r="AT17" s="104"/>
      <c r="AU17" s="104"/>
      <c r="AV17" s="104"/>
      <c r="AW17" s="104"/>
      <c r="AX17" s="104"/>
      <c r="AY17" s="104"/>
      <c r="AZ17" s="104"/>
      <c r="BA17" s="104"/>
      <c r="BB17" s="104"/>
      <c r="BC17" s="104"/>
      <c r="BD17" s="104"/>
      <c r="BE17" s="104"/>
      <c r="BF17" s="104"/>
      <c r="BG17" s="104"/>
      <c r="BH17" s="104"/>
      <c r="BI17" s="104"/>
      <c r="BJ17" s="104"/>
    </row>
    <row r="18" spans="1:62">
      <c r="A18" s="104"/>
      <c r="B18" s="31">
        <v>14</v>
      </c>
      <c r="C18" s="10">
        <f>Élèves!C17</f>
        <v>0</v>
      </c>
      <c r="D18" s="10">
        <f>Élèves!D17</f>
        <v>0</v>
      </c>
      <c r="E18" s="5"/>
      <c r="F18" s="5"/>
      <c r="G18" s="5"/>
      <c r="H18" s="5"/>
      <c r="I18" s="32"/>
      <c r="J18" s="5"/>
      <c r="K18" s="12" t="e">
        <f t="shared" si="3"/>
        <v>#DIV/0!</v>
      </c>
      <c r="L18" s="11" t="s">
        <v>22</v>
      </c>
      <c r="M18" s="94" t="e">
        <f t="shared" ca="1" si="4"/>
        <v>#DIV/0!</v>
      </c>
      <c r="N18" s="22"/>
      <c r="O18" s="35"/>
      <c r="P18" s="5"/>
      <c r="Q18" s="5"/>
      <c r="R18" s="5"/>
      <c r="S18" s="5"/>
      <c r="T18" s="5"/>
      <c r="U18" s="5"/>
      <c r="V18" s="5"/>
      <c r="W18" s="5"/>
      <c r="X18" s="5"/>
      <c r="Y18" s="5"/>
      <c r="Z18" s="12" t="e">
        <f t="shared" si="5"/>
        <v>#DIV/0!</v>
      </c>
      <c r="AA18" s="11" t="s">
        <v>22</v>
      </c>
      <c r="AB18" s="94" t="e">
        <f t="shared" ca="1" si="0"/>
        <v>#DIV/0!</v>
      </c>
      <c r="AC18" s="35" t="e">
        <f t="shared" si="1"/>
        <v>#DIV/0!</v>
      </c>
      <c r="AD18" s="52" t="e">
        <f t="shared" si="2"/>
        <v>#DIV/0!</v>
      </c>
      <c r="AE18" s="93" t="s">
        <v>54</v>
      </c>
      <c r="AF18" s="10"/>
      <c r="AG18" s="104"/>
      <c r="AH18" s="104"/>
      <c r="AI18" s="104"/>
      <c r="AJ18" s="104"/>
      <c r="AK18" s="104"/>
      <c r="AL18" s="104"/>
      <c r="AM18" s="104"/>
      <c r="AN18" s="104"/>
      <c r="AO18" s="104"/>
      <c r="AP18" s="104"/>
      <c r="AQ18" s="104"/>
      <c r="AR18" s="104"/>
      <c r="AS18" s="104"/>
      <c r="AT18" s="104"/>
      <c r="AU18" s="104"/>
      <c r="AV18" s="104"/>
      <c r="AW18" s="104"/>
      <c r="AX18" s="104"/>
      <c r="AY18" s="104"/>
      <c r="AZ18" s="104"/>
      <c r="BA18" s="104"/>
      <c r="BB18" s="104"/>
      <c r="BC18" s="104"/>
      <c r="BD18" s="104"/>
      <c r="BE18" s="104"/>
      <c r="BF18" s="104"/>
      <c r="BG18" s="104"/>
      <c r="BH18" s="104"/>
      <c r="BI18" s="104"/>
      <c r="BJ18" s="104"/>
    </row>
    <row r="19" spans="1:62">
      <c r="A19" s="104"/>
      <c r="B19" s="31">
        <v>15</v>
      </c>
      <c r="C19" s="10">
        <f>Élèves!C18</f>
        <v>0</v>
      </c>
      <c r="D19" s="10">
        <f>Élèves!D18</f>
        <v>0</v>
      </c>
      <c r="E19" s="5"/>
      <c r="F19" s="5"/>
      <c r="G19" s="5"/>
      <c r="H19" s="5"/>
      <c r="I19" s="32"/>
      <c r="J19" s="5"/>
      <c r="K19" s="12" t="e">
        <f t="shared" si="3"/>
        <v>#DIV/0!</v>
      </c>
      <c r="L19" s="11" t="s">
        <v>22</v>
      </c>
      <c r="M19" s="94" t="e">
        <f t="shared" ca="1" si="4"/>
        <v>#DIV/0!</v>
      </c>
      <c r="N19" s="22"/>
      <c r="O19" s="35"/>
      <c r="P19" s="5"/>
      <c r="Q19" s="5"/>
      <c r="R19" s="5"/>
      <c r="S19" s="5"/>
      <c r="T19" s="5"/>
      <c r="U19" s="5"/>
      <c r="V19" s="5"/>
      <c r="W19" s="5"/>
      <c r="X19" s="5"/>
      <c r="Y19" s="5"/>
      <c r="Z19" s="12" t="e">
        <f t="shared" si="5"/>
        <v>#DIV/0!</v>
      </c>
      <c r="AA19" s="11" t="s">
        <v>22</v>
      </c>
      <c r="AB19" s="94" t="e">
        <f t="shared" ca="1" si="0"/>
        <v>#DIV/0!</v>
      </c>
      <c r="AC19" s="35" t="e">
        <f t="shared" si="1"/>
        <v>#DIV/0!</v>
      </c>
      <c r="AD19" s="52" t="e">
        <f t="shared" si="2"/>
        <v>#DIV/0!</v>
      </c>
      <c r="AE19" s="93" t="s">
        <v>54</v>
      </c>
      <c r="AF19" s="10"/>
      <c r="AG19" s="104"/>
      <c r="AH19" s="104"/>
      <c r="AI19" s="104"/>
      <c r="AJ19" s="104"/>
      <c r="AK19" s="104"/>
      <c r="AL19" s="104"/>
      <c r="AM19" s="104"/>
      <c r="AN19" s="104"/>
      <c r="AO19" s="104"/>
      <c r="AP19" s="104"/>
      <c r="AQ19" s="104"/>
      <c r="AR19" s="104"/>
      <c r="AS19" s="104"/>
      <c r="AT19" s="104"/>
      <c r="AU19" s="104"/>
      <c r="AV19" s="104"/>
      <c r="AW19" s="104"/>
      <c r="AX19" s="104"/>
      <c r="AY19" s="104"/>
      <c r="AZ19" s="104"/>
      <c r="BA19" s="104"/>
      <c r="BB19" s="104"/>
      <c r="BC19" s="104"/>
      <c r="BD19" s="104"/>
      <c r="BE19" s="104"/>
      <c r="BF19" s="104"/>
      <c r="BG19" s="104"/>
      <c r="BH19" s="104"/>
      <c r="BI19" s="104"/>
      <c r="BJ19" s="104"/>
    </row>
    <row r="20" spans="1:62">
      <c r="A20" s="104"/>
      <c r="B20" s="31">
        <v>16</v>
      </c>
      <c r="C20" s="10">
        <f>Élèves!C19</f>
        <v>0</v>
      </c>
      <c r="D20" s="10">
        <f>Élèves!D19</f>
        <v>0</v>
      </c>
      <c r="E20" s="5"/>
      <c r="F20" s="5"/>
      <c r="G20" s="5"/>
      <c r="H20" s="5"/>
      <c r="I20" s="32"/>
      <c r="J20" s="5"/>
      <c r="K20" s="12" t="e">
        <f t="shared" si="3"/>
        <v>#DIV/0!</v>
      </c>
      <c r="L20" s="11" t="s">
        <v>22</v>
      </c>
      <c r="M20" s="94" t="e">
        <f t="shared" ca="1" si="4"/>
        <v>#DIV/0!</v>
      </c>
      <c r="N20" s="22"/>
      <c r="O20" s="35"/>
      <c r="P20" s="5"/>
      <c r="Q20" s="5"/>
      <c r="R20" s="5"/>
      <c r="S20" s="5"/>
      <c r="T20" s="5"/>
      <c r="U20" s="5"/>
      <c r="V20" s="5"/>
      <c r="W20" s="5"/>
      <c r="X20" s="5"/>
      <c r="Y20" s="5"/>
      <c r="Z20" s="12" t="e">
        <f t="shared" si="5"/>
        <v>#DIV/0!</v>
      </c>
      <c r="AA20" s="11" t="s">
        <v>22</v>
      </c>
      <c r="AB20" s="94" t="e">
        <f t="shared" ca="1" si="0"/>
        <v>#DIV/0!</v>
      </c>
      <c r="AC20" s="35" t="e">
        <f t="shared" si="1"/>
        <v>#DIV/0!</v>
      </c>
      <c r="AD20" s="52" t="e">
        <f t="shared" si="2"/>
        <v>#DIV/0!</v>
      </c>
      <c r="AE20" s="93" t="s">
        <v>54</v>
      </c>
      <c r="AF20" s="10"/>
      <c r="AG20" s="104"/>
      <c r="AH20" s="104"/>
      <c r="AI20" s="104"/>
      <c r="AJ20" s="104"/>
      <c r="AK20" s="104"/>
      <c r="AL20" s="104"/>
      <c r="AM20" s="104"/>
      <c r="AN20" s="104"/>
      <c r="AO20" s="104"/>
      <c r="AP20" s="104"/>
      <c r="AQ20" s="104"/>
      <c r="AR20" s="104"/>
      <c r="AS20" s="104"/>
      <c r="AT20" s="104"/>
      <c r="AU20" s="104"/>
      <c r="AV20" s="104"/>
      <c r="AW20" s="104"/>
      <c r="AX20" s="104"/>
      <c r="AY20" s="104"/>
      <c r="AZ20" s="104"/>
      <c r="BA20" s="104"/>
      <c r="BB20" s="104"/>
      <c r="BC20" s="104"/>
      <c r="BD20" s="104"/>
      <c r="BE20" s="104"/>
      <c r="BF20" s="104"/>
      <c r="BG20" s="104"/>
      <c r="BH20" s="104"/>
      <c r="BI20" s="104"/>
      <c r="BJ20" s="104"/>
    </row>
    <row r="21" spans="1:62">
      <c r="A21" s="104"/>
      <c r="B21" s="31">
        <v>17</v>
      </c>
      <c r="C21" s="10">
        <f>Élèves!C20</f>
        <v>0</v>
      </c>
      <c r="D21" s="10">
        <f>Élèves!D20</f>
        <v>0</v>
      </c>
      <c r="E21" s="5"/>
      <c r="F21" s="5"/>
      <c r="G21" s="5"/>
      <c r="H21" s="5"/>
      <c r="I21" s="32"/>
      <c r="J21" s="5"/>
      <c r="K21" s="12" t="e">
        <f t="shared" si="3"/>
        <v>#DIV/0!</v>
      </c>
      <c r="L21" s="11" t="s">
        <v>22</v>
      </c>
      <c r="M21" s="94" t="e">
        <f t="shared" ca="1" si="4"/>
        <v>#DIV/0!</v>
      </c>
      <c r="N21" s="22"/>
      <c r="O21" s="35"/>
      <c r="P21" s="5"/>
      <c r="Q21" s="5"/>
      <c r="R21" s="5"/>
      <c r="S21" s="5"/>
      <c r="T21" s="5"/>
      <c r="U21" s="5"/>
      <c r="V21" s="5"/>
      <c r="W21" s="5"/>
      <c r="X21" s="5"/>
      <c r="Y21" s="5"/>
      <c r="Z21" s="12" t="e">
        <f t="shared" si="5"/>
        <v>#DIV/0!</v>
      </c>
      <c r="AA21" s="11" t="s">
        <v>22</v>
      </c>
      <c r="AB21" s="94" t="e">
        <f t="shared" ca="1" si="0"/>
        <v>#DIV/0!</v>
      </c>
      <c r="AC21" s="35" t="e">
        <f t="shared" si="1"/>
        <v>#DIV/0!</v>
      </c>
      <c r="AD21" s="52" t="e">
        <f t="shared" si="2"/>
        <v>#DIV/0!</v>
      </c>
      <c r="AE21" s="93" t="s">
        <v>54</v>
      </c>
      <c r="AF21" s="10"/>
      <c r="AG21" s="104"/>
      <c r="AH21" s="104"/>
      <c r="AI21" s="104"/>
      <c r="AJ21" s="104"/>
      <c r="AK21" s="104"/>
      <c r="AL21" s="104"/>
      <c r="AM21" s="104"/>
      <c r="AN21" s="104"/>
      <c r="AO21" s="104"/>
      <c r="AP21" s="104"/>
      <c r="AQ21" s="104"/>
      <c r="AR21" s="104"/>
      <c r="AS21" s="104"/>
      <c r="AT21" s="104"/>
      <c r="AU21" s="104"/>
      <c r="AV21" s="104"/>
      <c r="AW21" s="104"/>
      <c r="AX21" s="104"/>
      <c r="AY21" s="104"/>
      <c r="AZ21" s="104"/>
      <c r="BA21" s="104"/>
      <c r="BB21" s="104"/>
      <c r="BC21" s="104"/>
      <c r="BD21" s="104"/>
      <c r="BE21" s="104"/>
      <c r="BF21" s="104"/>
      <c r="BG21" s="104"/>
      <c r="BH21" s="104"/>
      <c r="BI21" s="104"/>
      <c r="BJ21" s="104"/>
    </row>
    <row r="22" spans="1:62">
      <c r="A22" s="104"/>
      <c r="B22" s="31">
        <v>18</v>
      </c>
      <c r="C22" s="10">
        <f>Élèves!C21</f>
        <v>0</v>
      </c>
      <c r="D22" s="10">
        <f>Élèves!D21</f>
        <v>0</v>
      </c>
      <c r="E22" s="5"/>
      <c r="F22" s="5"/>
      <c r="G22" s="5"/>
      <c r="H22" s="5"/>
      <c r="I22" s="32"/>
      <c r="J22" s="5"/>
      <c r="K22" s="12" t="e">
        <f t="shared" si="3"/>
        <v>#DIV/0!</v>
      </c>
      <c r="L22" s="11" t="s">
        <v>22</v>
      </c>
      <c r="M22" s="94" t="e">
        <f t="shared" ca="1" si="4"/>
        <v>#DIV/0!</v>
      </c>
      <c r="N22" s="22"/>
      <c r="O22" s="35"/>
      <c r="P22" s="5"/>
      <c r="Q22" s="5"/>
      <c r="R22" s="5"/>
      <c r="S22" s="5"/>
      <c r="T22" s="5"/>
      <c r="U22" s="5"/>
      <c r="V22" s="5"/>
      <c r="W22" s="5"/>
      <c r="X22" s="5"/>
      <c r="Y22" s="5"/>
      <c r="Z22" s="12" t="e">
        <f t="shared" si="5"/>
        <v>#DIV/0!</v>
      </c>
      <c r="AA22" s="11" t="s">
        <v>22</v>
      </c>
      <c r="AB22" s="94" t="e">
        <f t="shared" ca="1" si="0"/>
        <v>#DIV/0!</v>
      </c>
      <c r="AC22" s="35" t="e">
        <f t="shared" si="1"/>
        <v>#DIV/0!</v>
      </c>
      <c r="AD22" s="52" t="e">
        <f t="shared" si="2"/>
        <v>#DIV/0!</v>
      </c>
      <c r="AE22" s="93" t="s">
        <v>54</v>
      </c>
      <c r="AF22" s="10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4"/>
      <c r="AT22" s="104"/>
      <c r="AU22" s="104"/>
      <c r="AV22" s="104"/>
      <c r="AW22" s="104"/>
      <c r="AX22" s="104"/>
      <c r="AY22" s="104"/>
      <c r="AZ22" s="104"/>
      <c r="BA22" s="104"/>
      <c r="BB22" s="104"/>
      <c r="BC22" s="104"/>
      <c r="BD22" s="104"/>
      <c r="BE22" s="104"/>
      <c r="BF22" s="104"/>
      <c r="BG22" s="104"/>
      <c r="BH22" s="104"/>
      <c r="BI22" s="104"/>
      <c r="BJ22" s="104"/>
    </row>
    <row r="23" spans="1:62">
      <c r="A23" s="104"/>
      <c r="B23" s="31">
        <v>19</v>
      </c>
      <c r="C23" s="10">
        <f>Élèves!C22</f>
        <v>0</v>
      </c>
      <c r="D23" s="10">
        <f>Élèves!D22</f>
        <v>0</v>
      </c>
      <c r="E23" s="5"/>
      <c r="F23" s="5"/>
      <c r="G23" s="5"/>
      <c r="H23" s="5"/>
      <c r="I23" s="32"/>
      <c r="J23" s="5"/>
      <c r="K23" s="12" t="e">
        <f t="shared" si="3"/>
        <v>#DIV/0!</v>
      </c>
      <c r="L23" s="11" t="s">
        <v>22</v>
      </c>
      <c r="M23" s="94" t="e">
        <f t="shared" ca="1" si="4"/>
        <v>#DIV/0!</v>
      </c>
      <c r="N23" s="22"/>
      <c r="O23" s="35"/>
      <c r="P23" s="5"/>
      <c r="Q23" s="5"/>
      <c r="R23" s="5"/>
      <c r="S23" s="5"/>
      <c r="T23" s="5"/>
      <c r="U23" s="5"/>
      <c r="V23" s="5"/>
      <c r="W23" s="5"/>
      <c r="X23" s="5"/>
      <c r="Y23" s="5"/>
      <c r="Z23" s="12" t="e">
        <f t="shared" si="5"/>
        <v>#DIV/0!</v>
      </c>
      <c r="AA23" s="11" t="s">
        <v>22</v>
      </c>
      <c r="AB23" s="94" t="e">
        <f t="shared" ca="1" si="0"/>
        <v>#DIV/0!</v>
      </c>
      <c r="AC23" s="35" t="e">
        <f t="shared" si="1"/>
        <v>#DIV/0!</v>
      </c>
      <c r="AD23" s="52" t="e">
        <f t="shared" si="2"/>
        <v>#DIV/0!</v>
      </c>
      <c r="AE23" s="93" t="s">
        <v>54</v>
      </c>
      <c r="AF23" s="10"/>
      <c r="AG23" s="104"/>
      <c r="AH23" s="104"/>
      <c r="AI23" s="104"/>
      <c r="AJ23" s="104"/>
      <c r="AK23" s="104"/>
      <c r="AL23" s="104"/>
      <c r="AM23" s="104"/>
      <c r="AN23" s="104"/>
      <c r="AO23" s="104"/>
      <c r="AP23" s="104"/>
      <c r="AQ23" s="104"/>
      <c r="AR23" s="104"/>
      <c r="AS23" s="104"/>
      <c r="AT23" s="104"/>
      <c r="AU23" s="104"/>
      <c r="AV23" s="104"/>
      <c r="AW23" s="104"/>
      <c r="AX23" s="104"/>
      <c r="AY23" s="104"/>
      <c r="AZ23" s="104"/>
      <c r="BA23" s="104"/>
      <c r="BB23" s="104"/>
      <c r="BC23" s="104"/>
      <c r="BD23" s="104"/>
      <c r="BE23" s="104"/>
      <c r="BF23" s="104"/>
      <c r="BG23" s="104"/>
      <c r="BH23" s="104"/>
      <c r="BI23" s="104"/>
      <c r="BJ23" s="104"/>
    </row>
    <row r="24" spans="1:62">
      <c r="A24" s="104"/>
      <c r="B24" s="31">
        <v>20</v>
      </c>
      <c r="C24" s="10">
        <f>Élèves!C23</f>
        <v>0</v>
      </c>
      <c r="D24" s="10">
        <f>Élèves!D23</f>
        <v>0</v>
      </c>
      <c r="E24" s="5"/>
      <c r="F24" s="5"/>
      <c r="G24" s="5"/>
      <c r="H24" s="5"/>
      <c r="I24" s="32"/>
      <c r="J24" s="5"/>
      <c r="K24" s="12" t="e">
        <f t="shared" si="3"/>
        <v>#DIV/0!</v>
      </c>
      <c r="L24" s="11" t="s">
        <v>22</v>
      </c>
      <c r="M24" s="94" t="e">
        <f t="shared" ca="1" si="4"/>
        <v>#DIV/0!</v>
      </c>
      <c r="N24" s="22"/>
      <c r="O24" s="35"/>
      <c r="P24" s="5"/>
      <c r="Q24" s="5"/>
      <c r="R24" s="5"/>
      <c r="S24" s="5"/>
      <c r="T24" s="5"/>
      <c r="U24" s="5"/>
      <c r="V24" s="5"/>
      <c r="W24" s="5"/>
      <c r="X24" s="5"/>
      <c r="Y24" s="5"/>
      <c r="Z24" s="12" t="e">
        <f t="shared" si="5"/>
        <v>#DIV/0!</v>
      </c>
      <c r="AA24" s="11" t="s">
        <v>22</v>
      </c>
      <c r="AB24" s="94" t="e">
        <f t="shared" ca="1" si="0"/>
        <v>#DIV/0!</v>
      </c>
      <c r="AC24" s="35" t="e">
        <f t="shared" si="1"/>
        <v>#DIV/0!</v>
      </c>
      <c r="AD24" s="52" t="e">
        <f t="shared" si="2"/>
        <v>#DIV/0!</v>
      </c>
      <c r="AE24" s="93" t="s">
        <v>54</v>
      </c>
      <c r="AF24" s="10"/>
      <c r="AG24" s="104"/>
      <c r="AH24" s="104"/>
      <c r="AI24" s="104"/>
      <c r="AJ24" s="104"/>
      <c r="AK24" s="104"/>
      <c r="AL24" s="104"/>
      <c r="AM24" s="104"/>
      <c r="AN24" s="104"/>
      <c r="AO24" s="104"/>
      <c r="AP24" s="104"/>
      <c r="AQ24" s="104"/>
      <c r="AR24" s="104"/>
      <c r="AS24" s="104"/>
      <c r="AT24" s="104"/>
      <c r="AU24" s="104"/>
      <c r="AV24" s="104"/>
      <c r="AW24" s="104"/>
      <c r="AX24" s="104"/>
      <c r="AY24" s="104"/>
      <c r="AZ24" s="104"/>
      <c r="BA24" s="104"/>
      <c r="BB24" s="104"/>
      <c r="BC24" s="104"/>
      <c r="BD24" s="104"/>
      <c r="BE24" s="104"/>
      <c r="BF24" s="104"/>
      <c r="BG24" s="104"/>
      <c r="BH24" s="104"/>
      <c r="BI24" s="104"/>
      <c r="BJ24" s="104"/>
    </row>
    <row r="25" spans="1:62">
      <c r="A25" s="104"/>
      <c r="B25" s="31">
        <v>21</v>
      </c>
      <c r="C25" s="10">
        <f>Élèves!C24</f>
        <v>0</v>
      </c>
      <c r="D25" s="10">
        <f>Élèves!D24</f>
        <v>0</v>
      </c>
      <c r="E25" s="5"/>
      <c r="F25" s="5"/>
      <c r="G25" s="5"/>
      <c r="H25" s="5"/>
      <c r="I25" s="32"/>
      <c r="J25" s="5"/>
      <c r="K25" s="12" t="e">
        <f t="shared" si="3"/>
        <v>#DIV/0!</v>
      </c>
      <c r="L25" s="11" t="s">
        <v>22</v>
      </c>
      <c r="M25" s="94" t="e">
        <f t="shared" ca="1" si="4"/>
        <v>#DIV/0!</v>
      </c>
      <c r="N25" s="22"/>
      <c r="O25" s="35"/>
      <c r="P25" s="5"/>
      <c r="Q25" s="5"/>
      <c r="R25" s="5"/>
      <c r="S25" s="5"/>
      <c r="T25" s="5"/>
      <c r="U25" s="5"/>
      <c r="V25" s="5"/>
      <c r="W25" s="5"/>
      <c r="X25" s="5"/>
      <c r="Y25" s="5"/>
      <c r="Z25" s="12" t="e">
        <f t="shared" si="5"/>
        <v>#DIV/0!</v>
      </c>
      <c r="AA25" s="11" t="s">
        <v>22</v>
      </c>
      <c r="AB25" s="94" t="e">
        <f t="shared" ca="1" si="0"/>
        <v>#DIV/0!</v>
      </c>
      <c r="AC25" s="35" t="e">
        <f t="shared" si="1"/>
        <v>#DIV/0!</v>
      </c>
      <c r="AD25" s="52" t="e">
        <f t="shared" si="2"/>
        <v>#DIV/0!</v>
      </c>
      <c r="AE25" s="93" t="s">
        <v>54</v>
      </c>
      <c r="AF25" s="10"/>
      <c r="AG25" s="104"/>
      <c r="AH25" s="104"/>
      <c r="AI25" s="104"/>
      <c r="AJ25" s="104"/>
      <c r="AK25" s="104"/>
      <c r="AL25" s="104"/>
      <c r="AM25" s="104"/>
      <c r="AN25" s="104"/>
      <c r="AO25" s="104"/>
      <c r="AP25" s="104"/>
      <c r="AQ25" s="104"/>
      <c r="AR25" s="104"/>
      <c r="AS25" s="104"/>
      <c r="AT25" s="104"/>
      <c r="AU25" s="104"/>
      <c r="AV25" s="104"/>
      <c r="AW25" s="104"/>
      <c r="AX25" s="104"/>
      <c r="AY25" s="104"/>
      <c r="AZ25" s="104"/>
      <c r="BA25" s="104"/>
      <c r="BB25" s="104"/>
      <c r="BC25" s="104"/>
      <c r="BD25" s="104"/>
      <c r="BE25" s="104"/>
      <c r="BF25" s="104"/>
      <c r="BG25" s="104"/>
      <c r="BH25" s="104"/>
      <c r="BI25" s="104"/>
      <c r="BJ25" s="104"/>
    </row>
    <row r="26" spans="1:62">
      <c r="A26" s="104"/>
      <c r="B26" s="31">
        <v>22</v>
      </c>
      <c r="C26" s="10">
        <f>Élèves!C25</f>
        <v>0</v>
      </c>
      <c r="D26" s="10">
        <f>Élèves!D25</f>
        <v>0</v>
      </c>
      <c r="E26" s="5"/>
      <c r="F26" s="5"/>
      <c r="G26" s="5"/>
      <c r="H26" s="5"/>
      <c r="I26" s="32"/>
      <c r="J26" s="5"/>
      <c r="K26" s="12" t="e">
        <f t="shared" si="3"/>
        <v>#DIV/0!</v>
      </c>
      <c r="L26" s="11" t="s">
        <v>22</v>
      </c>
      <c r="M26" s="94" t="e">
        <f t="shared" ca="1" si="4"/>
        <v>#DIV/0!</v>
      </c>
      <c r="N26" s="22"/>
      <c r="O26" s="35"/>
      <c r="P26" s="5"/>
      <c r="Q26" s="5"/>
      <c r="R26" s="5"/>
      <c r="S26" s="5"/>
      <c r="T26" s="5"/>
      <c r="U26" s="5"/>
      <c r="V26" s="5"/>
      <c r="W26" s="5"/>
      <c r="X26" s="5"/>
      <c r="Y26" s="5"/>
      <c r="Z26" s="12" t="e">
        <f t="shared" si="5"/>
        <v>#DIV/0!</v>
      </c>
      <c r="AA26" s="11" t="s">
        <v>22</v>
      </c>
      <c r="AB26" s="94" t="e">
        <f t="shared" ca="1" si="0"/>
        <v>#DIV/0!</v>
      </c>
      <c r="AC26" s="35" t="e">
        <f t="shared" si="1"/>
        <v>#DIV/0!</v>
      </c>
      <c r="AD26" s="52" t="e">
        <f t="shared" si="2"/>
        <v>#DIV/0!</v>
      </c>
      <c r="AE26" s="93" t="s">
        <v>54</v>
      </c>
      <c r="AF26" s="10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  <c r="AX26" s="104"/>
      <c r="AY26" s="104"/>
      <c r="AZ26" s="104"/>
      <c r="BA26" s="104"/>
      <c r="BB26" s="104"/>
      <c r="BC26" s="104"/>
      <c r="BD26" s="104"/>
      <c r="BE26" s="104"/>
      <c r="BF26" s="104"/>
      <c r="BG26" s="104"/>
      <c r="BH26" s="104"/>
      <c r="BI26" s="104"/>
      <c r="BJ26" s="104"/>
    </row>
    <row r="27" spans="1:62">
      <c r="A27" s="104"/>
      <c r="B27" s="31">
        <v>23</v>
      </c>
      <c r="C27" s="10">
        <f>Élèves!C26</f>
        <v>0</v>
      </c>
      <c r="D27" s="10">
        <f>Élèves!D26</f>
        <v>0</v>
      </c>
      <c r="E27" s="5"/>
      <c r="F27" s="5"/>
      <c r="G27" s="5"/>
      <c r="H27" s="5"/>
      <c r="I27" s="32"/>
      <c r="J27" s="5"/>
      <c r="K27" s="12" t="e">
        <f t="shared" si="3"/>
        <v>#DIV/0!</v>
      </c>
      <c r="L27" s="11" t="s">
        <v>22</v>
      </c>
      <c r="M27" s="94" t="e">
        <f t="shared" ca="1" si="4"/>
        <v>#DIV/0!</v>
      </c>
      <c r="N27" s="22"/>
      <c r="O27" s="35"/>
      <c r="P27" s="5"/>
      <c r="Q27" s="5"/>
      <c r="R27" s="5"/>
      <c r="S27" s="5"/>
      <c r="T27" s="5"/>
      <c r="U27" s="5"/>
      <c r="V27" s="5"/>
      <c r="W27" s="5"/>
      <c r="X27" s="5"/>
      <c r="Y27" s="5"/>
      <c r="Z27" s="12" t="e">
        <f t="shared" si="5"/>
        <v>#DIV/0!</v>
      </c>
      <c r="AA27" s="11" t="s">
        <v>22</v>
      </c>
      <c r="AB27" s="94" t="e">
        <f t="shared" ca="1" si="0"/>
        <v>#DIV/0!</v>
      </c>
      <c r="AC27" s="35" t="e">
        <f t="shared" si="1"/>
        <v>#DIV/0!</v>
      </c>
      <c r="AD27" s="52" t="e">
        <f t="shared" si="2"/>
        <v>#DIV/0!</v>
      </c>
      <c r="AE27" s="93" t="s">
        <v>54</v>
      </c>
      <c r="AF27" s="10"/>
      <c r="AG27" s="104"/>
      <c r="AH27" s="104"/>
      <c r="AI27" s="104"/>
      <c r="AJ27" s="104"/>
      <c r="AK27" s="104"/>
      <c r="AL27" s="104"/>
      <c r="AM27" s="104"/>
      <c r="AN27" s="104"/>
      <c r="AO27" s="104"/>
      <c r="AP27" s="104"/>
      <c r="AQ27" s="104"/>
      <c r="AR27" s="104"/>
      <c r="AS27" s="104"/>
      <c r="AT27" s="104"/>
      <c r="AU27" s="104"/>
      <c r="AV27" s="104"/>
      <c r="AW27" s="104"/>
      <c r="AX27" s="104"/>
      <c r="AY27" s="104"/>
      <c r="AZ27" s="104"/>
      <c r="BA27" s="104"/>
      <c r="BB27" s="104"/>
      <c r="BC27" s="104"/>
      <c r="BD27" s="104"/>
      <c r="BE27" s="104"/>
      <c r="BF27" s="104"/>
      <c r="BG27" s="104"/>
      <c r="BH27" s="104"/>
      <c r="BI27" s="104"/>
      <c r="BJ27" s="104"/>
    </row>
    <row r="28" spans="1:62">
      <c r="A28" s="104"/>
      <c r="B28" s="31">
        <v>24</v>
      </c>
      <c r="C28" s="10">
        <f>Élèves!C27</f>
        <v>0</v>
      </c>
      <c r="D28" s="10">
        <f>Élèves!D27</f>
        <v>0</v>
      </c>
      <c r="E28" s="5"/>
      <c r="F28" s="5"/>
      <c r="G28" s="5"/>
      <c r="H28" s="5"/>
      <c r="I28" s="32"/>
      <c r="J28" s="5"/>
      <c r="K28" s="12" t="e">
        <f t="shared" si="3"/>
        <v>#DIV/0!</v>
      </c>
      <c r="L28" s="11" t="s">
        <v>22</v>
      </c>
      <c r="M28" s="94" t="e">
        <f t="shared" ca="1" si="4"/>
        <v>#DIV/0!</v>
      </c>
      <c r="N28" s="22"/>
      <c r="O28" s="35"/>
      <c r="P28" s="5"/>
      <c r="Q28" s="5"/>
      <c r="R28" s="5"/>
      <c r="S28" s="5"/>
      <c r="T28" s="5"/>
      <c r="U28" s="5"/>
      <c r="V28" s="5"/>
      <c r="W28" s="5"/>
      <c r="X28" s="5"/>
      <c r="Y28" s="5"/>
      <c r="Z28" s="12" t="e">
        <f t="shared" si="5"/>
        <v>#DIV/0!</v>
      </c>
      <c r="AA28" s="11" t="s">
        <v>22</v>
      </c>
      <c r="AB28" s="94" t="e">
        <f t="shared" ca="1" si="0"/>
        <v>#DIV/0!</v>
      </c>
      <c r="AC28" s="35" t="e">
        <f t="shared" si="1"/>
        <v>#DIV/0!</v>
      </c>
      <c r="AD28" s="52" t="e">
        <f t="shared" si="2"/>
        <v>#DIV/0!</v>
      </c>
      <c r="AE28" s="93" t="s">
        <v>54</v>
      </c>
      <c r="AF28" s="10"/>
      <c r="AG28" s="104"/>
      <c r="AH28" s="104"/>
      <c r="AI28" s="104"/>
      <c r="AJ28" s="104"/>
      <c r="AK28" s="104"/>
      <c r="AL28" s="104"/>
      <c r="AM28" s="104"/>
      <c r="AN28" s="104"/>
      <c r="AO28" s="104"/>
      <c r="AP28" s="104"/>
      <c r="AQ28" s="104"/>
      <c r="AR28" s="104"/>
      <c r="AS28" s="104"/>
      <c r="AT28" s="104"/>
      <c r="AU28" s="104"/>
      <c r="AV28" s="104"/>
      <c r="AW28" s="104"/>
      <c r="AX28" s="104"/>
      <c r="AY28" s="104"/>
      <c r="AZ28" s="104"/>
      <c r="BA28" s="104"/>
      <c r="BB28" s="104"/>
      <c r="BC28" s="104"/>
      <c r="BD28" s="104"/>
      <c r="BE28" s="104"/>
      <c r="BF28" s="104"/>
      <c r="BG28" s="104"/>
      <c r="BH28" s="104"/>
      <c r="BI28" s="104"/>
      <c r="BJ28" s="104"/>
    </row>
    <row r="29" spans="1:62">
      <c r="A29" s="104"/>
      <c r="B29" s="31">
        <v>25</v>
      </c>
      <c r="C29" s="10">
        <f>Élèves!C28</f>
        <v>0</v>
      </c>
      <c r="D29" s="10">
        <f>Élèves!D28</f>
        <v>0</v>
      </c>
      <c r="E29" s="5"/>
      <c r="F29" s="5"/>
      <c r="G29" s="5"/>
      <c r="H29" s="5"/>
      <c r="I29" s="32"/>
      <c r="J29" s="5"/>
      <c r="K29" s="12" t="e">
        <f t="shared" si="3"/>
        <v>#DIV/0!</v>
      </c>
      <c r="L29" s="11" t="s">
        <v>22</v>
      </c>
      <c r="M29" s="94" t="e">
        <f t="shared" ca="1" si="4"/>
        <v>#DIV/0!</v>
      </c>
      <c r="N29" s="22"/>
      <c r="O29" s="35"/>
      <c r="P29" s="5"/>
      <c r="Q29" s="5"/>
      <c r="R29" s="5"/>
      <c r="S29" s="5"/>
      <c r="T29" s="5"/>
      <c r="U29" s="5"/>
      <c r="V29" s="5"/>
      <c r="W29" s="5"/>
      <c r="X29" s="5"/>
      <c r="Y29" s="5"/>
      <c r="Z29" s="12" t="e">
        <f t="shared" si="5"/>
        <v>#DIV/0!</v>
      </c>
      <c r="AA29" s="11" t="s">
        <v>22</v>
      </c>
      <c r="AB29" s="94" t="e">
        <f t="shared" ca="1" si="0"/>
        <v>#DIV/0!</v>
      </c>
      <c r="AC29" s="35" t="e">
        <f t="shared" si="1"/>
        <v>#DIV/0!</v>
      </c>
      <c r="AD29" s="52" t="e">
        <f t="shared" si="2"/>
        <v>#DIV/0!</v>
      </c>
      <c r="AE29" s="93" t="s">
        <v>54</v>
      </c>
      <c r="AF29" s="10"/>
      <c r="AG29" s="104"/>
      <c r="AH29" s="104"/>
      <c r="AI29" s="104"/>
      <c r="AJ29" s="104"/>
      <c r="AK29" s="104"/>
      <c r="AL29" s="104"/>
      <c r="AM29" s="104"/>
      <c r="AN29" s="104"/>
      <c r="AO29" s="104"/>
      <c r="AP29" s="104"/>
      <c r="AQ29" s="104"/>
      <c r="AR29" s="104"/>
      <c r="AS29" s="104"/>
      <c r="AT29" s="104"/>
      <c r="AU29" s="104"/>
      <c r="AV29" s="104"/>
      <c r="AW29" s="104"/>
      <c r="AX29" s="104"/>
      <c r="AY29" s="104"/>
      <c r="AZ29" s="104"/>
      <c r="BA29" s="104"/>
      <c r="BB29" s="104"/>
      <c r="BC29" s="104"/>
      <c r="BD29" s="104"/>
      <c r="BE29" s="104"/>
      <c r="BF29" s="104"/>
      <c r="BG29" s="104"/>
      <c r="BH29" s="104"/>
      <c r="BI29" s="104"/>
      <c r="BJ29" s="104"/>
    </row>
    <row r="30" spans="1:62" s="3" customFormat="1">
      <c r="A30" s="104"/>
      <c r="B30" s="21"/>
      <c r="C30" s="24"/>
      <c r="D30" s="21"/>
      <c r="E30" s="21"/>
      <c r="F30" s="21"/>
      <c r="G30" s="21"/>
      <c r="H30" s="21"/>
      <c r="I30" s="21"/>
      <c r="J30" s="21"/>
      <c r="K30" s="21"/>
      <c r="L30" s="21"/>
      <c r="M30" s="76"/>
      <c r="N30" s="21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5"/>
      <c r="AC30" s="33"/>
      <c r="AD30" s="35"/>
      <c r="AE30" s="92"/>
      <c r="AF30" s="104"/>
      <c r="AG30" s="104"/>
      <c r="AH30" s="104"/>
      <c r="AI30" s="104"/>
      <c r="AJ30" s="104"/>
      <c r="AK30" s="104"/>
      <c r="AL30" s="104"/>
      <c r="AM30" s="104"/>
      <c r="AN30" s="104"/>
      <c r="AO30" s="104"/>
      <c r="AP30" s="104"/>
      <c r="AQ30" s="104"/>
      <c r="AR30" s="104"/>
      <c r="AS30" s="104"/>
      <c r="AT30" s="104"/>
      <c r="AU30" s="104"/>
      <c r="AV30" s="104"/>
      <c r="AW30" s="104"/>
      <c r="AX30" s="104"/>
      <c r="AY30" s="104"/>
      <c r="AZ30" s="104"/>
      <c r="BA30" s="104"/>
      <c r="BB30" s="104"/>
      <c r="BC30" s="104"/>
      <c r="BD30" s="104"/>
      <c r="BE30" s="104"/>
      <c r="BF30" s="104"/>
      <c r="BG30" s="104"/>
      <c r="BH30" s="104"/>
      <c r="BI30" s="104"/>
      <c r="BJ30" s="104"/>
    </row>
    <row r="31" spans="1:62" s="3" customFormat="1">
      <c r="A31" s="104"/>
      <c r="B31" s="104"/>
      <c r="C31" s="155"/>
      <c r="D31" s="104"/>
      <c r="E31" s="104"/>
      <c r="F31" s="104"/>
      <c r="G31" s="104"/>
      <c r="H31" s="104"/>
      <c r="I31" s="104"/>
      <c r="J31" s="104"/>
      <c r="K31" s="104"/>
      <c r="L31" s="104"/>
      <c r="M31" s="147"/>
      <c r="N31" s="21"/>
      <c r="O31" s="33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"/>
      <c r="AC31" s="104"/>
      <c r="AD31" s="10"/>
      <c r="AE31" s="147"/>
      <c r="AF31" s="104"/>
      <c r="AG31" s="104"/>
      <c r="AH31" s="104"/>
      <c r="AI31" s="104"/>
      <c r="AJ31" s="104"/>
      <c r="AK31" s="104"/>
      <c r="AL31" s="104"/>
      <c r="AM31" s="104"/>
      <c r="AN31" s="104"/>
      <c r="AO31" s="104"/>
      <c r="AP31" s="104"/>
      <c r="AQ31" s="104"/>
      <c r="AR31" s="104"/>
      <c r="AS31" s="104"/>
      <c r="AT31" s="104"/>
      <c r="AU31" s="104"/>
      <c r="AV31" s="104"/>
      <c r="AW31" s="104"/>
      <c r="AX31" s="104"/>
      <c r="AY31" s="104"/>
      <c r="AZ31" s="104"/>
      <c r="BA31" s="104"/>
      <c r="BB31" s="104"/>
      <c r="BC31" s="104"/>
      <c r="BD31" s="104"/>
      <c r="BE31" s="104"/>
      <c r="BF31" s="104"/>
      <c r="BG31" s="104"/>
      <c r="BH31" s="104"/>
      <c r="BI31" s="104"/>
      <c r="BJ31" s="104"/>
    </row>
    <row r="32" spans="1:62" s="3" customFormat="1">
      <c r="A32" s="104"/>
      <c r="B32" s="104"/>
      <c r="C32" s="155"/>
      <c r="D32" s="104"/>
      <c r="E32" s="104"/>
      <c r="F32" s="104"/>
      <c r="G32" s="104"/>
      <c r="H32" s="104"/>
      <c r="I32" s="104"/>
      <c r="J32" s="104"/>
      <c r="K32" s="104"/>
      <c r="L32" s="104"/>
      <c r="M32" s="147"/>
      <c r="N32" s="21"/>
      <c r="O32" s="33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"/>
      <c r="AC32" s="104"/>
      <c r="AD32" s="10"/>
      <c r="AE32" s="147"/>
      <c r="AF32" s="104"/>
      <c r="AG32" s="104"/>
      <c r="AH32" s="104"/>
      <c r="AI32" s="104"/>
      <c r="AJ32" s="104"/>
      <c r="AK32" s="104"/>
      <c r="AL32" s="104"/>
      <c r="AM32" s="104"/>
      <c r="AN32" s="104"/>
      <c r="AO32" s="104"/>
      <c r="AP32" s="104"/>
      <c r="AQ32" s="104"/>
      <c r="AR32" s="104"/>
      <c r="AS32" s="104"/>
      <c r="AT32" s="104"/>
      <c r="AU32" s="104"/>
      <c r="AV32" s="104"/>
      <c r="AW32" s="104"/>
      <c r="AX32" s="104"/>
      <c r="AY32" s="104"/>
      <c r="AZ32" s="104"/>
      <c r="BA32" s="104"/>
      <c r="BB32" s="104"/>
      <c r="BC32" s="104"/>
      <c r="BD32" s="104"/>
      <c r="BE32" s="104"/>
      <c r="BF32" s="104"/>
      <c r="BG32" s="104"/>
      <c r="BH32" s="104"/>
      <c r="BI32" s="104"/>
      <c r="BJ32" s="104"/>
    </row>
    <row r="33" spans="1:62" s="3" customFormat="1">
      <c r="A33" s="104"/>
      <c r="B33" s="104"/>
      <c r="C33" s="155"/>
      <c r="D33" s="104"/>
      <c r="E33" s="104"/>
      <c r="F33" s="104"/>
      <c r="G33" s="104"/>
      <c r="H33" s="104"/>
      <c r="I33" s="104"/>
      <c r="J33" s="104"/>
      <c r="K33" s="104"/>
      <c r="L33" s="21"/>
      <c r="M33" s="76"/>
      <c r="N33" s="21"/>
      <c r="O33" s="33"/>
      <c r="P33" s="33"/>
      <c r="Q33" s="33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"/>
      <c r="AC33" s="104"/>
      <c r="AD33" s="10"/>
      <c r="AE33" s="147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  <c r="AU33" s="104"/>
      <c r="AV33" s="104"/>
      <c r="AW33" s="104"/>
      <c r="AX33" s="104"/>
      <c r="AY33" s="104"/>
      <c r="AZ33" s="104"/>
      <c r="BA33" s="104"/>
      <c r="BB33" s="104"/>
      <c r="BC33" s="104"/>
      <c r="BD33" s="104"/>
      <c r="BE33" s="104"/>
      <c r="BF33" s="104"/>
      <c r="BG33" s="104"/>
      <c r="BH33" s="104"/>
      <c r="BI33" s="104"/>
      <c r="BJ33" s="104"/>
    </row>
    <row r="34" spans="1:62" s="3" customFormat="1">
      <c r="A34" s="104"/>
      <c r="B34" s="104"/>
      <c r="C34" s="155"/>
      <c r="D34" s="104"/>
      <c r="E34" s="104"/>
      <c r="F34" s="104"/>
      <c r="G34" s="104"/>
      <c r="H34" s="104"/>
      <c r="I34" s="104"/>
      <c r="J34" s="104"/>
      <c r="K34" s="104"/>
      <c r="L34" s="148" t="s">
        <v>146</v>
      </c>
      <c r="M34" s="169" t="str">
        <f>MATIÈRES!I9</f>
        <v>ÉTUDE DU MILIEU (Mr MIRGAUX - 4p.)</v>
      </c>
      <c r="N34" s="146"/>
      <c r="O34" s="148"/>
      <c r="P34" s="149"/>
      <c r="Q34" s="10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"/>
      <c r="AC34" s="104"/>
      <c r="AD34" s="10"/>
      <c r="AE34" s="147"/>
      <c r="AF34" s="104"/>
      <c r="AG34" s="104"/>
      <c r="AH34" s="104"/>
      <c r="AI34" s="104"/>
      <c r="AJ34" s="104"/>
      <c r="AK34" s="104"/>
      <c r="AL34" s="104"/>
      <c r="AM34" s="104"/>
      <c r="AN34" s="104"/>
      <c r="AO34" s="104"/>
      <c r="AP34" s="104"/>
      <c r="AQ34" s="104"/>
      <c r="AR34" s="104"/>
      <c r="AS34" s="104"/>
      <c r="AT34" s="104"/>
      <c r="AU34" s="104"/>
      <c r="AV34" s="104"/>
    </row>
    <row r="35" spans="1:62" s="3" customFormat="1">
      <c r="A35" s="104"/>
      <c r="B35" s="104"/>
      <c r="C35" s="155"/>
      <c r="D35" s="104"/>
      <c r="E35" s="104"/>
      <c r="F35" s="104"/>
      <c r="G35" s="104"/>
      <c r="H35" s="104"/>
      <c r="I35" s="104"/>
      <c r="J35" s="104"/>
      <c r="K35" s="104"/>
      <c r="L35" s="104"/>
      <c r="M35" s="147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"/>
      <c r="AC35" s="104"/>
      <c r="AD35" s="10"/>
      <c r="AE35" s="147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</row>
    <row r="36" spans="1:62" s="3" customFormat="1">
      <c r="A36" s="104"/>
      <c r="B36" s="104"/>
      <c r="C36" s="155"/>
      <c r="D36" s="104"/>
      <c r="E36" s="104"/>
      <c r="F36" s="104"/>
      <c r="G36" s="104"/>
      <c r="H36" s="104"/>
      <c r="I36" s="104"/>
      <c r="J36" s="104"/>
      <c r="K36" s="104"/>
      <c r="L36" s="104"/>
      <c r="M36" s="147"/>
      <c r="N36" s="104"/>
      <c r="O36" s="104"/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"/>
      <c r="AC36" s="104"/>
      <c r="AD36" s="10"/>
      <c r="AE36" s="147"/>
      <c r="AF36" s="104"/>
      <c r="AG36" s="104"/>
      <c r="AH36" s="104"/>
      <c r="AI36" s="104"/>
      <c r="AJ36" s="104"/>
      <c r="AK36" s="104"/>
      <c r="AL36" s="104"/>
      <c r="AM36" s="104"/>
      <c r="AN36" s="104"/>
      <c r="AO36" s="104"/>
      <c r="AP36" s="104"/>
      <c r="AQ36" s="104"/>
      <c r="AR36" s="104"/>
      <c r="AS36" s="104"/>
      <c r="AT36" s="104"/>
      <c r="AU36" s="104"/>
      <c r="AV36" s="104"/>
    </row>
    <row r="37" spans="1:62" s="3" customFormat="1">
      <c r="A37" s="104"/>
      <c r="B37" s="104"/>
      <c r="C37" s="155"/>
      <c r="D37" s="104"/>
      <c r="E37" s="104"/>
      <c r="F37" s="104"/>
      <c r="G37" s="104"/>
      <c r="H37" s="104"/>
      <c r="I37" s="104"/>
      <c r="J37" s="104"/>
      <c r="K37" s="104"/>
      <c r="L37" s="104"/>
      <c r="M37" s="147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"/>
      <c r="AC37" s="104"/>
      <c r="AD37" s="10"/>
      <c r="AE37" s="147"/>
      <c r="AF37" s="104"/>
      <c r="AG37" s="104"/>
      <c r="AH37" s="104"/>
      <c r="AI37" s="104"/>
      <c r="AJ37" s="104"/>
      <c r="AK37" s="104"/>
      <c r="AL37" s="104"/>
      <c r="AM37" s="104"/>
      <c r="AN37" s="104"/>
      <c r="AO37" s="104"/>
      <c r="AP37" s="104"/>
      <c r="AQ37" s="104"/>
      <c r="AR37" s="104"/>
      <c r="AS37" s="104"/>
      <c r="AT37" s="104"/>
      <c r="AU37" s="104"/>
      <c r="AV37" s="104"/>
    </row>
    <row r="38" spans="1:62" s="3" customFormat="1">
      <c r="A38" s="104"/>
      <c r="B38" s="104"/>
      <c r="C38" s="155"/>
      <c r="D38" s="104"/>
      <c r="E38" s="104"/>
      <c r="F38" s="104"/>
      <c r="G38" s="104"/>
      <c r="H38" s="104"/>
      <c r="I38" s="104"/>
      <c r="J38" s="104"/>
      <c r="K38" s="104"/>
      <c r="L38" s="104"/>
      <c r="M38" s="147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"/>
      <c r="AC38" s="104"/>
      <c r="AD38" s="10"/>
      <c r="AE38" s="147"/>
      <c r="AF38" s="104"/>
      <c r="AG38" s="104"/>
      <c r="AH38" s="104"/>
      <c r="AI38" s="104"/>
      <c r="AJ38" s="104"/>
      <c r="AK38" s="104"/>
      <c r="AL38" s="104"/>
      <c r="AM38" s="104"/>
      <c r="AN38" s="104"/>
      <c r="AO38" s="104"/>
      <c r="AP38" s="104"/>
      <c r="AQ38" s="104"/>
      <c r="AR38" s="104"/>
      <c r="AS38" s="104"/>
      <c r="AT38" s="104"/>
      <c r="AU38" s="104"/>
      <c r="AV38" s="104"/>
    </row>
    <row r="39" spans="1:62" s="3" customFormat="1">
      <c r="A39" s="104"/>
      <c r="B39" s="104"/>
      <c r="C39" s="155"/>
      <c r="D39" s="104"/>
      <c r="E39" s="104"/>
      <c r="F39" s="104"/>
      <c r="G39" s="104"/>
      <c r="H39" s="104"/>
      <c r="I39" s="104"/>
      <c r="J39" s="104"/>
      <c r="K39" s="104"/>
      <c r="L39" s="104"/>
      <c r="M39" s="147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"/>
      <c r="AC39" s="104"/>
      <c r="AD39" s="10"/>
      <c r="AE39" s="147"/>
      <c r="AF39" s="104"/>
      <c r="AG39" s="104"/>
      <c r="AH39" s="104"/>
      <c r="AI39" s="104"/>
      <c r="AJ39" s="104"/>
      <c r="AK39" s="104"/>
      <c r="AL39" s="104"/>
      <c r="AM39" s="104"/>
      <c r="AN39" s="104"/>
      <c r="AO39" s="104"/>
      <c r="AP39" s="104"/>
      <c r="AQ39" s="104"/>
      <c r="AR39" s="104"/>
      <c r="AS39" s="104"/>
      <c r="AT39" s="104"/>
      <c r="AU39" s="104"/>
      <c r="AV39" s="104"/>
    </row>
    <row r="40" spans="1:62" s="3" customFormat="1">
      <c r="A40" s="104"/>
      <c r="B40" s="104"/>
      <c r="C40" s="155"/>
      <c r="D40" s="104"/>
      <c r="E40" s="104"/>
      <c r="F40" s="104"/>
      <c r="G40" s="104"/>
      <c r="H40" s="104"/>
      <c r="I40" s="104"/>
      <c r="J40" s="104"/>
      <c r="K40" s="104"/>
      <c r="L40" s="104"/>
      <c r="M40" s="147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"/>
      <c r="AC40" s="104"/>
      <c r="AD40" s="10"/>
      <c r="AE40" s="147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/>
      <c r="AR40" s="104"/>
      <c r="AS40" s="104"/>
      <c r="AT40" s="104"/>
      <c r="AU40" s="104"/>
      <c r="AV40" s="104"/>
    </row>
    <row r="41" spans="1:62" s="3" customFormat="1">
      <c r="A41" s="104"/>
      <c r="B41" s="104"/>
      <c r="C41" s="155"/>
      <c r="D41" s="104"/>
      <c r="E41" s="104"/>
      <c r="F41" s="104"/>
      <c r="G41" s="104"/>
      <c r="H41" s="104"/>
      <c r="I41" s="104"/>
      <c r="J41" s="104"/>
      <c r="K41" s="104"/>
      <c r="L41" s="104"/>
      <c r="M41" s="147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"/>
      <c r="AC41" s="104"/>
      <c r="AD41" s="10"/>
      <c r="AE41" s="147"/>
      <c r="AF41" s="104"/>
      <c r="AG41" s="104"/>
      <c r="AH41" s="104"/>
      <c r="AI41" s="104"/>
      <c r="AJ41" s="104"/>
      <c r="AK41" s="104"/>
      <c r="AL41" s="104"/>
      <c r="AM41" s="104"/>
      <c r="AN41" s="104"/>
      <c r="AO41" s="104"/>
      <c r="AP41" s="104"/>
      <c r="AQ41" s="104"/>
      <c r="AR41" s="104"/>
      <c r="AS41" s="104"/>
      <c r="AT41" s="104"/>
      <c r="AU41" s="104"/>
      <c r="AV41" s="104"/>
    </row>
    <row r="42" spans="1:62">
      <c r="A42" s="104"/>
      <c r="B42" s="104"/>
      <c r="C42" s="155"/>
      <c r="D42" s="104"/>
      <c r="E42" s="104"/>
      <c r="F42" s="104"/>
      <c r="G42" s="104"/>
      <c r="H42" s="104"/>
      <c r="I42" s="104"/>
      <c r="J42" s="104"/>
      <c r="K42" s="104"/>
      <c r="L42" s="104"/>
      <c r="M42" s="147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"/>
      <c r="AC42" s="104"/>
      <c r="AD42" s="10"/>
      <c r="AE42" s="147"/>
      <c r="AF42" s="104"/>
      <c r="AG42" s="104"/>
      <c r="AH42" s="104"/>
      <c r="AI42" s="104"/>
      <c r="AJ42" s="104"/>
      <c r="AK42" s="104"/>
      <c r="AL42" s="104"/>
      <c r="AM42" s="104"/>
      <c r="AN42" s="104"/>
      <c r="AO42" s="104"/>
      <c r="AP42" s="104"/>
      <c r="AQ42" s="104"/>
      <c r="AR42" s="104"/>
      <c r="AS42" s="104"/>
      <c r="AT42" s="104"/>
      <c r="AU42" s="104"/>
      <c r="AV42" s="104"/>
    </row>
    <row r="43" spans="1:62">
      <c r="A43" s="104"/>
      <c r="B43" s="104"/>
      <c r="C43" s="155"/>
      <c r="D43" s="104"/>
      <c r="E43" s="104"/>
      <c r="F43" s="104"/>
      <c r="G43" s="104"/>
      <c r="H43" s="104"/>
      <c r="I43" s="104"/>
      <c r="J43" s="104"/>
      <c r="K43" s="104"/>
      <c r="L43" s="104"/>
      <c r="M43" s="147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"/>
      <c r="AC43" s="104"/>
      <c r="AD43" s="10"/>
      <c r="AE43" s="147"/>
      <c r="AF43" s="104"/>
      <c r="AG43" s="104"/>
      <c r="AH43" s="104"/>
      <c r="AI43" s="104"/>
      <c r="AJ43" s="104"/>
      <c r="AK43" s="104"/>
      <c r="AL43" s="104"/>
      <c r="AM43" s="104"/>
      <c r="AN43" s="104"/>
      <c r="AO43" s="104"/>
      <c r="AP43" s="104"/>
      <c r="AQ43" s="104"/>
      <c r="AR43" s="104"/>
      <c r="AS43" s="104"/>
      <c r="AT43" s="104"/>
      <c r="AU43" s="104"/>
      <c r="AV43" s="104"/>
    </row>
    <row r="44" spans="1:62">
      <c r="A44" s="104"/>
      <c r="B44" s="104"/>
      <c r="C44" s="155"/>
      <c r="D44" s="104"/>
      <c r="E44" s="104"/>
      <c r="F44" s="104"/>
      <c r="G44" s="104"/>
      <c r="H44" s="104"/>
      <c r="I44" s="104"/>
      <c r="J44" s="104"/>
      <c r="K44" s="104"/>
      <c r="L44" s="104"/>
      <c r="M44" s="147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"/>
      <c r="AC44" s="104"/>
      <c r="AD44" s="10"/>
      <c r="AE44" s="147"/>
      <c r="AF44" s="104"/>
      <c r="AG44" s="104"/>
      <c r="AH44" s="104"/>
      <c r="AI44" s="104"/>
      <c r="AJ44" s="104"/>
      <c r="AK44" s="104"/>
      <c r="AL44" s="104"/>
      <c r="AM44" s="104"/>
      <c r="AN44" s="104"/>
      <c r="AO44" s="104"/>
      <c r="AP44" s="104"/>
      <c r="AQ44" s="104"/>
      <c r="AR44" s="104"/>
      <c r="AS44" s="104"/>
      <c r="AT44" s="104"/>
      <c r="AU44" s="104"/>
      <c r="AV44" s="104"/>
    </row>
    <row r="45" spans="1:62">
      <c r="A45" s="104"/>
      <c r="B45" s="104"/>
      <c r="C45" s="155"/>
      <c r="D45" s="104"/>
      <c r="E45" s="104"/>
      <c r="F45" s="104"/>
      <c r="G45" s="104"/>
      <c r="H45" s="104"/>
      <c r="I45" s="104"/>
      <c r="J45" s="104"/>
      <c r="K45" s="104"/>
      <c r="L45" s="104"/>
      <c r="M45" s="147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"/>
      <c r="AC45" s="104"/>
      <c r="AD45" s="10"/>
      <c r="AE45" s="147"/>
      <c r="AF45" s="104"/>
      <c r="AG45" s="104"/>
      <c r="AH45" s="104"/>
      <c r="AI45" s="104"/>
      <c r="AJ45" s="104"/>
      <c r="AK45" s="104"/>
      <c r="AL45" s="104"/>
      <c r="AM45" s="104"/>
      <c r="AN45" s="104"/>
      <c r="AO45" s="104"/>
      <c r="AP45" s="104"/>
      <c r="AQ45" s="104"/>
      <c r="AR45" s="104"/>
      <c r="AS45" s="104"/>
      <c r="AT45" s="104"/>
      <c r="AU45" s="104"/>
      <c r="AV45" s="104"/>
    </row>
    <row r="46" spans="1:62">
      <c r="A46" s="104"/>
      <c r="B46" s="104"/>
      <c r="C46" s="155"/>
      <c r="D46" s="104"/>
      <c r="E46" s="104"/>
      <c r="F46" s="104"/>
      <c r="G46" s="104"/>
      <c r="H46" s="104"/>
      <c r="I46" s="104"/>
      <c r="J46" s="104"/>
      <c r="K46" s="104"/>
      <c r="L46" s="104"/>
      <c r="M46" s="147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"/>
      <c r="AC46" s="104"/>
      <c r="AD46" s="10"/>
      <c r="AE46" s="147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P46" s="104"/>
      <c r="AQ46" s="104"/>
      <c r="AR46" s="104"/>
      <c r="AS46" s="104"/>
      <c r="AT46" s="104"/>
      <c r="AU46" s="104"/>
      <c r="AV46" s="104"/>
    </row>
    <row r="47" spans="1:62">
      <c r="A47" s="104"/>
      <c r="B47" s="104"/>
      <c r="C47" s="155"/>
      <c r="D47" s="104"/>
      <c r="E47" s="104"/>
      <c r="F47" s="104"/>
      <c r="G47" s="104"/>
      <c r="H47" s="104"/>
      <c r="I47" s="104"/>
      <c r="J47" s="104"/>
      <c r="K47" s="104"/>
      <c r="L47" s="104"/>
      <c r="M47" s="147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"/>
      <c r="AC47" s="104"/>
      <c r="AD47" s="10"/>
      <c r="AE47" s="147"/>
      <c r="AF47" s="104"/>
      <c r="AG47" s="104"/>
      <c r="AH47" s="104"/>
      <c r="AI47" s="104"/>
      <c r="AJ47" s="104"/>
      <c r="AK47" s="104"/>
      <c r="AL47" s="104"/>
      <c r="AM47" s="104"/>
      <c r="AN47" s="104"/>
      <c r="AO47" s="104"/>
      <c r="AP47" s="104"/>
      <c r="AQ47" s="104"/>
      <c r="AR47" s="104"/>
      <c r="AS47" s="104"/>
      <c r="AT47" s="104"/>
      <c r="AU47" s="104"/>
      <c r="AV47" s="104"/>
    </row>
    <row r="48" spans="1:62">
      <c r="A48" s="104"/>
      <c r="B48" s="104"/>
      <c r="C48" s="155"/>
      <c r="D48" s="104"/>
      <c r="E48" s="104"/>
      <c r="F48" s="104"/>
      <c r="G48" s="104"/>
      <c r="H48" s="104"/>
      <c r="I48" s="104"/>
      <c r="J48" s="104"/>
      <c r="K48" s="104"/>
      <c r="L48" s="104"/>
      <c r="M48" s="147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"/>
      <c r="AC48" s="104"/>
      <c r="AD48" s="10"/>
      <c r="AE48" s="147"/>
      <c r="AF48" s="104"/>
      <c r="AG48" s="104"/>
      <c r="AH48" s="104"/>
      <c r="AI48" s="104"/>
      <c r="AJ48" s="104"/>
      <c r="AK48" s="104"/>
      <c r="AL48" s="104"/>
      <c r="AM48" s="104"/>
      <c r="AN48" s="104"/>
      <c r="AO48" s="104"/>
      <c r="AP48" s="104"/>
      <c r="AQ48" s="104"/>
      <c r="AR48" s="104"/>
      <c r="AS48" s="104"/>
      <c r="AT48" s="104"/>
      <c r="AU48" s="104"/>
      <c r="AV48" s="104"/>
    </row>
    <row r="49" spans="1:48">
      <c r="A49" s="104"/>
      <c r="B49" s="104"/>
      <c r="C49" s="155"/>
      <c r="D49" s="104"/>
      <c r="E49" s="104"/>
      <c r="F49" s="104"/>
      <c r="G49" s="104"/>
      <c r="H49" s="104"/>
      <c r="I49" s="104"/>
      <c r="J49" s="104"/>
      <c r="K49" s="104"/>
      <c r="L49" s="104"/>
      <c r="M49" s="147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"/>
      <c r="AC49" s="104"/>
      <c r="AD49" s="10"/>
      <c r="AE49" s="147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/>
      <c r="AR49" s="104"/>
      <c r="AS49" s="104"/>
      <c r="AT49" s="104"/>
      <c r="AU49" s="104"/>
      <c r="AV49" s="104"/>
    </row>
    <row r="50" spans="1:48">
      <c r="A50" s="104"/>
      <c r="B50" s="104"/>
      <c r="C50" s="155"/>
      <c r="D50" s="104"/>
      <c r="E50" s="104"/>
      <c r="F50" s="104"/>
      <c r="G50" s="104"/>
      <c r="H50" s="104"/>
      <c r="I50" s="104"/>
      <c r="J50" s="104"/>
      <c r="K50" s="104"/>
      <c r="L50" s="104"/>
      <c r="M50" s="147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"/>
      <c r="AC50" s="104"/>
      <c r="AD50" s="10"/>
      <c r="AE50" s="147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4"/>
      <c r="AQ50" s="104"/>
      <c r="AR50" s="104"/>
      <c r="AS50" s="104"/>
      <c r="AT50" s="104"/>
      <c r="AU50" s="104"/>
      <c r="AV50" s="104"/>
    </row>
    <row r="51" spans="1:48">
      <c r="A51" s="104"/>
      <c r="B51" s="104"/>
      <c r="C51" s="155"/>
      <c r="D51" s="104"/>
      <c r="E51" s="104"/>
      <c r="F51" s="104"/>
      <c r="G51" s="104"/>
      <c r="H51" s="104"/>
      <c r="I51" s="104"/>
      <c r="J51" s="104"/>
      <c r="K51" s="104"/>
      <c r="L51" s="104"/>
      <c r="M51" s="147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"/>
      <c r="AC51" s="104"/>
      <c r="AD51" s="10"/>
      <c r="AE51" s="147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P51" s="104"/>
      <c r="AQ51" s="104"/>
      <c r="AR51" s="104"/>
      <c r="AS51" s="104"/>
      <c r="AT51" s="104"/>
      <c r="AU51" s="104"/>
      <c r="AV51" s="104"/>
    </row>
    <row r="52" spans="1:48">
      <c r="A52" s="104"/>
      <c r="B52" s="104"/>
      <c r="C52" s="155"/>
      <c r="D52" s="104"/>
      <c r="E52" s="104"/>
      <c r="F52" s="104"/>
      <c r="G52" s="104"/>
      <c r="H52" s="104"/>
      <c r="I52" s="104"/>
      <c r="J52" s="104"/>
      <c r="K52" s="104"/>
      <c r="L52" s="104"/>
      <c r="M52" s="147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"/>
      <c r="AC52" s="104"/>
      <c r="AD52" s="10"/>
      <c r="AE52" s="147"/>
      <c r="AF52" s="104"/>
      <c r="AG52" s="104"/>
      <c r="AH52" s="104"/>
      <c r="AI52" s="104"/>
      <c r="AJ52" s="104"/>
      <c r="AK52" s="104"/>
      <c r="AL52" s="104"/>
      <c r="AM52" s="104"/>
      <c r="AN52" s="104"/>
      <c r="AO52" s="104"/>
      <c r="AP52" s="104"/>
      <c r="AQ52" s="104"/>
      <c r="AR52" s="104"/>
      <c r="AS52" s="104"/>
      <c r="AT52" s="104"/>
      <c r="AU52" s="104"/>
      <c r="AV52" s="104"/>
    </row>
    <row r="53" spans="1:48">
      <c r="A53" s="104"/>
      <c r="B53" s="104"/>
      <c r="C53" s="155"/>
      <c r="D53" s="104"/>
      <c r="E53" s="104"/>
      <c r="F53" s="104"/>
      <c r="G53" s="104"/>
      <c r="H53" s="104"/>
      <c r="I53" s="104"/>
      <c r="J53" s="104"/>
      <c r="K53" s="104"/>
      <c r="L53" s="104"/>
      <c r="M53" s="147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"/>
      <c r="AC53" s="104"/>
      <c r="AD53" s="10"/>
      <c r="AE53" s="147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P53" s="104"/>
      <c r="AQ53" s="104"/>
      <c r="AR53" s="104"/>
      <c r="AS53" s="104"/>
      <c r="AT53" s="104"/>
      <c r="AU53" s="104"/>
      <c r="AV53" s="104"/>
    </row>
    <row r="54" spans="1:48">
      <c r="A54" s="104"/>
      <c r="B54" s="104"/>
      <c r="C54" s="155"/>
      <c r="D54" s="104"/>
      <c r="E54" s="104"/>
      <c r="F54" s="104"/>
      <c r="G54" s="104"/>
      <c r="H54" s="104"/>
      <c r="I54" s="104"/>
      <c r="J54" s="104"/>
      <c r="K54" s="104"/>
      <c r="L54" s="104"/>
      <c r="M54" s="147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"/>
      <c r="AC54" s="104"/>
      <c r="AD54" s="10"/>
      <c r="AE54" s="147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  <c r="AR54" s="104"/>
      <c r="AS54" s="104"/>
      <c r="AT54" s="104"/>
      <c r="AU54" s="104"/>
      <c r="AV54" s="104"/>
    </row>
    <row r="55" spans="1:48">
      <c r="A55" s="104"/>
      <c r="B55" s="104"/>
      <c r="C55" s="155"/>
      <c r="D55" s="104"/>
      <c r="E55" s="104"/>
      <c r="F55" s="104"/>
      <c r="G55" s="104"/>
      <c r="H55" s="104"/>
      <c r="I55" s="104"/>
      <c r="J55" s="104"/>
      <c r="K55" s="104"/>
      <c r="L55" s="104"/>
      <c r="M55" s="147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"/>
      <c r="AC55" s="104"/>
      <c r="AD55" s="10"/>
      <c r="AE55" s="147"/>
      <c r="AF55" s="104"/>
      <c r="AG55" s="104"/>
      <c r="AH55" s="104"/>
      <c r="AI55" s="104"/>
      <c r="AJ55" s="104"/>
      <c r="AK55" s="104"/>
      <c r="AL55" s="104"/>
      <c r="AM55" s="104"/>
      <c r="AN55" s="104"/>
      <c r="AO55" s="104"/>
      <c r="AP55" s="104"/>
      <c r="AQ55" s="104"/>
      <c r="AR55" s="104"/>
      <c r="AS55" s="104"/>
      <c r="AT55" s="104"/>
      <c r="AU55" s="104"/>
      <c r="AV55" s="104"/>
    </row>
    <row r="56" spans="1:48">
      <c r="A56" s="104"/>
      <c r="B56" s="104"/>
      <c r="C56" s="155"/>
      <c r="D56" s="104"/>
      <c r="E56" s="104"/>
      <c r="F56" s="104"/>
      <c r="G56" s="104"/>
      <c r="H56" s="104"/>
      <c r="I56" s="104"/>
      <c r="J56" s="104"/>
      <c r="K56" s="104"/>
      <c r="L56" s="104"/>
      <c r="M56" s="147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"/>
      <c r="AC56" s="104"/>
      <c r="AD56" s="10"/>
      <c r="AE56" s="147"/>
      <c r="AF56" s="104"/>
      <c r="AG56" s="104"/>
      <c r="AH56" s="104"/>
      <c r="AI56" s="104"/>
      <c r="AJ56" s="104"/>
      <c r="AK56" s="104"/>
      <c r="AL56" s="104"/>
      <c r="AM56" s="104"/>
      <c r="AN56" s="104"/>
      <c r="AO56" s="104"/>
      <c r="AP56" s="104"/>
      <c r="AQ56" s="104"/>
      <c r="AR56" s="104"/>
      <c r="AS56" s="104"/>
      <c r="AT56" s="104"/>
      <c r="AU56" s="104"/>
      <c r="AV56" s="104"/>
    </row>
    <row r="57" spans="1:48">
      <c r="A57" s="104"/>
      <c r="B57" s="104"/>
      <c r="C57" s="155"/>
      <c r="D57" s="104"/>
      <c r="E57" s="104"/>
      <c r="F57" s="104"/>
      <c r="G57" s="104"/>
      <c r="H57" s="104"/>
      <c r="I57" s="104"/>
      <c r="J57" s="104"/>
      <c r="K57" s="104"/>
      <c r="L57" s="104"/>
      <c r="M57" s="147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"/>
      <c r="AC57" s="104"/>
      <c r="AD57" s="10"/>
      <c r="AE57" s="147"/>
      <c r="AF57" s="104"/>
      <c r="AG57" s="104"/>
      <c r="AH57" s="104"/>
      <c r="AI57" s="104"/>
      <c r="AJ57" s="104"/>
      <c r="AK57" s="104"/>
      <c r="AL57" s="104"/>
      <c r="AM57" s="104"/>
      <c r="AN57" s="104"/>
      <c r="AO57" s="104"/>
      <c r="AP57" s="104"/>
      <c r="AQ57" s="104"/>
      <c r="AR57" s="104"/>
      <c r="AS57" s="104"/>
      <c r="AT57" s="104"/>
      <c r="AU57" s="104"/>
      <c r="AV57" s="104"/>
    </row>
    <row r="58" spans="1:48">
      <c r="A58" s="104"/>
      <c r="B58" s="104"/>
      <c r="C58" s="155"/>
      <c r="D58" s="104"/>
      <c r="E58" s="104"/>
      <c r="F58" s="104"/>
      <c r="G58" s="104"/>
      <c r="H58" s="104"/>
      <c r="I58" s="104"/>
      <c r="J58" s="104"/>
      <c r="K58" s="104"/>
      <c r="L58" s="104"/>
      <c r="M58" s="147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"/>
      <c r="AC58" s="104"/>
      <c r="AD58" s="10"/>
      <c r="AE58" s="147"/>
      <c r="AF58" s="104"/>
      <c r="AG58" s="104"/>
      <c r="AH58" s="104"/>
      <c r="AI58" s="104"/>
      <c r="AJ58" s="104"/>
      <c r="AK58" s="104"/>
      <c r="AL58" s="104"/>
      <c r="AM58" s="104"/>
      <c r="AN58" s="104"/>
      <c r="AO58" s="104"/>
      <c r="AP58" s="104"/>
      <c r="AQ58" s="104"/>
      <c r="AR58" s="104"/>
      <c r="AS58" s="104"/>
      <c r="AT58" s="104"/>
      <c r="AU58" s="104"/>
      <c r="AV58" s="104"/>
    </row>
    <row r="59" spans="1:48">
      <c r="A59" s="104"/>
      <c r="B59" s="104"/>
      <c r="C59" s="155"/>
      <c r="D59" s="104"/>
      <c r="E59" s="104"/>
      <c r="F59" s="104"/>
      <c r="G59" s="104"/>
      <c r="H59" s="104"/>
      <c r="I59" s="104"/>
      <c r="J59" s="104"/>
      <c r="K59" s="104"/>
      <c r="L59" s="104"/>
      <c r="M59" s="147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"/>
      <c r="AC59" s="104"/>
      <c r="AD59" s="10"/>
      <c r="AE59" s="147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  <c r="AR59" s="104"/>
      <c r="AS59" s="104"/>
      <c r="AT59" s="104"/>
      <c r="AU59" s="104"/>
      <c r="AV59" s="104"/>
    </row>
    <row r="60" spans="1:48">
      <c r="A60" s="104"/>
      <c r="B60" s="104"/>
      <c r="C60" s="155"/>
      <c r="D60" s="104"/>
      <c r="E60" s="104"/>
      <c r="F60" s="104"/>
      <c r="G60" s="104"/>
      <c r="H60" s="104"/>
      <c r="I60" s="104"/>
      <c r="J60" s="104"/>
      <c r="K60" s="104"/>
      <c r="L60" s="104"/>
      <c r="M60" s="147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"/>
      <c r="AC60" s="104"/>
      <c r="AD60" s="10"/>
      <c r="AE60" s="147"/>
      <c r="AF60" s="104"/>
      <c r="AG60" s="104"/>
      <c r="AH60" s="104"/>
      <c r="AI60" s="104"/>
      <c r="AJ60" s="104"/>
      <c r="AK60" s="104"/>
      <c r="AL60" s="104"/>
      <c r="AM60" s="104"/>
      <c r="AN60" s="104"/>
      <c r="AO60" s="104"/>
      <c r="AP60" s="104"/>
      <c r="AQ60" s="104"/>
      <c r="AR60" s="104"/>
      <c r="AS60" s="104"/>
      <c r="AT60" s="104"/>
      <c r="AU60" s="104"/>
      <c r="AV60" s="104"/>
    </row>
    <row r="61" spans="1:48">
      <c r="A61" s="104"/>
      <c r="B61" s="104"/>
      <c r="C61" s="155"/>
      <c r="D61" s="104"/>
      <c r="E61" s="104"/>
      <c r="F61" s="104"/>
      <c r="G61" s="104"/>
      <c r="H61" s="104"/>
      <c r="I61" s="104"/>
      <c r="J61" s="104"/>
      <c r="K61" s="104"/>
      <c r="L61" s="104"/>
      <c r="M61" s="147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"/>
      <c r="AC61" s="104"/>
      <c r="AD61" s="10"/>
      <c r="AE61" s="147"/>
      <c r="AF61" s="104"/>
      <c r="AG61" s="104"/>
      <c r="AH61" s="104"/>
      <c r="AI61" s="104"/>
      <c r="AJ61" s="104"/>
      <c r="AK61" s="104"/>
      <c r="AL61" s="104"/>
      <c r="AM61" s="104"/>
      <c r="AN61" s="104"/>
      <c r="AO61" s="104"/>
      <c r="AP61" s="104"/>
      <c r="AQ61" s="104"/>
      <c r="AR61" s="104"/>
      <c r="AS61" s="104"/>
      <c r="AT61" s="104"/>
      <c r="AU61" s="104"/>
      <c r="AV61" s="104"/>
    </row>
    <row r="62" spans="1:48">
      <c r="A62" s="104"/>
      <c r="B62" s="104"/>
      <c r="C62" s="155"/>
      <c r="D62" s="104"/>
      <c r="E62" s="104"/>
      <c r="F62" s="104"/>
      <c r="G62" s="104"/>
      <c r="H62" s="104"/>
      <c r="I62" s="104"/>
      <c r="J62" s="104"/>
      <c r="K62" s="104"/>
      <c r="L62" s="104"/>
      <c r="M62" s="147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"/>
      <c r="AC62" s="104"/>
      <c r="AD62" s="10"/>
      <c r="AE62" s="147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/>
      <c r="AS62" s="104"/>
      <c r="AT62" s="104"/>
      <c r="AU62" s="104"/>
      <c r="AV62" s="104"/>
    </row>
    <row r="63" spans="1:48">
      <c r="A63" s="104"/>
      <c r="B63" s="104"/>
      <c r="C63" s="155"/>
      <c r="D63" s="104"/>
      <c r="E63" s="104"/>
      <c r="F63" s="104"/>
      <c r="G63" s="104"/>
      <c r="H63" s="104"/>
      <c r="I63" s="104"/>
      <c r="J63" s="104"/>
      <c r="K63" s="104"/>
      <c r="L63" s="104"/>
      <c r="M63" s="147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"/>
      <c r="AC63" s="104"/>
      <c r="AD63" s="10"/>
      <c r="AE63" s="147"/>
      <c r="AF63" s="104"/>
      <c r="AG63" s="104"/>
      <c r="AH63" s="104"/>
      <c r="AI63" s="104"/>
      <c r="AJ63" s="104"/>
      <c r="AK63" s="104"/>
      <c r="AL63" s="104"/>
      <c r="AM63" s="104"/>
      <c r="AN63" s="104"/>
      <c r="AO63" s="104"/>
      <c r="AP63" s="104"/>
      <c r="AQ63" s="104"/>
      <c r="AR63" s="104"/>
      <c r="AS63" s="104"/>
      <c r="AT63" s="104"/>
      <c r="AU63" s="104"/>
      <c r="AV63" s="104"/>
    </row>
    <row r="64" spans="1:48">
      <c r="A64" s="104"/>
      <c r="B64" s="104"/>
      <c r="C64" s="155"/>
      <c r="D64" s="104"/>
      <c r="E64" s="104"/>
      <c r="F64" s="104"/>
      <c r="G64" s="104"/>
      <c r="H64" s="104"/>
      <c r="I64" s="104"/>
      <c r="J64" s="104"/>
      <c r="K64" s="104"/>
      <c r="L64" s="104"/>
      <c r="M64" s="147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"/>
      <c r="AC64" s="104"/>
      <c r="AD64" s="10"/>
      <c r="AE64" s="147"/>
      <c r="AF64" s="104"/>
      <c r="AG64" s="104"/>
      <c r="AH64" s="104"/>
      <c r="AI64" s="104"/>
      <c r="AJ64" s="104"/>
      <c r="AK64" s="104"/>
      <c r="AL64" s="104"/>
      <c r="AM64" s="104"/>
      <c r="AN64" s="104"/>
      <c r="AO64" s="104"/>
      <c r="AP64" s="104"/>
      <c r="AQ64" s="104"/>
      <c r="AR64" s="104"/>
      <c r="AS64" s="104"/>
      <c r="AT64" s="104"/>
      <c r="AU64" s="104"/>
      <c r="AV64" s="104"/>
    </row>
    <row r="65" spans="1:48">
      <c r="A65" s="104"/>
      <c r="B65" s="104"/>
      <c r="C65" s="155"/>
      <c r="D65" s="104"/>
      <c r="E65" s="104"/>
      <c r="F65" s="104"/>
      <c r="G65" s="104"/>
      <c r="H65" s="104"/>
      <c r="I65" s="104"/>
      <c r="J65" s="104"/>
      <c r="K65" s="104"/>
      <c r="L65" s="104"/>
      <c r="M65" s="147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"/>
      <c r="AC65" s="104"/>
      <c r="AD65" s="10"/>
      <c r="AE65" s="147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04"/>
      <c r="AQ65" s="104"/>
      <c r="AR65" s="104"/>
      <c r="AS65" s="104"/>
      <c r="AT65" s="104"/>
      <c r="AU65" s="104"/>
      <c r="AV65" s="104"/>
    </row>
    <row r="66" spans="1:48">
      <c r="A66" s="104"/>
      <c r="B66" s="104"/>
      <c r="C66" s="155"/>
      <c r="D66" s="104"/>
      <c r="E66" s="104"/>
      <c r="F66" s="104"/>
      <c r="G66" s="104"/>
      <c r="H66" s="104"/>
      <c r="I66" s="104"/>
      <c r="J66" s="104"/>
      <c r="K66" s="104"/>
      <c r="L66" s="104"/>
      <c r="M66" s="147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"/>
      <c r="AC66" s="104"/>
      <c r="AD66" s="10"/>
      <c r="AE66" s="147"/>
      <c r="AF66" s="104"/>
      <c r="AG66" s="104"/>
      <c r="AH66" s="104"/>
      <c r="AI66" s="104"/>
      <c r="AJ66" s="104"/>
      <c r="AK66" s="104"/>
      <c r="AL66" s="104"/>
      <c r="AM66" s="104"/>
      <c r="AN66" s="104"/>
      <c r="AO66" s="104"/>
      <c r="AP66" s="104"/>
      <c r="AQ66" s="104"/>
      <c r="AR66" s="104"/>
      <c r="AS66" s="104"/>
      <c r="AT66" s="104"/>
      <c r="AU66" s="104"/>
      <c r="AV66" s="104"/>
    </row>
    <row r="67" spans="1:48">
      <c r="A67" s="104"/>
      <c r="B67" s="104"/>
      <c r="C67" s="155"/>
      <c r="D67" s="104"/>
      <c r="E67" s="104"/>
      <c r="F67" s="104"/>
      <c r="G67" s="104"/>
      <c r="H67" s="104"/>
      <c r="I67" s="104"/>
      <c r="J67" s="104"/>
      <c r="K67" s="104"/>
      <c r="L67" s="104"/>
      <c r="M67" s="147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"/>
      <c r="AC67" s="104"/>
      <c r="AD67" s="10"/>
      <c r="AE67" s="147"/>
      <c r="AF67" s="104"/>
      <c r="AG67" s="104"/>
      <c r="AH67" s="104"/>
      <c r="AI67" s="104"/>
      <c r="AJ67" s="104"/>
      <c r="AK67" s="104"/>
      <c r="AL67" s="104"/>
      <c r="AM67" s="104"/>
      <c r="AN67" s="104"/>
      <c r="AO67" s="104"/>
      <c r="AP67" s="104"/>
      <c r="AQ67" s="104"/>
      <c r="AR67" s="104"/>
      <c r="AS67" s="104"/>
      <c r="AT67" s="104"/>
      <c r="AU67" s="104"/>
      <c r="AV67" s="104"/>
    </row>
    <row r="68" spans="1:48">
      <c r="A68" s="104"/>
      <c r="B68" s="104"/>
      <c r="C68" s="155"/>
      <c r="D68" s="104"/>
      <c r="E68" s="104"/>
      <c r="F68" s="104"/>
      <c r="G68" s="104"/>
      <c r="H68" s="104"/>
      <c r="I68" s="104"/>
      <c r="J68" s="104"/>
      <c r="K68" s="104"/>
      <c r="L68" s="104"/>
      <c r="M68" s="147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"/>
      <c r="AC68" s="104"/>
      <c r="AD68" s="10"/>
      <c r="AE68" s="147"/>
      <c r="AF68" s="104"/>
      <c r="AG68" s="104"/>
      <c r="AH68" s="104"/>
      <c r="AI68" s="104"/>
      <c r="AJ68" s="104"/>
      <c r="AK68" s="104"/>
      <c r="AL68" s="104"/>
      <c r="AM68" s="104"/>
      <c r="AN68" s="104"/>
      <c r="AO68" s="104"/>
      <c r="AP68" s="104"/>
      <c r="AQ68" s="104"/>
      <c r="AR68" s="104"/>
      <c r="AS68" s="104"/>
      <c r="AT68" s="104"/>
      <c r="AU68" s="104"/>
      <c r="AV68" s="104"/>
    </row>
    <row r="69" spans="1:48">
      <c r="A69" s="104"/>
      <c r="B69" s="104"/>
      <c r="C69" s="155"/>
      <c r="D69" s="104"/>
      <c r="E69" s="104"/>
      <c r="F69" s="104"/>
      <c r="G69" s="104"/>
      <c r="H69" s="104"/>
      <c r="I69" s="104"/>
      <c r="J69" s="104"/>
      <c r="K69" s="104"/>
      <c r="L69" s="104"/>
      <c r="M69" s="147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"/>
      <c r="AC69" s="104"/>
      <c r="AD69" s="10"/>
      <c r="AE69" s="147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  <c r="AR69" s="104"/>
      <c r="AS69" s="104"/>
      <c r="AT69" s="104"/>
      <c r="AU69" s="104"/>
      <c r="AV69" s="104"/>
    </row>
    <row r="70" spans="1:48">
      <c r="A70" s="104"/>
      <c r="B70" s="104"/>
      <c r="C70" s="155"/>
      <c r="D70" s="104"/>
      <c r="E70" s="104"/>
      <c r="F70" s="104"/>
      <c r="G70" s="104"/>
      <c r="H70" s="104"/>
      <c r="I70" s="104"/>
      <c r="J70" s="104"/>
      <c r="K70" s="104"/>
      <c r="L70" s="104"/>
      <c r="M70" s="147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"/>
      <c r="AC70" s="104"/>
      <c r="AD70" s="10"/>
      <c r="AE70" s="147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104"/>
      <c r="AT70" s="104"/>
      <c r="AU70" s="104"/>
      <c r="AV70" s="104"/>
    </row>
    <row r="71" spans="1:48">
      <c r="A71" s="104"/>
      <c r="B71" s="104"/>
      <c r="C71" s="155"/>
      <c r="D71" s="104"/>
      <c r="E71" s="104"/>
      <c r="F71" s="104"/>
      <c r="G71" s="104"/>
      <c r="H71" s="104"/>
      <c r="I71" s="104"/>
      <c r="J71" s="104"/>
      <c r="K71" s="104"/>
      <c r="L71" s="104"/>
      <c r="M71" s="147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"/>
      <c r="AC71" s="104"/>
      <c r="AD71" s="10"/>
      <c r="AE71" s="147"/>
      <c r="AF71" s="104"/>
      <c r="AG71" s="104"/>
      <c r="AH71" s="104"/>
      <c r="AI71" s="104"/>
      <c r="AJ71" s="104"/>
      <c r="AK71" s="104"/>
      <c r="AL71" s="104"/>
      <c r="AM71" s="104"/>
      <c r="AN71" s="104"/>
      <c r="AO71" s="104"/>
      <c r="AP71" s="104"/>
      <c r="AQ71" s="104"/>
      <c r="AR71" s="104"/>
      <c r="AS71" s="104"/>
      <c r="AT71" s="104"/>
      <c r="AU71" s="104"/>
      <c r="AV71" s="104"/>
    </row>
    <row r="72" spans="1:48">
      <c r="A72" s="104"/>
      <c r="B72" s="104"/>
      <c r="C72" s="155"/>
      <c r="D72" s="104"/>
      <c r="E72" s="104"/>
      <c r="F72" s="104"/>
      <c r="G72" s="104"/>
      <c r="H72" s="104"/>
      <c r="I72" s="104"/>
      <c r="J72" s="104"/>
      <c r="K72" s="104"/>
      <c r="L72" s="104"/>
      <c r="M72" s="147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"/>
      <c r="AC72" s="104"/>
      <c r="AD72" s="10"/>
      <c r="AE72" s="147"/>
      <c r="AF72" s="104"/>
      <c r="AG72" s="104"/>
      <c r="AH72" s="104"/>
      <c r="AI72" s="104"/>
      <c r="AJ72" s="104"/>
      <c r="AK72" s="104"/>
      <c r="AL72" s="104"/>
      <c r="AM72" s="104"/>
      <c r="AN72" s="104"/>
      <c r="AO72" s="104"/>
      <c r="AP72" s="104"/>
      <c r="AQ72" s="104"/>
      <c r="AR72" s="104"/>
      <c r="AS72" s="104"/>
      <c r="AT72" s="104"/>
      <c r="AU72" s="104"/>
      <c r="AV72" s="104"/>
    </row>
    <row r="73" spans="1:48">
      <c r="A73" s="104"/>
      <c r="B73" s="104"/>
      <c r="C73" s="155"/>
      <c r="D73" s="104"/>
      <c r="E73" s="104"/>
      <c r="F73" s="104"/>
      <c r="G73" s="104"/>
      <c r="H73" s="104"/>
      <c r="I73" s="104"/>
      <c r="J73" s="104"/>
      <c r="K73" s="104"/>
      <c r="L73" s="104"/>
      <c r="M73" s="147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"/>
      <c r="AC73" s="104"/>
      <c r="AD73" s="10"/>
      <c r="AE73" s="147"/>
      <c r="AF73" s="104"/>
      <c r="AG73" s="104"/>
      <c r="AH73" s="104"/>
      <c r="AI73" s="104"/>
      <c r="AJ73" s="104"/>
      <c r="AK73" s="104"/>
      <c r="AL73" s="104"/>
      <c r="AM73" s="104"/>
      <c r="AN73" s="104"/>
      <c r="AO73" s="104"/>
      <c r="AP73" s="104"/>
      <c r="AQ73" s="104"/>
      <c r="AR73" s="104"/>
      <c r="AS73" s="104"/>
      <c r="AT73" s="104"/>
      <c r="AU73" s="104"/>
      <c r="AV73" s="104"/>
    </row>
    <row r="74" spans="1:48">
      <c r="A74" s="104"/>
      <c r="B74" s="104"/>
      <c r="C74" s="155"/>
      <c r="D74" s="104"/>
      <c r="E74" s="104"/>
      <c r="F74" s="104"/>
      <c r="G74" s="104"/>
      <c r="H74" s="104"/>
      <c r="I74" s="104"/>
      <c r="J74" s="104"/>
      <c r="K74" s="104"/>
      <c r="L74" s="104"/>
      <c r="M74" s="147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"/>
      <c r="AC74" s="104"/>
      <c r="AD74" s="10"/>
      <c r="AE74" s="147"/>
      <c r="AF74" s="104"/>
      <c r="AG74" s="104"/>
      <c r="AH74" s="104"/>
      <c r="AI74" s="104"/>
      <c r="AJ74" s="104"/>
      <c r="AK74" s="104"/>
      <c r="AL74" s="104"/>
      <c r="AM74" s="104"/>
      <c r="AN74" s="104"/>
      <c r="AO74" s="104"/>
      <c r="AP74" s="104"/>
      <c r="AQ74" s="104"/>
      <c r="AR74" s="104"/>
      <c r="AS74" s="104"/>
      <c r="AT74" s="104"/>
      <c r="AU74" s="104"/>
      <c r="AV74" s="104"/>
    </row>
    <row r="75" spans="1:48">
      <c r="A75" s="104"/>
      <c r="B75" s="104"/>
      <c r="C75" s="155"/>
      <c r="D75" s="104"/>
      <c r="E75" s="104"/>
      <c r="F75" s="104"/>
      <c r="G75" s="104"/>
      <c r="H75" s="104"/>
      <c r="I75" s="104"/>
      <c r="J75" s="104"/>
      <c r="K75" s="104"/>
      <c r="L75" s="104"/>
      <c r="M75" s="147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"/>
      <c r="AC75" s="104"/>
      <c r="AD75" s="10"/>
      <c r="AE75" s="147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04"/>
      <c r="AQ75" s="104"/>
      <c r="AR75" s="104"/>
      <c r="AS75" s="104"/>
      <c r="AT75" s="104"/>
      <c r="AU75" s="104"/>
      <c r="AV75" s="104"/>
    </row>
    <row r="76" spans="1:48">
      <c r="A76" s="104"/>
      <c r="B76" s="104"/>
      <c r="C76" s="155"/>
      <c r="D76" s="104"/>
      <c r="E76" s="104"/>
      <c r="F76" s="104"/>
      <c r="G76" s="104"/>
      <c r="H76" s="104"/>
      <c r="I76" s="104"/>
      <c r="J76" s="104"/>
      <c r="K76" s="104"/>
      <c r="L76" s="104"/>
      <c r="M76" s="147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  <c r="AA76" s="104"/>
      <c r="AB76" s="10"/>
      <c r="AC76" s="104"/>
      <c r="AD76" s="10"/>
      <c r="AE76" s="147"/>
      <c r="AF76" s="104"/>
      <c r="AG76" s="104"/>
      <c r="AH76" s="104"/>
      <c r="AI76" s="104"/>
      <c r="AJ76" s="104"/>
      <c r="AK76" s="104"/>
      <c r="AL76" s="104"/>
      <c r="AM76" s="104"/>
      <c r="AN76" s="104"/>
      <c r="AO76" s="104"/>
      <c r="AP76" s="104"/>
      <c r="AQ76" s="104"/>
      <c r="AR76" s="104"/>
      <c r="AS76" s="104"/>
      <c r="AT76" s="104"/>
      <c r="AU76" s="104"/>
      <c r="AV76" s="104"/>
    </row>
    <row r="77" spans="1:48">
      <c r="A77" s="104"/>
      <c r="B77" s="104"/>
      <c r="C77" s="155"/>
      <c r="D77" s="104"/>
      <c r="E77" s="104"/>
      <c r="F77" s="104"/>
      <c r="G77" s="104"/>
      <c r="H77" s="104"/>
      <c r="I77" s="104"/>
      <c r="J77" s="104"/>
      <c r="K77" s="104"/>
      <c r="L77" s="104"/>
      <c r="M77" s="147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"/>
      <c r="AC77" s="104"/>
      <c r="AD77" s="10"/>
      <c r="AE77" s="147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104"/>
      <c r="AQ77" s="104"/>
      <c r="AR77" s="104"/>
      <c r="AS77" s="104"/>
      <c r="AT77" s="104"/>
      <c r="AU77" s="104"/>
      <c r="AV77" s="104"/>
    </row>
    <row r="78" spans="1:48">
      <c r="A78" s="104"/>
      <c r="B78" s="104"/>
      <c r="C78" s="155"/>
      <c r="D78" s="104"/>
      <c r="E78" s="104"/>
      <c r="F78" s="104"/>
      <c r="G78" s="104"/>
      <c r="H78" s="104"/>
      <c r="I78" s="104"/>
      <c r="J78" s="104"/>
      <c r="K78" s="104"/>
      <c r="L78" s="104"/>
      <c r="M78" s="147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  <c r="AA78" s="104"/>
      <c r="AB78" s="10"/>
      <c r="AC78" s="104"/>
      <c r="AD78" s="10"/>
      <c r="AE78" s="147"/>
      <c r="AF78" s="104"/>
      <c r="AG78" s="104"/>
      <c r="AH78" s="104"/>
      <c r="AI78" s="104"/>
      <c r="AJ78" s="104"/>
      <c r="AK78" s="104"/>
      <c r="AL78" s="104"/>
      <c r="AM78" s="104"/>
      <c r="AN78" s="104"/>
      <c r="AO78" s="104"/>
      <c r="AP78" s="104"/>
      <c r="AQ78" s="104"/>
      <c r="AR78" s="104"/>
      <c r="AS78" s="104"/>
      <c r="AT78" s="104"/>
      <c r="AU78" s="104"/>
      <c r="AV78" s="104"/>
    </row>
    <row r="79" spans="1:48">
      <c r="A79" s="104"/>
      <c r="B79" s="104"/>
      <c r="C79" s="155"/>
      <c r="D79" s="104"/>
      <c r="E79" s="104"/>
      <c r="F79" s="104"/>
      <c r="G79" s="104"/>
      <c r="H79" s="104"/>
      <c r="I79" s="104"/>
      <c r="J79" s="104"/>
      <c r="K79" s="104"/>
      <c r="L79" s="104"/>
      <c r="M79" s="147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  <c r="AA79" s="104"/>
      <c r="AB79" s="10"/>
      <c r="AC79" s="104"/>
      <c r="AD79" s="10"/>
      <c r="AE79" s="147"/>
      <c r="AF79" s="104"/>
      <c r="AG79" s="104"/>
      <c r="AH79" s="104"/>
      <c r="AI79" s="104"/>
      <c r="AJ79" s="104"/>
      <c r="AK79" s="104"/>
      <c r="AL79" s="104"/>
      <c r="AM79" s="104"/>
      <c r="AN79" s="104"/>
      <c r="AO79" s="104"/>
      <c r="AP79" s="104"/>
      <c r="AQ79" s="104"/>
      <c r="AR79" s="104"/>
      <c r="AS79" s="104"/>
      <c r="AT79" s="104"/>
      <c r="AU79" s="104"/>
      <c r="AV79" s="104"/>
    </row>
    <row r="80" spans="1:48">
      <c r="A80" s="104"/>
      <c r="B80" s="104"/>
      <c r="C80" s="155"/>
      <c r="D80" s="104"/>
      <c r="E80" s="104"/>
      <c r="F80" s="104"/>
      <c r="G80" s="104"/>
      <c r="H80" s="104"/>
      <c r="I80" s="104"/>
      <c r="J80" s="104"/>
      <c r="K80" s="104"/>
      <c r="L80" s="104"/>
      <c r="M80" s="147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  <c r="AA80" s="104"/>
      <c r="AB80" s="10"/>
      <c r="AC80" s="104"/>
      <c r="AD80" s="10"/>
      <c r="AE80" s="147"/>
      <c r="AF80" s="104"/>
      <c r="AG80" s="104"/>
      <c r="AH80" s="104"/>
      <c r="AI80" s="104"/>
      <c r="AJ80" s="104"/>
      <c r="AK80" s="104"/>
      <c r="AL80" s="104"/>
      <c r="AM80" s="104"/>
      <c r="AN80" s="104"/>
      <c r="AO80" s="104"/>
      <c r="AP80" s="104"/>
      <c r="AQ80" s="104"/>
      <c r="AR80" s="104"/>
      <c r="AS80" s="104"/>
      <c r="AT80" s="104"/>
      <c r="AU80" s="104"/>
      <c r="AV80" s="104"/>
    </row>
    <row r="81" spans="2:48">
      <c r="B81" s="104"/>
      <c r="C81" s="155"/>
      <c r="D81" s="104"/>
      <c r="E81" s="104"/>
      <c r="F81" s="104"/>
      <c r="G81" s="104"/>
      <c r="H81" s="104"/>
      <c r="I81" s="104"/>
      <c r="J81" s="104"/>
      <c r="K81" s="104"/>
      <c r="L81" s="104"/>
      <c r="M81" s="147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  <c r="AA81" s="104"/>
      <c r="AB81" s="10"/>
      <c r="AC81" s="104"/>
      <c r="AD81" s="10"/>
      <c r="AE81" s="147"/>
      <c r="AF81" s="104"/>
      <c r="AG81" s="104"/>
      <c r="AH81" s="104"/>
      <c r="AI81" s="104"/>
      <c r="AJ81" s="104"/>
      <c r="AK81" s="104"/>
      <c r="AL81" s="104"/>
      <c r="AM81" s="104"/>
      <c r="AN81" s="104"/>
      <c r="AO81" s="104"/>
      <c r="AP81" s="104"/>
      <c r="AQ81" s="104"/>
      <c r="AR81" s="104"/>
      <c r="AS81" s="104"/>
      <c r="AT81" s="104"/>
      <c r="AU81" s="104"/>
      <c r="AV81" s="104"/>
    </row>
    <row r="82" spans="2:48">
      <c r="B82" s="104"/>
      <c r="C82" s="155"/>
      <c r="D82" s="104"/>
      <c r="E82" s="104"/>
      <c r="F82" s="104"/>
      <c r="G82" s="104"/>
      <c r="H82" s="104"/>
      <c r="I82" s="104"/>
      <c r="J82" s="104"/>
      <c r="K82" s="104"/>
      <c r="L82" s="104"/>
      <c r="M82" s="147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  <c r="AA82" s="104"/>
      <c r="AB82" s="10"/>
      <c r="AC82" s="104"/>
      <c r="AD82" s="10"/>
      <c r="AE82" s="147"/>
      <c r="AF82" s="104"/>
      <c r="AG82" s="104"/>
      <c r="AH82" s="104"/>
      <c r="AI82" s="104"/>
      <c r="AJ82" s="104"/>
      <c r="AK82" s="104"/>
      <c r="AL82" s="104"/>
      <c r="AM82" s="104"/>
      <c r="AN82" s="104"/>
      <c r="AO82" s="104"/>
      <c r="AP82" s="104"/>
      <c r="AQ82" s="104"/>
      <c r="AR82" s="104"/>
      <c r="AS82" s="104"/>
      <c r="AT82" s="104"/>
      <c r="AU82" s="104"/>
      <c r="AV82" s="104"/>
    </row>
    <row r="83" spans="2:48">
      <c r="B83" s="104"/>
      <c r="C83" s="155"/>
      <c r="D83" s="104"/>
      <c r="E83" s="104"/>
      <c r="F83" s="104"/>
      <c r="G83" s="104"/>
      <c r="H83" s="104"/>
      <c r="I83" s="104"/>
      <c r="J83" s="104"/>
      <c r="K83" s="104"/>
      <c r="L83" s="104"/>
      <c r="M83" s="147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  <c r="AA83" s="104"/>
      <c r="AB83" s="10"/>
      <c r="AC83" s="104"/>
      <c r="AD83" s="10"/>
      <c r="AE83" s="147"/>
      <c r="AF83" s="104"/>
      <c r="AG83" s="104"/>
      <c r="AH83" s="104"/>
      <c r="AI83" s="104"/>
      <c r="AJ83" s="104"/>
      <c r="AK83" s="104"/>
      <c r="AL83" s="104"/>
      <c r="AM83" s="104"/>
      <c r="AN83" s="104"/>
      <c r="AO83" s="104"/>
      <c r="AP83" s="104"/>
      <c r="AQ83" s="104"/>
      <c r="AR83" s="104"/>
      <c r="AS83" s="104"/>
      <c r="AT83" s="104"/>
      <c r="AU83" s="104"/>
      <c r="AV83" s="104"/>
    </row>
    <row r="84" spans="2:48">
      <c r="C84" s="4"/>
      <c r="D84" s="3"/>
      <c r="E84" s="3"/>
      <c r="F84" s="3"/>
      <c r="G84" s="3"/>
      <c r="H84" s="3"/>
      <c r="I84" s="3"/>
      <c r="J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spans="2:48">
      <c r="C85" s="4"/>
      <c r="D85" s="3"/>
      <c r="E85" s="3"/>
      <c r="F85" s="3"/>
      <c r="G85" s="3"/>
      <c r="H85" s="3"/>
      <c r="I85" s="3"/>
      <c r="J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spans="2:48">
      <c r="C86" s="4"/>
      <c r="D86" s="3"/>
      <c r="E86" s="3"/>
      <c r="F86" s="3"/>
      <c r="G86" s="3"/>
      <c r="H86" s="3"/>
      <c r="I86" s="3"/>
      <c r="J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spans="2:48">
      <c r="C87" s="4"/>
      <c r="D87" s="3"/>
      <c r="E87" s="3"/>
      <c r="F87" s="3"/>
      <c r="G87" s="3"/>
      <c r="H87" s="3"/>
      <c r="I87" s="3"/>
      <c r="J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spans="2:48">
      <c r="C88" s="4"/>
      <c r="D88" s="3"/>
      <c r="E88" s="3"/>
      <c r="F88" s="3"/>
      <c r="G88" s="3"/>
      <c r="H88" s="3"/>
      <c r="I88" s="3"/>
      <c r="J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</sheetData>
  <sheetProtection password="ED67" sheet="1" objects="1" scenarios="1" selectLockedCells="1"/>
  <dataConsolidate/>
  <customSheetViews>
    <customSheetView guid="{60F2E9B3-473C-4B94-90AC-2B30E7B669F7}" scale="85" hiddenColumns="1">
      <selection activeCell="E3" sqref="E3:F3"/>
      <pageMargins left="0.7" right="0.7" top="0.75" bottom="0.75" header="0.3" footer="0.3"/>
      <pageSetup paperSize="9" orientation="portrait" horizontalDpi="1200" verticalDpi="1200" r:id="rId1"/>
    </customSheetView>
  </customSheetViews>
  <mergeCells count="11">
    <mergeCell ref="V3:W3"/>
    <mergeCell ref="X3:Y3"/>
    <mergeCell ref="Z3:AA3"/>
    <mergeCell ref="C3:D3"/>
    <mergeCell ref="E3:F3"/>
    <mergeCell ref="G3:H3"/>
    <mergeCell ref="I3:J3"/>
    <mergeCell ref="K3:L3"/>
    <mergeCell ref="P3:Q3"/>
    <mergeCell ref="R3:S3"/>
    <mergeCell ref="T3:U3"/>
  </mergeCells>
  <conditionalFormatting sqref="C5:D5">
    <cfRule type="cellIs" dxfId="11930" priority="603" operator="equal">
      <formula>0</formula>
    </cfRule>
  </conditionalFormatting>
  <conditionalFormatting sqref="B5">
    <cfRule type="expression" dxfId="11929" priority="602">
      <formula>C5=0</formula>
    </cfRule>
  </conditionalFormatting>
  <conditionalFormatting sqref="G5">
    <cfRule type="expression" dxfId="11928" priority="601">
      <formula>G5&lt;H5/2</formula>
    </cfRule>
  </conditionalFormatting>
  <conditionalFormatting sqref="I5">
    <cfRule type="expression" dxfId="11927" priority="600">
      <formula>I5&lt;J5/2</formula>
    </cfRule>
  </conditionalFormatting>
  <conditionalFormatting sqref="E5">
    <cfRule type="expression" dxfId="11926" priority="599">
      <formula>E5&lt;F5/2</formula>
    </cfRule>
  </conditionalFormatting>
  <conditionalFormatting sqref="P5">
    <cfRule type="expression" dxfId="11925" priority="598">
      <formula>P5&lt;Q5/2</formula>
    </cfRule>
  </conditionalFormatting>
  <conditionalFormatting sqref="R5">
    <cfRule type="expression" dxfId="11924" priority="597">
      <formula>R5&lt;S5/2</formula>
    </cfRule>
  </conditionalFormatting>
  <conditionalFormatting sqref="T5">
    <cfRule type="expression" dxfId="11923" priority="596">
      <formula>T5&lt;U5/2</formula>
    </cfRule>
  </conditionalFormatting>
  <conditionalFormatting sqref="V5">
    <cfRule type="expression" dxfId="11922" priority="595">
      <formula>V5&lt;W5/2</formula>
    </cfRule>
  </conditionalFormatting>
  <conditionalFormatting sqref="X5">
    <cfRule type="expression" dxfId="11921" priority="594">
      <formula>X5&lt;Y5/2</formula>
    </cfRule>
  </conditionalFormatting>
  <conditionalFormatting sqref="C6:D6">
    <cfRule type="cellIs" dxfId="11920" priority="593" operator="equal">
      <formula>0</formula>
    </cfRule>
  </conditionalFormatting>
  <conditionalFormatting sqref="B6">
    <cfRule type="expression" dxfId="11919" priority="592">
      <formula>C6=0</formula>
    </cfRule>
  </conditionalFormatting>
  <conditionalFormatting sqref="G6">
    <cfRule type="expression" dxfId="11918" priority="591">
      <formula>G6&lt;H6/2</formula>
    </cfRule>
  </conditionalFormatting>
  <conditionalFormatting sqref="I6">
    <cfRule type="expression" dxfId="11917" priority="590">
      <formula>I6&lt;J6/2</formula>
    </cfRule>
  </conditionalFormatting>
  <conditionalFormatting sqref="E6">
    <cfRule type="expression" dxfId="11916" priority="589">
      <formula>E6&lt;F6/2</formula>
    </cfRule>
  </conditionalFormatting>
  <conditionalFormatting sqref="P6">
    <cfRule type="expression" dxfId="11915" priority="588">
      <formula>P6&lt;Q6/2</formula>
    </cfRule>
  </conditionalFormatting>
  <conditionalFormatting sqref="R6">
    <cfRule type="expression" dxfId="11914" priority="587">
      <formula>R6&lt;S6/2</formula>
    </cfRule>
  </conditionalFormatting>
  <conditionalFormatting sqref="T6">
    <cfRule type="expression" dxfId="11913" priority="586">
      <formula>T6&lt;U6/2</formula>
    </cfRule>
  </conditionalFormatting>
  <conditionalFormatting sqref="V6">
    <cfRule type="expression" dxfId="11912" priority="585">
      <formula>V6&lt;W6/2</formula>
    </cfRule>
  </conditionalFormatting>
  <conditionalFormatting sqref="X6">
    <cfRule type="expression" dxfId="11911" priority="584">
      <formula>X6&lt;Y6/2</formula>
    </cfRule>
  </conditionalFormatting>
  <conditionalFormatting sqref="C7:D7">
    <cfRule type="cellIs" dxfId="11910" priority="583" operator="equal">
      <formula>0</formula>
    </cfRule>
  </conditionalFormatting>
  <conditionalFormatting sqref="B7">
    <cfRule type="expression" dxfId="11909" priority="582">
      <formula>C7=0</formula>
    </cfRule>
  </conditionalFormatting>
  <conditionalFormatting sqref="G7">
    <cfRule type="expression" dxfId="11908" priority="581">
      <formula>G7&lt;H7/2</formula>
    </cfRule>
  </conditionalFormatting>
  <conditionalFormatting sqref="I7">
    <cfRule type="expression" dxfId="11907" priority="580">
      <formula>I7&lt;J7/2</formula>
    </cfRule>
  </conditionalFormatting>
  <conditionalFormatting sqref="E7">
    <cfRule type="expression" dxfId="11906" priority="579">
      <formula>E7&lt;F7/2</formula>
    </cfRule>
  </conditionalFormatting>
  <conditionalFormatting sqref="P7">
    <cfRule type="expression" dxfId="11905" priority="578">
      <formula>P7&lt;Q7/2</formula>
    </cfRule>
  </conditionalFormatting>
  <conditionalFormatting sqref="R7">
    <cfRule type="expression" dxfId="11904" priority="577">
      <formula>R7&lt;S7/2</formula>
    </cfRule>
  </conditionalFormatting>
  <conditionalFormatting sqref="T7">
    <cfRule type="expression" dxfId="11903" priority="576">
      <formula>T7&lt;U7/2</formula>
    </cfRule>
  </conditionalFormatting>
  <conditionalFormatting sqref="V7">
    <cfRule type="expression" dxfId="11902" priority="575">
      <formula>V7&lt;W7/2</formula>
    </cfRule>
  </conditionalFormatting>
  <conditionalFormatting sqref="X7">
    <cfRule type="expression" dxfId="11901" priority="574">
      <formula>X7&lt;Y7/2</formula>
    </cfRule>
  </conditionalFormatting>
  <conditionalFormatting sqref="C8:D8">
    <cfRule type="cellIs" dxfId="11900" priority="573" operator="equal">
      <formula>0</formula>
    </cfRule>
  </conditionalFormatting>
  <conditionalFormatting sqref="B8">
    <cfRule type="expression" dxfId="11899" priority="572">
      <formula>C8=0</formula>
    </cfRule>
  </conditionalFormatting>
  <conditionalFormatting sqref="G8">
    <cfRule type="expression" dxfId="11898" priority="571">
      <formula>G8&lt;H8/2</formula>
    </cfRule>
  </conditionalFormatting>
  <conditionalFormatting sqref="I8">
    <cfRule type="expression" dxfId="11897" priority="570">
      <formula>I8&lt;J8/2</formula>
    </cfRule>
  </conditionalFormatting>
  <conditionalFormatting sqref="E8">
    <cfRule type="expression" dxfId="11896" priority="569">
      <formula>E8&lt;F8/2</formula>
    </cfRule>
  </conditionalFormatting>
  <conditionalFormatting sqref="P8">
    <cfRule type="expression" dxfId="11895" priority="568">
      <formula>P8&lt;Q8/2</formula>
    </cfRule>
  </conditionalFormatting>
  <conditionalFormatting sqref="R8">
    <cfRule type="expression" dxfId="11894" priority="567">
      <formula>R8&lt;S8/2</formula>
    </cfRule>
  </conditionalFormatting>
  <conditionalFormatting sqref="T8">
    <cfRule type="expression" dxfId="11893" priority="566">
      <formula>T8&lt;U8/2</formula>
    </cfRule>
  </conditionalFormatting>
  <conditionalFormatting sqref="V8">
    <cfRule type="expression" dxfId="11892" priority="565">
      <formula>V8&lt;W8/2</formula>
    </cfRule>
  </conditionalFormatting>
  <conditionalFormatting sqref="X8">
    <cfRule type="expression" dxfId="11891" priority="564">
      <formula>X8&lt;Y8/2</formula>
    </cfRule>
  </conditionalFormatting>
  <conditionalFormatting sqref="C9:D9">
    <cfRule type="cellIs" dxfId="11890" priority="563" operator="equal">
      <formula>0</formula>
    </cfRule>
  </conditionalFormatting>
  <conditionalFormatting sqref="B9">
    <cfRule type="expression" dxfId="11889" priority="562">
      <formula>C9=0</formula>
    </cfRule>
  </conditionalFormatting>
  <conditionalFormatting sqref="G9">
    <cfRule type="expression" dxfId="11888" priority="561">
      <formula>G9&lt;H9/2</formula>
    </cfRule>
  </conditionalFormatting>
  <conditionalFormatting sqref="I9">
    <cfRule type="expression" dxfId="11887" priority="560">
      <formula>I9&lt;J9/2</formula>
    </cfRule>
  </conditionalFormatting>
  <conditionalFormatting sqref="E9">
    <cfRule type="expression" dxfId="11886" priority="559">
      <formula>E9&lt;F9/2</formula>
    </cfRule>
  </conditionalFormatting>
  <conditionalFormatting sqref="P9">
    <cfRule type="expression" dxfId="11885" priority="558">
      <formula>P9&lt;Q9/2</formula>
    </cfRule>
  </conditionalFormatting>
  <conditionalFormatting sqref="R9">
    <cfRule type="expression" dxfId="11884" priority="557">
      <formula>R9&lt;S9/2</formula>
    </cfRule>
  </conditionalFormatting>
  <conditionalFormatting sqref="T9">
    <cfRule type="expression" dxfId="11883" priority="556">
      <formula>T9&lt;U9/2</formula>
    </cfRule>
  </conditionalFormatting>
  <conditionalFormatting sqref="V9">
    <cfRule type="expression" dxfId="11882" priority="555">
      <formula>V9&lt;W9/2</formula>
    </cfRule>
  </conditionalFormatting>
  <conditionalFormatting sqref="X9">
    <cfRule type="expression" dxfId="11881" priority="554">
      <formula>X9&lt;Y9/2</formula>
    </cfRule>
  </conditionalFormatting>
  <conditionalFormatting sqref="C10:D10">
    <cfRule type="cellIs" dxfId="11880" priority="553" operator="equal">
      <formula>0</formula>
    </cfRule>
  </conditionalFormatting>
  <conditionalFormatting sqref="B10">
    <cfRule type="expression" dxfId="11879" priority="552">
      <formula>C10=0</formula>
    </cfRule>
  </conditionalFormatting>
  <conditionalFormatting sqref="G10">
    <cfRule type="expression" dxfId="11878" priority="551">
      <formula>G10&lt;H10/2</formula>
    </cfRule>
  </conditionalFormatting>
  <conditionalFormatting sqref="I10">
    <cfRule type="expression" dxfId="11877" priority="550">
      <formula>I10&lt;J10/2</formula>
    </cfRule>
  </conditionalFormatting>
  <conditionalFormatting sqref="E10">
    <cfRule type="expression" dxfId="11876" priority="549">
      <formula>E10&lt;F10/2</formula>
    </cfRule>
  </conditionalFormatting>
  <conditionalFormatting sqref="P10">
    <cfRule type="expression" dxfId="11875" priority="548">
      <formula>P10&lt;Q10/2</formula>
    </cfRule>
  </conditionalFormatting>
  <conditionalFormatting sqref="R10">
    <cfRule type="expression" dxfId="11874" priority="547">
      <formula>R10&lt;S10/2</formula>
    </cfRule>
  </conditionalFormatting>
  <conditionalFormatting sqref="T10">
    <cfRule type="expression" dxfId="11873" priority="546">
      <formula>T10&lt;U10/2</formula>
    </cfRule>
  </conditionalFormatting>
  <conditionalFormatting sqref="V10">
    <cfRule type="expression" dxfId="11872" priority="545">
      <formula>V10&lt;W10/2</formula>
    </cfRule>
  </conditionalFormatting>
  <conditionalFormatting sqref="X10">
    <cfRule type="expression" dxfId="11871" priority="544">
      <formula>X10&lt;Y10/2</formula>
    </cfRule>
  </conditionalFormatting>
  <conditionalFormatting sqref="C11:D11">
    <cfRule type="cellIs" dxfId="11870" priority="543" operator="equal">
      <formula>0</formula>
    </cfRule>
  </conditionalFormatting>
  <conditionalFormatting sqref="B11">
    <cfRule type="expression" dxfId="11869" priority="542">
      <formula>C11=0</formula>
    </cfRule>
  </conditionalFormatting>
  <conditionalFormatting sqref="G11">
    <cfRule type="expression" dxfId="11868" priority="541">
      <formula>G11&lt;H11/2</formula>
    </cfRule>
  </conditionalFormatting>
  <conditionalFormatting sqref="I11">
    <cfRule type="expression" dxfId="11867" priority="540">
      <formula>I11&lt;J11/2</formula>
    </cfRule>
  </conditionalFormatting>
  <conditionalFormatting sqref="E11">
    <cfRule type="expression" dxfId="11866" priority="539">
      <formula>E11&lt;F11/2</formula>
    </cfRule>
  </conditionalFormatting>
  <conditionalFormatting sqref="P11">
    <cfRule type="expression" dxfId="11865" priority="538">
      <formula>P11&lt;Q11/2</formula>
    </cfRule>
  </conditionalFormatting>
  <conditionalFormatting sqref="R11">
    <cfRule type="expression" dxfId="11864" priority="537">
      <formula>R11&lt;S11/2</formula>
    </cfRule>
  </conditionalFormatting>
  <conditionalFormatting sqref="T11">
    <cfRule type="expression" dxfId="11863" priority="536">
      <formula>T11&lt;U11/2</formula>
    </cfRule>
  </conditionalFormatting>
  <conditionalFormatting sqref="V11">
    <cfRule type="expression" dxfId="11862" priority="535">
      <formula>V11&lt;W11/2</formula>
    </cfRule>
  </conditionalFormatting>
  <conditionalFormatting sqref="X11">
    <cfRule type="expression" dxfId="11861" priority="534">
      <formula>X11&lt;Y11/2</formula>
    </cfRule>
  </conditionalFormatting>
  <conditionalFormatting sqref="C12:D12">
    <cfRule type="cellIs" dxfId="11860" priority="533" operator="equal">
      <formula>0</formula>
    </cfRule>
  </conditionalFormatting>
  <conditionalFormatting sqref="B12">
    <cfRule type="expression" dxfId="11859" priority="532">
      <formula>C12=0</formula>
    </cfRule>
  </conditionalFormatting>
  <conditionalFormatting sqref="G12">
    <cfRule type="expression" dxfId="11858" priority="531">
      <formula>G12&lt;H12/2</formula>
    </cfRule>
  </conditionalFormatting>
  <conditionalFormatting sqref="I12">
    <cfRule type="expression" dxfId="11857" priority="530">
      <formula>I12&lt;J12/2</formula>
    </cfRule>
  </conditionalFormatting>
  <conditionalFormatting sqref="E12">
    <cfRule type="expression" dxfId="11856" priority="529">
      <formula>E12&lt;F12/2</formula>
    </cfRule>
  </conditionalFormatting>
  <conditionalFormatting sqref="P12">
    <cfRule type="expression" dxfId="11855" priority="528">
      <formula>P12&lt;Q12/2</formula>
    </cfRule>
  </conditionalFormatting>
  <conditionalFormatting sqref="R12">
    <cfRule type="expression" dxfId="11854" priority="527">
      <formula>R12&lt;S12/2</formula>
    </cfRule>
  </conditionalFormatting>
  <conditionalFormatting sqref="T12">
    <cfRule type="expression" dxfId="11853" priority="526">
      <formula>T12&lt;U12/2</formula>
    </cfRule>
  </conditionalFormatting>
  <conditionalFormatting sqref="V12">
    <cfRule type="expression" dxfId="11852" priority="525">
      <formula>V12&lt;W12/2</formula>
    </cfRule>
  </conditionalFormatting>
  <conditionalFormatting sqref="X12">
    <cfRule type="expression" dxfId="11851" priority="524">
      <formula>X12&lt;Y12/2</formula>
    </cfRule>
  </conditionalFormatting>
  <conditionalFormatting sqref="C13:D13">
    <cfRule type="cellIs" dxfId="11850" priority="523" operator="equal">
      <formula>0</formula>
    </cfRule>
  </conditionalFormatting>
  <conditionalFormatting sqref="B13">
    <cfRule type="expression" dxfId="11849" priority="522">
      <formula>C13=0</formula>
    </cfRule>
  </conditionalFormatting>
  <conditionalFormatting sqref="G13">
    <cfRule type="expression" dxfId="11848" priority="521">
      <formula>G13&lt;H13/2</formula>
    </cfRule>
  </conditionalFormatting>
  <conditionalFormatting sqref="I13">
    <cfRule type="expression" dxfId="11847" priority="520">
      <formula>I13&lt;J13/2</formula>
    </cfRule>
  </conditionalFormatting>
  <conditionalFormatting sqref="E13">
    <cfRule type="expression" dxfId="11846" priority="519">
      <formula>E13&lt;F13/2</formula>
    </cfRule>
  </conditionalFormatting>
  <conditionalFormatting sqref="P13">
    <cfRule type="expression" dxfId="11845" priority="518">
      <formula>P13&lt;Q13/2</formula>
    </cfRule>
  </conditionalFormatting>
  <conditionalFormatting sqref="R13">
    <cfRule type="expression" dxfId="11844" priority="517">
      <formula>R13&lt;S13/2</formula>
    </cfRule>
  </conditionalFormatting>
  <conditionalFormatting sqref="T13">
    <cfRule type="expression" dxfId="11843" priority="516">
      <formula>T13&lt;U13/2</formula>
    </cfRule>
  </conditionalFormatting>
  <conditionalFormatting sqref="V13">
    <cfRule type="expression" dxfId="11842" priority="515">
      <formula>V13&lt;W13/2</formula>
    </cfRule>
  </conditionalFormatting>
  <conditionalFormatting sqref="X13">
    <cfRule type="expression" dxfId="11841" priority="514">
      <formula>X13&lt;Y13/2</formula>
    </cfRule>
  </conditionalFormatting>
  <conditionalFormatting sqref="C14:D14">
    <cfRule type="cellIs" dxfId="11840" priority="513" operator="equal">
      <formula>0</formula>
    </cfRule>
  </conditionalFormatting>
  <conditionalFormatting sqref="B14">
    <cfRule type="expression" dxfId="11839" priority="512">
      <formula>C14=0</formula>
    </cfRule>
  </conditionalFormatting>
  <conditionalFormatting sqref="G14">
    <cfRule type="expression" dxfId="11838" priority="511">
      <formula>G14&lt;H14/2</formula>
    </cfRule>
  </conditionalFormatting>
  <conditionalFormatting sqref="I14">
    <cfRule type="expression" dxfId="11837" priority="510">
      <formula>I14&lt;J14/2</formula>
    </cfRule>
  </conditionalFormatting>
  <conditionalFormatting sqref="E14">
    <cfRule type="expression" dxfId="11836" priority="509">
      <formula>E14&lt;F14/2</formula>
    </cfRule>
  </conditionalFormatting>
  <conditionalFormatting sqref="P14">
    <cfRule type="expression" dxfId="11835" priority="508">
      <formula>P14&lt;Q14/2</formula>
    </cfRule>
  </conditionalFormatting>
  <conditionalFormatting sqref="R14">
    <cfRule type="expression" dxfId="11834" priority="507">
      <formula>R14&lt;S14/2</formula>
    </cfRule>
  </conditionalFormatting>
  <conditionalFormatting sqref="T14">
    <cfRule type="expression" dxfId="11833" priority="506">
      <formula>T14&lt;U14/2</formula>
    </cfRule>
  </conditionalFormatting>
  <conditionalFormatting sqref="V14">
    <cfRule type="expression" dxfId="11832" priority="505">
      <formula>V14&lt;W14/2</formula>
    </cfRule>
  </conditionalFormatting>
  <conditionalFormatting sqref="X14">
    <cfRule type="expression" dxfId="11831" priority="504">
      <formula>X14&lt;Y14/2</formula>
    </cfRule>
  </conditionalFormatting>
  <conditionalFormatting sqref="C15:D15">
    <cfRule type="cellIs" dxfId="11830" priority="503" operator="equal">
      <formula>0</formula>
    </cfRule>
  </conditionalFormatting>
  <conditionalFormatting sqref="B15">
    <cfRule type="expression" dxfId="11829" priority="502">
      <formula>C15=0</formula>
    </cfRule>
  </conditionalFormatting>
  <conditionalFormatting sqref="G15">
    <cfRule type="expression" dxfId="11828" priority="501">
      <formula>G15&lt;H15/2</formula>
    </cfRule>
  </conditionalFormatting>
  <conditionalFormatting sqref="I15">
    <cfRule type="expression" dxfId="11827" priority="500">
      <formula>I15&lt;J15/2</formula>
    </cfRule>
  </conditionalFormatting>
  <conditionalFormatting sqref="E15">
    <cfRule type="expression" dxfId="11826" priority="499">
      <formula>E15&lt;F15/2</formula>
    </cfRule>
  </conditionalFormatting>
  <conditionalFormatting sqref="P15">
    <cfRule type="expression" dxfId="11825" priority="498">
      <formula>P15&lt;Q15/2</formula>
    </cfRule>
  </conditionalFormatting>
  <conditionalFormatting sqref="R15">
    <cfRule type="expression" dxfId="11824" priority="497">
      <formula>R15&lt;S15/2</formula>
    </cfRule>
  </conditionalFormatting>
  <conditionalFormatting sqref="T15">
    <cfRule type="expression" dxfId="11823" priority="496">
      <formula>T15&lt;U15/2</formula>
    </cfRule>
  </conditionalFormatting>
  <conditionalFormatting sqref="V15">
    <cfRule type="expression" dxfId="11822" priority="495">
      <formula>V15&lt;W15/2</formula>
    </cfRule>
  </conditionalFormatting>
  <conditionalFormatting sqref="X15">
    <cfRule type="expression" dxfId="11821" priority="494">
      <formula>X15&lt;Y15/2</formula>
    </cfRule>
  </conditionalFormatting>
  <conditionalFormatting sqref="C16:D16">
    <cfRule type="cellIs" dxfId="11820" priority="493" operator="equal">
      <formula>0</formula>
    </cfRule>
  </conditionalFormatting>
  <conditionalFormatting sqref="B16">
    <cfRule type="expression" dxfId="11819" priority="492">
      <formula>C16=0</formula>
    </cfRule>
  </conditionalFormatting>
  <conditionalFormatting sqref="G16">
    <cfRule type="expression" dxfId="11818" priority="491">
      <formula>G16&lt;H16/2</formula>
    </cfRule>
  </conditionalFormatting>
  <conditionalFormatting sqref="I16">
    <cfRule type="expression" dxfId="11817" priority="490">
      <formula>I16&lt;J16/2</formula>
    </cfRule>
  </conditionalFormatting>
  <conditionalFormatting sqref="E16">
    <cfRule type="expression" dxfId="11816" priority="489">
      <formula>E16&lt;F16/2</formula>
    </cfRule>
  </conditionalFormatting>
  <conditionalFormatting sqref="P16">
    <cfRule type="expression" dxfId="11815" priority="488">
      <formula>P16&lt;Q16/2</formula>
    </cfRule>
  </conditionalFormatting>
  <conditionalFormatting sqref="R16">
    <cfRule type="expression" dxfId="11814" priority="487">
      <formula>R16&lt;S16/2</formula>
    </cfRule>
  </conditionalFormatting>
  <conditionalFormatting sqref="T16">
    <cfRule type="expression" dxfId="11813" priority="486">
      <formula>T16&lt;U16/2</formula>
    </cfRule>
  </conditionalFormatting>
  <conditionalFormatting sqref="V16">
    <cfRule type="expression" dxfId="11812" priority="485">
      <formula>V16&lt;W16/2</formula>
    </cfRule>
  </conditionalFormatting>
  <conditionalFormatting sqref="X16">
    <cfRule type="expression" dxfId="11811" priority="484">
      <formula>X16&lt;Y16/2</formula>
    </cfRule>
  </conditionalFormatting>
  <conditionalFormatting sqref="C17:D17">
    <cfRule type="cellIs" dxfId="11810" priority="483" operator="equal">
      <formula>0</formula>
    </cfRule>
  </conditionalFormatting>
  <conditionalFormatting sqref="B17">
    <cfRule type="expression" dxfId="11809" priority="482">
      <formula>C17=0</formula>
    </cfRule>
  </conditionalFormatting>
  <conditionalFormatting sqref="G17">
    <cfRule type="expression" dxfId="11808" priority="481">
      <formula>G17&lt;H17/2</formula>
    </cfRule>
  </conditionalFormatting>
  <conditionalFormatting sqref="I17">
    <cfRule type="expression" dxfId="11807" priority="480">
      <formula>I17&lt;J17/2</formula>
    </cfRule>
  </conditionalFormatting>
  <conditionalFormatting sqref="E17">
    <cfRule type="expression" dxfId="11806" priority="479">
      <formula>E17&lt;F17/2</formula>
    </cfRule>
  </conditionalFormatting>
  <conditionalFormatting sqref="P17">
    <cfRule type="expression" dxfId="11805" priority="478">
      <formula>P17&lt;Q17/2</formula>
    </cfRule>
  </conditionalFormatting>
  <conditionalFormatting sqref="R17">
    <cfRule type="expression" dxfId="11804" priority="477">
      <formula>R17&lt;S17/2</formula>
    </cfRule>
  </conditionalFormatting>
  <conditionalFormatting sqref="T17">
    <cfRule type="expression" dxfId="11803" priority="476">
      <formula>T17&lt;U17/2</formula>
    </cfRule>
  </conditionalFormatting>
  <conditionalFormatting sqref="V17">
    <cfRule type="expression" dxfId="11802" priority="475">
      <formula>V17&lt;W17/2</formula>
    </cfRule>
  </conditionalFormatting>
  <conditionalFormatting sqref="X17">
    <cfRule type="expression" dxfId="11801" priority="474">
      <formula>X17&lt;Y17/2</formula>
    </cfRule>
  </conditionalFormatting>
  <conditionalFormatting sqref="C18:D18">
    <cfRule type="cellIs" dxfId="11800" priority="473" operator="equal">
      <formula>0</formula>
    </cfRule>
  </conditionalFormatting>
  <conditionalFormatting sqref="B18">
    <cfRule type="expression" dxfId="11799" priority="472">
      <formula>C18=0</formula>
    </cfRule>
  </conditionalFormatting>
  <conditionalFormatting sqref="G18">
    <cfRule type="expression" dxfId="11798" priority="471">
      <formula>G18&lt;H18/2</formula>
    </cfRule>
  </conditionalFormatting>
  <conditionalFormatting sqref="I18">
    <cfRule type="expression" dxfId="11797" priority="470">
      <formula>I18&lt;J18/2</formula>
    </cfRule>
  </conditionalFormatting>
  <conditionalFormatting sqref="E18">
    <cfRule type="expression" dxfId="11796" priority="469">
      <formula>E18&lt;F18/2</formula>
    </cfRule>
  </conditionalFormatting>
  <conditionalFormatting sqref="P18">
    <cfRule type="expression" dxfId="11795" priority="468">
      <formula>P18&lt;Q18/2</formula>
    </cfRule>
  </conditionalFormatting>
  <conditionalFormatting sqref="R18">
    <cfRule type="expression" dxfId="11794" priority="467">
      <formula>R18&lt;S18/2</formula>
    </cfRule>
  </conditionalFormatting>
  <conditionalFormatting sqref="T18">
    <cfRule type="expression" dxfId="11793" priority="466">
      <formula>T18&lt;U18/2</formula>
    </cfRule>
  </conditionalFormatting>
  <conditionalFormatting sqref="V18">
    <cfRule type="expression" dxfId="11792" priority="465">
      <formula>V18&lt;W18/2</formula>
    </cfRule>
  </conditionalFormatting>
  <conditionalFormatting sqref="X18">
    <cfRule type="expression" dxfId="11791" priority="464">
      <formula>X18&lt;Y18/2</formula>
    </cfRule>
  </conditionalFormatting>
  <conditionalFormatting sqref="C19:D19">
    <cfRule type="cellIs" dxfId="11790" priority="463" operator="equal">
      <formula>0</formula>
    </cfRule>
  </conditionalFormatting>
  <conditionalFormatting sqref="B19">
    <cfRule type="expression" dxfId="11789" priority="462">
      <formula>C19=0</formula>
    </cfRule>
  </conditionalFormatting>
  <conditionalFormatting sqref="G19">
    <cfRule type="expression" dxfId="11788" priority="461">
      <formula>G19&lt;H19/2</formula>
    </cfRule>
  </conditionalFormatting>
  <conditionalFormatting sqref="I19">
    <cfRule type="expression" dxfId="11787" priority="460">
      <formula>I19&lt;J19/2</formula>
    </cfRule>
  </conditionalFormatting>
  <conditionalFormatting sqref="E19">
    <cfRule type="expression" dxfId="11786" priority="459">
      <formula>E19&lt;F19/2</formula>
    </cfRule>
  </conditionalFormatting>
  <conditionalFormatting sqref="P19">
    <cfRule type="expression" dxfId="11785" priority="458">
      <formula>P19&lt;Q19/2</formula>
    </cfRule>
  </conditionalFormatting>
  <conditionalFormatting sqref="R19">
    <cfRule type="expression" dxfId="11784" priority="457">
      <formula>R19&lt;S19/2</formula>
    </cfRule>
  </conditionalFormatting>
  <conditionalFormatting sqref="T19">
    <cfRule type="expression" dxfId="11783" priority="456">
      <formula>T19&lt;U19/2</formula>
    </cfRule>
  </conditionalFormatting>
  <conditionalFormatting sqref="V19">
    <cfRule type="expression" dxfId="11782" priority="455">
      <formula>V19&lt;W19/2</formula>
    </cfRule>
  </conditionalFormatting>
  <conditionalFormatting sqref="X19">
    <cfRule type="expression" dxfId="11781" priority="454">
      <formula>X19&lt;Y19/2</formula>
    </cfRule>
  </conditionalFormatting>
  <conditionalFormatting sqref="C20:D20">
    <cfRule type="cellIs" dxfId="11780" priority="453" operator="equal">
      <formula>0</formula>
    </cfRule>
  </conditionalFormatting>
  <conditionalFormatting sqref="B20">
    <cfRule type="expression" dxfId="11779" priority="452">
      <formula>C20=0</formula>
    </cfRule>
  </conditionalFormatting>
  <conditionalFormatting sqref="G20">
    <cfRule type="expression" dxfId="11778" priority="451">
      <formula>G20&lt;H20/2</formula>
    </cfRule>
  </conditionalFormatting>
  <conditionalFormatting sqref="I20">
    <cfRule type="expression" dxfId="11777" priority="450">
      <formula>I20&lt;J20/2</formula>
    </cfRule>
  </conditionalFormatting>
  <conditionalFormatting sqref="E20">
    <cfRule type="expression" dxfId="11776" priority="449">
      <formula>E20&lt;F20/2</formula>
    </cfRule>
  </conditionalFormatting>
  <conditionalFormatting sqref="P20">
    <cfRule type="expression" dxfId="11775" priority="448">
      <formula>P20&lt;Q20/2</formula>
    </cfRule>
  </conditionalFormatting>
  <conditionalFormatting sqref="R20">
    <cfRule type="expression" dxfId="11774" priority="447">
      <formula>R20&lt;S20/2</formula>
    </cfRule>
  </conditionalFormatting>
  <conditionalFormatting sqref="T20">
    <cfRule type="expression" dxfId="11773" priority="446">
      <formula>T20&lt;U20/2</formula>
    </cfRule>
  </conditionalFormatting>
  <conditionalFormatting sqref="V20">
    <cfRule type="expression" dxfId="11772" priority="445">
      <formula>V20&lt;W20/2</formula>
    </cfRule>
  </conditionalFormatting>
  <conditionalFormatting sqref="X20">
    <cfRule type="expression" dxfId="11771" priority="444">
      <formula>X20&lt;Y20/2</formula>
    </cfRule>
  </conditionalFormatting>
  <conditionalFormatting sqref="C21:D21">
    <cfRule type="cellIs" dxfId="11770" priority="443" operator="equal">
      <formula>0</formula>
    </cfRule>
  </conditionalFormatting>
  <conditionalFormatting sqref="B21">
    <cfRule type="expression" dxfId="11769" priority="442">
      <formula>C21=0</formula>
    </cfRule>
  </conditionalFormatting>
  <conditionalFormatting sqref="G21">
    <cfRule type="expression" dxfId="11768" priority="441">
      <formula>G21&lt;H21/2</formula>
    </cfRule>
  </conditionalFormatting>
  <conditionalFormatting sqref="I21">
    <cfRule type="expression" dxfId="11767" priority="440">
      <formula>I21&lt;J21/2</formula>
    </cfRule>
  </conditionalFormatting>
  <conditionalFormatting sqref="E21">
    <cfRule type="expression" dxfId="11766" priority="439">
      <formula>E21&lt;F21/2</formula>
    </cfRule>
  </conditionalFormatting>
  <conditionalFormatting sqref="P21">
    <cfRule type="expression" dxfId="11765" priority="438">
      <formula>P21&lt;Q21/2</formula>
    </cfRule>
  </conditionalFormatting>
  <conditionalFormatting sqref="R21">
    <cfRule type="expression" dxfId="11764" priority="437">
      <formula>R21&lt;S21/2</formula>
    </cfRule>
  </conditionalFormatting>
  <conditionalFormatting sqref="T21">
    <cfRule type="expression" dxfId="11763" priority="436">
      <formula>T21&lt;U21/2</formula>
    </cfRule>
  </conditionalFormatting>
  <conditionalFormatting sqref="V21">
    <cfRule type="expression" dxfId="11762" priority="435">
      <formula>V21&lt;W21/2</formula>
    </cfRule>
  </conditionalFormatting>
  <conditionalFormatting sqref="X21">
    <cfRule type="expression" dxfId="11761" priority="434">
      <formula>X21&lt;Y21/2</formula>
    </cfRule>
  </conditionalFormatting>
  <conditionalFormatting sqref="C22:D22">
    <cfRule type="cellIs" dxfId="11760" priority="433" operator="equal">
      <formula>0</formula>
    </cfRule>
  </conditionalFormatting>
  <conditionalFormatting sqref="B22">
    <cfRule type="expression" dxfId="11759" priority="432">
      <formula>C22=0</formula>
    </cfRule>
  </conditionalFormatting>
  <conditionalFormatting sqref="G22">
    <cfRule type="expression" dxfId="11758" priority="431">
      <formula>G22&lt;H22/2</formula>
    </cfRule>
  </conditionalFormatting>
  <conditionalFormatting sqref="I22">
    <cfRule type="expression" dxfId="11757" priority="430">
      <formula>I22&lt;J22/2</formula>
    </cfRule>
  </conditionalFormatting>
  <conditionalFormatting sqref="E22">
    <cfRule type="expression" dxfId="11756" priority="429">
      <formula>E22&lt;F22/2</formula>
    </cfRule>
  </conditionalFormatting>
  <conditionalFormatting sqref="P22">
    <cfRule type="expression" dxfId="11755" priority="428">
      <formula>P22&lt;Q22/2</formula>
    </cfRule>
  </conditionalFormatting>
  <conditionalFormatting sqref="R22">
    <cfRule type="expression" dxfId="11754" priority="427">
      <formula>R22&lt;S22/2</formula>
    </cfRule>
  </conditionalFormatting>
  <conditionalFormatting sqref="T22">
    <cfRule type="expression" dxfId="11753" priority="426">
      <formula>T22&lt;U22/2</formula>
    </cfRule>
  </conditionalFormatting>
  <conditionalFormatting sqref="V22">
    <cfRule type="expression" dxfId="11752" priority="425">
      <formula>V22&lt;W22/2</formula>
    </cfRule>
  </conditionalFormatting>
  <conditionalFormatting sqref="X22">
    <cfRule type="expression" dxfId="11751" priority="424">
      <formula>X22&lt;Y22/2</formula>
    </cfRule>
  </conditionalFormatting>
  <conditionalFormatting sqref="C23:D23">
    <cfRule type="cellIs" dxfId="11750" priority="423" operator="equal">
      <formula>0</formula>
    </cfRule>
  </conditionalFormatting>
  <conditionalFormatting sqref="B23">
    <cfRule type="expression" dxfId="11749" priority="422">
      <formula>C23=0</formula>
    </cfRule>
  </conditionalFormatting>
  <conditionalFormatting sqref="G23">
    <cfRule type="expression" dxfId="11748" priority="421">
      <formula>G23&lt;H23/2</formula>
    </cfRule>
  </conditionalFormatting>
  <conditionalFormatting sqref="I23">
    <cfRule type="expression" dxfId="11747" priority="420">
      <formula>I23&lt;J23/2</formula>
    </cfRule>
  </conditionalFormatting>
  <conditionalFormatting sqref="E23">
    <cfRule type="expression" dxfId="11746" priority="419">
      <formula>E23&lt;F23/2</formula>
    </cfRule>
  </conditionalFormatting>
  <conditionalFormatting sqref="P23">
    <cfRule type="expression" dxfId="11745" priority="418">
      <formula>P23&lt;Q23/2</formula>
    </cfRule>
  </conditionalFormatting>
  <conditionalFormatting sqref="R23">
    <cfRule type="expression" dxfId="11744" priority="417">
      <formula>R23&lt;S23/2</formula>
    </cfRule>
  </conditionalFormatting>
  <conditionalFormatting sqref="T23">
    <cfRule type="expression" dxfId="11743" priority="416">
      <formula>T23&lt;U23/2</formula>
    </cfRule>
  </conditionalFormatting>
  <conditionalFormatting sqref="V23">
    <cfRule type="expression" dxfId="11742" priority="415">
      <formula>V23&lt;W23/2</formula>
    </cfRule>
  </conditionalFormatting>
  <conditionalFormatting sqref="X23">
    <cfRule type="expression" dxfId="11741" priority="414">
      <formula>X23&lt;Y23/2</formula>
    </cfRule>
  </conditionalFormatting>
  <conditionalFormatting sqref="C24:D24">
    <cfRule type="cellIs" dxfId="11740" priority="413" operator="equal">
      <formula>0</formula>
    </cfRule>
  </conditionalFormatting>
  <conditionalFormatting sqref="B24">
    <cfRule type="expression" dxfId="11739" priority="412">
      <formula>C24=0</formula>
    </cfRule>
  </conditionalFormatting>
  <conditionalFormatting sqref="G24">
    <cfRule type="expression" dxfId="11738" priority="411">
      <formula>G24&lt;H24/2</formula>
    </cfRule>
  </conditionalFormatting>
  <conditionalFormatting sqref="I24">
    <cfRule type="expression" dxfId="11737" priority="410">
      <formula>I24&lt;J24/2</formula>
    </cfRule>
  </conditionalFormatting>
  <conditionalFormatting sqref="E24">
    <cfRule type="expression" dxfId="11736" priority="409">
      <formula>E24&lt;F24/2</formula>
    </cfRule>
  </conditionalFormatting>
  <conditionalFormatting sqref="P24">
    <cfRule type="expression" dxfId="11735" priority="408">
      <formula>P24&lt;Q24/2</formula>
    </cfRule>
  </conditionalFormatting>
  <conditionalFormatting sqref="R24">
    <cfRule type="expression" dxfId="11734" priority="407">
      <formula>R24&lt;S24/2</formula>
    </cfRule>
  </conditionalFormatting>
  <conditionalFormatting sqref="T24">
    <cfRule type="expression" dxfId="11733" priority="406">
      <formula>T24&lt;U24/2</formula>
    </cfRule>
  </conditionalFormatting>
  <conditionalFormatting sqref="V24">
    <cfRule type="expression" dxfId="11732" priority="405">
      <formula>V24&lt;W24/2</formula>
    </cfRule>
  </conditionalFormatting>
  <conditionalFormatting sqref="X24">
    <cfRule type="expression" dxfId="11731" priority="404">
      <formula>X24&lt;Y24/2</formula>
    </cfRule>
  </conditionalFormatting>
  <conditionalFormatting sqref="C25:D25">
    <cfRule type="cellIs" dxfId="11730" priority="403" operator="equal">
      <formula>0</formula>
    </cfRule>
  </conditionalFormatting>
  <conditionalFormatting sqref="B25">
    <cfRule type="expression" dxfId="11729" priority="402">
      <formula>C25=0</formula>
    </cfRule>
  </conditionalFormatting>
  <conditionalFormatting sqref="G25">
    <cfRule type="expression" dxfId="11728" priority="401">
      <formula>G25&lt;H25/2</formula>
    </cfRule>
  </conditionalFormatting>
  <conditionalFormatting sqref="I25">
    <cfRule type="expression" dxfId="11727" priority="400">
      <formula>I25&lt;J25/2</formula>
    </cfRule>
  </conditionalFormatting>
  <conditionalFormatting sqref="E25">
    <cfRule type="expression" dxfId="11726" priority="399">
      <formula>E25&lt;F25/2</formula>
    </cfRule>
  </conditionalFormatting>
  <conditionalFormatting sqref="P25">
    <cfRule type="expression" dxfId="11725" priority="398">
      <formula>P25&lt;Q25/2</formula>
    </cfRule>
  </conditionalFormatting>
  <conditionalFormatting sqref="R25">
    <cfRule type="expression" dxfId="11724" priority="397">
      <formula>R25&lt;S25/2</formula>
    </cfRule>
  </conditionalFormatting>
  <conditionalFormatting sqref="T25">
    <cfRule type="expression" dxfId="11723" priority="396">
      <formula>T25&lt;U25/2</formula>
    </cfRule>
  </conditionalFormatting>
  <conditionalFormatting sqref="V25">
    <cfRule type="expression" dxfId="11722" priority="395">
      <formula>V25&lt;W25/2</formula>
    </cfRule>
  </conditionalFormatting>
  <conditionalFormatting sqref="X25">
    <cfRule type="expression" dxfId="11721" priority="394">
      <formula>X25&lt;Y25/2</formula>
    </cfRule>
  </conditionalFormatting>
  <conditionalFormatting sqref="C26:D26">
    <cfRule type="cellIs" dxfId="11720" priority="393" operator="equal">
      <formula>0</formula>
    </cfRule>
  </conditionalFormatting>
  <conditionalFormatting sqref="B26">
    <cfRule type="expression" dxfId="11719" priority="392">
      <formula>C26=0</formula>
    </cfRule>
  </conditionalFormatting>
  <conditionalFormatting sqref="G26">
    <cfRule type="expression" dxfId="11718" priority="391">
      <formula>G26&lt;H26/2</formula>
    </cfRule>
  </conditionalFormatting>
  <conditionalFormatting sqref="I26">
    <cfRule type="expression" dxfId="11717" priority="390">
      <formula>I26&lt;J26/2</formula>
    </cfRule>
  </conditionalFormatting>
  <conditionalFormatting sqref="E26">
    <cfRule type="expression" dxfId="11716" priority="389">
      <formula>E26&lt;F26/2</formula>
    </cfRule>
  </conditionalFormatting>
  <conditionalFormatting sqref="P26">
    <cfRule type="expression" dxfId="11715" priority="388">
      <formula>P26&lt;Q26/2</formula>
    </cfRule>
  </conditionalFormatting>
  <conditionalFormatting sqref="R26">
    <cfRule type="expression" dxfId="11714" priority="387">
      <formula>R26&lt;S26/2</formula>
    </cfRule>
  </conditionalFormatting>
  <conditionalFormatting sqref="T26">
    <cfRule type="expression" dxfId="11713" priority="386">
      <formula>T26&lt;U26/2</formula>
    </cfRule>
  </conditionalFormatting>
  <conditionalFormatting sqref="V26">
    <cfRule type="expression" dxfId="11712" priority="385">
      <formula>V26&lt;W26/2</formula>
    </cfRule>
  </conditionalFormatting>
  <conditionalFormatting sqref="X26">
    <cfRule type="expression" dxfId="11711" priority="384">
      <formula>X26&lt;Y26/2</formula>
    </cfRule>
  </conditionalFormatting>
  <conditionalFormatting sqref="C27:D27">
    <cfRule type="cellIs" dxfId="11710" priority="383" operator="equal">
      <formula>0</formula>
    </cfRule>
  </conditionalFormatting>
  <conditionalFormatting sqref="B27">
    <cfRule type="expression" dxfId="11709" priority="382">
      <formula>C27=0</formula>
    </cfRule>
  </conditionalFormatting>
  <conditionalFormatting sqref="G27">
    <cfRule type="expression" dxfId="11708" priority="381">
      <formula>G27&lt;H27/2</formula>
    </cfRule>
  </conditionalFormatting>
  <conditionalFormatting sqref="I27">
    <cfRule type="expression" dxfId="11707" priority="380">
      <formula>I27&lt;J27/2</formula>
    </cfRule>
  </conditionalFormatting>
  <conditionalFormatting sqref="E27">
    <cfRule type="expression" dxfId="11706" priority="379">
      <formula>E27&lt;F27/2</formula>
    </cfRule>
  </conditionalFormatting>
  <conditionalFormatting sqref="P27">
    <cfRule type="expression" dxfId="11705" priority="378">
      <formula>P27&lt;Q27/2</formula>
    </cfRule>
  </conditionalFormatting>
  <conditionalFormatting sqref="R27">
    <cfRule type="expression" dxfId="11704" priority="377">
      <formula>R27&lt;S27/2</formula>
    </cfRule>
  </conditionalFormatting>
  <conditionalFormatting sqref="T27">
    <cfRule type="expression" dxfId="11703" priority="376">
      <formula>T27&lt;U27/2</formula>
    </cfRule>
  </conditionalFormatting>
  <conditionalFormatting sqref="V27">
    <cfRule type="expression" dxfId="11702" priority="375">
      <formula>V27&lt;W27/2</formula>
    </cfRule>
  </conditionalFormatting>
  <conditionalFormatting sqref="X27">
    <cfRule type="expression" dxfId="11701" priority="374">
      <formula>X27&lt;Y27/2</formula>
    </cfRule>
  </conditionalFormatting>
  <conditionalFormatting sqref="C28:D28">
    <cfRule type="cellIs" dxfId="11700" priority="373" operator="equal">
      <formula>0</formula>
    </cfRule>
  </conditionalFormatting>
  <conditionalFormatting sqref="B28">
    <cfRule type="expression" dxfId="11699" priority="372">
      <formula>C28=0</formula>
    </cfRule>
  </conditionalFormatting>
  <conditionalFormatting sqref="G28">
    <cfRule type="expression" dxfId="11698" priority="371">
      <formula>G28&lt;H28/2</formula>
    </cfRule>
  </conditionalFormatting>
  <conditionalFormatting sqref="I28">
    <cfRule type="expression" dxfId="11697" priority="370">
      <formula>I28&lt;J28/2</formula>
    </cfRule>
  </conditionalFormatting>
  <conditionalFormatting sqref="E28">
    <cfRule type="expression" dxfId="11696" priority="369">
      <formula>E28&lt;F28/2</formula>
    </cfRule>
  </conditionalFormatting>
  <conditionalFormatting sqref="P28">
    <cfRule type="expression" dxfId="11695" priority="368">
      <formula>P28&lt;Q28/2</formula>
    </cfRule>
  </conditionalFormatting>
  <conditionalFormatting sqref="R28">
    <cfRule type="expression" dxfId="11694" priority="367">
      <formula>R28&lt;S28/2</formula>
    </cfRule>
  </conditionalFormatting>
  <conditionalFormatting sqref="T28">
    <cfRule type="expression" dxfId="11693" priority="366">
      <formula>T28&lt;U28/2</formula>
    </cfRule>
  </conditionalFormatting>
  <conditionalFormatting sqref="V28">
    <cfRule type="expression" dxfId="11692" priority="365">
      <formula>V28&lt;W28/2</formula>
    </cfRule>
  </conditionalFormatting>
  <conditionalFormatting sqref="X28">
    <cfRule type="expression" dxfId="11691" priority="364">
      <formula>X28&lt;Y28/2</formula>
    </cfRule>
  </conditionalFormatting>
  <conditionalFormatting sqref="C29:D29">
    <cfRule type="cellIs" dxfId="11690" priority="363" operator="equal">
      <formula>0</formula>
    </cfRule>
  </conditionalFormatting>
  <conditionalFormatting sqref="B29">
    <cfRule type="expression" dxfId="11689" priority="362">
      <formula>C29=0</formula>
    </cfRule>
  </conditionalFormatting>
  <conditionalFormatting sqref="G29">
    <cfRule type="expression" dxfId="11688" priority="361">
      <formula>G29&lt;H29/2</formula>
    </cfRule>
  </conditionalFormatting>
  <conditionalFormatting sqref="I29">
    <cfRule type="expression" dxfId="11687" priority="360">
      <formula>I29&lt;J29/2</formula>
    </cfRule>
  </conditionalFormatting>
  <conditionalFormatting sqref="E29">
    <cfRule type="expression" dxfId="11686" priority="359">
      <formula>E29&lt;F29/2</formula>
    </cfRule>
  </conditionalFormatting>
  <conditionalFormatting sqref="P29">
    <cfRule type="expression" dxfId="11685" priority="358">
      <formula>P29&lt;Q29/2</formula>
    </cfRule>
  </conditionalFormatting>
  <conditionalFormatting sqref="R29">
    <cfRule type="expression" dxfId="11684" priority="357">
      <formula>R29&lt;S29/2</formula>
    </cfRule>
  </conditionalFormatting>
  <conditionalFormatting sqref="T29">
    <cfRule type="expression" dxfId="11683" priority="356">
      <formula>T29&lt;U29/2</formula>
    </cfRule>
  </conditionalFormatting>
  <conditionalFormatting sqref="V29">
    <cfRule type="expression" dxfId="11682" priority="355">
      <formula>V29&lt;W29/2</formula>
    </cfRule>
  </conditionalFormatting>
  <conditionalFormatting sqref="X29">
    <cfRule type="expression" dxfId="11681" priority="354">
      <formula>X29&lt;Y29/2</formula>
    </cfRule>
  </conditionalFormatting>
  <conditionalFormatting sqref="E5:M5 P5:AB5 K6:K29 Z6:Z29 M6:M29 F6:F11 Q6:Q11">
    <cfRule type="expression" dxfId="11680" priority="353">
      <formula>$C$5=0</formula>
    </cfRule>
  </conditionalFormatting>
  <conditionalFormatting sqref="E6:M6 P6:AB6">
    <cfRule type="expression" dxfId="11679" priority="352">
      <formula>$C$6=0</formula>
    </cfRule>
  </conditionalFormatting>
  <conditionalFormatting sqref="E7:M7 P7:AB7">
    <cfRule type="expression" dxfId="11678" priority="351">
      <formula>$C$7=0</formula>
    </cfRule>
  </conditionalFormatting>
  <conditionalFormatting sqref="E8:M8 P8:AB8">
    <cfRule type="expression" dxfId="11677" priority="350">
      <formula>$C$8=0</formula>
    </cfRule>
  </conditionalFormatting>
  <conditionalFormatting sqref="E9:M9 P9:AB9">
    <cfRule type="expression" dxfId="11676" priority="349">
      <formula>$C$9=0</formula>
    </cfRule>
  </conditionalFormatting>
  <conditionalFormatting sqref="E10:M10 P10:AB10">
    <cfRule type="expression" dxfId="11675" priority="348">
      <formula>$C$10=0</formula>
    </cfRule>
  </conditionalFormatting>
  <conditionalFormatting sqref="E11:M11 P11:AB11">
    <cfRule type="expression" dxfId="11674" priority="347">
      <formula>$C$11=0</formula>
    </cfRule>
  </conditionalFormatting>
  <conditionalFormatting sqref="E12:M12 P12:AB12">
    <cfRule type="expression" dxfId="11673" priority="346">
      <formula>$C$12=0</formula>
    </cfRule>
  </conditionalFormatting>
  <conditionalFormatting sqref="E13:M13 P13:AB13">
    <cfRule type="expression" dxfId="11672" priority="345">
      <formula>$C$13=0</formula>
    </cfRule>
  </conditionalFormatting>
  <conditionalFormatting sqref="E14:M14 P14:AB14">
    <cfRule type="expression" dxfId="11671" priority="344">
      <formula>$C$14=0</formula>
    </cfRule>
  </conditionalFormatting>
  <conditionalFormatting sqref="E15:M15 P15:AB15">
    <cfRule type="expression" dxfId="11670" priority="343">
      <formula>$C$15=0</formula>
    </cfRule>
  </conditionalFormatting>
  <conditionalFormatting sqref="E16:M16 P16:AB16">
    <cfRule type="expression" dxfId="11669" priority="342">
      <formula>$C$16=0</formula>
    </cfRule>
  </conditionalFormatting>
  <conditionalFormatting sqref="E17:M17 P17:AB17">
    <cfRule type="expression" dxfId="11668" priority="341">
      <formula>$C$17=0</formula>
    </cfRule>
  </conditionalFormatting>
  <conditionalFormatting sqref="E18:M18 P18:AB18">
    <cfRule type="expression" dxfId="11667" priority="340">
      <formula>$C$18=0</formula>
    </cfRule>
  </conditionalFormatting>
  <conditionalFormatting sqref="E19:M19 P19:AB19">
    <cfRule type="expression" dxfId="11666" priority="339">
      <formula>$C$19=0</formula>
    </cfRule>
  </conditionalFormatting>
  <conditionalFormatting sqref="E20:M20 P20:AB20">
    <cfRule type="expression" dxfId="11665" priority="338">
      <formula>$C$20=0</formula>
    </cfRule>
  </conditionalFormatting>
  <conditionalFormatting sqref="E21:M21 P21:AB21">
    <cfRule type="expression" dxfId="11664" priority="337">
      <formula>$C$21=0</formula>
    </cfRule>
  </conditionalFormatting>
  <conditionalFormatting sqref="E22:M22 P22:AB22">
    <cfRule type="expression" dxfId="11663" priority="336">
      <formula>$C$22=0</formula>
    </cfRule>
  </conditionalFormatting>
  <conditionalFormatting sqref="E23:M23 P23:AB23">
    <cfRule type="expression" dxfId="11662" priority="335">
      <formula>$C$23=0</formula>
    </cfRule>
  </conditionalFormatting>
  <conditionalFormatting sqref="E24:M24 P24:AB24">
    <cfRule type="expression" dxfId="11661" priority="334">
      <formula>$C$24=0</formula>
    </cfRule>
  </conditionalFormatting>
  <conditionalFormatting sqref="E25:M25 P25:AB25">
    <cfRule type="expression" dxfId="11660" priority="333">
      <formula>$C$25=0</formula>
    </cfRule>
  </conditionalFormatting>
  <conditionalFormatting sqref="E26:M26 P26:AB26">
    <cfRule type="expression" dxfId="11659" priority="332">
      <formula>$C$26=0</formula>
    </cfRule>
  </conditionalFormatting>
  <conditionalFormatting sqref="E27:M27 P27:AB27">
    <cfRule type="expression" dxfId="11658" priority="331">
      <formula>$C$27=0</formula>
    </cfRule>
  </conditionalFormatting>
  <conditionalFormatting sqref="E28:M28 P28:AB28">
    <cfRule type="expression" dxfId="11657" priority="330">
      <formula>$C$28=0</formula>
    </cfRule>
  </conditionalFormatting>
  <conditionalFormatting sqref="E29:M29 P29:AB29">
    <cfRule type="expression" dxfId="11656" priority="329">
      <formula>$C$29=0</formula>
    </cfRule>
  </conditionalFormatting>
  <conditionalFormatting sqref="K5:K29">
    <cfRule type="containsErrors" dxfId="11655" priority="278">
      <formula>ISERROR(K5)</formula>
    </cfRule>
    <cfRule type="expression" dxfId="11654" priority="328">
      <formula>K5&lt;50</formula>
    </cfRule>
  </conditionalFormatting>
  <conditionalFormatting sqref="K6">
    <cfRule type="expression" dxfId="11653" priority="327">
      <formula>K6&lt;50</formula>
    </cfRule>
  </conditionalFormatting>
  <conditionalFormatting sqref="K7">
    <cfRule type="expression" dxfId="11652" priority="326">
      <formula>K7&lt;50</formula>
    </cfRule>
  </conditionalFormatting>
  <conditionalFormatting sqref="K8">
    <cfRule type="expression" dxfId="11651" priority="325">
      <formula>K8&lt;50</formula>
    </cfRule>
  </conditionalFormatting>
  <conditionalFormatting sqref="K9">
    <cfRule type="expression" dxfId="11650" priority="324">
      <formula>K9&lt;50</formula>
    </cfRule>
  </conditionalFormatting>
  <conditionalFormatting sqref="K10">
    <cfRule type="expression" dxfId="11649" priority="323">
      <formula>K10&lt;50</formula>
    </cfRule>
  </conditionalFormatting>
  <conditionalFormatting sqref="K11">
    <cfRule type="expression" dxfId="11648" priority="322">
      <formula>K11&lt;50</formula>
    </cfRule>
  </conditionalFormatting>
  <conditionalFormatting sqref="K12">
    <cfRule type="expression" dxfId="11647" priority="321">
      <formula>K12&lt;50</formula>
    </cfRule>
  </conditionalFormatting>
  <conditionalFormatting sqref="K13">
    <cfRule type="expression" dxfId="11646" priority="320">
      <formula>K13&lt;50</formula>
    </cfRule>
  </conditionalFormatting>
  <conditionalFormatting sqref="K14">
    <cfRule type="expression" dxfId="11645" priority="319">
      <formula>K14&lt;50</formula>
    </cfRule>
  </conditionalFormatting>
  <conditionalFormatting sqref="K15">
    <cfRule type="expression" dxfId="11644" priority="318">
      <formula>K15&lt;50</formula>
    </cfRule>
  </conditionalFormatting>
  <conditionalFormatting sqref="K16">
    <cfRule type="expression" dxfId="11643" priority="317">
      <formula>K16&lt;50</formula>
    </cfRule>
  </conditionalFormatting>
  <conditionalFormatting sqref="K17">
    <cfRule type="expression" dxfId="11642" priority="316">
      <formula>K17&lt;50</formula>
    </cfRule>
  </conditionalFormatting>
  <conditionalFormatting sqref="K18">
    <cfRule type="expression" dxfId="11641" priority="315">
      <formula>K18&lt;50</formula>
    </cfRule>
  </conditionalFormatting>
  <conditionalFormatting sqref="K19">
    <cfRule type="expression" dxfId="11640" priority="314">
      <formula>K19&lt;50</formula>
    </cfRule>
  </conditionalFormatting>
  <conditionalFormatting sqref="K20">
    <cfRule type="expression" dxfId="11639" priority="313">
      <formula>K20&lt;50</formula>
    </cfRule>
  </conditionalFormatting>
  <conditionalFormatting sqref="K21">
    <cfRule type="expression" dxfId="11638" priority="312">
      <formula>K21&lt;50</formula>
    </cfRule>
  </conditionalFormatting>
  <conditionalFormatting sqref="K22">
    <cfRule type="expression" dxfId="11637" priority="311">
      <formula>K22&lt;50</formula>
    </cfRule>
  </conditionalFormatting>
  <conditionalFormatting sqref="K23">
    <cfRule type="expression" dxfId="11636" priority="310">
      <formula>K23&lt;50</formula>
    </cfRule>
  </conditionalFormatting>
  <conditionalFormatting sqref="K24">
    <cfRule type="expression" dxfId="11635" priority="309">
      <formula>K24&lt;50</formula>
    </cfRule>
  </conditionalFormatting>
  <conditionalFormatting sqref="K25">
    <cfRule type="expression" dxfId="11634" priority="308">
      <formula>K25&lt;50</formula>
    </cfRule>
  </conditionalFormatting>
  <conditionalFormatting sqref="K26">
    <cfRule type="expression" dxfId="11633" priority="307">
      <formula>K26&lt;50</formula>
    </cfRule>
  </conditionalFormatting>
  <conditionalFormatting sqref="K27">
    <cfRule type="expression" dxfId="11632" priority="306">
      <formula>K27&lt;50</formula>
    </cfRule>
  </conditionalFormatting>
  <conditionalFormatting sqref="K28">
    <cfRule type="expression" dxfId="11631" priority="305">
      <formula>K28&lt;50</formula>
    </cfRule>
  </conditionalFormatting>
  <conditionalFormatting sqref="K29">
    <cfRule type="expression" dxfId="11630" priority="304">
      <formula>K29&lt;50</formula>
    </cfRule>
  </conditionalFormatting>
  <conditionalFormatting sqref="Z5:Z29">
    <cfRule type="containsErrors" dxfId="11629" priority="277">
      <formula>ISERROR(Z5)</formula>
    </cfRule>
    <cfRule type="expression" dxfId="11628" priority="303">
      <formula>Z5&lt;50</formula>
    </cfRule>
  </conditionalFormatting>
  <conditionalFormatting sqref="Z6">
    <cfRule type="expression" dxfId="11627" priority="302">
      <formula>Z6&lt;50</formula>
    </cfRule>
  </conditionalFormatting>
  <conditionalFormatting sqref="Z7">
    <cfRule type="expression" dxfId="11626" priority="301">
      <formula>Z7&lt;50</formula>
    </cfRule>
  </conditionalFormatting>
  <conditionalFormatting sqref="Z8">
    <cfRule type="expression" dxfId="11625" priority="300">
      <formula>Z8&lt;50</formula>
    </cfRule>
  </conditionalFormatting>
  <conditionalFormatting sqref="Z9">
    <cfRule type="expression" dxfId="11624" priority="299">
      <formula>Z9&lt;50</formula>
    </cfRule>
  </conditionalFormatting>
  <conditionalFormatting sqref="Z10">
    <cfRule type="expression" dxfId="11623" priority="298">
      <formula>Z10&lt;50</formula>
    </cfRule>
  </conditionalFormatting>
  <conditionalFormatting sqref="Z11">
    <cfRule type="expression" dxfId="11622" priority="297">
      <formula>Z11&lt;50</formula>
    </cfRule>
  </conditionalFormatting>
  <conditionalFormatting sqref="Z12">
    <cfRule type="expression" dxfId="11621" priority="296">
      <formula>Z12&lt;50</formula>
    </cfRule>
  </conditionalFormatting>
  <conditionalFormatting sqref="Z13">
    <cfRule type="expression" dxfId="11620" priority="295">
      <formula>Z13&lt;50</formula>
    </cfRule>
  </conditionalFormatting>
  <conditionalFormatting sqref="Z14">
    <cfRule type="expression" dxfId="11619" priority="294">
      <formula>Z14&lt;50</formula>
    </cfRule>
  </conditionalFormatting>
  <conditionalFormatting sqref="Z15">
    <cfRule type="expression" dxfId="11618" priority="293">
      <formula>Z15&lt;50</formula>
    </cfRule>
  </conditionalFormatting>
  <conditionalFormatting sqref="Z16">
    <cfRule type="expression" dxfId="11617" priority="292">
      <formula>Z16&lt;50</formula>
    </cfRule>
  </conditionalFormatting>
  <conditionalFormatting sqref="Z17">
    <cfRule type="expression" dxfId="11616" priority="291">
      <formula>Z17&lt;50</formula>
    </cfRule>
  </conditionalFormatting>
  <conditionalFormatting sqref="Z18">
    <cfRule type="expression" dxfId="11615" priority="290">
      <formula>Z18&lt;50</formula>
    </cfRule>
  </conditionalFormatting>
  <conditionalFormatting sqref="Z19">
    <cfRule type="expression" dxfId="11614" priority="289">
      <formula>Z19&lt;50</formula>
    </cfRule>
  </conditionalFormatting>
  <conditionalFormatting sqref="Z20">
    <cfRule type="expression" dxfId="11613" priority="288">
      <formula>Z20&lt;50</formula>
    </cfRule>
  </conditionalFormatting>
  <conditionalFormatting sqref="Z21">
    <cfRule type="expression" dxfId="11612" priority="287">
      <formula>Z21&lt;50</formula>
    </cfRule>
  </conditionalFormatting>
  <conditionalFormatting sqref="Z22">
    <cfRule type="expression" dxfId="11611" priority="286">
      <formula>Z22&lt;50</formula>
    </cfRule>
  </conditionalFormatting>
  <conditionalFormatting sqref="Z23">
    <cfRule type="expression" dxfId="11610" priority="285">
      <formula>Z23&lt;50</formula>
    </cfRule>
  </conditionalFormatting>
  <conditionalFormatting sqref="Z24">
    <cfRule type="expression" dxfId="11609" priority="284">
      <formula>Z24&lt;50</formula>
    </cfRule>
  </conditionalFormatting>
  <conditionalFormatting sqref="Z25">
    <cfRule type="expression" dxfId="11608" priority="283">
      <formula>Z25&lt;50</formula>
    </cfRule>
  </conditionalFormatting>
  <conditionalFormatting sqref="Z26">
    <cfRule type="expression" dxfId="11607" priority="282">
      <formula>Z26&lt;50</formula>
    </cfRule>
  </conditionalFormatting>
  <conditionalFormatting sqref="Z27">
    <cfRule type="expression" dxfId="11606" priority="281">
      <formula>Z27&lt;50</formula>
    </cfRule>
  </conditionalFormatting>
  <conditionalFormatting sqref="Z28">
    <cfRule type="expression" dxfId="11605" priority="280">
      <formula>Z28&lt;50</formula>
    </cfRule>
  </conditionalFormatting>
  <conditionalFormatting sqref="Z29">
    <cfRule type="expression" dxfId="11604" priority="279">
      <formula>Z29&lt;50</formula>
    </cfRule>
  </conditionalFormatting>
  <conditionalFormatting sqref="G5">
    <cfRule type="expression" dxfId="11603" priority="276">
      <formula>G5&lt;H5/2</formula>
    </cfRule>
  </conditionalFormatting>
  <conditionalFormatting sqref="E5">
    <cfRule type="expression" dxfId="11602" priority="275">
      <formula>E5&lt;F5/2</formula>
    </cfRule>
  </conditionalFormatting>
  <conditionalFormatting sqref="G6">
    <cfRule type="expression" dxfId="11601" priority="274">
      <formula>G6&lt;H6/2</formula>
    </cfRule>
  </conditionalFormatting>
  <conditionalFormatting sqref="E6">
    <cfRule type="expression" dxfId="11600" priority="273">
      <formula>E6&lt;F6/2</formula>
    </cfRule>
  </conditionalFormatting>
  <conditionalFormatting sqref="G7">
    <cfRule type="expression" dxfId="11599" priority="272">
      <formula>G7&lt;H7/2</formula>
    </cfRule>
  </conditionalFormatting>
  <conditionalFormatting sqref="E7">
    <cfRule type="expression" dxfId="11598" priority="271">
      <formula>E7&lt;F7/2</formula>
    </cfRule>
  </conditionalFormatting>
  <conditionalFormatting sqref="G8">
    <cfRule type="expression" dxfId="11597" priority="270">
      <formula>G8&lt;H8/2</formula>
    </cfRule>
  </conditionalFormatting>
  <conditionalFormatting sqref="E8">
    <cfRule type="expression" dxfId="11596" priority="269">
      <formula>E8&lt;F8/2</formula>
    </cfRule>
  </conditionalFormatting>
  <conditionalFormatting sqref="G9">
    <cfRule type="expression" dxfId="11595" priority="268">
      <formula>G9&lt;H9/2</formula>
    </cfRule>
  </conditionalFormatting>
  <conditionalFormatting sqref="E9">
    <cfRule type="expression" dxfId="11594" priority="267">
      <formula>E9&lt;F9/2</formula>
    </cfRule>
  </conditionalFormatting>
  <conditionalFormatting sqref="G10">
    <cfRule type="expression" dxfId="11593" priority="266">
      <formula>G10&lt;H10/2</formula>
    </cfRule>
  </conditionalFormatting>
  <conditionalFormatting sqref="E10">
    <cfRule type="expression" dxfId="11592" priority="265">
      <formula>E10&lt;F10/2</formula>
    </cfRule>
  </conditionalFormatting>
  <conditionalFormatting sqref="G11">
    <cfRule type="expression" dxfId="11591" priority="264">
      <formula>G11&lt;H11/2</formula>
    </cfRule>
  </conditionalFormatting>
  <conditionalFormatting sqref="E11">
    <cfRule type="expression" dxfId="11590" priority="263">
      <formula>E11&lt;F11/2</formula>
    </cfRule>
  </conditionalFormatting>
  <conditionalFormatting sqref="E5:H5 H6:H11 F6:F11">
    <cfRule type="expression" dxfId="11589" priority="262">
      <formula>$C$5=0</formula>
    </cfRule>
  </conditionalFormatting>
  <conditionalFormatting sqref="E6:H6">
    <cfRule type="expression" dxfId="11588" priority="261">
      <formula>$C$6=0</formula>
    </cfRule>
  </conditionalFormatting>
  <conditionalFormatting sqref="E7:H7">
    <cfRule type="expression" dxfId="11587" priority="260">
      <formula>$C$7=0</formula>
    </cfRule>
  </conditionalFormatting>
  <conditionalFormatting sqref="E8:H8">
    <cfRule type="expression" dxfId="11586" priority="259">
      <formula>$C$8=0</formula>
    </cfRule>
  </conditionalFormatting>
  <conditionalFormatting sqref="E9:H9">
    <cfRule type="expression" dxfId="11585" priority="258">
      <formula>$C$9=0</formula>
    </cfRule>
  </conditionalFormatting>
  <conditionalFormatting sqref="E10:H10">
    <cfRule type="expression" dxfId="11584" priority="257">
      <formula>$C$10=0</formula>
    </cfRule>
  </conditionalFormatting>
  <conditionalFormatting sqref="E11:H11">
    <cfRule type="expression" dxfId="11583" priority="256">
      <formula>$C$11=0</formula>
    </cfRule>
  </conditionalFormatting>
  <conditionalFormatting sqref="R5">
    <cfRule type="expression" dxfId="11582" priority="255">
      <formula>R5&lt;S5/2</formula>
    </cfRule>
  </conditionalFormatting>
  <conditionalFormatting sqref="P5">
    <cfRule type="expression" dxfId="11581" priority="254">
      <formula>P5&lt;Q5/2</formula>
    </cfRule>
  </conditionalFormatting>
  <conditionalFormatting sqref="R6">
    <cfRule type="expression" dxfId="11580" priority="253">
      <formula>R6&lt;S6/2</formula>
    </cfRule>
  </conditionalFormatting>
  <conditionalFormatting sqref="P6">
    <cfRule type="expression" dxfId="11579" priority="252">
      <formula>P6&lt;Q6/2</formula>
    </cfRule>
  </conditionalFormatting>
  <conditionalFormatting sqref="R7">
    <cfRule type="expression" dxfId="11578" priority="251">
      <formula>R7&lt;S7/2</formula>
    </cfRule>
  </conditionalFormatting>
  <conditionalFormatting sqref="P7">
    <cfRule type="expression" dxfId="11577" priority="250">
      <formula>P7&lt;Q7/2</formula>
    </cfRule>
  </conditionalFormatting>
  <conditionalFormatting sqref="R8">
    <cfRule type="expression" dxfId="11576" priority="249">
      <formula>R8&lt;S8/2</formula>
    </cfRule>
  </conditionalFormatting>
  <conditionalFormatting sqref="P8">
    <cfRule type="expression" dxfId="11575" priority="248">
      <formula>P8&lt;Q8/2</formula>
    </cfRule>
  </conditionalFormatting>
  <conditionalFormatting sqref="R9">
    <cfRule type="expression" dxfId="11574" priority="247">
      <formula>R9&lt;S9/2</formula>
    </cfRule>
  </conditionalFormatting>
  <conditionalFormatting sqref="P9">
    <cfRule type="expression" dxfId="11573" priority="246">
      <formula>P9&lt;Q9/2</formula>
    </cfRule>
  </conditionalFormatting>
  <conditionalFormatting sqref="R10">
    <cfRule type="expression" dxfId="11572" priority="245">
      <formula>R10&lt;S10/2</formula>
    </cfRule>
  </conditionalFormatting>
  <conditionalFormatting sqref="P10">
    <cfRule type="expression" dxfId="11571" priority="244">
      <formula>P10&lt;Q10/2</formula>
    </cfRule>
  </conditionalFormatting>
  <conditionalFormatting sqref="R11">
    <cfRule type="expression" dxfId="11570" priority="243">
      <formula>R11&lt;S11/2</formula>
    </cfRule>
  </conditionalFormatting>
  <conditionalFormatting sqref="P11">
    <cfRule type="expression" dxfId="11569" priority="242">
      <formula>P11&lt;Q11/2</formula>
    </cfRule>
  </conditionalFormatting>
  <conditionalFormatting sqref="P5:S5 S6:S11 Q6:Q11">
    <cfRule type="expression" dxfId="11568" priority="241">
      <formula>$C$5=0</formula>
    </cfRule>
  </conditionalFormatting>
  <conditionalFormatting sqref="P6:S6">
    <cfRule type="expression" dxfId="11567" priority="240">
      <formula>$C$6=0</formula>
    </cfRule>
  </conditionalFormatting>
  <conditionalFormatting sqref="P7:S7">
    <cfRule type="expression" dxfId="11566" priority="239">
      <formula>$C$7=0</formula>
    </cfRule>
  </conditionalFormatting>
  <conditionalFormatting sqref="P8:S8">
    <cfRule type="expression" dxfId="11565" priority="238">
      <formula>$C$8=0</formula>
    </cfRule>
  </conditionalFormatting>
  <conditionalFormatting sqref="P9:S9">
    <cfRule type="expression" dxfId="11564" priority="237">
      <formula>$C$9=0</formula>
    </cfRule>
  </conditionalFormatting>
  <conditionalFormatting sqref="P10:S10">
    <cfRule type="expression" dxfId="11563" priority="236">
      <formula>$C$10=0</formula>
    </cfRule>
  </conditionalFormatting>
  <conditionalFormatting sqref="P11:S11">
    <cfRule type="expression" dxfId="11562" priority="235">
      <formula>$C$11=0</formula>
    </cfRule>
  </conditionalFormatting>
  <conditionalFormatting sqref="AC5:AE5">
    <cfRule type="iconSet" priority="234">
      <iconSet iconSet="3Arrows" reverse="1">
        <cfvo type="percent" val="0"/>
        <cfvo type="num" val="1"/>
        <cfvo type="num" val="2"/>
      </iconSet>
    </cfRule>
  </conditionalFormatting>
  <conditionalFormatting sqref="AC5:AE5">
    <cfRule type="expression" dxfId="11561" priority="232">
      <formula>C5=0</formula>
    </cfRule>
    <cfRule type="iconSet" priority="233">
      <iconSet iconSet="3Arrows" reverse="1">
        <cfvo type="percent" val="0"/>
        <cfvo type="num" val="1"/>
        <cfvo type="num" val="2"/>
      </iconSet>
    </cfRule>
  </conditionalFormatting>
  <conditionalFormatting sqref="AC6:AE6">
    <cfRule type="expression" dxfId="11560" priority="230">
      <formula>C6=0</formula>
    </cfRule>
    <cfRule type="iconSet" priority="231">
      <iconSet iconSet="3Arrows" reverse="1">
        <cfvo type="percent" val="0"/>
        <cfvo type="num" val="1"/>
        <cfvo type="num" val="2"/>
      </iconSet>
    </cfRule>
  </conditionalFormatting>
  <conditionalFormatting sqref="AC7:AE7">
    <cfRule type="expression" dxfId="11559" priority="228">
      <formula>C7=0</formula>
    </cfRule>
    <cfRule type="iconSet" priority="229">
      <iconSet iconSet="3Arrows" reverse="1">
        <cfvo type="percent" val="0"/>
        <cfvo type="num" val="1"/>
        <cfvo type="num" val="2"/>
      </iconSet>
    </cfRule>
  </conditionalFormatting>
  <conditionalFormatting sqref="AC8:AE8">
    <cfRule type="expression" dxfId="11558" priority="226">
      <formula>C8=0</formula>
    </cfRule>
    <cfRule type="iconSet" priority="227">
      <iconSet iconSet="3Arrows" reverse="1">
        <cfvo type="percent" val="0"/>
        <cfvo type="num" val="1"/>
        <cfvo type="num" val="2"/>
      </iconSet>
    </cfRule>
  </conditionalFormatting>
  <conditionalFormatting sqref="AC9:AE9">
    <cfRule type="expression" dxfId="11557" priority="224">
      <formula>C9=0</formula>
    </cfRule>
    <cfRule type="iconSet" priority="225">
      <iconSet iconSet="3Arrows" reverse="1">
        <cfvo type="percent" val="0"/>
        <cfvo type="num" val="1"/>
        <cfvo type="num" val="2"/>
      </iconSet>
    </cfRule>
  </conditionalFormatting>
  <conditionalFormatting sqref="AC10:AE10">
    <cfRule type="expression" dxfId="11556" priority="222">
      <formula>C10=0</formula>
    </cfRule>
    <cfRule type="iconSet" priority="223">
      <iconSet iconSet="3Arrows" reverse="1">
        <cfvo type="percent" val="0"/>
        <cfvo type="num" val="1"/>
        <cfvo type="num" val="2"/>
      </iconSet>
    </cfRule>
  </conditionalFormatting>
  <conditionalFormatting sqref="AC11:AE11">
    <cfRule type="expression" dxfId="11555" priority="220">
      <formula>C11=0</formula>
    </cfRule>
    <cfRule type="iconSet" priority="221">
      <iconSet iconSet="3Arrows" reverse="1">
        <cfvo type="percent" val="0"/>
        <cfvo type="num" val="1"/>
        <cfvo type="num" val="2"/>
      </iconSet>
    </cfRule>
  </conditionalFormatting>
  <conditionalFormatting sqref="AC12:AE12">
    <cfRule type="expression" dxfId="11554" priority="218">
      <formula>C12=0</formula>
    </cfRule>
    <cfRule type="iconSet" priority="219">
      <iconSet iconSet="3Arrows" reverse="1">
        <cfvo type="percent" val="0"/>
        <cfvo type="num" val="1"/>
        <cfvo type="num" val="2"/>
      </iconSet>
    </cfRule>
  </conditionalFormatting>
  <conditionalFormatting sqref="AC13:AE13">
    <cfRule type="expression" dxfId="11553" priority="216">
      <formula>C13=0</formula>
    </cfRule>
    <cfRule type="iconSet" priority="217">
      <iconSet iconSet="3Arrows" reverse="1">
        <cfvo type="percent" val="0"/>
        <cfvo type="num" val="1"/>
        <cfvo type="num" val="2"/>
      </iconSet>
    </cfRule>
  </conditionalFormatting>
  <conditionalFormatting sqref="AC14:AE14">
    <cfRule type="expression" dxfId="11552" priority="214">
      <formula>C14=0</formula>
    </cfRule>
    <cfRule type="iconSet" priority="215">
      <iconSet iconSet="3Arrows" reverse="1">
        <cfvo type="percent" val="0"/>
        <cfvo type="num" val="1"/>
        <cfvo type="num" val="2"/>
      </iconSet>
    </cfRule>
  </conditionalFormatting>
  <conditionalFormatting sqref="AC15:AE15">
    <cfRule type="expression" dxfId="11551" priority="212">
      <formula>C15=0</formula>
    </cfRule>
    <cfRule type="iconSet" priority="213">
      <iconSet iconSet="3Arrows" reverse="1">
        <cfvo type="percent" val="0"/>
        <cfvo type="num" val="1"/>
        <cfvo type="num" val="2"/>
      </iconSet>
    </cfRule>
  </conditionalFormatting>
  <conditionalFormatting sqref="AC16:AE16">
    <cfRule type="expression" dxfId="11550" priority="210">
      <formula>C16=0</formula>
    </cfRule>
    <cfRule type="iconSet" priority="211">
      <iconSet iconSet="3Arrows" reverse="1">
        <cfvo type="percent" val="0"/>
        <cfvo type="num" val="1"/>
        <cfvo type="num" val="2"/>
      </iconSet>
    </cfRule>
  </conditionalFormatting>
  <conditionalFormatting sqref="AC17:AE17">
    <cfRule type="expression" dxfId="11549" priority="208">
      <formula>C17=0</formula>
    </cfRule>
    <cfRule type="iconSet" priority="209">
      <iconSet iconSet="3Arrows" reverse="1">
        <cfvo type="percent" val="0"/>
        <cfvo type="num" val="1"/>
        <cfvo type="num" val="2"/>
      </iconSet>
    </cfRule>
  </conditionalFormatting>
  <conditionalFormatting sqref="AC18:AE18">
    <cfRule type="expression" dxfId="11548" priority="206">
      <formula>C18=0</formula>
    </cfRule>
    <cfRule type="iconSet" priority="207">
      <iconSet iconSet="3Arrows" reverse="1">
        <cfvo type="percent" val="0"/>
        <cfvo type="num" val="1"/>
        <cfvo type="num" val="2"/>
      </iconSet>
    </cfRule>
  </conditionalFormatting>
  <conditionalFormatting sqref="AC19:AE19">
    <cfRule type="expression" dxfId="11547" priority="204">
      <formula>C19=0</formula>
    </cfRule>
    <cfRule type="iconSet" priority="205">
      <iconSet iconSet="3Arrows" reverse="1">
        <cfvo type="percent" val="0"/>
        <cfvo type="num" val="1"/>
        <cfvo type="num" val="2"/>
      </iconSet>
    </cfRule>
  </conditionalFormatting>
  <conditionalFormatting sqref="AC20:AE20">
    <cfRule type="expression" dxfId="11546" priority="202">
      <formula>C20=0</formula>
    </cfRule>
    <cfRule type="iconSet" priority="203">
      <iconSet iconSet="3Arrows" reverse="1">
        <cfvo type="percent" val="0"/>
        <cfvo type="num" val="1"/>
        <cfvo type="num" val="2"/>
      </iconSet>
    </cfRule>
  </conditionalFormatting>
  <conditionalFormatting sqref="AC21:AE21">
    <cfRule type="expression" dxfId="11545" priority="200">
      <formula>C21=0</formula>
    </cfRule>
    <cfRule type="iconSet" priority="201">
      <iconSet iconSet="3Arrows" reverse="1">
        <cfvo type="percent" val="0"/>
        <cfvo type="num" val="1"/>
        <cfvo type="num" val="2"/>
      </iconSet>
    </cfRule>
  </conditionalFormatting>
  <conditionalFormatting sqref="AC22:AE22">
    <cfRule type="expression" dxfId="11544" priority="198">
      <formula>C22=0</formula>
    </cfRule>
    <cfRule type="iconSet" priority="199">
      <iconSet iconSet="3Arrows" reverse="1">
        <cfvo type="percent" val="0"/>
        <cfvo type="num" val="1"/>
        <cfvo type="num" val="2"/>
      </iconSet>
    </cfRule>
  </conditionalFormatting>
  <conditionalFormatting sqref="AC23:AE23">
    <cfRule type="expression" dxfId="11543" priority="196">
      <formula>C23=0</formula>
    </cfRule>
    <cfRule type="iconSet" priority="197">
      <iconSet iconSet="3Arrows" reverse="1">
        <cfvo type="percent" val="0"/>
        <cfvo type="num" val="1"/>
        <cfvo type="num" val="2"/>
      </iconSet>
    </cfRule>
  </conditionalFormatting>
  <conditionalFormatting sqref="AC24:AE24">
    <cfRule type="expression" dxfId="11542" priority="194">
      <formula>C24=0</formula>
    </cfRule>
    <cfRule type="iconSet" priority="195">
      <iconSet iconSet="3Arrows" reverse="1">
        <cfvo type="percent" val="0"/>
        <cfvo type="num" val="1"/>
        <cfvo type="num" val="2"/>
      </iconSet>
    </cfRule>
  </conditionalFormatting>
  <conditionalFormatting sqref="AC25:AE25">
    <cfRule type="expression" dxfId="11541" priority="192">
      <formula>C25=0</formula>
    </cfRule>
    <cfRule type="iconSet" priority="193">
      <iconSet iconSet="3Arrows" reverse="1">
        <cfvo type="percent" val="0"/>
        <cfvo type="num" val="1"/>
        <cfvo type="num" val="2"/>
      </iconSet>
    </cfRule>
  </conditionalFormatting>
  <conditionalFormatting sqref="AC26:AE26">
    <cfRule type="expression" dxfId="11540" priority="190">
      <formula>C26=0</formula>
    </cfRule>
    <cfRule type="iconSet" priority="191">
      <iconSet iconSet="3Arrows" reverse="1">
        <cfvo type="percent" val="0"/>
        <cfvo type="num" val="1"/>
        <cfvo type="num" val="2"/>
      </iconSet>
    </cfRule>
  </conditionalFormatting>
  <conditionalFormatting sqref="AC27:AE27">
    <cfRule type="expression" dxfId="11539" priority="188">
      <formula>C27=0</formula>
    </cfRule>
    <cfRule type="iconSet" priority="189">
      <iconSet iconSet="3Arrows" reverse="1">
        <cfvo type="percent" val="0"/>
        <cfvo type="num" val="1"/>
        <cfvo type="num" val="2"/>
      </iconSet>
    </cfRule>
  </conditionalFormatting>
  <conditionalFormatting sqref="AC28:AE28">
    <cfRule type="expression" dxfId="11538" priority="186">
      <formula>C28=0</formula>
    </cfRule>
    <cfRule type="iconSet" priority="187">
      <iconSet iconSet="3Arrows" reverse="1">
        <cfvo type="percent" val="0"/>
        <cfvo type="num" val="1"/>
        <cfvo type="num" val="2"/>
      </iconSet>
    </cfRule>
  </conditionalFormatting>
  <conditionalFormatting sqref="AC29:AE29">
    <cfRule type="expression" dxfId="11537" priority="184">
      <formula>C29=0</formula>
    </cfRule>
    <cfRule type="iconSet" priority="185">
      <iconSet iconSet="3Arrows" reverse="1">
        <cfvo type="percent" val="0"/>
        <cfvo type="num" val="1"/>
        <cfvo type="num" val="2"/>
      </iconSet>
    </cfRule>
  </conditionalFormatting>
  <conditionalFormatting sqref="AC5:AE29">
    <cfRule type="containsErrors" dxfId="11536" priority="183">
      <formula>ISERROR(AC5)</formula>
    </cfRule>
  </conditionalFormatting>
  <conditionalFormatting sqref="M5:M29">
    <cfRule type="expression" dxfId="11535" priority="182">
      <formula>$C$5=0</formula>
    </cfRule>
  </conditionalFormatting>
  <conditionalFormatting sqref="M6">
    <cfRule type="expression" dxfId="11534" priority="181">
      <formula>$C$6=0</formula>
    </cfRule>
  </conditionalFormatting>
  <conditionalFormatting sqref="M7">
    <cfRule type="expression" dxfId="11533" priority="180">
      <formula>$C$7=0</formula>
    </cfRule>
  </conditionalFormatting>
  <conditionalFormatting sqref="M8">
    <cfRule type="expression" dxfId="11532" priority="179">
      <formula>$C$8=0</formula>
    </cfRule>
  </conditionalFormatting>
  <conditionalFormatting sqref="M9">
    <cfRule type="expression" dxfId="11531" priority="178">
      <formula>$C$9=0</formula>
    </cfRule>
  </conditionalFormatting>
  <conditionalFormatting sqref="M10">
    <cfRule type="expression" dxfId="11530" priority="177">
      <formula>$C$10=0</formula>
    </cfRule>
  </conditionalFormatting>
  <conditionalFormatting sqref="M11">
    <cfRule type="expression" dxfId="11529" priority="176">
      <formula>$C$11=0</formula>
    </cfRule>
  </conditionalFormatting>
  <conditionalFormatting sqref="M12">
    <cfRule type="expression" dxfId="11528" priority="175">
      <formula>$C$12=0</formula>
    </cfRule>
  </conditionalFormatting>
  <conditionalFormatting sqref="M13">
    <cfRule type="expression" dxfId="11527" priority="174">
      <formula>$C$13=0</formula>
    </cfRule>
  </conditionalFormatting>
  <conditionalFormatting sqref="M14">
    <cfRule type="expression" dxfId="11526" priority="173">
      <formula>$C$14=0</formula>
    </cfRule>
  </conditionalFormatting>
  <conditionalFormatting sqref="M15">
    <cfRule type="expression" dxfId="11525" priority="172">
      <formula>$C$15=0</formula>
    </cfRule>
  </conditionalFormatting>
  <conditionalFormatting sqref="M16">
    <cfRule type="expression" dxfId="11524" priority="171">
      <formula>$C$16=0</formula>
    </cfRule>
  </conditionalFormatting>
  <conditionalFormatting sqref="M17">
    <cfRule type="expression" dxfId="11523" priority="170">
      <formula>$C$17=0</formula>
    </cfRule>
  </conditionalFormatting>
  <conditionalFormatting sqref="M18">
    <cfRule type="expression" dxfId="11522" priority="169">
      <formula>$C$18=0</formula>
    </cfRule>
  </conditionalFormatting>
  <conditionalFormatting sqref="M19">
    <cfRule type="expression" dxfId="11521" priority="168">
      <formula>$C$19=0</formula>
    </cfRule>
  </conditionalFormatting>
  <conditionalFormatting sqref="M20">
    <cfRule type="expression" dxfId="11520" priority="167">
      <formula>$C$20=0</formula>
    </cfRule>
  </conditionalFormatting>
  <conditionalFormatting sqref="M21">
    <cfRule type="expression" dxfId="11519" priority="166">
      <formula>$C$21=0</formula>
    </cfRule>
  </conditionalFormatting>
  <conditionalFormatting sqref="M22">
    <cfRule type="expression" dxfId="11518" priority="165">
      <formula>$C$22=0</formula>
    </cfRule>
  </conditionalFormatting>
  <conditionalFormatting sqref="M23">
    <cfRule type="expression" dxfId="11517" priority="164">
      <formula>$C$23=0</formula>
    </cfRule>
  </conditionalFormatting>
  <conditionalFormatting sqref="M24">
    <cfRule type="expression" dxfId="11516" priority="163">
      <formula>$C$24=0</formula>
    </cfRule>
  </conditionalFormatting>
  <conditionalFormatting sqref="M25">
    <cfRule type="expression" dxfId="11515" priority="162">
      <formula>$C$25=0</formula>
    </cfRule>
  </conditionalFormatting>
  <conditionalFormatting sqref="M26">
    <cfRule type="expression" dxfId="11514" priority="161">
      <formula>$C$26=0</formula>
    </cfRule>
  </conditionalFormatting>
  <conditionalFormatting sqref="M27">
    <cfRule type="expression" dxfId="11513" priority="160">
      <formula>$C$27=0</formula>
    </cfRule>
  </conditionalFormatting>
  <conditionalFormatting sqref="M28">
    <cfRule type="expression" dxfId="11512" priority="159">
      <formula>$C$28=0</formula>
    </cfRule>
  </conditionalFormatting>
  <conditionalFormatting sqref="M29">
    <cfRule type="expression" dxfId="11511" priority="158">
      <formula>$C$29=0</formula>
    </cfRule>
  </conditionalFormatting>
  <conditionalFormatting sqref="M5:M29">
    <cfRule type="expression" dxfId="11510" priority="157">
      <formula>$C$5=0</formula>
    </cfRule>
  </conditionalFormatting>
  <conditionalFormatting sqref="M5:M29">
    <cfRule type="expression" dxfId="11509" priority="156">
      <formula>$C$6=0</formula>
    </cfRule>
  </conditionalFormatting>
  <conditionalFormatting sqref="M7:M11">
    <cfRule type="expression" dxfId="11508" priority="155">
      <formula>$C$7=0</formula>
    </cfRule>
  </conditionalFormatting>
  <conditionalFormatting sqref="M8">
    <cfRule type="expression" dxfId="11507" priority="154">
      <formula>$C$8=0</formula>
    </cfRule>
  </conditionalFormatting>
  <conditionalFormatting sqref="M9">
    <cfRule type="expression" dxfId="11506" priority="153">
      <formula>$C$9=0</formula>
    </cfRule>
  </conditionalFormatting>
  <conditionalFormatting sqref="M10">
    <cfRule type="expression" dxfId="11505" priority="152">
      <formula>$C$10=0</formula>
    </cfRule>
  </conditionalFormatting>
  <conditionalFormatting sqref="M11">
    <cfRule type="expression" dxfId="11504" priority="151">
      <formula>$C$11=0</formula>
    </cfRule>
  </conditionalFormatting>
  <conditionalFormatting sqref="M12:M29">
    <cfRule type="expression" dxfId="11503" priority="150">
      <formula>$C$12=0</formula>
    </cfRule>
  </conditionalFormatting>
  <conditionalFormatting sqref="M13">
    <cfRule type="expression" dxfId="11502" priority="149">
      <formula>$C$13=0</formula>
    </cfRule>
  </conditionalFormatting>
  <conditionalFormatting sqref="M14">
    <cfRule type="expression" dxfId="11501" priority="148">
      <formula>$C$14=0</formula>
    </cfRule>
  </conditionalFormatting>
  <conditionalFormatting sqref="M15">
    <cfRule type="expression" dxfId="11500" priority="147">
      <formula>$C$15=0</formula>
    </cfRule>
  </conditionalFormatting>
  <conditionalFormatting sqref="M16">
    <cfRule type="expression" dxfId="11499" priority="146">
      <formula>$C$16=0</formula>
    </cfRule>
  </conditionalFormatting>
  <conditionalFormatting sqref="M17">
    <cfRule type="expression" dxfId="11498" priority="145">
      <formula>$C$17=0</formula>
    </cfRule>
  </conditionalFormatting>
  <conditionalFormatting sqref="M18:M29">
    <cfRule type="expression" dxfId="11497" priority="144">
      <formula>$C$18=0</formula>
    </cfRule>
  </conditionalFormatting>
  <conditionalFormatting sqref="M19">
    <cfRule type="expression" dxfId="11496" priority="143">
      <formula>$C$19=0</formula>
    </cfRule>
  </conditionalFormatting>
  <conditionalFormatting sqref="M20">
    <cfRule type="expression" dxfId="11495" priority="142">
      <formula>$C$20=0</formula>
    </cfRule>
  </conditionalFormatting>
  <conditionalFormatting sqref="M21">
    <cfRule type="expression" dxfId="11494" priority="141">
      <formula>$C$21=0</formula>
    </cfRule>
  </conditionalFormatting>
  <conditionalFormatting sqref="M22">
    <cfRule type="expression" dxfId="11493" priority="140">
      <formula>$C$22=0</formula>
    </cfRule>
  </conditionalFormatting>
  <conditionalFormatting sqref="M23">
    <cfRule type="expression" dxfId="11492" priority="139">
      <formula>$C$23=0</formula>
    </cfRule>
  </conditionalFormatting>
  <conditionalFormatting sqref="M24">
    <cfRule type="expression" dxfId="11491" priority="138">
      <formula>$C$24=0</formula>
    </cfRule>
  </conditionalFormatting>
  <conditionalFormatting sqref="M25">
    <cfRule type="expression" dxfId="11490" priority="137">
      <formula>$C$25=0</formula>
    </cfRule>
  </conditionalFormatting>
  <conditionalFormatting sqref="M26">
    <cfRule type="expression" dxfId="11489" priority="136">
      <formula>$C$26=0</formula>
    </cfRule>
  </conditionalFormatting>
  <conditionalFormatting sqref="M27">
    <cfRule type="expression" dxfId="11488" priority="135">
      <formula>$C$27=0</formula>
    </cfRule>
  </conditionalFormatting>
  <conditionalFormatting sqref="M28">
    <cfRule type="expression" dxfId="11487" priority="134">
      <formula>$C$28=0</formula>
    </cfRule>
  </conditionalFormatting>
  <conditionalFormatting sqref="M29">
    <cfRule type="expression" dxfId="11486" priority="133">
      <formula>$C$29=0</formula>
    </cfRule>
  </conditionalFormatting>
  <conditionalFormatting sqref="M12:M29">
    <cfRule type="expression" dxfId="11485" priority="132">
      <formula>$C$5=0</formula>
    </cfRule>
  </conditionalFormatting>
  <conditionalFormatting sqref="M12:M29">
    <cfRule type="expression" dxfId="11484" priority="131">
      <formula>$C$6=0</formula>
    </cfRule>
  </conditionalFormatting>
  <conditionalFormatting sqref="M12:M29">
    <cfRule type="expression" dxfId="11483" priority="130">
      <formula>$C$7=0</formula>
    </cfRule>
  </conditionalFormatting>
  <conditionalFormatting sqref="M12:M29">
    <cfRule type="expression" dxfId="11482" priority="129">
      <formula>$C$11=0</formula>
    </cfRule>
  </conditionalFormatting>
  <conditionalFormatting sqref="AB5">
    <cfRule type="expression" dxfId="11481" priority="128">
      <formula>$C$5=0</formula>
    </cfRule>
  </conditionalFormatting>
  <conditionalFormatting sqref="AB6">
    <cfRule type="expression" dxfId="11480" priority="127">
      <formula>$C$6=0</formula>
    </cfRule>
  </conditionalFormatting>
  <conditionalFormatting sqref="AB7">
    <cfRule type="expression" dxfId="11479" priority="126">
      <formula>$C$7=0</formula>
    </cfRule>
  </conditionalFormatting>
  <conditionalFormatting sqref="AB8">
    <cfRule type="expression" dxfId="11478" priority="125">
      <formula>$C$8=0</formula>
    </cfRule>
  </conditionalFormatting>
  <conditionalFormatting sqref="AB9">
    <cfRule type="expression" dxfId="11477" priority="124">
      <formula>$C$9=0</formula>
    </cfRule>
  </conditionalFormatting>
  <conditionalFormatting sqref="AB10">
    <cfRule type="expression" dxfId="11476" priority="123">
      <formula>$C$10=0</formula>
    </cfRule>
  </conditionalFormatting>
  <conditionalFormatting sqref="AB11">
    <cfRule type="expression" dxfId="11475" priority="122">
      <formula>$C$11=0</formula>
    </cfRule>
  </conditionalFormatting>
  <conditionalFormatting sqref="AB12">
    <cfRule type="expression" dxfId="11474" priority="121">
      <formula>$C$12=0</formula>
    </cfRule>
  </conditionalFormatting>
  <conditionalFormatting sqref="AB13">
    <cfRule type="expression" dxfId="11473" priority="120">
      <formula>$C$13=0</formula>
    </cfRule>
  </conditionalFormatting>
  <conditionalFormatting sqref="AB14">
    <cfRule type="expression" dxfId="11472" priority="119">
      <formula>$C$14=0</formula>
    </cfRule>
  </conditionalFormatting>
  <conditionalFormatting sqref="AB15">
    <cfRule type="expression" dxfId="11471" priority="118">
      <formula>$C$15=0</formula>
    </cfRule>
  </conditionalFormatting>
  <conditionalFormatting sqref="AB16">
    <cfRule type="expression" dxfId="11470" priority="117">
      <formula>$C$16=0</formula>
    </cfRule>
  </conditionalFormatting>
  <conditionalFormatting sqref="AB17">
    <cfRule type="expression" dxfId="11469" priority="116">
      <formula>$C$17=0</formula>
    </cfRule>
  </conditionalFormatting>
  <conditionalFormatting sqref="AB18">
    <cfRule type="expression" dxfId="11468" priority="115">
      <formula>$C$18=0</formula>
    </cfRule>
  </conditionalFormatting>
  <conditionalFormatting sqref="AB19">
    <cfRule type="expression" dxfId="11467" priority="114">
      <formula>$C$19=0</formula>
    </cfRule>
  </conditionalFormatting>
  <conditionalFormatting sqref="AB20">
    <cfRule type="expression" dxfId="11466" priority="113">
      <formula>$C$20=0</formula>
    </cfRule>
  </conditionalFormatting>
  <conditionalFormatting sqref="AB21">
    <cfRule type="expression" dxfId="11465" priority="112">
      <formula>$C$21=0</formula>
    </cfRule>
  </conditionalFormatting>
  <conditionalFormatting sqref="AB22">
    <cfRule type="expression" dxfId="11464" priority="111">
      <formula>$C$22=0</formula>
    </cfRule>
  </conditionalFormatting>
  <conditionalFormatting sqref="AB23">
    <cfRule type="expression" dxfId="11463" priority="110">
      <formula>$C$23=0</formula>
    </cfRule>
  </conditionalFormatting>
  <conditionalFormatting sqref="AB24">
    <cfRule type="expression" dxfId="11462" priority="109">
      <formula>$C$24=0</formula>
    </cfRule>
  </conditionalFormatting>
  <conditionalFormatting sqref="AB25">
    <cfRule type="expression" dxfId="11461" priority="108">
      <formula>$C$25=0</formula>
    </cfRule>
  </conditionalFormatting>
  <conditionalFormatting sqref="AB26">
    <cfRule type="expression" dxfId="11460" priority="107">
      <formula>$C$26=0</formula>
    </cfRule>
  </conditionalFormatting>
  <conditionalFormatting sqref="AB27">
    <cfRule type="expression" dxfId="11459" priority="106">
      <formula>$C$27=0</formula>
    </cfRule>
  </conditionalFormatting>
  <conditionalFormatting sqref="AB28">
    <cfRule type="expression" dxfId="11458" priority="105">
      <formula>$C$28=0</formula>
    </cfRule>
  </conditionalFormatting>
  <conditionalFormatting sqref="AB29">
    <cfRule type="expression" dxfId="11457" priority="104">
      <formula>$C$29=0</formula>
    </cfRule>
  </conditionalFormatting>
  <conditionalFormatting sqref="AB5:AB29">
    <cfRule type="expression" dxfId="11456" priority="103">
      <formula>$C$5=0</formula>
    </cfRule>
  </conditionalFormatting>
  <conditionalFormatting sqref="AB6">
    <cfRule type="expression" dxfId="11455" priority="102">
      <formula>$C$6=0</formula>
    </cfRule>
  </conditionalFormatting>
  <conditionalFormatting sqref="AB7">
    <cfRule type="expression" dxfId="11454" priority="101">
      <formula>$C$7=0</formula>
    </cfRule>
  </conditionalFormatting>
  <conditionalFormatting sqref="AB8">
    <cfRule type="expression" dxfId="11453" priority="100">
      <formula>$C$8=0</formula>
    </cfRule>
  </conditionalFormatting>
  <conditionalFormatting sqref="AB9">
    <cfRule type="expression" dxfId="11452" priority="99">
      <formula>$C$9=0</formula>
    </cfRule>
  </conditionalFormatting>
  <conditionalFormatting sqref="AB10">
    <cfRule type="expression" dxfId="11451" priority="98">
      <formula>$C$10=0</formula>
    </cfRule>
  </conditionalFormatting>
  <conditionalFormatting sqref="AB11">
    <cfRule type="expression" dxfId="11450" priority="97">
      <formula>$C$11=0</formula>
    </cfRule>
  </conditionalFormatting>
  <conditionalFormatting sqref="AB12">
    <cfRule type="expression" dxfId="11449" priority="96">
      <formula>$C$12=0</formula>
    </cfRule>
  </conditionalFormatting>
  <conditionalFormatting sqref="AB13">
    <cfRule type="expression" dxfId="11448" priority="95">
      <formula>$C$13=0</formula>
    </cfRule>
  </conditionalFormatting>
  <conditionalFormatting sqref="AB14">
    <cfRule type="expression" dxfId="11447" priority="94">
      <formula>$C$14=0</formula>
    </cfRule>
  </conditionalFormatting>
  <conditionalFormatting sqref="AB15">
    <cfRule type="expression" dxfId="11446" priority="93">
      <formula>$C$15=0</formula>
    </cfRule>
  </conditionalFormatting>
  <conditionalFormatting sqref="AB16">
    <cfRule type="expression" dxfId="11445" priority="92">
      <formula>$C$16=0</formula>
    </cfRule>
  </conditionalFormatting>
  <conditionalFormatting sqref="AB17">
    <cfRule type="expression" dxfId="11444" priority="91">
      <formula>$C$17=0</formula>
    </cfRule>
  </conditionalFormatting>
  <conditionalFormatting sqref="AB18">
    <cfRule type="expression" dxfId="11443" priority="90">
      <formula>$C$18=0</formula>
    </cfRule>
  </conditionalFormatting>
  <conditionalFormatting sqref="AB19">
    <cfRule type="expression" dxfId="11442" priority="89">
      <formula>$C$19=0</formula>
    </cfRule>
  </conditionalFormatting>
  <conditionalFormatting sqref="AB20">
    <cfRule type="expression" dxfId="11441" priority="88">
      <formula>$C$20=0</formula>
    </cfRule>
  </conditionalFormatting>
  <conditionalFormatting sqref="AB21">
    <cfRule type="expression" dxfId="11440" priority="87">
      <formula>$C$21=0</formula>
    </cfRule>
  </conditionalFormatting>
  <conditionalFormatting sqref="AB22">
    <cfRule type="expression" dxfId="11439" priority="86">
      <formula>$C$22=0</formula>
    </cfRule>
  </conditionalFormatting>
  <conditionalFormatting sqref="AB23">
    <cfRule type="expression" dxfId="11438" priority="85">
      <formula>$C$23=0</formula>
    </cfRule>
  </conditionalFormatting>
  <conditionalFormatting sqref="AB24">
    <cfRule type="expression" dxfId="11437" priority="84">
      <formula>$C$24=0</formula>
    </cfRule>
  </conditionalFormatting>
  <conditionalFormatting sqref="AB25">
    <cfRule type="expression" dxfId="11436" priority="83">
      <formula>$C$25=0</formula>
    </cfRule>
  </conditionalFormatting>
  <conditionalFormatting sqref="AB26">
    <cfRule type="expression" dxfId="11435" priority="82">
      <formula>$C$26=0</formula>
    </cfRule>
  </conditionalFormatting>
  <conditionalFormatting sqref="AB27">
    <cfRule type="expression" dxfId="11434" priority="81">
      <formula>$C$27=0</formula>
    </cfRule>
  </conditionalFormatting>
  <conditionalFormatting sqref="AB28">
    <cfRule type="expression" dxfId="11433" priority="80">
      <formula>$C$28=0</formula>
    </cfRule>
  </conditionalFormatting>
  <conditionalFormatting sqref="AB29">
    <cfRule type="expression" dxfId="11432" priority="79">
      <formula>$C$29=0</formula>
    </cfRule>
  </conditionalFormatting>
  <conditionalFormatting sqref="AB5:AB29">
    <cfRule type="expression" dxfId="11431" priority="78">
      <formula>$C$6=0</formula>
    </cfRule>
  </conditionalFormatting>
  <conditionalFormatting sqref="AD5:AE5">
    <cfRule type="expression" dxfId="11430" priority="76">
      <formula>D5=0</formula>
    </cfRule>
    <cfRule type="iconSet" priority="77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11429" priority="74">
      <formula>D6=0</formula>
    </cfRule>
    <cfRule type="iconSet" priority="75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11428" priority="72">
      <formula>D7=0</formula>
    </cfRule>
    <cfRule type="iconSet" priority="73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11427" priority="70">
      <formula>D8=0</formula>
    </cfRule>
    <cfRule type="iconSet" priority="71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11426" priority="68">
      <formula>D9=0</formula>
    </cfRule>
    <cfRule type="iconSet" priority="69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11425" priority="66">
      <formula>D10=0</formula>
    </cfRule>
    <cfRule type="iconSet" priority="67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11424" priority="64">
      <formula>D11=0</formula>
    </cfRule>
    <cfRule type="iconSet" priority="65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11423" priority="62">
      <formula>D12=0</formula>
    </cfRule>
    <cfRule type="iconSet" priority="63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11422" priority="60">
      <formula>D13=0</formula>
    </cfRule>
    <cfRule type="iconSet" priority="61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11421" priority="58">
      <formula>D14=0</formula>
    </cfRule>
    <cfRule type="iconSet" priority="59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11420" priority="56">
      <formula>D15=0</formula>
    </cfRule>
    <cfRule type="iconSet" priority="57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11419" priority="54">
      <formula>D16=0</formula>
    </cfRule>
    <cfRule type="iconSet" priority="55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11418" priority="52">
      <formula>D17=0</formula>
    </cfRule>
    <cfRule type="iconSet" priority="53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11417" priority="50">
      <formula>D18=0</formula>
    </cfRule>
    <cfRule type="iconSet" priority="51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11416" priority="48">
      <formula>D19=0</formula>
    </cfRule>
    <cfRule type="iconSet" priority="49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11415" priority="46">
      <formula>D20=0</formula>
    </cfRule>
    <cfRule type="iconSet" priority="47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11414" priority="44">
      <formula>D21=0</formula>
    </cfRule>
    <cfRule type="iconSet" priority="45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11413" priority="42">
      <formula>D22=0</formula>
    </cfRule>
    <cfRule type="iconSet" priority="43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11412" priority="40">
      <formula>D23=0</formula>
    </cfRule>
    <cfRule type="iconSet" priority="41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11411" priority="38">
      <formula>D24=0</formula>
    </cfRule>
    <cfRule type="iconSet" priority="39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11410" priority="36">
      <formula>D25=0</formula>
    </cfRule>
    <cfRule type="iconSet" priority="37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11409" priority="34">
      <formula>D26=0</formula>
    </cfRule>
    <cfRule type="iconSet" priority="35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11408" priority="32">
      <formula>D27=0</formula>
    </cfRule>
    <cfRule type="iconSet" priority="33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11407" priority="30">
      <formula>D28=0</formula>
    </cfRule>
    <cfRule type="iconSet" priority="31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11406" priority="28">
      <formula>D29=0</formula>
    </cfRule>
    <cfRule type="iconSet" priority="29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11405" priority="27">
      <formula>ISERROR(AD5)</formula>
    </cfRule>
  </conditionalFormatting>
  <conditionalFormatting sqref="AD5:AD29">
    <cfRule type="containsErrors" dxfId="11404" priority="26">
      <formula>ISERROR(AD5)</formula>
    </cfRule>
  </conditionalFormatting>
  <conditionalFormatting sqref="AD5">
    <cfRule type="iconSet" priority="25">
      <iconSet iconSet="3Arrows">
        <cfvo type="percent" val="0"/>
        <cfvo type="num" val="0"/>
        <cfvo type="num" val="1"/>
      </iconSet>
    </cfRule>
  </conditionalFormatting>
  <conditionalFormatting sqref="AD6">
    <cfRule type="iconSet" priority="24">
      <iconSet iconSet="3Arrows">
        <cfvo type="percent" val="0"/>
        <cfvo type="num" val="0"/>
        <cfvo type="num" val="1"/>
      </iconSet>
    </cfRule>
  </conditionalFormatting>
  <conditionalFormatting sqref="AD7">
    <cfRule type="iconSet" priority="23">
      <iconSet iconSet="3Arrows">
        <cfvo type="percent" val="0"/>
        <cfvo type="num" val="0"/>
        <cfvo type="num" val="1"/>
      </iconSet>
    </cfRule>
  </conditionalFormatting>
  <conditionalFormatting sqref="AD8">
    <cfRule type="iconSet" priority="22">
      <iconSet iconSet="3Arrows">
        <cfvo type="percent" val="0"/>
        <cfvo type="num" val="0"/>
        <cfvo type="num" val="1"/>
      </iconSet>
    </cfRule>
  </conditionalFormatting>
  <conditionalFormatting sqref="AD9">
    <cfRule type="iconSet" priority="21">
      <iconSet iconSet="3Arrows">
        <cfvo type="percent" val="0"/>
        <cfvo type="num" val="0"/>
        <cfvo type="num" val="1"/>
      </iconSet>
    </cfRule>
  </conditionalFormatting>
  <conditionalFormatting sqref="AD10">
    <cfRule type="iconSet" priority="20">
      <iconSet iconSet="3Arrows">
        <cfvo type="percent" val="0"/>
        <cfvo type="num" val="0"/>
        <cfvo type="num" val="1"/>
      </iconSet>
    </cfRule>
  </conditionalFormatting>
  <conditionalFormatting sqref="AD11">
    <cfRule type="iconSet" priority="19">
      <iconSet iconSet="3Arrows">
        <cfvo type="percent" val="0"/>
        <cfvo type="num" val="0"/>
        <cfvo type="num" val="1"/>
      </iconSet>
    </cfRule>
  </conditionalFormatting>
  <conditionalFormatting sqref="AD12">
    <cfRule type="iconSet" priority="18">
      <iconSet iconSet="3Arrows">
        <cfvo type="percent" val="0"/>
        <cfvo type="num" val="0"/>
        <cfvo type="num" val="1"/>
      </iconSet>
    </cfRule>
  </conditionalFormatting>
  <conditionalFormatting sqref="AD13">
    <cfRule type="iconSet" priority="17">
      <iconSet iconSet="3Arrows">
        <cfvo type="percent" val="0"/>
        <cfvo type="num" val="0"/>
        <cfvo type="num" val="1"/>
      </iconSet>
    </cfRule>
  </conditionalFormatting>
  <conditionalFormatting sqref="AD14">
    <cfRule type="iconSet" priority="16">
      <iconSet iconSet="3Arrows">
        <cfvo type="percent" val="0"/>
        <cfvo type="num" val="0"/>
        <cfvo type="num" val="1"/>
      </iconSet>
    </cfRule>
  </conditionalFormatting>
  <conditionalFormatting sqref="AD15">
    <cfRule type="iconSet" priority="15">
      <iconSet iconSet="3Arrows">
        <cfvo type="percent" val="0"/>
        <cfvo type="num" val="0"/>
        <cfvo type="num" val="1"/>
      </iconSet>
    </cfRule>
  </conditionalFormatting>
  <conditionalFormatting sqref="AD16">
    <cfRule type="iconSet" priority="14">
      <iconSet iconSet="3Arrows">
        <cfvo type="percent" val="0"/>
        <cfvo type="num" val="0"/>
        <cfvo type="num" val="1"/>
      </iconSet>
    </cfRule>
  </conditionalFormatting>
  <conditionalFormatting sqref="AD17">
    <cfRule type="iconSet" priority="13">
      <iconSet iconSet="3Arrows">
        <cfvo type="percent" val="0"/>
        <cfvo type="num" val="0"/>
        <cfvo type="num" val="1"/>
      </iconSet>
    </cfRule>
  </conditionalFormatting>
  <conditionalFormatting sqref="AD18">
    <cfRule type="iconSet" priority="12">
      <iconSet iconSet="3Arrows">
        <cfvo type="percent" val="0"/>
        <cfvo type="num" val="0"/>
        <cfvo type="num" val="1"/>
      </iconSet>
    </cfRule>
  </conditionalFormatting>
  <conditionalFormatting sqref="AD19">
    <cfRule type="iconSet" priority="11">
      <iconSet iconSet="3Arrows">
        <cfvo type="percent" val="0"/>
        <cfvo type="num" val="0"/>
        <cfvo type="num" val="1"/>
      </iconSet>
    </cfRule>
  </conditionalFormatting>
  <conditionalFormatting sqref="AD20">
    <cfRule type="iconSet" priority="10">
      <iconSet iconSet="3Arrows">
        <cfvo type="percent" val="0"/>
        <cfvo type="num" val="0"/>
        <cfvo type="num" val="1"/>
      </iconSet>
    </cfRule>
  </conditionalFormatting>
  <conditionalFormatting sqref="AD21">
    <cfRule type="iconSet" priority="9">
      <iconSet iconSet="3Arrows">
        <cfvo type="percent" val="0"/>
        <cfvo type="num" val="0"/>
        <cfvo type="num" val="1"/>
      </iconSet>
    </cfRule>
  </conditionalFormatting>
  <conditionalFormatting sqref="AD22">
    <cfRule type="iconSet" priority="8">
      <iconSet iconSet="3Arrows">
        <cfvo type="percent" val="0"/>
        <cfvo type="num" val="0"/>
        <cfvo type="num" val="1"/>
      </iconSet>
    </cfRule>
  </conditionalFormatting>
  <conditionalFormatting sqref="AD23">
    <cfRule type="iconSet" priority="7">
      <iconSet iconSet="3Arrows">
        <cfvo type="percent" val="0"/>
        <cfvo type="num" val="0"/>
        <cfvo type="num" val="1"/>
      </iconSet>
    </cfRule>
  </conditionalFormatting>
  <conditionalFormatting sqref="AD24">
    <cfRule type="iconSet" priority="6">
      <iconSet iconSet="3Arrows">
        <cfvo type="percent" val="0"/>
        <cfvo type="num" val="0"/>
        <cfvo type="num" val="1"/>
      </iconSet>
    </cfRule>
  </conditionalFormatting>
  <conditionalFormatting sqref="AD25">
    <cfRule type="iconSet" priority="5">
      <iconSet iconSet="3Arrows">
        <cfvo type="percent" val="0"/>
        <cfvo type="num" val="0"/>
        <cfvo type="num" val="1"/>
      </iconSet>
    </cfRule>
  </conditionalFormatting>
  <conditionalFormatting sqref="AD26">
    <cfRule type="iconSet" priority="4">
      <iconSet iconSet="3Arrows">
        <cfvo type="percent" val="0"/>
        <cfvo type="num" val="0"/>
        <cfvo type="num" val="1"/>
      </iconSet>
    </cfRule>
  </conditionalFormatting>
  <conditionalFormatting sqref="AD27">
    <cfRule type="iconSet" priority="3">
      <iconSet iconSet="3Arrows">
        <cfvo type="percent" val="0"/>
        <cfvo type="num" val="0"/>
        <cfvo type="num" val="1"/>
      </iconSet>
    </cfRule>
  </conditionalFormatting>
  <conditionalFormatting sqref="AD28">
    <cfRule type="iconSet" priority="2">
      <iconSet iconSet="3Arrows">
        <cfvo type="percent" val="0"/>
        <cfvo type="num" val="0"/>
        <cfvo type="num" val="1"/>
      </iconSet>
    </cfRule>
  </conditionalFormatting>
  <conditionalFormatting sqref="AD29">
    <cfRule type="iconSet" priority="1">
      <iconSet iconSet="3Arrows">
        <cfvo type="percent" val="0"/>
        <cfvo type="num" val="0"/>
        <cfvo type="num" val="1"/>
      </iconSet>
    </cfRule>
  </conditionalFormatting>
  <dataValidations count="5">
    <dataValidation type="custom" allowBlank="1" showInputMessage="1" showErrorMessage="1" errorTitle="Erreur d'encodage" error="La valeur que vous avez tapée n'est pas valide. Veuillez entrer 'NE', 'CM' ou un nombre supérieur à la cote." sqref="Y5:Y29 W5:W29 J5:J29 U5:U29 Q12:Q29 H5:H29 S5:S29">
      <formula1>OR(AND(H5&gt;=G5),AND(H5="NE",G5="NE"),AND(H5="CM",G5="CM"))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N5:O29">
      <formula1>OR(AND(N5&gt;=J5),AND(N5="NE",J5="NE"),AND(N5="CM",J5="CM"))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F5:F29 Q5:Q11">
      <formula1>OR(AND(E5="NE",F5="NE"),AND(E5="CM",F5="CM"),AND(F5&gt;=E5))</formula1>
    </dataValidation>
    <dataValidation type="custom" allowBlank="1" showInputMessage="1" showErrorMessage="1" errorTitle="Erreur d'encodage" error="La valeur que vous avez tapée n'est pas valide. Veuillez entrer 'NE', 'CM' ou un nombre sous la valeur MAX." sqref="E5:E29 G5:G29 I5:I29 P5:P29 R5:R29 T5:T29 V5:V29 X6:X29">
      <formula1>OR(AND(E5="NE"),AND(E5="CM"),AND(E5="D"),AND(E5&gt;=0,E5&lt;999))</formula1>
    </dataValidation>
    <dataValidation type="custom" allowBlank="1" showInputMessage="1" showErrorMessage="1" errorTitle="Erreur d'encodage" error="La valeur que vous avez tapée n'est pas valide. Veuillez entrer 'NE', 'CM' ou un nombre sous la valeur MAX." sqref="X5">
      <formula1>OR(AND(X5="NE"),AND(X5="CM"),AND(X5="D"),AND(X5&gt;=0,X5&lt;999))</formula1>
    </dataValidation>
  </dataValidations>
  <pageMargins left="0.7" right="0.7" top="0.75" bottom="0.75" header="0.3" footer="0.3"/>
  <pageSetup paperSize="9" orientation="portrait" horizontalDpi="1200" verticalDpi="1200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6">
    <tabColor rgb="FFFFFF00"/>
  </sheetPr>
  <dimension ref="A1:BO88"/>
  <sheetViews>
    <sheetView zoomScale="85" zoomScaleNormal="85" workbookViewId="0">
      <selection activeCell="E3" sqref="E3:F3"/>
    </sheetView>
  </sheetViews>
  <sheetFormatPr baseColWidth="10" defaultRowHeight="15"/>
  <cols>
    <col min="1" max="1" width="10.7109375" style="3" customWidth="1"/>
    <col min="2" max="2" width="2.7109375" style="3" customWidth="1"/>
    <col min="3" max="3" width="27.7109375" style="1" customWidth="1"/>
    <col min="4" max="4" width="22.7109375" customWidth="1"/>
    <col min="5" max="10" width="7.7109375" customWidth="1"/>
    <col min="11" max="12" width="8.7109375" style="3" customWidth="1"/>
    <col min="13" max="13" width="5.7109375" style="77" customWidth="1"/>
    <col min="14" max="15" width="2.7109375" customWidth="1"/>
    <col min="16" max="25" width="7.7109375" customWidth="1"/>
    <col min="26" max="27" width="8.7109375" style="3" customWidth="1"/>
    <col min="28" max="28" width="5.7109375" style="7" customWidth="1"/>
    <col min="29" max="29" width="2.7109375" style="3" hidden="1" customWidth="1"/>
    <col min="30" max="30" width="5.7109375" style="7" customWidth="1"/>
    <col min="31" max="31" width="3.7109375" style="77" customWidth="1"/>
    <col min="32" max="48" width="11.42578125" style="3"/>
  </cols>
  <sheetData>
    <row r="1" spans="1:67" s="3" customFormat="1" ht="54.95" customHeight="1">
      <c r="A1" s="104"/>
      <c r="B1" s="25"/>
      <c r="C1" s="167" t="s">
        <v>44</v>
      </c>
      <c r="D1" s="166" t="str">
        <f>MATIÈRES!I10</f>
        <v>ANGLAIS (Mme MICHAUX - 4p.)</v>
      </c>
      <c r="E1" s="164"/>
      <c r="F1" s="164"/>
      <c r="G1" s="164"/>
      <c r="H1" s="164"/>
      <c r="I1" s="164"/>
      <c r="J1" s="164"/>
      <c r="K1" s="164"/>
      <c r="L1" s="164"/>
      <c r="M1" s="164"/>
      <c r="N1" s="165" t="s">
        <v>145</v>
      </c>
      <c r="O1" s="168" t="s">
        <v>144</v>
      </c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0"/>
      <c r="AE1" s="147"/>
      <c r="AF1" s="104"/>
      <c r="AG1" s="104"/>
      <c r="AH1" s="104"/>
      <c r="AI1" s="104"/>
      <c r="AJ1" s="104"/>
      <c r="AK1" s="104"/>
      <c r="AL1" s="104"/>
      <c r="AM1" s="104"/>
      <c r="AN1" s="104"/>
      <c r="AO1" s="104"/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  <c r="BM1" s="104"/>
      <c r="BN1" s="104"/>
      <c r="BO1" s="104"/>
    </row>
    <row r="2" spans="1:67" s="3" customFormat="1" ht="15" customHeight="1">
      <c r="A2" s="21"/>
      <c r="B2" s="21"/>
      <c r="C2" s="24"/>
      <c r="D2" s="21"/>
      <c r="E2" s="21"/>
      <c r="F2" s="21"/>
      <c r="G2" s="21"/>
      <c r="H2" s="21"/>
      <c r="I2" s="21"/>
      <c r="J2" s="21"/>
      <c r="K2" s="21"/>
      <c r="L2" s="21"/>
      <c r="M2" s="76"/>
      <c r="N2" s="21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5"/>
      <c r="AC2" s="33"/>
      <c r="AD2" s="35"/>
      <c r="AE2" s="92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104"/>
      <c r="AS2" s="104"/>
      <c r="AT2" s="104"/>
      <c r="AU2" s="104"/>
      <c r="AV2" s="104"/>
      <c r="AW2" s="104"/>
      <c r="AX2" s="104"/>
      <c r="AY2" s="104"/>
      <c r="AZ2" s="104"/>
      <c r="BA2" s="104"/>
      <c r="BB2" s="104"/>
      <c r="BC2" s="104"/>
      <c r="BD2" s="104"/>
      <c r="BE2" s="104"/>
      <c r="BF2" s="104"/>
      <c r="BG2" s="104"/>
      <c r="BH2" s="104"/>
      <c r="BI2" s="104"/>
      <c r="BJ2" s="104"/>
      <c r="BK2" s="104"/>
      <c r="BL2" s="104"/>
      <c r="BM2" s="104"/>
      <c r="BN2" s="104"/>
      <c r="BO2" s="104"/>
    </row>
    <row r="3" spans="1:67">
      <c r="A3" s="104"/>
      <c r="B3" s="21"/>
      <c r="C3" s="229" t="s">
        <v>37</v>
      </c>
      <c r="D3" s="229"/>
      <c r="E3" s="227"/>
      <c r="F3" s="227"/>
      <c r="G3" s="228"/>
      <c r="H3" s="228"/>
      <c r="I3" s="227"/>
      <c r="J3" s="227"/>
      <c r="K3" s="230" t="s">
        <v>35</v>
      </c>
      <c r="L3" s="230"/>
      <c r="M3" s="94" t="s">
        <v>65</v>
      </c>
      <c r="N3" s="62"/>
      <c r="O3" s="63"/>
      <c r="P3" s="228"/>
      <c r="Q3" s="228"/>
      <c r="R3" s="227"/>
      <c r="S3" s="227"/>
      <c r="T3" s="228"/>
      <c r="U3" s="228"/>
      <c r="V3" s="227"/>
      <c r="W3" s="227"/>
      <c r="X3" s="228"/>
      <c r="Y3" s="228"/>
      <c r="Z3" s="230" t="s">
        <v>35</v>
      </c>
      <c r="AA3" s="230"/>
      <c r="AB3" s="94" t="s">
        <v>65</v>
      </c>
      <c r="AC3" s="35"/>
      <c r="AD3" s="35"/>
      <c r="AE3" s="92"/>
      <c r="AF3" s="10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4"/>
      <c r="AT3" s="104"/>
      <c r="AU3" s="104"/>
      <c r="AV3" s="104"/>
      <c r="AW3" s="104"/>
      <c r="AX3" s="104"/>
      <c r="AY3" s="104"/>
      <c r="AZ3" s="104"/>
      <c r="BA3" s="104"/>
      <c r="BB3" s="104"/>
      <c r="BC3" s="104"/>
      <c r="BD3" s="104"/>
      <c r="BE3" s="104"/>
      <c r="BF3" s="104"/>
      <c r="BG3" s="104"/>
      <c r="BH3" s="104"/>
      <c r="BI3" s="104"/>
      <c r="BJ3" s="104"/>
      <c r="BK3" s="104"/>
      <c r="BL3" s="104"/>
      <c r="BM3" s="104"/>
      <c r="BN3" s="104"/>
      <c r="BO3" s="104"/>
    </row>
    <row r="4" spans="1:67">
      <c r="A4" s="104"/>
      <c r="B4" s="21"/>
      <c r="C4" s="9" t="s">
        <v>0</v>
      </c>
      <c r="D4" s="36" t="s">
        <v>1</v>
      </c>
      <c r="E4" s="37" t="s">
        <v>2</v>
      </c>
      <c r="F4" s="37" t="s">
        <v>3</v>
      </c>
      <c r="G4" s="38" t="s">
        <v>4</v>
      </c>
      <c r="H4" s="38" t="s">
        <v>5</v>
      </c>
      <c r="I4" s="37" t="s">
        <v>6</v>
      </c>
      <c r="J4" s="37" t="s">
        <v>7</v>
      </c>
      <c r="K4" s="11"/>
      <c r="L4" s="11"/>
      <c r="M4" s="94"/>
      <c r="N4" s="26"/>
      <c r="O4" s="34"/>
      <c r="P4" s="38" t="s">
        <v>8</v>
      </c>
      <c r="Q4" s="38" t="s">
        <v>9</v>
      </c>
      <c r="R4" s="37" t="s">
        <v>10</v>
      </c>
      <c r="S4" s="37" t="s">
        <v>11</v>
      </c>
      <c r="T4" s="38" t="s">
        <v>12</v>
      </c>
      <c r="U4" s="38" t="s">
        <v>13</v>
      </c>
      <c r="V4" s="37" t="s">
        <v>14</v>
      </c>
      <c r="W4" s="37" t="s">
        <v>15</v>
      </c>
      <c r="X4" s="38" t="s">
        <v>16</v>
      </c>
      <c r="Y4" s="38" t="s">
        <v>17</v>
      </c>
      <c r="Z4" s="11"/>
      <c r="AA4" s="11"/>
      <c r="AB4" s="95"/>
      <c r="AC4" s="35"/>
      <c r="AD4" s="35"/>
      <c r="AE4" s="92"/>
      <c r="AF4" s="10"/>
      <c r="AG4" s="104"/>
      <c r="AH4" s="104"/>
      <c r="AI4" s="104"/>
      <c r="AJ4" s="104"/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04"/>
      <c r="BA4" s="104"/>
      <c r="BB4" s="104"/>
      <c r="BC4" s="104"/>
      <c r="BD4" s="104"/>
      <c r="BE4" s="104"/>
      <c r="BF4" s="104"/>
      <c r="BG4" s="104"/>
      <c r="BH4" s="104"/>
      <c r="BI4" s="104"/>
      <c r="BJ4" s="104"/>
      <c r="BK4" s="104"/>
      <c r="BL4" s="104"/>
      <c r="BM4" s="104"/>
      <c r="BN4" s="104"/>
      <c r="BO4" s="104"/>
    </row>
    <row r="5" spans="1:67">
      <c r="A5" s="104"/>
      <c r="B5" s="31">
        <v>1</v>
      </c>
      <c r="C5" s="10" t="str">
        <f>Élèves!C4</f>
        <v>MARTIN</v>
      </c>
      <c r="D5" s="10" t="str">
        <f>Élèves!D4</f>
        <v>Paul</v>
      </c>
      <c r="E5" s="5"/>
      <c r="F5" s="5"/>
      <c r="G5" s="5"/>
      <c r="H5" s="5"/>
      <c r="I5" s="32"/>
      <c r="J5" s="5"/>
      <c r="K5" s="12" t="e">
        <f>SUM(E5,G5,I5)/SUM(F5,H5,J5)*100</f>
        <v>#DIV/0!</v>
      </c>
      <c r="L5" s="11" t="s">
        <v>22</v>
      </c>
      <c r="M5" s="94" t="e">
        <f ca="1">RANK(K5,INDIRECT("K5:K" &amp; $AL$5))</f>
        <v>#DIV/0!</v>
      </c>
      <c r="N5" s="22"/>
      <c r="O5" s="35"/>
      <c r="P5" s="5"/>
      <c r="Q5" s="5"/>
      <c r="R5" s="5"/>
      <c r="S5" s="5"/>
      <c r="T5" s="5"/>
      <c r="U5" s="5"/>
      <c r="V5" s="5"/>
      <c r="W5" s="5"/>
      <c r="X5" s="5"/>
      <c r="Y5" s="5"/>
      <c r="Z5" s="12" t="e">
        <f>SUM(E5,G5,I5,P5,R5,T5,V5,X5)/SUM(F5,H5,J5,Q5,S5,U5,W5,Y5)*100</f>
        <v>#DIV/0!</v>
      </c>
      <c r="AA5" s="11" t="s">
        <v>22</v>
      </c>
      <c r="AB5" s="94" t="e">
        <f ca="1">RANK(Z5,INDIRECT("Z5:Z" &amp; AL$5))</f>
        <v>#DIV/0!</v>
      </c>
      <c r="AC5" s="35" t="e">
        <f t="shared" ref="AC5:AC29" si="0">IF(K5&gt;Z5,2,0)</f>
        <v>#DIV/0!</v>
      </c>
      <c r="AD5" s="52" t="e">
        <f t="shared" ref="AD5:AD29" si="1">Z5-K5</f>
        <v>#DIV/0!</v>
      </c>
      <c r="AE5" s="93" t="s">
        <v>54</v>
      </c>
      <c r="AF5" s="10"/>
      <c r="AG5" s="104"/>
      <c r="AH5" s="104"/>
      <c r="AI5" s="104"/>
      <c r="AJ5" s="104"/>
      <c r="AK5" s="104"/>
      <c r="AL5" s="104">
        <f>SUM(Élèves!P6+4)</f>
        <v>11</v>
      </c>
      <c r="AM5" s="104"/>
      <c r="AN5" s="104"/>
      <c r="AO5" s="104"/>
      <c r="AP5" s="104"/>
      <c r="AQ5" s="104"/>
      <c r="AR5" s="104"/>
      <c r="AS5" s="104"/>
      <c r="AT5" s="104"/>
      <c r="AU5" s="104"/>
      <c r="AV5" s="104"/>
      <c r="AW5" s="104"/>
      <c r="AX5" s="104"/>
      <c r="AY5" s="104"/>
      <c r="AZ5" s="104"/>
      <c r="BA5" s="104"/>
      <c r="BB5" s="104"/>
      <c r="BC5" s="104"/>
      <c r="BD5" s="104"/>
      <c r="BE5" s="104"/>
      <c r="BF5" s="104"/>
      <c r="BG5" s="104"/>
      <c r="BH5" s="104"/>
      <c r="BI5" s="104"/>
      <c r="BJ5" s="104"/>
      <c r="BK5" s="104"/>
      <c r="BL5" s="104"/>
      <c r="BM5" s="104"/>
      <c r="BN5" s="104"/>
      <c r="BO5" s="104"/>
    </row>
    <row r="6" spans="1:67">
      <c r="A6" s="104"/>
      <c r="B6" s="31">
        <v>2</v>
      </c>
      <c r="C6" s="10" t="str">
        <f>Élèves!C5</f>
        <v>DUPOND</v>
      </c>
      <c r="D6" s="10" t="str">
        <f>Élèves!D5</f>
        <v>Henri</v>
      </c>
      <c r="E6" s="5"/>
      <c r="F6" s="5"/>
      <c r="G6" s="5"/>
      <c r="H6" s="5"/>
      <c r="I6" s="32"/>
      <c r="J6" s="5"/>
      <c r="K6" s="12" t="e">
        <f t="shared" ref="K6:K29" si="2">SUM(E6,G6,I6)/SUM(F6,H6,J6)*100</f>
        <v>#DIV/0!</v>
      </c>
      <c r="L6" s="11" t="s">
        <v>22</v>
      </c>
      <c r="M6" s="94" t="e">
        <f t="shared" ref="M6:M29" ca="1" si="3">RANK(K6,INDIRECT("K5:K" &amp; $AL$5))</f>
        <v>#DIV/0!</v>
      </c>
      <c r="N6" s="22"/>
      <c r="O6" s="35"/>
      <c r="P6" s="5"/>
      <c r="Q6" s="5"/>
      <c r="R6" s="5"/>
      <c r="S6" s="5"/>
      <c r="T6" s="5"/>
      <c r="U6" s="5"/>
      <c r="V6" s="5"/>
      <c r="W6" s="5"/>
      <c r="X6" s="5"/>
      <c r="Y6" s="5"/>
      <c r="Z6" s="12" t="e">
        <f t="shared" ref="Z6:Z29" si="4">SUM(E6,G6,I6,P6,R6,T6,V6,X6)/SUM(F6,H6,J6,Q6,S6,U6,W6,Y6)*100</f>
        <v>#DIV/0!</v>
      </c>
      <c r="AA6" s="11" t="s">
        <v>22</v>
      </c>
      <c r="AB6" s="94" t="e">
        <f t="shared" ref="AB6:AB29" ca="1" si="5">RANK(Z6,INDIRECT("Z5:Z" &amp; AL$5))</f>
        <v>#DIV/0!</v>
      </c>
      <c r="AC6" s="35" t="e">
        <f t="shared" si="0"/>
        <v>#DIV/0!</v>
      </c>
      <c r="AD6" s="52" t="e">
        <f t="shared" si="1"/>
        <v>#DIV/0!</v>
      </c>
      <c r="AE6" s="93" t="s">
        <v>54</v>
      </c>
      <c r="AF6" s="10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  <c r="AR6" s="104"/>
      <c r="AS6" s="104"/>
      <c r="AT6" s="104"/>
      <c r="AU6" s="104"/>
      <c r="AV6" s="104"/>
      <c r="AW6" s="104"/>
      <c r="AX6" s="104"/>
      <c r="AY6" s="104"/>
      <c r="AZ6" s="104"/>
      <c r="BA6" s="104"/>
      <c r="BB6" s="104"/>
      <c r="BC6" s="104"/>
      <c r="BD6" s="104"/>
      <c r="BE6" s="104"/>
      <c r="BF6" s="104"/>
      <c r="BG6" s="104"/>
      <c r="BH6" s="104"/>
      <c r="BI6" s="104"/>
      <c r="BJ6" s="104"/>
      <c r="BK6" s="104"/>
      <c r="BL6" s="104"/>
      <c r="BM6" s="104"/>
      <c r="BN6" s="104"/>
      <c r="BO6" s="104"/>
    </row>
    <row r="7" spans="1:67">
      <c r="A7" s="104"/>
      <c r="B7" s="31">
        <v>3</v>
      </c>
      <c r="C7" s="10" t="str">
        <f>Élèves!C6</f>
        <v>TABERNACLE</v>
      </c>
      <c r="D7" s="10" t="str">
        <f>Élèves!D6</f>
        <v>Ghislain</v>
      </c>
      <c r="E7" s="5"/>
      <c r="F7" s="5"/>
      <c r="G7" s="5"/>
      <c r="H7" s="5"/>
      <c r="I7" s="32"/>
      <c r="J7" s="5"/>
      <c r="K7" s="12" t="e">
        <f t="shared" si="2"/>
        <v>#DIV/0!</v>
      </c>
      <c r="L7" s="11" t="s">
        <v>22</v>
      </c>
      <c r="M7" s="94" t="e">
        <f t="shared" ca="1" si="3"/>
        <v>#DIV/0!</v>
      </c>
      <c r="N7" s="22"/>
      <c r="O7" s="35"/>
      <c r="P7" s="5"/>
      <c r="Q7" s="5"/>
      <c r="R7" s="5"/>
      <c r="S7" s="5"/>
      <c r="T7" s="5"/>
      <c r="U7" s="5"/>
      <c r="V7" s="5"/>
      <c r="W7" s="5"/>
      <c r="X7" s="5"/>
      <c r="Y7" s="5"/>
      <c r="Z7" s="12" t="e">
        <f t="shared" si="4"/>
        <v>#DIV/0!</v>
      </c>
      <c r="AA7" s="11" t="s">
        <v>22</v>
      </c>
      <c r="AB7" s="94" t="e">
        <f t="shared" ca="1" si="5"/>
        <v>#DIV/0!</v>
      </c>
      <c r="AC7" s="35" t="e">
        <f t="shared" si="0"/>
        <v>#DIV/0!</v>
      </c>
      <c r="AD7" s="52" t="e">
        <f t="shared" si="1"/>
        <v>#DIV/0!</v>
      </c>
      <c r="AE7" s="93" t="s">
        <v>54</v>
      </c>
      <c r="AF7" s="10"/>
      <c r="AG7" s="104"/>
      <c r="AH7" s="104"/>
      <c r="AI7" s="104"/>
      <c r="AJ7" s="104"/>
      <c r="AK7" s="104"/>
      <c r="AL7" s="104"/>
      <c r="AM7" s="104"/>
      <c r="AN7" s="104"/>
      <c r="AO7" s="104"/>
      <c r="AP7" s="104"/>
      <c r="AQ7" s="104"/>
      <c r="AR7" s="104"/>
      <c r="AS7" s="104"/>
      <c r="AT7" s="104"/>
      <c r="AU7" s="104"/>
      <c r="AV7" s="104"/>
      <c r="AW7" s="104"/>
      <c r="AX7" s="104"/>
      <c r="AY7" s="104"/>
      <c r="AZ7" s="104"/>
      <c r="BA7" s="104"/>
      <c r="BB7" s="104"/>
      <c r="BC7" s="104"/>
      <c r="BD7" s="104"/>
      <c r="BE7" s="104"/>
      <c r="BF7" s="104"/>
      <c r="BG7" s="104"/>
      <c r="BH7" s="104"/>
      <c r="BI7" s="104"/>
      <c r="BJ7" s="104"/>
      <c r="BK7" s="104"/>
      <c r="BL7" s="104"/>
      <c r="BM7" s="104"/>
      <c r="BN7" s="104"/>
      <c r="BO7" s="104"/>
    </row>
    <row r="8" spans="1:67">
      <c r="A8" s="104"/>
      <c r="B8" s="31">
        <v>4</v>
      </c>
      <c r="C8" s="10" t="str">
        <f>Élèves!C7</f>
        <v>EASY</v>
      </c>
      <c r="D8" s="10" t="str">
        <f>Élèves!D7</f>
        <v>Isabelle</v>
      </c>
      <c r="E8" s="5"/>
      <c r="F8" s="5"/>
      <c r="G8" s="5"/>
      <c r="H8" s="5"/>
      <c r="I8" s="32"/>
      <c r="J8" s="5"/>
      <c r="K8" s="12" t="e">
        <f t="shared" si="2"/>
        <v>#DIV/0!</v>
      </c>
      <c r="L8" s="11" t="s">
        <v>22</v>
      </c>
      <c r="M8" s="94" t="e">
        <f t="shared" ca="1" si="3"/>
        <v>#DIV/0!</v>
      </c>
      <c r="N8" s="22"/>
      <c r="O8" s="35"/>
      <c r="P8" s="5"/>
      <c r="Q8" s="5"/>
      <c r="R8" s="5"/>
      <c r="S8" s="5"/>
      <c r="T8" s="5"/>
      <c r="U8" s="5"/>
      <c r="V8" s="5"/>
      <c r="W8" s="5"/>
      <c r="X8" s="5"/>
      <c r="Y8" s="5"/>
      <c r="Z8" s="12" t="e">
        <f t="shared" si="4"/>
        <v>#DIV/0!</v>
      </c>
      <c r="AA8" s="11" t="s">
        <v>22</v>
      </c>
      <c r="AB8" s="94" t="e">
        <f t="shared" ca="1" si="5"/>
        <v>#DIV/0!</v>
      </c>
      <c r="AC8" s="35" t="e">
        <f t="shared" si="0"/>
        <v>#DIV/0!</v>
      </c>
      <c r="AD8" s="52" t="e">
        <f t="shared" si="1"/>
        <v>#DIV/0!</v>
      </c>
      <c r="AE8" s="93" t="s">
        <v>54</v>
      </c>
      <c r="AF8" s="10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  <c r="BD8" s="104"/>
      <c r="BE8" s="104"/>
      <c r="BF8" s="104"/>
      <c r="BG8" s="104"/>
      <c r="BH8" s="104"/>
      <c r="BI8" s="104"/>
      <c r="BJ8" s="104"/>
      <c r="BK8" s="104"/>
      <c r="BL8" s="104"/>
      <c r="BM8" s="104"/>
      <c r="BN8" s="104"/>
      <c r="BO8" s="104"/>
    </row>
    <row r="9" spans="1:67">
      <c r="A9" s="104"/>
      <c r="B9" s="31">
        <v>5</v>
      </c>
      <c r="C9" s="10" t="str">
        <f>Élèves!C8</f>
        <v>KINGDOM</v>
      </c>
      <c r="D9" s="10" t="str">
        <f>Élèves!D8</f>
        <v>Aline</v>
      </c>
      <c r="E9" s="5"/>
      <c r="F9" s="5"/>
      <c r="G9" s="5"/>
      <c r="H9" s="5"/>
      <c r="I9" s="32"/>
      <c r="J9" s="5"/>
      <c r="K9" s="12" t="e">
        <f t="shared" si="2"/>
        <v>#DIV/0!</v>
      </c>
      <c r="L9" s="11" t="s">
        <v>22</v>
      </c>
      <c r="M9" s="94" t="e">
        <f t="shared" ca="1" si="3"/>
        <v>#DIV/0!</v>
      </c>
      <c r="N9" s="22"/>
      <c r="O9" s="35"/>
      <c r="P9" s="5"/>
      <c r="Q9" s="5"/>
      <c r="R9" s="5"/>
      <c r="S9" s="5"/>
      <c r="T9" s="5"/>
      <c r="U9" s="5"/>
      <c r="V9" s="5"/>
      <c r="W9" s="5"/>
      <c r="X9" s="5"/>
      <c r="Y9" s="5"/>
      <c r="Z9" s="12" t="e">
        <f t="shared" si="4"/>
        <v>#DIV/0!</v>
      </c>
      <c r="AA9" s="11" t="s">
        <v>22</v>
      </c>
      <c r="AB9" s="94" t="e">
        <f t="shared" ca="1" si="5"/>
        <v>#DIV/0!</v>
      </c>
      <c r="AC9" s="35" t="e">
        <f t="shared" si="0"/>
        <v>#DIV/0!</v>
      </c>
      <c r="AD9" s="52" t="e">
        <f t="shared" si="1"/>
        <v>#DIV/0!</v>
      </c>
      <c r="AE9" s="93" t="s">
        <v>54</v>
      </c>
      <c r="AF9" s="10"/>
      <c r="AG9" s="104"/>
      <c r="AH9" s="104"/>
      <c r="AI9" s="104"/>
      <c r="AJ9" s="104"/>
      <c r="AK9" s="104"/>
      <c r="AL9" s="104"/>
      <c r="AM9" s="104"/>
      <c r="AN9" s="104"/>
      <c r="AO9" s="104"/>
      <c r="AP9" s="104"/>
      <c r="AQ9" s="104"/>
      <c r="AR9" s="104"/>
      <c r="AS9" s="104"/>
      <c r="AT9" s="104"/>
      <c r="AU9" s="104"/>
      <c r="AV9" s="104"/>
      <c r="AW9" s="104"/>
      <c r="AX9" s="104"/>
      <c r="AY9" s="104"/>
      <c r="AZ9" s="104"/>
      <c r="BA9" s="104"/>
      <c r="BB9" s="104"/>
      <c r="BC9" s="104"/>
      <c r="BD9" s="104"/>
      <c r="BE9" s="104"/>
      <c r="BF9" s="104"/>
      <c r="BG9" s="104"/>
      <c r="BH9" s="104"/>
      <c r="BI9" s="104"/>
      <c r="BJ9" s="104"/>
      <c r="BK9" s="104"/>
      <c r="BL9" s="104"/>
      <c r="BM9" s="104"/>
      <c r="BN9" s="104"/>
      <c r="BO9" s="104"/>
    </row>
    <row r="10" spans="1:67">
      <c r="A10" s="104"/>
      <c r="B10" s="31">
        <v>6</v>
      </c>
      <c r="C10" s="10" t="str">
        <f>Élèves!C9</f>
        <v>FORTE</v>
      </c>
      <c r="D10" s="10" t="str">
        <f>Élèves!D9</f>
        <v>Salie</v>
      </c>
      <c r="E10" s="5"/>
      <c r="F10" s="5"/>
      <c r="G10" s="5"/>
      <c r="H10" s="5"/>
      <c r="I10" s="32"/>
      <c r="J10" s="5"/>
      <c r="K10" s="12" t="e">
        <f t="shared" si="2"/>
        <v>#DIV/0!</v>
      </c>
      <c r="L10" s="11" t="s">
        <v>22</v>
      </c>
      <c r="M10" s="94" t="e">
        <f t="shared" ca="1" si="3"/>
        <v>#DIV/0!</v>
      </c>
      <c r="N10" s="22"/>
      <c r="O10" s="35"/>
      <c r="P10" s="5"/>
      <c r="Q10" s="5"/>
      <c r="R10" s="5"/>
      <c r="S10" s="5"/>
      <c r="T10" s="5"/>
      <c r="U10" s="5"/>
      <c r="V10" s="5"/>
      <c r="W10" s="5"/>
      <c r="X10" s="5"/>
      <c r="Y10" s="5"/>
      <c r="Z10" s="12" t="e">
        <f t="shared" si="4"/>
        <v>#DIV/0!</v>
      </c>
      <c r="AA10" s="11" t="s">
        <v>22</v>
      </c>
      <c r="AB10" s="94" t="e">
        <f t="shared" ca="1" si="5"/>
        <v>#DIV/0!</v>
      </c>
      <c r="AC10" s="35" t="e">
        <f t="shared" si="0"/>
        <v>#DIV/0!</v>
      </c>
      <c r="AD10" s="52" t="e">
        <f t="shared" si="1"/>
        <v>#DIV/0!</v>
      </c>
      <c r="AE10" s="93" t="s">
        <v>54</v>
      </c>
      <c r="AF10" s="10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04"/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104"/>
      <c r="BG10" s="104"/>
      <c r="BH10" s="104"/>
      <c r="BI10" s="104"/>
      <c r="BJ10" s="104"/>
      <c r="BK10" s="104"/>
      <c r="BL10" s="104"/>
      <c r="BM10" s="104"/>
      <c r="BN10" s="104"/>
      <c r="BO10" s="104"/>
    </row>
    <row r="11" spans="1:67">
      <c r="A11" s="104"/>
      <c r="B11" s="31">
        <v>7</v>
      </c>
      <c r="C11" s="10" t="str">
        <f>Élèves!C10</f>
        <v>SEGEC</v>
      </c>
      <c r="D11" s="10" t="str">
        <f>Élèves!D10</f>
        <v>Rédoine</v>
      </c>
      <c r="E11" s="5"/>
      <c r="F11" s="5"/>
      <c r="G11" s="5"/>
      <c r="H11" s="5"/>
      <c r="I11" s="32"/>
      <c r="J11" s="5"/>
      <c r="K11" s="12" t="e">
        <f t="shared" si="2"/>
        <v>#DIV/0!</v>
      </c>
      <c r="L11" s="11" t="s">
        <v>22</v>
      </c>
      <c r="M11" s="94" t="e">
        <f t="shared" ca="1" si="3"/>
        <v>#DIV/0!</v>
      </c>
      <c r="N11" s="22"/>
      <c r="O11" s="35"/>
      <c r="P11" s="5"/>
      <c r="Q11" s="5"/>
      <c r="R11" s="5"/>
      <c r="S11" s="5"/>
      <c r="T11" s="5"/>
      <c r="U11" s="5"/>
      <c r="V11" s="5"/>
      <c r="W11" s="5"/>
      <c r="X11" s="5"/>
      <c r="Y11" s="5"/>
      <c r="Z11" s="12" t="e">
        <f t="shared" si="4"/>
        <v>#DIV/0!</v>
      </c>
      <c r="AA11" s="11" t="s">
        <v>22</v>
      </c>
      <c r="AB11" s="94" t="e">
        <f t="shared" ca="1" si="5"/>
        <v>#DIV/0!</v>
      </c>
      <c r="AC11" s="35" t="e">
        <f t="shared" si="0"/>
        <v>#DIV/0!</v>
      </c>
      <c r="AD11" s="52" t="e">
        <f t="shared" si="1"/>
        <v>#DIV/0!</v>
      </c>
      <c r="AE11" s="93" t="s">
        <v>54</v>
      </c>
      <c r="AF11" s="10"/>
      <c r="AG11" s="104"/>
      <c r="AH11" s="104"/>
      <c r="AI11" s="104"/>
      <c r="AJ11" s="104"/>
      <c r="AK11" s="104"/>
      <c r="AL11" s="104"/>
      <c r="AM11" s="104"/>
      <c r="AN11" s="104"/>
      <c r="AO11" s="104"/>
      <c r="AP11" s="104"/>
      <c r="AQ11" s="104"/>
      <c r="AR11" s="104"/>
      <c r="AS11" s="104"/>
      <c r="AT11" s="104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104"/>
      <c r="BG11" s="104"/>
      <c r="BH11" s="104"/>
      <c r="BI11" s="104"/>
      <c r="BJ11" s="104"/>
      <c r="BK11" s="104"/>
      <c r="BL11" s="104"/>
      <c r="BM11" s="104"/>
      <c r="BN11" s="104"/>
      <c r="BO11" s="104"/>
    </row>
    <row r="12" spans="1:67">
      <c r="A12" s="104"/>
      <c r="B12" s="31">
        <v>8</v>
      </c>
      <c r="C12" s="10">
        <f>Élèves!C11</f>
        <v>0</v>
      </c>
      <c r="D12" s="10">
        <f>Élèves!D11</f>
        <v>0</v>
      </c>
      <c r="E12" s="5"/>
      <c r="F12" s="5"/>
      <c r="G12" s="5"/>
      <c r="H12" s="5"/>
      <c r="I12" s="32"/>
      <c r="J12" s="5"/>
      <c r="K12" s="12" t="e">
        <f t="shared" si="2"/>
        <v>#DIV/0!</v>
      </c>
      <c r="L12" s="11" t="s">
        <v>22</v>
      </c>
      <c r="M12" s="94" t="e">
        <f t="shared" ca="1" si="3"/>
        <v>#DIV/0!</v>
      </c>
      <c r="N12" s="22"/>
      <c r="O12" s="35"/>
      <c r="P12" s="5"/>
      <c r="Q12" s="5"/>
      <c r="R12" s="5"/>
      <c r="S12" s="5"/>
      <c r="T12" s="5"/>
      <c r="U12" s="5"/>
      <c r="V12" s="5"/>
      <c r="W12" s="5"/>
      <c r="X12" s="5"/>
      <c r="Y12" s="5"/>
      <c r="Z12" s="12" t="e">
        <f t="shared" si="4"/>
        <v>#DIV/0!</v>
      </c>
      <c r="AA12" s="11" t="s">
        <v>22</v>
      </c>
      <c r="AB12" s="94" t="e">
        <f t="shared" ca="1" si="5"/>
        <v>#DIV/0!</v>
      </c>
      <c r="AC12" s="35" t="e">
        <f t="shared" si="0"/>
        <v>#DIV/0!</v>
      </c>
      <c r="AD12" s="52" t="e">
        <f t="shared" si="1"/>
        <v>#DIV/0!</v>
      </c>
      <c r="AE12" s="93" t="s">
        <v>54</v>
      </c>
      <c r="AF12" s="10"/>
      <c r="AG12" s="104"/>
      <c r="AH12" s="104"/>
      <c r="AI12" s="104"/>
      <c r="AJ12" s="104"/>
      <c r="AK12" s="104"/>
      <c r="AL12" s="104"/>
      <c r="AM12" s="104"/>
      <c r="AN12" s="104"/>
      <c r="AO12" s="104"/>
      <c r="AP12" s="104"/>
      <c r="AQ12" s="104"/>
      <c r="AR12" s="104"/>
      <c r="AS12" s="104"/>
      <c r="AT12" s="104"/>
      <c r="AU12" s="104"/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104"/>
      <c r="BG12" s="104"/>
      <c r="BH12" s="104"/>
      <c r="BI12" s="104"/>
      <c r="BJ12" s="104"/>
      <c r="BK12" s="104"/>
      <c r="BL12" s="104"/>
      <c r="BM12" s="104"/>
      <c r="BN12" s="104"/>
      <c r="BO12" s="104"/>
    </row>
    <row r="13" spans="1:67">
      <c r="A13" s="104"/>
      <c r="B13" s="31">
        <v>9</v>
      </c>
      <c r="C13" s="10">
        <f>Élèves!C12</f>
        <v>0</v>
      </c>
      <c r="D13" s="10">
        <f>Élèves!D12</f>
        <v>0</v>
      </c>
      <c r="E13" s="5"/>
      <c r="F13" s="5"/>
      <c r="G13" s="5"/>
      <c r="H13" s="5"/>
      <c r="I13" s="32"/>
      <c r="J13" s="5"/>
      <c r="K13" s="12" t="e">
        <f t="shared" si="2"/>
        <v>#DIV/0!</v>
      </c>
      <c r="L13" s="11" t="s">
        <v>22</v>
      </c>
      <c r="M13" s="94" t="e">
        <f t="shared" ca="1" si="3"/>
        <v>#DIV/0!</v>
      </c>
      <c r="N13" s="22"/>
      <c r="O13" s="35"/>
      <c r="P13" s="5"/>
      <c r="Q13" s="5"/>
      <c r="R13" s="5"/>
      <c r="S13" s="5"/>
      <c r="T13" s="5"/>
      <c r="U13" s="5"/>
      <c r="V13" s="5"/>
      <c r="W13" s="5"/>
      <c r="X13" s="5"/>
      <c r="Y13" s="5"/>
      <c r="Z13" s="12" t="e">
        <f t="shared" si="4"/>
        <v>#DIV/0!</v>
      </c>
      <c r="AA13" s="11" t="s">
        <v>22</v>
      </c>
      <c r="AB13" s="94" t="e">
        <f t="shared" ca="1" si="5"/>
        <v>#DIV/0!</v>
      </c>
      <c r="AC13" s="35" t="e">
        <f t="shared" si="0"/>
        <v>#DIV/0!</v>
      </c>
      <c r="AD13" s="52" t="e">
        <f t="shared" si="1"/>
        <v>#DIV/0!</v>
      </c>
      <c r="AE13" s="93" t="s">
        <v>54</v>
      </c>
      <c r="AF13" s="10"/>
      <c r="AG13" s="104"/>
      <c r="AH13" s="104"/>
      <c r="AI13" s="104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104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104"/>
      <c r="BG13" s="104"/>
      <c r="BH13" s="104"/>
      <c r="BI13" s="104"/>
      <c r="BJ13" s="104"/>
      <c r="BK13" s="104"/>
      <c r="BL13" s="104"/>
      <c r="BM13" s="104"/>
      <c r="BN13" s="104"/>
      <c r="BO13" s="104"/>
    </row>
    <row r="14" spans="1:67">
      <c r="A14" s="104"/>
      <c r="B14" s="31">
        <v>10</v>
      </c>
      <c r="C14" s="10">
        <f>Élèves!C13</f>
        <v>0</v>
      </c>
      <c r="D14" s="10">
        <f>Élèves!D13</f>
        <v>0</v>
      </c>
      <c r="E14" s="5"/>
      <c r="F14" s="5"/>
      <c r="G14" s="5"/>
      <c r="H14" s="5"/>
      <c r="I14" s="32"/>
      <c r="J14" s="5"/>
      <c r="K14" s="12" t="e">
        <f t="shared" si="2"/>
        <v>#DIV/0!</v>
      </c>
      <c r="L14" s="11" t="s">
        <v>22</v>
      </c>
      <c r="M14" s="94" t="e">
        <f t="shared" ca="1" si="3"/>
        <v>#DIV/0!</v>
      </c>
      <c r="N14" s="22"/>
      <c r="O14" s="35"/>
      <c r="P14" s="5"/>
      <c r="Q14" s="5"/>
      <c r="R14" s="5"/>
      <c r="S14" s="5"/>
      <c r="T14" s="5"/>
      <c r="U14" s="5"/>
      <c r="V14" s="5"/>
      <c r="W14" s="5"/>
      <c r="X14" s="5"/>
      <c r="Y14" s="5"/>
      <c r="Z14" s="12" t="e">
        <f t="shared" si="4"/>
        <v>#DIV/0!</v>
      </c>
      <c r="AA14" s="11" t="s">
        <v>22</v>
      </c>
      <c r="AB14" s="94" t="e">
        <f t="shared" ca="1" si="5"/>
        <v>#DIV/0!</v>
      </c>
      <c r="AC14" s="35" t="e">
        <f t="shared" si="0"/>
        <v>#DIV/0!</v>
      </c>
      <c r="AD14" s="52" t="e">
        <f t="shared" si="1"/>
        <v>#DIV/0!</v>
      </c>
      <c r="AE14" s="93" t="s">
        <v>54</v>
      </c>
      <c r="AF14" s="10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04"/>
      <c r="AX14" s="104"/>
      <c r="AY14" s="104"/>
      <c r="AZ14" s="104"/>
      <c r="BA14" s="104"/>
      <c r="BB14" s="104"/>
      <c r="BC14" s="104"/>
      <c r="BD14" s="104"/>
      <c r="BE14" s="104"/>
      <c r="BF14" s="104"/>
      <c r="BG14" s="104"/>
      <c r="BH14" s="104"/>
      <c r="BI14" s="104"/>
      <c r="BJ14" s="104"/>
      <c r="BK14" s="104"/>
      <c r="BL14" s="104"/>
      <c r="BM14" s="104"/>
      <c r="BN14" s="104"/>
      <c r="BO14" s="104"/>
    </row>
    <row r="15" spans="1:67">
      <c r="A15" s="104"/>
      <c r="B15" s="31">
        <v>11</v>
      </c>
      <c r="C15" s="10">
        <f>Élèves!C14</f>
        <v>0</v>
      </c>
      <c r="D15" s="10">
        <f>Élèves!D14</f>
        <v>0</v>
      </c>
      <c r="E15" s="5"/>
      <c r="F15" s="5"/>
      <c r="G15" s="5"/>
      <c r="H15" s="5"/>
      <c r="I15" s="32"/>
      <c r="J15" s="5"/>
      <c r="K15" s="12" t="e">
        <f t="shared" si="2"/>
        <v>#DIV/0!</v>
      </c>
      <c r="L15" s="11" t="s">
        <v>22</v>
      </c>
      <c r="M15" s="94" t="e">
        <f t="shared" ca="1" si="3"/>
        <v>#DIV/0!</v>
      </c>
      <c r="N15" s="22"/>
      <c r="O15" s="35"/>
      <c r="P15" s="5"/>
      <c r="Q15" s="5"/>
      <c r="R15" s="5"/>
      <c r="S15" s="5"/>
      <c r="T15" s="5"/>
      <c r="U15" s="5"/>
      <c r="V15" s="5"/>
      <c r="W15" s="5"/>
      <c r="X15" s="5"/>
      <c r="Y15" s="5"/>
      <c r="Z15" s="12" t="e">
        <f t="shared" si="4"/>
        <v>#DIV/0!</v>
      </c>
      <c r="AA15" s="11" t="s">
        <v>22</v>
      </c>
      <c r="AB15" s="94" t="e">
        <f t="shared" ca="1" si="5"/>
        <v>#DIV/0!</v>
      </c>
      <c r="AC15" s="35" t="e">
        <f t="shared" si="0"/>
        <v>#DIV/0!</v>
      </c>
      <c r="AD15" s="52" t="e">
        <f t="shared" si="1"/>
        <v>#DIV/0!</v>
      </c>
      <c r="AE15" s="93" t="s">
        <v>54</v>
      </c>
      <c r="AF15" s="10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  <c r="BD15" s="104"/>
      <c r="BE15" s="104"/>
      <c r="BF15" s="104"/>
      <c r="BG15" s="104"/>
      <c r="BH15" s="104"/>
      <c r="BI15" s="104"/>
      <c r="BJ15" s="104"/>
      <c r="BK15" s="104"/>
      <c r="BL15" s="104"/>
      <c r="BM15" s="104"/>
      <c r="BN15" s="104"/>
      <c r="BO15" s="104"/>
    </row>
    <row r="16" spans="1:67">
      <c r="A16" s="104"/>
      <c r="B16" s="31">
        <v>12</v>
      </c>
      <c r="C16" s="10">
        <f>Élèves!C15</f>
        <v>0</v>
      </c>
      <c r="D16" s="10">
        <f>Élèves!D15</f>
        <v>0</v>
      </c>
      <c r="E16" s="5"/>
      <c r="F16" s="5"/>
      <c r="G16" s="5"/>
      <c r="H16" s="5"/>
      <c r="I16" s="32"/>
      <c r="J16" s="5"/>
      <c r="K16" s="12" t="e">
        <f t="shared" si="2"/>
        <v>#DIV/0!</v>
      </c>
      <c r="L16" s="11" t="s">
        <v>22</v>
      </c>
      <c r="M16" s="94" t="e">
        <f t="shared" ca="1" si="3"/>
        <v>#DIV/0!</v>
      </c>
      <c r="N16" s="22"/>
      <c r="O16" s="35"/>
      <c r="P16" s="5"/>
      <c r="Q16" s="5"/>
      <c r="R16" s="5"/>
      <c r="S16" s="5"/>
      <c r="T16" s="5"/>
      <c r="U16" s="5"/>
      <c r="V16" s="5"/>
      <c r="W16" s="5"/>
      <c r="X16" s="5"/>
      <c r="Y16" s="5"/>
      <c r="Z16" s="12" t="e">
        <f t="shared" si="4"/>
        <v>#DIV/0!</v>
      </c>
      <c r="AA16" s="11" t="s">
        <v>22</v>
      </c>
      <c r="AB16" s="94" t="e">
        <f t="shared" ca="1" si="5"/>
        <v>#DIV/0!</v>
      </c>
      <c r="AC16" s="35" t="e">
        <f t="shared" si="0"/>
        <v>#DIV/0!</v>
      </c>
      <c r="AD16" s="52" t="e">
        <f t="shared" si="1"/>
        <v>#DIV/0!</v>
      </c>
      <c r="AE16" s="93" t="s">
        <v>54</v>
      </c>
      <c r="AF16" s="10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4"/>
      <c r="AV16" s="104"/>
      <c r="AW16" s="104"/>
      <c r="AX16" s="104"/>
      <c r="AY16" s="104"/>
      <c r="AZ16" s="104"/>
      <c r="BA16" s="104"/>
      <c r="BB16" s="104"/>
      <c r="BC16" s="104"/>
      <c r="BD16" s="104"/>
      <c r="BE16" s="104"/>
      <c r="BF16" s="104"/>
      <c r="BG16" s="104"/>
      <c r="BH16" s="104"/>
      <c r="BI16" s="104"/>
      <c r="BJ16" s="104"/>
      <c r="BK16" s="104"/>
      <c r="BL16" s="104"/>
      <c r="BM16" s="104"/>
      <c r="BN16" s="104"/>
      <c r="BO16" s="104"/>
    </row>
    <row r="17" spans="1:67">
      <c r="A17" s="104"/>
      <c r="B17" s="31">
        <v>13</v>
      </c>
      <c r="C17" s="10">
        <f>Élèves!C16</f>
        <v>0</v>
      </c>
      <c r="D17" s="10">
        <f>Élèves!D16</f>
        <v>0</v>
      </c>
      <c r="E17" s="5"/>
      <c r="F17" s="5"/>
      <c r="G17" s="5"/>
      <c r="H17" s="5"/>
      <c r="I17" s="32"/>
      <c r="J17" s="5"/>
      <c r="K17" s="12" t="e">
        <f t="shared" si="2"/>
        <v>#DIV/0!</v>
      </c>
      <c r="L17" s="11" t="s">
        <v>22</v>
      </c>
      <c r="M17" s="94" t="e">
        <f t="shared" ca="1" si="3"/>
        <v>#DIV/0!</v>
      </c>
      <c r="N17" s="22"/>
      <c r="O17" s="35"/>
      <c r="P17" s="5"/>
      <c r="Q17" s="5"/>
      <c r="R17" s="5"/>
      <c r="S17" s="5"/>
      <c r="T17" s="5"/>
      <c r="U17" s="5"/>
      <c r="V17" s="5"/>
      <c r="W17" s="5"/>
      <c r="X17" s="5"/>
      <c r="Y17" s="5"/>
      <c r="Z17" s="12" t="e">
        <f t="shared" si="4"/>
        <v>#DIV/0!</v>
      </c>
      <c r="AA17" s="11" t="s">
        <v>22</v>
      </c>
      <c r="AB17" s="94" t="e">
        <f t="shared" ca="1" si="5"/>
        <v>#DIV/0!</v>
      </c>
      <c r="AC17" s="35" t="e">
        <f t="shared" si="0"/>
        <v>#DIV/0!</v>
      </c>
      <c r="AD17" s="52" t="e">
        <f t="shared" si="1"/>
        <v>#DIV/0!</v>
      </c>
      <c r="AE17" s="93" t="s">
        <v>54</v>
      </c>
      <c r="AF17" s="10"/>
      <c r="AG17" s="104"/>
      <c r="AH17" s="104"/>
      <c r="AI17" s="104"/>
      <c r="AJ17" s="104"/>
      <c r="AK17" s="104"/>
      <c r="AL17" s="104"/>
      <c r="AM17" s="104"/>
      <c r="AN17" s="104"/>
      <c r="AO17" s="104"/>
      <c r="AP17" s="104"/>
      <c r="AQ17" s="104"/>
      <c r="AR17" s="104"/>
      <c r="AS17" s="104"/>
      <c r="AT17" s="104"/>
      <c r="AU17" s="104"/>
      <c r="AV17" s="104"/>
      <c r="AW17" s="104"/>
      <c r="AX17" s="104"/>
      <c r="AY17" s="104"/>
      <c r="AZ17" s="104"/>
      <c r="BA17" s="104"/>
      <c r="BB17" s="104"/>
      <c r="BC17" s="104"/>
      <c r="BD17" s="104"/>
      <c r="BE17" s="104"/>
      <c r="BF17" s="104"/>
      <c r="BG17" s="104"/>
      <c r="BH17" s="104"/>
      <c r="BI17" s="104"/>
      <c r="BJ17" s="104"/>
      <c r="BK17" s="104"/>
      <c r="BL17" s="104"/>
      <c r="BM17" s="104"/>
      <c r="BN17" s="104"/>
      <c r="BO17" s="104"/>
    </row>
    <row r="18" spans="1:67">
      <c r="A18" s="104"/>
      <c r="B18" s="31">
        <v>14</v>
      </c>
      <c r="C18" s="10">
        <f>Élèves!C17</f>
        <v>0</v>
      </c>
      <c r="D18" s="10">
        <f>Élèves!D17</f>
        <v>0</v>
      </c>
      <c r="E18" s="5"/>
      <c r="F18" s="5"/>
      <c r="G18" s="5"/>
      <c r="H18" s="5"/>
      <c r="I18" s="32"/>
      <c r="J18" s="5"/>
      <c r="K18" s="12" t="e">
        <f t="shared" si="2"/>
        <v>#DIV/0!</v>
      </c>
      <c r="L18" s="11" t="s">
        <v>22</v>
      </c>
      <c r="M18" s="94" t="e">
        <f t="shared" ca="1" si="3"/>
        <v>#DIV/0!</v>
      </c>
      <c r="N18" s="22"/>
      <c r="O18" s="35"/>
      <c r="P18" s="5"/>
      <c r="Q18" s="5"/>
      <c r="R18" s="5"/>
      <c r="S18" s="5"/>
      <c r="T18" s="5"/>
      <c r="U18" s="5"/>
      <c r="V18" s="5"/>
      <c r="W18" s="5"/>
      <c r="X18" s="5"/>
      <c r="Y18" s="5"/>
      <c r="Z18" s="12" t="e">
        <f t="shared" si="4"/>
        <v>#DIV/0!</v>
      </c>
      <c r="AA18" s="11" t="s">
        <v>22</v>
      </c>
      <c r="AB18" s="94" t="e">
        <f t="shared" ca="1" si="5"/>
        <v>#DIV/0!</v>
      </c>
      <c r="AC18" s="35" t="e">
        <f t="shared" si="0"/>
        <v>#DIV/0!</v>
      </c>
      <c r="AD18" s="52" t="e">
        <f t="shared" si="1"/>
        <v>#DIV/0!</v>
      </c>
      <c r="AE18" s="93" t="s">
        <v>54</v>
      </c>
      <c r="AF18" s="10"/>
      <c r="AG18" s="104"/>
      <c r="AH18" s="104"/>
      <c r="AI18" s="104"/>
      <c r="AJ18" s="104"/>
      <c r="AK18" s="104"/>
      <c r="AL18" s="104"/>
      <c r="AM18" s="104"/>
      <c r="AN18" s="104"/>
      <c r="AO18" s="104"/>
      <c r="AP18" s="104"/>
      <c r="AQ18" s="104"/>
      <c r="AR18" s="104"/>
      <c r="AS18" s="104"/>
      <c r="AT18" s="104"/>
      <c r="AU18" s="104"/>
      <c r="AV18" s="104"/>
      <c r="AW18" s="104"/>
      <c r="AX18" s="104"/>
      <c r="AY18" s="104"/>
      <c r="AZ18" s="104"/>
      <c r="BA18" s="104"/>
      <c r="BB18" s="104"/>
      <c r="BC18" s="104"/>
      <c r="BD18" s="104"/>
      <c r="BE18" s="104"/>
      <c r="BF18" s="104"/>
      <c r="BG18" s="104"/>
      <c r="BH18" s="104"/>
      <c r="BI18" s="104"/>
      <c r="BJ18" s="104"/>
      <c r="BK18" s="104"/>
      <c r="BL18" s="104"/>
      <c r="BM18" s="104"/>
      <c r="BN18" s="104"/>
      <c r="BO18" s="104"/>
    </row>
    <row r="19" spans="1:67">
      <c r="A19" s="104"/>
      <c r="B19" s="31">
        <v>15</v>
      </c>
      <c r="C19" s="10">
        <f>Élèves!C18</f>
        <v>0</v>
      </c>
      <c r="D19" s="10">
        <f>Élèves!D18</f>
        <v>0</v>
      </c>
      <c r="E19" s="5"/>
      <c r="F19" s="5"/>
      <c r="G19" s="5"/>
      <c r="H19" s="5"/>
      <c r="I19" s="32"/>
      <c r="J19" s="5"/>
      <c r="K19" s="12" t="e">
        <f t="shared" si="2"/>
        <v>#DIV/0!</v>
      </c>
      <c r="L19" s="11" t="s">
        <v>22</v>
      </c>
      <c r="M19" s="94" t="e">
        <f t="shared" ca="1" si="3"/>
        <v>#DIV/0!</v>
      </c>
      <c r="N19" s="22"/>
      <c r="O19" s="35"/>
      <c r="P19" s="5"/>
      <c r="Q19" s="5"/>
      <c r="R19" s="5"/>
      <c r="S19" s="5"/>
      <c r="T19" s="5"/>
      <c r="U19" s="5"/>
      <c r="V19" s="5"/>
      <c r="W19" s="5"/>
      <c r="X19" s="5"/>
      <c r="Y19" s="5"/>
      <c r="Z19" s="12" t="e">
        <f t="shared" si="4"/>
        <v>#DIV/0!</v>
      </c>
      <c r="AA19" s="11" t="s">
        <v>22</v>
      </c>
      <c r="AB19" s="94" t="e">
        <f t="shared" ca="1" si="5"/>
        <v>#DIV/0!</v>
      </c>
      <c r="AC19" s="35" t="e">
        <f t="shared" si="0"/>
        <v>#DIV/0!</v>
      </c>
      <c r="AD19" s="52" t="e">
        <f t="shared" si="1"/>
        <v>#DIV/0!</v>
      </c>
      <c r="AE19" s="93" t="s">
        <v>54</v>
      </c>
      <c r="AF19" s="10"/>
      <c r="AG19" s="104"/>
      <c r="AH19" s="104"/>
      <c r="AI19" s="104"/>
      <c r="AJ19" s="104"/>
      <c r="AK19" s="104"/>
      <c r="AL19" s="104"/>
      <c r="AM19" s="104"/>
      <c r="AN19" s="104"/>
      <c r="AO19" s="104"/>
      <c r="AP19" s="104"/>
      <c r="AQ19" s="104"/>
      <c r="AR19" s="104"/>
      <c r="AS19" s="104"/>
      <c r="AT19" s="104"/>
      <c r="AU19" s="104"/>
      <c r="AV19" s="104"/>
      <c r="AW19" s="104"/>
      <c r="AX19" s="104"/>
      <c r="AY19" s="104"/>
      <c r="AZ19" s="104"/>
      <c r="BA19" s="104"/>
      <c r="BB19" s="104"/>
      <c r="BC19" s="104"/>
      <c r="BD19" s="104"/>
      <c r="BE19" s="104"/>
      <c r="BF19" s="104"/>
      <c r="BG19" s="104"/>
      <c r="BH19" s="104"/>
      <c r="BI19" s="104"/>
      <c r="BJ19" s="104"/>
      <c r="BK19" s="104"/>
      <c r="BL19" s="104"/>
      <c r="BM19" s="104"/>
      <c r="BN19" s="104"/>
      <c r="BO19" s="104"/>
    </row>
    <row r="20" spans="1:67">
      <c r="A20" s="104"/>
      <c r="B20" s="31">
        <v>16</v>
      </c>
      <c r="C20" s="10">
        <f>Élèves!C19</f>
        <v>0</v>
      </c>
      <c r="D20" s="10">
        <f>Élèves!D19</f>
        <v>0</v>
      </c>
      <c r="E20" s="5"/>
      <c r="F20" s="5"/>
      <c r="G20" s="5"/>
      <c r="H20" s="5"/>
      <c r="I20" s="32"/>
      <c r="J20" s="5"/>
      <c r="K20" s="12" t="e">
        <f t="shared" si="2"/>
        <v>#DIV/0!</v>
      </c>
      <c r="L20" s="11" t="s">
        <v>22</v>
      </c>
      <c r="M20" s="94" t="e">
        <f t="shared" ca="1" si="3"/>
        <v>#DIV/0!</v>
      </c>
      <c r="N20" s="22"/>
      <c r="O20" s="35"/>
      <c r="P20" s="5"/>
      <c r="Q20" s="5"/>
      <c r="R20" s="5"/>
      <c r="S20" s="5"/>
      <c r="T20" s="5"/>
      <c r="U20" s="5"/>
      <c r="V20" s="5"/>
      <c r="W20" s="5"/>
      <c r="X20" s="5"/>
      <c r="Y20" s="5"/>
      <c r="Z20" s="12" t="e">
        <f t="shared" si="4"/>
        <v>#DIV/0!</v>
      </c>
      <c r="AA20" s="11" t="s">
        <v>22</v>
      </c>
      <c r="AB20" s="94" t="e">
        <f t="shared" ca="1" si="5"/>
        <v>#DIV/0!</v>
      </c>
      <c r="AC20" s="35" t="e">
        <f t="shared" si="0"/>
        <v>#DIV/0!</v>
      </c>
      <c r="AD20" s="52" t="e">
        <f t="shared" si="1"/>
        <v>#DIV/0!</v>
      </c>
      <c r="AE20" s="93" t="s">
        <v>54</v>
      </c>
      <c r="AF20" s="10"/>
      <c r="AG20" s="104"/>
      <c r="AH20" s="104"/>
      <c r="AI20" s="104"/>
      <c r="AJ20" s="104"/>
      <c r="AK20" s="104"/>
      <c r="AL20" s="104"/>
      <c r="AM20" s="104"/>
      <c r="AN20" s="104"/>
      <c r="AO20" s="104"/>
      <c r="AP20" s="104"/>
      <c r="AQ20" s="104"/>
      <c r="AR20" s="104"/>
      <c r="AS20" s="104"/>
      <c r="AT20" s="104"/>
      <c r="AU20" s="104"/>
      <c r="AV20" s="104"/>
      <c r="AW20" s="104"/>
      <c r="AX20" s="104"/>
      <c r="AY20" s="104"/>
      <c r="AZ20" s="104"/>
      <c r="BA20" s="104"/>
      <c r="BB20" s="104"/>
      <c r="BC20" s="104"/>
      <c r="BD20" s="104"/>
      <c r="BE20" s="104"/>
      <c r="BF20" s="104"/>
      <c r="BG20" s="104"/>
      <c r="BH20" s="104"/>
      <c r="BI20" s="104"/>
      <c r="BJ20" s="104"/>
      <c r="BK20" s="104"/>
      <c r="BL20" s="104"/>
      <c r="BM20" s="104"/>
      <c r="BN20" s="104"/>
      <c r="BO20" s="104"/>
    </row>
    <row r="21" spans="1:67">
      <c r="A21" s="104"/>
      <c r="B21" s="31">
        <v>17</v>
      </c>
      <c r="C21" s="10">
        <f>Élèves!C20</f>
        <v>0</v>
      </c>
      <c r="D21" s="10">
        <f>Élèves!D20</f>
        <v>0</v>
      </c>
      <c r="E21" s="5"/>
      <c r="F21" s="5"/>
      <c r="G21" s="5"/>
      <c r="H21" s="5"/>
      <c r="I21" s="32"/>
      <c r="J21" s="5"/>
      <c r="K21" s="12" t="e">
        <f t="shared" si="2"/>
        <v>#DIV/0!</v>
      </c>
      <c r="L21" s="11" t="s">
        <v>22</v>
      </c>
      <c r="M21" s="94" t="e">
        <f t="shared" ca="1" si="3"/>
        <v>#DIV/0!</v>
      </c>
      <c r="N21" s="22"/>
      <c r="O21" s="35"/>
      <c r="P21" s="5"/>
      <c r="Q21" s="5"/>
      <c r="R21" s="5"/>
      <c r="S21" s="5"/>
      <c r="T21" s="5"/>
      <c r="U21" s="5"/>
      <c r="V21" s="5"/>
      <c r="W21" s="5"/>
      <c r="X21" s="5"/>
      <c r="Y21" s="5"/>
      <c r="Z21" s="12" t="e">
        <f t="shared" si="4"/>
        <v>#DIV/0!</v>
      </c>
      <c r="AA21" s="11" t="s">
        <v>22</v>
      </c>
      <c r="AB21" s="94" t="e">
        <f t="shared" ca="1" si="5"/>
        <v>#DIV/0!</v>
      </c>
      <c r="AC21" s="35" t="e">
        <f t="shared" si="0"/>
        <v>#DIV/0!</v>
      </c>
      <c r="AD21" s="52" t="e">
        <f t="shared" si="1"/>
        <v>#DIV/0!</v>
      </c>
      <c r="AE21" s="93" t="s">
        <v>54</v>
      </c>
      <c r="AF21" s="10"/>
      <c r="AG21" s="104"/>
      <c r="AH21" s="104"/>
      <c r="AI21" s="104"/>
      <c r="AJ21" s="104"/>
      <c r="AK21" s="104"/>
      <c r="AL21" s="104"/>
      <c r="AM21" s="104"/>
      <c r="AN21" s="104"/>
      <c r="AO21" s="104"/>
      <c r="AP21" s="104"/>
      <c r="AQ21" s="104"/>
      <c r="AR21" s="104"/>
      <c r="AS21" s="104"/>
      <c r="AT21" s="104"/>
      <c r="AU21" s="104"/>
      <c r="AV21" s="104"/>
      <c r="AW21" s="104"/>
      <c r="AX21" s="104"/>
      <c r="AY21" s="104"/>
      <c r="AZ21" s="104"/>
      <c r="BA21" s="104"/>
      <c r="BB21" s="104"/>
      <c r="BC21" s="104"/>
      <c r="BD21" s="104"/>
      <c r="BE21" s="104"/>
      <c r="BF21" s="104"/>
      <c r="BG21" s="104"/>
      <c r="BH21" s="104"/>
      <c r="BI21" s="104"/>
      <c r="BJ21" s="104"/>
      <c r="BK21" s="104"/>
      <c r="BL21" s="104"/>
      <c r="BM21" s="104"/>
      <c r="BN21" s="104"/>
      <c r="BO21" s="104"/>
    </row>
    <row r="22" spans="1:67">
      <c r="A22" s="104"/>
      <c r="B22" s="31">
        <v>18</v>
      </c>
      <c r="C22" s="10">
        <f>Élèves!C21</f>
        <v>0</v>
      </c>
      <c r="D22" s="10">
        <f>Élèves!D21</f>
        <v>0</v>
      </c>
      <c r="E22" s="5"/>
      <c r="F22" s="5"/>
      <c r="G22" s="5"/>
      <c r="H22" s="5"/>
      <c r="I22" s="32"/>
      <c r="J22" s="5"/>
      <c r="K22" s="12" t="e">
        <f t="shared" si="2"/>
        <v>#DIV/0!</v>
      </c>
      <c r="L22" s="11" t="s">
        <v>22</v>
      </c>
      <c r="M22" s="94" t="e">
        <f t="shared" ca="1" si="3"/>
        <v>#DIV/0!</v>
      </c>
      <c r="N22" s="22"/>
      <c r="O22" s="35"/>
      <c r="P22" s="5"/>
      <c r="Q22" s="5"/>
      <c r="R22" s="5"/>
      <c r="S22" s="5"/>
      <c r="T22" s="5"/>
      <c r="U22" s="5"/>
      <c r="V22" s="5"/>
      <c r="W22" s="5"/>
      <c r="X22" s="5"/>
      <c r="Y22" s="5"/>
      <c r="Z22" s="12" t="e">
        <f t="shared" si="4"/>
        <v>#DIV/0!</v>
      </c>
      <c r="AA22" s="11" t="s">
        <v>22</v>
      </c>
      <c r="AB22" s="94" t="e">
        <f t="shared" ca="1" si="5"/>
        <v>#DIV/0!</v>
      </c>
      <c r="AC22" s="35" t="e">
        <f t="shared" si="0"/>
        <v>#DIV/0!</v>
      </c>
      <c r="AD22" s="52" t="e">
        <f t="shared" si="1"/>
        <v>#DIV/0!</v>
      </c>
      <c r="AE22" s="93" t="s">
        <v>54</v>
      </c>
      <c r="AF22" s="10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4"/>
      <c r="AT22" s="104"/>
      <c r="AU22" s="104"/>
      <c r="AV22" s="104"/>
      <c r="AW22" s="104"/>
      <c r="AX22" s="104"/>
      <c r="AY22" s="104"/>
      <c r="AZ22" s="104"/>
      <c r="BA22" s="104"/>
      <c r="BB22" s="104"/>
      <c r="BC22" s="104"/>
      <c r="BD22" s="104"/>
      <c r="BE22" s="104"/>
      <c r="BF22" s="104"/>
      <c r="BG22" s="104"/>
      <c r="BH22" s="104"/>
      <c r="BI22" s="104"/>
      <c r="BJ22" s="104"/>
      <c r="BK22" s="104"/>
      <c r="BL22" s="104"/>
      <c r="BM22" s="104"/>
      <c r="BN22" s="104"/>
      <c r="BO22" s="104"/>
    </row>
    <row r="23" spans="1:67">
      <c r="A23" s="104"/>
      <c r="B23" s="31">
        <v>19</v>
      </c>
      <c r="C23" s="10">
        <f>Élèves!C22</f>
        <v>0</v>
      </c>
      <c r="D23" s="10">
        <f>Élèves!D22</f>
        <v>0</v>
      </c>
      <c r="E23" s="5"/>
      <c r="F23" s="5"/>
      <c r="G23" s="5"/>
      <c r="H23" s="5"/>
      <c r="I23" s="32"/>
      <c r="J23" s="5"/>
      <c r="K23" s="12" t="e">
        <f t="shared" si="2"/>
        <v>#DIV/0!</v>
      </c>
      <c r="L23" s="11" t="s">
        <v>22</v>
      </c>
      <c r="M23" s="94" t="e">
        <f t="shared" ca="1" si="3"/>
        <v>#DIV/0!</v>
      </c>
      <c r="N23" s="22"/>
      <c r="O23" s="35"/>
      <c r="P23" s="5"/>
      <c r="Q23" s="5"/>
      <c r="R23" s="5"/>
      <c r="S23" s="5"/>
      <c r="T23" s="5"/>
      <c r="U23" s="5"/>
      <c r="V23" s="5"/>
      <c r="W23" s="5"/>
      <c r="X23" s="5"/>
      <c r="Y23" s="5"/>
      <c r="Z23" s="12" t="e">
        <f t="shared" si="4"/>
        <v>#DIV/0!</v>
      </c>
      <c r="AA23" s="11" t="s">
        <v>22</v>
      </c>
      <c r="AB23" s="94" t="e">
        <f t="shared" ca="1" si="5"/>
        <v>#DIV/0!</v>
      </c>
      <c r="AC23" s="35" t="e">
        <f t="shared" si="0"/>
        <v>#DIV/0!</v>
      </c>
      <c r="AD23" s="52" t="e">
        <f t="shared" si="1"/>
        <v>#DIV/0!</v>
      </c>
      <c r="AE23" s="93" t="s">
        <v>54</v>
      </c>
      <c r="AF23" s="10"/>
      <c r="AG23" s="104"/>
      <c r="AH23" s="104"/>
      <c r="AI23" s="104"/>
      <c r="AJ23" s="104"/>
      <c r="AK23" s="104"/>
      <c r="AL23" s="104"/>
      <c r="AM23" s="104"/>
      <c r="AN23" s="104"/>
      <c r="AO23" s="104"/>
      <c r="AP23" s="104"/>
      <c r="AQ23" s="104"/>
      <c r="AR23" s="104"/>
      <c r="AS23" s="104"/>
      <c r="AT23" s="104"/>
      <c r="AU23" s="104"/>
      <c r="AV23" s="104"/>
      <c r="AW23" s="104"/>
      <c r="AX23" s="104"/>
      <c r="AY23" s="104"/>
      <c r="AZ23" s="104"/>
      <c r="BA23" s="104"/>
      <c r="BB23" s="104"/>
      <c r="BC23" s="104"/>
      <c r="BD23" s="104"/>
      <c r="BE23" s="104"/>
      <c r="BF23" s="104"/>
      <c r="BG23" s="104"/>
      <c r="BH23" s="104"/>
      <c r="BI23" s="104"/>
      <c r="BJ23" s="104"/>
      <c r="BK23" s="104"/>
      <c r="BL23" s="104"/>
      <c r="BM23" s="104"/>
      <c r="BN23" s="104"/>
      <c r="BO23" s="104"/>
    </row>
    <row r="24" spans="1:67">
      <c r="A24" s="104"/>
      <c r="B24" s="31">
        <v>20</v>
      </c>
      <c r="C24" s="10">
        <f>Élèves!C23</f>
        <v>0</v>
      </c>
      <c r="D24" s="10">
        <f>Élèves!D23</f>
        <v>0</v>
      </c>
      <c r="E24" s="5"/>
      <c r="F24" s="5"/>
      <c r="G24" s="5"/>
      <c r="H24" s="5"/>
      <c r="I24" s="32"/>
      <c r="J24" s="5"/>
      <c r="K24" s="12" t="e">
        <f t="shared" si="2"/>
        <v>#DIV/0!</v>
      </c>
      <c r="L24" s="11" t="s">
        <v>22</v>
      </c>
      <c r="M24" s="94" t="e">
        <f t="shared" ca="1" si="3"/>
        <v>#DIV/0!</v>
      </c>
      <c r="N24" s="22"/>
      <c r="O24" s="35"/>
      <c r="P24" s="5"/>
      <c r="Q24" s="5"/>
      <c r="R24" s="5"/>
      <c r="S24" s="5"/>
      <c r="T24" s="5"/>
      <c r="U24" s="5"/>
      <c r="V24" s="5"/>
      <c r="W24" s="5"/>
      <c r="X24" s="5"/>
      <c r="Y24" s="5"/>
      <c r="Z24" s="12" t="e">
        <f t="shared" si="4"/>
        <v>#DIV/0!</v>
      </c>
      <c r="AA24" s="11" t="s">
        <v>22</v>
      </c>
      <c r="AB24" s="94" t="e">
        <f t="shared" ca="1" si="5"/>
        <v>#DIV/0!</v>
      </c>
      <c r="AC24" s="35" t="e">
        <f t="shared" si="0"/>
        <v>#DIV/0!</v>
      </c>
      <c r="AD24" s="52" t="e">
        <f t="shared" si="1"/>
        <v>#DIV/0!</v>
      </c>
      <c r="AE24" s="93" t="s">
        <v>54</v>
      </c>
      <c r="AF24" s="10"/>
      <c r="AG24" s="104"/>
      <c r="AH24" s="104"/>
      <c r="AI24" s="104"/>
      <c r="AJ24" s="104"/>
      <c r="AK24" s="104"/>
      <c r="AL24" s="104"/>
      <c r="AM24" s="104"/>
      <c r="AN24" s="104"/>
      <c r="AO24" s="104"/>
      <c r="AP24" s="104"/>
      <c r="AQ24" s="104"/>
      <c r="AR24" s="104"/>
      <c r="AS24" s="104"/>
      <c r="AT24" s="104"/>
      <c r="AU24" s="104"/>
      <c r="AV24" s="104"/>
      <c r="AW24" s="104"/>
      <c r="AX24" s="104"/>
      <c r="AY24" s="104"/>
      <c r="AZ24" s="104"/>
      <c r="BA24" s="104"/>
      <c r="BB24" s="104"/>
      <c r="BC24" s="104"/>
      <c r="BD24" s="104"/>
      <c r="BE24" s="104"/>
      <c r="BF24" s="104"/>
      <c r="BG24" s="104"/>
      <c r="BH24" s="104"/>
      <c r="BI24" s="104"/>
      <c r="BJ24" s="104"/>
      <c r="BK24" s="104"/>
      <c r="BL24" s="104"/>
      <c r="BM24" s="104"/>
      <c r="BN24" s="104"/>
      <c r="BO24" s="104"/>
    </row>
    <row r="25" spans="1:67">
      <c r="A25" s="104"/>
      <c r="B25" s="31">
        <v>21</v>
      </c>
      <c r="C25" s="10">
        <f>Élèves!C24</f>
        <v>0</v>
      </c>
      <c r="D25" s="10">
        <f>Élèves!D24</f>
        <v>0</v>
      </c>
      <c r="E25" s="5"/>
      <c r="F25" s="5"/>
      <c r="G25" s="5"/>
      <c r="H25" s="5"/>
      <c r="I25" s="32"/>
      <c r="J25" s="5"/>
      <c r="K25" s="12" t="e">
        <f t="shared" si="2"/>
        <v>#DIV/0!</v>
      </c>
      <c r="L25" s="11" t="s">
        <v>22</v>
      </c>
      <c r="M25" s="94" t="e">
        <f t="shared" ca="1" si="3"/>
        <v>#DIV/0!</v>
      </c>
      <c r="N25" s="22"/>
      <c r="O25" s="35"/>
      <c r="P25" s="5"/>
      <c r="Q25" s="5"/>
      <c r="R25" s="5"/>
      <c r="S25" s="5"/>
      <c r="T25" s="5"/>
      <c r="U25" s="5"/>
      <c r="V25" s="5"/>
      <c r="W25" s="5"/>
      <c r="X25" s="5"/>
      <c r="Y25" s="5"/>
      <c r="Z25" s="12" t="e">
        <f t="shared" si="4"/>
        <v>#DIV/0!</v>
      </c>
      <c r="AA25" s="11" t="s">
        <v>22</v>
      </c>
      <c r="AB25" s="94" t="e">
        <f t="shared" ca="1" si="5"/>
        <v>#DIV/0!</v>
      </c>
      <c r="AC25" s="35" t="e">
        <f t="shared" si="0"/>
        <v>#DIV/0!</v>
      </c>
      <c r="AD25" s="52" t="e">
        <f t="shared" si="1"/>
        <v>#DIV/0!</v>
      </c>
      <c r="AE25" s="93" t="s">
        <v>54</v>
      </c>
      <c r="AF25" s="10"/>
      <c r="AG25" s="104"/>
      <c r="AH25" s="104"/>
      <c r="AI25" s="104"/>
      <c r="AJ25" s="104"/>
      <c r="AK25" s="104"/>
      <c r="AL25" s="104"/>
      <c r="AM25" s="104"/>
      <c r="AN25" s="104"/>
      <c r="AO25" s="104"/>
      <c r="AP25" s="104"/>
      <c r="AQ25" s="104"/>
      <c r="AR25" s="104"/>
      <c r="AS25" s="104"/>
      <c r="AT25" s="104"/>
      <c r="AU25" s="104"/>
      <c r="AV25" s="104"/>
      <c r="AW25" s="104"/>
      <c r="AX25" s="104"/>
      <c r="AY25" s="104"/>
      <c r="AZ25" s="104"/>
      <c r="BA25" s="104"/>
      <c r="BB25" s="104"/>
      <c r="BC25" s="104"/>
      <c r="BD25" s="104"/>
      <c r="BE25" s="104"/>
      <c r="BF25" s="104"/>
      <c r="BG25" s="104"/>
      <c r="BH25" s="104"/>
      <c r="BI25" s="104"/>
      <c r="BJ25" s="104"/>
      <c r="BK25" s="104"/>
      <c r="BL25" s="104"/>
      <c r="BM25" s="104"/>
      <c r="BN25" s="104"/>
      <c r="BO25" s="104"/>
    </row>
    <row r="26" spans="1:67">
      <c r="A26" s="104"/>
      <c r="B26" s="31">
        <v>22</v>
      </c>
      <c r="C26" s="10">
        <f>Élèves!C25</f>
        <v>0</v>
      </c>
      <c r="D26" s="10">
        <f>Élèves!D25</f>
        <v>0</v>
      </c>
      <c r="E26" s="5"/>
      <c r="F26" s="5"/>
      <c r="G26" s="5"/>
      <c r="H26" s="5"/>
      <c r="I26" s="32"/>
      <c r="J26" s="5"/>
      <c r="K26" s="12" t="e">
        <f t="shared" si="2"/>
        <v>#DIV/0!</v>
      </c>
      <c r="L26" s="11" t="s">
        <v>22</v>
      </c>
      <c r="M26" s="94" t="e">
        <f t="shared" ca="1" si="3"/>
        <v>#DIV/0!</v>
      </c>
      <c r="N26" s="22"/>
      <c r="O26" s="35"/>
      <c r="P26" s="5"/>
      <c r="Q26" s="5"/>
      <c r="R26" s="5"/>
      <c r="S26" s="5"/>
      <c r="T26" s="5"/>
      <c r="U26" s="5"/>
      <c r="V26" s="5"/>
      <c r="W26" s="5"/>
      <c r="X26" s="5"/>
      <c r="Y26" s="5"/>
      <c r="Z26" s="12" t="e">
        <f t="shared" si="4"/>
        <v>#DIV/0!</v>
      </c>
      <c r="AA26" s="11" t="s">
        <v>22</v>
      </c>
      <c r="AB26" s="94" t="e">
        <f t="shared" ca="1" si="5"/>
        <v>#DIV/0!</v>
      </c>
      <c r="AC26" s="35" t="e">
        <f t="shared" si="0"/>
        <v>#DIV/0!</v>
      </c>
      <c r="AD26" s="52" t="e">
        <f t="shared" si="1"/>
        <v>#DIV/0!</v>
      </c>
      <c r="AE26" s="93" t="s">
        <v>54</v>
      </c>
      <c r="AF26" s="10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  <c r="AX26" s="104"/>
      <c r="AY26" s="104"/>
      <c r="AZ26" s="104"/>
      <c r="BA26" s="104"/>
      <c r="BB26" s="104"/>
      <c r="BC26" s="104"/>
      <c r="BD26" s="104"/>
      <c r="BE26" s="104"/>
      <c r="BF26" s="104"/>
      <c r="BG26" s="104"/>
      <c r="BH26" s="104"/>
      <c r="BI26" s="104"/>
      <c r="BJ26" s="104"/>
      <c r="BK26" s="104"/>
      <c r="BL26" s="104"/>
      <c r="BM26" s="104"/>
      <c r="BN26" s="104"/>
      <c r="BO26" s="104"/>
    </row>
    <row r="27" spans="1:67">
      <c r="A27" s="104"/>
      <c r="B27" s="31">
        <v>23</v>
      </c>
      <c r="C27" s="10">
        <f>Élèves!C26</f>
        <v>0</v>
      </c>
      <c r="D27" s="10">
        <f>Élèves!D26</f>
        <v>0</v>
      </c>
      <c r="E27" s="5"/>
      <c r="F27" s="5"/>
      <c r="G27" s="5"/>
      <c r="H27" s="5"/>
      <c r="I27" s="32"/>
      <c r="J27" s="5"/>
      <c r="K27" s="12" t="e">
        <f t="shared" si="2"/>
        <v>#DIV/0!</v>
      </c>
      <c r="L27" s="11" t="s">
        <v>22</v>
      </c>
      <c r="M27" s="94" t="e">
        <f t="shared" ca="1" si="3"/>
        <v>#DIV/0!</v>
      </c>
      <c r="N27" s="22"/>
      <c r="O27" s="35"/>
      <c r="P27" s="5"/>
      <c r="Q27" s="5"/>
      <c r="R27" s="5"/>
      <c r="S27" s="5"/>
      <c r="T27" s="5"/>
      <c r="U27" s="5"/>
      <c r="V27" s="5"/>
      <c r="W27" s="5"/>
      <c r="X27" s="5"/>
      <c r="Y27" s="5"/>
      <c r="Z27" s="12" t="e">
        <f t="shared" si="4"/>
        <v>#DIV/0!</v>
      </c>
      <c r="AA27" s="11" t="s">
        <v>22</v>
      </c>
      <c r="AB27" s="94" t="e">
        <f t="shared" ca="1" si="5"/>
        <v>#DIV/0!</v>
      </c>
      <c r="AC27" s="35" t="e">
        <f t="shared" si="0"/>
        <v>#DIV/0!</v>
      </c>
      <c r="AD27" s="52" t="e">
        <f t="shared" si="1"/>
        <v>#DIV/0!</v>
      </c>
      <c r="AE27" s="93" t="s">
        <v>54</v>
      </c>
      <c r="AF27" s="10"/>
      <c r="AG27" s="104"/>
      <c r="AH27" s="104"/>
      <c r="AI27" s="104"/>
      <c r="AJ27" s="104"/>
      <c r="AK27" s="104"/>
      <c r="AL27" s="104"/>
      <c r="AM27" s="104"/>
      <c r="AN27" s="104"/>
      <c r="AO27" s="104"/>
      <c r="AP27" s="104"/>
      <c r="AQ27" s="104"/>
      <c r="AR27" s="104"/>
      <c r="AS27" s="104"/>
      <c r="AT27" s="104"/>
      <c r="AU27" s="104"/>
      <c r="AV27" s="104"/>
      <c r="AW27" s="104"/>
      <c r="AX27" s="104"/>
      <c r="AY27" s="104"/>
      <c r="AZ27" s="104"/>
      <c r="BA27" s="104"/>
      <c r="BB27" s="104"/>
      <c r="BC27" s="104"/>
      <c r="BD27" s="104"/>
      <c r="BE27" s="104"/>
      <c r="BF27" s="104"/>
      <c r="BG27" s="104"/>
      <c r="BH27" s="104"/>
      <c r="BI27" s="104"/>
      <c r="BJ27" s="104"/>
      <c r="BK27" s="104"/>
      <c r="BL27" s="104"/>
      <c r="BM27" s="104"/>
      <c r="BN27" s="104"/>
      <c r="BO27" s="104"/>
    </row>
    <row r="28" spans="1:67">
      <c r="A28" s="104"/>
      <c r="B28" s="31">
        <v>24</v>
      </c>
      <c r="C28" s="10">
        <f>Élèves!C27</f>
        <v>0</v>
      </c>
      <c r="D28" s="10">
        <f>Élèves!D27</f>
        <v>0</v>
      </c>
      <c r="E28" s="5"/>
      <c r="F28" s="5"/>
      <c r="G28" s="5"/>
      <c r="H28" s="5"/>
      <c r="I28" s="32"/>
      <c r="J28" s="5"/>
      <c r="K28" s="12" t="e">
        <f t="shared" si="2"/>
        <v>#DIV/0!</v>
      </c>
      <c r="L28" s="11" t="s">
        <v>22</v>
      </c>
      <c r="M28" s="94" t="e">
        <f t="shared" ca="1" si="3"/>
        <v>#DIV/0!</v>
      </c>
      <c r="N28" s="22"/>
      <c r="O28" s="35"/>
      <c r="P28" s="5"/>
      <c r="Q28" s="5"/>
      <c r="R28" s="5"/>
      <c r="S28" s="5"/>
      <c r="T28" s="5"/>
      <c r="U28" s="5"/>
      <c r="V28" s="5"/>
      <c r="W28" s="5"/>
      <c r="X28" s="5"/>
      <c r="Y28" s="5"/>
      <c r="Z28" s="12" t="e">
        <f t="shared" si="4"/>
        <v>#DIV/0!</v>
      </c>
      <c r="AA28" s="11" t="s">
        <v>22</v>
      </c>
      <c r="AB28" s="94" t="e">
        <f t="shared" ca="1" si="5"/>
        <v>#DIV/0!</v>
      </c>
      <c r="AC28" s="35" t="e">
        <f t="shared" si="0"/>
        <v>#DIV/0!</v>
      </c>
      <c r="AD28" s="52" t="e">
        <f t="shared" si="1"/>
        <v>#DIV/0!</v>
      </c>
      <c r="AE28" s="93" t="s">
        <v>54</v>
      </c>
      <c r="AF28" s="10"/>
      <c r="AG28" s="104"/>
      <c r="AH28" s="104"/>
      <c r="AI28" s="104"/>
      <c r="AJ28" s="104"/>
      <c r="AK28" s="104"/>
      <c r="AL28" s="104"/>
      <c r="AM28" s="104"/>
      <c r="AN28" s="104"/>
      <c r="AO28" s="104"/>
      <c r="AP28" s="104"/>
      <c r="AQ28" s="104"/>
      <c r="AR28" s="104"/>
      <c r="AS28" s="104"/>
      <c r="AT28" s="104"/>
      <c r="AU28" s="104"/>
      <c r="AV28" s="104"/>
      <c r="AW28" s="104"/>
      <c r="AX28" s="104"/>
      <c r="AY28" s="104"/>
      <c r="AZ28" s="104"/>
      <c r="BA28" s="104"/>
      <c r="BB28" s="104"/>
      <c r="BC28" s="104"/>
      <c r="BD28" s="104"/>
      <c r="BE28" s="104"/>
      <c r="BF28" s="104"/>
      <c r="BG28" s="104"/>
      <c r="BH28" s="104"/>
      <c r="BI28" s="104"/>
      <c r="BJ28" s="104"/>
      <c r="BK28" s="104"/>
      <c r="BL28" s="104"/>
      <c r="BM28" s="104"/>
      <c r="BN28" s="104"/>
      <c r="BO28" s="104"/>
    </row>
    <row r="29" spans="1:67">
      <c r="A29" s="104"/>
      <c r="B29" s="31">
        <v>25</v>
      </c>
      <c r="C29" s="10">
        <f>Élèves!C28</f>
        <v>0</v>
      </c>
      <c r="D29" s="10">
        <f>Élèves!D28</f>
        <v>0</v>
      </c>
      <c r="E29" s="5"/>
      <c r="F29" s="5"/>
      <c r="G29" s="5"/>
      <c r="H29" s="5"/>
      <c r="I29" s="32"/>
      <c r="J29" s="5"/>
      <c r="K29" s="12" t="e">
        <f t="shared" si="2"/>
        <v>#DIV/0!</v>
      </c>
      <c r="L29" s="11" t="s">
        <v>22</v>
      </c>
      <c r="M29" s="94" t="e">
        <f t="shared" ca="1" si="3"/>
        <v>#DIV/0!</v>
      </c>
      <c r="N29" s="22"/>
      <c r="O29" s="35"/>
      <c r="P29" s="5"/>
      <c r="Q29" s="5"/>
      <c r="R29" s="5"/>
      <c r="S29" s="5"/>
      <c r="T29" s="5"/>
      <c r="U29" s="5"/>
      <c r="V29" s="5"/>
      <c r="W29" s="5"/>
      <c r="X29" s="5"/>
      <c r="Y29" s="5"/>
      <c r="Z29" s="12" t="e">
        <f t="shared" si="4"/>
        <v>#DIV/0!</v>
      </c>
      <c r="AA29" s="11" t="s">
        <v>22</v>
      </c>
      <c r="AB29" s="94" t="e">
        <f t="shared" ca="1" si="5"/>
        <v>#DIV/0!</v>
      </c>
      <c r="AC29" s="35" t="e">
        <f t="shared" si="0"/>
        <v>#DIV/0!</v>
      </c>
      <c r="AD29" s="52" t="e">
        <f t="shared" si="1"/>
        <v>#DIV/0!</v>
      </c>
      <c r="AE29" s="93" t="s">
        <v>54</v>
      </c>
      <c r="AF29" s="10"/>
      <c r="AG29" s="104"/>
      <c r="AH29" s="104"/>
      <c r="AI29" s="104"/>
      <c r="AJ29" s="104"/>
      <c r="AK29" s="104"/>
      <c r="AL29" s="104"/>
      <c r="AM29" s="104"/>
      <c r="AN29" s="104"/>
      <c r="AO29" s="104"/>
      <c r="AP29" s="104"/>
      <c r="AQ29" s="104"/>
      <c r="AR29" s="104"/>
      <c r="AS29" s="104"/>
      <c r="AT29" s="104"/>
      <c r="AU29" s="104"/>
      <c r="AV29" s="104"/>
      <c r="AW29" s="104"/>
      <c r="AX29" s="104"/>
      <c r="AY29" s="104"/>
      <c r="AZ29" s="104"/>
      <c r="BA29" s="104"/>
      <c r="BB29" s="104"/>
      <c r="BC29" s="104"/>
      <c r="BD29" s="104"/>
      <c r="BE29" s="104"/>
      <c r="BF29" s="104"/>
      <c r="BG29" s="104"/>
      <c r="BH29" s="104"/>
      <c r="BI29" s="104"/>
      <c r="BJ29" s="104"/>
      <c r="BK29" s="104"/>
      <c r="BL29" s="104"/>
      <c r="BM29" s="104"/>
      <c r="BN29" s="104"/>
      <c r="BO29" s="104"/>
    </row>
    <row r="30" spans="1:67" s="3" customFormat="1">
      <c r="A30" s="104"/>
      <c r="B30" s="21"/>
      <c r="C30" s="24"/>
      <c r="D30" s="21"/>
      <c r="E30" s="21"/>
      <c r="F30" s="21"/>
      <c r="G30" s="21"/>
      <c r="H30" s="21"/>
      <c r="I30" s="21"/>
      <c r="J30" s="21"/>
      <c r="K30" s="21"/>
      <c r="L30" s="21"/>
      <c r="M30" s="76"/>
      <c r="N30" s="21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5"/>
      <c r="AC30" s="33"/>
      <c r="AD30" s="35"/>
      <c r="AE30" s="92"/>
      <c r="AF30" s="104"/>
      <c r="AG30" s="104"/>
      <c r="AH30" s="104"/>
      <c r="AI30" s="104"/>
      <c r="AJ30" s="104"/>
      <c r="AK30" s="104"/>
      <c r="AL30" s="104"/>
      <c r="AM30" s="104"/>
      <c r="AN30" s="104"/>
      <c r="AO30" s="104"/>
      <c r="AP30" s="104"/>
      <c r="AQ30" s="104"/>
      <c r="AR30" s="104"/>
      <c r="AS30" s="104"/>
      <c r="AT30" s="104"/>
      <c r="AU30" s="104"/>
      <c r="AV30" s="104"/>
      <c r="AW30" s="104"/>
      <c r="AX30" s="104"/>
      <c r="AY30" s="104"/>
      <c r="AZ30" s="104"/>
      <c r="BA30" s="104"/>
      <c r="BB30" s="104"/>
      <c r="BC30" s="104"/>
      <c r="BD30" s="104"/>
      <c r="BE30" s="104"/>
      <c r="BF30" s="104"/>
      <c r="BG30" s="104"/>
      <c r="BH30" s="104"/>
      <c r="BI30" s="104"/>
      <c r="BJ30" s="104"/>
      <c r="BK30" s="104"/>
      <c r="BL30" s="104"/>
      <c r="BM30" s="104"/>
      <c r="BN30" s="104"/>
      <c r="BO30" s="104"/>
    </row>
    <row r="31" spans="1:67" s="3" customFormat="1">
      <c r="A31" s="104"/>
      <c r="B31" s="104"/>
      <c r="C31" s="155"/>
      <c r="D31" s="104"/>
      <c r="E31" s="104"/>
      <c r="F31" s="104"/>
      <c r="G31" s="104"/>
      <c r="H31" s="104"/>
      <c r="I31" s="104"/>
      <c r="J31" s="104"/>
      <c r="K31" s="104"/>
      <c r="L31" s="104"/>
      <c r="M31" s="147"/>
      <c r="N31" s="21"/>
      <c r="O31" s="33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"/>
      <c r="AC31" s="104"/>
      <c r="AD31" s="10"/>
      <c r="AE31" s="147"/>
      <c r="AF31" s="104"/>
      <c r="AG31" s="104"/>
      <c r="AH31" s="104"/>
      <c r="AI31" s="104"/>
      <c r="AJ31" s="104"/>
      <c r="AK31" s="104"/>
      <c r="AL31" s="104"/>
      <c r="AM31" s="104"/>
      <c r="AN31" s="104"/>
      <c r="AO31" s="104"/>
      <c r="AP31" s="104"/>
      <c r="AQ31" s="104"/>
      <c r="AR31" s="104"/>
      <c r="AS31" s="104"/>
      <c r="AT31" s="104"/>
      <c r="AU31" s="104"/>
      <c r="AV31" s="104"/>
      <c r="AW31" s="104"/>
      <c r="AX31" s="104"/>
      <c r="AY31" s="104"/>
      <c r="AZ31" s="104"/>
      <c r="BA31" s="104"/>
      <c r="BB31" s="104"/>
      <c r="BC31" s="104"/>
      <c r="BD31" s="104"/>
      <c r="BE31" s="104"/>
      <c r="BF31" s="104"/>
      <c r="BG31" s="104"/>
      <c r="BH31" s="104"/>
      <c r="BI31" s="104"/>
      <c r="BJ31" s="104"/>
      <c r="BK31" s="104"/>
      <c r="BL31" s="104"/>
      <c r="BM31" s="104"/>
      <c r="BN31" s="104"/>
      <c r="BO31" s="104"/>
    </row>
    <row r="32" spans="1:67" s="3" customFormat="1">
      <c r="A32" s="104"/>
      <c r="B32" s="104"/>
      <c r="C32" s="155"/>
      <c r="D32" s="104"/>
      <c r="E32" s="104"/>
      <c r="F32" s="104"/>
      <c r="G32" s="104"/>
      <c r="H32" s="104"/>
      <c r="I32" s="104"/>
      <c r="J32" s="104"/>
      <c r="K32" s="104"/>
      <c r="L32" s="104"/>
      <c r="M32" s="147"/>
      <c r="N32" s="21"/>
      <c r="O32" s="33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"/>
      <c r="AC32" s="104"/>
      <c r="AD32" s="10"/>
      <c r="AE32" s="147"/>
      <c r="AF32" s="104"/>
      <c r="AG32" s="104"/>
      <c r="AH32" s="104"/>
      <c r="AI32" s="104"/>
      <c r="AJ32" s="104"/>
      <c r="AK32" s="104"/>
      <c r="AL32" s="104"/>
      <c r="AM32" s="104"/>
      <c r="AN32" s="104"/>
      <c r="AO32" s="104"/>
      <c r="AP32" s="104"/>
      <c r="AQ32" s="104"/>
      <c r="AR32" s="104"/>
      <c r="AS32" s="104"/>
      <c r="AT32" s="104"/>
      <c r="AU32" s="104"/>
      <c r="AV32" s="104"/>
      <c r="AW32" s="104"/>
      <c r="AX32" s="104"/>
      <c r="AY32" s="104"/>
      <c r="AZ32" s="104"/>
      <c r="BA32" s="104"/>
      <c r="BB32" s="104"/>
      <c r="BC32" s="104"/>
      <c r="BD32" s="104"/>
      <c r="BE32" s="104"/>
      <c r="BF32" s="104"/>
      <c r="BG32" s="104"/>
      <c r="BH32" s="104"/>
      <c r="BI32" s="104"/>
      <c r="BJ32" s="104"/>
      <c r="BK32" s="104"/>
      <c r="BL32" s="104"/>
      <c r="BM32" s="104"/>
      <c r="BN32" s="104"/>
      <c r="BO32" s="104"/>
    </row>
    <row r="33" spans="1:67" s="3" customFormat="1">
      <c r="A33" s="104"/>
      <c r="B33" s="104"/>
      <c r="C33" s="155"/>
      <c r="D33" s="104"/>
      <c r="E33" s="104"/>
      <c r="F33" s="104"/>
      <c r="G33" s="104"/>
      <c r="H33" s="104"/>
      <c r="I33" s="104"/>
      <c r="J33" s="104"/>
      <c r="K33" s="104"/>
      <c r="L33" s="21"/>
      <c r="M33" s="76"/>
      <c r="N33" s="21"/>
      <c r="O33" s="33"/>
      <c r="P33" s="33"/>
      <c r="Q33" s="33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"/>
      <c r="AC33" s="104"/>
      <c r="AD33" s="10"/>
      <c r="AE33" s="147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  <c r="AU33" s="104"/>
      <c r="AV33" s="104"/>
      <c r="AW33" s="104"/>
      <c r="AX33" s="104"/>
      <c r="AY33" s="104"/>
      <c r="AZ33" s="104"/>
      <c r="BA33" s="104"/>
      <c r="BB33" s="104"/>
      <c r="BC33" s="104"/>
      <c r="BD33" s="104"/>
      <c r="BE33" s="104"/>
      <c r="BF33" s="104"/>
      <c r="BG33" s="104"/>
      <c r="BH33" s="104"/>
      <c r="BI33" s="104"/>
      <c r="BJ33" s="104"/>
      <c r="BK33" s="104"/>
      <c r="BL33" s="104"/>
      <c r="BM33" s="104"/>
      <c r="BN33" s="104"/>
      <c r="BO33" s="104"/>
    </row>
    <row r="34" spans="1:67" s="3" customFormat="1">
      <c r="A34" s="104"/>
      <c r="B34" s="104"/>
      <c r="C34" s="155"/>
      <c r="D34" s="104"/>
      <c r="E34" s="104"/>
      <c r="F34" s="104"/>
      <c r="G34" s="104"/>
      <c r="H34" s="104"/>
      <c r="I34" s="104"/>
      <c r="J34" s="104"/>
      <c r="K34" s="104"/>
      <c r="L34" s="148" t="s">
        <v>146</v>
      </c>
      <c r="M34" s="169" t="str">
        <f>MATIÈRES!I10</f>
        <v>ANGLAIS (Mme MICHAUX - 4p.)</v>
      </c>
      <c r="N34" s="146"/>
      <c r="O34" s="148"/>
      <c r="P34" s="149"/>
      <c r="Q34" s="10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"/>
      <c r="AC34" s="104"/>
      <c r="AD34" s="10"/>
      <c r="AE34" s="147"/>
      <c r="AF34" s="104"/>
      <c r="AG34" s="104"/>
      <c r="AH34" s="104"/>
      <c r="AI34" s="104"/>
      <c r="AJ34" s="104"/>
      <c r="AK34" s="104"/>
      <c r="AL34" s="104"/>
      <c r="AM34" s="104"/>
      <c r="AN34" s="104"/>
      <c r="AO34" s="104"/>
      <c r="AP34" s="104"/>
      <c r="AQ34" s="104"/>
      <c r="AR34" s="104"/>
      <c r="AS34" s="104"/>
      <c r="AT34" s="104"/>
      <c r="AU34" s="104"/>
      <c r="AV34" s="104"/>
      <c r="AW34" s="104"/>
      <c r="AX34" s="104"/>
      <c r="AY34" s="104"/>
      <c r="AZ34" s="104"/>
      <c r="BA34" s="104"/>
      <c r="BB34" s="104"/>
      <c r="BC34" s="104"/>
      <c r="BD34" s="104"/>
      <c r="BE34" s="104"/>
      <c r="BF34" s="104"/>
      <c r="BG34" s="104"/>
      <c r="BH34" s="104"/>
      <c r="BI34" s="104"/>
      <c r="BJ34" s="104"/>
      <c r="BK34" s="104"/>
      <c r="BL34" s="104"/>
      <c r="BM34" s="104"/>
      <c r="BN34" s="104"/>
      <c r="BO34" s="104"/>
    </row>
    <row r="35" spans="1:67" s="3" customFormat="1">
      <c r="A35" s="104"/>
      <c r="B35" s="104"/>
      <c r="C35" s="155"/>
      <c r="D35" s="104"/>
      <c r="E35" s="104"/>
      <c r="F35" s="104"/>
      <c r="G35" s="104"/>
      <c r="H35" s="104"/>
      <c r="I35" s="104"/>
      <c r="J35" s="104"/>
      <c r="K35" s="104"/>
      <c r="L35" s="104"/>
      <c r="M35" s="147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"/>
      <c r="AC35" s="104"/>
      <c r="AD35" s="10"/>
      <c r="AE35" s="147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  <c r="AW35" s="104"/>
      <c r="AX35" s="104"/>
      <c r="AY35" s="104"/>
      <c r="AZ35" s="104"/>
      <c r="BA35" s="104"/>
      <c r="BB35" s="104"/>
      <c r="BC35" s="104"/>
      <c r="BD35" s="104"/>
      <c r="BE35" s="104"/>
      <c r="BF35" s="104"/>
      <c r="BG35" s="104"/>
      <c r="BH35" s="104"/>
      <c r="BI35" s="104"/>
      <c r="BJ35" s="104"/>
      <c r="BK35" s="104"/>
      <c r="BL35" s="104"/>
      <c r="BM35" s="104"/>
      <c r="BN35" s="104"/>
      <c r="BO35" s="104"/>
    </row>
    <row r="36" spans="1:67" s="3" customFormat="1">
      <c r="A36" s="104"/>
      <c r="B36" s="104"/>
      <c r="C36" s="155"/>
      <c r="D36" s="104"/>
      <c r="E36" s="104"/>
      <c r="F36" s="104"/>
      <c r="G36" s="104"/>
      <c r="H36" s="104"/>
      <c r="I36" s="104"/>
      <c r="J36" s="104"/>
      <c r="K36" s="104"/>
      <c r="L36" s="104"/>
      <c r="M36" s="147"/>
      <c r="N36" s="104"/>
      <c r="O36" s="104"/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"/>
      <c r="AC36" s="104"/>
      <c r="AD36" s="10"/>
      <c r="AE36" s="147"/>
      <c r="AF36" s="104"/>
      <c r="AG36" s="104"/>
      <c r="AH36" s="104"/>
      <c r="AI36" s="104"/>
      <c r="AJ36" s="104"/>
      <c r="AK36" s="104"/>
      <c r="AL36" s="104"/>
      <c r="AM36" s="104"/>
      <c r="AN36" s="104"/>
      <c r="AO36" s="104"/>
      <c r="AP36" s="104"/>
      <c r="AQ36" s="104"/>
      <c r="AR36" s="104"/>
      <c r="AS36" s="104"/>
      <c r="AT36" s="104"/>
      <c r="AU36" s="104"/>
      <c r="AV36" s="104"/>
      <c r="AW36" s="104"/>
      <c r="AX36" s="104"/>
      <c r="AY36" s="104"/>
      <c r="AZ36" s="104"/>
      <c r="BA36" s="104"/>
      <c r="BB36" s="104"/>
      <c r="BC36" s="104"/>
      <c r="BD36" s="104"/>
      <c r="BE36" s="104"/>
      <c r="BF36" s="104"/>
      <c r="BG36" s="104"/>
      <c r="BH36" s="104"/>
      <c r="BI36" s="104"/>
      <c r="BJ36" s="104"/>
      <c r="BK36" s="104"/>
      <c r="BL36" s="104"/>
      <c r="BM36" s="104"/>
      <c r="BN36" s="104"/>
      <c r="BO36" s="104"/>
    </row>
    <row r="37" spans="1:67" s="3" customFormat="1">
      <c r="A37" s="104"/>
      <c r="B37" s="104"/>
      <c r="C37" s="155"/>
      <c r="D37" s="104"/>
      <c r="E37" s="104"/>
      <c r="F37" s="104"/>
      <c r="G37" s="104"/>
      <c r="H37" s="104"/>
      <c r="I37" s="104"/>
      <c r="J37" s="104"/>
      <c r="K37" s="104"/>
      <c r="L37" s="104"/>
      <c r="M37" s="147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"/>
      <c r="AC37" s="104"/>
      <c r="AD37" s="10"/>
      <c r="AE37" s="147"/>
      <c r="AF37" s="104"/>
      <c r="AG37" s="104"/>
      <c r="AH37" s="104"/>
      <c r="AI37" s="104"/>
      <c r="AJ37" s="104"/>
      <c r="AK37" s="104"/>
      <c r="AL37" s="104"/>
      <c r="AM37" s="104"/>
      <c r="AN37" s="104"/>
      <c r="AO37" s="104"/>
      <c r="AP37" s="104"/>
      <c r="AQ37" s="104"/>
      <c r="AR37" s="104"/>
      <c r="AS37" s="104"/>
      <c r="AT37" s="104"/>
      <c r="AU37" s="104"/>
      <c r="AV37" s="104"/>
      <c r="AW37" s="104"/>
      <c r="AX37" s="104"/>
      <c r="AY37" s="104"/>
      <c r="AZ37" s="104"/>
      <c r="BA37" s="104"/>
      <c r="BB37" s="104"/>
      <c r="BC37" s="104"/>
      <c r="BD37" s="104"/>
      <c r="BE37" s="104"/>
      <c r="BF37" s="104"/>
      <c r="BG37" s="104"/>
      <c r="BH37" s="104"/>
      <c r="BI37" s="104"/>
      <c r="BJ37" s="104"/>
      <c r="BK37" s="104"/>
      <c r="BL37" s="104"/>
      <c r="BM37" s="104"/>
      <c r="BN37" s="104"/>
      <c r="BO37" s="104"/>
    </row>
    <row r="38" spans="1:67" s="3" customFormat="1">
      <c r="A38" s="104"/>
      <c r="B38" s="104"/>
      <c r="C38" s="155"/>
      <c r="D38" s="104"/>
      <c r="E38" s="104"/>
      <c r="F38" s="104"/>
      <c r="G38" s="104"/>
      <c r="H38" s="104"/>
      <c r="I38" s="104"/>
      <c r="J38" s="104"/>
      <c r="K38" s="104"/>
      <c r="L38" s="104"/>
      <c r="M38" s="147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"/>
      <c r="AC38" s="104"/>
      <c r="AD38" s="10"/>
      <c r="AE38" s="147"/>
      <c r="AF38" s="104"/>
      <c r="AG38" s="104"/>
      <c r="AH38" s="104"/>
      <c r="AI38" s="104"/>
      <c r="AJ38" s="104"/>
      <c r="AK38" s="104"/>
      <c r="AL38" s="104"/>
      <c r="AM38" s="104"/>
      <c r="AN38" s="104"/>
      <c r="AO38" s="104"/>
      <c r="AP38" s="104"/>
      <c r="AQ38" s="104"/>
      <c r="AR38" s="104"/>
      <c r="AS38" s="104"/>
      <c r="AT38" s="104"/>
      <c r="AU38" s="104"/>
      <c r="AV38" s="104"/>
      <c r="AW38" s="104"/>
      <c r="AX38" s="104"/>
      <c r="AY38" s="104"/>
      <c r="AZ38" s="104"/>
      <c r="BA38" s="104"/>
      <c r="BB38" s="104"/>
      <c r="BC38" s="104"/>
      <c r="BD38" s="104"/>
      <c r="BE38" s="104"/>
      <c r="BF38" s="104"/>
      <c r="BG38" s="104"/>
      <c r="BH38" s="104"/>
      <c r="BI38" s="104"/>
      <c r="BJ38" s="104"/>
      <c r="BK38" s="104"/>
      <c r="BL38" s="104"/>
      <c r="BM38" s="104"/>
      <c r="BN38" s="104"/>
      <c r="BO38" s="104"/>
    </row>
    <row r="39" spans="1:67" s="3" customFormat="1">
      <c r="A39" s="104"/>
      <c r="B39" s="104"/>
      <c r="C39" s="155"/>
      <c r="D39" s="104"/>
      <c r="E39" s="104"/>
      <c r="F39" s="104"/>
      <c r="G39" s="104"/>
      <c r="H39" s="104"/>
      <c r="I39" s="104"/>
      <c r="J39" s="104"/>
      <c r="K39" s="104"/>
      <c r="L39" s="104"/>
      <c r="M39" s="147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"/>
      <c r="AC39" s="104"/>
      <c r="AD39" s="10"/>
      <c r="AE39" s="147"/>
      <c r="AF39" s="104"/>
      <c r="AG39" s="104"/>
      <c r="AH39" s="104"/>
      <c r="AI39" s="104"/>
      <c r="AJ39" s="104"/>
      <c r="AK39" s="104"/>
      <c r="AL39" s="104"/>
      <c r="AM39" s="104"/>
      <c r="AN39" s="104"/>
      <c r="AO39" s="104"/>
      <c r="AP39" s="104"/>
      <c r="AQ39" s="104"/>
      <c r="AR39" s="104"/>
      <c r="AS39" s="104"/>
      <c r="AT39" s="104"/>
      <c r="AU39" s="104"/>
      <c r="AV39" s="104"/>
      <c r="AW39" s="104"/>
      <c r="AX39" s="104"/>
      <c r="AY39" s="104"/>
      <c r="AZ39" s="104"/>
      <c r="BA39" s="104"/>
      <c r="BB39" s="104"/>
      <c r="BC39" s="104"/>
      <c r="BD39" s="104"/>
      <c r="BE39" s="104"/>
      <c r="BF39" s="104"/>
      <c r="BG39" s="104"/>
      <c r="BH39" s="104"/>
      <c r="BI39" s="104"/>
      <c r="BJ39" s="104"/>
      <c r="BK39" s="104"/>
      <c r="BL39" s="104"/>
      <c r="BM39" s="104"/>
      <c r="BN39" s="104"/>
      <c r="BO39" s="104"/>
    </row>
    <row r="40" spans="1:67" s="3" customFormat="1">
      <c r="A40" s="104"/>
      <c r="B40" s="104"/>
      <c r="C40" s="155"/>
      <c r="D40" s="104"/>
      <c r="E40" s="104"/>
      <c r="F40" s="104"/>
      <c r="G40" s="104"/>
      <c r="H40" s="104"/>
      <c r="I40" s="104"/>
      <c r="J40" s="104"/>
      <c r="K40" s="104"/>
      <c r="L40" s="104"/>
      <c r="M40" s="147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"/>
      <c r="AC40" s="104"/>
      <c r="AD40" s="10"/>
      <c r="AE40" s="147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/>
      <c r="AR40" s="104"/>
      <c r="AS40" s="104"/>
      <c r="AT40" s="104"/>
      <c r="AU40" s="104"/>
      <c r="AV40" s="104"/>
      <c r="AW40" s="104"/>
      <c r="AX40" s="104"/>
      <c r="AY40" s="104"/>
      <c r="AZ40" s="104"/>
      <c r="BA40" s="104"/>
      <c r="BB40" s="104"/>
      <c r="BC40" s="104"/>
      <c r="BD40" s="104"/>
      <c r="BE40" s="104"/>
      <c r="BF40" s="104"/>
      <c r="BG40" s="104"/>
      <c r="BH40" s="104"/>
      <c r="BI40" s="104"/>
      <c r="BJ40" s="104"/>
      <c r="BK40" s="104"/>
      <c r="BL40" s="104"/>
      <c r="BM40" s="104"/>
      <c r="BN40" s="104"/>
      <c r="BO40" s="104"/>
    </row>
    <row r="41" spans="1:67" s="3" customFormat="1">
      <c r="A41" s="104"/>
      <c r="B41" s="104"/>
      <c r="C41" s="155"/>
      <c r="D41" s="104"/>
      <c r="E41" s="104"/>
      <c r="F41" s="104"/>
      <c r="G41" s="104"/>
      <c r="H41" s="104"/>
      <c r="I41" s="104"/>
      <c r="J41" s="104"/>
      <c r="K41" s="104"/>
      <c r="L41" s="104"/>
      <c r="M41" s="147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"/>
      <c r="AC41" s="104"/>
      <c r="AD41" s="10"/>
      <c r="AE41" s="147"/>
      <c r="AF41" s="104"/>
      <c r="AG41" s="104"/>
      <c r="AH41" s="104"/>
      <c r="AI41" s="104"/>
      <c r="AJ41" s="104"/>
      <c r="AK41" s="104"/>
      <c r="AL41" s="104"/>
      <c r="AM41" s="104"/>
      <c r="AN41" s="104"/>
      <c r="AO41" s="104"/>
      <c r="AP41" s="104"/>
      <c r="AQ41" s="104"/>
      <c r="AR41" s="104"/>
      <c r="AS41" s="104"/>
      <c r="AT41" s="104"/>
      <c r="AU41" s="104"/>
      <c r="AV41" s="104"/>
      <c r="AW41" s="104"/>
      <c r="AX41" s="104"/>
      <c r="AY41" s="104"/>
    </row>
    <row r="42" spans="1:67">
      <c r="A42" s="104"/>
      <c r="B42" s="104"/>
      <c r="C42" s="155"/>
      <c r="D42" s="104"/>
      <c r="E42" s="104"/>
      <c r="F42" s="104"/>
      <c r="G42" s="104"/>
      <c r="H42" s="104"/>
      <c r="I42" s="104"/>
      <c r="J42" s="104"/>
      <c r="K42" s="104"/>
      <c r="L42" s="104"/>
      <c r="M42" s="147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"/>
      <c r="AC42" s="104"/>
      <c r="AD42" s="10"/>
      <c r="AE42" s="147"/>
      <c r="AF42" s="104"/>
      <c r="AG42" s="104"/>
      <c r="AH42" s="104"/>
      <c r="AI42" s="104"/>
      <c r="AJ42" s="104"/>
      <c r="AK42" s="104"/>
      <c r="AL42" s="104"/>
      <c r="AM42" s="104"/>
      <c r="AN42" s="104"/>
      <c r="AO42" s="104"/>
      <c r="AP42" s="104"/>
      <c r="AQ42" s="104"/>
      <c r="AR42" s="104"/>
      <c r="AS42" s="104"/>
      <c r="AT42" s="104"/>
      <c r="AU42" s="104"/>
      <c r="AV42" s="104"/>
      <c r="AW42" s="104"/>
      <c r="AX42" s="104"/>
      <c r="AY42" s="104"/>
    </row>
    <row r="43" spans="1:67">
      <c r="A43" s="104"/>
      <c r="B43" s="104"/>
      <c r="C43" s="155"/>
      <c r="D43" s="104"/>
      <c r="E43" s="104"/>
      <c r="F43" s="104"/>
      <c r="G43" s="104"/>
      <c r="H43" s="104"/>
      <c r="I43" s="104"/>
      <c r="J43" s="104"/>
      <c r="K43" s="104"/>
      <c r="L43" s="104"/>
      <c r="M43" s="147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"/>
      <c r="AC43" s="104"/>
      <c r="AD43" s="10"/>
      <c r="AE43" s="147"/>
      <c r="AF43" s="104"/>
      <c r="AG43" s="104"/>
      <c r="AH43" s="104"/>
      <c r="AI43" s="104"/>
      <c r="AJ43" s="104"/>
      <c r="AK43" s="104"/>
      <c r="AL43" s="104"/>
      <c r="AM43" s="104"/>
      <c r="AN43" s="104"/>
      <c r="AO43" s="104"/>
      <c r="AP43" s="104"/>
      <c r="AQ43" s="104"/>
      <c r="AR43" s="104"/>
      <c r="AS43" s="104"/>
      <c r="AT43" s="104"/>
      <c r="AU43" s="104"/>
      <c r="AV43" s="104"/>
      <c r="AW43" s="104"/>
      <c r="AX43" s="104"/>
      <c r="AY43" s="104"/>
    </row>
    <row r="44" spans="1:67">
      <c r="A44" s="104"/>
      <c r="B44" s="104"/>
      <c r="C44" s="155"/>
      <c r="D44" s="104"/>
      <c r="E44" s="104"/>
      <c r="F44" s="104"/>
      <c r="G44" s="104"/>
      <c r="H44" s="104"/>
      <c r="I44" s="104"/>
      <c r="J44" s="104"/>
      <c r="K44" s="104"/>
      <c r="L44" s="104"/>
      <c r="M44" s="147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"/>
      <c r="AC44" s="104"/>
      <c r="AD44" s="10"/>
      <c r="AE44" s="147"/>
      <c r="AF44" s="104"/>
      <c r="AG44" s="104"/>
      <c r="AH44" s="104"/>
      <c r="AI44" s="104"/>
      <c r="AJ44" s="104"/>
      <c r="AK44" s="104"/>
      <c r="AL44" s="104"/>
      <c r="AM44" s="104"/>
      <c r="AN44" s="104"/>
      <c r="AO44" s="104"/>
      <c r="AP44" s="104"/>
      <c r="AQ44" s="104"/>
      <c r="AR44" s="104"/>
      <c r="AS44" s="104"/>
      <c r="AT44" s="104"/>
      <c r="AU44" s="104"/>
      <c r="AV44" s="104"/>
      <c r="AW44" s="104"/>
      <c r="AX44" s="104"/>
      <c r="AY44" s="104"/>
    </row>
    <row r="45" spans="1:67">
      <c r="A45" s="104"/>
      <c r="B45" s="104"/>
      <c r="C45" s="155"/>
      <c r="D45" s="104"/>
      <c r="E45" s="104"/>
      <c r="F45" s="104"/>
      <c r="G45" s="104"/>
      <c r="H45" s="104"/>
      <c r="I45" s="104"/>
      <c r="J45" s="104"/>
      <c r="K45" s="104"/>
      <c r="L45" s="104"/>
      <c r="M45" s="147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"/>
      <c r="AC45" s="104"/>
      <c r="AD45" s="10"/>
      <c r="AE45" s="147"/>
      <c r="AF45" s="104"/>
      <c r="AG45" s="104"/>
      <c r="AH45" s="104"/>
      <c r="AI45" s="104"/>
      <c r="AJ45" s="104"/>
      <c r="AK45" s="104"/>
      <c r="AL45" s="104"/>
      <c r="AM45" s="104"/>
      <c r="AN45" s="104"/>
      <c r="AO45" s="104"/>
      <c r="AP45" s="104"/>
      <c r="AQ45" s="104"/>
      <c r="AR45" s="104"/>
      <c r="AS45" s="104"/>
      <c r="AT45" s="104"/>
      <c r="AU45" s="104"/>
      <c r="AV45" s="104"/>
      <c r="AW45" s="104"/>
      <c r="AX45" s="104"/>
      <c r="AY45" s="104"/>
    </row>
    <row r="46" spans="1:67">
      <c r="A46" s="104"/>
      <c r="B46" s="104"/>
      <c r="C46" s="155"/>
      <c r="D46" s="104"/>
      <c r="E46" s="104"/>
      <c r="F46" s="104"/>
      <c r="G46" s="104"/>
      <c r="H46" s="104"/>
      <c r="I46" s="104"/>
      <c r="J46" s="104"/>
      <c r="K46" s="104"/>
      <c r="L46" s="104"/>
      <c r="M46" s="147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"/>
      <c r="AC46" s="104"/>
      <c r="AD46" s="10"/>
      <c r="AE46" s="147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P46" s="104"/>
      <c r="AQ46" s="104"/>
      <c r="AR46" s="104"/>
      <c r="AS46" s="104"/>
      <c r="AT46" s="104"/>
      <c r="AU46" s="104"/>
      <c r="AV46" s="104"/>
      <c r="AW46" s="104"/>
      <c r="AX46" s="104"/>
      <c r="AY46" s="104"/>
    </row>
    <row r="47" spans="1:67">
      <c r="A47" s="104"/>
      <c r="B47" s="104"/>
      <c r="C47" s="155"/>
      <c r="D47" s="104"/>
      <c r="E47" s="104"/>
      <c r="F47" s="104"/>
      <c r="G47" s="104"/>
      <c r="H47" s="104"/>
      <c r="I47" s="104"/>
      <c r="J47" s="104"/>
      <c r="K47" s="104"/>
      <c r="L47" s="104"/>
      <c r="M47" s="147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"/>
      <c r="AC47" s="104"/>
      <c r="AD47" s="10"/>
      <c r="AE47" s="147"/>
      <c r="AF47" s="104"/>
      <c r="AG47" s="104"/>
      <c r="AH47" s="104"/>
      <c r="AI47" s="104"/>
      <c r="AJ47" s="104"/>
      <c r="AK47" s="104"/>
      <c r="AL47" s="104"/>
      <c r="AM47" s="104"/>
      <c r="AN47" s="104"/>
      <c r="AO47" s="104"/>
      <c r="AP47" s="104"/>
      <c r="AQ47" s="104"/>
      <c r="AR47" s="104"/>
      <c r="AS47" s="104"/>
      <c r="AT47" s="104"/>
      <c r="AU47" s="104"/>
      <c r="AV47" s="104"/>
      <c r="AW47" s="104"/>
      <c r="AX47" s="104"/>
      <c r="AY47" s="104"/>
    </row>
    <row r="48" spans="1:67">
      <c r="A48" s="104"/>
      <c r="B48" s="104"/>
      <c r="C48" s="155"/>
      <c r="D48" s="104"/>
      <c r="E48" s="104"/>
      <c r="F48" s="104"/>
      <c r="G48" s="104"/>
      <c r="H48" s="104"/>
      <c r="I48" s="104"/>
      <c r="J48" s="104"/>
      <c r="K48" s="104"/>
      <c r="L48" s="104"/>
      <c r="M48" s="147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"/>
      <c r="AC48" s="104"/>
      <c r="AD48" s="10"/>
      <c r="AE48" s="147"/>
      <c r="AF48" s="104"/>
      <c r="AG48" s="104"/>
      <c r="AH48" s="104"/>
      <c r="AI48" s="104"/>
      <c r="AJ48" s="104"/>
      <c r="AK48" s="104"/>
      <c r="AL48" s="104"/>
      <c r="AM48" s="104"/>
      <c r="AN48" s="104"/>
      <c r="AO48" s="104"/>
      <c r="AP48" s="104"/>
      <c r="AQ48" s="104"/>
      <c r="AR48" s="104"/>
      <c r="AS48" s="104"/>
      <c r="AT48" s="104"/>
      <c r="AU48" s="104"/>
      <c r="AV48" s="104"/>
      <c r="AW48" s="104"/>
      <c r="AX48" s="104"/>
      <c r="AY48" s="104"/>
    </row>
    <row r="49" spans="1:51">
      <c r="A49" s="104"/>
      <c r="B49" s="104"/>
      <c r="C49" s="155"/>
      <c r="D49" s="104"/>
      <c r="E49" s="104"/>
      <c r="F49" s="104"/>
      <c r="G49" s="104"/>
      <c r="H49" s="104"/>
      <c r="I49" s="104"/>
      <c r="J49" s="104"/>
      <c r="K49" s="104"/>
      <c r="L49" s="104"/>
      <c r="M49" s="147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"/>
      <c r="AC49" s="104"/>
      <c r="AD49" s="10"/>
      <c r="AE49" s="147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/>
      <c r="AR49" s="104"/>
      <c r="AS49" s="104"/>
      <c r="AT49" s="104"/>
      <c r="AU49" s="104"/>
      <c r="AV49" s="104"/>
      <c r="AW49" s="104"/>
      <c r="AX49" s="104"/>
      <c r="AY49" s="104"/>
    </row>
    <row r="50" spans="1:51">
      <c r="A50" s="104"/>
      <c r="B50" s="104"/>
      <c r="C50" s="155"/>
      <c r="D50" s="104"/>
      <c r="E50" s="104"/>
      <c r="F50" s="104"/>
      <c r="G50" s="104"/>
      <c r="H50" s="104"/>
      <c r="I50" s="104"/>
      <c r="J50" s="104"/>
      <c r="K50" s="104"/>
      <c r="L50" s="104"/>
      <c r="M50" s="147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"/>
      <c r="AC50" s="104"/>
      <c r="AD50" s="10"/>
      <c r="AE50" s="147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4"/>
      <c r="AQ50" s="104"/>
      <c r="AR50" s="104"/>
      <c r="AS50" s="104"/>
      <c r="AT50" s="104"/>
      <c r="AU50" s="104"/>
      <c r="AV50" s="104"/>
      <c r="AW50" s="104"/>
      <c r="AX50" s="104"/>
      <c r="AY50" s="104"/>
    </row>
    <row r="51" spans="1:51">
      <c r="A51" s="104"/>
      <c r="B51" s="104"/>
      <c r="C51" s="155"/>
      <c r="D51" s="104"/>
      <c r="E51" s="104"/>
      <c r="F51" s="104"/>
      <c r="G51" s="104"/>
      <c r="H51" s="104"/>
      <c r="I51" s="104"/>
      <c r="J51" s="104"/>
      <c r="K51" s="104"/>
      <c r="L51" s="104"/>
      <c r="M51" s="147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"/>
      <c r="AC51" s="104"/>
      <c r="AD51" s="10"/>
      <c r="AE51" s="147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P51" s="104"/>
      <c r="AQ51" s="104"/>
      <c r="AR51" s="104"/>
      <c r="AS51" s="104"/>
      <c r="AT51" s="104"/>
      <c r="AU51" s="104"/>
      <c r="AV51" s="104"/>
      <c r="AW51" s="104"/>
      <c r="AX51" s="104"/>
      <c r="AY51" s="104"/>
    </row>
    <row r="52" spans="1:51">
      <c r="A52" s="104"/>
      <c r="B52" s="104"/>
      <c r="C52" s="155"/>
      <c r="D52" s="104"/>
      <c r="E52" s="104"/>
      <c r="F52" s="104"/>
      <c r="G52" s="104"/>
      <c r="H52" s="104"/>
      <c r="I52" s="104"/>
      <c r="J52" s="104"/>
      <c r="K52" s="104"/>
      <c r="L52" s="104"/>
      <c r="M52" s="147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"/>
      <c r="AC52" s="104"/>
      <c r="AD52" s="10"/>
      <c r="AE52" s="147"/>
      <c r="AF52" s="104"/>
      <c r="AG52" s="104"/>
      <c r="AH52" s="104"/>
      <c r="AI52" s="104"/>
      <c r="AJ52" s="104"/>
      <c r="AK52" s="104"/>
      <c r="AL52" s="104"/>
      <c r="AM52" s="104"/>
      <c r="AN52" s="104"/>
      <c r="AO52" s="104"/>
      <c r="AP52" s="104"/>
      <c r="AQ52" s="104"/>
      <c r="AR52" s="104"/>
      <c r="AS52" s="104"/>
      <c r="AT52" s="104"/>
      <c r="AU52" s="104"/>
      <c r="AV52" s="104"/>
      <c r="AW52" s="104"/>
      <c r="AX52" s="104"/>
      <c r="AY52" s="104"/>
    </row>
    <row r="53" spans="1:51">
      <c r="A53" s="104"/>
      <c r="B53" s="104"/>
      <c r="C53" s="155"/>
      <c r="D53" s="104"/>
      <c r="E53" s="104"/>
      <c r="F53" s="104"/>
      <c r="G53" s="104"/>
      <c r="H53" s="104"/>
      <c r="I53" s="104"/>
      <c r="J53" s="104"/>
      <c r="K53" s="104"/>
      <c r="L53" s="104"/>
      <c r="M53" s="147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"/>
      <c r="AC53" s="104"/>
      <c r="AD53" s="10"/>
      <c r="AE53" s="147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P53" s="104"/>
      <c r="AQ53" s="104"/>
      <c r="AR53" s="104"/>
      <c r="AS53" s="104"/>
      <c r="AT53" s="104"/>
      <c r="AU53" s="104"/>
      <c r="AV53" s="104"/>
      <c r="AW53" s="104"/>
      <c r="AX53" s="104"/>
      <c r="AY53" s="104"/>
    </row>
    <row r="54" spans="1:51">
      <c r="A54" s="104"/>
      <c r="B54" s="104"/>
      <c r="C54" s="155"/>
      <c r="D54" s="104"/>
      <c r="E54" s="104"/>
      <c r="F54" s="104"/>
      <c r="G54" s="104"/>
      <c r="H54" s="104"/>
      <c r="I54" s="104"/>
      <c r="J54" s="104"/>
      <c r="K54" s="104"/>
      <c r="L54" s="104"/>
      <c r="M54" s="147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"/>
      <c r="AC54" s="104"/>
      <c r="AD54" s="10"/>
      <c r="AE54" s="147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  <c r="AR54" s="104"/>
      <c r="AS54" s="104"/>
      <c r="AT54" s="104"/>
      <c r="AU54" s="104"/>
      <c r="AV54" s="104"/>
      <c r="AW54" s="104"/>
      <c r="AX54" s="104"/>
      <c r="AY54" s="104"/>
    </row>
    <row r="55" spans="1:51">
      <c r="A55" s="104"/>
      <c r="B55" s="104"/>
      <c r="C55" s="155"/>
      <c r="D55" s="104"/>
      <c r="E55" s="104"/>
      <c r="F55" s="104"/>
      <c r="G55" s="104"/>
      <c r="H55" s="104"/>
      <c r="I55" s="104"/>
      <c r="J55" s="104"/>
      <c r="K55" s="104"/>
      <c r="L55" s="104"/>
      <c r="M55" s="147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"/>
      <c r="AC55" s="104"/>
      <c r="AD55" s="10"/>
      <c r="AE55" s="147"/>
      <c r="AF55" s="104"/>
      <c r="AG55" s="104"/>
      <c r="AH55" s="104"/>
      <c r="AI55" s="104"/>
      <c r="AJ55" s="104"/>
      <c r="AK55" s="104"/>
      <c r="AL55" s="104"/>
      <c r="AM55" s="104"/>
      <c r="AN55" s="104"/>
      <c r="AO55" s="104"/>
      <c r="AP55" s="104"/>
      <c r="AQ55" s="104"/>
      <c r="AR55" s="104"/>
      <c r="AS55" s="104"/>
      <c r="AT55" s="104"/>
      <c r="AU55" s="104"/>
      <c r="AV55" s="104"/>
      <c r="AW55" s="104"/>
      <c r="AX55" s="104"/>
      <c r="AY55" s="104"/>
    </row>
    <row r="56" spans="1:51">
      <c r="A56" s="104"/>
      <c r="B56" s="104"/>
      <c r="C56" s="155"/>
      <c r="D56" s="104"/>
      <c r="E56" s="104"/>
      <c r="F56" s="104"/>
      <c r="G56" s="104"/>
      <c r="H56" s="104"/>
      <c r="I56" s="104"/>
      <c r="J56" s="104"/>
      <c r="K56" s="104"/>
      <c r="L56" s="104"/>
      <c r="M56" s="147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"/>
      <c r="AC56" s="104"/>
      <c r="AD56" s="10"/>
      <c r="AE56" s="147"/>
      <c r="AF56" s="104"/>
      <c r="AG56" s="104"/>
      <c r="AH56" s="104"/>
      <c r="AI56" s="104"/>
      <c r="AJ56" s="104"/>
      <c r="AK56" s="104"/>
      <c r="AL56" s="104"/>
      <c r="AM56" s="104"/>
      <c r="AN56" s="104"/>
      <c r="AO56" s="104"/>
      <c r="AP56" s="104"/>
      <c r="AQ56" s="104"/>
      <c r="AR56" s="104"/>
      <c r="AS56" s="104"/>
      <c r="AT56" s="104"/>
      <c r="AU56" s="104"/>
      <c r="AV56" s="104"/>
      <c r="AW56" s="104"/>
      <c r="AX56" s="104"/>
      <c r="AY56" s="104"/>
    </row>
    <row r="57" spans="1:51">
      <c r="A57" s="104"/>
      <c r="B57" s="104"/>
      <c r="C57" s="155"/>
      <c r="D57" s="104"/>
      <c r="E57" s="104"/>
      <c r="F57" s="104"/>
      <c r="G57" s="104"/>
      <c r="H57" s="104"/>
      <c r="I57" s="104"/>
      <c r="J57" s="104"/>
      <c r="K57" s="104"/>
      <c r="L57" s="104"/>
      <c r="M57" s="147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"/>
      <c r="AC57" s="104"/>
      <c r="AD57" s="10"/>
      <c r="AE57" s="147"/>
      <c r="AF57" s="104"/>
      <c r="AG57" s="104"/>
      <c r="AH57" s="104"/>
      <c r="AI57" s="104"/>
      <c r="AJ57" s="104"/>
      <c r="AK57" s="104"/>
      <c r="AL57" s="104"/>
      <c r="AM57" s="104"/>
      <c r="AN57" s="104"/>
      <c r="AO57" s="104"/>
      <c r="AP57" s="104"/>
      <c r="AQ57" s="104"/>
      <c r="AR57" s="104"/>
      <c r="AS57" s="104"/>
      <c r="AT57" s="104"/>
      <c r="AU57" s="104"/>
      <c r="AV57" s="104"/>
      <c r="AW57" s="104"/>
      <c r="AX57" s="104"/>
      <c r="AY57" s="104"/>
    </row>
    <row r="58" spans="1:51">
      <c r="A58" s="104"/>
      <c r="B58" s="104"/>
      <c r="C58" s="155"/>
      <c r="D58" s="104"/>
      <c r="E58" s="104"/>
      <c r="F58" s="104"/>
      <c r="G58" s="104"/>
      <c r="H58" s="104"/>
      <c r="I58" s="104"/>
      <c r="J58" s="104"/>
      <c r="K58" s="104"/>
      <c r="L58" s="104"/>
      <c r="M58" s="147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"/>
      <c r="AC58" s="104"/>
      <c r="AD58" s="10"/>
      <c r="AE58" s="147"/>
      <c r="AF58" s="104"/>
      <c r="AG58" s="104"/>
      <c r="AH58" s="104"/>
      <c r="AI58" s="104"/>
      <c r="AJ58" s="104"/>
      <c r="AK58" s="104"/>
      <c r="AL58" s="104"/>
      <c r="AM58" s="104"/>
      <c r="AN58" s="104"/>
      <c r="AO58" s="104"/>
      <c r="AP58" s="104"/>
      <c r="AQ58" s="104"/>
      <c r="AR58" s="104"/>
      <c r="AS58" s="104"/>
      <c r="AT58" s="104"/>
      <c r="AU58" s="104"/>
      <c r="AV58" s="104"/>
      <c r="AW58" s="104"/>
      <c r="AX58" s="104"/>
      <c r="AY58" s="104"/>
    </row>
    <row r="59" spans="1:51">
      <c r="A59" s="104"/>
      <c r="B59" s="104"/>
      <c r="C59" s="155"/>
      <c r="D59" s="104"/>
      <c r="E59" s="104"/>
      <c r="F59" s="104"/>
      <c r="G59" s="104"/>
      <c r="H59" s="104"/>
      <c r="I59" s="104"/>
      <c r="J59" s="104"/>
      <c r="K59" s="104"/>
      <c r="L59" s="104"/>
      <c r="M59" s="147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"/>
      <c r="AC59" s="104"/>
      <c r="AD59" s="10"/>
      <c r="AE59" s="147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  <c r="AR59" s="104"/>
      <c r="AS59" s="104"/>
      <c r="AT59" s="104"/>
      <c r="AU59" s="104"/>
      <c r="AV59" s="104"/>
      <c r="AW59" s="104"/>
      <c r="AX59" s="104"/>
      <c r="AY59" s="104"/>
    </row>
    <row r="60" spans="1:51">
      <c r="A60" s="104"/>
      <c r="B60" s="104"/>
      <c r="C60" s="155"/>
      <c r="D60" s="104"/>
      <c r="E60" s="104"/>
      <c r="F60" s="104"/>
      <c r="G60" s="104"/>
      <c r="H60" s="104"/>
      <c r="I60" s="104"/>
      <c r="J60" s="104"/>
      <c r="K60" s="104"/>
      <c r="L60" s="104"/>
      <c r="M60" s="147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"/>
      <c r="AC60" s="104"/>
      <c r="AD60" s="10"/>
      <c r="AE60" s="147"/>
      <c r="AF60" s="104"/>
      <c r="AG60" s="104"/>
      <c r="AH60" s="104"/>
      <c r="AI60" s="104"/>
      <c r="AJ60" s="104"/>
      <c r="AK60" s="104"/>
      <c r="AL60" s="104"/>
      <c r="AM60" s="104"/>
      <c r="AN60" s="104"/>
      <c r="AO60" s="104"/>
      <c r="AP60" s="104"/>
      <c r="AQ60" s="104"/>
      <c r="AR60" s="104"/>
      <c r="AS60" s="104"/>
      <c r="AT60" s="104"/>
      <c r="AU60" s="104"/>
      <c r="AV60" s="104"/>
      <c r="AW60" s="104"/>
      <c r="AX60" s="104"/>
      <c r="AY60" s="104"/>
    </row>
    <row r="61" spans="1:51">
      <c r="A61" s="104"/>
      <c r="B61" s="104"/>
      <c r="C61" s="155"/>
      <c r="D61" s="104"/>
      <c r="E61" s="104"/>
      <c r="F61" s="104"/>
      <c r="G61" s="104"/>
      <c r="H61" s="104"/>
      <c r="I61" s="104"/>
      <c r="J61" s="104"/>
      <c r="K61" s="104"/>
      <c r="L61" s="104"/>
      <c r="M61" s="147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"/>
      <c r="AC61" s="104"/>
      <c r="AD61" s="10"/>
      <c r="AE61" s="147"/>
      <c r="AF61" s="104"/>
      <c r="AG61" s="104"/>
      <c r="AH61" s="104"/>
      <c r="AI61" s="104"/>
      <c r="AJ61" s="104"/>
      <c r="AK61" s="104"/>
      <c r="AL61" s="104"/>
      <c r="AM61" s="104"/>
      <c r="AN61" s="104"/>
      <c r="AO61" s="104"/>
      <c r="AP61" s="104"/>
      <c r="AQ61" s="104"/>
      <c r="AR61" s="104"/>
      <c r="AS61" s="104"/>
      <c r="AT61" s="104"/>
      <c r="AU61" s="104"/>
      <c r="AV61" s="104"/>
      <c r="AW61" s="104"/>
      <c r="AX61" s="104"/>
      <c r="AY61" s="104"/>
    </row>
    <row r="62" spans="1:51">
      <c r="A62" s="104"/>
      <c r="B62" s="104"/>
      <c r="C62" s="155"/>
      <c r="D62" s="104"/>
      <c r="E62" s="104"/>
      <c r="F62" s="104"/>
      <c r="G62" s="104"/>
      <c r="H62" s="104"/>
      <c r="I62" s="104"/>
      <c r="J62" s="104"/>
      <c r="K62" s="104"/>
      <c r="L62" s="104"/>
      <c r="M62" s="147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"/>
      <c r="AC62" s="104"/>
      <c r="AD62" s="10"/>
      <c r="AE62" s="147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/>
      <c r="AS62" s="104"/>
      <c r="AT62" s="104"/>
      <c r="AU62" s="104"/>
      <c r="AV62" s="104"/>
      <c r="AW62" s="104"/>
      <c r="AX62" s="104"/>
      <c r="AY62" s="104"/>
    </row>
    <row r="63" spans="1:51">
      <c r="A63" s="104"/>
      <c r="B63" s="104"/>
      <c r="C63" s="155"/>
      <c r="D63" s="104"/>
      <c r="E63" s="104"/>
      <c r="F63" s="104"/>
      <c r="G63" s="104"/>
      <c r="H63" s="104"/>
      <c r="I63" s="104"/>
      <c r="J63" s="104"/>
      <c r="K63" s="104"/>
      <c r="L63" s="104"/>
      <c r="M63" s="147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"/>
      <c r="AC63" s="104"/>
      <c r="AD63" s="10"/>
      <c r="AE63" s="147"/>
      <c r="AF63" s="104"/>
      <c r="AG63" s="104"/>
      <c r="AH63" s="104"/>
      <c r="AI63" s="104"/>
      <c r="AJ63" s="104"/>
      <c r="AK63" s="104"/>
      <c r="AL63" s="104"/>
      <c r="AM63" s="104"/>
      <c r="AN63" s="104"/>
      <c r="AO63" s="104"/>
      <c r="AP63" s="104"/>
      <c r="AQ63" s="104"/>
      <c r="AR63" s="104"/>
      <c r="AS63" s="104"/>
      <c r="AT63" s="104"/>
      <c r="AU63" s="104"/>
      <c r="AV63" s="104"/>
      <c r="AW63" s="104"/>
      <c r="AX63" s="104"/>
      <c r="AY63" s="104"/>
    </row>
    <row r="64" spans="1:51">
      <c r="A64" s="104"/>
      <c r="B64" s="104"/>
      <c r="C64" s="155"/>
      <c r="D64" s="104"/>
      <c r="E64" s="104"/>
      <c r="F64" s="104"/>
      <c r="G64" s="104"/>
      <c r="H64" s="104"/>
      <c r="I64" s="104"/>
      <c r="J64" s="104"/>
      <c r="K64" s="104"/>
      <c r="L64" s="104"/>
      <c r="M64" s="147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"/>
      <c r="AC64" s="104"/>
      <c r="AD64" s="10"/>
      <c r="AE64" s="147"/>
      <c r="AF64" s="104"/>
      <c r="AG64" s="104"/>
      <c r="AH64" s="104"/>
      <c r="AI64" s="104"/>
      <c r="AJ64" s="104"/>
      <c r="AK64" s="104"/>
      <c r="AL64" s="104"/>
      <c r="AM64" s="104"/>
      <c r="AN64" s="104"/>
      <c r="AO64" s="104"/>
      <c r="AP64" s="104"/>
      <c r="AQ64" s="104"/>
      <c r="AR64" s="104"/>
      <c r="AS64" s="104"/>
      <c r="AT64" s="104"/>
      <c r="AU64" s="104"/>
      <c r="AV64" s="104"/>
      <c r="AW64" s="104"/>
      <c r="AX64" s="104"/>
      <c r="AY64" s="104"/>
    </row>
    <row r="65" spans="1:51">
      <c r="A65" s="104"/>
      <c r="B65" s="104"/>
      <c r="C65" s="155"/>
      <c r="D65" s="104"/>
      <c r="E65" s="104"/>
      <c r="F65" s="104"/>
      <c r="G65" s="104"/>
      <c r="H65" s="104"/>
      <c r="I65" s="104"/>
      <c r="J65" s="104"/>
      <c r="K65" s="104"/>
      <c r="L65" s="104"/>
      <c r="M65" s="147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"/>
      <c r="AC65" s="104"/>
      <c r="AD65" s="10"/>
      <c r="AE65" s="147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04"/>
      <c r="AQ65" s="104"/>
      <c r="AR65" s="104"/>
      <c r="AS65" s="104"/>
      <c r="AT65" s="104"/>
      <c r="AU65" s="104"/>
      <c r="AV65" s="104"/>
      <c r="AW65" s="104"/>
      <c r="AX65" s="104"/>
      <c r="AY65" s="104"/>
    </row>
    <row r="66" spans="1:51">
      <c r="A66" s="104"/>
      <c r="B66" s="104"/>
      <c r="C66" s="155"/>
      <c r="D66" s="104"/>
      <c r="E66" s="104"/>
      <c r="F66" s="104"/>
      <c r="G66" s="104"/>
      <c r="H66" s="104"/>
      <c r="I66" s="104"/>
      <c r="J66" s="104"/>
      <c r="K66" s="104"/>
      <c r="L66" s="104"/>
      <c r="M66" s="147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"/>
      <c r="AC66" s="104"/>
      <c r="AD66" s="10"/>
      <c r="AE66" s="147"/>
      <c r="AF66" s="104"/>
      <c r="AG66" s="104"/>
      <c r="AH66" s="104"/>
      <c r="AI66" s="104"/>
      <c r="AJ66" s="104"/>
      <c r="AK66" s="104"/>
      <c r="AL66" s="104"/>
      <c r="AM66" s="104"/>
      <c r="AN66" s="104"/>
      <c r="AO66" s="104"/>
      <c r="AP66" s="104"/>
      <c r="AQ66" s="104"/>
      <c r="AR66" s="104"/>
      <c r="AS66" s="104"/>
      <c r="AT66" s="104"/>
      <c r="AU66" s="104"/>
      <c r="AV66" s="104"/>
      <c r="AW66" s="104"/>
      <c r="AX66" s="104"/>
      <c r="AY66" s="104"/>
    </row>
    <row r="67" spans="1:51">
      <c r="A67" s="104"/>
      <c r="B67" s="104"/>
      <c r="C67" s="155"/>
      <c r="D67" s="104"/>
      <c r="E67" s="104"/>
      <c r="F67" s="104"/>
      <c r="G67" s="104"/>
      <c r="H67" s="104"/>
      <c r="I67" s="104"/>
      <c r="J67" s="104"/>
      <c r="K67" s="104"/>
      <c r="L67" s="104"/>
      <c r="M67" s="147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"/>
      <c r="AC67" s="104"/>
      <c r="AD67" s="10"/>
      <c r="AE67" s="147"/>
      <c r="AF67" s="104"/>
      <c r="AG67" s="104"/>
      <c r="AH67" s="104"/>
      <c r="AI67" s="104"/>
      <c r="AJ67" s="104"/>
      <c r="AK67" s="104"/>
      <c r="AL67" s="104"/>
      <c r="AM67" s="104"/>
      <c r="AN67" s="104"/>
      <c r="AO67" s="104"/>
      <c r="AP67" s="104"/>
      <c r="AQ67" s="104"/>
      <c r="AR67" s="104"/>
      <c r="AS67" s="104"/>
      <c r="AT67" s="104"/>
      <c r="AU67" s="104"/>
      <c r="AV67" s="104"/>
      <c r="AW67" s="104"/>
      <c r="AX67" s="104"/>
      <c r="AY67" s="104"/>
    </row>
    <row r="68" spans="1:51">
      <c r="A68" s="104"/>
      <c r="B68" s="104"/>
      <c r="C68" s="155"/>
      <c r="D68" s="104"/>
      <c r="E68" s="104"/>
      <c r="F68" s="104"/>
      <c r="G68" s="104"/>
      <c r="H68" s="104"/>
      <c r="I68" s="104"/>
      <c r="J68" s="104"/>
      <c r="K68" s="104"/>
      <c r="L68" s="104"/>
      <c r="M68" s="147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"/>
      <c r="AC68" s="104"/>
      <c r="AD68" s="10"/>
      <c r="AE68" s="147"/>
      <c r="AF68" s="104"/>
      <c r="AG68" s="104"/>
      <c r="AH68" s="104"/>
      <c r="AI68" s="104"/>
      <c r="AJ68" s="104"/>
      <c r="AK68" s="104"/>
      <c r="AL68" s="104"/>
      <c r="AM68" s="104"/>
      <c r="AN68" s="104"/>
      <c r="AO68" s="104"/>
      <c r="AP68" s="104"/>
      <c r="AQ68" s="104"/>
      <c r="AR68" s="104"/>
      <c r="AS68" s="104"/>
      <c r="AT68" s="104"/>
      <c r="AU68" s="104"/>
      <c r="AV68" s="104"/>
      <c r="AW68" s="104"/>
      <c r="AX68" s="104"/>
      <c r="AY68" s="104"/>
    </row>
    <row r="69" spans="1:51">
      <c r="A69" s="104"/>
      <c r="B69" s="104"/>
      <c r="C69" s="155"/>
      <c r="D69" s="104"/>
      <c r="E69" s="104"/>
      <c r="F69" s="104"/>
      <c r="G69" s="104"/>
      <c r="H69" s="104"/>
      <c r="I69" s="104"/>
      <c r="J69" s="104"/>
      <c r="K69" s="104"/>
      <c r="L69" s="104"/>
      <c r="M69" s="147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"/>
      <c r="AC69" s="104"/>
      <c r="AD69" s="10"/>
      <c r="AE69" s="147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  <c r="AR69" s="104"/>
      <c r="AS69" s="104"/>
      <c r="AT69" s="104"/>
      <c r="AU69" s="104"/>
      <c r="AV69" s="104"/>
      <c r="AW69" s="104"/>
      <c r="AX69" s="104"/>
      <c r="AY69" s="104"/>
    </row>
    <row r="70" spans="1:51">
      <c r="A70" s="104"/>
      <c r="B70" s="104"/>
      <c r="C70" s="155"/>
      <c r="D70" s="104"/>
      <c r="E70" s="104"/>
      <c r="F70" s="104"/>
      <c r="G70" s="104"/>
      <c r="H70" s="104"/>
      <c r="I70" s="104"/>
      <c r="J70" s="104"/>
      <c r="K70" s="104"/>
      <c r="L70" s="104"/>
      <c r="M70" s="147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"/>
      <c r="AC70" s="104"/>
      <c r="AD70" s="10"/>
      <c r="AE70" s="147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104"/>
      <c r="AT70" s="104"/>
      <c r="AU70" s="104"/>
      <c r="AV70" s="104"/>
      <c r="AW70" s="104"/>
      <c r="AX70" s="104"/>
      <c r="AY70" s="104"/>
    </row>
    <row r="71" spans="1:51">
      <c r="A71" s="104"/>
      <c r="B71" s="104"/>
      <c r="C71" s="155"/>
      <c r="D71" s="104"/>
      <c r="E71" s="104"/>
      <c r="F71" s="104"/>
      <c r="G71" s="104"/>
      <c r="H71" s="104"/>
      <c r="I71" s="104"/>
      <c r="J71" s="104"/>
      <c r="K71" s="104"/>
      <c r="L71" s="104"/>
      <c r="M71" s="147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"/>
      <c r="AC71" s="104"/>
      <c r="AD71" s="10"/>
      <c r="AE71" s="147"/>
      <c r="AF71" s="104"/>
      <c r="AG71" s="104"/>
      <c r="AH71" s="104"/>
      <c r="AI71" s="104"/>
      <c r="AJ71" s="104"/>
      <c r="AK71" s="104"/>
      <c r="AL71" s="104"/>
      <c r="AM71" s="104"/>
      <c r="AN71" s="104"/>
      <c r="AO71" s="104"/>
      <c r="AP71" s="104"/>
      <c r="AQ71" s="104"/>
      <c r="AR71" s="104"/>
      <c r="AS71" s="104"/>
      <c r="AT71" s="104"/>
      <c r="AU71" s="104"/>
      <c r="AV71" s="104"/>
      <c r="AW71" s="104"/>
      <c r="AX71" s="104"/>
      <c r="AY71" s="104"/>
    </row>
    <row r="72" spans="1:51">
      <c r="A72" s="104"/>
      <c r="B72" s="104"/>
      <c r="C72" s="155"/>
      <c r="D72" s="104"/>
      <c r="E72" s="104"/>
      <c r="F72" s="104"/>
      <c r="G72" s="104"/>
      <c r="H72" s="104"/>
      <c r="I72" s="104"/>
      <c r="J72" s="104"/>
      <c r="K72" s="104"/>
      <c r="L72" s="104"/>
      <c r="M72" s="147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"/>
      <c r="AC72" s="104"/>
      <c r="AD72" s="10"/>
      <c r="AE72" s="147"/>
      <c r="AF72" s="104"/>
      <c r="AG72" s="104"/>
      <c r="AH72" s="104"/>
      <c r="AI72" s="104"/>
      <c r="AJ72" s="104"/>
      <c r="AK72" s="104"/>
      <c r="AL72" s="104"/>
      <c r="AM72" s="104"/>
      <c r="AN72" s="104"/>
      <c r="AO72" s="104"/>
      <c r="AP72" s="104"/>
      <c r="AQ72" s="104"/>
      <c r="AR72" s="104"/>
      <c r="AS72" s="104"/>
      <c r="AT72" s="104"/>
      <c r="AU72" s="104"/>
      <c r="AV72" s="104"/>
      <c r="AW72" s="104"/>
      <c r="AX72" s="104"/>
      <c r="AY72" s="104"/>
    </row>
    <row r="73" spans="1:51">
      <c r="A73" s="104"/>
      <c r="B73" s="104"/>
      <c r="C73" s="155"/>
      <c r="D73" s="104"/>
      <c r="E73" s="104"/>
      <c r="F73" s="104"/>
      <c r="G73" s="104"/>
      <c r="H73" s="104"/>
      <c r="I73" s="104"/>
      <c r="J73" s="104"/>
      <c r="K73" s="104"/>
      <c r="L73" s="104"/>
      <c r="M73" s="147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"/>
      <c r="AC73" s="104"/>
      <c r="AD73" s="10"/>
      <c r="AE73" s="147"/>
      <c r="AF73" s="104"/>
      <c r="AG73" s="104"/>
      <c r="AH73" s="104"/>
      <c r="AI73" s="104"/>
      <c r="AJ73" s="104"/>
      <c r="AK73" s="104"/>
      <c r="AL73" s="104"/>
      <c r="AM73" s="104"/>
      <c r="AN73" s="104"/>
      <c r="AO73" s="104"/>
      <c r="AP73" s="104"/>
      <c r="AQ73" s="104"/>
      <c r="AR73" s="104"/>
      <c r="AS73" s="104"/>
      <c r="AT73" s="104"/>
      <c r="AU73" s="104"/>
      <c r="AV73" s="104"/>
      <c r="AW73" s="104"/>
      <c r="AX73" s="104"/>
      <c r="AY73" s="104"/>
    </row>
    <row r="74" spans="1:51">
      <c r="A74" s="104"/>
      <c r="B74" s="104"/>
      <c r="C74" s="155"/>
      <c r="D74" s="104"/>
      <c r="E74" s="104"/>
      <c r="F74" s="104"/>
      <c r="G74" s="104"/>
      <c r="H74" s="104"/>
      <c r="I74" s="104"/>
      <c r="J74" s="104"/>
      <c r="K74" s="104"/>
      <c r="L74" s="104"/>
      <c r="M74" s="147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"/>
      <c r="AC74" s="104"/>
      <c r="AD74" s="10"/>
      <c r="AE74" s="147"/>
      <c r="AF74" s="104"/>
      <c r="AG74" s="104"/>
      <c r="AH74" s="104"/>
      <c r="AI74" s="104"/>
      <c r="AJ74" s="104"/>
      <c r="AK74" s="104"/>
      <c r="AL74" s="104"/>
      <c r="AM74" s="104"/>
      <c r="AN74" s="104"/>
      <c r="AO74" s="104"/>
      <c r="AP74" s="104"/>
      <c r="AQ74" s="104"/>
      <c r="AR74" s="104"/>
      <c r="AS74" s="104"/>
      <c r="AT74" s="104"/>
      <c r="AU74" s="104"/>
      <c r="AV74" s="104"/>
      <c r="AW74" s="104"/>
      <c r="AX74" s="104"/>
      <c r="AY74" s="104"/>
    </row>
    <row r="75" spans="1:51">
      <c r="A75" s="104"/>
      <c r="B75" s="104"/>
      <c r="C75" s="155"/>
      <c r="D75" s="104"/>
      <c r="E75" s="104"/>
      <c r="F75" s="104"/>
      <c r="G75" s="104"/>
      <c r="H75" s="104"/>
      <c r="I75" s="104"/>
      <c r="J75" s="104"/>
      <c r="K75" s="104"/>
      <c r="L75" s="104"/>
      <c r="M75" s="147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"/>
      <c r="AC75" s="104"/>
      <c r="AD75" s="10"/>
      <c r="AE75" s="147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04"/>
      <c r="AQ75" s="104"/>
      <c r="AR75" s="104"/>
      <c r="AS75" s="104"/>
      <c r="AT75" s="104"/>
      <c r="AU75" s="104"/>
      <c r="AV75" s="104"/>
      <c r="AW75" s="104"/>
      <c r="AX75" s="104"/>
      <c r="AY75" s="104"/>
    </row>
    <row r="76" spans="1:51">
      <c r="A76" s="104"/>
      <c r="B76" s="104"/>
      <c r="C76" s="155"/>
      <c r="D76" s="104"/>
      <c r="E76" s="104"/>
      <c r="F76" s="104"/>
      <c r="G76" s="104"/>
      <c r="H76" s="104"/>
      <c r="I76" s="104"/>
      <c r="J76" s="104"/>
      <c r="K76" s="104"/>
      <c r="L76" s="104"/>
      <c r="M76" s="147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  <c r="AA76" s="104"/>
      <c r="AB76" s="10"/>
      <c r="AC76" s="104"/>
      <c r="AD76" s="10"/>
      <c r="AE76" s="147"/>
      <c r="AF76" s="104"/>
      <c r="AG76" s="104"/>
      <c r="AH76" s="104"/>
      <c r="AI76" s="104"/>
      <c r="AJ76" s="104"/>
      <c r="AK76" s="104"/>
      <c r="AL76" s="104"/>
      <c r="AM76" s="104"/>
      <c r="AN76" s="104"/>
      <c r="AO76" s="104"/>
      <c r="AP76" s="104"/>
      <c r="AQ76" s="104"/>
      <c r="AR76" s="104"/>
      <c r="AS76" s="104"/>
      <c r="AT76" s="104"/>
      <c r="AU76" s="104"/>
      <c r="AV76" s="104"/>
      <c r="AW76" s="104"/>
      <c r="AX76" s="104"/>
      <c r="AY76" s="104"/>
    </row>
    <row r="77" spans="1:51">
      <c r="A77" s="104"/>
      <c r="B77" s="104"/>
      <c r="C77" s="155"/>
      <c r="D77" s="104"/>
      <c r="E77" s="104"/>
      <c r="F77" s="104"/>
      <c r="G77" s="104"/>
      <c r="H77" s="104"/>
      <c r="I77" s="104"/>
      <c r="J77" s="104"/>
      <c r="K77" s="104"/>
      <c r="L77" s="104"/>
      <c r="M77" s="147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"/>
      <c r="AC77" s="104"/>
      <c r="AD77" s="10"/>
      <c r="AE77" s="147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104"/>
      <c r="AQ77" s="104"/>
      <c r="AR77" s="104"/>
      <c r="AS77" s="104"/>
      <c r="AT77" s="104"/>
      <c r="AU77" s="104"/>
      <c r="AV77" s="104"/>
      <c r="AW77" s="104"/>
      <c r="AX77" s="104"/>
      <c r="AY77" s="104"/>
    </row>
    <row r="78" spans="1:51">
      <c r="A78" s="104"/>
      <c r="B78" s="104"/>
      <c r="C78" s="155"/>
      <c r="D78" s="104"/>
      <c r="E78" s="104"/>
      <c r="F78" s="104"/>
      <c r="G78" s="104"/>
      <c r="H78" s="104"/>
      <c r="I78" s="104"/>
      <c r="J78" s="104"/>
      <c r="K78" s="104"/>
      <c r="L78" s="104"/>
      <c r="M78" s="147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  <c r="AA78" s="104"/>
      <c r="AB78" s="10"/>
      <c r="AC78" s="104"/>
      <c r="AD78" s="10"/>
      <c r="AE78" s="147"/>
      <c r="AF78" s="104"/>
      <c r="AG78" s="104"/>
      <c r="AH78" s="104"/>
      <c r="AI78" s="104"/>
      <c r="AJ78" s="104"/>
      <c r="AK78" s="104"/>
      <c r="AL78" s="104"/>
      <c r="AM78" s="104"/>
      <c r="AN78" s="104"/>
      <c r="AO78" s="104"/>
      <c r="AP78" s="104"/>
      <c r="AQ78" s="104"/>
      <c r="AR78" s="104"/>
      <c r="AS78" s="104"/>
      <c r="AT78" s="104"/>
      <c r="AU78" s="104"/>
      <c r="AV78" s="104"/>
      <c r="AW78" s="104"/>
      <c r="AX78" s="104"/>
      <c r="AY78" s="104"/>
    </row>
    <row r="79" spans="1:51">
      <c r="A79" s="104"/>
      <c r="B79" s="104"/>
      <c r="C79" s="155"/>
      <c r="D79" s="104"/>
      <c r="E79" s="104"/>
      <c r="F79" s="104"/>
      <c r="G79" s="104"/>
      <c r="H79" s="104"/>
      <c r="I79" s="104"/>
      <c r="J79" s="104"/>
      <c r="K79" s="104"/>
      <c r="L79" s="104"/>
      <c r="M79" s="147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  <c r="AA79" s="104"/>
      <c r="AB79" s="10"/>
      <c r="AC79" s="104"/>
      <c r="AD79" s="10"/>
      <c r="AE79" s="147"/>
      <c r="AF79" s="104"/>
      <c r="AG79" s="104"/>
      <c r="AH79" s="104"/>
      <c r="AI79" s="104"/>
      <c r="AJ79" s="104"/>
      <c r="AK79" s="104"/>
      <c r="AL79" s="104"/>
      <c r="AM79" s="104"/>
      <c r="AN79" s="104"/>
      <c r="AO79" s="104"/>
      <c r="AP79" s="104"/>
      <c r="AQ79" s="104"/>
      <c r="AR79" s="104"/>
      <c r="AS79" s="104"/>
      <c r="AT79" s="104"/>
      <c r="AU79" s="104"/>
      <c r="AV79" s="104"/>
      <c r="AW79" s="104"/>
      <c r="AX79" s="104"/>
      <c r="AY79" s="104"/>
    </row>
    <row r="80" spans="1:51">
      <c r="A80" s="104"/>
      <c r="B80" s="104"/>
      <c r="C80" s="155"/>
      <c r="D80" s="104"/>
      <c r="E80" s="104"/>
      <c r="F80" s="104"/>
      <c r="G80" s="104"/>
      <c r="H80" s="104"/>
      <c r="I80" s="104"/>
      <c r="J80" s="104"/>
      <c r="K80" s="104"/>
      <c r="L80" s="104"/>
      <c r="M80" s="147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  <c r="AA80" s="104"/>
      <c r="AB80" s="10"/>
      <c r="AC80" s="104"/>
      <c r="AD80" s="10"/>
      <c r="AE80" s="147"/>
      <c r="AF80" s="104"/>
      <c r="AG80" s="104"/>
      <c r="AH80" s="104"/>
      <c r="AI80" s="104"/>
      <c r="AJ80" s="104"/>
      <c r="AK80" s="104"/>
      <c r="AL80" s="104"/>
      <c r="AM80" s="104"/>
      <c r="AN80" s="104"/>
      <c r="AO80" s="104"/>
      <c r="AP80" s="104"/>
      <c r="AQ80" s="104"/>
      <c r="AR80" s="104"/>
      <c r="AS80" s="104"/>
      <c r="AT80" s="104"/>
      <c r="AU80" s="104"/>
      <c r="AV80" s="104"/>
      <c r="AW80" s="104"/>
      <c r="AX80" s="104"/>
      <c r="AY80" s="104"/>
    </row>
    <row r="81" spans="1:51">
      <c r="A81" s="104"/>
      <c r="B81" s="104"/>
      <c r="C81" s="155"/>
      <c r="D81" s="104"/>
      <c r="E81" s="104"/>
      <c r="F81" s="104"/>
      <c r="G81" s="104"/>
      <c r="H81" s="104"/>
      <c r="I81" s="104"/>
      <c r="J81" s="104"/>
      <c r="K81" s="104"/>
      <c r="L81" s="104"/>
      <c r="M81" s="147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  <c r="AA81" s="104"/>
      <c r="AB81" s="10"/>
      <c r="AC81" s="104"/>
      <c r="AD81" s="10"/>
      <c r="AE81" s="147"/>
      <c r="AF81" s="104"/>
      <c r="AG81" s="104"/>
      <c r="AH81" s="104"/>
      <c r="AI81" s="104"/>
      <c r="AJ81" s="104"/>
      <c r="AK81" s="104"/>
      <c r="AL81" s="104"/>
      <c r="AM81" s="104"/>
      <c r="AN81" s="104"/>
      <c r="AO81" s="104"/>
      <c r="AP81" s="104"/>
      <c r="AQ81" s="104"/>
      <c r="AR81" s="104"/>
      <c r="AS81" s="104"/>
      <c r="AT81" s="104"/>
      <c r="AU81" s="104"/>
      <c r="AV81" s="104"/>
      <c r="AW81" s="104"/>
      <c r="AX81" s="104"/>
      <c r="AY81" s="104"/>
    </row>
    <row r="82" spans="1:51">
      <c r="A82" s="104"/>
      <c r="B82" s="104"/>
      <c r="C82" s="155"/>
      <c r="D82" s="104"/>
      <c r="E82" s="104"/>
      <c r="F82" s="104"/>
      <c r="G82" s="104"/>
      <c r="H82" s="104"/>
      <c r="I82" s="104"/>
      <c r="J82" s="104"/>
      <c r="K82" s="104"/>
      <c r="L82" s="104"/>
      <c r="M82" s="147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  <c r="AA82" s="104"/>
      <c r="AB82" s="10"/>
      <c r="AC82" s="104"/>
      <c r="AD82" s="10"/>
      <c r="AE82" s="147"/>
      <c r="AF82" s="104"/>
      <c r="AG82" s="104"/>
      <c r="AH82" s="104"/>
      <c r="AI82" s="104"/>
      <c r="AJ82" s="104"/>
      <c r="AK82" s="104"/>
      <c r="AL82" s="104"/>
      <c r="AM82" s="104"/>
      <c r="AN82" s="104"/>
      <c r="AO82" s="104"/>
      <c r="AP82" s="104"/>
      <c r="AQ82" s="104"/>
      <c r="AR82" s="104"/>
      <c r="AS82" s="104"/>
      <c r="AT82" s="104"/>
      <c r="AU82" s="104"/>
      <c r="AV82" s="104"/>
      <c r="AW82" s="104"/>
      <c r="AX82" s="104"/>
      <c r="AY82" s="104"/>
    </row>
    <row r="83" spans="1:51">
      <c r="B83" s="104"/>
      <c r="C83" s="155"/>
      <c r="D83" s="104"/>
      <c r="E83" s="104"/>
      <c r="F83" s="104"/>
      <c r="G83" s="104"/>
      <c r="H83" s="104"/>
      <c r="I83" s="104"/>
      <c r="J83" s="104"/>
      <c r="K83" s="104"/>
      <c r="L83" s="104"/>
      <c r="M83" s="147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  <c r="AA83" s="104"/>
      <c r="AB83" s="10"/>
      <c r="AC83" s="104"/>
      <c r="AD83" s="10"/>
      <c r="AE83" s="147"/>
      <c r="AF83" s="104"/>
      <c r="AG83" s="104"/>
      <c r="AH83" s="104"/>
      <c r="AI83" s="104"/>
      <c r="AJ83" s="104"/>
      <c r="AK83" s="104"/>
      <c r="AL83" s="104"/>
      <c r="AM83" s="104"/>
      <c r="AN83" s="104"/>
      <c r="AO83" s="104"/>
      <c r="AP83" s="104"/>
      <c r="AQ83" s="104"/>
      <c r="AR83" s="104"/>
      <c r="AS83" s="104"/>
      <c r="AT83" s="104"/>
      <c r="AU83" s="104"/>
      <c r="AV83" s="104"/>
      <c r="AW83" s="104"/>
      <c r="AX83" s="104"/>
      <c r="AY83" s="104"/>
    </row>
    <row r="84" spans="1:51">
      <c r="B84" s="104"/>
      <c r="C84" s="155"/>
      <c r="D84" s="104"/>
      <c r="E84" s="104"/>
      <c r="F84" s="104"/>
      <c r="G84" s="104"/>
      <c r="H84" s="104"/>
      <c r="I84" s="104"/>
      <c r="J84" s="104"/>
      <c r="K84" s="104"/>
      <c r="L84" s="104"/>
      <c r="M84" s="147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  <c r="AA84" s="104"/>
      <c r="AB84" s="10"/>
      <c r="AC84" s="104"/>
      <c r="AD84" s="10"/>
      <c r="AE84" s="147"/>
      <c r="AF84" s="104"/>
      <c r="AG84" s="104"/>
      <c r="AH84" s="104"/>
      <c r="AI84" s="104"/>
      <c r="AJ84" s="104"/>
      <c r="AK84" s="104"/>
      <c r="AL84" s="104"/>
      <c r="AM84" s="104"/>
      <c r="AN84" s="104"/>
      <c r="AO84" s="104"/>
      <c r="AP84" s="104"/>
      <c r="AQ84" s="104"/>
      <c r="AR84" s="104"/>
      <c r="AS84" s="104"/>
      <c r="AT84" s="104"/>
      <c r="AU84" s="104"/>
      <c r="AV84" s="104"/>
      <c r="AW84" s="104"/>
      <c r="AX84" s="104"/>
      <c r="AY84" s="104"/>
    </row>
    <row r="85" spans="1:51">
      <c r="B85" s="104"/>
      <c r="C85" s="155"/>
      <c r="D85" s="104"/>
      <c r="E85" s="104"/>
      <c r="F85" s="104"/>
      <c r="G85" s="104"/>
      <c r="H85" s="104"/>
      <c r="I85" s="104"/>
      <c r="J85" s="104"/>
      <c r="K85" s="104"/>
      <c r="L85" s="104"/>
      <c r="M85" s="147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  <c r="AA85" s="104"/>
      <c r="AB85" s="10"/>
      <c r="AC85" s="104"/>
      <c r="AD85" s="10"/>
      <c r="AE85" s="147"/>
      <c r="AF85" s="104"/>
      <c r="AG85" s="104"/>
      <c r="AH85" s="104"/>
      <c r="AI85" s="104"/>
      <c r="AJ85" s="104"/>
      <c r="AK85" s="104"/>
      <c r="AL85" s="104"/>
      <c r="AM85" s="104"/>
      <c r="AN85" s="104"/>
      <c r="AO85" s="104"/>
      <c r="AP85" s="104"/>
      <c r="AQ85" s="104"/>
      <c r="AR85" s="104"/>
      <c r="AS85" s="104"/>
      <c r="AT85" s="104"/>
      <c r="AU85" s="104"/>
      <c r="AV85" s="104"/>
      <c r="AW85" s="104"/>
      <c r="AX85" s="104"/>
      <c r="AY85" s="104"/>
    </row>
    <row r="86" spans="1:51">
      <c r="B86" s="104"/>
      <c r="C86" s="155"/>
      <c r="D86" s="104"/>
      <c r="E86" s="104"/>
      <c r="F86" s="104"/>
      <c r="G86" s="104"/>
      <c r="H86" s="104"/>
      <c r="I86" s="104"/>
      <c r="J86" s="104"/>
      <c r="K86" s="104"/>
      <c r="L86" s="104"/>
      <c r="M86" s="147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  <c r="AA86" s="104"/>
      <c r="AB86" s="10"/>
      <c r="AC86" s="104"/>
      <c r="AD86" s="10"/>
      <c r="AE86" s="147"/>
      <c r="AF86" s="104"/>
      <c r="AG86" s="104"/>
      <c r="AH86" s="104"/>
      <c r="AI86" s="104"/>
      <c r="AJ86" s="104"/>
      <c r="AK86" s="104"/>
      <c r="AL86" s="104"/>
      <c r="AM86" s="104"/>
      <c r="AN86" s="104"/>
      <c r="AO86" s="104"/>
      <c r="AP86" s="104"/>
      <c r="AQ86" s="104"/>
      <c r="AR86" s="104"/>
      <c r="AS86" s="104"/>
      <c r="AT86" s="104"/>
      <c r="AU86" s="104"/>
      <c r="AV86" s="104"/>
      <c r="AW86" s="104"/>
      <c r="AX86" s="104"/>
      <c r="AY86" s="104"/>
    </row>
    <row r="87" spans="1:51">
      <c r="B87" s="104"/>
      <c r="C87" s="155"/>
      <c r="D87" s="104"/>
      <c r="E87" s="104"/>
      <c r="F87" s="104"/>
      <c r="G87" s="104"/>
      <c r="H87" s="104"/>
      <c r="I87" s="104"/>
      <c r="J87" s="104"/>
      <c r="K87" s="104"/>
      <c r="L87" s="104"/>
      <c r="M87" s="147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  <c r="AA87" s="104"/>
      <c r="AB87" s="10"/>
      <c r="AC87" s="104"/>
      <c r="AD87" s="10"/>
      <c r="AE87" s="147"/>
      <c r="AF87" s="104"/>
      <c r="AG87" s="104"/>
      <c r="AH87" s="104"/>
      <c r="AI87" s="104"/>
      <c r="AJ87" s="104"/>
      <c r="AK87" s="104"/>
      <c r="AL87" s="104"/>
      <c r="AM87" s="104"/>
      <c r="AN87" s="104"/>
      <c r="AO87" s="104"/>
      <c r="AP87" s="104"/>
      <c r="AQ87" s="104"/>
      <c r="AR87" s="104"/>
      <c r="AS87" s="104"/>
      <c r="AT87" s="104"/>
      <c r="AU87" s="104"/>
      <c r="AV87" s="104"/>
      <c r="AW87" s="104"/>
      <c r="AX87" s="104"/>
      <c r="AY87" s="104"/>
    </row>
    <row r="88" spans="1:51">
      <c r="C88" s="4"/>
      <c r="D88" s="3"/>
      <c r="E88" s="3"/>
      <c r="F88" s="3"/>
      <c r="G88" s="3"/>
      <c r="H88" s="3"/>
      <c r="I88" s="3"/>
      <c r="J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</sheetData>
  <sheetProtection password="ED67" sheet="1" objects="1" scenarios="1" selectLockedCells="1"/>
  <dataConsolidate/>
  <customSheetViews>
    <customSheetView guid="{60F2E9B3-473C-4B94-90AC-2B30E7B669F7}" scale="85" hiddenColumns="1">
      <selection activeCell="E3" sqref="E3:F3"/>
      <pageMargins left="0.7" right="0.7" top="0.75" bottom="0.75" header="0.3" footer="0.3"/>
      <pageSetup paperSize="9" orientation="portrait" horizontalDpi="1200" verticalDpi="1200" r:id="rId1"/>
    </customSheetView>
  </customSheetViews>
  <mergeCells count="11">
    <mergeCell ref="V3:W3"/>
    <mergeCell ref="X3:Y3"/>
    <mergeCell ref="Z3:AA3"/>
    <mergeCell ref="C3:D3"/>
    <mergeCell ref="E3:F3"/>
    <mergeCell ref="G3:H3"/>
    <mergeCell ref="I3:J3"/>
    <mergeCell ref="K3:L3"/>
    <mergeCell ref="P3:Q3"/>
    <mergeCell ref="R3:S3"/>
    <mergeCell ref="T3:U3"/>
  </mergeCells>
  <conditionalFormatting sqref="C5:D5">
    <cfRule type="cellIs" dxfId="11403" priority="704" operator="equal">
      <formula>0</formula>
    </cfRule>
  </conditionalFormatting>
  <conditionalFormatting sqref="B5">
    <cfRule type="expression" dxfId="11402" priority="703">
      <formula>C5=0</formula>
    </cfRule>
  </conditionalFormatting>
  <conditionalFormatting sqref="G5">
    <cfRule type="expression" dxfId="11401" priority="702">
      <formula>G5&lt;H5/2</formula>
    </cfRule>
  </conditionalFormatting>
  <conditionalFormatting sqref="I5">
    <cfRule type="expression" dxfId="11400" priority="701">
      <formula>I5&lt;J5/2</formula>
    </cfRule>
  </conditionalFormatting>
  <conditionalFormatting sqref="E5">
    <cfRule type="expression" dxfId="11399" priority="700">
      <formula>E5&lt;F5/2</formula>
    </cfRule>
  </conditionalFormatting>
  <conditionalFormatting sqref="P5">
    <cfRule type="expression" dxfId="11398" priority="699">
      <formula>P5&lt;Q5/2</formula>
    </cfRule>
  </conditionalFormatting>
  <conditionalFormatting sqref="R5">
    <cfRule type="expression" dxfId="11397" priority="698">
      <formula>R5&lt;S5/2</formula>
    </cfRule>
  </conditionalFormatting>
  <conditionalFormatting sqref="T5">
    <cfRule type="expression" dxfId="11396" priority="697">
      <formula>T5&lt;U5/2</formula>
    </cfRule>
  </conditionalFormatting>
  <conditionalFormatting sqref="V5">
    <cfRule type="expression" dxfId="11395" priority="696">
      <formula>V5&lt;W5/2</formula>
    </cfRule>
  </conditionalFormatting>
  <conditionalFormatting sqref="X5">
    <cfRule type="expression" dxfId="11394" priority="695">
      <formula>X5&lt;Y5/2</formula>
    </cfRule>
  </conditionalFormatting>
  <conditionalFormatting sqref="C6:D6">
    <cfRule type="cellIs" dxfId="11393" priority="694" operator="equal">
      <formula>0</formula>
    </cfRule>
  </conditionalFormatting>
  <conditionalFormatting sqref="B6">
    <cfRule type="expression" dxfId="11392" priority="693">
      <formula>C6=0</formula>
    </cfRule>
  </conditionalFormatting>
  <conditionalFormatting sqref="G6">
    <cfRule type="expression" dxfId="11391" priority="692">
      <formula>G6&lt;H6/2</formula>
    </cfRule>
  </conditionalFormatting>
  <conditionalFormatting sqref="I6">
    <cfRule type="expression" dxfId="11390" priority="691">
      <formula>I6&lt;J6/2</formula>
    </cfRule>
  </conditionalFormatting>
  <conditionalFormatting sqref="E6">
    <cfRule type="expression" dxfId="11389" priority="690">
      <formula>E6&lt;F6/2</formula>
    </cfRule>
  </conditionalFormatting>
  <conditionalFormatting sqref="P6">
    <cfRule type="expression" dxfId="11388" priority="689">
      <formula>P6&lt;Q6/2</formula>
    </cfRule>
  </conditionalFormatting>
  <conditionalFormatting sqref="R6">
    <cfRule type="expression" dxfId="11387" priority="688">
      <formula>R6&lt;S6/2</formula>
    </cfRule>
  </conditionalFormatting>
  <conditionalFormatting sqref="T6">
    <cfRule type="expression" dxfId="11386" priority="687">
      <formula>T6&lt;U6/2</formula>
    </cfRule>
  </conditionalFormatting>
  <conditionalFormatting sqref="V6">
    <cfRule type="expression" dxfId="11385" priority="686">
      <formula>V6&lt;W6/2</formula>
    </cfRule>
  </conditionalFormatting>
  <conditionalFormatting sqref="X6">
    <cfRule type="expression" dxfId="11384" priority="685">
      <formula>X6&lt;Y6/2</formula>
    </cfRule>
  </conditionalFormatting>
  <conditionalFormatting sqref="C7:D7">
    <cfRule type="cellIs" dxfId="11383" priority="684" operator="equal">
      <formula>0</formula>
    </cfRule>
  </conditionalFormatting>
  <conditionalFormatting sqref="B7">
    <cfRule type="expression" dxfId="11382" priority="683">
      <formula>C7=0</formula>
    </cfRule>
  </conditionalFormatting>
  <conditionalFormatting sqref="G7">
    <cfRule type="expression" dxfId="11381" priority="682">
      <formula>G7&lt;H7/2</formula>
    </cfRule>
  </conditionalFormatting>
  <conditionalFormatting sqref="I7">
    <cfRule type="expression" dxfId="11380" priority="681">
      <formula>I7&lt;J7/2</formula>
    </cfRule>
  </conditionalFormatting>
  <conditionalFormatting sqref="E7">
    <cfRule type="expression" dxfId="11379" priority="680">
      <formula>E7&lt;F7/2</formula>
    </cfRule>
  </conditionalFormatting>
  <conditionalFormatting sqref="P7">
    <cfRule type="expression" dxfId="11378" priority="679">
      <formula>P7&lt;Q7/2</formula>
    </cfRule>
  </conditionalFormatting>
  <conditionalFormatting sqref="R7">
    <cfRule type="expression" dxfId="11377" priority="678">
      <formula>R7&lt;S7/2</formula>
    </cfRule>
  </conditionalFormatting>
  <conditionalFormatting sqref="T7">
    <cfRule type="expression" dxfId="11376" priority="677">
      <formula>T7&lt;U7/2</formula>
    </cfRule>
  </conditionalFormatting>
  <conditionalFormatting sqref="V7">
    <cfRule type="expression" dxfId="11375" priority="676">
      <formula>V7&lt;W7/2</formula>
    </cfRule>
  </conditionalFormatting>
  <conditionalFormatting sqref="X7">
    <cfRule type="expression" dxfId="11374" priority="675">
      <formula>X7&lt;Y7/2</formula>
    </cfRule>
  </conditionalFormatting>
  <conditionalFormatting sqref="C8:D8">
    <cfRule type="cellIs" dxfId="11373" priority="674" operator="equal">
      <formula>0</formula>
    </cfRule>
  </conditionalFormatting>
  <conditionalFormatting sqref="B8">
    <cfRule type="expression" dxfId="11372" priority="673">
      <formula>C8=0</formula>
    </cfRule>
  </conditionalFormatting>
  <conditionalFormatting sqref="G8">
    <cfRule type="expression" dxfId="11371" priority="672">
      <formula>G8&lt;H8/2</formula>
    </cfRule>
  </conditionalFormatting>
  <conditionalFormatting sqref="I8">
    <cfRule type="expression" dxfId="11370" priority="671">
      <formula>I8&lt;J8/2</formula>
    </cfRule>
  </conditionalFormatting>
  <conditionalFormatting sqref="E8">
    <cfRule type="expression" dxfId="11369" priority="670">
      <formula>E8&lt;F8/2</formula>
    </cfRule>
  </conditionalFormatting>
  <conditionalFormatting sqref="P8">
    <cfRule type="expression" dxfId="11368" priority="669">
      <formula>P8&lt;Q8/2</formula>
    </cfRule>
  </conditionalFormatting>
  <conditionalFormatting sqref="R8">
    <cfRule type="expression" dxfId="11367" priority="668">
      <formula>R8&lt;S8/2</formula>
    </cfRule>
  </conditionalFormatting>
  <conditionalFormatting sqref="T8">
    <cfRule type="expression" dxfId="11366" priority="667">
      <formula>T8&lt;U8/2</formula>
    </cfRule>
  </conditionalFormatting>
  <conditionalFormatting sqref="V8">
    <cfRule type="expression" dxfId="11365" priority="666">
      <formula>V8&lt;W8/2</formula>
    </cfRule>
  </conditionalFormatting>
  <conditionalFormatting sqref="X8">
    <cfRule type="expression" dxfId="11364" priority="665">
      <formula>X8&lt;Y8/2</formula>
    </cfRule>
  </conditionalFormatting>
  <conditionalFormatting sqref="C9:D9">
    <cfRule type="cellIs" dxfId="11363" priority="664" operator="equal">
      <formula>0</formula>
    </cfRule>
  </conditionalFormatting>
  <conditionalFormatting sqref="B9">
    <cfRule type="expression" dxfId="11362" priority="663">
      <formula>C9=0</formula>
    </cfRule>
  </conditionalFormatting>
  <conditionalFormatting sqref="G9">
    <cfRule type="expression" dxfId="11361" priority="662">
      <formula>G9&lt;H9/2</formula>
    </cfRule>
  </conditionalFormatting>
  <conditionalFormatting sqref="I9">
    <cfRule type="expression" dxfId="11360" priority="661">
      <formula>I9&lt;J9/2</formula>
    </cfRule>
  </conditionalFormatting>
  <conditionalFormatting sqref="E9">
    <cfRule type="expression" dxfId="11359" priority="660">
      <formula>E9&lt;F9/2</formula>
    </cfRule>
  </conditionalFormatting>
  <conditionalFormatting sqref="P9">
    <cfRule type="expression" dxfId="11358" priority="659">
      <formula>P9&lt;Q9/2</formula>
    </cfRule>
  </conditionalFormatting>
  <conditionalFormatting sqref="R9">
    <cfRule type="expression" dxfId="11357" priority="658">
      <formula>R9&lt;S9/2</formula>
    </cfRule>
  </conditionalFormatting>
  <conditionalFormatting sqref="T9">
    <cfRule type="expression" dxfId="11356" priority="657">
      <formula>T9&lt;U9/2</formula>
    </cfRule>
  </conditionalFormatting>
  <conditionalFormatting sqref="V9">
    <cfRule type="expression" dxfId="11355" priority="656">
      <formula>V9&lt;W9/2</formula>
    </cfRule>
  </conditionalFormatting>
  <conditionalFormatting sqref="X9">
    <cfRule type="expression" dxfId="11354" priority="655">
      <formula>X9&lt;Y9/2</formula>
    </cfRule>
  </conditionalFormatting>
  <conditionalFormatting sqref="C10:D10">
    <cfRule type="cellIs" dxfId="11353" priority="654" operator="equal">
      <formula>0</formula>
    </cfRule>
  </conditionalFormatting>
  <conditionalFormatting sqref="B10">
    <cfRule type="expression" dxfId="11352" priority="653">
      <formula>C10=0</formula>
    </cfRule>
  </conditionalFormatting>
  <conditionalFormatting sqref="G10">
    <cfRule type="expression" dxfId="11351" priority="652">
      <formula>G10&lt;H10/2</formula>
    </cfRule>
  </conditionalFormatting>
  <conditionalFormatting sqref="I10">
    <cfRule type="expression" dxfId="11350" priority="651">
      <formula>I10&lt;J10/2</formula>
    </cfRule>
  </conditionalFormatting>
  <conditionalFormatting sqref="E10">
    <cfRule type="expression" dxfId="11349" priority="650">
      <formula>E10&lt;F10/2</formula>
    </cfRule>
  </conditionalFormatting>
  <conditionalFormatting sqref="P10">
    <cfRule type="expression" dxfId="11348" priority="649">
      <formula>P10&lt;Q10/2</formula>
    </cfRule>
  </conditionalFormatting>
  <conditionalFormatting sqref="R10">
    <cfRule type="expression" dxfId="11347" priority="648">
      <formula>R10&lt;S10/2</formula>
    </cfRule>
  </conditionalFormatting>
  <conditionalFormatting sqref="T10">
    <cfRule type="expression" dxfId="11346" priority="647">
      <formula>T10&lt;U10/2</formula>
    </cfRule>
  </conditionalFormatting>
  <conditionalFormatting sqref="V10">
    <cfRule type="expression" dxfId="11345" priority="646">
      <formula>V10&lt;W10/2</formula>
    </cfRule>
  </conditionalFormatting>
  <conditionalFormatting sqref="X10">
    <cfRule type="expression" dxfId="11344" priority="645">
      <formula>X10&lt;Y10/2</formula>
    </cfRule>
  </conditionalFormatting>
  <conditionalFormatting sqref="C11:D11">
    <cfRule type="cellIs" dxfId="11343" priority="644" operator="equal">
      <formula>0</formula>
    </cfRule>
  </conditionalFormatting>
  <conditionalFormatting sqref="B11">
    <cfRule type="expression" dxfId="11342" priority="643">
      <formula>C11=0</formula>
    </cfRule>
  </conditionalFormatting>
  <conditionalFormatting sqref="G11">
    <cfRule type="expression" dxfId="11341" priority="642">
      <formula>G11&lt;H11/2</formula>
    </cfRule>
  </conditionalFormatting>
  <conditionalFormatting sqref="I11">
    <cfRule type="expression" dxfId="11340" priority="641">
      <formula>I11&lt;J11/2</formula>
    </cfRule>
  </conditionalFormatting>
  <conditionalFormatting sqref="E11">
    <cfRule type="expression" dxfId="11339" priority="640">
      <formula>E11&lt;F11/2</formula>
    </cfRule>
  </conditionalFormatting>
  <conditionalFormatting sqref="P11">
    <cfRule type="expression" dxfId="11338" priority="639">
      <formula>P11&lt;Q11/2</formula>
    </cfRule>
  </conditionalFormatting>
  <conditionalFormatting sqref="R11">
    <cfRule type="expression" dxfId="11337" priority="638">
      <formula>R11&lt;S11/2</formula>
    </cfRule>
  </conditionalFormatting>
  <conditionalFormatting sqref="T11">
    <cfRule type="expression" dxfId="11336" priority="637">
      <formula>T11&lt;U11/2</formula>
    </cfRule>
  </conditionalFormatting>
  <conditionalFormatting sqref="V11">
    <cfRule type="expression" dxfId="11335" priority="636">
      <formula>V11&lt;W11/2</formula>
    </cfRule>
  </conditionalFormatting>
  <conditionalFormatting sqref="X11">
    <cfRule type="expression" dxfId="11334" priority="635">
      <formula>X11&lt;Y11/2</formula>
    </cfRule>
  </conditionalFormatting>
  <conditionalFormatting sqref="C12:D12">
    <cfRule type="cellIs" dxfId="11333" priority="634" operator="equal">
      <formula>0</formula>
    </cfRule>
  </conditionalFormatting>
  <conditionalFormatting sqref="B12">
    <cfRule type="expression" dxfId="11332" priority="633">
      <formula>C12=0</formula>
    </cfRule>
  </conditionalFormatting>
  <conditionalFormatting sqref="G12">
    <cfRule type="expression" dxfId="11331" priority="632">
      <formula>G12&lt;H12/2</formula>
    </cfRule>
  </conditionalFormatting>
  <conditionalFormatting sqref="I12">
    <cfRule type="expression" dxfId="11330" priority="631">
      <formula>I12&lt;J12/2</formula>
    </cfRule>
  </conditionalFormatting>
  <conditionalFormatting sqref="E12">
    <cfRule type="expression" dxfId="11329" priority="630">
      <formula>E12&lt;F12/2</formula>
    </cfRule>
  </conditionalFormatting>
  <conditionalFormatting sqref="P12">
    <cfRule type="expression" dxfId="11328" priority="629">
      <formula>P12&lt;Q12/2</formula>
    </cfRule>
  </conditionalFormatting>
  <conditionalFormatting sqref="R12">
    <cfRule type="expression" dxfId="11327" priority="628">
      <formula>R12&lt;S12/2</formula>
    </cfRule>
  </conditionalFormatting>
  <conditionalFormatting sqref="T12">
    <cfRule type="expression" dxfId="11326" priority="627">
      <formula>T12&lt;U12/2</formula>
    </cfRule>
  </conditionalFormatting>
  <conditionalFormatting sqref="V12">
    <cfRule type="expression" dxfId="11325" priority="626">
      <formula>V12&lt;W12/2</formula>
    </cfRule>
  </conditionalFormatting>
  <conditionalFormatting sqref="X12">
    <cfRule type="expression" dxfId="11324" priority="625">
      <formula>X12&lt;Y12/2</formula>
    </cfRule>
  </conditionalFormatting>
  <conditionalFormatting sqref="C13:D13">
    <cfRule type="cellIs" dxfId="11323" priority="624" operator="equal">
      <formula>0</formula>
    </cfRule>
  </conditionalFormatting>
  <conditionalFormatting sqref="B13">
    <cfRule type="expression" dxfId="11322" priority="623">
      <formula>C13=0</formula>
    </cfRule>
  </conditionalFormatting>
  <conditionalFormatting sqref="G13">
    <cfRule type="expression" dxfId="11321" priority="622">
      <formula>G13&lt;H13/2</formula>
    </cfRule>
  </conditionalFormatting>
  <conditionalFormatting sqref="I13">
    <cfRule type="expression" dxfId="11320" priority="621">
      <formula>I13&lt;J13/2</formula>
    </cfRule>
  </conditionalFormatting>
  <conditionalFormatting sqref="E13">
    <cfRule type="expression" dxfId="11319" priority="620">
      <formula>E13&lt;F13/2</formula>
    </cfRule>
  </conditionalFormatting>
  <conditionalFormatting sqref="P13">
    <cfRule type="expression" dxfId="11318" priority="619">
      <formula>P13&lt;Q13/2</formula>
    </cfRule>
  </conditionalFormatting>
  <conditionalFormatting sqref="R13">
    <cfRule type="expression" dxfId="11317" priority="618">
      <formula>R13&lt;S13/2</formula>
    </cfRule>
  </conditionalFormatting>
  <conditionalFormatting sqref="T13">
    <cfRule type="expression" dxfId="11316" priority="617">
      <formula>T13&lt;U13/2</formula>
    </cfRule>
  </conditionalFormatting>
  <conditionalFormatting sqref="V13">
    <cfRule type="expression" dxfId="11315" priority="616">
      <formula>V13&lt;W13/2</formula>
    </cfRule>
  </conditionalFormatting>
  <conditionalFormatting sqref="X13">
    <cfRule type="expression" dxfId="11314" priority="615">
      <formula>X13&lt;Y13/2</formula>
    </cfRule>
  </conditionalFormatting>
  <conditionalFormatting sqref="C14:D14">
    <cfRule type="cellIs" dxfId="11313" priority="614" operator="equal">
      <formula>0</formula>
    </cfRule>
  </conditionalFormatting>
  <conditionalFormatting sqref="B14">
    <cfRule type="expression" dxfId="11312" priority="613">
      <formula>C14=0</formula>
    </cfRule>
  </conditionalFormatting>
  <conditionalFormatting sqref="G14">
    <cfRule type="expression" dxfId="11311" priority="612">
      <formula>G14&lt;H14/2</formula>
    </cfRule>
  </conditionalFormatting>
  <conditionalFormatting sqref="I14">
    <cfRule type="expression" dxfId="11310" priority="611">
      <formula>I14&lt;J14/2</formula>
    </cfRule>
  </conditionalFormatting>
  <conditionalFormatting sqref="E14">
    <cfRule type="expression" dxfId="11309" priority="610">
      <formula>E14&lt;F14/2</formula>
    </cfRule>
  </conditionalFormatting>
  <conditionalFormatting sqref="P14">
    <cfRule type="expression" dxfId="11308" priority="609">
      <formula>P14&lt;Q14/2</formula>
    </cfRule>
  </conditionalFormatting>
  <conditionalFormatting sqref="R14">
    <cfRule type="expression" dxfId="11307" priority="608">
      <formula>R14&lt;S14/2</formula>
    </cfRule>
  </conditionalFormatting>
  <conditionalFormatting sqref="T14">
    <cfRule type="expression" dxfId="11306" priority="607">
      <formula>T14&lt;U14/2</formula>
    </cfRule>
  </conditionalFormatting>
  <conditionalFormatting sqref="V14">
    <cfRule type="expression" dxfId="11305" priority="606">
      <formula>V14&lt;W14/2</formula>
    </cfRule>
  </conditionalFormatting>
  <conditionalFormatting sqref="X14">
    <cfRule type="expression" dxfId="11304" priority="605">
      <formula>X14&lt;Y14/2</formula>
    </cfRule>
  </conditionalFormatting>
  <conditionalFormatting sqref="C15:D15">
    <cfRule type="cellIs" dxfId="11303" priority="604" operator="equal">
      <formula>0</formula>
    </cfRule>
  </conditionalFormatting>
  <conditionalFormatting sqref="B15">
    <cfRule type="expression" dxfId="11302" priority="603">
      <formula>C15=0</formula>
    </cfRule>
  </conditionalFormatting>
  <conditionalFormatting sqref="G15">
    <cfRule type="expression" dxfId="11301" priority="602">
      <formula>G15&lt;H15/2</formula>
    </cfRule>
  </conditionalFormatting>
  <conditionalFormatting sqref="I15">
    <cfRule type="expression" dxfId="11300" priority="601">
      <formula>I15&lt;J15/2</formula>
    </cfRule>
  </conditionalFormatting>
  <conditionalFormatting sqref="E15">
    <cfRule type="expression" dxfId="11299" priority="600">
      <formula>E15&lt;F15/2</formula>
    </cfRule>
  </conditionalFormatting>
  <conditionalFormatting sqref="P15">
    <cfRule type="expression" dxfId="11298" priority="599">
      <formula>P15&lt;Q15/2</formula>
    </cfRule>
  </conditionalFormatting>
  <conditionalFormatting sqref="R15">
    <cfRule type="expression" dxfId="11297" priority="598">
      <formula>R15&lt;S15/2</formula>
    </cfRule>
  </conditionalFormatting>
  <conditionalFormatting sqref="T15">
    <cfRule type="expression" dxfId="11296" priority="597">
      <formula>T15&lt;U15/2</formula>
    </cfRule>
  </conditionalFormatting>
  <conditionalFormatting sqref="V15">
    <cfRule type="expression" dxfId="11295" priority="596">
      <formula>V15&lt;W15/2</formula>
    </cfRule>
  </conditionalFormatting>
  <conditionalFormatting sqref="X15">
    <cfRule type="expression" dxfId="11294" priority="595">
      <formula>X15&lt;Y15/2</formula>
    </cfRule>
  </conditionalFormatting>
  <conditionalFormatting sqref="C16:D16">
    <cfRule type="cellIs" dxfId="11293" priority="594" operator="equal">
      <formula>0</formula>
    </cfRule>
  </conditionalFormatting>
  <conditionalFormatting sqref="B16">
    <cfRule type="expression" dxfId="11292" priority="593">
      <formula>C16=0</formula>
    </cfRule>
  </conditionalFormatting>
  <conditionalFormatting sqref="G16">
    <cfRule type="expression" dxfId="11291" priority="592">
      <formula>G16&lt;H16/2</formula>
    </cfRule>
  </conditionalFormatting>
  <conditionalFormatting sqref="I16">
    <cfRule type="expression" dxfId="11290" priority="591">
      <formula>I16&lt;J16/2</formula>
    </cfRule>
  </conditionalFormatting>
  <conditionalFormatting sqref="E16">
    <cfRule type="expression" dxfId="11289" priority="590">
      <formula>E16&lt;F16/2</formula>
    </cfRule>
  </conditionalFormatting>
  <conditionalFormatting sqref="P16">
    <cfRule type="expression" dxfId="11288" priority="589">
      <formula>P16&lt;Q16/2</formula>
    </cfRule>
  </conditionalFormatting>
  <conditionalFormatting sqref="R16">
    <cfRule type="expression" dxfId="11287" priority="588">
      <formula>R16&lt;S16/2</formula>
    </cfRule>
  </conditionalFormatting>
  <conditionalFormatting sqref="T16">
    <cfRule type="expression" dxfId="11286" priority="587">
      <formula>T16&lt;U16/2</formula>
    </cfRule>
  </conditionalFormatting>
  <conditionalFormatting sqref="V16">
    <cfRule type="expression" dxfId="11285" priority="586">
      <formula>V16&lt;W16/2</formula>
    </cfRule>
  </conditionalFormatting>
  <conditionalFormatting sqref="X16">
    <cfRule type="expression" dxfId="11284" priority="585">
      <formula>X16&lt;Y16/2</formula>
    </cfRule>
  </conditionalFormatting>
  <conditionalFormatting sqref="C17:D17">
    <cfRule type="cellIs" dxfId="11283" priority="584" operator="equal">
      <formula>0</formula>
    </cfRule>
  </conditionalFormatting>
  <conditionalFormatting sqref="B17">
    <cfRule type="expression" dxfId="11282" priority="583">
      <formula>C17=0</formula>
    </cfRule>
  </conditionalFormatting>
  <conditionalFormatting sqref="G17">
    <cfRule type="expression" dxfId="11281" priority="582">
      <formula>G17&lt;H17/2</formula>
    </cfRule>
  </conditionalFormatting>
  <conditionalFormatting sqref="I17">
    <cfRule type="expression" dxfId="11280" priority="581">
      <formula>I17&lt;J17/2</formula>
    </cfRule>
  </conditionalFormatting>
  <conditionalFormatting sqref="E17">
    <cfRule type="expression" dxfId="11279" priority="580">
      <formula>E17&lt;F17/2</formula>
    </cfRule>
  </conditionalFormatting>
  <conditionalFormatting sqref="P17">
    <cfRule type="expression" dxfId="11278" priority="579">
      <formula>P17&lt;Q17/2</formula>
    </cfRule>
  </conditionalFormatting>
  <conditionalFormatting sqref="R17">
    <cfRule type="expression" dxfId="11277" priority="578">
      <formula>R17&lt;S17/2</formula>
    </cfRule>
  </conditionalFormatting>
  <conditionalFormatting sqref="T17">
    <cfRule type="expression" dxfId="11276" priority="577">
      <formula>T17&lt;U17/2</formula>
    </cfRule>
  </conditionalFormatting>
  <conditionalFormatting sqref="V17">
    <cfRule type="expression" dxfId="11275" priority="576">
      <formula>V17&lt;W17/2</formula>
    </cfRule>
  </conditionalFormatting>
  <conditionalFormatting sqref="X17">
    <cfRule type="expression" dxfId="11274" priority="575">
      <formula>X17&lt;Y17/2</formula>
    </cfRule>
  </conditionalFormatting>
  <conditionalFormatting sqref="C18:D18">
    <cfRule type="cellIs" dxfId="11273" priority="574" operator="equal">
      <formula>0</formula>
    </cfRule>
  </conditionalFormatting>
  <conditionalFormatting sqref="B18">
    <cfRule type="expression" dxfId="11272" priority="573">
      <formula>C18=0</formula>
    </cfRule>
  </conditionalFormatting>
  <conditionalFormatting sqref="G18">
    <cfRule type="expression" dxfId="11271" priority="572">
      <formula>G18&lt;H18/2</formula>
    </cfRule>
  </conditionalFormatting>
  <conditionalFormatting sqref="I18">
    <cfRule type="expression" dxfId="11270" priority="571">
      <formula>I18&lt;J18/2</formula>
    </cfRule>
  </conditionalFormatting>
  <conditionalFormatting sqref="E18">
    <cfRule type="expression" dxfId="11269" priority="570">
      <formula>E18&lt;F18/2</formula>
    </cfRule>
  </conditionalFormatting>
  <conditionalFormatting sqref="P18">
    <cfRule type="expression" dxfId="11268" priority="569">
      <formula>P18&lt;Q18/2</formula>
    </cfRule>
  </conditionalFormatting>
  <conditionalFormatting sqref="R18">
    <cfRule type="expression" dxfId="11267" priority="568">
      <formula>R18&lt;S18/2</formula>
    </cfRule>
  </conditionalFormatting>
  <conditionalFormatting sqref="T18">
    <cfRule type="expression" dxfId="11266" priority="567">
      <formula>T18&lt;U18/2</formula>
    </cfRule>
  </conditionalFormatting>
  <conditionalFormatting sqref="V18">
    <cfRule type="expression" dxfId="11265" priority="566">
      <formula>V18&lt;W18/2</formula>
    </cfRule>
  </conditionalFormatting>
  <conditionalFormatting sqref="X18">
    <cfRule type="expression" dxfId="11264" priority="565">
      <formula>X18&lt;Y18/2</formula>
    </cfRule>
  </conditionalFormatting>
  <conditionalFormatting sqref="C19:D19">
    <cfRule type="cellIs" dxfId="11263" priority="564" operator="equal">
      <formula>0</formula>
    </cfRule>
  </conditionalFormatting>
  <conditionalFormatting sqref="B19">
    <cfRule type="expression" dxfId="11262" priority="563">
      <formula>C19=0</formula>
    </cfRule>
  </conditionalFormatting>
  <conditionalFormatting sqref="G19">
    <cfRule type="expression" dxfId="11261" priority="562">
      <formula>G19&lt;H19/2</formula>
    </cfRule>
  </conditionalFormatting>
  <conditionalFormatting sqref="I19">
    <cfRule type="expression" dxfId="11260" priority="561">
      <formula>I19&lt;J19/2</formula>
    </cfRule>
  </conditionalFormatting>
  <conditionalFormatting sqref="E19">
    <cfRule type="expression" dxfId="11259" priority="560">
      <formula>E19&lt;F19/2</formula>
    </cfRule>
  </conditionalFormatting>
  <conditionalFormatting sqref="P19">
    <cfRule type="expression" dxfId="11258" priority="559">
      <formula>P19&lt;Q19/2</formula>
    </cfRule>
  </conditionalFormatting>
  <conditionalFormatting sqref="R19">
    <cfRule type="expression" dxfId="11257" priority="558">
      <formula>R19&lt;S19/2</formula>
    </cfRule>
  </conditionalFormatting>
  <conditionalFormatting sqref="T19">
    <cfRule type="expression" dxfId="11256" priority="557">
      <formula>T19&lt;U19/2</formula>
    </cfRule>
  </conditionalFormatting>
  <conditionalFormatting sqref="V19">
    <cfRule type="expression" dxfId="11255" priority="556">
      <formula>V19&lt;W19/2</formula>
    </cfRule>
  </conditionalFormatting>
  <conditionalFormatting sqref="X19">
    <cfRule type="expression" dxfId="11254" priority="555">
      <formula>X19&lt;Y19/2</formula>
    </cfRule>
  </conditionalFormatting>
  <conditionalFormatting sqref="C20:D20">
    <cfRule type="cellIs" dxfId="11253" priority="554" operator="equal">
      <formula>0</formula>
    </cfRule>
  </conditionalFormatting>
  <conditionalFormatting sqref="B20">
    <cfRule type="expression" dxfId="11252" priority="553">
      <formula>C20=0</formula>
    </cfRule>
  </conditionalFormatting>
  <conditionalFormatting sqref="G20">
    <cfRule type="expression" dxfId="11251" priority="552">
      <formula>G20&lt;H20/2</formula>
    </cfRule>
  </conditionalFormatting>
  <conditionalFormatting sqref="I20">
    <cfRule type="expression" dxfId="11250" priority="551">
      <formula>I20&lt;J20/2</formula>
    </cfRule>
  </conditionalFormatting>
  <conditionalFormatting sqref="E20">
    <cfRule type="expression" dxfId="11249" priority="550">
      <formula>E20&lt;F20/2</formula>
    </cfRule>
  </conditionalFormatting>
  <conditionalFormatting sqref="P20">
    <cfRule type="expression" dxfId="11248" priority="549">
      <formula>P20&lt;Q20/2</formula>
    </cfRule>
  </conditionalFormatting>
  <conditionalFormatting sqref="R20">
    <cfRule type="expression" dxfId="11247" priority="548">
      <formula>R20&lt;S20/2</formula>
    </cfRule>
  </conditionalFormatting>
  <conditionalFormatting sqref="T20">
    <cfRule type="expression" dxfId="11246" priority="547">
      <formula>T20&lt;U20/2</formula>
    </cfRule>
  </conditionalFormatting>
  <conditionalFormatting sqref="V20">
    <cfRule type="expression" dxfId="11245" priority="546">
      <formula>V20&lt;W20/2</formula>
    </cfRule>
  </conditionalFormatting>
  <conditionalFormatting sqref="X20">
    <cfRule type="expression" dxfId="11244" priority="545">
      <formula>X20&lt;Y20/2</formula>
    </cfRule>
  </conditionalFormatting>
  <conditionalFormatting sqref="C21:D21">
    <cfRule type="cellIs" dxfId="11243" priority="544" operator="equal">
      <formula>0</formula>
    </cfRule>
  </conditionalFormatting>
  <conditionalFormatting sqref="B21">
    <cfRule type="expression" dxfId="11242" priority="543">
      <formula>C21=0</formula>
    </cfRule>
  </conditionalFormatting>
  <conditionalFormatting sqref="G21">
    <cfRule type="expression" dxfId="11241" priority="542">
      <formula>G21&lt;H21/2</formula>
    </cfRule>
  </conditionalFormatting>
  <conditionalFormatting sqref="I21">
    <cfRule type="expression" dxfId="11240" priority="541">
      <formula>I21&lt;J21/2</formula>
    </cfRule>
  </conditionalFormatting>
  <conditionalFormatting sqref="E21">
    <cfRule type="expression" dxfId="11239" priority="540">
      <formula>E21&lt;F21/2</formula>
    </cfRule>
  </conditionalFormatting>
  <conditionalFormatting sqref="P21">
    <cfRule type="expression" dxfId="11238" priority="539">
      <formula>P21&lt;Q21/2</formula>
    </cfRule>
  </conditionalFormatting>
  <conditionalFormatting sqref="R21">
    <cfRule type="expression" dxfId="11237" priority="538">
      <formula>R21&lt;S21/2</formula>
    </cfRule>
  </conditionalFormatting>
  <conditionalFormatting sqref="T21">
    <cfRule type="expression" dxfId="11236" priority="537">
      <formula>T21&lt;U21/2</formula>
    </cfRule>
  </conditionalFormatting>
  <conditionalFormatting sqref="V21">
    <cfRule type="expression" dxfId="11235" priority="536">
      <formula>V21&lt;W21/2</formula>
    </cfRule>
  </conditionalFormatting>
  <conditionalFormatting sqref="X21">
    <cfRule type="expression" dxfId="11234" priority="535">
      <formula>X21&lt;Y21/2</formula>
    </cfRule>
  </conditionalFormatting>
  <conditionalFormatting sqref="C22:D22">
    <cfRule type="cellIs" dxfId="11233" priority="534" operator="equal">
      <formula>0</formula>
    </cfRule>
  </conditionalFormatting>
  <conditionalFormatting sqref="B22">
    <cfRule type="expression" dxfId="11232" priority="533">
      <formula>C22=0</formula>
    </cfRule>
  </conditionalFormatting>
  <conditionalFormatting sqref="G22">
    <cfRule type="expression" dxfId="11231" priority="532">
      <formula>G22&lt;H22/2</formula>
    </cfRule>
  </conditionalFormatting>
  <conditionalFormatting sqref="I22">
    <cfRule type="expression" dxfId="11230" priority="531">
      <formula>I22&lt;J22/2</formula>
    </cfRule>
  </conditionalFormatting>
  <conditionalFormatting sqref="E22">
    <cfRule type="expression" dxfId="11229" priority="530">
      <formula>E22&lt;F22/2</formula>
    </cfRule>
  </conditionalFormatting>
  <conditionalFormatting sqref="P22">
    <cfRule type="expression" dxfId="11228" priority="529">
      <formula>P22&lt;Q22/2</formula>
    </cfRule>
  </conditionalFormatting>
  <conditionalFormatting sqref="R22">
    <cfRule type="expression" dxfId="11227" priority="528">
      <formula>R22&lt;S22/2</formula>
    </cfRule>
  </conditionalFormatting>
  <conditionalFormatting sqref="T22">
    <cfRule type="expression" dxfId="11226" priority="527">
      <formula>T22&lt;U22/2</formula>
    </cfRule>
  </conditionalFormatting>
  <conditionalFormatting sqref="V22">
    <cfRule type="expression" dxfId="11225" priority="526">
      <formula>V22&lt;W22/2</formula>
    </cfRule>
  </conditionalFormatting>
  <conditionalFormatting sqref="X22">
    <cfRule type="expression" dxfId="11224" priority="525">
      <formula>X22&lt;Y22/2</formula>
    </cfRule>
  </conditionalFormatting>
  <conditionalFormatting sqref="C23:D23">
    <cfRule type="cellIs" dxfId="11223" priority="524" operator="equal">
      <formula>0</formula>
    </cfRule>
  </conditionalFormatting>
  <conditionalFormatting sqref="B23">
    <cfRule type="expression" dxfId="11222" priority="523">
      <formula>C23=0</formula>
    </cfRule>
  </conditionalFormatting>
  <conditionalFormatting sqref="G23">
    <cfRule type="expression" dxfId="11221" priority="522">
      <formula>G23&lt;H23/2</formula>
    </cfRule>
  </conditionalFormatting>
  <conditionalFormatting sqref="I23">
    <cfRule type="expression" dxfId="11220" priority="521">
      <formula>I23&lt;J23/2</formula>
    </cfRule>
  </conditionalFormatting>
  <conditionalFormatting sqref="E23">
    <cfRule type="expression" dxfId="11219" priority="520">
      <formula>E23&lt;F23/2</formula>
    </cfRule>
  </conditionalFormatting>
  <conditionalFormatting sqref="P23">
    <cfRule type="expression" dxfId="11218" priority="519">
      <formula>P23&lt;Q23/2</formula>
    </cfRule>
  </conditionalFormatting>
  <conditionalFormatting sqref="R23">
    <cfRule type="expression" dxfId="11217" priority="518">
      <formula>R23&lt;S23/2</formula>
    </cfRule>
  </conditionalFormatting>
  <conditionalFormatting sqref="T23">
    <cfRule type="expression" dxfId="11216" priority="517">
      <formula>T23&lt;U23/2</formula>
    </cfRule>
  </conditionalFormatting>
  <conditionalFormatting sqref="V23">
    <cfRule type="expression" dxfId="11215" priority="516">
      <formula>V23&lt;W23/2</formula>
    </cfRule>
  </conditionalFormatting>
  <conditionalFormatting sqref="X23">
    <cfRule type="expression" dxfId="11214" priority="515">
      <formula>X23&lt;Y23/2</formula>
    </cfRule>
  </conditionalFormatting>
  <conditionalFormatting sqref="C24:D24">
    <cfRule type="cellIs" dxfId="11213" priority="514" operator="equal">
      <formula>0</formula>
    </cfRule>
  </conditionalFormatting>
  <conditionalFormatting sqref="B24">
    <cfRule type="expression" dxfId="11212" priority="513">
      <formula>C24=0</formula>
    </cfRule>
  </conditionalFormatting>
  <conditionalFormatting sqref="G24">
    <cfRule type="expression" dxfId="11211" priority="512">
      <formula>G24&lt;H24/2</formula>
    </cfRule>
  </conditionalFormatting>
  <conditionalFormatting sqref="I24">
    <cfRule type="expression" dxfId="11210" priority="511">
      <formula>I24&lt;J24/2</formula>
    </cfRule>
  </conditionalFormatting>
  <conditionalFormatting sqref="E24">
    <cfRule type="expression" dxfId="11209" priority="510">
      <formula>E24&lt;F24/2</formula>
    </cfRule>
  </conditionalFormatting>
  <conditionalFormatting sqref="P24">
    <cfRule type="expression" dxfId="11208" priority="509">
      <formula>P24&lt;Q24/2</formula>
    </cfRule>
  </conditionalFormatting>
  <conditionalFormatting sqref="R24">
    <cfRule type="expression" dxfId="11207" priority="508">
      <formula>R24&lt;S24/2</formula>
    </cfRule>
  </conditionalFormatting>
  <conditionalFormatting sqref="T24">
    <cfRule type="expression" dxfId="11206" priority="507">
      <formula>T24&lt;U24/2</formula>
    </cfRule>
  </conditionalFormatting>
  <conditionalFormatting sqref="V24">
    <cfRule type="expression" dxfId="11205" priority="506">
      <formula>V24&lt;W24/2</formula>
    </cfRule>
  </conditionalFormatting>
  <conditionalFormatting sqref="X24">
    <cfRule type="expression" dxfId="11204" priority="505">
      <formula>X24&lt;Y24/2</formula>
    </cfRule>
  </conditionalFormatting>
  <conditionalFormatting sqref="C25:D25">
    <cfRule type="cellIs" dxfId="11203" priority="504" operator="equal">
      <formula>0</formula>
    </cfRule>
  </conditionalFormatting>
  <conditionalFormatting sqref="B25">
    <cfRule type="expression" dxfId="11202" priority="503">
      <formula>C25=0</formula>
    </cfRule>
  </conditionalFormatting>
  <conditionalFormatting sqref="G25">
    <cfRule type="expression" dxfId="11201" priority="502">
      <formula>G25&lt;H25/2</formula>
    </cfRule>
  </conditionalFormatting>
  <conditionalFormatting sqref="I25">
    <cfRule type="expression" dxfId="11200" priority="501">
      <formula>I25&lt;J25/2</formula>
    </cfRule>
  </conditionalFormatting>
  <conditionalFormatting sqref="E25">
    <cfRule type="expression" dxfId="11199" priority="500">
      <formula>E25&lt;F25/2</formula>
    </cfRule>
  </conditionalFormatting>
  <conditionalFormatting sqref="P25">
    <cfRule type="expression" dxfId="11198" priority="499">
      <formula>P25&lt;Q25/2</formula>
    </cfRule>
  </conditionalFormatting>
  <conditionalFormatting sqref="R25">
    <cfRule type="expression" dxfId="11197" priority="498">
      <formula>R25&lt;S25/2</formula>
    </cfRule>
  </conditionalFormatting>
  <conditionalFormatting sqref="T25">
    <cfRule type="expression" dxfId="11196" priority="497">
      <formula>T25&lt;U25/2</formula>
    </cfRule>
  </conditionalFormatting>
  <conditionalFormatting sqref="V25">
    <cfRule type="expression" dxfId="11195" priority="496">
      <formula>V25&lt;W25/2</formula>
    </cfRule>
  </conditionalFormatting>
  <conditionalFormatting sqref="X25">
    <cfRule type="expression" dxfId="11194" priority="495">
      <formula>X25&lt;Y25/2</formula>
    </cfRule>
  </conditionalFormatting>
  <conditionalFormatting sqref="C26:D26">
    <cfRule type="cellIs" dxfId="11193" priority="494" operator="equal">
      <formula>0</formula>
    </cfRule>
  </conditionalFormatting>
  <conditionalFormatting sqref="B26">
    <cfRule type="expression" dxfId="11192" priority="493">
      <formula>C26=0</formula>
    </cfRule>
  </conditionalFormatting>
  <conditionalFormatting sqref="G26">
    <cfRule type="expression" dxfId="11191" priority="492">
      <formula>G26&lt;H26/2</formula>
    </cfRule>
  </conditionalFormatting>
  <conditionalFormatting sqref="I26">
    <cfRule type="expression" dxfId="11190" priority="491">
      <formula>I26&lt;J26/2</formula>
    </cfRule>
  </conditionalFormatting>
  <conditionalFormatting sqref="E26">
    <cfRule type="expression" dxfId="11189" priority="490">
      <formula>E26&lt;F26/2</formula>
    </cfRule>
  </conditionalFormatting>
  <conditionalFormatting sqref="P26">
    <cfRule type="expression" dxfId="11188" priority="489">
      <formula>P26&lt;Q26/2</formula>
    </cfRule>
  </conditionalFormatting>
  <conditionalFormatting sqref="R26">
    <cfRule type="expression" dxfId="11187" priority="488">
      <formula>R26&lt;S26/2</formula>
    </cfRule>
  </conditionalFormatting>
  <conditionalFormatting sqref="T26">
    <cfRule type="expression" dxfId="11186" priority="487">
      <formula>T26&lt;U26/2</formula>
    </cfRule>
  </conditionalFormatting>
  <conditionalFormatting sqref="V26">
    <cfRule type="expression" dxfId="11185" priority="486">
      <formula>V26&lt;W26/2</formula>
    </cfRule>
  </conditionalFormatting>
  <conditionalFormatting sqref="X26">
    <cfRule type="expression" dxfId="11184" priority="485">
      <formula>X26&lt;Y26/2</formula>
    </cfRule>
  </conditionalFormatting>
  <conditionalFormatting sqref="C27:D27">
    <cfRule type="cellIs" dxfId="11183" priority="484" operator="equal">
      <formula>0</formula>
    </cfRule>
  </conditionalFormatting>
  <conditionalFormatting sqref="B27">
    <cfRule type="expression" dxfId="11182" priority="483">
      <formula>C27=0</formula>
    </cfRule>
  </conditionalFormatting>
  <conditionalFormatting sqref="G27">
    <cfRule type="expression" dxfId="11181" priority="482">
      <formula>G27&lt;H27/2</formula>
    </cfRule>
  </conditionalFormatting>
  <conditionalFormatting sqref="I27">
    <cfRule type="expression" dxfId="11180" priority="481">
      <formula>I27&lt;J27/2</formula>
    </cfRule>
  </conditionalFormatting>
  <conditionalFormatting sqref="E27">
    <cfRule type="expression" dxfId="11179" priority="480">
      <formula>E27&lt;F27/2</formula>
    </cfRule>
  </conditionalFormatting>
  <conditionalFormatting sqref="P27">
    <cfRule type="expression" dxfId="11178" priority="479">
      <formula>P27&lt;Q27/2</formula>
    </cfRule>
  </conditionalFormatting>
  <conditionalFormatting sqref="R27">
    <cfRule type="expression" dxfId="11177" priority="478">
      <formula>R27&lt;S27/2</formula>
    </cfRule>
  </conditionalFormatting>
  <conditionalFormatting sqref="T27">
    <cfRule type="expression" dxfId="11176" priority="477">
      <formula>T27&lt;U27/2</formula>
    </cfRule>
  </conditionalFormatting>
  <conditionalFormatting sqref="V27">
    <cfRule type="expression" dxfId="11175" priority="476">
      <formula>V27&lt;W27/2</formula>
    </cfRule>
  </conditionalFormatting>
  <conditionalFormatting sqref="X27">
    <cfRule type="expression" dxfId="11174" priority="475">
      <formula>X27&lt;Y27/2</formula>
    </cfRule>
  </conditionalFormatting>
  <conditionalFormatting sqref="C28:D28">
    <cfRule type="cellIs" dxfId="11173" priority="474" operator="equal">
      <formula>0</formula>
    </cfRule>
  </conditionalFormatting>
  <conditionalFormatting sqref="B28">
    <cfRule type="expression" dxfId="11172" priority="473">
      <formula>C28=0</formula>
    </cfRule>
  </conditionalFormatting>
  <conditionalFormatting sqref="G28">
    <cfRule type="expression" dxfId="11171" priority="472">
      <formula>G28&lt;H28/2</formula>
    </cfRule>
  </conditionalFormatting>
  <conditionalFormatting sqref="I28">
    <cfRule type="expression" dxfId="11170" priority="471">
      <formula>I28&lt;J28/2</formula>
    </cfRule>
  </conditionalFormatting>
  <conditionalFormatting sqref="E28">
    <cfRule type="expression" dxfId="11169" priority="470">
      <formula>E28&lt;F28/2</formula>
    </cfRule>
  </conditionalFormatting>
  <conditionalFormatting sqref="P28">
    <cfRule type="expression" dxfId="11168" priority="469">
      <formula>P28&lt;Q28/2</formula>
    </cfRule>
  </conditionalFormatting>
  <conditionalFormatting sqref="R28">
    <cfRule type="expression" dxfId="11167" priority="468">
      <formula>R28&lt;S28/2</formula>
    </cfRule>
  </conditionalFormatting>
  <conditionalFormatting sqref="T28">
    <cfRule type="expression" dxfId="11166" priority="467">
      <formula>T28&lt;U28/2</formula>
    </cfRule>
  </conditionalFormatting>
  <conditionalFormatting sqref="V28">
    <cfRule type="expression" dxfId="11165" priority="466">
      <formula>V28&lt;W28/2</formula>
    </cfRule>
  </conditionalFormatting>
  <conditionalFormatting sqref="X28">
    <cfRule type="expression" dxfId="11164" priority="465">
      <formula>X28&lt;Y28/2</formula>
    </cfRule>
  </conditionalFormatting>
  <conditionalFormatting sqref="C29:D29">
    <cfRule type="cellIs" dxfId="11163" priority="464" operator="equal">
      <formula>0</formula>
    </cfRule>
  </conditionalFormatting>
  <conditionalFormatting sqref="B29">
    <cfRule type="expression" dxfId="11162" priority="463">
      <formula>C29=0</formula>
    </cfRule>
  </conditionalFormatting>
  <conditionalFormatting sqref="G29">
    <cfRule type="expression" dxfId="11161" priority="462">
      <formula>G29&lt;H29/2</formula>
    </cfRule>
  </conditionalFormatting>
  <conditionalFormatting sqref="I29">
    <cfRule type="expression" dxfId="11160" priority="461">
      <formula>I29&lt;J29/2</formula>
    </cfRule>
  </conditionalFormatting>
  <conditionalFormatting sqref="E29">
    <cfRule type="expression" dxfId="11159" priority="460">
      <formula>E29&lt;F29/2</formula>
    </cfRule>
  </conditionalFormatting>
  <conditionalFormatting sqref="P29">
    <cfRule type="expression" dxfId="11158" priority="459">
      <formula>P29&lt;Q29/2</formula>
    </cfRule>
  </conditionalFormatting>
  <conditionalFormatting sqref="R29">
    <cfRule type="expression" dxfId="11157" priority="458">
      <formula>R29&lt;S29/2</formula>
    </cfRule>
  </conditionalFormatting>
  <conditionalFormatting sqref="T29">
    <cfRule type="expression" dxfId="11156" priority="457">
      <formula>T29&lt;U29/2</formula>
    </cfRule>
  </conditionalFormatting>
  <conditionalFormatting sqref="V29">
    <cfRule type="expression" dxfId="11155" priority="456">
      <formula>V29&lt;W29/2</formula>
    </cfRule>
  </conditionalFormatting>
  <conditionalFormatting sqref="X29">
    <cfRule type="expression" dxfId="11154" priority="455">
      <formula>X29&lt;Y29/2</formula>
    </cfRule>
  </conditionalFormatting>
  <conditionalFormatting sqref="E5:M5 P5:AB5 K6:K29 Z6:Z29 AB6:AB29 M6:M29 F6:F11 Q6:Q11">
    <cfRule type="expression" dxfId="11153" priority="454">
      <formula>$C$5=0</formula>
    </cfRule>
  </conditionalFormatting>
  <conditionalFormatting sqref="E6:M6 P6:AB6">
    <cfRule type="expression" dxfId="11152" priority="453">
      <formula>$C$6=0</formula>
    </cfRule>
  </conditionalFormatting>
  <conditionalFormatting sqref="E7:M7 P7:AB7">
    <cfRule type="expression" dxfId="11151" priority="452">
      <formula>$C$7=0</formula>
    </cfRule>
  </conditionalFormatting>
  <conditionalFormatting sqref="E8:M8 P8:AB8">
    <cfRule type="expression" dxfId="11150" priority="451">
      <formula>$C$8=0</formula>
    </cfRule>
  </conditionalFormatting>
  <conditionalFormatting sqref="E9:M9 P9:AB9">
    <cfRule type="expression" dxfId="11149" priority="450">
      <formula>$C$9=0</formula>
    </cfRule>
  </conditionalFormatting>
  <conditionalFormatting sqref="E10:M10 P10:AB10">
    <cfRule type="expression" dxfId="11148" priority="449">
      <formula>$C$10=0</formula>
    </cfRule>
  </conditionalFormatting>
  <conditionalFormatting sqref="E11:M11 P11:AB11">
    <cfRule type="expression" dxfId="11147" priority="448">
      <formula>$C$11=0</formula>
    </cfRule>
  </conditionalFormatting>
  <conditionalFormatting sqref="E12:M12 P12:AB12">
    <cfRule type="expression" dxfId="11146" priority="447">
      <formula>$C$12=0</formula>
    </cfRule>
  </conditionalFormatting>
  <conditionalFormatting sqref="E13:M13 P13:AB13">
    <cfRule type="expression" dxfId="11145" priority="446">
      <formula>$C$13=0</formula>
    </cfRule>
  </conditionalFormatting>
  <conditionalFormatting sqref="E14:M14 P14:AB14">
    <cfRule type="expression" dxfId="11144" priority="445">
      <formula>$C$14=0</formula>
    </cfRule>
  </conditionalFormatting>
  <conditionalFormatting sqref="E15:M15 P15:AB15">
    <cfRule type="expression" dxfId="11143" priority="444">
      <formula>$C$15=0</formula>
    </cfRule>
  </conditionalFormatting>
  <conditionalFormatting sqref="E16:M16 P16:AB16">
    <cfRule type="expression" dxfId="11142" priority="443">
      <formula>$C$16=0</formula>
    </cfRule>
  </conditionalFormatting>
  <conditionalFormatting sqref="E17:M17 P17:AB17">
    <cfRule type="expression" dxfId="11141" priority="442">
      <formula>$C$17=0</formula>
    </cfRule>
  </conditionalFormatting>
  <conditionalFormatting sqref="E18:M18 P18:AB18">
    <cfRule type="expression" dxfId="11140" priority="441">
      <formula>$C$18=0</formula>
    </cfRule>
  </conditionalFormatting>
  <conditionalFormatting sqref="E19:M19 P19:AB19">
    <cfRule type="expression" dxfId="11139" priority="440">
      <formula>$C$19=0</formula>
    </cfRule>
  </conditionalFormatting>
  <conditionalFormatting sqref="E20:M20 P20:AB20">
    <cfRule type="expression" dxfId="11138" priority="439">
      <formula>$C$20=0</formula>
    </cfRule>
  </conditionalFormatting>
  <conditionalFormatting sqref="E21:M21 P21:AB21">
    <cfRule type="expression" dxfId="11137" priority="438">
      <formula>$C$21=0</formula>
    </cfRule>
  </conditionalFormatting>
  <conditionalFormatting sqref="E22:M22 P22:AB22">
    <cfRule type="expression" dxfId="11136" priority="437">
      <formula>$C$22=0</formula>
    </cfRule>
  </conditionalFormatting>
  <conditionalFormatting sqref="E23:M23 P23:AB23">
    <cfRule type="expression" dxfId="11135" priority="436">
      <formula>$C$23=0</formula>
    </cfRule>
  </conditionalFormatting>
  <conditionalFormatting sqref="E24:M24 P24:AB24">
    <cfRule type="expression" dxfId="11134" priority="435">
      <formula>$C$24=0</formula>
    </cfRule>
  </conditionalFormatting>
  <conditionalFormatting sqref="E25:M25 P25:AB25">
    <cfRule type="expression" dxfId="11133" priority="434">
      <formula>$C$25=0</formula>
    </cfRule>
  </conditionalFormatting>
  <conditionalFormatting sqref="E26:M26 P26:AB26">
    <cfRule type="expression" dxfId="11132" priority="433">
      <formula>$C$26=0</formula>
    </cfRule>
  </conditionalFormatting>
  <conditionalFormatting sqref="E27:M27 P27:AB27">
    <cfRule type="expression" dxfId="11131" priority="432">
      <formula>$C$27=0</formula>
    </cfRule>
  </conditionalFormatting>
  <conditionalFormatting sqref="E28:M28 P28:AB28">
    <cfRule type="expression" dxfId="11130" priority="431">
      <formula>$C$28=0</formula>
    </cfRule>
  </conditionalFormatting>
  <conditionalFormatting sqref="E29:M29 P29:AB29">
    <cfRule type="expression" dxfId="11129" priority="430">
      <formula>$C$29=0</formula>
    </cfRule>
  </conditionalFormatting>
  <conditionalFormatting sqref="K5:K29">
    <cfRule type="containsErrors" dxfId="11128" priority="379">
      <formula>ISERROR(K5)</formula>
    </cfRule>
    <cfRule type="expression" dxfId="11127" priority="429">
      <formula>K5&lt;50</formula>
    </cfRule>
  </conditionalFormatting>
  <conditionalFormatting sqref="K6">
    <cfRule type="expression" dxfId="11126" priority="428">
      <formula>K6&lt;50</formula>
    </cfRule>
  </conditionalFormatting>
  <conditionalFormatting sqref="K7">
    <cfRule type="expression" dxfId="11125" priority="427">
      <formula>K7&lt;50</formula>
    </cfRule>
  </conditionalFormatting>
  <conditionalFormatting sqref="K8">
    <cfRule type="expression" dxfId="11124" priority="426">
      <formula>K8&lt;50</formula>
    </cfRule>
  </conditionalFormatting>
  <conditionalFormatting sqref="K9">
    <cfRule type="expression" dxfId="11123" priority="425">
      <formula>K9&lt;50</formula>
    </cfRule>
  </conditionalFormatting>
  <conditionalFormatting sqref="K10">
    <cfRule type="expression" dxfId="11122" priority="424">
      <formula>K10&lt;50</formula>
    </cfRule>
  </conditionalFormatting>
  <conditionalFormatting sqref="K11">
    <cfRule type="expression" dxfId="11121" priority="423">
      <formula>K11&lt;50</formula>
    </cfRule>
  </conditionalFormatting>
  <conditionalFormatting sqref="K12">
    <cfRule type="expression" dxfId="11120" priority="422">
      <formula>K12&lt;50</formula>
    </cfRule>
  </conditionalFormatting>
  <conditionalFormatting sqref="K13">
    <cfRule type="expression" dxfId="11119" priority="421">
      <formula>K13&lt;50</formula>
    </cfRule>
  </conditionalFormatting>
  <conditionalFormatting sqref="K14">
    <cfRule type="expression" dxfId="11118" priority="420">
      <formula>K14&lt;50</formula>
    </cfRule>
  </conditionalFormatting>
  <conditionalFormatting sqref="K15">
    <cfRule type="expression" dxfId="11117" priority="419">
      <formula>K15&lt;50</formula>
    </cfRule>
  </conditionalFormatting>
  <conditionalFormatting sqref="K16">
    <cfRule type="expression" dxfId="11116" priority="418">
      <formula>K16&lt;50</formula>
    </cfRule>
  </conditionalFormatting>
  <conditionalFormatting sqref="K17">
    <cfRule type="expression" dxfId="11115" priority="417">
      <formula>K17&lt;50</formula>
    </cfRule>
  </conditionalFormatting>
  <conditionalFormatting sqref="K18">
    <cfRule type="expression" dxfId="11114" priority="416">
      <formula>K18&lt;50</formula>
    </cfRule>
  </conditionalFormatting>
  <conditionalFormatting sqref="K19">
    <cfRule type="expression" dxfId="11113" priority="415">
      <formula>K19&lt;50</formula>
    </cfRule>
  </conditionalFormatting>
  <conditionalFormatting sqref="K20">
    <cfRule type="expression" dxfId="11112" priority="414">
      <formula>K20&lt;50</formula>
    </cfRule>
  </conditionalFormatting>
  <conditionalFormatting sqref="K21">
    <cfRule type="expression" dxfId="11111" priority="413">
      <formula>K21&lt;50</formula>
    </cfRule>
  </conditionalFormatting>
  <conditionalFormatting sqref="K22">
    <cfRule type="expression" dxfId="11110" priority="412">
      <formula>K22&lt;50</formula>
    </cfRule>
  </conditionalFormatting>
  <conditionalFormatting sqref="K23">
    <cfRule type="expression" dxfId="11109" priority="411">
      <formula>K23&lt;50</formula>
    </cfRule>
  </conditionalFormatting>
  <conditionalFormatting sqref="K24">
    <cfRule type="expression" dxfId="11108" priority="410">
      <formula>K24&lt;50</formula>
    </cfRule>
  </conditionalFormatting>
  <conditionalFormatting sqref="K25">
    <cfRule type="expression" dxfId="11107" priority="409">
      <formula>K25&lt;50</formula>
    </cfRule>
  </conditionalFormatting>
  <conditionalFormatting sqref="K26">
    <cfRule type="expression" dxfId="11106" priority="408">
      <formula>K26&lt;50</formula>
    </cfRule>
  </conditionalFormatting>
  <conditionalFormatting sqref="K27">
    <cfRule type="expression" dxfId="11105" priority="407">
      <formula>K27&lt;50</formula>
    </cfRule>
  </conditionalFormatting>
  <conditionalFormatting sqref="K28">
    <cfRule type="expression" dxfId="11104" priority="406">
      <formula>K28&lt;50</formula>
    </cfRule>
  </conditionalFormatting>
  <conditionalFormatting sqref="K29">
    <cfRule type="expression" dxfId="11103" priority="405">
      <formula>K29&lt;50</formula>
    </cfRule>
  </conditionalFormatting>
  <conditionalFormatting sqref="Z5:Z29">
    <cfRule type="containsErrors" dxfId="11102" priority="378">
      <formula>ISERROR(Z5)</formula>
    </cfRule>
    <cfRule type="expression" dxfId="11101" priority="404">
      <formula>Z5&lt;50</formula>
    </cfRule>
  </conditionalFormatting>
  <conditionalFormatting sqref="Z6">
    <cfRule type="expression" dxfId="11100" priority="403">
      <formula>Z6&lt;50</formula>
    </cfRule>
  </conditionalFormatting>
  <conditionalFormatting sqref="Z7">
    <cfRule type="expression" dxfId="11099" priority="402">
      <formula>Z7&lt;50</formula>
    </cfRule>
  </conditionalFormatting>
  <conditionalFormatting sqref="Z8">
    <cfRule type="expression" dxfId="11098" priority="401">
      <formula>Z8&lt;50</formula>
    </cfRule>
  </conditionalFormatting>
  <conditionalFormatting sqref="Z9">
    <cfRule type="expression" dxfId="11097" priority="400">
      <formula>Z9&lt;50</formula>
    </cfRule>
  </conditionalFormatting>
  <conditionalFormatting sqref="Z10">
    <cfRule type="expression" dxfId="11096" priority="399">
      <formula>Z10&lt;50</formula>
    </cfRule>
  </conditionalFormatting>
  <conditionalFormatting sqref="Z11">
    <cfRule type="expression" dxfId="11095" priority="398">
      <formula>Z11&lt;50</formula>
    </cfRule>
  </conditionalFormatting>
  <conditionalFormatting sqref="Z12">
    <cfRule type="expression" dxfId="11094" priority="397">
      <formula>Z12&lt;50</formula>
    </cfRule>
  </conditionalFormatting>
  <conditionalFormatting sqref="Z13">
    <cfRule type="expression" dxfId="11093" priority="396">
      <formula>Z13&lt;50</formula>
    </cfRule>
  </conditionalFormatting>
  <conditionalFormatting sqref="Z14">
    <cfRule type="expression" dxfId="11092" priority="395">
      <formula>Z14&lt;50</formula>
    </cfRule>
  </conditionalFormatting>
  <conditionalFormatting sqref="Z15">
    <cfRule type="expression" dxfId="11091" priority="394">
      <formula>Z15&lt;50</formula>
    </cfRule>
  </conditionalFormatting>
  <conditionalFormatting sqref="Z16">
    <cfRule type="expression" dxfId="11090" priority="393">
      <formula>Z16&lt;50</formula>
    </cfRule>
  </conditionalFormatting>
  <conditionalFormatting sqref="Z17">
    <cfRule type="expression" dxfId="11089" priority="392">
      <formula>Z17&lt;50</formula>
    </cfRule>
  </conditionalFormatting>
  <conditionalFormatting sqref="Z18">
    <cfRule type="expression" dxfId="11088" priority="391">
      <formula>Z18&lt;50</formula>
    </cfRule>
  </conditionalFormatting>
  <conditionalFormatting sqref="Z19">
    <cfRule type="expression" dxfId="11087" priority="390">
      <formula>Z19&lt;50</formula>
    </cfRule>
  </conditionalFormatting>
  <conditionalFormatting sqref="Z20">
    <cfRule type="expression" dxfId="11086" priority="389">
      <formula>Z20&lt;50</formula>
    </cfRule>
  </conditionalFormatting>
  <conditionalFormatting sqref="Z21">
    <cfRule type="expression" dxfId="11085" priority="388">
      <formula>Z21&lt;50</formula>
    </cfRule>
  </conditionalFormatting>
  <conditionalFormatting sqref="Z22">
    <cfRule type="expression" dxfId="11084" priority="387">
      <formula>Z22&lt;50</formula>
    </cfRule>
  </conditionalFormatting>
  <conditionalFormatting sqref="Z23">
    <cfRule type="expression" dxfId="11083" priority="386">
      <formula>Z23&lt;50</formula>
    </cfRule>
  </conditionalFormatting>
  <conditionalFormatting sqref="Z24">
    <cfRule type="expression" dxfId="11082" priority="385">
      <formula>Z24&lt;50</formula>
    </cfRule>
  </conditionalFormatting>
  <conditionalFormatting sqref="Z25">
    <cfRule type="expression" dxfId="11081" priority="384">
      <formula>Z25&lt;50</formula>
    </cfRule>
  </conditionalFormatting>
  <conditionalFormatting sqref="Z26">
    <cfRule type="expression" dxfId="11080" priority="383">
      <formula>Z26&lt;50</formula>
    </cfRule>
  </conditionalFormatting>
  <conditionalFormatting sqref="Z27">
    <cfRule type="expression" dxfId="11079" priority="382">
      <formula>Z27&lt;50</formula>
    </cfRule>
  </conditionalFormatting>
  <conditionalFormatting sqref="Z28">
    <cfRule type="expression" dxfId="11078" priority="381">
      <formula>Z28&lt;50</formula>
    </cfRule>
  </conditionalFormatting>
  <conditionalFormatting sqref="Z29">
    <cfRule type="expression" dxfId="11077" priority="380">
      <formula>Z29&lt;50</formula>
    </cfRule>
  </conditionalFormatting>
  <conditionalFormatting sqref="G5">
    <cfRule type="expression" dxfId="11076" priority="377">
      <formula>G5&lt;H5/2</formula>
    </cfRule>
  </conditionalFormatting>
  <conditionalFormatting sqref="E5">
    <cfRule type="expression" dxfId="11075" priority="376">
      <formula>E5&lt;F5/2</formula>
    </cfRule>
  </conditionalFormatting>
  <conditionalFormatting sqref="G6">
    <cfRule type="expression" dxfId="11074" priority="375">
      <formula>G6&lt;H6/2</formula>
    </cfRule>
  </conditionalFormatting>
  <conditionalFormatting sqref="E6">
    <cfRule type="expression" dxfId="11073" priority="374">
      <formula>E6&lt;F6/2</formula>
    </cfRule>
  </conditionalFormatting>
  <conditionalFormatting sqref="G7">
    <cfRule type="expression" dxfId="11072" priority="373">
      <formula>G7&lt;H7/2</formula>
    </cfRule>
  </conditionalFormatting>
  <conditionalFormatting sqref="E7">
    <cfRule type="expression" dxfId="11071" priority="372">
      <formula>E7&lt;F7/2</formula>
    </cfRule>
  </conditionalFormatting>
  <conditionalFormatting sqref="G8">
    <cfRule type="expression" dxfId="11070" priority="371">
      <formula>G8&lt;H8/2</formula>
    </cfRule>
  </conditionalFormatting>
  <conditionalFormatting sqref="E8">
    <cfRule type="expression" dxfId="11069" priority="370">
      <formula>E8&lt;F8/2</formula>
    </cfRule>
  </conditionalFormatting>
  <conditionalFormatting sqref="G9">
    <cfRule type="expression" dxfId="11068" priority="369">
      <formula>G9&lt;H9/2</formula>
    </cfRule>
  </conditionalFormatting>
  <conditionalFormatting sqref="E9">
    <cfRule type="expression" dxfId="11067" priority="368">
      <formula>E9&lt;F9/2</formula>
    </cfRule>
  </conditionalFormatting>
  <conditionalFormatting sqref="G10">
    <cfRule type="expression" dxfId="11066" priority="367">
      <formula>G10&lt;H10/2</formula>
    </cfRule>
  </conditionalFormatting>
  <conditionalFormatting sqref="E10">
    <cfRule type="expression" dxfId="11065" priority="366">
      <formula>E10&lt;F10/2</formula>
    </cfRule>
  </conditionalFormatting>
  <conditionalFormatting sqref="G11">
    <cfRule type="expression" dxfId="11064" priority="365">
      <formula>G11&lt;H11/2</formula>
    </cfRule>
  </conditionalFormatting>
  <conditionalFormatting sqref="E11">
    <cfRule type="expression" dxfId="11063" priority="364">
      <formula>E11&lt;F11/2</formula>
    </cfRule>
  </conditionalFormatting>
  <conditionalFormatting sqref="E5:H5 H6:H11 F6:F11">
    <cfRule type="expression" dxfId="11062" priority="363">
      <formula>$C$5=0</formula>
    </cfRule>
  </conditionalFormatting>
  <conditionalFormatting sqref="E6:H6">
    <cfRule type="expression" dxfId="11061" priority="362">
      <formula>$C$6=0</formula>
    </cfRule>
  </conditionalFormatting>
  <conditionalFormatting sqref="E7:H7">
    <cfRule type="expression" dxfId="11060" priority="361">
      <formula>$C$7=0</formula>
    </cfRule>
  </conditionalFormatting>
  <conditionalFormatting sqref="E8:H8">
    <cfRule type="expression" dxfId="11059" priority="360">
      <formula>$C$8=0</formula>
    </cfRule>
  </conditionalFormatting>
  <conditionalFormatting sqref="E9:H9">
    <cfRule type="expression" dxfId="11058" priority="359">
      <formula>$C$9=0</formula>
    </cfRule>
  </conditionalFormatting>
  <conditionalFormatting sqref="E10:H10">
    <cfRule type="expression" dxfId="11057" priority="358">
      <formula>$C$10=0</formula>
    </cfRule>
  </conditionalFormatting>
  <conditionalFormatting sqref="E11:H11">
    <cfRule type="expression" dxfId="11056" priority="357">
      <formula>$C$11=0</formula>
    </cfRule>
  </conditionalFormatting>
  <conditionalFormatting sqref="R5">
    <cfRule type="expression" dxfId="11055" priority="356">
      <formula>R5&lt;S5/2</formula>
    </cfRule>
  </conditionalFormatting>
  <conditionalFormatting sqref="P5">
    <cfRule type="expression" dxfId="11054" priority="355">
      <formula>P5&lt;Q5/2</formula>
    </cfRule>
  </conditionalFormatting>
  <conditionalFormatting sqref="R6">
    <cfRule type="expression" dxfId="11053" priority="354">
      <formula>R6&lt;S6/2</formula>
    </cfRule>
  </conditionalFormatting>
  <conditionalFormatting sqref="P6">
    <cfRule type="expression" dxfId="11052" priority="353">
      <formula>P6&lt;Q6/2</formula>
    </cfRule>
  </conditionalFormatting>
  <conditionalFormatting sqref="R7">
    <cfRule type="expression" dxfId="11051" priority="352">
      <formula>R7&lt;S7/2</formula>
    </cfRule>
  </conditionalFormatting>
  <conditionalFormatting sqref="P7">
    <cfRule type="expression" dxfId="11050" priority="351">
      <formula>P7&lt;Q7/2</formula>
    </cfRule>
  </conditionalFormatting>
  <conditionalFormatting sqref="R8">
    <cfRule type="expression" dxfId="11049" priority="350">
      <formula>R8&lt;S8/2</formula>
    </cfRule>
  </conditionalFormatting>
  <conditionalFormatting sqref="P8">
    <cfRule type="expression" dxfId="11048" priority="349">
      <formula>P8&lt;Q8/2</formula>
    </cfRule>
  </conditionalFormatting>
  <conditionalFormatting sqref="R9">
    <cfRule type="expression" dxfId="11047" priority="348">
      <formula>R9&lt;S9/2</formula>
    </cfRule>
  </conditionalFormatting>
  <conditionalFormatting sqref="P9">
    <cfRule type="expression" dxfId="11046" priority="347">
      <formula>P9&lt;Q9/2</formula>
    </cfRule>
  </conditionalFormatting>
  <conditionalFormatting sqref="R10">
    <cfRule type="expression" dxfId="11045" priority="346">
      <formula>R10&lt;S10/2</formula>
    </cfRule>
  </conditionalFormatting>
  <conditionalFormatting sqref="P10">
    <cfRule type="expression" dxfId="11044" priority="345">
      <formula>P10&lt;Q10/2</formula>
    </cfRule>
  </conditionalFormatting>
  <conditionalFormatting sqref="R11">
    <cfRule type="expression" dxfId="11043" priority="344">
      <formula>R11&lt;S11/2</formula>
    </cfRule>
  </conditionalFormatting>
  <conditionalFormatting sqref="P11">
    <cfRule type="expression" dxfId="11042" priority="343">
      <formula>P11&lt;Q11/2</formula>
    </cfRule>
  </conditionalFormatting>
  <conditionalFormatting sqref="P5:S5 S6:S11 Q6:Q11">
    <cfRule type="expression" dxfId="11041" priority="342">
      <formula>$C$5=0</formula>
    </cfRule>
  </conditionalFormatting>
  <conditionalFormatting sqref="P6:S6">
    <cfRule type="expression" dxfId="11040" priority="341">
      <formula>$C$6=0</formula>
    </cfRule>
  </conditionalFormatting>
  <conditionalFormatting sqref="P7:S7">
    <cfRule type="expression" dxfId="11039" priority="340">
      <formula>$C$7=0</formula>
    </cfRule>
  </conditionalFormatting>
  <conditionalFormatting sqref="P8:S8">
    <cfRule type="expression" dxfId="11038" priority="339">
      <formula>$C$8=0</formula>
    </cfRule>
  </conditionalFormatting>
  <conditionalFormatting sqref="P9:S9">
    <cfRule type="expression" dxfId="11037" priority="338">
      <formula>$C$9=0</formula>
    </cfRule>
  </conditionalFormatting>
  <conditionalFormatting sqref="P10:S10">
    <cfRule type="expression" dxfId="11036" priority="337">
      <formula>$C$10=0</formula>
    </cfRule>
  </conditionalFormatting>
  <conditionalFormatting sqref="P11:S11">
    <cfRule type="expression" dxfId="11035" priority="336">
      <formula>$C$11=0</formula>
    </cfRule>
  </conditionalFormatting>
  <conditionalFormatting sqref="AC5:AE5">
    <cfRule type="expression" dxfId="11034" priority="334">
      <formula>C5=0</formula>
    </cfRule>
    <cfRule type="iconSet" priority="335">
      <iconSet iconSet="3Arrows" reverse="1">
        <cfvo type="percent" val="0"/>
        <cfvo type="num" val="1"/>
        <cfvo type="num" val="2"/>
      </iconSet>
    </cfRule>
  </conditionalFormatting>
  <conditionalFormatting sqref="AC6:AE6">
    <cfRule type="expression" dxfId="11033" priority="332">
      <formula>C6=0</formula>
    </cfRule>
    <cfRule type="iconSet" priority="333">
      <iconSet iconSet="3Arrows" reverse="1">
        <cfvo type="percent" val="0"/>
        <cfvo type="num" val="1"/>
        <cfvo type="num" val="2"/>
      </iconSet>
    </cfRule>
  </conditionalFormatting>
  <conditionalFormatting sqref="AC7:AE7">
    <cfRule type="expression" dxfId="11032" priority="330">
      <formula>C7=0</formula>
    </cfRule>
    <cfRule type="iconSet" priority="331">
      <iconSet iconSet="3Arrows" reverse="1">
        <cfvo type="percent" val="0"/>
        <cfvo type="num" val="1"/>
        <cfvo type="num" val="2"/>
      </iconSet>
    </cfRule>
  </conditionalFormatting>
  <conditionalFormatting sqref="AC8:AE8">
    <cfRule type="expression" dxfId="11031" priority="328">
      <formula>C8=0</formula>
    </cfRule>
    <cfRule type="iconSet" priority="329">
      <iconSet iconSet="3Arrows" reverse="1">
        <cfvo type="percent" val="0"/>
        <cfvo type="num" val="1"/>
        <cfvo type="num" val="2"/>
      </iconSet>
    </cfRule>
  </conditionalFormatting>
  <conditionalFormatting sqref="AC9:AE9">
    <cfRule type="expression" dxfId="11030" priority="326">
      <formula>C9=0</formula>
    </cfRule>
    <cfRule type="iconSet" priority="327">
      <iconSet iconSet="3Arrows" reverse="1">
        <cfvo type="percent" val="0"/>
        <cfvo type="num" val="1"/>
        <cfvo type="num" val="2"/>
      </iconSet>
    </cfRule>
  </conditionalFormatting>
  <conditionalFormatting sqref="AC10:AE10">
    <cfRule type="expression" dxfId="11029" priority="324">
      <formula>C10=0</formula>
    </cfRule>
    <cfRule type="iconSet" priority="325">
      <iconSet iconSet="3Arrows" reverse="1">
        <cfvo type="percent" val="0"/>
        <cfvo type="num" val="1"/>
        <cfvo type="num" val="2"/>
      </iconSet>
    </cfRule>
  </conditionalFormatting>
  <conditionalFormatting sqref="AC11:AE11">
    <cfRule type="expression" dxfId="11028" priority="322">
      <formula>C11=0</formula>
    </cfRule>
    <cfRule type="iconSet" priority="323">
      <iconSet iconSet="3Arrows" reverse="1">
        <cfvo type="percent" val="0"/>
        <cfvo type="num" val="1"/>
        <cfvo type="num" val="2"/>
      </iconSet>
    </cfRule>
  </conditionalFormatting>
  <conditionalFormatting sqref="AC12:AE12">
    <cfRule type="expression" dxfId="11027" priority="320">
      <formula>C12=0</formula>
    </cfRule>
    <cfRule type="iconSet" priority="321">
      <iconSet iconSet="3Arrows" reverse="1">
        <cfvo type="percent" val="0"/>
        <cfvo type="num" val="1"/>
        <cfvo type="num" val="2"/>
      </iconSet>
    </cfRule>
  </conditionalFormatting>
  <conditionalFormatting sqref="AC13:AE13">
    <cfRule type="expression" dxfId="11026" priority="318">
      <formula>C13=0</formula>
    </cfRule>
    <cfRule type="iconSet" priority="319">
      <iconSet iconSet="3Arrows" reverse="1">
        <cfvo type="percent" val="0"/>
        <cfvo type="num" val="1"/>
        <cfvo type="num" val="2"/>
      </iconSet>
    </cfRule>
  </conditionalFormatting>
  <conditionalFormatting sqref="AC14:AE14">
    <cfRule type="expression" dxfId="11025" priority="316">
      <formula>C14=0</formula>
    </cfRule>
    <cfRule type="iconSet" priority="317">
      <iconSet iconSet="3Arrows" reverse="1">
        <cfvo type="percent" val="0"/>
        <cfvo type="num" val="1"/>
        <cfvo type="num" val="2"/>
      </iconSet>
    </cfRule>
  </conditionalFormatting>
  <conditionalFormatting sqref="AC15:AE15">
    <cfRule type="expression" dxfId="11024" priority="314">
      <formula>C15=0</formula>
    </cfRule>
    <cfRule type="iconSet" priority="315">
      <iconSet iconSet="3Arrows" reverse="1">
        <cfvo type="percent" val="0"/>
        <cfvo type="num" val="1"/>
        <cfvo type="num" val="2"/>
      </iconSet>
    </cfRule>
  </conditionalFormatting>
  <conditionalFormatting sqref="AC16:AE16">
    <cfRule type="expression" dxfId="11023" priority="312">
      <formula>C16=0</formula>
    </cfRule>
    <cfRule type="iconSet" priority="313">
      <iconSet iconSet="3Arrows" reverse="1">
        <cfvo type="percent" val="0"/>
        <cfvo type="num" val="1"/>
        <cfvo type="num" val="2"/>
      </iconSet>
    </cfRule>
  </conditionalFormatting>
  <conditionalFormatting sqref="AC17:AE17">
    <cfRule type="expression" dxfId="11022" priority="310">
      <formula>C17=0</formula>
    </cfRule>
    <cfRule type="iconSet" priority="311">
      <iconSet iconSet="3Arrows" reverse="1">
        <cfvo type="percent" val="0"/>
        <cfvo type="num" val="1"/>
        <cfvo type="num" val="2"/>
      </iconSet>
    </cfRule>
  </conditionalFormatting>
  <conditionalFormatting sqref="AC18:AE18">
    <cfRule type="expression" dxfId="11021" priority="308">
      <formula>C18=0</formula>
    </cfRule>
    <cfRule type="iconSet" priority="309">
      <iconSet iconSet="3Arrows" reverse="1">
        <cfvo type="percent" val="0"/>
        <cfvo type="num" val="1"/>
        <cfvo type="num" val="2"/>
      </iconSet>
    </cfRule>
  </conditionalFormatting>
  <conditionalFormatting sqref="AC19:AE19">
    <cfRule type="expression" dxfId="11020" priority="306">
      <formula>C19=0</formula>
    </cfRule>
    <cfRule type="iconSet" priority="307">
      <iconSet iconSet="3Arrows" reverse="1">
        <cfvo type="percent" val="0"/>
        <cfvo type="num" val="1"/>
        <cfvo type="num" val="2"/>
      </iconSet>
    </cfRule>
  </conditionalFormatting>
  <conditionalFormatting sqref="AC20:AE20">
    <cfRule type="expression" dxfId="11019" priority="304">
      <formula>C20=0</formula>
    </cfRule>
    <cfRule type="iconSet" priority="305">
      <iconSet iconSet="3Arrows" reverse="1">
        <cfvo type="percent" val="0"/>
        <cfvo type="num" val="1"/>
        <cfvo type="num" val="2"/>
      </iconSet>
    </cfRule>
  </conditionalFormatting>
  <conditionalFormatting sqref="AC21:AE21">
    <cfRule type="expression" dxfId="11018" priority="302">
      <formula>C21=0</formula>
    </cfRule>
    <cfRule type="iconSet" priority="303">
      <iconSet iconSet="3Arrows" reverse="1">
        <cfvo type="percent" val="0"/>
        <cfvo type="num" val="1"/>
        <cfvo type="num" val="2"/>
      </iconSet>
    </cfRule>
  </conditionalFormatting>
  <conditionalFormatting sqref="AC22:AE22">
    <cfRule type="expression" dxfId="11017" priority="300">
      <formula>C22=0</formula>
    </cfRule>
    <cfRule type="iconSet" priority="301">
      <iconSet iconSet="3Arrows" reverse="1">
        <cfvo type="percent" val="0"/>
        <cfvo type="num" val="1"/>
        <cfvo type="num" val="2"/>
      </iconSet>
    </cfRule>
  </conditionalFormatting>
  <conditionalFormatting sqref="AC23:AE23">
    <cfRule type="expression" dxfId="11016" priority="298">
      <formula>C23=0</formula>
    </cfRule>
    <cfRule type="iconSet" priority="299">
      <iconSet iconSet="3Arrows" reverse="1">
        <cfvo type="percent" val="0"/>
        <cfvo type="num" val="1"/>
        <cfvo type="num" val="2"/>
      </iconSet>
    </cfRule>
  </conditionalFormatting>
  <conditionalFormatting sqref="AC24:AE24">
    <cfRule type="expression" dxfId="11015" priority="296">
      <formula>C24=0</formula>
    </cfRule>
    <cfRule type="iconSet" priority="297">
      <iconSet iconSet="3Arrows" reverse="1">
        <cfvo type="percent" val="0"/>
        <cfvo type="num" val="1"/>
        <cfvo type="num" val="2"/>
      </iconSet>
    </cfRule>
  </conditionalFormatting>
  <conditionalFormatting sqref="AC25:AE25">
    <cfRule type="expression" dxfId="11014" priority="294">
      <formula>C25=0</formula>
    </cfRule>
    <cfRule type="iconSet" priority="295">
      <iconSet iconSet="3Arrows" reverse="1">
        <cfvo type="percent" val="0"/>
        <cfvo type="num" val="1"/>
        <cfvo type="num" val="2"/>
      </iconSet>
    </cfRule>
  </conditionalFormatting>
  <conditionalFormatting sqref="AC26:AE26">
    <cfRule type="expression" dxfId="11013" priority="292">
      <formula>C26=0</formula>
    </cfRule>
    <cfRule type="iconSet" priority="293">
      <iconSet iconSet="3Arrows" reverse="1">
        <cfvo type="percent" val="0"/>
        <cfvo type="num" val="1"/>
        <cfvo type="num" val="2"/>
      </iconSet>
    </cfRule>
  </conditionalFormatting>
  <conditionalFormatting sqref="AC27:AE27">
    <cfRule type="expression" dxfId="11012" priority="290">
      <formula>C27=0</formula>
    </cfRule>
    <cfRule type="iconSet" priority="291">
      <iconSet iconSet="3Arrows" reverse="1">
        <cfvo type="percent" val="0"/>
        <cfvo type="num" val="1"/>
        <cfvo type="num" val="2"/>
      </iconSet>
    </cfRule>
  </conditionalFormatting>
  <conditionalFormatting sqref="AC28:AE28">
    <cfRule type="expression" dxfId="11011" priority="288">
      <formula>C28=0</formula>
    </cfRule>
    <cfRule type="iconSet" priority="289">
      <iconSet iconSet="3Arrows" reverse="1">
        <cfvo type="percent" val="0"/>
        <cfvo type="num" val="1"/>
        <cfvo type="num" val="2"/>
      </iconSet>
    </cfRule>
  </conditionalFormatting>
  <conditionalFormatting sqref="AC29:AE29">
    <cfRule type="expression" dxfId="11010" priority="286">
      <formula>C29=0</formula>
    </cfRule>
    <cfRule type="iconSet" priority="287">
      <iconSet iconSet="3Arrows" reverse="1">
        <cfvo type="percent" val="0"/>
        <cfvo type="num" val="1"/>
        <cfvo type="num" val="2"/>
      </iconSet>
    </cfRule>
  </conditionalFormatting>
  <conditionalFormatting sqref="AC5:AE29">
    <cfRule type="containsErrors" dxfId="11009" priority="285">
      <formula>ISERROR(AC5)</formula>
    </cfRule>
  </conditionalFormatting>
  <conditionalFormatting sqref="M5:M29">
    <cfRule type="expression" dxfId="11008" priority="284">
      <formula>$C$5=0</formula>
    </cfRule>
  </conditionalFormatting>
  <conditionalFormatting sqref="M6">
    <cfRule type="expression" dxfId="11007" priority="283">
      <formula>$C$6=0</formula>
    </cfRule>
  </conditionalFormatting>
  <conditionalFormatting sqref="M7">
    <cfRule type="expression" dxfId="11006" priority="282">
      <formula>$C$7=0</formula>
    </cfRule>
  </conditionalFormatting>
  <conditionalFormatting sqref="M8">
    <cfRule type="expression" dxfId="11005" priority="281">
      <formula>$C$8=0</formula>
    </cfRule>
  </conditionalFormatting>
  <conditionalFormatting sqref="M9">
    <cfRule type="expression" dxfId="11004" priority="280">
      <formula>$C$9=0</formula>
    </cfRule>
  </conditionalFormatting>
  <conditionalFormatting sqref="M10">
    <cfRule type="expression" dxfId="11003" priority="279">
      <formula>$C$10=0</formula>
    </cfRule>
  </conditionalFormatting>
  <conditionalFormatting sqref="M11">
    <cfRule type="expression" dxfId="11002" priority="278">
      <formula>$C$11=0</formula>
    </cfRule>
  </conditionalFormatting>
  <conditionalFormatting sqref="M12">
    <cfRule type="expression" dxfId="11001" priority="277">
      <formula>$C$12=0</formula>
    </cfRule>
  </conditionalFormatting>
  <conditionalFormatting sqref="M13">
    <cfRule type="expression" dxfId="11000" priority="276">
      <formula>$C$13=0</formula>
    </cfRule>
  </conditionalFormatting>
  <conditionalFormatting sqref="M14">
    <cfRule type="expression" dxfId="10999" priority="275">
      <formula>$C$14=0</formula>
    </cfRule>
  </conditionalFormatting>
  <conditionalFormatting sqref="M15">
    <cfRule type="expression" dxfId="10998" priority="274">
      <formula>$C$15=0</formula>
    </cfRule>
  </conditionalFormatting>
  <conditionalFormatting sqref="M16">
    <cfRule type="expression" dxfId="10997" priority="273">
      <formula>$C$16=0</formula>
    </cfRule>
  </conditionalFormatting>
  <conditionalFormatting sqref="M17">
    <cfRule type="expression" dxfId="10996" priority="272">
      <formula>$C$17=0</formula>
    </cfRule>
  </conditionalFormatting>
  <conditionalFormatting sqref="M18">
    <cfRule type="expression" dxfId="10995" priority="271">
      <formula>$C$18=0</formula>
    </cfRule>
  </conditionalFormatting>
  <conditionalFormatting sqref="M19">
    <cfRule type="expression" dxfId="10994" priority="270">
      <formula>$C$19=0</formula>
    </cfRule>
  </conditionalFormatting>
  <conditionalFormatting sqref="M20">
    <cfRule type="expression" dxfId="10993" priority="269">
      <formula>$C$20=0</formula>
    </cfRule>
  </conditionalFormatting>
  <conditionalFormatting sqref="M21">
    <cfRule type="expression" dxfId="10992" priority="268">
      <formula>$C$21=0</formula>
    </cfRule>
  </conditionalFormatting>
  <conditionalFormatting sqref="M22">
    <cfRule type="expression" dxfId="10991" priority="267">
      <formula>$C$22=0</formula>
    </cfRule>
  </conditionalFormatting>
  <conditionalFormatting sqref="M23">
    <cfRule type="expression" dxfId="10990" priority="266">
      <formula>$C$23=0</formula>
    </cfRule>
  </conditionalFormatting>
  <conditionalFormatting sqref="M24">
    <cfRule type="expression" dxfId="10989" priority="265">
      <formula>$C$24=0</formula>
    </cfRule>
  </conditionalFormatting>
  <conditionalFormatting sqref="M25">
    <cfRule type="expression" dxfId="10988" priority="264">
      <formula>$C$25=0</formula>
    </cfRule>
  </conditionalFormatting>
  <conditionalFormatting sqref="M26">
    <cfRule type="expression" dxfId="10987" priority="263">
      <formula>$C$26=0</formula>
    </cfRule>
  </conditionalFormatting>
  <conditionalFormatting sqref="M27">
    <cfRule type="expression" dxfId="10986" priority="262">
      <formula>$C$27=0</formula>
    </cfRule>
  </conditionalFormatting>
  <conditionalFormatting sqref="M28">
    <cfRule type="expression" dxfId="10985" priority="261">
      <formula>$C$28=0</formula>
    </cfRule>
  </conditionalFormatting>
  <conditionalFormatting sqref="M29">
    <cfRule type="expression" dxfId="10984" priority="260">
      <formula>$C$29=0</formula>
    </cfRule>
  </conditionalFormatting>
  <conditionalFormatting sqref="M5:M29">
    <cfRule type="expression" dxfId="10983" priority="259">
      <formula>$C$5=0</formula>
    </cfRule>
  </conditionalFormatting>
  <conditionalFormatting sqref="M6">
    <cfRule type="expression" dxfId="10982" priority="258">
      <formula>$C$6=0</formula>
    </cfRule>
  </conditionalFormatting>
  <conditionalFormatting sqref="M7">
    <cfRule type="expression" dxfId="10981" priority="257">
      <formula>$C$7=0</formula>
    </cfRule>
  </conditionalFormatting>
  <conditionalFormatting sqref="M8">
    <cfRule type="expression" dxfId="10980" priority="256">
      <formula>$C$8=0</formula>
    </cfRule>
  </conditionalFormatting>
  <conditionalFormatting sqref="M9">
    <cfRule type="expression" dxfId="10979" priority="255">
      <formula>$C$9=0</formula>
    </cfRule>
  </conditionalFormatting>
  <conditionalFormatting sqref="M10">
    <cfRule type="expression" dxfId="10978" priority="254">
      <formula>$C$10=0</formula>
    </cfRule>
  </conditionalFormatting>
  <conditionalFormatting sqref="M11">
    <cfRule type="expression" dxfId="10977" priority="253">
      <formula>$C$11=0</formula>
    </cfRule>
  </conditionalFormatting>
  <conditionalFormatting sqref="M12">
    <cfRule type="expression" dxfId="10976" priority="252">
      <formula>$C$12=0</formula>
    </cfRule>
  </conditionalFormatting>
  <conditionalFormatting sqref="M13">
    <cfRule type="expression" dxfId="10975" priority="251">
      <formula>$C$13=0</formula>
    </cfRule>
  </conditionalFormatting>
  <conditionalFormatting sqref="M14">
    <cfRule type="expression" dxfId="10974" priority="250">
      <formula>$C$14=0</formula>
    </cfRule>
  </conditionalFormatting>
  <conditionalFormatting sqref="M15">
    <cfRule type="expression" dxfId="10973" priority="249">
      <formula>$C$15=0</formula>
    </cfRule>
  </conditionalFormatting>
  <conditionalFormatting sqref="M16">
    <cfRule type="expression" dxfId="10972" priority="248">
      <formula>$C$16=0</formula>
    </cfRule>
  </conditionalFormatting>
  <conditionalFormatting sqref="M17">
    <cfRule type="expression" dxfId="10971" priority="247">
      <formula>$C$17=0</formula>
    </cfRule>
  </conditionalFormatting>
  <conditionalFormatting sqref="M18">
    <cfRule type="expression" dxfId="10970" priority="246">
      <formula>$C$18=0</formula>
    </cfRule>
  </conditionalFormatting>
  <conditionalFormatting sqref="M19">
    <cfRule type="expression" dxfId="10969" priority="245">
      <formula>$C$19=0</formula>
    </cfRule>
  </conditionalFormatting>
  <conditionalFormatting sqref="M20">
    <cfRule type="expression" dxfId="10968" priority="244">
      <formula>$C$20=0</formula>
    </cfRule>
  </conditionalFormatting>
  <conditionalFormatting sqref="M21">
    <cfRule type="expression" dxfId="10967" priority="243">
      <formula>$C$21=0</formula>
    </cfRule>
  </conditionalFormatting>
  <conditionalFormatting sqref="M22">
    <cfRule type="expression" dxfId="10966" priority="242">
      <formula>$C$22=0</formula>
    </cfRule>
  </conditionalFormatting>
  <conditionalFormatting sqref="M23">
    <cfRule type="expression" dxfId="10965" priority="241">
      <formula>$C$23=0</formula>
    </cfRule>
  </conditionalFormatting>
  <conditionalFormatting sqref="M24">
    <cfRule type="expression" dxfId="10964" priority="240">
      <formula>$C$24=0</formula>
    </cfRule>
  </conditionalFormatting>
  <conditionalFormatting sqref="M25">
    <cfRule type="expression" dxfId="10963" priority="239">
      <formula>$C$25=0</formula>
    </cfRule>
  </conditionalFormatting>
  <conditionalFormatting sqref="M26">
    <cfRule type="expression" dxfId="10962" priority="238">
      <formula>$C$26=0</formula>
    </cfRule>
  </conditionalFormatting>
  <conditionalFormatting sqref="M27">
    <cfRule type="expression" dxfId="10961" priority="237">
      <formula>$C$27=0</formula>
    </cfRule>
  </conditionalFormatting>
  <conditionalFormatting sqref="M28">
    <cfRule type="expression" dxfId="10960" priority="236">
      <formula>$C$28=0</formula>
    </cfRule>
  </conditionalFormatting>
  <conditionalFormatting sqref="M29">
    <cfRule type="expression" dxfId="10959" priority="235">
      <formula>$C$29=0</formula>
    </cfRule>
  </conditionalFormatting>
  <conditionalFormatting sqref="M5:M29">
    <cfRule type="expression" dxfId="10958" priority="234">
      <formula>$C$5=0</formula>
    </cfRule>
  </conditionalFormatting>
  <conditionalFormatting sqref="M5:M29">
    <cfRule type="expression" dxfId="10957" priority="233">
      <formula>$C$6=0</formula>
    </cfRule>
  </conditionalFormatting>
  <conditionalFormatting sqref="M7:M11">
    <cfRule type="expression" dxfId="10956" priority="232">
      <formula>$C$7=0</formula>
    </cfRule>
  </conditionalFormatting>
  <conditionalFormatting sqref="M8">
    <cfRule type="expression" dxfId="10955" priority="231">
      <formula>$C$8=0</formula>
    </cfRule>
  </conditionalFormatting>
  <conditionalFormatting sqref="M9">
    <cfRule type="expression" dxfId="10954" priority="230">
      <formula>$C$9=0</formula>
    </cfRule>
  </conditionalFormatting>
  <conditionalFormatting sqref="M10">
    <cfRule type="expression" dxfId="10953" priority="229">
      <formula>$C$10=0</formula>
    </cfRule>
  </conditionalFormatting>
  <conditionalFormatting sqref="M11">
    <cfRule type="expression" dxfId="10952" priority="228">
      <formula>$C$11=0</formula>
    </cfRule>
  </conditionalFormatting>
  <conditionalFormatting sqref="M12:M29">
    <cfRule type="expression" dxfId="10951" priority="227">
      <formula>$C$12=0</formula>
    </cfRule>
  </conditionalFormatting>
  <conditionalFormatting sqref="M13">
    <cfRule type="expression" dxfId="10950" priority="226">
      <formula>$C$13=0</formula>
    </cfRule>
  </conditionalFormatting>
  <conditionalFormatting sqref="M14">
    <cfRule type="expression" dxfId="10949" priority="225">
      <formula>$C$14=0</formula>
    </cfRule>
  </conditionalFormatting>
  <conditionalFormatting sqref="M15">
    <cfRule type="expression" dxfId="10948" priority="224">
      <formula>$C$15=0</formula>
    </cfRule>
  </conditionalFormatting>
  <conditionalFormatting sqref="M16">
    <cfRule type="expression" dxfId="10947" priority="223">
      <formula>$C$16=0</formula>
    </cfRule>
  </conditionalFormatting>
  <conditionalFormatting sqref="M17">
    <cfRule type="expression" dxfId="10946" priority="222">
      <formula>$C$17=0</formula>
    </cfRule>
  </conditionalFormatting>
  <conditionalFormatting sqref="M18:M29">
    <cfRule type="expression" dxfId="10945" priority="221">
      <formula>$C$18=0</formula>
    </cfRule>
  </conditionalFormatting>
  <conditionalFormatting sqref="M19">
    <cfRule type="expression" dxfId="10944" priority="220">
      <formula>$C$19=0</formula>
    </cfRule>
  </conditionalFormatting>
  <conditionalFormatting sqref="M20">
    <cfRule type="expression" dxfId="10943" priority="219">
      <formula>$C$20=0</formula>
    </cfRule>
  </conditionalFormatting>
  <conditionalFormatting sqref="M21">
    <cfRule type="expression" dxfId="10942" priority="218">
      <formula>$C$21=0</formula>
    </cfRule>
  </conditionalFormatting>
  <conditionalFormatting sqref="M22">
    <cfRule type="expression" dxfId="10941" priority="217">
      <formula>$C$22=0</formula>
    </cfRule>
  </conditionalFormatting>
  <conditionalFormatting sqref="M23">
    <cfRule type="expression" dxfId="10940" priority="216">
      <formula>$C$23=0</formula>
    </cfRule>
  </conditionalFormatting>
  <conditionalFormatting sqref="M24">
    <cfRule type="expression" dxfId="10939" priority="215">
      <formula>$C$24=0</formula>
    </cfRule>
  </conditionalFormatting>
  <conditionalFormatting sqref="M25">
    <cfRule type="expression" dxfId="10938" priority="214">
      <formula>$C$25=0</formula>
    </cfRule>
  </conditionalFormatting>
  <conditionalFormatting sqref="M26">
    <cfRule type="expression" dxfId="10937" priority="213">
      <formula>$C$26=0</formula>
    </cfRule>
  </conditionalFormatting>
  <conditionalFormatting sqref="M27">
    <cfRule type="expression" dxfId="10936" priority="212">
      <formula>$C$27=0</formula>
    </cfRule>
  </conditionalFormatting>
  <conditionalFormatting sqref="M28">
    <cfRule type="expression" dxfId="10935" priority="211">
      <formula>$C$28=0</formula>
    </cfRule>
  </conditionalFormatting>
  <conditionalFormatting sqref="M29">
    <cfRule type="expression" dxfId="10934" priority="210">
      <formula>$C$29=0</formula>
    </cfRule>
  </conditionalFormatting>
  <conditionalFormatting sqref="M12:M29">
    <cfRule type="expression" dxfId="10933" priority="209">
      <formula>$C$5=0</formula>
    </cfRule>
  </conditionalFormatting>
  <conditionalFormatting sqref="M12:M29">
    <cfRule type="expression" dxfId="10932" priority="208">
      <formula>$C$6=0</formula>
    </cfRule>
  </conditionalFormatting>
  <conditionalFormatting sqref="M12:M29">
    <cfRule type="expression" dxfId="10931" priority="207">
      <formula>$C$7=0</formula>
    </cfRule>
  </conditionalFormatting>
  <conditionalFormatting sqref="M12:M29">
    <cfRule type="expression" dxfId="10930" priority="206">
      <formula>$C$11=0</formula>
    </cfRule>
  </conditionalFormatting>
  <conditionalFormatting sqref="AB5:AB29">
    <cfRule type="expression" dxfId="10929" priority="205">
      <formula>$C$5=0</formula>
    </cfRule>
  </conditionalFormatting>
  <conditionalFormatting sqref="AB6">
    <cfRule type="expression" dxfId="10928" priority="204">
      <formula>$C$6=0</formula>
    </cfRule>
  </conditionalFormatting>
  <conditionalFormatting sqref="AB7">
    <cfRule type="expression" dxfId="10927" priority="203">
      <formula>$C$7=0</formula>
    </cfRule>
  </conditionalFormatting>
  <conditionalFormatting sqref="AB8">
    <cfRule type="expression" dxfId="10926" priority="202">
      <formula>$C$8=0</formula>
    </cfRule>
  </conditionalFormatting>
  <conditionalFormatting sqref="AB9">
    <cfRule type="expression" dxfId="10925" priority="201">
      <formula>$C$9=0</formula>
    </cfRule>
  </conditionalFormatting>
  <conditionalFormatting sqref="AB10">
    <cfRule type="expression" dxfId="10924" priority="200">
      <formula>$C$10=0</formula>
    </cfRule>
  </conditionalFormatting>
  <conditionalFormatting sqref="AB11">
    <cfRule type="expression" dxfId="10923" priority="199">
      <formula>$C$11=0</formula>
    </cfRule>
  </conditionalFormatting>
  <conditionalFormatting sqref="AB12">
    <cfRule type="expression" dxfId="10922" priority="198">
      <formula>$C$12=0</formula>
    </cfRule>
  </conditionalFormatting>
  <conditionalFormatting sqref="AB13">
    <cfRule type="expression" dxfId="10921" priority="197">
      <formula>$C$13=0</formula>
    </cfRule>
  </conditionalFormatting>
  <conditionalFormatting sqref="AB14">
    <cfRule type="expression" dxfId="10920" priority="196">
      <formula>$C$14=0</formula>
    </cfRule>
  </conditionalFormatting>
  <conditionalFormatting sqref="AB15">
    <cfRule type="expression" dxfId="10919" priority="195">
      <formula>$C$15=0</formula>
    </cfRule>
  </conditionalFormatting>
  <conditionalFormatting sqref="AB16">
    <cfRule type="expression" dxfId="10918" priority="194">
      <formula>$C$16=0</formula>
    </cfRule>
  </conditionalFormatting>
  <conditionalFormatting sqref="AB17">
    <cfRule type="expression" dxfId="10917" priority="193">
      <formula>$C$17=0</formula>
    </cfRule>
  </conditionalFormatting>
  <conditionalFormatting sqref="AB18">
    <cfRule type="expression" dxfId="10916" priority="192">
      <formula>$C$18=0</formula>
    </cfRule>
  </conditionalFormatting>
  <conditionalFormatting sqref="AB19">
    <cfRule type="expression" dxfId="10915" priority="191">
      <formula>$C$19=0</formula>
    </cfRule>
  </conditionalFormatting>
  <conditionalFormatting sqref="AB20">
    <cfRule type="expression" dxfId="10914" priority="190">
      <formula>$C$20=0</formula>
    </cfRule>
  </conditionalFormatting>
  <conditionalFormatting sqref="AB21">
    <cfRule type="expression" dxfId="10913" priority="189">
      <formula>$C$21=0</formula>
    </cfRule>
  </conditionalFormatting>
  <conditionalFormatting sqref="AB22">
    <cfRule type="expression" dxfId="10912" priority="188">
      <formula>$C$22=0</formula>
    </cfRule>
  </conditionalFormatting>
  <conditionalFormatting sqref="AB23">
    <cfRule type="expression" dxfId="10911" priority="187">
      <formula>$C$23=0</formula>
    </cfRule>
  </conditionalFormatting>
  <conditionalFormatting sqref="AB24">
    <cfRule type="expression" dxfId="10910" priority="186">
      <formula>$C$24=0</formula>
    </cfRule>
  </conditionalFormatting>
  <conditionalFormatting sqref="AB25">
    <cfRule type="expression" dxfId="10909" priority="185">
      <formula>$C$25=0</formula>
    </cfRule>
  </conditionalFormatting>
  <conditionalFormatting sqref="AB26">
    <cfRule type="expression" dxfId="10908" priority="184">
      <formula>$C$26=0</formula>
    </cfRule>
  </conditionalFormatting>
  <conditionalFormatting sqref="AB27">
    <cfRule type="expression" dxfId="10907" priority="183">
      <formula>$C$27=0</formula>
    </cfRule>
  </conditionalFormatting>
  <conditionalFormatting sqref="AB28">
    <cfRule type="expression" dxfId="10906" priority="182">
      <formula>$C$28=0</formula>
    </cfRule>
  </conditionalFormatting>
  <conditionalFormatting sqref="AB29">
    <cfRule type="expression" dxfId="10905" priority="181">
      <formula>$C$29=0</formula>
    </cfRule>
  </conditionalFormatting>
  <conditionalFormatting sqref="AB5:AB29">
    <cfRule type="expression" dxfId="10904" priority="180">
      <formula>$C$5=0</formula>
    </cfRule>
  </conditionalFormatting>
  <conditionalFormatting sqref="AB6">
    <cfRule type="expression" dxfId="10903" priority="179">
      <formula>$C$6=0</formula>
    </cfRule>
  </conditionalFormatting>
  <conditionalFormatting sqref="AB7">
    <cfRule type="expression" dxfId="10902" priority="178">
      <formula>$C$7=0</formula>
    </cfRule>
  </conditionalFormatting>
  <conditionalFormatting sqref="AB8">
    <cfRule type="expression" dxfId="10901" priority="177">
      <formula>$C$8=0</formula>
    </cfRule>
  </conditionalFormatting>
  <conditionalFormatting sqref="AB9">
    <cfRule type="expression" dxfId="10900" priority="176">
      <formula>$C$9=0</formula>
    </cfRule>
  </conditionalFormatting>
  <conditionalFormatting sqref="AB10">
    <cfRule type="expression" dxfId="10899" priority="175">
      <formula>$C$10=0</formula>
    </cfRule>
  </conditionalFormatting>
  <conditionalFormatting sqref="AB11">
    <cfRule type="expression" dxfId="10898" priority="174">
      <formula>$C$11=0</formula>
    </cfRule>
  </conditionalFormatting>
  <conditionalFormatting sqref="AB12">
    <cfRule type="expression" dxfId="10897" priority="173">
      <formula>$C$12=0</formula>
    </cfRule>
  </conditionalFormatting>
  <conditionalFormatting sqref="AB13">
    <cfRule type="expression" dxfId="10896" priority="172">
      <formula>$C$13=0</formula>
    </cfRule>
  </conditionalFormatting>
  <conditionalFormatting sqref="AB14">
    <cfRule type="expression" dxfId="10895" priority="171">
      <formula>$C$14=0</formula>
    </cfRule>
  </conditionalFormatting>
  <conditionalFormatting sqref="AB15">
    <cfRule type="expression" dxfId="10894" priority="170">
      <formula>$C$15=0</formula>
    </cfRule>
  </conditionalFormatting>
  <conditionalFormatting sqref="AB16">
    <cfRule type="expression" dxfId="10893" priority="169">
      <formula>$C$16=0</formula>
    </cfRule>
  </conditionalFormatting>
  <conditionalFormatting sqref="AB17">
    <cfRule type="expression" dxfId="10892" priority="168">
      <formula>$C$17=0</formula>
    </cfRule>
  </conditionalFormatting>
  <conditionalFormatting sqref="AB18">
    <cfRule type="expression" dxfId="10891" priority="167">
      <formula>$C$18=0</formula>
    </cfRule>
  </conditionalFormatting>
  <conditionalFormatting sqref="AB19">
    <cfRule type="expression" dxfId="10890" priority="166">
      <formula>$C$19=0</formula>
    </cfRule>
  </conditionalFormatting>
  <conditionalFormatting sqref="AB20">
    <cfRule type="expression" dxfId="10889" priority="165">
      <formula>$C$20=0</formula>
    </cfRule>
  </conditionalFormatting>
  <conditionalFormatting sqref="AB21">
    <cfRule type="expression" dxfId="10888" priority="164">
      <formula>$C$21=0</formula>
    </cfRule>
  </conditionalFormatting>
  <conditionalFormatting sqref="AB22">
    <cfRule type="expression" dxfId="10887" priority="163">
      <formula>$C$22=0</formula>
    </cfRule>
  </conditionalFormatting>
  <conditionalFormatting sqref="AB23">
    <cfRule type="expression" dxfId="10886" priority="162">
      <formula>$C$23=0</formula>
    </cfRule>
  </conditionalFormatting>
  <conditionalFormatting sqref="AB24">
    <cfRule type="expression" dxfId="10885" priority="161">
      <formula>$C$24=0</formula>
    </cfRule>
  </conditionalFormatting>
  <conditionalFormatting sqref="AB25">
    <cfRule type="expression" dxfId="10884" priority="160">
      <formula>$C$25=0</formula>
    </cfRule>
  </conditionalFormatting>
  <conditionalFormatting sqref="AB26">
    <cfRule type="expression" dxfId="10883" priority="159">
      <formula>$C$26=0</formula>
    </cfRule>
  </conditionalFormatting>
  <conditionalFormatting sqref="AB27">
    <cfRule type="expression" dxfId="10882" priority="158">
      <formula>$C$27=0</formula>
    </cfRule>
  </conditionalFormatting>
  <conditionalFormatting sqref="AB28">
    <cfRule type="expression" dxfId="10881" priority="157">
      <formula>$C$28=0</formula>
    </cfRule>
  </conditionalFormatting>
  <conditionalFormatting sqref="AB29">
    <cfRule type="expression" dxfId="10880" priority="156">
      <formula>$C$29=0</formula>
    </cfRule>
  </conditionalFormatting>
  <conditionalFormatting sqref="AB5:AB29">
    <cfRule type="expression" dxfId="10879" priority="155">
      <formula>$C$5=0</formula>
    </cfRule>
  </conditionalFormatting>
  <conditionalFormatting sqref="AB6">
    <cfRule type="expression" dxfId="10878" priority="154">
      <formula>$C$6=0</formula>
    </cfRule>
  </conditionalFormatting>
  <conditionalFormatting sqref="AB7">
    <cfRule type="expression" dxfId="10877" priority="153">
      <formula>$C$7=0</formula>
    </cfRule>
  </conditionalFormatting>
  <conditionalFormatting sqref="AB8">
    <cfRule type="expression" dxfId="10876" priority="152">
      <formula>$C$8=0</formula>
    </cfRule>
  </conditionalFormatting>
  <conditionalFormatting sqref="AB9">
    <cfRule type="expression" dxfId="10875" priority="151">
      <formula>$C$9=0</formula>
    </cfRule>
  </conditionalFormatting>
  <conditionalFormatting sqref="AB10">
    <cfRule type="expression" dxfId="10874" priority="150">
      <formula>$C$10=0</formula>
    </cfRule>
  </conditionalFormatting>
  <conditionalFormatting sqref="AB11">
    <cfRule type="expression" dxfId="10873" priority="149">
      <formula>$C$11=0</formula>
    </cfRule>
  </conditionalFormatting>
  <conditionalFormatting sqref="AB12">
    <cfRule type="expression" dxfId="10872" priority="148">
      <formula>$C$12=0</formula>
    </cfRule>
  </conditionalFormatting>
  <conditionalFormatting sqref="AB13">
    <cfRule type="expression" dxfId="10871" priority="147">
      <formula>$C$13=0</formula>
    </cfRule>
  </conditionalFormatting>
  <conditionalFormatting sqref="AB14">
    <cfRule type="expression" dxfId="10870" priority="146">
      <formula>$C$14=0</formula>
    </cfRule>
  </conditionalFormatting>
  <conditionalFormatting sqref="AB15">
    <cfRule type="expression" dxfId="10869" priority="145">
      <formula>$C$15=0</formula>
    </cfRule>
  </conditionalFormatting>
  <conditionalFormatting sqref="AB16">
    <cfRule type="expression" dxfId="10868" priority="144">
      <formula>$C$16=0</formula>
    </cfRule>
  </conditionalFormatting>
  <conditionalFormatting sqref="AB17">
    <cfRule type="expression" dxfId="10867" priority="143">
      <formula>$C$17=0</formula>
    </cfRule>
  </conditionalFormatting>
  <conditionalFormatting sqref="AB18">
    <cfRule type="expression" dxfId="10866" priority="142">
      <formula>$C$18=0</formula>
    </cfRule>
  </conditionalFormatting>
  <conditionalFormatting sqref="AB19">
    <cfRule type="expression" dxfId="10865" priority="141">
      <formula>$C$19=0</formula>
    </cfRule>
  </conditionalFormatting>
  <conditionalFormatting sqref="AB20">
    <cfRule type="expression" dxfId="10864" priority="140">
      <formula>$C$20=0</formula>
    </cfRule>
  </conditionalFormatting>
  <conditionalFormatting sqref="AB21">
    <cfRule type="expression" dxfId="10863" priority="139">
      <formula>$C$21=0</formula>
    </cfRule>
  </conditionalFormatting>
  <conditionalFormatting sqref="AB22">
    <cfRule type="expression" dxfId="10862" priority="138">
      <formula>$C$22=0</formula>
    </cfRule>
  </conditionalFormatting>
  <conditionalFormatting sqref="AB23">
    <cfRule type="expression" dxfId="10861" priority="137">
      <formula>$C$23=0</formula>
    </cfRule>
  </conditionalFormatting>
  <conditionalFormatting sqref="AB24">
    <cfRule type="expression" dxfId="10860" priority="136">
      <formula>$C$24=0</formula>
    </cfRule>
  </conditionalFormatting>
  <conditionalFormatting sqref="AB25">
    <cfRule type="expression" dxfId="10859" priority="135">
      <formula>$C$25=0</formula>
    </cfRule>
  </conditionalFormatting>
  <conditionalFormatting sqref="AB26">
    <cfRule type="expression" dxfId="10858" priority="134">
      <formula>$C$26=0</formula>
    </cfRule>
  </conditionalFormatting>
  <conditionalFormatting sqref="AB27">
    <cfRule type="expression" dxfId="10857" priority="133">
      <formula>$C$27=0</formula>
    </cfRule>
  </conditionalFormatting>
  <conditionalFormatting sqref="AB28">
    <cfRule type="expression" dxfId="10856" priority="132">
      <formula>$C$28=0</formula>
    </cfRule>
  </conditionalFormatting>
  <conditionalFormatting sqref="AB29">
    <cfRule type="expression" dxfId="10855" priority="131">
      <formula>$C$29=0</formula>
    </cfRule>
  </conditionalFormatting>
  <conditionalFormatting sqref="AB5:AB29">
    <cfRule type="expression" dxfId="10854" priority="130">
      <formula>$C$6=0</formula>
    </cfRule>
  </conditionalFormatting>
  <conditionalFormatting sqref="AD5:AE5">
    <cfRule type="iconSet" priority="129">
      <iconSet iconSet="3Arrows" reverse="1">
        <cfvo type="percent" val="0"/>
        <cfvo type="num" val="1"/>
        <cfvo type="num" val="2"/>
      </iconSet>
    </cfRule>
  </conditionalFormatting>
  <conditionalFormatting sqref="AD5:AE5">
    <cfRule type="expression" dxfId="10853" priority="127">
      <formula>D5=0</formula>
    </cfRule>
    <cfRule type="iconSet" priority="128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10852" priority="125">
      <formula>D6=0</formula>
    </cfRule>
    <cfRule type="iconSet" priority="126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10851" priority="123">
      <formula>D7=0</formula>
    </cfRule>
    <cfRule type="iconSet" priority="124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10850" priority="121">
      <formula>D8=0</formula>
    </cfRule>
    <cfRule type="iconSet" priority="122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10849" priority="119">
      <formula>D9=0</formula>
    </cfRule>
    <cfRule type="iconSet" priority="120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10848" priority="117">
      <formula>D10=0</formula>
    </cfRule>
    <cfRule type="iconSet" priority="118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10847" priority="115">
      <formula>D11=0</formula>
    </cfRule>
    <cfRule type="iconSet" priority="116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10846" priority="113">
      <formula>D12=0</formula>
    </cfRule>
    <cfRule type="iconSet" priority="114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10845" priority="111">
      <formula>D13=0</formula>
    </cfRule>
    <cfRule type="iconSet" priority="112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10844" priority="109">
      <formula>D14=0</formula>
    </cfRule>
    <cfRule type="iconSet" priority="110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10843" priority="107">
      <formula>D15=0</formula>
    </cfRule>
    <cfRule type="iconSet" priority="108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10842" priority="105">
      <formula>D16=0</formula>
    </cfRule>
    <cfRule type="iconSet" priority="106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10841" priority="103">
      <formula>D17=0</formula>
    </cfRule>
    <cfRule type="iconSet" priority="104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10840" priority="101">
      <formula>D18=0</formula>
    </cfRule>
    <cfRule type="iconSet" priority="102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10839" priority="99">
      <formula>D19=0</formula>
    </cfRule>
    <cfRule type="iconSet" priority="100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10838" priority="97">
      <formula>D20=0</formula>
    </cfRule>
    <cfRule type="iconSet" priority="98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10837" priority="95">
      <formula>D21=0</formula>
    </cfRule>
    <cfRule type="iconSet" priority="96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10836" priority="93">
      <formula>D22=0</formula>
    </cfRule>
    <cfRule type="iconSet" priority="94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10835" priority="91">
      <formula>D23=0</formula>
    </cfRule>
    <cfRule type="iconSet" priority="92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10834" priority="89">
      <formula>D24=0</formula>
    </cfRule>
    <cfRule type="iconSet" priority="90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10833" priority="87">
      <formula>D25=0</formula>
    </cfRule>
    <cfRule type="iconSet" priority="88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10832" priority="85">
      <formula>D26=0</formula>
    </cfRule>
    <cfRule type="iconSet" priority="86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10831" priority="83">
      <formula>D27=0</formula>
    </cfRule>
    <cfRule type="iconSet" priority="84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10830" priority="81">
      <formula>D28=0</formula>
    </cfRule>
    <cfRule type="iconSet" priority="82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10829" priority="79">
      <formula>D29=0</formula>
    </cfRule>
    <cfRule type="iconSet" priority="80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10828" priority="78">
      <formula>ISERROR(AD5)</formula>
    </cfRule>
  </conditionalFormatting>
  <conditionalFormatting sqref="AD5:AE5">
    <cfRule type="expression" dxfId="10827" priority="76">
      <formula>D5=0</formula>
    </cfRule>
    <cfRule type="iconSet" priority="77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10826" priority="74">
      <formula>D6=0</formula>
    </cfRule>
    <cfRule type="iconSet" priority="75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10825" priority="72">
      <formula>D7=0</formula>
    </cfRule>
    <cfRule type="iconSet" priority="73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10824" priority="70">
      <formula>D8=0</formula>
    </cfRule>
    <cfRule type="iconSet" priority="71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10823" priority="68">
      <formula>D9=0</formula>
    </cfRule>
    <cfRule type="iconSet" priority="69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10822" priority="66">
      <formula>D10=0</formula>
    </cfRule>
    <cfRule type="iconSet" priority="67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10821" priority="64">
      <formula>D11=0</formula>
    </cfRule>
    <cfRule type="iconSet" priority="65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10820" priority="62">
      <formula>D12=0</formula>
    </cfRule>
    <cfRule type="iconSet" priority="63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10819" priority="60">
      <formula>D13=0</formula>
    </cfRule>
    <cfRule type="iconSet" priority="61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10818" priority="58">
      <formula>D14=0</formula>
    </cfRule>
    <cfRule type="iconSet" priority="59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10817" priority="56">
      <formula>D15=0</formula>
    </cfRule>
    <cfRule type="iconSet" priority="57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10816" priority="54">
      <formula>D16=0</formula>
    </cfRule>
    <cfRule type="iconSet" priority="55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10815" priority="52">
      <formula>D17=0</formula>
    </cfRule>
    <cfRule type="iconSet" priority="53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10814" priority="50">
      <formula>D18=0</formula>
    </cfRule>
    <cfRule type="iconSet" priority="51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10813" priority="48">
      <formula>D19=0</formula>
    </cfRule>
    <cfRule type="iconSet" priority="49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10812" priority="46">
      <formula>D20=0</formula>
    </cfRule>
    <cfRule type="iconSet" priority="47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10811" priority="44">
      <formula>D21=0</formula>
    </cfRule>
    <cfRule type="iconSet" priority="45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10810" priority="42">
      <formula>D22=0</formula>
    </cfRule>
    <cfRule type="iconSet" priority="43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10809" priority="40">
      <formula>D23=0</formula>
    </cfRule>
    <cfRule type="iconSet" priority="41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10808" priority="38">
      <formula>D24=0</formula>
    </cfRule>
    <cfRule type="iconSet" priority="39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10807" priority="36">
      <formula>D25=0</formula>
    </cfRule>
    <cfRule type="iconSet" priority="37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10806" priority="34">
      <formula>D26=0</formula>
    </cfRule>
    <cfRule type="iconSet" priority="35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10805" priority="32">
      <formula>D27=0</formula>
    </cfRule>
    <cfRule type="iconSet" priority="33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10804" priority="30">
      <formula>D28=0</formula>
    </cfRule>
    <cfRule type="iconSet" priority="31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10803" priority="28">
      <formula>D29=0</formula>
    </cfRule>
    <cfRule type="iconSet" priority="29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10802" priority="27">
      <formula>ISERROR(AD5)</formula>
    </cfRule>
  </conditionalFormatting>
  <conditionalFormatting sqref="AD5:AD29">
    <cfRule type="containsErrors" dxfId="10801" priority="26">
      <formula>ISERROR(AD5)</formula>
    </cfRule>
  </conditionalFormatting>
  <conditionalFormatting sqref="AD5">
    <cfRule type="iconSet" priority="25">
      <iconSet iconSet="3Arrows">
        <cfvo type="percent" val="0"/>
        <cfvo type="num" val="0"/>
        <cfvo type="num" val="1"/>
      </iconSet>
    </cfRule>
  </conditionalFormatting>
  <conditionalFormatting sqref="AD6">
    <cfRule type="iconSet" priority="24">
      <iconSet iconSet="3Arrows">
        <cfvo type="percent" val="0"/>
        <cfvo type="num" val="0"/>
        <cfvo type="num" val="1"/>
      </iconSet>
    </cfRule>
  </conditionalFormatting>
  <conditionalFormatting sqref="AD7">
    <cfRule type="iconSet" priority="23">
      <iconSet iconSet="3Arrows">
        <cfvo type="percent" val="0"/>
        <cfvo type="num" val="0"/>
        <cfvo type="num" val="1"/>
      </iconSet>
    </cfRule>
  </conditionalFormatting>
  <conditionalFormatting sqref="AD8">
    <cfRule type="iconSet" priority="22">
      <iconSet iconSet="3Arrows">
        <cfvo type="percent" val="0"/>
        <cfvo type="num" val="0"/>
        <cfvo type="num" val="1"/>
      </iconSet>
    </cfRule>
  </conditionalFormatting>
  <conditionalFormatting sqref="AD9">
    <cfRule type="iconSet" priority="21">
      <iconSet iconSet="3Arrows">
        <cfvo type="percent" val="0"/>
        <cfvo type="num" val="0"/>
        <cfvo type="num" val="1"/>
      </iconSet>
    </cfRule>
  </conditionalFormatting>
  <conditionalFormatting sqref="AD10">
    <cfRule type="iconSet" priority="20">
      <iconSet iconSet="3Arrows">
        <cfvo type="percent" val="0"/>
        <cfvo type="num" val="0"/>
        <cfvo type="num" val="1"/>
      </iconSet>
    </cfRule>
  </conditionalFormatting>
  <conditionalFormatting sqref="AD11">
    <cfRule type="iconSet" priority="19">
      <iconSet iconSet="3Arrows">
        <cfvo type="percent" val="0"/>
        <cfvo type="num" val="0"/>
        <cfvo type="num" val="1"/>
      </iconSet>
    </cfRule>
  </conditionalFormatting>
  <conditionalFormatting sqref="AD12">
    <cfRule type="iconSet" priority="18">
      <iconSet iconSet="3Arrows">
        <cfvo type="percent" val="0"/>
        <cfvo type="num" val="0"/>
        <cfvo type="num" val="1"/>
      </iconSet>
    </cfRule>
  </conditionalFormatting>
  <conditionalFormatting sqref="AD13">
    <cfRule type="iconSet" priority="17">
      <iconSet iconSet="3Arrows">
        <cfvo type="percent" val="0"/>
        <cfvo type="num" val="0"/>
        <cfvo type="num" val="1"/>
      </iconSet>
    </cfRule>
  </conditionalFormatting>
  <conditionalFormatting sqref="AD14">
    <cfRule type="iconSet" priority="16">
      <iconSet iconSet="3Arrows">
        <cfvo type="percent" val="0"/>
        <cfvo type="num" val="0"/>
        <cfvo type="num" val="1"/>
      </iconSet>
    </cfRule>
  </conditionalFormatting>
  <conditionalFormatting sqref="AD15">
    <cfRule type="iconSet" priority="15">
      <iconSet iconSet="3Arrows">
        <cfvo type="percent" val="0"/>
        <cfvo type="num" val="0"/>
        <cfvo type="num" val="1"/>
      </iconSet>
    </cfRule>
  </conditionalFormatting>
  <conditionalFormatting sqref="AD16">
    <cfRule type="iconSet" priority="14">
      <iconSet iconSet="3Arrows">
        <cfvo type="percent" val="0"/>
        <cfvo type="num" val="0"/>
        <cfvo type="num" val="1"/>
      </iconSet>
    </cfRule>
  </conditionalFormatting>
  <conditionalFormatting sqref="AD17">
    <cfRule type="iconSet" priority="13">
      <iconSet iconSet="3Arrows">
        <cfvo type="percent" val="0"/>
        <cfvo type="num" val="0"/>
        <cfvo type="num" val="1"/>
      </iconSet>
    </cfRule>
  </conditionalFormatting>
  <conditionalFormatting sqref="AD18">
    <cfRule type="iconSet" priority="12">
      <iconSet iconSet="3Arrows">
        <cfvo type="percent" val="0"/>
        <cfvo type="num" val="0"/>
        <cfvo type="num" val="1"/>
      </iconSet>
    </cfRule>
  </conditionalFormatting>
  <conditionalFormatting sqref="AD19">
    <cfRule type="iconSet" priority="11">
      <iconSet iconSet="3Arrows">
        <cfvo type="percent" val="0"/>
        <cfvo type="num" val="0"/>
        <cfvo type="num" val="1"/>
      </iconSet>
    </cfRule>
  </conditionalFormatting>
  <conditionalFormatting sqref="AD20">
    <cfRule type="iconSet" priority="10">
      <iconSet iconSet="3Arrows">
        <cfvo type="percent" val="0"/>
        <cfvo type="num" val="0"/>
        <cfvo type="num" val="1"/>
      </iconSet>
    </cfRule>
  </conditionalFormatting>
  <conditionalFormatting sqref="AD21">
    <cfRule type="iconSet" priority="9">
      <iconSet iconSet="3Arrows">
        <cfvo type="percent" val="0"/>
        <cfvo type="num" val="0"/>
        <cfvo type="num" val="1"/>
      </iconSet>
    </cfRule>
  </conditionalFormatting>
  <conditionalFormatting sqref="AD22">
    <cfRule type="iconSet" priority="8">
      <iconSet iconSet="3Arrows">
        <cfvo type="percent" val="0"/>
        <cfvo type="num" val="0"/>
        <cfvo type="num" val="1"/>
      </iconSet>
    </cfRule>
  </conditionalFormatting>
  <conditionalFormatting sqref="AD23">
    <cfRule type="iconSet" priority="7">
      <iconSet iconSet="3Arrows">
        <cfvo type="percent" val="0"/>
        <cfvo type="num" val="0"/>
        <cfvo type="num" val="1"/>
      </iconSet>
    </cfRule>
  </conditionalFormatting>
  <conditionalFormatting sqref="AD24">
    <cfRule type="iconSet" priority="6">
      <iconSet iconSet="3Arrows">
        <cfvo type="percent" val="0"/>
        <cfvo type="num" val="0"/>
        <cfvo type="num" val="1"/>
      </iconSet>
    </cfRule>
  </conditionalFormatting>
  <conditionalFormatting sqref="AD25">
    <cfRule type="iconSet" priority="5">
      <iconSet iconSet="3Arrows">
        <cfvo type="percent" val="0"/>
        <cfvo type="num" val="0"/>
        <cfvo type="num" val="1"/>
      </iconSet>
    </cfRule>
  </conditionalFormatting>
  <conditionalFormatting sqref="AD26">
    <cfRule type="iconSet" priority="4">
      <iconSet iconSet="3Arrows">
        <cfvo type="percent" val="0"/>
        <cfvo type="num" val="0"/>
        <cfvo type="num" val="1"/>
      </iconSet>
    </cfRule>
  </conditionalFormatting>
  <conditionalFormatting sqref="AD27">
    <cfRule type="iconSet" priority="3">
      <iconSet iconSet="3Arrows">
        <cfvo type="percent" val="0"/>
        <cfvo type="num" val="0"/>
        <cfvo type="num" val="1"/>
      </iconSet>
    </cfRule>
  </conditionalFormatting>
  <conditionalFormatting sqref="AD28">
    <cfRule type="iconSet" priority="2">
      <iconSet iconSet="3Arrows">
        <cfvo type="percent" val="0"/>
        <cfvo type="num" val="0"/>
        <cfvo type="num" val="1"/>
      </iconSet>
    </cfRule>
  </conditionalFormatting>
  <conditionalFormatting sqref="AD29">
    <cfRule type="iconSet" priority="1">
      <iconSet iconSet="3Arrows">
        <cfvo type="percent" val="0"/>
        <cfvo type="num" val="0"/>
        <cfvo type="num" val="1"/>
      </iconSet>
    </cfRule>
  </conditionalFormatting>
  <dataValidations count="4">
    <dataValidation type="custom" allowBlank="1" showInputMessage="1" showErrorMessage="1" errorTitle="Erreur d'encodage" error="La valeur que vous avez tapée n'est pas valide. Veuillez entrer 'NE', 'CM' ou un nombre supérieur à la cote." sqref="F5:F29">
      <formula1>OR(AND(E5="NE",F5="NE"),AND(E5="CM",F5="CM"),AND(F5&gt;=E5))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N5:O29">
      <formula1>OR(AND(N5&gt;=J5),AND(N5="NE",J5="NE"),AND(N5="CM",J5="CM"))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Y5:Y29 W5:W29 J5:J29 U5:U29 S5:S29 Q5:Q29 H5:H29">
      <formula1>OR(AND(H5&gt;=G5),AND(H5="NE",G5="NE"),AND(H5="CM",G5="CM"))</formula1>
    </dataValidation>
    <dataValidation type="custom" allowBlank="1" showInputMessage="1" showErrorMessage="1" errorTitle="Erreur d'encodage" error="La valeur que vous avez tapée n'est pas valide. Veuillez entrer 'NE', 'CM' ou un nombre sous la valeur MAX." sqref="E5:E29 G5:G29 I5:I29 P5:P29 R5:R29 T5:T29 V5:V29 X5:X29">
      <formula1>OR(AND(E5="NE"),AND(E5="CM"),AND(E5="D"),AND(E5&gt;=0,E5&lt;999))</formula1>
    </dataValidation>
  </dataValidations>
  <pageMargins left="0.7" right="0.7" top="0.75" bottom="0.75" header="0.3" footer="0.3"/>
  <pageSetup paperSize="9" orientation="portrait" horizontalDpi="1200" verticalDpi="1200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7">
    <tabColor rgb="FFFFFF00"/>
  </sheetPr>
  <dimension ref="A1:BI89"/>
  <sheetViews>
    <sheetView zoomScale="85" zoomScaleNormal="85" workbookViewId="0">
      <selection activeCell="E3" sqref="E3:F3"/>
    </sheetView>
  </sheetViews>
  <sheetFormatPr baseColWidth="10" defaultRowHeight="15"/>
  <cols>
    <col min="1" max="1" width="10.7109375" style="3" customWidth="1"/>
    <col min="2" max="2" width="2.7109375" style="3" customWidth="1"/>
    <col min="3" max="3" width="27.7109375" style="1" customWidth="1"/>
    <col min="4" max="4" width="22.7109375" customWidth="1"/>
    <col min="5" max="10" width="7.7109375" customWidth="1"/>
    <col min="11" max="12" width="8.7109375" style="3" customWidth="1"/>
    <col min="13" max="13" width="5.7109375" style="77" customWidth="1"/>
    <col min="14" max="15" width="2.7109375" customWidth="1"/>
    <col min="16" max="25" width="7.7109375" customWidth="1"/>
    <col min="26" max="27" width="8.7109375" style="3" customWidth="1"/>
    <col min="28" max="28" width="5.7109375" style="7" customWidth="1"/>
    <col min="29" max="29" width="2.7109375" style="3" hidden="1" customWidth="1"/>
    <col min="30" max="30" width="5.7109375" style="7" customWidth="1"/>
    <col min="31" max="31" width="3.7109375" style="77" customWidth="1"/>
    <col min="32" max="48" width="11.42578125" style="3"/>
  </cols>
  <sheetData>
    <row r="1" spans="1:61" s="3" customFormat="1" ht="54.95" customHeight="1">
      <c r="A1" s="104"/>
      <c r="B1" s="25"/>
      <c r="C1" s="167" t="s">
        <v>44</v>
      </c>
      <c r="D1" s="166" t="str">
        <f>MATIÈRES!I11</f>
        <v>SCIENCES (Mr SMETS - 3p.)</v>
      </c>
      <c r="E1" s="164"/>
      <c r="F1" s="164"/>
      <c r="G1" s="164"/>
      <c r="H1" s="164"/>
      <c r="I1" s="164"/>
      <c r="J1" s="164"/>
      <c r="K1" s="164"/>
      <c r="L1" s="164"/>
      <c r="M1" s="164"/>
      <c r="N1" s="165" t="s">
        <v>145</v>
      </c>
      <c r="O1" s="168" t="s">
        <v>144</v>
      </c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0"/>
      <c r="AE1" s="147"/>
      <c r="AF1" s="104"/>
      <c r="AG1" s="104"/>
      <c r="AH1" s="104"/>
      <c r="AI1" s="104"/>
      <c r="AJ1" s="104"/>
      <c r="AK1" s="104"/>
      <c r="AL1" s="104"/>
      <c r="AM1" s="104"/>
      <c r="AN1" s="104"/>
      <c r="AO1" s="104"/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</row>
    <row r="2" spans="1:61" s="3" customFormat="1" ht="15" customHeight="1">
      <c r="A2" s="21"/>
      <c r="B2" s="21"/>
      <c r="C2" s="24"/>
      <c r="D2" s="21"/>
      <c r="E2" s="21"/>
      <c r="F2" s="21"/>
      <c r="G2" s="21"/>
      <c r="H2" s="21"/>
      <c r="I2" s="21"/>
      <c r="J2" s="21"/>
      <c r="K2" s="21"/>
      <c r="L2" s="21"/>
      <c r="M2" s="76"/>
      <c r="N2" s="21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5"/>
      <c r="AC2" s="33"/>
      <c r="AD2" s="35"/>
      <c r="AE2" s="92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104"/>
      <c r="AS2" s="104"/>
      <c r="AT2" s="104"/>
      <c r="AU2" s="104"/>
      <c r="AV2" s="104"/>
      <c r="AW2" s="104"/>
      <c r="AX2" s="104"/>
      <c r="AY2" s="104"/>
      <c r="AZ2" s="104"/>
      <c r="BA2" s="104"/>
      <c r="BB2" s="104"/>
      <c r="BC2" s="104"/>
      <c r="BD2" s="104"/>
      <c r="BE2" s="104"/>
      <c r="BF2" s="104"/>
      <c r="BG2" s="104"/>
      <c r="BH2" s="104"/>
      <c r="BI2" s="104"/>
    </row>
    <row r="3" spans="1:61">
      <c r="A3" s="104"/>
      <c r="B3" s="21"/>
      <c r="C3" s="229" t="s">
        <v>37</v>
      </c>
      <c r="D3" s="229"/>
      <c r="E3" s="227"/>
      <c r="F3" s="227"/>
      <c r="G3" s="228"/>
      <c r="H3" s="228"/>
      <c r="I3" s="227"/>
      <c r="J3" s="227"/>
      <c r="K3" s="230" t="s">
        <v>35</v>
      </c>
      <c r="L3" s="230"/>
      <c r="M3" s="94" t="s">
        <v>65</v>
      </c>
      <c r="N3" s="62"/>
      <c r="O3" s="63"/>
      <c r="P3" s="228"/>
      <c r="Q3" s="228"/>
      <c r="R3" s="227"/>
      <c r="S3" s="227"/>
      <c r="T3" s="228"/>
      <c r="U3" s="228"/>
      <c r="V3" s="227"/>
      <c r="W3" s="227"/>
      <c r="X3" s="228"/>
      <c r="Y3" s="228"/>
      <c r="Z3" s="230" t="s">
        <v>35</v>
      </c>
      <c r="AA3" s="230"/>
      <c r="AB3" s="94" t="s">
        <v>65</v>
      </c>
      <c r="AC3" s="35"/>
      <c r="AD3" s="35"/>
      <c r="AE3" s="92"/>
      <c r="AF3" s="10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4"/>
      <c r="AT3" s="104"/>
      <c r="AU3" s="104"/>
      <c r="AV3" s="104"/>
      <c r="AW3" s="104"/>
      <c r="AX3" s="104"/>
      <c r="AY3" s="104"/>
      <c r="AZ3" s="104"/>
      <c r="BA3" s="104"/>
      <c r="BB3" s="104"/>
      <c r="BC3" s="104"/>
      <c r="BD3" s="104"/>
      <c r="BE3" s="104"/>
      <c r="BF3" s="104"/>
      <c r="BG3" s="104"/>
      <c r="BH3" s="104"/>
      <c r="BI3" s="104"/>
    </row>
    <row r="4" spans="1:61">
      <c r="A4" s="104"/>
      <c r="B4" s="21"/>
      <c r="C4" s="9" t="s">
        <v>0</v>
      </c>
      <c r="D4" s="36" t="s">
        <v>1</v>
      </c>
      <c r="E4" s="37" t="s">
        <v>2</v>
      </c>
      <c r="F4" s="37" t="s">
        <v>3</v>
      </c>
      <c r="G4" s="38" t="s">
        <v>4</v>
      </c>
      <c r="H4" s="38" t="s">
        <v>5</v>
      </c>
      <c r="I4" s="37" t="s">
        <v>6</v>
      </c>
      <c r="J4" s="37" t="s">
        <v>7</v>
      </c>
      <c r="K4" s="11"/>
      <c r="L4" s="11"/>
      <c r="M4" s="94"/>
      <c r="N4" s="26"/>
      <c r="O4" s="34"/>
      <c r="P4" s="38" t="s">
        <v>8</v>
      </c>
      <c r="Q4" s="38" t="s">
        <v>9</v>
      </c>
      <c r="R4" s="37" t="s">
        <v>10</v>
      </c>
      <c r="S4" s="37" t="s">
        <v>11</v>
      </c>
      <c r="T4" s="38" t="s">
        <v>12</v>
      </c>
      <c r="U4" s="38" t="s">
        <v>13</v>
      </c>
      <c r="V4" s="37" t="s">
        <v>14</v>
      </c>
      <c r="W4" s="37" t="s">
        <v>15</v>
      </c>
      <c r="X4" s="38" t="s">
        <v>16</v>
      </c>
      <c r="Y4" s="38" t="s">
        <v>17</v>
      </c>
      <c r="Z4" s="11"/>
      <c r="AA4" s="11"/>
      <c r="AB4" s="95"/>
      <c r="AC4" s="35"/>
      <c r="AD4" s="35"/>
      <c r="AE4" s="92"/>
      <c r="AF4" s="10"/>
      <c r="AG4" s="104"/>
      <c r="AH4" s="104"/>
      <c r="AI4" s="104"/>
      <c r="AJ4" s="104"/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04"/>
      <c r="BA4" s="104"/>
      <c r="BB4" s="104"/>
      <c r="BC4" s="104"/>
      <c r="BD4" s="104"/>
      <c r="BE4" s="104"/>
      <c r="BF4" s="104"/>
      <c r="BG4" s="104"/>
      <c r="BH4" s="104"/>
      <c r="BI4" s="104"/>
    </row>
    <row r="5" spans="1:61">
      <c r="A5" s="104"/>
      <c r="B5" s="31">
        <v>1</v>
      </c>
      <c r="C5" s="10" t="str">
        <f>Élèves!C4</f>
        <v>MARTIN</v>
      </c>
      <c r="D5" s="10" t="str">
        <f>Élèves!D4</f>
        <v>Paul</v>
      </c>
      <c r="E5" s="5"/>
      <c r="F5" s="5"/>
      <c r="G5" s="5"/>
      <c r="H5" s="5"/>
      <c r="I5" s="32"/>
      <c r="J5" s="5"/>
      <c r="K5" s="12" t="e">
        <f>SUM(E5,G5,I5)/SUM(F5,H5,J5)*100</f>
        <v>#DIV/0!</v>
      </c>
      <c r="L5" s="11" t="s">
        <v>22</v>
      </c>
      <c r="M5" s="94" t="e">
        <f ca="1">RANK(K5,INDIRECT("K5:K" &amp; $AL$5))</f>
        <v>#DIV/0!</v>
      </c>
      <c r="N5" s="22"/>
      <c r="O5" s="35"/>
      <c r="P5" s="5"/>
      <c r="Q5" s="5"/>
      <c r="R5" s="5"/>
      <c r="S5" s="5"/>
      <c r="T5" s="5"/>
      <c r="U5" s="5"/>
      <c r="V5" s="5"/>
      <c r="W5" s="5"/>
      <c r="X5" s="5"/>
      <c r="Y5" s="5"/>
      <c r="Z5" s="12" t="e">
        <f>SUM(E5,G5,I5,P5,R5,T5,V5,X5)/SUM(F5,H5,J5,Q5,S5,U5,W5,Y5)*100</f>
        <v>#DIV/0!</v>
      </c>
      <c r="AA5" s="11" t="s">
        <v>22</v>
      </c>
      <c r="AB5" s="94" t="e">
        <f ca="1">RANK(Z5,INDIRECT("Z5:Z" &amp; AL$5))</f>
        <v>#DIV/0!</v>
      </c>
      <c r="AC5" s="35" t="e">
        <f t="shared" ref="AC5:AC29" si="0">IF(K5&gt;Z5,2,0)</f>
        <v>#DIV/0!</v>
      </c>
      <c r="AD5" s="52" t="e">
        <f t="shared" ref="AD5:AD29" si="1">Z5-K5</f>
        <v>#DIV/0!</v>
      </c>
      <c r="AE5" s="93" t="s">
        <v>54</v>
      </c>
      <c r="AF5" s="10"/>
      <c r="AG5" s="104"/>
      <c r="AH5" s="104"/>
      <c r="AI5" s="104"/>
      <c r="AJ5" s="104"/>
      <c r="AK5" s="104"/>
      <c r="AL5" s="104">
        <f>SUM(Élèves!P6+4)</f>
        <v>11</v>
      </c>
      <c r="AM5" s="104"/>
      <c r="AN5" s="104"/>
      <c r="AO5" s="104"/>
      <c r="AP5" s="104"/>
      <c r="AQ5" s="104"/>
      <c r="AR5" s="104"/>
      <c r="AS5" s="104"/>
      <c r="AT5" s="104"/>
      <c r="AU5" s="104"/>
      <c r="AV5" s="104"/>
      <c r="AW5" s="104"/>
      <c r="AX5" s="104"/>
      <c r="AY5" s="104"/>
      <c r="AZ5" s="104"/>
      <c r="BA5" s="104"/>
      <c r="BB5" s="104"/>
      <c r="BC5" s="104"/>
      <c r="BD5" s="104"/>
      <c r="BE5" s="104"/>
      <c r="BF5" s="104"/>
      <c r="BG5" s="104"/>
      <c r="BH5" s="104"/>
      <c r="BI5" s="104"/>
    </row>
    <row r="6" spans="1:61">
      <c r="A6" s="104"/>
      <c r="B6" s="31">
        <v>2</v>
      </c>
      <c r="C6" s="10" t="str">
        <f>Élèves!C5</f>
        <v>DUPOND</v>
      </c>
      <c r="D6" s="10" t="str">
        <f>Élèves!D5</f>
        <v>Henri</v>
      </c>
      <c r="E6" s="5"/>
      <c r="F6" s="5"/>
      <c r="G6" s="5"/>
      <c r="H6" s="5"/>
      <c r="I6" s="32"/>
      <c r="J6" s="5"/>
      <c r="K6" s="12" t="e">
        <f t="shared" ref="K6:K29" si="2">SUM(E6,G6,I6)/SUM(F6,H6,J6)*100</f>
        <v>#DIV/0!</v>
      </c>
      <c r="L6" s="11" t="s">
        <v>22</v>
      </c>
      <c r="M6" s="94" t="e">
        <f t="shared" ref="M6:M29" ca="1" si="3">RANK(K6,INDIRECT("K5:K" &amp; $AL$5))</f>
        <v>#DIV/0!</v>
      </c>
      <c r="N6" s="22"/>
      <c r="O6" s="35"/>
      <c r="P6" s="5"/>
      <c r="Q6" s="5"/>
      <c r="R6" s="5"/>
      <c r="S6" s="5"/>
      <c r="T6" s="5"/>
      <c r="U6" s="5"/>
      <c r="V6" s="5"/>
      <c r="W6" s="5"/>
      <c r="X6" s="5"/>
      <c r="Y6" s="5"/>
      <c r="Z6" s="12" t="e">
        <f t="shared" ref="Z6:Z29" si="4">SUM(E6,G6,I6,P6,R6,T6,V6,X6)/SUM(F6,H6,J6,Q6,S6,U6,W6,Y6)*100</f>
        <v>#DIV/0!</v>
      </c>
      <c r="AA6" s="11" t="s">
        <v>22</v>
      </c>
      <c r="AB6" s="94" t="e">
        <f t="shared" ref="AB6:AB29" ca="1" si="5">RANK(Z6,INDIRECT("Z5:Z" &amp; AL$5))</f>
        <v>#DIV/0!</v>
      </c>
      <c r="AC6" s="35" t="e">
        <f t="shared" si="0"/>
        <v>#DIV/0!</v>
      </c>
      <c r="AD6" s="52" t="e">
        <f t="shared" si="1"/>
        <v>#DIV/0!</v>
      </c>
      <c r="AE6" s="93" t="s">
        <v>54</v>
      </c>
      <c r="AF6" s="10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  <c r="AR6" s="104"/>
      <c r="AS6" s="104"/>
      <c r="AT6" s="104"/>
      <c r="AU6" s="104"/>
      <c r="AV6" s="104"/>
      <c r="AW6" s="104"/>
      <c r="AX6" s="104"/>
      <c r="AY6" s="104"/>
      <c r="AZ6" s="104"/>
      <c r="BA6" s="104"/>
      <c r="BB6" s="104"/>
      <c r="BC6" s="104"/>
      <c r="BD6" s="104"/>
      <c r="BE6" s="104"/>
      <c r="BF6" s="104"/>
      <c r="BG6" s="104"/>
      <c r="BH6" s="104"/>
      <c r="BI6" s="104"/>
    </row>
    <row r="7" spans="1:61">
      <c r="A7" s="104"/>
      <c r="B7" s="31">
        <v>3</v>
      </c>
      <c r="C7" s="10" t="str">
        <f>Élèves!C6</f>
        <v>TABERNACLE</v>
      </c>
      <c r="D7" s="10" t="str">
        <f>Élèves!D6</f>
        <v>Ghislain</v>
      </c>
      <c r="E7" s="5"/>
      <c r="F7" s="5"/>
      <c r="G7" s="5"/>
      <c r="H7" s="5"/>
      <c r="I7" s="32"/>
      <c r="J7" s="5"/>
      <c r="K7" s="12" t="e">
        <f t="shared" si="2"/>
        <v>#DIV/0!</v>
      </c>
      <c r="L7" s="11" t="s">
        <v>22</v>
      </c>
      <c r="M7" s="94" t="e">
        <f t="shared" ca="1" si="3"/>
        <v>#DIV/0!</v>
      </c>
      <c r="N7" s="22"/>
      <c r="O7" s="35"/>
      <c r="P7" s="5"/>
      <c r="Q7" s="5"/>
      <c r="R7" s="5"/>
      <c r="S7" s="5"/>
      <c r="T7" s="5"/>
      <c r="U7" s="5"/>
      <c r="V7" s="5"/>
      <c r="W7" s="5"/>
      <c r="X7" s="5"/>
      <c r="Y7" s="5"/>
      <c r="Z7" s="12" t="e">
        <f t="shared" si="4"/>
        <v>#DIV/0!</v>
      </c>
      <c r="AA7" s="11" t="s">
        <v>22</v>
      </c>
      <c r="AB7" s="94" t="e">
        <f t="shared" ca="1" si="5"/>
        <v>#DIV/0!</v>
      </c>
      <c r="AC7" s="35" t="e">
        <f t="shared" si="0"/>
        <v>#DIV/0!</v>
      </c>
      <c r="AD7" s="52" t="e">
        <f t="shared" si="1"/>
        <v>#DIV/0!</v>
      </c>
      <c r="AE7" s="93" t="s">
        <v>54</v>
      </c>
      <c r="AF7" s="10"/>
      <c r="AG7" s="104"/>
      <c r="AH7" s="104"/>
      <c r="AI7" s="104"/>
      <c r="AJ7" s="104"/>
      <c r="AK7" s="104"/>
      <c r="AL7" s="104"/>
      <c r="AM7" s="104"/>
      <c r="AN7" s="104"/>
      <c r="AO7" s="104"/>
      <c r="AP7" s="104"/>
      <c r="AQ7" s="104"/>
      <c r="AR7" s="104"/>
      <c r="AS7" s="104"/>
      <c r="AT7" s="104"/>
      <c r="AU7" s="104"/>
      <c r="AV7" s="104"/>
      <c r="AW7" s="104"/>
      <c r="AX7" s="104"/>
      <c r="AY7" s="104"/>
      <c r="AZ7" s="104"/>
      <c r="BA7" s="104"/>
      <c r="BB7" s="104"/>
      <c r="BC7" s="104"/>
      <c r="BD7" s="104"/>
      <c r="BE7" s="104"/>
      <c r="BF7" s="104"/>
      <c r="BG7" s="104"/>
      <c r="BH7" s="104"/>
      <c r="BI7" s="104"/>
    </row>
    <row r="8" spans="1:61">
      <c r="A8" s="104"/>
      <c r="B8" s="31">
        <v>4</v>
      </c>
      <c r="C8" s="10" t="str">
        <f>Élèves!C7</f>
        <v>EASY</v>
      </c>
      <c r="D8" s="10" t="str">
        <f>Élèves!D7</f>
        <v>Isabelle</v>
      </c>
      <c r="E8" s="5"/>
      <c r="F8" s="5"/>
      <c r="G8" s="5"/>
      <c r="H8" s="5"/>
      <c r="I8" s="32"/>
      <c r="J8" s="5"/>
      <c r="K8" s="12" t="e">
        <f t="shared" si="2"/>
        <v>#DIV/0!</v>
      </c>
      <c r="L8" s="11" t="s">
        <v>22</v>
      </c>
      <c r="M8" s="94" t="e">
        <f t="shared" ca="1" si="3"/>
        <v>#DIV/0!</v>
      </c>
      <c r="N8" s="22"/>
      <c r="O8" s="35"/>
      <c r="P8" s="5"/>
      <c r="Q8" s="5"/>
      <c r="R8" s="5"/>
      <c r="S8" s="5"/>
      <c r="T8" s="5"/>
      <c r="U8" s="5"/>
      <c r="V8" s="5"/>
      <c r="W8" s="5"/>
      <c r="X8" s="5"/>
      <c r="Y8" s="5"/>
      <c r="Z8" s="12" t="e">
        <f t="shared" si="4"/>
        <v>#DIV/0!</v>
      </c>
      <c r="AA8" s="11" t="s">
        <v>22</v>
      </c>
      <c r="AB8" s="94" t="e">
        <f t="shared" ca="1" si="5"/>
        <v>#DIV/0!</v>
      </c>
      <c r="AC8" s="35" t="e">
        <f t="shared" si="0"/>
        <v>#DIV/0!</v>
      </c>
      <c r="AD8" s="52" t="e">
        <f t="shared" si="1"/>
        <v>#DIV/0!</v>
      </c>
      <c r="AE8" s="93" t="s">
        <v>54</v>
      </c>
      <c r="AF8" s="10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  <c r="BD8" s="104"/>
      <c r="BE8" s="104"/>
      <c r="BF8" s="104"/>
      <c r="BG8" s="104"/>
      <c r="BH8" s="104"/>
      <c r="BI8" s="104"/>
    </row>
    <row r="9" spans="1:61">
      <c r="A9" s="104"/>
      <c r="B9" s="31">
        <v>5</v>
      </c>
      <c r="C9" s="10" t="str">
        <f>Élèves!C8</f>
        <v>KINGDOM</v>
      </c>
      <c r="D9" s="10" t="str">
        <f>Élèves!D8</f>
        <v>Aline</v>
      </c>
      <c r="E9" s="5"/>
      <c r="F9" s="5"/>
      <c r="G9" s="5"/>
      <c r="H9" s="5"/>
      <c r="I9" s="32"/>
      <c r="J9" s="5"/>
      <c r="K9" s="12" t="e">
        <f t="shared" si="2"/>
        <v>#DIV/0!</v>
      </c>
      <c r="L9" s="11" t="s">
        <v>22</v>
      </c>
      <c r="M9" s="94" t="e">
        <f t="shared" ca="1" si="3"/>
        <v>#DIV/0!</v>
      </c>
      <c r="N9" s="22"/>
      <c r="O9" s="35"/>
      <c r="P9" s="5"/>
      <c r="Q9" s="5"/>
      <c r="R9" s="5"/>
      <c r="S9" s="5"/>
      <c r="T9" s="5"/>
      <c r="U9" s="5"/>
      <c r="V9" s="5"/>
      <c r="W9" s="5"/>
      <c r="X9" s="5"/>
      <c r="Y9" s="5"/>
      <c r="Z9" s="12" t="e">
        <f t="shared" si="4"/>
        <v>#DIV/0!</v>
      </c>
      <c r="AA9" s="11" t="s">
        <v>22</v>
      </c>
      <c r="AB9" s="94" t="e">
        <f t="shared" ca="1" si="5"/>
        <v>#DIV/0!</v>
      </c>
      <c r="AC9" s="35" t="e">
        <f t="shared" si="0"/>
        <v>#DIV/0!</v>
      </c>
      <c r="AD9" s="52" t="e">
        <f t="shared" si="1"/>
        <v>#DIV/0!</v>
      </c>
      <c r="AE9" s="93" t="s">
        <v>54</v>
      </c>
      <c r="AF9" s="10"/>
      <c r="AG9" s="104"/>
      <c r="AH9" s="104"/>
      <c r="AI9" s="104"/>
      <c r="AJ9" s="104"/>
      <c r="AK9" s="104"/>
      <c r="AL9" s="104"/>
      <c r="AM9" s="104"/>
      <c r="AN9" s="104"/>
      <c r="AO9" s="104"/>
      <c r="AP9" s="104"/>
      <c r="AQ9" s="104"/>
      <c r="AR9" s="104"/>
      <c r="AS9" s="104"/>
      <c r="AT9" s="104"/>
      <c r="AU9" s="104"/>
      <c r="AV9" s="104"/>
      <c r="AW9" s="104"/>
      <c r="AX9" s="104"/>
      <c r="AY9" s="104"/>
      <c r="AZ9" s="104"/>
      <c r="BA9" s="104"/>
      <c r="BB9" s="104"/>
      <c r="BC9" s="104"/>
      <c r="BD9" s="104"/>
      <c r="BE9" s="104"/>
      <c r="BF9" s="104"/>
      <c r="BG9" s="104"/>
      <c r="BH9" s="104"/>
      <c r="BI9" s="104"/>
    </row>
    <row r="10" spans="1:61">
      <c r="A10" s="104"/>
      <c r="B10" s="31">
        <v>6</v>
      </c>
      <c r="C10" s="10" t="str">
        <f>Élèves!C9</f>
        <v>FORTE</v>
      </c>
      <c r="D10" s="10" t="str">
        <f>Élèves!D9</f>
        <v>Salie</v>
      </c>
      <c r="E10" s="5"/>
      <c r="F10" s="5"/>
      <c r="G10" s="5"/>
      <c r="H10" s="5"/>
      <c r="I10" s="32"/>
      <c r="J10" s="5"/>
      <c r="K10" s="12" t="e">
        <f t="shared" si="2"/>
        <v>#DIV/0!</v>
      </c>
      <c r="L10" s="11" t="s">
        <v>22</v>
      </c>
      <c r="M10" s="94" t="e">
        <f t="shared" ca="1" si="3"/>
        <v>#DIV/0!</v>
      </c>
      <c r="N10" s="22"/>
      <c r="O10" s="35"/>
      <c r="P10" s="5"/>
      <c r="Q10" s="5"/>
      <c r="R10" s="5"/>
      <c r="S10" s="5"/>
      <c r="T10" s="5"/>
      <c r="U10" s="5"/>
      <c r="V10" s="5"/>
      <c r="W10" s="5"/>
      <c r="X10" s="5"/>
      <c r="Y10" s="5"/>
      <c r="Z10" s="12" t="e">
        <f t="shared" si="4"/>
        <v>#DIV/0!</v>
      </c>
      <c r="AA10" s="11" t="s">
        <v>22</v>
      </c>
      <c r="AB10" s="94" t="e">
        <f t="shared" ca="1" si="5"/>
        <v>#DIV/0!</v>
      </c>
      <c r="AC10" s="35" t="e">
        <f t="shared" si="0"/>
        <v>#DIV/0!</v>
      </c>
      <c r="AD10" s="52" t="e">
        <f t="shared" si="1"/>
        <v>#DIV/0!</v>
      </c>
      <c r="AE10" s="93" t="s">
        <v>54</v>
      </c>
      <c r="AF10" s="10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04"/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104"/>
      <c r="BG10" s="104"/>
      <c r="BH10" s="104"/>
      <c r="BI10" s="104"/>
    </row>
    <row r="11" spans="1:61">
      <c r="A11" s="104"/>
      <c r="B11" s="31">
        <v>7</v>
      </c>
      <c r="C11" s="10" t="str">
        <f>Élèves!C10</f>
        <v>SEGEC</v>
      </c>
      <c r="D11" s="10" t="str">
        <f>Élèves!D10</f>
        <v>Rédoine</v>
      </c>
      <c r="E11" s="5"/>
      <c r="F11" s="5"/>
      <c r="G11" s="5"/>
      <c r="H11" s="5"/>
      <c r="I11" s="32"/>
      <c r="J11" s="5"/>
      <c r="K11" s="12" t="e">
        <f t="shared" si="2"/>
        <v>#DIV/0!</v>
      </c>
      <c r="L11" s="11" t="s">
        <v>22</v>
      </c>
      <c r="M11" s="94" t="e">
        <f t="shared" ca="1" si="3"/>
        <v>#DIV/0!</v>
      </c>
      <c r="N11" s="22"/>
      <c r="O11" s="35"/>
      <c r="P11" s="5"/>
      <c r="Q11" s="5"/>
      <c r="R11" s="5"/>
      <c r="S11" s="5"/>
      <c r="T11" s="5"/>
      <c r="U11" s="5"/>
      <c r="V11" s="5"/>
      <c r="W11" s="5"/>
      <c r="X11" s="5"/>
      <c r="Y11" s="5"/>
      <c r="Z11" s="12" t="e">
        <f t="shared" si="4"/>
        <v>#DIV/0!</v>
      </c>
      <c r="AA11" s="11" t="s">
        <v>22</v>
      </c>
      <c r="AB11" s="94" t="e">
        <f t="shared" ca="1" si="5"/>
        <v>#DIV/0!</v>
      </c>
      <c r="AC11" s="35" t="e">
        <f t="shared" si="0"/>
        <v>#DIV/0!</v>
      </c>
      <c r="AD11" s="52" t="e">
        <f t="shared" si="1"/>
        <v>#DIV/0!</v>
      </c>
      <c r="AE11" s="93" t="s">
        <v>54</v>
      </c>
      <c r="AF11" s="10"/>
      <c r="AG11" s="104"/>
      <c r="AH11" s="104"/>
      <c r="AI11" s="104"/>
      <c r="AJ11" s="104"/>
      <c r="AK11" s="104"/>
      <c r="AL11" s="104"/>
      <c r="AM11" s="104"/>
      <c r="AN11" s="104"/>
      <c r="AO11" s="104"/>
      <c r="AP11" s="104"/>
      <c r="AQ11" s="104"/>
      <c r="AR11" s="104"/>
      <c r="AS11" s="104"/>
      <c r="AT11" s="104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104"/>
      <c r="BG11" s="104"/>
      <c r="BH11" s="104"/>
      <c r="BI11" s="104"/>
    </row>
    <row r="12" spans="1:61">
      <c r="A12" s="104"/>
      <c r="B12" s="31">
        <v>8</v>
      </c>
      <c r="C12" s="10">
        <f>Élèves!C11</f>
        <v>0</v>
      </c>
      <c r="D12" s="10">
        <f>Élèves!D11</f>
        <v>0</v>
      </c>
      <c r="E12" s="5"/>
      <c r="F12" s="5"/>
      <c r="G12" s="5"/>
      <c r="H12" s="5"/>
      <c r="I12" s="32"/>
      <c r="J12" s="5"/>
      <c r="K12" s="12" t="e">
        <f t="shared" si="2"/>
        <v>#DIV/0!</v>
      </c>
      <c r="L12" s="11" t="s">
        <v>22</v>
      </c>
      <c r="M12" s="94" t="e">
        <f t="shared" ca="1" si="3"/>
        <v>#DIV/0!</v>
      </c>
      <c r="N12" s="22"/>
      <c r="O12" s="35"/>
      <c r="P12" s="5"/>
      <c r="Q12" s="5"/>
      <c r="R12" s="5"/>
      <c r="S12" s="5"/>
      <c r="T12" s="5"/>
      <c r="U12" s="5"/>
      <c r="V12" s="5"/>
      <c r="W12" s="5"/>
      <c r="X12" s="5"/>
      <c r="Y12" s="5"/>
      <c r="Z12" s="12" t="e">
        <f t="shared" si="4"/>
        <v>#DIV/0!</v>
      </c>
      <c r="AA12" s="11" t="s">
        <v>22</v>
      </c>
      <c r="AB12" s="94" t="e">
        <f t="shared" ca="1" si="5"/>
        <v>#DIV/0!</v>
      </c>
      <c r="AC12" s="35" t="e">
        <f t="shared" si="0"/>
        <v>#DIV/0!</v>
      </c>
      <c r="AD12" s="52" t="e">
        <f t="shared" si="1"/>
        <v>#DIV/0!</v>
      </c>
      <c r="AE12" s="93" t="s">
        <v>54</v>
      </c>
      <c r="AF12" s="10"/>
      <c r="AG12" s="104"/>
      <c r="AH12" s="104"/>
      <c r="AI12" s="104"/>
      <c r="AJ12" s="104"/>
      <c r="AK12" s="104"/>
      <c r="AL12" s="104"/>
      <c r="AM12" s="104"/>
      <c r="AN12" s="104"/>
      <c r="AO12" s="104"/>
      <c r="AP12" s="104"/>
      <c r="AQ12" s="104"/>
      <c r="AR12" s="104"/>
      <c r="AS12" s="104"/>
      <c r="AT12" s="104"/>
      <c r="AU12" s="104"/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104"/>
      <c r="BG12" s="104"/>
      <c r="BH12" s="104"/>
      <c r="BI12" s="104"/>
    </row>
    <row r="13" spans="1:61">
      <c r="A13" s="104"/>
      <c r="B13" s="31">
        <v>9</v>
      </c>
      <c r="C13" s="10">
        <f>Élèves!C12</f>
        <v>0</v>
      </c>
      <c r="D13" s="10">
        <f>Élèves!D12</f>
        <v>0</v>
      </c>
      <c r="E13" s="5"/>
      <c r="F13" s="5"/>
      <c r="G13" s="5"/>
      <c r="H13" s="5"/>
      <c r="I13" s="32"/>
      <c r="J13" s="5"/>
      <c r="K13" s="12" t="e">
        <f t="shared" si="2"/>
        <v>#DIV/0!</v>
      </c>
      <c r="L13" s="11" t="s">
        <v>22</v>
      </c>
      <c r="M13" s="94" t="e">
        <f t="shared" ca="1" si="3"/>
        <v>#DIV/0!</v>
      </c>
      <c r="N13" s="22"/>
      <c r="O13" s="35"/>
      <c r="P13" s="5"/>
      <c r="Q13" s="5"/>
      <c r="R13" s="5"/>
      <c r="S13" s="5"/>
      <c r="T13" s="5"/>
      <c r="U13" s="5"/>
      <c r="V13" s="5"/>
      <c r="W13" s="5"/>
      <c r="X13" s="5"/>
      <c r="Y13" s="5"/>
      <c r="Z13" s="12" t="e">
        <f t="shared" si="4"/>
        <v>#DIV/0!</v>
      </c>
      <c r="AA13" s="11" t="s">
        <v>22</v>
      </c>
      <c r="AB13" s="94" t="e">
        <f t="shared" ca="1" si="5"/>
        <v>#DIV/0!</v>
      </c>
      <c r="AC13" s="35" t="e">
        <f t="shared" si="0"/>
        <v>#DIV/0!</v>
      </c>
      <c r="AD13" s="52" t="e">
        <f t="shared" si="1"/>
        <v>#DIV/0!</v>
      </c>
      <c r="AE13" s="93" t="s">
        <v>54</v>
      </c>
      <c r="AF13" s="10"/>
      <c r="AG13" s="104"/>
      <c r="AH13" s="104"/>
      <c r="AI13" s="104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104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104"/>
      <c r="BG13" s="104"/>
      <c r="BH13" s="104"/>
      <c r="BI13" s="104"/>
    </row>
    <row r="14" spans="1:61">
      <c r="A14" s="104"/>
      <c r="B14" s="31">
        <v>10</v>
      </c>
      <c r="C14" s="10">
        <f>Élèves!C13</f>
        <v>0</v>
      </c>
      <c r="D14" s="10">
        <f>Élèves!D13</f>
        <v>0</v>
      </c>
      <c r="E14" s="5"/>
      <c r="F14" s="5"/>
      <c r="G14" s="5"/>
      <c r="H14" s="5"/>
      <c r="I14" s="32"/>
      <c r="J14" s="5"/>
      <c r="K14" s="12" t="e">
        <f t="shared" si="2"/>
        <v>#DIV/0!</v>
      </c>
      <c r="L14" s="11" t="s">
        <v>22</v>
      </c>
      <c r="M14" s="94" t="e">
        <f t="shared" ca="1" si="3"/>
        <v>#DIV/0!</v>
      </c>
      <c r="N14" s="22"/>
      <c r="O14" s="35"/>
      <c r="P14" s="5"/>
      <c r="Q14" s="5"/>
      <c r="R14" s="5"/>
      <c r="S14" s="5"/>
      <c r="T14" s="5"/>
      <c r="U14" s="5"/>
      <c r="V14" s="5"/>
      <c r="W14" s="5"/>
      <c r="X14" s="5"/>
      <c r="Y14" s="5"/>
      <c r="Z14" s="12" t="e">
        <f t="shared" si="4"/>
        <v>#DIV/0!</v>
      </c>
      <c r="AA14" s="11" t="s">
        <v>22</v>
      </c>
      <c r="AB14" s="94" t="e">
        <f t="shared" ca="1" si="5"/>
        <v>#DIV/0!</v>
      </c>
      <c r="AC14" s="35" t="e">
        <f t="shared" si="0"/>
        <v>#DIV/0!</v>
      </c>
      <c r="AD14" s="52" t="e">
        <f t="shared" si="1"/>
        <v>#DIV/0!</v>
      </c>
      <c r="AE14" s="93" t="s">
        <v>54</v>
      </c>
      <c r="AF14" s="10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04"/>
      <c r="AX14" s="104"/>
      <c r="AY14" s="104"/>
      <c r="AZ14" s="104"/>
      <c r="BA14" s="104"/>
      <c r="BB14" s="104"/>
      <c r="BC14" s="104"/>
      <c r="BD14" s="104"/>
      <c r="BE14" s="104"/>
      <c r="BF14" s="104"/>
      <c r="BG14" s="104"/>
      <c r="BH14" s="104"/>
      <c r="BI14" s="104"/>
    </row>
    <row r="15" spans="1:61">
      <c r="A15" s="104"/>
      <c r="B15" s="31">
        <v>11</v>
      </c>
      <c r="C15" s="10">
        <f>Élèves!C14</f>
        <v>0</v>
      </c>
      <c r="D15" s="10">
        <f>Élèves!D14</f>
        <v>0</v>
      </c>
      <c r="E15" s="5"/>
      <c r="F15" s="5"/>
      <c r="G15" s="5"/>
      <c r="H15" s="5"/>
      <c r="I15" s="32"/>
      <c r="J15" s="5"/>
      <c r="K15" s="12" t="e">
        <f t="shared" si="2"/>
        <v>#DIV/0!</v>
      </c>
      <c r="L15" s="11" t="s">
        <v>22</v>
      </c>
      <c r="M15" s="94" t="e">
        <f t="shared" ca="1" si="3"/>
        <v>#DIV/0!</v>
      </c>
      <c r="N15" s="22"/>
      <c r="O15" s="35"/>
      <c r="P15" s="5"/>
      <c r="Q15" s="5"/>
      <c r="R15" s="5"/>
      <c r="S15" s="5"/>
      <c r="T15" s="5"/>
      <c r="U15" s="5"/>
      <c r="V15" s="5"/>
      <c r="W15" s="5"/>
      <c r="X15" s="5"/>
      <c r="Y15" s="5"/>
      <c r="Z15" s="12" t="e">
        <f t="shared" si="4"/>
        <v>#DIV/0!</v>
      </c>
      <c r="AA15" s="11" t="s">
        <v>22</v>
      </c>
      <c r="AB15" s="94" t="e">
        <f t="shared" ca="1" si="5"/>
        <v>#DIV/0!</v>
      </c>
      <c r="AC15" s="35" t="e">
        <f t="shared" si="0"/>
        <v>#DIV/0!</v>
      </c>
      <c r="AD15" s="52" t="e">
        <f t="shared" si="1"/>
        <v>#DIV/0!</v>
      </c>
      <c r="AE15" s="93" t="s">
        <v>54</v>
      </c>
      <c r="AF15" s="10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  <c r="BD15" s="104"/>
      <c r="BE15" s="104"/>
      <c r="BF15" s="104"/>
      <c r="BG15" s="104"/>
      <c r="BH15" s="104"/>
      <c r="BI15" s="104"/>
    </row>
    <row r="16" spans="1:61">
      <c r="A16" s="104"/>
      <c r="B16" s="31">
        <v>12</v>
      </c>
      <c r="C16" s="10">
        <f>Élèves!C15</f>
        <v>0</v>
      </c>
      <c r="D16" s="10">
        <f>Élèves!D15</f>
        <v>0</v>
      </c>
      <c r="E16" s="5"/>
      <c r="F16" s="5"/>
      <c r="G16" s="5"/>
      <c r="H16" s="5"/>
      <c r="I16" s="32"/>
      <c r="J16" s="5"/>
      <c r="K16" s="12" t="e">
        <f t="shared" si="2"/>
        <v>#DIV/0!</v>
      </c>
      <c r="L16" s="11" t="s">
        <v>22</v>
      </c>
      <c r="M16" s="94" t="e">
        <f t="shared" ca="1" si="3"/>
        <v>#DIV/0!</v>
      </c>
      <c r="N16" s="22"/>
      <c r="O16" s="35"/>
      <c r="P16" s="5"/>
      <c r="Q16" s="5"/>
      <c r="R16" s="5"/>
      <c r="S16" s="5"/>
      <c r="T16" s="5"/>
      <c r="U16" s="5"/>
      <c r="V16" s="5"/>
      <c r="W16" s="5"/>
      <c r="X16" s="5"/>
      <c r="Y16" s="5"/>
      <c r="Z16" s="12" t="e">
        <f t="shared" si="4"/>
        <v>#DIV/0!</v>
      </c>
      <c r="AA16" s="11" t="s">
        <v>22</v>
      </c>
      <c r="AB16" s="94" t="e">
        <f t="shared" ca="1" si="5"/>
        <v>#DIV/0!</v>
      </c>
      <c r="AC16" s="35" t="e">
        <f t="shared" si="0"/>
        <v>#DIV/0!</v>
      </c>
      <c r="AD16" s="52" t="e">
        <f t="shared" si="1"/>
        <v>#DIV/0!</v>
      </c>
      <c r="AE16" s="93" t="s">
        <v>54</v>
      </c>
      <c r="AF16" s="10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4"/>
      <c r="AV16" s="104"/>
      <c r="AW16" s="104"/>
      <c r="AX16" s="104"/>
      <c r="AY16" s="104"/>
      <c r="AZ16" s="104"/>
      <c r="BA16" s="104"/>
      <c r="BB16" s="104"/>
      <c r="BC16" s="104"/>
      <c r="BD16" s="104"/>
      <c r="BE16" s="104"/>
      <c r="BF16" s="104"/>
      <c r="BG16" s="104"/>
      <c r="BH16" s="104"/>
      <c r="BI16" s="104"/>
    </row>
    <row r="17" spans="1:61">
      <c r="A17" s="104"/>
      <c r="B17" s="31">
        <v>13</v>
      </c>
      <c r="C17" s="10">
        <f>Élèves!C16</f>
        <v>0</v>
      </c>
      <c r="D17" s="10">
        <f>Élèves!D16</f>
        <v>0</v>
      </c>
      <c r="E17" s="5"/>
      <c r="F17" s="5"/>
      <c r="G17" s="5"/>
      <c r="H17" s="5"/>
      <c r="I17" s="32"/>
      <c r="J17" s="5"/>
      <c r="K17" s="12" t="e">
        <f t="shared" si="2"/>
        <v>#DIV/0!</v>
      </c>
      <c r="L17" s="11" t="s">
        <v>22</v>
      </c>
      <c r="M17" s="94" t="e">
        <f t="shared" ca="1" si="3"/>
        <v>#DIV/0!</v>
      </c>
      <c r="N17" s="22"/>
      <c r="O17" s="35"/>
      <c r="P17" s="5"/>
      <c r="Q17" s="5"/>
      <c r="R17" s="5"/>
      <c r="S17" s="5"/>
      <c r="T17" s="5"/>
      <c r="U17" s="5"/>
      <c r="V17" s="5"/>
      <c r="W17" s="5"/>
      <c r="X17" s="5"/>
      <c r="Y17" s="5"/>
      <c r="Z17" s="12" t="e">
        <f t="shared" si="4"/>
        <v>#DIV/0!</v>
      </c>
      <c r="AA17" s="11" t="s">
        <v>22</v>
      </c>
      <c r="AB17" s="94" t="e">
        <f t="shared" ca="1" si="5"/>
        <v>#DIV/0!</v>
      </c>
      <c r="AC17" s="35" t="e">
        <f t="shared" si="0"/>
        <v>#DIV/0!</v>
      </c>
      <c r="AD17" s="52" t="e">
        <f t="shared" si="1"/>
        <v>#DIV/0!</v>
      </c>
      <c r="AE17" s="93" t="s">
        <v>54</v>
      </c>
      <c r="AF17" s="10"/>
      <c r="AG17" s="104"/>
      <c r="AH17" s="104"/>
      <c r="AI17" s="104"/>
      <c r="AJ17" s="104"/>
      <c r="AK17" s="104"/>
      <c r="AL17" s="104"/>
      <c r="AM17" s="104"/>
      <c r="AN17" s="104"/>
      <c r="AO17" s="104"/>
      <c r="AP17" s="104"/>
      <c r="AQ17" s="104"/>
      <c r="AR17" s="104"/>
      <c r="AS17" s="104"/>
      <c r="AT17" s="104"/>
      <c r="AU17" s="104"/>
      <c r="AV17" s="104"/>
      <c r="AW17" s="104"/>
      <c r="AX17" s="104"/>
      <c r="AY17" s="104"/>
      <c r="AZ17" s="104"/>
      <c r="BA17" s="104"/>
      <c r="BB17" s="104"/>
      <c r="BC17" s="104"/>
      <c r="BD17" s="104"/>
      <c r="BE17" s="104"/>
      <c r="BF17" s="104"/>
      <c r="BG17" s="104"/>
      <c r="BH17" s="104"/>
      <c r="BI17" s="104"/>
    </row>
    <row r="18" spans="1:61">
      <c r="A18" s="104"/>
      <c r="B18" s="31">
        <v>14</v>
      </c>
      <c r="C18" s="10">
        <f>Élèves!C17</f>
        <v>0</v>
      </c>
      <c r="D18" s="10">
        <f>Élèves!D17</f>
        <v>0</v>
      </c>
      <c r="E18" s="5"/>
      <c r="F18" s="5"/>
      <c r="G18" s="5"/>
      <c r="H18" s="5"/>
      <c r="I18" s="32"/>
      <c r="J18" s="5"/>
      <c r="K18" s="12" t="e">
        <f t="shared" si="2"/>
        <v>#DIV/0!</v>
      </c>
      <c r="L18" s="11" t="s">
        <v>22</v>
      </c>
      <c r="M18" s="94" t="e">
        <f t="shared" ca="1" si="3"/>
        <v>#DIV/0!</v>
      </c>
      <c r="N18" s="22"/>
      <c r="O18" s="35"/>
      <c r="P18" s="5"/>
      <c r="Q18" s="5"/>
      <c r="R18" s="5"/>
      <c r="S18" s="5"/>
      <c r="T18" s="5"/>
      <c r="U18" s="5"/>
      <c r="V18" s="5"/>
      <c r="W18" s="5"/>
      <c r="X18" s="5"/>
      <c r="Y18" s="5"/>
      <c r="Z18" s="12" t="e">
        <f t="shared" si="4"/>
        <v>#DIV/0!</v>
      </c>
      <c r="AA18" s="11" t="s">
        <v>22</v>
      </c>
      <c r="AB18" s="94" t="e">
        <f t="shared" ca="1" si="5"/>
        <v>#DIV/0!</v>
      </c>
      <c r="AC18" s="35" t="e">
        <f t="shared" si="0"/>
        <v>#DIV/0!</v>
      </c>
      <c r="AD18" s="52" t="e">
        <f t="shared" si="1"/>
        <v>#DIV/0!</v>
      </c>
      <c r="AE18" s="93" t="s">
        <v>54</v>
      </c>
      <c r="AF18" s="10"/>
      <c r="AG18" s="104"/>
      <c r="AH18" s="104"/>
      <c r="AI18" s="104"/>
      <c r="AJ18" s="104"/>
      <c r="AK18" s="104"/>
      <c r="AL18" s="104"/>
      <c r="AM18" s="104"/>
      <c r="AN18" s="104"/>
      <c r="AO18" s="104"/>
      <c r="AP18" s="104"/>
      <c r="AQ18" s="104"/>
      <c r="AR18" s="104"/>
      <c r="AS18" s="104"/>
      <c r="AT18" s="104"/>
      <c r="AU18" s="104"/>
      <c r="AV18" s="104"/>
      <c r="AW18" s="104"/>
      <c r="AX18" s="104"/>
      <c r="AY18" s="104"/>
      <c r="AZ18" s="104"/>
      <c r="BA18" s="104"/>
      <c r="BB18" s="104"/>
      <c r="BC18" s="104"/>
      <c r="BD18" s="104"/>
      <c r="BE18" s="104"/>
      <c r="BF18" s="104"/>
      <c r="BG18" s="104"/>
      <c r="BH18" s="104"/>
      <c r="BI18" s="104"/>
    </row>
    <row r="19" spans="1:61">
      <c r="A19" s="104"/>
      <c r="B19" s="31">
        <v>15</v>
      </c>
      <c r="C19" s="10">
        <f>Élèves!C18</f>
        <v>0</v>
      </c>
      <c r="D19" s="10">
        <f>Élèves!D18</f>
        <v>0</v>
      </c>
      <c r="E19" s="5"/>
      <c r="F19" s="5"/>
      <c r="G19" s="5"/>
      <c r="H19" s="5"/>
      <c r="I19" s="32"/>
      <c r="J19" s="5"/>
      <c r="K19" s="12" t="e">
        <f t="shared" si="2"/>
        <v>#DIV/0!</v>
      </c>
      <c r="L19" s="11" t="s">
        <v>22</v>
      </c>
      <c r="M19" s="94" t="e">
        <f t="shared" ca="1" si="3"/>
        <v>#DIV/0!</v>
      </c>
      <c r="N19" s="22"/>
      <c r="O19" s="35"/>
      <c r="P19" s="5"/>
      <c r="Q19" s="5"/>
      <c r="R19" s="5"/>
      <c r="S19" s="5"/>
      <c r="T19" s="5"/>
      <c r="U19" s="5"/>
      <c r="V19" s="5"/>
      <c r="W19" s="5"/>
      <c r="X19" s="5"/>
      <c r="Y19" s="5"/>
      <c r="Z19" s="12" t="e">
        <f t="shared" si="4"/>
        <v>#DIV/0!</v>
      </c>
      <c r="AA19" s="11" t="s">
        <v>22</v>
      </c>
      <c r="AB19" s="94" t="e">
        <f t="shared" ca="1" si="5"/>
        <v>#DIV/0!</v>
      </c>
      <c r="AC19" s="35" t="e">
        <f t="shared" si="0"/>
        <v>#DIV/0!</v>
      </c>
      <c r="AD19" s="52" t="e">
        <f t="shared" si="1"/>
        <v>#DIV/0!</v>
      </c>
      <c r="AE19" s="93" t="s">
        <v>54</v>
      </c>
      <c r="AF19" s="10"/>
      <c r="AG19" s="104"/>
      <c r="AH19" s="104"/>
      <c r="AI19" s="104"/>
      <c r="AJ19" s="104"/>
      <c r="AK19" s="104"/>
      <c r="AL19" s="104"/>
      <c r="AM19" s="104"/>
      <c r="AN19" s="104"/>
      <c r="AO19" s="104"/>
      <c r="AP19" s="104"/>
      <c r="AQ19" s="104"/>
      <c r="AR19" s="104"/>
      <c r="AS19" s="104"/>
      <c r="AT19" s="104"/>
      <c r="AU19" s="104"/>
      <c r="AV19" s="104"/>
      <c r="AW19" s="104"/>
      <c r="AX19" s="104"/>
      <c r="AY19" s="104"/>
      <c r="AZ19" s="104"/>
      <c r="BA19" s="104"/>
      <c r="BB19" s="104"/>
      <c r="BC19" s="104"/>
      <c r="BD19" s="104"/>
      <c r="BE19" s="104"/>
      <c r="BF19" s="104"/>
      <c r="BG19" s="104"/>
      <c r="BH19" s="104"/>
      <c r="BI19" s="104"/>
    </row>
    <row r="20" spans="1:61">
      <c r="A20" s="104"/>
      <c r="B20" s="31">
        <v>16</v>
      </c>
      <c r="C20" s="10">
        <f>Élèves!C19</f>
        <v>0</v>
      </c>
      <c r="D20" s="10">
        <f>Élèves!D19</f>
        <v>0</v>
      </c>
      <c r="E20" s="5"/>
      <c r="F20" s="5"/>
      <c r="G20" s="5"/>
      <c r="H20" s="5"/>
      <c r="I20" s="32"/>
      <c r="J20" s="5"/>
      <c r="K20" s="12" t="e">
        <f t="shared" si="2"/>
        <v>#DIV/0!</v>
      </c>
      <c r="L20" s="11" t="s">
        <v>22</v>
      </c>
      <c r="M20" s="94" t="e">
        <f t="shared" ca="1" si="3"/>
        <v>#DIV/0!</v>
      </c>
      <c r="N20" s="22"/>
      <c r="O20" s="35"/>
      <c r="P20" s="5"/>
      <c r="Q20" s="5"/>
      <c r="R20" s="5"/>
      <c r="S20" s="5"/>
      <c r="T20" s="5"/>
      <c r="U20" s="5"/>
      <c r="V20" s="5"/>
      <c r="W20" s="5"/>
      <c r="X20" s="5"/>
      <c r="Y20" s="5"/>
      <c r="Z20" s="12" t="e">
        <f t="shared" si="4"/>
        <v>#DIV/0!</v>
      </c>
      <c r="AA20" s="11" t="s">
        <v>22</v>
      </c>
      <c r="AB20" s="94" t="e">
        <f t="shared" ca="1" si="5"/>
        <v>#DIV/0!</v>
      </c>
      <c r="AC20" s="35" t="e">
        <f t="shared" si="0"/>
        <v>#DIV/0!</v>
      </c>
      <c r="AD20" s="52" t="e">
        <f t="shared" si="1"/>
        <v>#DIV/0!</v>
      </c>
      <c r="AE20" s="93" t="s">
        <v>54</v>
      </c>
      <c r="AF20" s="10"/>
      <c r="AG20" s="104"/>
      <c r="AH20" s="104"/>
      <c r="AI20" s="104"/>
      <c r="AJ20" s="104"/>
      <c r="AK20" s="104"/>
      <c r="AL20" s="104"/>
      <c r="AM20" s="104"/>
      <c r="AN20" s="104"/>
      <c r="AO20" s="104"/>
      <c r="AP20" s="104"/>
      <c r="AQ20" s="104"/>
      <c r="AR20" s="104"/>
      <c r="AS20" s="104"/>
      <c r="AT20" s="104"/>
      <c r="AU20" s="104"/>
      <c r="AV20" s="104"/>
      <c r="AW20" s="104"/>
      <c r="AX20" s="104"/>
      <c r="AY20" s="104"/>
      <c r="AZ20" s="104"/>
      <c r="BA20" s="104"/>
      <c r="BB20" s="104"/>
      <c r="BC20" s="104"/>
      <c r="BD20" s="104"/>
      <c r="BE20" s="104"/>
      <c r="BF20" s="104"/>
      <c r="BG20" s="104"/>
      <c r="BH20" s="104"/>
      <c r="BI20" s="104"/>
    </row>
    <row r="21" spans="1:61">
      <c r="A21" s="104"/>
      <c r="B21" s="31">
        <v>17</v>
      </c>
      <c r="C21" s="10">
        <f>Élèves!C20</f>
        <v>0</v>
      </c>
      <c r="D21" s="10">
        <f>Élèves!D20</f>
        <v>0</v>
      </c>
      <c r="E21" s="5"/>
      <c r="F21" s="5"/>
      <c r="G21" s="5"/>
      <c r="H21" s="5"/>
      <c r="I21" s="32"/>
      <c r="J21" s="5"/>
      <c r="K21" s="12" t="e">
        <f t="shared" si="2"/>
        <v>#DIV/0!</v>
      </c>
      <c r="L21" s="11" t="s">
        <v>22</v>
      </c>
      <c r="M21" s="94" t="e">
        <f t="shared" ca="1" si="3"/>
        <v>#DIV/0!</v>
      </c>
      <c r="N21" s="22"/>
      <c r="O21" s="35"/>
      <c r="P21" s="5"/>
      <c r="Q21" s="5"/>
      <c r="R21" s="5"/>
      <c r="S21" s="5"/>
      <c r="T21" s="5"/>
      <c r="U21" s="5"/>
      <c r="V21" s="5"/>
      <c r="W21" s="5"/>
      <c r="X21" s="5"/>
      <c r="Y21" s="5"/>
      <c r="Z21" s="12" t="e">
        <f t="shared" si="4"/>
        <v>#DIV/0!</v>
      </c>
      <c r="AA21" s="11" t="s">
        <v>22</v>
      </c>
      <c r="AB21" s="94" t="e">
        <f t="shared" ca="1" si="5"/>
        <v>#DIV/0!</v>
      </c>
      <c r="AC21" s="35" t="e">
        <f t="shared" si="0"/>
        <v>#DIV/0!</v>
      </c>
      <c r="AD21" s="52" t="e">
        <f t="shared" si="1"/>
        <v>#DIV/0!</v>
      </c>
      <c r="AE21" s="93" t="s">
        <v>54</v>
      </c>
      <c r="AF21" s="10"/>
      <c r="AG21" s="104"/>
      <c r="AH21" s="104"/>
      <c r="AI21" s="104"/>
      <c r="AJ21" s="104"/>
      <c r="AK21" s="104"/>
      <c r="AL21" s="104"/>
      <c r="AM21" s="104"/>
      <c r="AN21" s="104"/>
      <c r="AO21" s="104"/>
      <c r="AP21" s="104"/>
      <c r="AQ21" s="104"/>
      <c r="AR21" s="104"/>
      <c r="AS21" s="104"/>
      <c r="AT21" s="104"/>
      <c r="AU21" s="104"/>
      <c r="AV21" s="104"/>
      <c r="AW21" s="104"/>
      <c r="AX21" s="104"/>
      <c r="AY21" s="104"/>
      <c r="AZ21" s="104"/>
      <c r="BA21" s="104"/>
      <c r="BB21" s="104"/>
      <c r="BC21" s="104"/>
      <c r="BD21" s="104"/>
      <c r="BE21" s="104"/>
      <c r="BF21" s="104"/>
      <c r="BG21" s="104"/>
      <c r="BH21" s="104"/>
      <c r="BI21" s="104"/>
    </row>
    <row r="22" spans="1:61">
      <c r="A22" s="104"/>
      <c r="B22" s="31">
        <v>18</v>
      </c>
      <c r="C22" s="10">
        <f>Élèves!C21</f>
        <v>0</v>
      </c>
      <c r="D22" s="10">
        <f>Élèves!D21</f>
        <v>0</v>
      </c>
      <c r="E22" s="5"/>
      <c r="F22" s="5"/>
      <c r="G22" s="5"/>
      <c r="H22" s="5"/>
      <c r="I22" s="32"/>
      <c r="J22" s="5"/>
      <c r="K22" s="12" t="e">
        <f t="shared" si="2"/>
        <v>#DIV/0!</v>
      </c>
      <c r="L22" s="11" t="s">
        <v>22</v>
      </c>
      <c r="M22" s="94" t="e">
        <f t="shared" ca="1" si="3"/>
        <v>#DIV/0!</v>
      </c>
      <c r="N22" s="22"/>
      <c r="O22" s="35"/>
      <c r="P22" s="5"/>
      <c r="Q22" s="5"/>
      <c r="R22" s="5"/>
      <c r="S22" s="5"/>
      <c r="T22" s="5"/>
      <c r="U22" s="5"/>
      <c r="V22" s="5"/>
      <c r="W22" s="5"/>
      <c r="X22" s="5"/>
      <c r="Y22" s="5"/>
      <c r="Z22" s="12" t="e">
        <f t="shared" si="4"/>
        <v>#DIV/0!</v>
      </c>
      <c r="AA22" s="11" t="s">
        <v>22</v>
      </c>
      <c r="AB22" s="94" t="e">
        <f t="shared" ca="1" si="5"/>
        <v>#DIV/0!</v>
      </c>
      <c r="AC22" s="35" t="e">
        <f t="shared" si="0"/>
        <v>#DIV/0!</v>
      </c>
      <c r="AD22" s="52" t="e">
        <f t="shared" si="1"/>
        <v>#DIV/0!</v>
      </c>
      <c r="AE22" s="93" t="s">
        <v>54</v>
      </c>
      <c r="AF22" s="10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4"/>
      <c r="AT22" s="104"/>
      <c r="AU22" s="104"/>
      <c r="AV22" s="104"/>
      <c r="AW22" s="104"/>
      <c r="AX22" s="104"/>
      <c r="AY22" s="104"/>
      <c r="AZ22" s="104"/>
      <c r="BA22" s="104"/>
      <c r="BB22" s="104"/>
      <c r="BC22" s="104"/>
      <c r="BD22" s="104"/>
      <c r="BE22" s="104"/>
      <c r="BF22" s="104"/>
      <c r="BG22" s="104"/>
      <c r="BH22" s="104"/>
      <c r="BI22" s="104"/>
    </row>
    <row r="23" spans="1:61">
      <c r="A23" s="104"/>
      <c r="B23" s="31">
        <v>19</v>
      </c>
      <c r="C23" s="10">
        <f>Élèves!C22</f>
        <v>0</v>
      </c>
      <c r="D23" s="10">
        <f>Élèves!D22</f>
        <v>0</v>
      </c>
      <c r="E23" s="5"/>
      <c r="F23" s="5"/>
      <c r="G23" s="5"/>
      <c r="H23" s="5"/>
      <c r="I23" s="32"/>
      <c r="J23" s="5"/>
      <c r="K23" s="12" t="e">
        <f t="shared" si="2"/>
        <v>#DIV/0!</v>
      </c>
      <c r="L23" s="11" t="s">
        <v>22</v>
      </c>
      <c r="M23" s="94" t="e">
        <f t="shared" ca="1" si="3"/>
        <v>#DIV/0!</v>
      </c>
      <c r="N23" s="22"/>
      <c r="O23" s="35"/>
      <c r="P23" s="5"/>
      <c r="Q23" s="5"/>
      <c r="R23" s="5"/>
      <c r="S23" s="5"/>
      <c r="T23" s="5"/>
      <c r="U23" s="5"/>
      <c r="V23" s="5"/>
      <c r="W23" s="5"/>
      <c r="X23" s="5"/>
      <c r="Y23" s="5"/>
      <c r="Z23" s="12" t="e">
        <f t="shared" si="4"/>
        <v>#DIV/0!</v>
      </c>
      <c r="AA23" s="11" t="s">
        <v>22</v>
      </c>
      <c r="AB23" s="94" t="e">
        <f t="shared" ca="1" si="5"/>
        <v>#DIV/0!</v>
      </c>
      <c r="AC23" s="35" t="e">
        <f t="shared" si="0"/>
        <v>#DIV/0!</v>
      </c>
      <c r="AD23" s="52" t="e">
        <f t="shared" si="1"/>
        <v>#DIV/0!</v>
      </c>
      <c r="AE23" s="93" t="s">
        <v>54</v>
      </c>
      <c r="AF23" s="10"/>
      <c r="AG23" s="104"/>
      <c r="AH23" s="104"/>
      <c r="AI23" s="104"/>
      <c r="AJ23" s="104"/>
      <c r="AK23" s="104"/>
      <c r="AL23" s="104"/>
      <c r="AM23" s="104"/>
      <c r="AN23" s="104"/>
      <c r="AO23" s="104"/>
      <c r="AP23" s="104"/>
      <c r="AQ23" s="104"/>
      <c r="AR23" s="104"/>
      <c r="AS23" s="104"/>
      <c r="AT23" s="104"/>
      <c r="AU23" s="104"/>
      <c r="AV23" s="104"/>
      <c r="AW23" s="104"/>
      <c r="AX23" s="104"/>
      <c r="AY23" s="104"/>
      <c r="AZ23" s="104"/>
      <c r="BA23" s="104"/>
      <c r="BB23" s="104"/>
      <c r="BC23" s="104"/>
      <c r="BD23" s="104"/>
      <c r="BE23" s="104"/>
      <c r="BF23" s="104"/>
      <c r="BG23" s="104"/>
      <c r="BH23" s="104"/>
      <c r="BI23" s="104"/>
    </row>
    <row r="24" spans="1:61">
      <c r="A24" s="104"/>
      <c r="B24" s="31">
        <v>20</v>
      </c>
      <c r="C24" s="10">
        <f>Élèves!C23</f>
        <v>0</v>
      </c>
      <c r="D24" s="10">
        <f>Élèves!D23</f>
        <v>0</v>
      </c>
      <c r="E24" s="5"/>
      <c r="F24" s="5"/>
      <c r="G24" s="5"/>
      <c r="H24" s="5"/>
      <c r="I24" s="32"/>
      <c r="J24" s="5"/>
      <c r="K24" s="12" t="e">
        <f t="shared" si="2"/>
        <v>#DIV/0!</v>
      </c>
      <c r="L24" s="11" t="s">
        <v>22</v>
      </c>
      <c r="M24" s="94" t="e">
        <f t="shared" ca="1" si="3"/>
        <v>#DIV/0!</v>
      </c>
      <c r="N24" s="22"/>
      <c r="O24" s="35"/>
      <c r="P24" s="5"/>
      <c r="Q24" s="5"/>
      <c r="R24" s="5"/>
      <c r="S24" s="5"/>
      <c r="T24" s="5"/>
      <c r="U24" s="5"/>
      <c r="V24" s="5"/>
      <c r="W24" s="5"/>
      <c r="X24" s="5"/>
      <c r="Y24" s="5"/>
      <c r="Z24" s="12" t="e">
        <f t="shared" si="4"/>
        <v>#DIV/0!</v>
      </c>
      <c r="AA24" s="11" t="s">
        <v>22</v>
      </c>
      <c r="AB24" s="94" t="e">
        <f t="shared" ca="1" si="5"/>
        <v>#DIV/0!</v>
      </c>
      <c r="AC24" s="35" t="e">
        <f t="shared" si="0"/>
        <v>#DIV/0!</v>
      </c>
      <c r="AD24" s="52" t="e">
        <f t="shared" si="1"/>
        <v>#DIV/0!</v>
      </c>
      <c r="AE24" s="93" t="s">
        <v>54</v>
      </c>
      <c r="AF24" s="10"/>
      <c r="AG24" s="104"/>
      <c r="AH24" s="104"/>
      <c r="AI24" s="104"/>
      <c r="AJ24" s="104"/>
      <c r="AK24" s="104"/>
      <c r="AL24" s="104"/>
      <c r="AM24" s="104"/>
      <c r="AN24" s="104"/>
      <c r="AO24" s="104"/>
      <c r="AP24" s="104"/>
      <c r="AQ24" s="104"/>
      <c r="AR24" s="104"/>
      <c r="AS24" s="104"/>
      <c r="AT24" s="104"/>
      <c r="AU24" s="104"/>
      <c r="AV24" s="104"/>
      <c r="AW24" s="104"/>
      <c r="AX24" s="104"/>
      <c r="AY24" s="104"/>
      <c r="AZ24" s="104"/>
      <c r="BA24" s="104"/>
      <c r="BB24" s="104"/>
      <c r="BC24" s="104"/>
      <c r="BD24" s="104"/>
      <c r="BE24" s="104"/>
      <c r="BF24" s="104"/>
      <c r="BG24" s="104"/>
      <c r="BH24" s="104"/>
      <c r="BI24" s="104"/>
    </row>
    <row r="25" spans="1:61">
      <c r="A25" s="104"/>
      <c r="B25" s="31">
        <v>21</v>
      </c>
      <c r="C25" s="10">
        <f>Élèves!C24</f>
        <v>0</v>
      </c>
      <c r="D25" s="10">
        <f>Élèves!D24</f>
        <v>0</v>
      </c>
      <c r="E25" s="5"/>
      <c r="F25" s="5"/>
      <c r="G25" s="5"/>
      <c r="H25" s="5"/>
      <c r="I25" s="32"/>
      <c r="J25" s="5"/>
      <c r="K25" s="12" t="e">
        <f t="shared" si="2"/>
        <v>#DIV/0!</v>
      </c>
      <c r="L25" s="11" t="s">
        <v>22</v>
      </c>
      <c r="M25" s="94" t="e">
        <f t="shared" ca="1" si="3"/>
        <v>#DIV/0!</v>
      </c>
      <c r="N25" s="22"/>
      <c r="O25" s="35"/>
      <c r="P25" s="5"/>
      <c r="Q25" s="5"/>
      <c r="R25" s="5"/>
      <c r="S25" s="5"/>
      <c r="T25" s="5"/>
      <c r="U25" s="5"/>
      <c r="V25" s="5"/>
      <c r="W25" s="5"/>
      <c r="X25" s="5"/>
      <c r="Y25" s="5"/>
      <c r="Z25" s="12" t="e">
        <f t="shared" si="4"/>
        <v>#DIV/0!</v>
      </c>
      <c r="AA25" s="11" t="s">
        <v>22</v>
      </c>
      <c r="AB25" s="94" t="e">
        <f t="shared" ca="1" si="5"/>
        <v>#DIV/0!</v>
      </c>
      <c r="AC25" s="35" t="e">
        <f t="shared" si="0"/>
        <v>#DIV/0!</v>
      </c>
      <c r="AD25" s="52" t="e">
        <f t="shared" si="1"/>
        <v>#DIV/0!</v>
      </c>
      <c r="AE25" s="93" t="s">
        <v>54</v>
      </c>
      <c r="AF25" s="10"/>
      <c r="AG25" s="104"/>
      <c r="AH25" s="104"/>
      <c r="AI25" s="104"/>
      <c r="AJ25" s="104"/>
      <c r="AK25" s="104"/>
      <c r="AL25" s="104"/>
      <c r="AM25" s="104"/>
      <c r="AN25" s="104"/>
      <c r="AO25" s="104"/>
      <c r="AP25" s="104"/>
      <c r="AQ25" s="104"/>
      <c r="AR25" s="104"/>
      <c r="AS25" s="104"/>
      <c r="AT25" s="104"/>
      <c r="AU25" s="104"/>
      <c r="AV25" s="104"/>
      <c r="AW25" s="104"/>
      <c r="AX25" s="104"/>
      <c r="AY25" s="104"/>
      <c r="AZ25" s="104"/>
      <c r="BA25" s="104"/>
      <c r="BB25" s="104"/>
      <c r="BC25" s="104"/>
      <c r="BD25" s="104"/>
      <c r="BE25" s="104"/>
      <c r="BF25" s="104"/>
      <c r="BG25" s="104"/>
      <c r="BH25" s="104"/>
      <c r="BI25" s="104"/>
    </row>
    <row r="26" spans="1:61">
      <c r="A26" s="104"/>
      <c r="B26" s="31">
        <v>22</v>
      </c>
      <c r="C26" s="10">
        <f>Élèves!C25</f>
        <v>0</v>
      </c>
      <c r="D26" s="10">
        <f>Élèves!D25</f>
        <v>0</v>
      </c>
      <c r="E26" s="5"/>
      <c r="F26" s="5"/>
      <c r="G26" s="5"/>
      <c r="H26" s="5"/>
      <c r="I26" s="32"/>
      <c r="J26" s="5"/>
      <c r="K26" s="12" t="e">
        <f t="shared" si="2"/>
        <v>#DIV/0!</v>
      </c>
      <c r="L26" s="11" t="s">
        <v>22</v>
      </c>
      <c r="M26" s="94" t="e">
        <f t="shared" ca="1" si="3"/>
        <v>#DIV/0!</v>
      </c>
      <c r="N26" s="22"/>
      <c r="O26" s="35"/>
      <c r="P26" s="5"/>
      <c r="Q26" s="5"/>
      <c r="R26" s="5"/>
      <c r="S26" s="5"/>
      <c r="T26" s="5"/>
      <c r="U26" s="5"/>
      <c r="V26" s="5"/>
      <c r="W26" s="5"/>
      <c r="X26" s="5"/>
      <c r="Y26" s="5"/>
      <c r="Z26" s="12" t="e">
        <f t="shared" si="4"/>
        <v>#DIV/0!</v>
      </c>
      <c r="AA26" s="11" t="s">
        <v>22</v>
      </c>
      <c r="AB26" s="94" t="e">
        <f t="shared" ca="1" si="5"/>
        <v>#DIV/0!</v>
      </c>
      <c r="AC26" s="35" t="e">
        <f t="shared" si="0"/>
        <v>#DIV/0!</v>
      </c>
      <c r="AD26" s="52" t="e">
        <f t="shared" si="1"/>
        <v>#DIV/0!</v>
      </c>
      <c r="AE26" s="93" t="s">
        <v>54</v>
      </c>
      <c r="AF26" s="10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  <c r="AX26" s="104"/>
      <c r="AY26" s="104"/>
      <c r="AZ26" s="104"/>
      <c r="BA26" s="104"/>
      <c r="BB26" s="104"/>
      <c r="BC26" s="104"/>
      <c r="BD26" s="104"/>
      <c r="BE26" s="104"/>
      <c r="BF26" s="104"/>
      <c r="BG26" s="104"/>
      <c r="BH26" s="104"/>
      <c r="BI26" s="104"/>
    </row>
    <row r="27" spans="1:61">
      <c r="A27" s="104"/>
      <c r="B27" s="31">
        <v>23</v>
      </c>
      <c r="C27" s="10">
        <f>Élèves!C26</f>
        <v>0</v>
      </c>
      <c r="D27" s="10">
        <f>Élèves!D26</f>
        <v>0</v>
      </c>
      <c r="E27" s="5"/>
      <c r="F27" s="5"/>
      <c r="G27" s="5"/>
      <c r="H27" s="5"/>
      <c r="I27" s="32"/>
      <c r="J27" s="5"/>
      <c r="K27" s="12" t="e">
        <f t="shared" si="2"/>
        <v>#DIV/0!</v>
      </c>
      <c r="L27" s="11" t="s">
        <v>22</v>
      </c>
      <c r="M27" s="94" t="e">
        <f t="shared" ca="1" si="3"/>
        <v>#DIV/0!</v>
      </c>
      <c r="N27" s="22"/>
      <c r="O27" s="35"/>
      <c r="P27" s="5"/>
      <c r="Q27" s="5"/>
      <c r="R27" s="5"/>
      <c r="S27" s="5"/>
      <c r="T27" s="5"/>
      <c r="U27" s="5"/>
      <c r="V27" s="5"/>
      <c r="W27" s="5"/>
      <c r="X27" s="5"/>
      <c r="Y27" s="5"/>
      <c r="Z27" s="12" t="e">
        <f t="shared" si="4"/>
        <v>#DIV/0!</v>
      </c>
      <c r="AA27" s="11" t="s">
        <v>22</v>
      </c>
      <c r="AB27" s="94" t="e">
        <f t="shared" ca="1" si="5"/>
        <v>#DIV/0!</v>
      </c>
      <c r="AC27" s="35" t="e">
        <f t="shared" si="0"/>
        <v>#DIV/0!</v>
      </c>
      <c r="AD27" s="52" t="e">
        <f t="shared" si="1"/>
        <v>#DIV/0!</v>
      </c>
      <c r="AE27" s="93" t="s">
        <v>54</v>
      </c>
      <c r="AF27" s="10"/>
      <c r="AG27" s="104"/>
      <c r="AH27" s="104"/>
      <c r="AI27" s="104"/>
      <c r="AJ27" s="104"/>
      <c r="AK27" s="104"/>
      <c r="AL27" s="104"/>
      <c r="AM27" s="104"/>
      <c r="AN27" s="104"/>
      <c r="AO27" s="104"/>
      <c r="AP27" s="104"/>
      <c r="AQ27" s="104"/>
      <c r="AR27" s="104"/>
      <c r="AS27" s="104"/>
      <c r="AT27" s="104"/>
      <c r="AU27" s="104"/>
      <c r="AV27" s="104"/>
      <c r="AW27" s="104"/>
      <c r="AX27" s="104"/>
      <c r="AY27" s="104"/>
      <c r="AZ27" s="104"/>
      <c r="BA27" s="104"/>
      <c r="BB27" s="104"/>
      <c r="BC27" s="104"/>
      <c r="BD27" s="104"/>
      <c r="BE27" s="104"/>
      <c r="BF27" s="104"/>
      <c r="BG27" s="104"/>
      <c r="BH27" s="104"/>
      <c r="BI27" s="104"/>
    </row>
    <row r="28" spans="1:61">
      <c r="A28" s="104"/>
      <c r="B28" s="31">
        <v>24</v>
      </c>
      <c r="C28" s="10">
        <f>Élèves!C27</f>
        <v>0</v>
      </c>
      <c r="D28" s="10">
        <f>Élèves!D27</f>
        <v>0</v>
      </c>
      <c r="E28" s="5"/>
      <c r="F28" s="5"/>
      <c r="G28" s="5"/>
      <c r="H28" s="5"/>
      <c r="I28" s="32"/>
      <c r="J28" s="5"/>
      <c r="K28" s="12" t="e">
        <f t="shared" si="2"/>
        <v>#DIV/0!</v>
      </c>
      <c r="L28" s="11" t="s">
        <v>22</v>
      </c>
      <c r="M28" s="94" t="e">
        <f t="shared" ca="1" si="3"/>
        <v>#DIV/0!</v>
      </c>
      <c r="N28" s="22"/>
      <c r="O28" s="35"/>
      <c r="P28" s="5"/>
      <c r="Q28" s="5"/>
      <c r="R28" s="5"/>
      <c r="S28" s="5"/>
      <c r="T28" s="5"/>
      <c r="U28" s="5"/>
      <c r="V28" s="5"/>
      <c r="W28" s="5"/>
      <c r="X28" s="5"/>
      <c r="Y28" s="5"/>
      <c r="Z28" s="12" t="e">
        <f t="shared" si="4"/>
        <v>#DIV/0!</v>
      </c>
      <c r="AA28" s="11" t="s">
        <v>22</v>
      </c>
      <c r="AB28" s="94" t="e">
        <f t="shared" ca="1" si="5"/>
        <v>#DIV/0!</v>
      </c>
      <c r="AC28" s="35" t="e">
        <f t="shared" si="0"/>
        <v>#DIV/0!</v>
      </c>
      <c r="AD28" s="52" t="e">
        <f t="shared" si="1"/>
        <v>#DIV/0!</v>
      </c>
      <c r="AE28" s="93" t="s">
        <v>54</v>
      </c>
      <c r="AF28" s="10"/>
      <c r="AG28" s="104"/>
      <c r="AH28" s="104"/>
      <c r="AI28" s="104"/>
      <c r="AJ28" s="104"/>
      <c r="AK28" s="104"/>
      <c r="AL28" s="104"/>
      <c r="AM28" s="104"/>
      <c r="AN28" s="104"/>
      <c r="AO28" s="104"/>
      <c r="AP28" s="104"/>
      <c r="AQ28" s="104"/>
      <c r="AR28" s="104"/>
      <c r="AS28" s="104"/>
      <c r="AT28" s="104"/>
      <c r="AU28" s="104"/>
      <c r="AV28" s="104"/>
      <c r="AW28" s="104"/>
      <c r="AX28" s="104"/>
      <c r="AY28" s="104"/>
      <c r="AZ28" s="104"/>
      <c r="BA28" s="104"/>
      <c r="BB28" s="104"/>
      <c r="BC28" s="104"/>
      <c r="BD28" s="104"/>
      <c r="BE28" s="104"/>
      <c r="BF28" s="104"/>
      <c r="BG28" s="104"/>
      <c r="BH28" s="104"/>
      <c r="BI28" s="104"/>
    </row>
    <row r="29" spans="1:61">
      <c r="A29" s="104"/>
      <c r="B29" s="31">
        <v>25</v>
      </c>
      <c r="C29" s="10">
        <f>Élèves!C28</f>
        <v>0</v>
      </c>
      <c r="D29" s="10">
        <f>Élèves!D28</f>
        <v>0</v>
      </c>
      <c r="E29" s="5"/>
      <c r="F29" s="5"/>
      <c r="G29" s="5"/>
      <c r="H29" s="5"/>
      <c r="I29" s="32"/>
      <c r="J29" s="5"/>
      <c r="K29" s="12" t="e">
        <f t="shared" si="2"/>
        <v>#DIV/0!</v>
      </c>
      <c r="L29" s="11" t="s">
        <v>22</v>
      </c>
      <c r="M29" s="94" t="e">
        <f t="shared" ca="1" si="3"/>
        <v>#DIV/0!</v>
      </c>
      <c r="N29" s="22"/>
      <c r="O29" s="35"/>
      <c r="P29" s="5"/>
      <c r="Q29" s="5"/>
      <c r="R29" s="5"/>
      <c r="S29" s="5"/>
      <c r="T29" s="5"/>
      <c r="U29" s="5"/>
      <c r="V29" s="5"/>
      <c r="W29" s="5"/>
      <c r="X29" s="5"/>
      <c r="Y29" s="5"/>
      <c r="Z29" s="12" t="e">
        <f t="shared" si="4"/>
        <v>#DIV/0!</v>
      </c>
      <c r="AA29" s="11" t="s">
        <v>22</v>
      </c>
      <c r="AB29" s="94" t="e">
        <f t="shared" ca="1" si="5"/>
        <v>#DIV/0!</v>
      </c>
      <c r="AC29" s="35" t="e">
        <f t="shared" si="0"/>
        <v>#DIV/0!</v>
      </c>
      <c r="AD29" s="52" t="e">
        <f t="shared" si="1"/>
        <v>#DIV/0!</v>
      </c>
      <c r="AE29" s="93" t="s">
        <v>54</v>
      </c>
      <c r="AF29" s="10"/>
      <c r="AG29" s="104"/>
      <c r="AH29" s="104"/>
      <c r="AI29" s="104"/>
      <c r="AJ29" s="104"/>
      <c r="AK29" s="104"/>
      <c r="AL29" s="104"/>
      <c r="AM29" s="104"/>
      <c r="AN29" s="104"/>
      <c r="AO29" s="104"/>
      <c r="AP29" s="104"/>
      <c r="AQ29" s="104"/>
      <c r="AR29" s="104"/>
      <c r="AS29" s="104"/>
      <c r="AT29" s="104"/>
      <c r="AU29" s="104"/>
      <c r="AV29" s="104"/>
      <c r="AW29" s="104"/>
      <c r="AX29" s="104"/>
      <c r="AY29" s="104"/>
      <c r="AZ29" s="104"/>
      <c r="BA29" s="104"/>
      <c r="BB29" s="104"/>
      <c r="BC29" s="104"/>
      <c r="BD29" s="104"/>
      <c r="BE29" s="104"/>
      <c r="BF29" s="104"/>
      <c r="BG29" s="104"/>
      <c r="BH29" s="104"/>
      <c r="BI29" s="104"/>
    </row>
    <row r="30" spans="1:61" s="3" customFormat="1">
      <c r="A30" s="104"/>
      <c r="B30" s="21"/>
      <c r="C30" s="24"/>
      <c r="D30" s="21"/>
      <c r="E30" s="21"/>
      <c r="F30" s="21"/>
      <c r="G30" s="21"/>
      <c r="H30" s="21"/>
      <c r="I30" s="21"/>
      <c r="J30" s="21"/>
      <c r="K30" s="21"/>
      <c r="L30" s="21"/>
      <c r="M30" s="76"/>
      <c r="N30" s="21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5"/>
      <c r="AC30" s="33"/>
      <c r="AD30" s="35"/>
      <c r="AE30" s="92"/>
      <c r="AF30" s="104"/>
      <c r="AG30" s="104"/>
      <c r="AH30" s="104"/>
      <c r="AI30" s="104"/>
      <c r="AJ30" s="104"/>
      <c r="AK30" s="104"/>
      <c r="AL30" s="104"/>
      <c r="AM30" s="104"/>
      <c r="AN30" s="104"/>
      <c r="AO30" s="104"/>
      <c r="AP30" s="104"/>
      <c r="AQ30" s="104"/>
      <c r="AR30" s="104"/>
      <c r="AS30" s="104"/>
      <c r="AT30" s="104"/>
      <c r="AU30" s="104"/>
      <c r="AV30" s="104"/>
      <c r="AW30" s="104"/>
      <c r="AX30" s="104"/>
      <c r="AY30" s="104"/>
      <c r="AZ30" s="104"/>
      <c r="BA30" s="104"/>
      <c r="BB30" s="104"/>
      <c r="BC30" s="104"/>
      <c r="BD30" s="104"/>
      <c r="BE30" s="104"/>
      <c r="BF30" s="104"/>
      <c r="BG30" s="104"/>
      <c r="BH30" s="104"/>
      <c r="BI30" s="104"/>
    </row>
    <row r="31" spans="1:61" s="3" customFormat="1">
      <c r="A31" s="104"/>
      <c r="B31" s="104"/>
      <c r="C31" s="155"/>
      <c r="D31" s="104"/>
      <c r="E31" s="104"/>
      <c r="F31" s="104"/>
      <c r="G31" s="104"/>
      <c r="H31" s="104"/>
      <c r="I31" s="104"/>
      <c r="J31" s="104"/>
      <c r="K31" s="104"/>
      <c r="L31" s="104"/>
      <c r="M31" s="147"/>
      <c r="N31" s="21"/>
      <c r="O31" s="33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"/>
      <c r="AC31" s="104"/>
      <c r="AD31" s="10"/>
      <c r="AE31" s="147"/>
      <c r="AF31" s="104"/>
      <c r="AG31" s="104"/>
      <c r="AH31" s="104"/>
      <c r="AI31" s="104"/>
      <c r="AJ31" s="104"/>
      <c r="AK31" s="104"/>
      <c r="AL31" s="104"/>
      <c r="AM31" s="104"/>
      <c r="AN31" s="104"/>
      <c r="AO31" s="104"/>
      <c r="AP31" s="104"/>
      <c r="AQ31" s="104"/>
      <c r="AR31" s="104"/>
      <c r="AS31" s="104"/>
      <c r="AT31" s="104"/>
      <c r="AU31" s="104"/>
      <c r="AV31" s="104"/>
      <c r="AW31" s="104"/>
      <c r="AX31" s="104"/>
      <c r="AY31" s="104"/>
      <c r="AZ31" s="104"/>
      <c r="BA31" s="104"/>
      <c r="BB31" s="104"/>
      <c r="BC31" s="104"/>
      <c r="BD31" s="104"/>
      <c r="BE31" s="104"/>
      <c r="BF31" s="104"/>
      <c r="BG31" s="104"/>
      <c r="BH31" s="104"/>
      <c r="BI31" s="104"/>
    </row>
    <row r="32" spans="1:61" s="3" customFormat="1">
      <c r="A32" s="104"/>
      <c r="B32" s="104"/>
      <c r="C32" s="155"/>
      <c r="D32" s="104"/>
      <c r="E32" s="104"/>
      <c r="F32" s="104"/>
      <c r="G32" s="104"/>
      <c r="H32" s="104"/>
      <c r="I32" s="104"/>
      <c r="J32" s="104"/>
      <c r="K32" s="104"/>
      <c r="L32" s="104"/>
      <c r="M32" s="147"/>
      <c r="N32" s="21"/>
      <c r="O32" s="33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"/>
      <c r="AC32" s="104"/>
      <c r="AD32" s="10"/>
      <c r="AE32" s="147"/>
      <c r="AF32" s="104"/>
      <c r="AG32" s="104"/>
      <c r="AH32" s="104"/>
      <c r="AI32" s="104"/>
      <c r="AJ32" s="104"/>
      <c r="AK32" s="104"/>
      <c r="AL32" s="104"/>
      <c r="AM32" s="104"/>
      <c r="AN32" s="104"/>
      <c r="AO32" s="104"/>
      <c r="AP32" s="104"/>
      <c r="AQ32" s="104"/>
      <c r="AR32" s="104"/>
      <c r="AS32" s="104"/>
      <c r="AT32" s="104"/>
      <c r="AU32" s="104"/>
      <c r="AV32" s="104"/>
      <c r="AW32" s="104"/>
      <c r="AX32" s="104"/>
      <c r="AY32" s="104"/>
      <c r="AZ32" s="104"/>
      <c r="BA32" s="104"/>
      <c r="BB32" s="104"/>
      <c r="BC32" s="104"/>
      <c r="BD32" s="104"/>
      <c r="BE32" s="104"/>
      <c r="BF32" s="104"/>
      <c r="BG32" s="104"/>
      <c r="BH32" s="104"/>
      <c r="BI32" s="104"/>
    </row>
    <row r="33" spans="1:61" s="3" customFormat="1">
      <c r="A33" s="104"/>
      <c r="B33" s="104"/>
      <c r="C33" s="155"/>
      <c r="D33" s="104"/>
      <c r="E33" s="104"/>
      <c r="F33" s="104"/>
      <c r="G33" s="104"/>
      <c r="H33" s="104"/>
      <c r="I33" s="104"/>
      <c r="J33" s="104"/>
      <c r="K33" s="104"/>
      <c r="L33" s="21"/>
      <c r="M33" s="76"/>
      <c r="N33" s="21"/>
      <c r="O33" s="33"/>
      <c r="P33" s="33"/>
      <c r="Q33" s="33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"/>
      <c r="AC33" s="104"/>
      <c r="AD33" s="10"/>
      <c r="AE33" s="147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  <c r="AU33" s="104"/>
      <c r="AV33" s="104"/>
      <c r="AW33" s="104"/>
      <c r="AX33" s="104"/>
      <c r="AY33" s="104"/>
      <c r="AZ33" s="104"/>
      <c r="BA33" s="104"/>
      <c r="BB33" s="104"/>
      <c r="BC33" s="104"/>
      <c r="BD33" s="104"/>
      <c r="BE33" s="104"/>
      <c r="BF33" s="104"/>
      <c r="BG33" s="104"/>
      <c r="BH33" s="104"/>
      <c r="BI33" s="104"/>
    </row>
    <row r="34" spans="1:61" s="3" customFormat="1">
      <c r="A34" s="104"/>
      <c r="B34" s="104"/>
      <c r="C34" s="155"/>
      <c r="D34" s="104"/>
      <c r="E34" s="104"/>
      <c r="F34" s="104"/>
      <c r="G34" s="104"/>
      <c r="H34" s="104"/>
      <c r="I34" s="104"/>
      <c r="J34" s="104"/>
      <c r="K34" s="104"/>
      <c r="L34" s="148" t="s">
        <v>146</v>
      </c>
      <c r="M34" s="169" t="str">
        <f>MATIÈRES!I11</f>
        <v>SCIENCES (Mr SMETS - 3p.)</v>
      </c>
      <c r="N34" s="146"/>
      <c r="O34" s="148"/>
      <c r="P34" s="149"/>
      <c r="Q34" s="10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"/>
      <c r="AC34" s="104"/>
      <c r="AD34" s="10"/>
      <c r="AE34" s="147"/>
      <c r="AF34" s="104"/>
      <c r="AG34" s="104"/>
      <c r="AH34" s="104"/>
      <c r="AI34" s="104"/>
      <c r="AJ34" s="104"/>
      <c r="AK34" s="104"/>
      <c r="AL34" s="104"/>
      <c r="AM34" s="104"/>
      <c r="AN34" s="104"/>
      <c r="AO34" s="104"/>
      <c r="AP34" s="104"/>
      <c r="AQ34" s="104"/>
      <c r="AR34" s="104"/>
      <c r="AS34" s="104"/>
      <c r="AT34" s="104"/>
      <c r="AU34" s="104"/>
      <c r="AV34" s="104"/>
      <c r="AW34" s="104"/>
      <c r="AX34" s="104"/>
      <c r="AY34" s="104"/>
    </row>
    <row r="35" spans="1:61" s="3" customFormat="1">
      <c r="A35" s="104"/>
      <c r="B35" s="104"/>
      <c r="C35" s="155"/>
      <c r="D35" s="104"/>
      <c r="E35" s="104"/>
      <c r="F35" s="104"/>
      <c r="G35" s="104"/>
      <c r="H35" s="104"/>
      <c r="I35" s="104"/>
      <c r="J35" s="104"/>
      <c r="K35" s="104"/>
      <c r="L35" s="104"/>
      <c r="M35" s="147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"/>
      <c r="AC35" s="104"/>
      <c r="AD35" s="10"/>
      <c r="AE35" s="147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  <c r="AW35" s="104"/>
      <c r="AX35" s="104"/>
      <c r="AY35" s="104"/>
    </row>
    <row r="36" spans="1:61" s="3" customFormat="1">
      <c r="A36" s="104"/>
      <c r="B36" s="104"/>
      <c r="C36" s="155"/>
      <c r="D36" s="104"/>
      <c r="E36" s="104"/>
      <c r="F36" s="104"/>
      <c r="G36" s="104"/>
      <c r="H36" s="104"/>
      <c r="I36" s="104"/>
      <c r="J36" s="104"/>
      <c r="K36" s="104"/>
      <c r="L36" s="104"/>
      <c r="M36" s="147"/>
      <c r="N36" s="104"/>
      <c r="O36" s="104"/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"/>
      <c r="AC36" s="104"/>
      <c r="AD36" s="10"/>
      <c r="AE36" s="147"/>
      <c r="AF36" s="104"/>
      <c r="AG36" s="104"/>
      <c r="AH36" s="104"/>
      <c r="AI36" s="104"/>
      <c r="AJ36" s="104"/>
      <c r="AK36" s="104"/>
      <c r="AL36" s="104"/>
      <c r="AM36" s="104"/>
      <c r="AN36" s="104"/>
      <c r="AO36" s="104"/>
      <c r="AP36" s="104"/>
      <c r="AQ36" s="104"/>
      <c r="AR36" s="104"/>
      <c r="AS36" s="104"/>
      <c r="AT36" s="104"/>
      <c r="AU36" s="104"/>
      <c r="AV36" s="104"/>
      <c r="AW36" s="104"/>
      <c r="AX36" s="104"/>
      <c r="AY36" s="104"/>
    </row>
    <row r="37" spans="1:61" s="3" customFormat="1">
      <c r="A37" s="104"/>
      <c r="B37" s="104"/>
      <c r="C37" s="155"/>
      <c r="D37" s="104"/>
      <c r="E37" s="104"/>
      <c r="F37" s="104"/>
      <c r="G37" s="104"/>
      <c r="H37" s="104"/>
      <c r="I37" s="104"/>
      <c r="J37" s="104"/>
      <c r="K37" s="104"/>
      <c r="L37" s="104"/>
      <c r="M37" s="147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"/>
      <c r="AC37" s="104"/>
      <c r="AD37" s="10"/>
      <c r="AE37" s="147"/>
      <c r="AF37" s="104"/>
      <c r="AG37" s="104"/>
      <c r="AH37" s="104"/>
      <c r="AI37" s="104"/>
      <c r="AJ37" s="104"/>
      <c r="AK37" s="104"/>
      <c r="AL37" s="104"/>
      <c r="AM37" s="104"/>
      <c r="AN37" s="104"/>
      <c r="AO37" s="104"/>
      <c r="AP37" s="104"/>
      <c r="AQ37" s="104"/>
      <c r="AR37" s="104"/>
      <c r="AS37" s="104"/>
      <c r="AT37" s="104"/>
      <c r="AU37" s="104"/>
      <c r="AV37" s="104"/>
      <c r="AW37" s="104"/>
      <c r="AX37" s="104"/>
      <c r="AY37" s="104"/>
    </row>
    <row r="38" spans="1:61" s="3" customFormat="1">
      <c r="A38" s="104"/>
      <c r="B38" s="104"/>
      <c r="C38" s="155"/>
      <c r="D38" s="104"/>
      <c r="E38" s="104"/>
      <c r="F38" s="104"/>
      <c r="G38" s="104"/>
      <c r="H38" s="104"/>
      <c r="I38" s="104"/>
      <c r="J38" s="104"/>
      <c r="K38" s="104"/>
      <c r="L38" s="104"/>
      <c r="M38" s="147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"/>
      <c r="AC38" s="104"/>
      <c r="AD38" s="10"/>
      <c r="AE38" s="147"/>
      <c r="AF38" s="104"/>
      <c r="AG38" s="104"/>
      <c r="AH38" s="104"/>
      <c r="AI38" s="104"/>
      <c r="AJ38" s="104"/>
      <c r="AK38" s="104"/>
      <c r="AL38" s="104"/>
      <c r="AM38" s="104"/>
      <c r="AN38" s="104"/>
      <c r="AO38" s="104"/>
      <c r="AP38" s="104"/>
      <c r="AQ38" s="104"/>
      <c r="AR38" s="104"/>
      <c r="AS38" s="104"/>
      <c r="AT38" s="104"/>
      <c r="AU38" s="104"/>
      <c r="AV38" s="104"/>
      <c r="AW38" s="104"/>
      <c r="AX38" s="104"/>
      <c r="AY38" s="104"/>
    </row>
    <row r="39" spans="1:61" s="3" customFormat="1">
      <c r="A39" s="104"/>
      <c r="B39" s="104"/>
      <c r="C39" s="155"/>
      <c r="D39" s="104"/>
      <c r="E39" s="104"/>
      <c r="F39" s="104"/>
      <c r="G39" s="104"/>
      <c r="H39" s="104"/>
      <c r="I39" s="104"/>
      <c r="J39" s="104"/>
      <c r="K39" s="104"/>
      <c r="L39" s="104"/>
      <c r="M39" s="147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"/>
      <c r="AC39" s="104"/>
      <c r="AD39" s="10"/>
      <c r="AE39" s="147"/>
      <c r="AF39" s="104"/>
      <c r="AG39" s="104"/>
      <c r="AH39" s="104"/>
      <c r="AI39" s="104"/>
      <c r="AJ39" s="104"/>
      <c r="AK39" s="104"/>
      <c r="AL39" s="104"/>
      <c r="AM39" s="104"/>
      <c r="AN39" s="104"/>
      <c r="AO39" s="104"/>
      <c r="AP39" s="104"/>
      <c r="AQ39" s="104"/>
      <c r="AR39" s="104"/>
      <c r="AS39" s="104"/>
      <c r="AT39" s="104"/>
      <c r="AU39" s="104"/>
      <c r="AV39" s="104"/>
      <c r="AW39" s="104"/>
      <c r="AX39" s="104"/>
      <c r="AY39" s="104"/>
    </row>
    <row r="40" spans="1:61" s="3" customFormat="1">
      <c r="A40" s="104"/>
      <c r="B40" s="104"/>
      <c r="C40" s="155"/>
      <c r="D40" s="104"/>
      <c r="E40" s="104"/>
      <c r="F40" s="104"/>
      <c r="G40" s="104"/>
      <c r="H40" s="104"/>
      <c r="I40" s="104"/>
      <c r="J40" s="104"/>
      <c r="K40" s="104"/>
      <c r="L40" s="104"/>
      <c r="M40" s="147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"/>
      <c r="AC40" s="104"/>
      <c r="AD40" s="10"/>
      <c r="AE40" s="147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/>
      <c r="AR40" s="104"/>
      <c r="AS40" s="104"/>
      <c r="AT40" s="104"/>
      <c r="AU40" s="104"/>
      <c r="AV40" s="104"/>
      <c r="AW40" s="104"/>
      <c r="AX40" s="104"/>
      <c r="AY40" s="104"/>
    </row>
    <row r="41" spans="1:61" s="3" customFormat="1">
      <c r="A41" s="104"/>
      <c r="B41" s="104"/>
      <c r="C41" s="155"/>
      <c r="D41" s="104"/>
      <c r="E41" s="104"/>
      <c r="F41" s="104"/>
      <c r="G41" s="104"/>
      <c r="H41" s="104"/>
      <c r="I41" s="104"/>
      <c r="J41" s="104"/>
      <c r="K41" s="104"/>
      <c r="L41" s="104"/>
      <c r="M41" s="147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"/>
      <c r="AC41" s="104"/>
      <c r="AD41" s="10"/>
      <c r="AE41" s="147"/>
      <c r="AF41" s="104"/>
      <c r="AG41" s="104"/>
      <c r="AH41" s="104"/>
      <c r="AI41" s="104"/>
      <c r="AJ41" s="104"/>
      <c r="AK41" s="104"/>
      <c r="AL41" s="104"/>
      <c r="AM41" s="104"/>
      <c r="AN41" s="104"/>
      <c r="AO41" s="104"/>
      <c r="AP41" s="104"/>
      <c r="AQ41" s="104"/>
      <c r="AR41" s="104"/>
      <c r="AS41" s="104"/>
      <c r="AT41" s="104"/>
      <c r="AU41" s="104"/>
      <c r="AV41" s="104"/>
      <c r="AW41" s="104"/>
      <c r="AX41" s="104"/>
      <c r="AY41" s="104"/>
    </row>
    <row r="42" spans="1:61">
      <c r="A42" s="104"/>
      <c r="B42" s="104"/>
      <c r="C42" s="155"/>
      <c r="D42" s="104"/>
      <c r="E42" s="104"/>
      <c r="F42" s="104"/>
      <c r="G42" s="104"/>
      <c r="H42" s="104"/>
      <c r="I42" s="104"/>
      <c r="J42" s="104"/>
      <c r="K42" s="104"/>
      <c r="L42" s="104"/>
      <c r="M42" s="147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"/>
      <c r="AC42" s="104"/>
      <c r="AD42" s="10"/>
      <c r="AE42" s="147"/>
      <c r="AF42" s="104"/>
      <c r="AG42" s="104"/>
      <c r="AH42" s="104"/>
      <c r="AI42" s="104"/>
      <c r="AJ42" s="104"/>
      <c r="AK42" s="104"/>
      <c r="AL42" s="104"/>
      <c r="AM42" s="104"/>
      <c r="AN42" s="104"/>
      <c r="AO42" s="104"/>
      <c r="AP42" s="104"/>
      <c r="AQ42" s="104"/>
      <c r="AR42" s="104"/>
      <c r="AS42" s="104"/>
      <c r="AT42" s="104"/>
      <c r="AU42" s="104"/>
      <c r="AV42" s="104"/>
      <c r="AW42" s="104"/>
      <c r="AX42" s="104"/>
      <c r="AY42" s="104"/>
    </row>
    <row r="43" spans="1:61">
      <c r="A43" s="104"/>
      <c r="B43" s="104"/>
      <c r="C43" s="155"/>
      <c r="D43" s="104"/>
      <c r="E43" s="104"/>
      <c r="F43" s="104"/>
      <c r="G43" s="104"/>
      <c r="H43" s="104"/>
      <c r="I43" s="104"/>
      <c r="J43" s="104"/>
      <c r="K43" s="104"/>
      <c r="L43" s="104"/>
      <c r="M43" s="147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"/>
      <c r="AC43" s="104"/>
      <c r="AD43" s="10"/>
      <c r="AE43" s="147"/>
      <c r="AF43" s="104"/>
      <c r="AG43" s="104"/>
      <c r="AH43" s="104"/>
      <c r="AI43" s="104"/>
      <c r="AJ43" s="104"/>
      <c r="AK43" s="104"/>
      <c r="AL43" s="104"/>
      <c r="AM43" s="104"/>
      <c r="AN43" s="104"/>
      <c r="AO43" s="104"/>
      <c r="AP43" s="104"/>
      <c r="AQ43" s="104"/>
      <c r="AR43" s="104"/>
      <c r="AS43" s="104"/>
      <c r="AT43" s="104"/>
      <c r="AU43" s="104"/>
      <c r="AV43" s="104"/>
      <c r="AW43" s="104"/>
      <c r="AX43" s="104"/>
      <c r="AY43" s="104"/>
    </row>
    <row r="44" spans="1:61">
      <c r="A44" s="104"/>
      <c r="B44" s="104"/>
      <c r="C44" s="155"/>
      <c r="D44" s="104"/>
      <c r="E44" s="104"/>
      <c r="F44" s="104"/>
      <c r="G44" s="104"/>
      <c r="H44" s="104"/>
      <c r="I44" s="104"/>
      <c r="J44" s="104"/>
      <c r="K44" s="104"/>
      <c r="L44" s="104"/>
      <c r="M44" s="147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"/>
      <c r="AC44" s="104"/>
      <c r="AD44" s="10"/>
      <c r="AE44" s="147"/>
      <c r="AF44" s="104"/>
      <c r="AG44" s="104"/>
      <c r="AH44" s="104"/>
      <c r="AI44" s="104"/>
      <c r="AJ44" s="104"/>
      <c r="AK44" s="104"/>
      <c r="AL44" s="104"/>
      <c r="AM44" s="104"/>
      <c r="AN44" s="104"/>
      <c r="AO44" s="104"/>
      <c r="AP44" s="104"/>
      <c r="AQ44" s="104"/>
      <c r="AR44" s="104"/>
      <c r="AS44" s="104"/>
      <c r="AT44" s="104"/>
      <c r="AU44" s="104"/>
      <c r="AV44" s="104"/>
      <c r="AW44" s="104"/>
      <c r="AX44" s="104"/>
      <c r="AY44" s="104"/>
    </row>
    <row r="45" spans="1:61">
      <c r="A45" s="104"/>
      <c r="B45" s="104"/>
      <c r="C45" s="155"/>
      <c r="D45" s="104"/>
      <c r="E45" s="104"/>
      <c r="F45" s="104"/>
      <c r="G45" s="104"/>
      <c r="H45" s="104"/>
      <c r="I45" s="104"/>
      <c r="J45" s="104"/>
      <c r="K45" s="104"/>
      <c r="L45" s="104"/>
      <c r="M45" s="147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"/>
      <c r="AC45" s="104"/>
      <c r="AD45" s="10"/>
      <c r="AE45" s="147"/>
      <c r="AF45" s="104"/>
      <c r="AG45" s="104"/>
      <c r="AH45" s="104"/>
      <c r="AI45" s="104"/>
      <c r="AJ45" s="104"/>
      <c r="AK45" s="104"/>
      <c r="AL45" s="104"/>
      <c r="AM45" s="104"/>
      <c r="AN45" s="104"/>
      <c r="AO45" s="104"/>
      <c r="AP45" s="104"/>
      <c r="AQ45" s="104"/>
      <c r="AR45" s="104"/>
      <c r="AS45" s="104"/>
      <c r="AT45" s="104"/>
      <c r="AU45" s="104"/>
      <c r="AV45" s="104"/>
      <c r="AW45" s="104"/>
      <c r="AX45" s="104"/>
      <c r="AY45" s="104"/>
    </row>
    <row r="46" spans="1:61">
      <c r="A46" s="104"/>
      <c r="B46" s="104"/>
      <c r="C46" s="155"/>
      <c r="D46" s="104"/>
      <c r="E46" s="104"/>
      <c r="F46" s="104"/>
      <c r="G46" s="104"/>
      <c r="H46" s="104"/>
      <c r="I46" s="104"/>
      <c r="J46" s="104"/>
      <c r="K46" s="104"/>
      <c r="L46" s="104"/>
      <c r="M46" s="147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"/>
      <c r="AC46" s="104"/>
      <c r="AD46" s="10"/>
      <c r="AE46" s="147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P46" s="104"/>
      <c r="AQ46" s="104"/>
      <c r="AR46" s="104"/>
      <c r="AS46" s="104"/>
      <c r="AT46" s="104"/>
      <c r="AU46" s="104"/>
      <c r="AV46" s="104"/>
      <c r="AW46" s="104"/>
      <c r="AX46" s="104"/>
      <c r="AY46" s="104"/>
    </row>
    <row r="47" spans="1:61">
      <c r="A47" s="104"/>
      <c r="B47" s="104"/>
      <c r="C47" s="155"/>
      <c r="D47" s="104"/>
      <c r="E47" s="104"/>
      <c r="F47" s="104"/>
      <c r="G47" s="104"/>
      <c r="H47" s="104"/>
      <c r="I47" s="104"/>
      <c r="J47" s="104"/>
      <c r="K47" s="104"/>
      <c r="L47" s="104"/>
      <c r="M47" s="147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"/>
      <c r="AC47" s="104"/>
      <c r="AD47" s="10"/>
      <c r="AE47" s="147"/>
      <c r="AF47" s="104"/>
      <c r="AG47" s="104"/>
      <c r="AH47" s="104"/>
      <c r="AI47" s="104"/>
      <c r="AJ47" s="104"/>
      <c r="AK47" s="104"/>
      <c r="AL47" s="104"/>
      <c r="AM47" s="104"/>
      <c r="AN47" s="104"/>
      <c r="AO47" s="104"/>
      <c r="AP47" s="104"/>
      <c r="AQ47" s="104"/>
      <c r="AR47" s="104"/>
      <c r="AS47" s="104"/>
      <c r="AT47" s="104"/>
      <c r="AU47" s="104"/>
      <c r="AV47" s="104"/>
      <c r="AW47" s="104"/>
      <c r="AX47" s="104"/>
      <c r="AY47" s="104"/>
    </row>
    <row r="48" spans="1:61">
      <c r="A48" s="104"/>
      <c r="B48" s="104"/>
      <c r="C48" s="155"/>
      <c r="D48" s="104"/>
      <c r="E48" s="104"/>
      <c r="F48" s="104"/>
      <c r="G48" s="104"/>
      <c r="H48" s="104"/>
      <c r="I48" s="104"/>
      <c r="J48" s="104"/>
      <c r="K48" s="104"/>
      <c r="L48" s="104"/>
      <c r="M48" s="147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"/>
      <c r="AC48" s="104"/>
      <c r="AD48" s="10"/>
      <c r="AE48" s="147"/>
      <c r="AF48" s="104"/>
      <c r="AG48" s="104"/>
      <c r="AH48" s="104"/>
      <c r="AI48" s="104"/>
      <c r="AJ48" s="104"/>
      <c r="AK48" s="104"/>
      <c r="AL48" s="104"/>
      <c r="AM48" s="104"/>
      <c r="AN48" s="104"/>
      <c r="AO48" s="104"/>
      <c r="AP48" s="104"/>
      <c r="AQ48" s="104"/>
      <c r="AR48" s="104"/>
      <c r="AS48" s="104"/>
      <c r="AT48" s="104"/>
      <c r="AU48" s="104"/>
      <c r="AV48" s="104"/>
      <c r="AW48" s="104"/>
      <c r="AX48" s="104"/>
      <c r="AY48" s="104"/>
    </row>
    <row r="49" spans="1:51">
      <c r="A49" s="104"/>
      <c r="B49" s="104"/>
      <c r="C49" s="155"/>
      <c r="D49" s="104"/>
      <c r="E49" s="104"/>
      <c r="F49" s="104"/>
      <c r="G49" s="104"/>
      <c r="H49" s="104"/>
      <c r="I49" s="104"/>
      <c r="J49" s="104"/>
      <c r="K49" s="104"/>
      <c r="L49" s="104"/>
      <c r="M49" s="147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"/>
      <c r="AC49" s="104"/>
      <c r="AD49" s="10"/>
      <c r="AE49" s="147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/>
      <c r="AR49" s="104"/>
      <c r="AS49" s="104"/>
      <c r="AT49" s="104"/>
      <c r="AU49" s="104"/>
      <c r="AV49" s="104"/>
      <c r="AW49" s="104"/>
      <c r="AX49" s="104"/>
      <c r="AY49" s="104"/>
    </row>
    <row r="50" spans="1:51">
      <c r="A50" s="104"/>
      <c r="B50" s="104"/>
      <c r="C50" s="155"/>
      <c r="D50" s="104"/>
      <c r="E50" s="104"/>
      <c r="F50" s="104"/>
      <c r="G50" s="104"/>
      <c r="H50" s="104"/>
      <c r="I50" s="104"/>
      <c r="J50" s="104"/>
      <c r="K50" s="104"/>
      <c r="L50" s="104"/>
      <c r="M50" s="147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"/>
      <c r="AC50" s="104"/>
      <c r="AD50" s="10"/>
      <c r="AE50" s="147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4"/>
      <c r="AQ50" s="104"/>
      <c r="AR50" s="104"/>
      <c r="AS50" s="104"/>
      <c r="AT50" s="104"/>
      <c r="AU50" s="104"/>
      <c r="AV50" s="104"/>
      <c r="AW50" s="104"/>
      <c r="AX50" s="104"/>
      <c r="AY50" s="104"/>
    </row>
    <row r="51" spans="1:51">
      <c r="A51" s="104"/>
      <c r="B51" s="104"/>
      <c r="C51" s="155"/>
      <c r="D51" s="104"/>
      <c r="E51" s="104"/>
      <c r="F51" s="104"/>
      <c r="G51" s="104"/>
      <c r="H51" s="104"/>
      <c r="I51" s="104"/>
      <c r="J51" s="104"/>
      <c r="K51" s="104"/>
      <c r="L51" s="104"/>
      <c r="M51" s="147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"/>
      <c r="AC51" s="104"/>
      <c r="AD51" s="10"/>
      <c r="AE51" s="147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P51" s="104"/>
      <c r="AQ51" s="104"/>
      <c r="AR51" s="104"/>
      <c r="AS51" s="104"/>
      <c r="AT51" s="104"/>
      <c r="AU51" s="104"/>
      <c r="AV51" s="104"/>
      <c r="AW51" s="104"/>
      <c r="AX51" s="104"/>
      <c r="AY51" s="104"/>
    </row>
    <row r="52" spans="1:51">
      <c r="A52" s="104"/>
      <c r="B52" s="104"/>
      <c r="C52" s="155"/>
      <c r="D52" s="104"/>
      <c r="E52" s="104"/>
      <c r="F52" s="104"/>
      <c r="G52" s="104"/>
      <c r="H52" s="104"/>
      <c r="I52" s="104"/>
      <c r="J52" s="104"/>
      <c r="K52" s="104"/>
      <c r="L52" s="104"/>
      <c r="M52" s="147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"/>
      <c r="AC52" s="104"/>
      <c r="AD52" s="10"/>
      <c r="AE52" s="147"/>
      <c r="AF52" s="104"/>
      <c r="AG52" s="104"/>
      <c r="AH52" s="104"/>
      <c r="AI52" s="104"/>
      <c r="AJ52" s="104"/>
      <c r="AK52" s="104"/>
      <c r="AL52" s="104"/>
      <c r="AM52" s="104"/>
      <c r="AN52" s="104"/>
      <c r="AO52" s="104"/>
      <c r="AP52" s="104"/>
      <c r="AQ52" s="104"/>
      <c r="AR52" s="104"/>
      <c r="AS52" s="104"/>
      <c r="AT52" s="104"/>
      <c r="AU52" s="104"/>
      <c r="AV52" s="104"/>
      <c r="AW52" s="104"/>
      <c r="AX52" s="104"/>
      <c r="AY52" s="104"/>
    </row>
    <row r="53" spans="1:51">
      <c r="A53" s="104"/>
      <c r="B53" s="104"/>
      <c r="C53" s="155"/>
      <c r="D53" s="104"/>
      <c r="E53" s="104"/>
      <c r="F53" s="104"/>
      <c r="G53" s="104"/>
      <c r="H53" s="104"/>
      <c r="I53" s="104"/>
      <c r="J53" s="104"/>
      <c r="K53" s="104"/>
      <c r="L53" s="104"/>
      <c r="M53" s="147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"/>
      <c r="AC53" s="104"/>
      <c r="AD53" s="10"/>
      <c r="AE53" s="147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P53" s="104"/>
      <c r="AQ53" s="104"/>
      <c r="AR53" s="104"/>
      <c r="AS53" s="104"/>
      <c r="AT53" s="104"/>
      <c r="AU53" s="104"/>
      <c r="AV53" s="104"/>
      <c r="AW53" s="104"/>
      <c r="AX53" s="104"/>
      <c r="AY53" s="104"/>
    </row>
    <row r="54" spans="1:51">
      <c r="A54" s="104"/>
      <c r="B54" s="104"/>
      <c r="C54" s="155"/>
      <c r="D54" s="104"/>
      <c r="E54" s="104"/>
      <c r="F54" s="104"/>
      <c r="G54" s="104"/>
      <c r="H54" s="104"/>
      <c r="I54" s="104"/>
      <c r="J54" s="104"/>
      <c r="K54" s="104"/>
      <c r="L54" s="104"/>
      <c r="M54" s="147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"/>
      <c r="AC54" s="104"/>
      <c r="AD54" s="10"/>
      <c r="AE54" s="147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  <c r="AR54" s="104"/>
      <c r="AS54" s="104"/>
      <c r="AT54" s="104"/>
      <c r="AU54" s="104"/>
      <c r="AV54" s="104"/>
      <c r="AW54" s="104"/>
      <c r="AX54" s="104"/>
      <c r="AY54" s="104"/>
    </row>
    <row r="55" spans="1:51">
      <c r="A55" s="104"/>
      <c r="B55" s="104"/>
      <c r="C55" s="155"/>
      <c r="D55" s="104"/>
      <c r="E55" s="104"/>
      <c r="F55" s="104"/>
      <c r="G55" s="104"/>
      <c r="H55" s="104"/>
      <c r="I55" s="104"/>
      <c r="J55" s="104"/>
      <c r="K55" s="104"/>
      <c r="L55" s="104"/>
      <c r="M55" s="147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"/>
      <c r="AC55" s="104"/>
      <c r="AD55" s="10"/>
      <c r="AE55" s="147"/>
      <c r="AF55" s="104"/>
      <c r="AG55" s="104"/>
      <c r="AH55" s="104"/>
      <c r="AI55" s="104"/>
      <c r="AJ55" s="104"/>
      <c r="AK55" s="104"/>
      <c r="AL55" s="104"/>
      <c r="AM55" s="104"/>
      <c r="AN55" s="104"/>
      <c r="AO55" s="104"/>
      <c r="AP55" s="104"/>
      <c r="AQ55" s="104"/>
      <c r="AR55" s="104"/>
      <c r="AS55" s="104"/>
      <c r="AT55" s="104"/>
      <c r="AU55" s="104"/>
      <c r="AV55" s="104"/>
      <c r="AW55" s="104"/>
      <c r="AX55" s="104"/>
      <c r="AY55" s="104"/>
    </row>
    <row r="56" spans="1:51">
      <c r="A56" s="104"/>
      <c r="B56" s="104"/>
      <c r="C56" s="155"/>
      <c r="D56" s="104"/>
      <c r="E56" s="104"/>
      <c r="F56" s="104"/>
      <c r="G56" s="104"/>
      <c r="H56" s="104"/>
      <c r="I56" s="104"/>
      <c r="J56" s="104"/>
      <c r="K56" s="104"/>
      <c r="L56" s="104"/>
      <c r="M56" s="147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"/>
      <c r="AC56" s="104"/>
      <c r="AD56" s="10"/>
      <c r="AE56" s="147"/>
      <c r="AF56" s="104"/>
      <c r="AG56" s="104"/>
      <c r="AH56" s="104"/>
      <c r="AI56" s="104"/>
      <c r="AJ56" s="104"/>
      <c r="AK56" s="104"/>
      <c r="AL56" s="104"/>
      <c r="AM56" s="104"/>
      <c r="AN56" s="104"/>
      <c r="AO56" s="104"/>
      <c r="AP56" s="104"/>
      <c r="AQ56" s="104"/>
      <c r="AR56" s="104"/>
      <c r="AS56" s="104"/>
      <c r="AT56" s="104"/>
      <c r="AU56" s="104"/>
      <c r="AV56" s="104"/>
      <c r="AW56" s="104"/>
      <c r="AX56" s="104"/>
      <c r="AY56" s="104"/>
    </row>
    <row r="57" spans="1:51">
      <c r="A57" s="104"/>
      <c r="B57" s="104"/>
      <c r="C57" s="155"/>
      <c r="D57" s="104"/>
      <c r="E57" s="104"/>
      <c r="F57" s="104"/>
      <c r="G57" s="104"/>
      <c r="H57" s="104"/>
      <c r="I57" s="104"/>
      <c r="J57" s="104"/>
      <c r="K57" s="104"/>
      <c r="L57" s="104"/>
      <c r="M57" s="147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"/>
      <c r="AC57" s="104"/>
      <c r="AD57" s="10"/>
      <c r="AE57" s="147"/>
      <c r="AF57" s="104"/>
      <c r="AG57" s="104"/>
      <c r="AH57" s="104"/>
      <c r="AI57" s="104"/>
      <c r="AJ57" s="104"/>
      <c r="AK57" s="104"/>
      <c r="AL57" s="104"/>
      <c r="AM57" s="104"/>
      <c r="AN57" s="104"/>
      <c r="AO57" s="104"/>
      <c r="AP57" s="104"/>
      <c r="AQ57" s="104"/>
      <c r="AR57" s="104"/>
      <c r="AS57" s="104"/>
      <c r="AT57" s="104"/>
      <c r="AU57" s="104"/>
      <c r="AV57" s="104"/>
      <c r="AW57" s="104"/>
      <c r="AX57" s="104"/>
      <c r="AY57" s="104"/>
    </row>
    <row r="58" spans="1:51">
      <c r="A58" s="104"/>
      <c r="B58" s="104"/>
      <c r="C58" s="155"/>
      <c r="D58" s="104"/>
      <c r="E58" s="104"/>
      <c r="F58" s="104"/>
      <c r="G58" s="104"/>
      <c r="H58" s="104"/>
      <c r="I58" s="104"/>
      <c r="J58" s="104"/>
      <c r="K58" s="104"/>
      <c r="L58" s="104"/>
      <c r="M58" s="147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"/>
      <c r="AC58" s="104"/>
      <c r="AD58" s="10"/>
      <c r="AE58" s="147"/>
      <c r="AF58" s="104"/>
      <c r="AG58" s="104"/>
      <c r="AH58" s="104"/>
      <c r="AI58" s="104"/>
      <c r="AJ58" s="104"/>
      <c r="AK58" s="104"/>
      <c r="AL58" s="104"/>
      <c r="AM58" s="104"/>
      <c r="AN58" s="104"/>
      <c r="AO58" s="104"/>
      <c r="AP58" s="104"/>
      <c r="AQ58" s="104"/>
      <c r="AR58" s="104"/>
      <c r="AS58" s="104"/>
      <c r="AT58" s="104"/>
      <c r="AU58" s="104"/>
      <c r="AV58" s="104"/>
      <c r="AW58" s="104"/>
      <c r="AX58" s="104"/>
      <c r="AY58" s="104"/>
    </row>
    <row r="59" spans="1:51">
      <c r="A59" s="104"/>
      <c r="B59" s="104"/>
      <c r="C59" s="155"/>
      <c r="D59" s="104"/>
      <c r="E59" s="104"/>
      <c r="F59" s="104"/>
      <c r="G59" s="104"/>
      <c r="H59" s="104"/>
      <c r="I59" s="104"/>
      <c r="J59" s="104"/>
      <c r="K59" s="104"/>
      <c r="L59" s="104"/>
      <c r="M59" s="147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"/>
      <c r="AC59" s="104"/>
      <c r="AD59" s="10"/>
      <c r="AE59" s="147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  <c r="AR59" s="104"/>
      <c r="AS59" s="104"/>
      <c r="AT59" s="104"/>
      <c r="AU59" s="104"/>
      <c r="AV59" s="104"/>
      <c r="AW59" s="104"/>
      <c r="AX59" s="104"/>
      <c r="AY59" s="104"/>
    </row>
    <row r="60" spans="1:51">
      <c r="A60" s="104"/>
      <c r="B60" s="104"/>
      <c r="C60" s="155"/>
      <c r="D60" s="104"/>
      <c r="E60" s="104"/>
      <c r="F60" s="104"/>
      <c r="G60" s="104"/>
      <c r="H60" s="104"/>
      <c r="I60" s="104"/>
      <c r="J60" s="104"/>
      <c r="K60" s="104"/>
      <c r="L60" s="104"/>
      <c r="M60" s="147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"/>
      <c r="AC60" s="104"/>
      <c r="AD60" s="10"/>
      <c r="AE60" s="147"/>
      <c r="AF60" s="104"/>
      <c r="AG60" s="104"/>
      <c r="AH60" s="104"/>
      <c r="AI60" s="104"/>
      <c r="AJ60" s="104"/>
      <c r="AK60" s="104"/>
      <c r="AL60" s="104"/>
      <c r="AM60" s="104"/>
      <c r="AN60" s="104"/>
      <c r="AO60" s="104"/>
      <c r="AP60" s="104"/>
      <c r="AQ60" s="104"/>
      <c r="AR60" s="104"/>
      <c r="AS60" s="104"/>
      <c r="AT60" s="104"/>
      <c r="AU60" s="104"/>
      <c r="AV60" s="104"/>
      <c r="AW60" s="104"/>
      <c r="AX60" s="104"/>
      <c r="AY60" s="104"/>
    </row>
    <row r="61" spans="1:51">
      <c r="A61" s="104"/>
      <c r="B61" s="104"/>
      <c r="C61" s="155"/>
      <c r="D61" s="104"/>
      <c r="E61" s="104"/>
      <c r="F61" s="104"/>
      <c r="G61" s="104"/>
      <c r="H61" s="104"/>
      <c r="I61" s="104"/>
      <c r="J61" s="104"/>
      <c r="K61" s="104"/>
      <c r="L61" s="104"/>
      <c r="M61" s="147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"/>
      <c r="AC61" s="104"/>
      <c r="AD61" s="10"/>
      <c r="AE61" s="147"/>
      <c r="AF61" s="104"/>
      <c r="AG61" s="104"/>
      <c r="AH61" s="104"/>
      <c r="AI61" s="104"/>
      <c r="AJ61" s="104"/>
      <c r="AK61" s="104"/>
      <c r="AL61" s="104"/>
      <c r="AM61" s="104"/>
      <c r="AN61" s="104"/>
      <c r="AO61" s="104"/>
      <c r="AP61" s="104"/>
      <c r="AQ61" s="104"/>
      <c r="AR61" s="104"/>
      <c r="AS61" s="104"/>
      <c r="AT61" s="104"/>
      <c r="AU61" s="104"/>
      <c r="AV61" s="104"/>
      <c r="AW61" s="104"/>
      <c r="AX61" s="104"/>
      <c r="AY61" s="104"/>
    </row>
    <row r="62" spans="1:51">
      <c r="A62" s="104"/>
      <c r="B62" s="104"/>
      <c r="C62" s="155"/>
      <c r="D62" s="104"/>
      <c r="E62" s="104"/>
      <c r="F62" s="104"/>
      <c r="G62" s="104"/>
      <c r="H62" s="104"/>
      <c r="I62" s="104"/>
      <c r="J62" s="104"/>
      <c r="K62" s="104"/>
      <c r="L62" s="104"/>
      <c r="M62" s="147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"/>
      <c r="AC62" s="104"/>
      <c r="AD62" s="10"/>
      <c r="AE62" s="147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/>
      <c r="AS62" s="104"/>
      <c r="AT62" s="104"/>
      <c r="AU62" s="104"/>
      <c r="AV62" s="104"/>
      <c r="AW62" s="104"/>
      <c r="AX62" s="104"/>
      <c r="AY62" s="104"/>
    </row>
    <row r="63" spans="1:51">
      <c r="A63" s="104"/>
      <c r="B63" s="104"/>
      <c r="C63" s="155"/>
      <c r="D63" s="104"/>
      <c r="E63" s="104"/>
      <c r="F63" s="104"/>
      <c r="G63" s="104"/>
      <c r="H63" s="104"/>
      <c r="I63" s="104"/>
      <c r="J63" s="104"/>
      <c r="K63" s="104"/>
      <c r="L63" s="104"/>
      <c r="M63" s="147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"/>
      <c r="AC63" s="104"/>
      <c r="AD63" s="10"/>
      <c r="AE63" s="147"/>
      <c r="AF63" s="104"/>
      <c r="AG63" s="104"/>
      <c r="AH63" s="104"/>
      <c r="AI63" s="104"/>
      <c r="AJ63" s="104"/>
      <c r="AK63" s="104"/>
      <c r="AL63" s="104"/>
      <c r="AM63" s="104"/>
      <c r="AN63" s="104"/>
      <c r="AO63" s="104"/>
      <c r="AP63" s="104"/>
      <c r="AQ63" s="104"/>
      <c r="AR63" s="104"/>
      <c r="AS63" s="104"/>
      <c r="AT63" s="104"/>
      <c r="AU63" s="104"/>
      <c r="AV63" s="104"/>
      <c r="AW63" s="104"/>
      <c r="AX63" s="104"/>
      <c r="AY63" s="104"/>
    </row>
    <row r="64" spans="1:51">
      <c r="A64" s="104"/>
      <c r="B64" s="104"/>
      <c r="C64" s="155"/>
      <c r="D64" s="104"/>
      <c r="E64" s="104"/>
      <c r="F64" s="104"/>
      <c r="G64" s="104"/>
      <c r="H64" s="104"/>
      <c r="I64" s="104"/>
      <c r="J64" s="104"/>
      <c r="K64" s="104"/>
      <c r="L64" s="104"/>
      <c r="M64" s="147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"/>
      <c r="AC64" s="104"/>
      <c r="AD64" s="10"/>
      <c r="AE64" s="147"/>
      <c r="AF64" s="104"/>
      <c r="AG64" s="104"/>
      <c r="AH64" s="104"/>
      <c r="AI64" s="104"/>
      <c r="AJ64" s="104"/>
      <c r="AK64" s="104"/>
      <c r="AL64" s="104"/>
      <c r="AM64" s="104"/>
      <c r="AN64" s="104"/>
      <c r="AO64" s="104"/>
      <c r="AP64" s="104"/>
      <c r="AQ64" s="104"/>
      <c r="AR64" s="104"/>
      <c r="AS64" s="104"/>
      <c r="AT64" s="104"/>
      <c r="AU64" s="104"/>
      <c r="AV64" s="104"/>
      <c r="AW64" s="104"/>
      <c r="AX64" s="104"/>
      <c r="AY64" s="104"/>
    </row>
    <row r="65" spans="1:51">
      <c r="A65" s="104"/>
      <c r="B65" s="104"/>
      <c r="C65" s="155"/>
      <c r="D65" s="104"/>
      <c r="E65" s="104"/>
      <c r="F65" s="104"/>
      <c r="G65" s="104"/>
      <c r="H65" s="104"/>
      <c r="I65" s="104"/>
      <c r="J65" s="104"/>
      <c r="K65" s="104"/>
      <c r="L65" s="104"/>
      <c r="M65" s="147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"/>
      <c r="AC65" s="104"/>
      <c r="AD65" s="10"/>
      <c r="AE65" s="147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04"/>
      <c r="AQ65" s="104"/>
      <c r="AR65" s="104"/>
      <c r="AS65" s="104"/>
      <c r="AT65" s="104"/>
      <c r="AU65" s="104"/>
      <c r="AV65" s="104"/>
      <c r="AW65" s="104"/>
      <c r="AX65" s="104"/>
      <c r="AY65" s="104"/>
    </row>
    <row r="66" spans="1:51">
      <c r="A66" s="104"/>
      <c r="B66" s="104"/>
      <c r="C66" s="155"/>
      <c r="D66" s="104"/>
      <c r="E66" s="104"/>
      <c r="F66" s="104"/>
      <c r="G66" s="104"/>
      <c r="H66" s="104"/>
      <c r="I66" s="104"/>
      <c r="J66" s="104"/>
      <c r="K66" s="104"/>
      <c r="L66" s="104"/>
      <c r="M66" s="147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"/>
      <c r="AC66" s="104"/>
      <c r="AD66" s="10"/>
      <c r="AE66" s="147"/>
      <c r="AF66" s="104"/>
      <c r="AG66" s="104"/>
      <c r="AH66" s="104"/>
      <c r="AI66" s="104"/>
      <c r="AJ66" s="104"/>
      <c r="AK66" s="104"/>
      <c r="AL66" s="104"/>
      <c r="AM66" s="104"/>
      <c r="AN66" s="104"/>
      <c r="AO66" s="104"/>
      <c r="AP66" s="104"/>
      <c r="AQ66" s="104"/>
      <c r="AR66" s="104"/>
      <c r="AS66" s="104"/>
      <c r="AT66" s="104"/>
      <c r="AU66" s="104"/>
      <c r="AV66" s="104"/>
      <c r="AW66" s="104"/>
      <c r="AX66" s="104"/>
      <c r="AY66" s="104"/>
    </row>
    <row r="67" spans="1:51">
      <c r="A67" s="104"/>
      <c r="B67" s="104"/>
      <c r="C67" s="155"/>
      <c r="D67" s="104"/>
      <c r="E67" s="104"/>
      <c r="F67" s="104"/>
      <c r="G67" s="104"/>
      <c r="H67" s="104"/>
      <c r="I67" s="104"/>
      <c r="J67" s="104"/>
      <c r="K67" s="104"/>
      <c r="L67" s="104"/>
      <c r="M67" s="147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"/>
      <c r="AC67" s="104"/>
      <c r="AD67" s="10"/>
      <c r="AE67" s="147"/>
      <c r="AF67" s="104"/>
      <c r="AG67" s="104"/>
      <c r="AH67" s="104"/>
      <c r="AI67" s="104"/>
      <c r="AJ67" s="104"/>
      <c r="AK67" s="104"/>
      <c r="AL67" s="104"/>
      <c r="AM67" s="104"/>
      <c r="AN67" s="104"/>
      <c r="AO67" s="104"/>
      <c r="AP67" s="104"/>
      <c r="AQ67" s="104"/>
      <c r="AR67" s="104"/>
      <c r="AS67" s="104"/>
      <c r="AT67" s="104"/>
      <c r="AU67" s="104"/>
      <c r="AV67" s="104"/>
      <c r="AW67" s="104"/>
      <c r="AX67" s="104"/>
      <c r="AY67" s="104"/>
    </row>
    <row r="68" spans="1:51">
      <c r="A68" s="104"/>
      <c r="B68" s="104"/>
      <c r="C68" s="155"/>
      <c r="D68" s="104"/>
      <c r="E68" s="104"/>
      <c r="F68" s="104"/>
      <c r="G68" s="104"/>
      <c r="H68" s="104"/>
      <c r="I68" s="104"/>
      <c r="J68" s="104"/>
      <c r="K68" s="104"/>
      <c r="L68" s="104"/>
      <c r="M68" s="147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"/>
      <c r="AC68" s="104"/>
      <c r="AD68" s="10"/>
      <c r="AE68" s="147"/>
      <c r="AF68" s="104"/>
      <c r="AG68" s="104"/>
      <c r="AH68" s="104"/>
      <c r="AI68" s="104"/>
      <c r="AJ68" s="104"/>
      <c r="AK68" s="104"/>
      <c r="AL68" s="104"/>
      <c r="AM68" s="104"/>
      <c r="AN68" s="104"/>
      <c r="AO68" s="104"/>
      <c r="AP68" s="104"/>
      <c r="AQ68" s="104"/>
      <c r="AR68" s="104"/>
      <c r="AS68" s="104"/>
      <c r="AT68" s="104"/>
      <c r="AU68" s="104"/>
      <c r="AV68" s="104"/>
      <c r="AW68" s="104"/>
      <c r="AX68" s="104"/>
      <c r="AY68" s="104"/>
    </row>
    <row r="69" spans="1:51">
      <c r="A69" s="104"/>
      <c r="B69" s="104"/>
      <c r="C69" s="155"/>
      <c r="D69" s="104"/>
      <c r="E69" s="104"/>
      <c r="F69" s="104"/>
      <c r="G69" s="104"/>
      <c r="H69" s="104"/>
      <c r="I69" s="104"/>
      <c r="J69" s="104"/>
      <c r="K69" s="104"/>
      <c r="L69" s="104"/>
      <c r="M69" s="147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"/>
      <c r="AC69" s="104"/>
      <c r="AD69" s="10"/>
      <c r="AE69" s="147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  <c r="AR69" s="104"/>
      <c r="AS69" s="104"/>
      <c r="AT69" s="104"/>
      <c r="AU69" s="104"/>
      <c r="AV69" s="104"/>
      <c r="AW69" s="104"/>
      <c r="AX69" s="104"/>
      <c r="AY69" s="104"/>
    </row>
    <row r="70" spans="1:51">
      <c r="A70" s="104"/>
      <c r="B70" s="104"/>
      <c r="C70" s="155"/>
      <c r="D70" s="104"/>
      <c r="E70" s="104"/>
      <c r="F70" s="104"/>
      <c r="G70" s="104"/>
      <c r="H70" s="104"/>
      <c r="I70" s="104"/>
      <c r="J70" s="104"/>
      <c r="K70" s="104"/>
      <c r="L70" s="104"/>
      <c r="M70" s="147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"/>
      <c r="AC70" s="104"/>
      <c r="AD70" s="10"/>
      <c r="AE70" s="147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104"/>
      <c r="AT70" s="104"/>
      <c r="AU70" s="104"/>
      <c r="AV70" s="104"/>
      <c r="AW70" s="104"/>
      <c r="AX70" s="104"/>
      <c r="AY70" s="104"/>
    </row>
    <row r="71" spans="1:51">
      <c r="A71" s="104"/>
      <c r="B71" s="104"/>
      <c r="C71" s="155"/>
      <c r="D71" s="104"/>
      <c r="E71" s="104"/>
      <c r="F71" s="104"/>
      <c r="G71" s="104"/>
      <c r="H71" s="104"/>
      <c r="I71" s="104"/>
      <c r="J71" s="104"/>
      <c r="K71" s="104"/>
      <c r="L71" s="104"/>
      <c r="M71" s="147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"/>
      <c r="AC71" s="104"/>
      <c r="AD71" s="10"/>
      <c r="AE71" s="147"/>
      <c r="AF71" s="104"/>
      <c r="AG71" s="104"/>
      <c r="AH71" s="104"/>
      <c r="AI71" s="104"/>
      <c r="AJ71" s="104"/>
      <c r="AK71" s="104"/>
      <c r="AL71" s="104"/>
      <c r="AM71" s="104"/>
      <c r="AN71" s="104"/>
      <c r="AO71" s="104"/>
      <c r="AP71" s="104"/>
      <c r="AQ71" s="104"/>
      <c r="AR71" s="104"/>
      <c r="AS71" s="104"/>
      <c r="AT71" s="104"/>
      <c r="AU71" s="104"/>
      <c r="AV71" s="104"/>
      <c r="AW71" s="104"/>
      <c r="AX71" s="104"/>
      <c r="AY71" s="104"/>
    </row>
    <row r="72" spans="1:51">
      <c r="A72" s="104"/>
      <c r="B72" s="104"/>
      <c r="C72" s="155"/>
      <c r="D72" s="104"/>
      <c r="E72" s="104"/>
      <c r="F72" s="104"/>
      <c r="G72" s="104"/>
      <c r="H72" s="104"/>
      <c r="I72" s="104"/>
      <c r="J72" s="104"/>
      <c r="K72" s="104"/>
      <c r="L72" s="104"/>
      <c r="M72" s="147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"/>
      <c r="AC72" s="104"/>
      <c r="AD72" s="10"/>
      <c r="AE72" s="147"/>
      <c r="AF72" s="104"/>
      <c r="AG72" s="104"/>
      <c r="AH72" s="104"/>
      <c r="AI72" s="104"/>
      <c r="AJ72" s="104"/>
      <c r="AK72" s="104"/>
      <c r="AL72" s="104"/>
      <c r="AM72" s="104"/>
      <c r="AN72" s="104"/>
      <c r="AO72" s="104"/>
      <c r="AP72" s="104"/>
      <c r="AQ72" s="104"/>
      <c r="AR72" s="104"/>
      <c r="AS72" s="104"/>
      <c r="AT72" s="104"/>
      <c r="AU72" s="104"/>
      <c r="AV72" s="104"/>
      <c r="AW72" s="104"/>
      <c r="AX72" s="104"/>
      <c r="AY72" s="104"/>
    </row>
    <row r="73" spans="1:51">
      <c r="A73" s="104"/>
      <c r="B73" s="104"/>
      <c r="C73" s="155"/>
      <c r="D73" s="104"/>
      <c r="E73" s="104"/>
      <c r="F73" s="104"/>
      <c r="G73" s="104"/>
      <c r="H73" s="104"/>
      <c r="I73" s="104"/>
      <c r="J73" s="104"/>
      <c r="K73" s="104"/>
      <c r="L73" s="104"/>
      <c r="M73" s="147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"/>
      <c r="AC73" s="104"/>
      <c r="AD73" s="10"/>
      <c r="AE73" s="147"/>
      <c r="AF73" s="104"/>
      <c r="AG73" s="104"/>
      <c r="AH73" s="104"/>
      <c r="AI73" s="104"/>
      <c r="AJ73" s="104"/>
      <c r="AK73" s="104"/>
      <c r="AL73" s="104"/>
      <c r="AM73" s="104"/>
      <c r="AN73" s="104"/>
      <c r="AO73" s="104"/>
      <c r="AP73" s="104"/>
      <c r="AQ73" s="104"/>
      <c r="AR73" s="104"/>
      <c r="AS73" s="104"/>
      <c r="AT73" s="104"/>
      <c r="AU73" s="104"/>
      <c r="AV73" s="104"/>
      <c r="AW73" s="104"/>
      <c r="AX73" s="104"/>
      <c r="AY73" s="104"/>
    </row>
    <row r="74" spans="1:51">
      <c r="A74" s="104"/>
      <c r="B74" s="104"/>
      <c r="C74" s="155"/>
      <c r="D74" s="104"/>
      <c r="E74" s="104"/>
      <c r="F74" s="104"/>
      <c r="G74" s="104"/>
      <c r="H74" s="104"/>
      <c r="I74" s="104"/>
      <c r="J74" s="104"/>
      <c r="K74" s="104"/>
      <c r="L74" s="104"/>
      <c r="M74" s="147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"/>
      <c r="AC74" s="104"/>
      <c r="AD74" s="10"/>
      <c r="AE74" s="147"/>
      <c r="AF74" s="104"/>
      <c r="AG74" s="104"/>
      <c r="AH74" s="104"/>
      <c r="AI74" s="104"/>
      <c r="AJ74" s="104"/>
      <c r="AK74" s="104"/>
      <c r="AL74" s="104"/>
      <c r="AM74" s="104"/>
      <c r="AN74" s="104"/>
      <c r="AO74" s="104"/>
      <c r="AP74" s="104"/>
      <c r="AQ74" s="104"/>
      <c r="AR74" s="104"/>
      <c r="AS74" s="104"/>
      <c r="AT74" s="104"/>
      <c r="AU74" s="104"/>
      <c r="AV74" s="104"/>
      <c r="AW74" s="104"/>
      <c r="AX74" s="104"/>
      <c r="AY74" s="104"/>
    </row>
    <row r="75" spans="1:51">
      <c r="A75" s="104"/>
      <c r="B75" s="104"/>
      <c r="C75" s="155"/>
      <c r="D75" s="104"/>
      <c r="E75" s="104"/>
      <c r="F75" s="104"/>
      <c r="G75" s="104"/>
      <c r="H75" s="104"/>
      <c r="I75" s="104"/>
      <c r="J75" s="104"/>
      <c r="K75" s="104"/>
      <c r="L75" s="104"/>
      <c r="M75" s="147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"/>
      <c r="AC75" s="104"/>
      <c r="AD75" s="10"/>
      <c r="AE75" s="147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04"/>
      <c r="AQ75" s="104"/>
      <c r="AR75" s="104"/>
      <c r="AS75" s="104"/>
      <c r="AT75" s="104"/>
      <c r="AU75" s="104"/>
      <c r="AV75" s="104"/>
      <c r="AW75" s="104"/>
      <c r="AX75" s="104"/>
      <c r="AY75" s="104"/>
    </row>
    <row r="76" spans="1:51">
      <c r="A76" s="104"/>
      <c r="B76" s="104"/>
      <c r="C76" s="155"/>
      <c r="D76" s="104"/>
      <c r="E76" s="104"/>
      <c r="F76" s="104"/>
      <c r="G76" s="104"/>
      <c r="H76" s="104"/>
      <c r="I76" s="104"/>
      <c r="J76" s="104"/>
      <c r="K76" s="104"/>
      <c r="L76" s="104"/>
      <c r="M76" s="147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  <c r="AA76" s="104"/>
      <c r="AB76" s="10"/>
      <c r="AC76" s="104"/>
      <c r="AD76" s="10"/>
      <c r="AE76" s="147"/>
      <c r="AF76" s="104"/>
      <c r="AG76" s="104"/>
      <c r="AH76" s="104"/>
      <c r="AI76" s="104"/>
      <c r="AJ76" s="104"/>
      <c r="AK76" s="104"/>
      <c r="AL76" s="104"/>
      <c r="AM76" s="104"/>
      <c r="AN76" s="104"/>
      <c r="AO76" s="104"/>
      <c r="AP76" s="104"/>
      <c r="AQ76" s="104"/>
      <c r="AR76" s="104"/>
      <c r="AS76" s="104"/>
      <c r="AT76" s="104"/>
      <c r="AU76" s="104"/>
      <c r="AV76" s="104"/>
      <c r="AW76" s="104"/>
      <c r="AX76" s="104"/>
      <c r="AY76" s="104"/>
    </row>
    <row r="77" spans="1:51">
      <c r="A77" s="104"/>
      <c r="B77" s="104"/>
      <c r="C77" s="155"/>
      <c r="D77" s="104"/>
      <c r="E77" s="104"/>
      <c r="F77" s="104"/>
      <c r="G77" s="104"/>
      <c r="H77" s="104"/>
      <c r="I77" s="104"/>
      <c r="J77" s="104"/>
      <c r="K77" s="104"/>
      <c r="L77" s="104"/>
      <c r="M77" s="147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"/>
      <c r="AC77" s="104"/>
      <c r="AD77" s="10"/>
      <c r="AE77" s="147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104"/>
      <c r="AQ77" s="104"/>
      <c r="AR77" s="104"/>
      <c r="AS77" s="104"/>
      <c r="AT77" s="104"/>
      <c r="AU77" s="104"/>
      <c r="AV77" s="104"/>
      <c r="AW77" s="104"/>
      <c r="AX77" s="104"/>
      <c r="AY77" s="104"/>
    </row>
    <row r="78" spans="1:51">
      <c r="A78" s="104"/>
      <c r="B78" s="104"/>
      <c r="C78" s="155"/>
      <c r="D78" s="104"/>
      <c r="E78" s="104"/>
      <c r="F78" s="104"/>
      <c r="G78" s="104"/>
      <c r="H78" s="104"/>
      <c r="I78" s="104"/>
      <c r="J78" s="104"/>
      <c r="K78" s="104"/>
      <c r="L78" s="104"/>
      <c r="M78" s="147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  <c r="AA78" s="104"/>
      <c r="AB78" s="10"/>
      <c r="AC78" s="104"/>
      <c r="AD78" s="10"/>
      <c r="AE78" s="147"/>
      <c r="AF78" s="104"/>
      <c r="AG78" s="104"/>
      <c r="AH78" s="104"/>
      <c r="AI78" s="104"/>
      <c r="AJ78" s="104"/>
      <c r="AK78" s="104"/>
      <c r="AL78" s="104"/>
      <c r="AM78" s="104"/>
      <c r="AN78" s="104"/>
      <c r="AO78" s="104"/>
      <c r="AP78" s="104"/>
      <c r="AQ78" s="104"/>
      <c r="AR78" s="104"/>
      <c r="AS78" s="104"/>
      <c r="AT78" s="104"/>
      <c r="AU78" s="104"/>
      <c r="AV78" s="104"/>
      <c r="AW78" s="104"/>
      <c r="AX78" s="104"/>
      <c r="AY78" s="104"/>
    </row>
    <row r="79" spans="1:51">
      <c r="A79" s="104"/>
      <c r="B79" s="104"/>
      <c r="C79" s="155"/>
      <c r="D79" s="104"/>
      <c r="E79" s="104"/>
      <c r="F79" s="104"/>
      <c r="G79" s="104"/>
      <c r="H79" s="104"/>
      <c r="I79" s="104"/>
      <c r="J79" s="104"/>
      <c r="K79" s="104"/>
      <c r="L79" s="104"/>
      <c r="M79" s="147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  <c r="AA79" s="104"/>
      <c r="AB79" s="10"/>
      <c r="AC79" s="104"/>
      <c r="AD79" s="10"/>
      <c r="AE79" s="147"/>
      <c r="AF79" s="104"/>
      <c r="AG79" s="104"/>
      <c r="AH79" s="104"/>
      <c r="AI79" s="104"/>
      <c r="AJ79" s="104"/>
      <c r="AK79" s="104"/>
      <c r="AL79" s="104"/>
      <c r="AM79" s="104"/>
      <c r="AN79" s="104"/>
      <c r="AO79" s="104"/>
      <c r="AP79" s="104"/>
      <c r="AQ79" s="104"/>
      <c r="AR79" s="104"/>
      <c r="AS79" s="104"/>
      <c r="AT79" s="104"/>
      <c r="AU79" s="104"/>
      <c r="AV79" s="104"/>
      <c r="AW79" s="104"/>
      <c r="AX79" s="104"/>
      <c r="AY79" s="104"/>
    </row>
    <row r="80" spans="1:51">
      <c r="A80" s="104"/>
      <c r="B80" s="104"/>
      <c r="C80" s="155"/>
      <c r="D80" s="104"/>
      <c r="E80" s="104"/>
      <c r="F80" s="104"/>
      <c r="G80" s="104"/>
      <c r="H80" s="104"/>
      <c r="I80" s="104"/>
      <c r="J80" s="104"/>
      <c r="K80" s="104"/>
      <c r="L80" s="104"/>
      <c r="M80" s="147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  <c r="AA80" s="104"/>
      <c r="AB80" s="10"/>
      <c r="AC80" s="104"/>
      <c r="AD80" s="10"/>
      <c r="AE80" s="147"/>
      <c r="AF80" s="104"/>
      <c r="AG80" s="104"/>
      <c r="AH80" s="104"/>
      <c r="AI80" s="104"/>
      <c r="AJ80" s="104"/>
      <c r="AK80" s="104"/>
      <c r="AL80" s="104"/>
      <c r="AM80" s="104"/>
      <c r="AN80" s="104"/>
      <c r="AO80" s="104"/>
      <c r="AP80" s="104"/>
      <c r="AQ80" s="104"/>
      <c r="AR80" s="104"/>
      <c r="AS80" s="104"/>
      <c r="AT80" s="104"/>
      <c r="AU80" s="104"/>
      <c r="AV80" s="104"/>
      <c r="AW80" s="104"/>
      <c r="AX80" s="104"/>
      <c r="AY80" s="104"/>
    </row>
    <row r="81" spans="1:51">
      <c r="A81" s="104"/>
      <c r="B81" s="104"/>
      <c r="C81" s="155"/>
      <c r="D81" s="104"/>
      <c r="E81" s="104"/>
      <c r="F81" s="104"/>
      <c r="G81" s="104"/>
      <c r="H81" s="104"/>
      <c r="I81" s="104"/>
      <c r="J81" s="104"/>
      <c r="K81" s="104"/>
      <c r="L81" s="104"/>
      <c r="M81" s="147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  <c r="AA81" s="104"/>
      <c r="AB81" s="10"/>
      <c r="AC81" s="104"/>
      <c r="AD81" s="10"/>
      <c r="AE81" s="147"/>
      <c r="AF81" s="104"/>
      <c r="AG81" s="104"/>
      <c r="AH81" s="104"/>
      <c r="AI81" s="104"/>
      <c r="AJ81" s="104"/>
      <c r="AK81" s="104"/>
      <c r="AL81" s="104"/>
      <c r="AM81" s="104"/>
      <c r="AN81" s="104"/>
      <c r="AO81" s="104"/>
      <c r="AP81" s="104"/>
      <c r="AQ81" s="104"/>
      <c r="AR81" s="104"/>
      <c r="AS81" s="104"/>
      <c r="AT81" s="104"/>
      <c r="AU81" s="104"/>
      <c r="AV81" s="104"/>
      <c r="AW81" s="104"/>
      <c r="AX81" s="104"/>
      <c r="AY81" s="104"/>
    </row>
    <row r="82" spans="1:51">
      <c r="A82" s="104"/>
      <c r="B82" s="104"/>
      <c r="C82" s="155"/>
      <c r="D82" s="104"/>
      <c r="E82" s="104"/>
      <c r="F82" s="104"/>
      <c r="G82" s="104"/>
      <c r="H82" s="104"/>
      <c r="I82" s="104"/>
      <c r="J82" s="104"/>
      <c r="K82" s="104"/>
      <c r="L82" s="104"/>
      <c r="M82" s="147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  <c r="AA82" s="104"/>
      <c r="AB82" s="10"/>
      <c r="AC82" s="104"/>
      <c r="AD82" s="10"/>
      <c r="AE82" s="147"/>
      <c r="AF82" s="104"/>
      <c r="AG82" s="104"/>
      <c r="AH82" s="104"/>
      <c r="AI82" s="104"/>
      <c r="AJ82" s="104"/>
      <c r="AK82" s="104"/>
      <c r="AL82" s="104"/>
      <c r="AM82" s="104"/>
      <c r="AN82" s="104"/>
      <c r="AO82" s="104"/>
      <c r="AP82" s="104"/>
      <c r="AQ82" s="104"/>
      <c r="AR82" s="104"/>
      <c r="AS82" s="104"/>
      <c r="AT82" s="104"/>
      <c r="AU82" s="104"/>
      <c r="AV82" s="104"/>
      <c r="AW82" s="104"/>
      <c r="AX82" s="104"/>
      <c r="AY82" s="104"/>
    </row>
    <row r="83" spans="1:51">
      <c r="A83" s="104"/>
      <c r="B83" s="104"/>
      <c r="C83" s="155"/>
      <c r="D83" s="104"/>
      <c r="E83" s="104"/>
      <c r="F83" s="104"/>
      <c r="G83" s="104"/>
      <c r="H83" s="104"/>
      <c r="I83" s="104"/>
      <c r="J83" s="104"/>
      <c r="K83" s="104"/>
      <c r="L83" s="104"/>
      <c r="M83" s="147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  <c r="AA83" s="104"/>
      <c r="AB83" s="10"/>
      <c r="AC83" s="104"/>
      <c r="AD83" s="10"/>
      <c r="AE83" s="147"/>
      <c r="AF83" s="104"/>
      <c r="AG83" s="104"/>
      <c r="AH83" s="104"/>
      <c r="AI83" s="104"/>
      <c r="AJ83" s="104"/>
      <c r="AK83" s="104"/>
      <c r="AL83" s="104"/>
      <c r="AM83" s="104"/>
      <c r="AN83" s="104"/>
      <c r="AO83" s="104"/>
      <c r="AP83" s="104"/>
      <c r="AQ83" s="104"/>
      <c r="AR83" s="104"/>
      <c r="AS83" s="104"/>
      <c r="AT83" s="104"/>
      <c r="AU83" s="104"/>
      <c r="AV83" s="104"/>
      <c r="AW83" s="104"/>
      <c r="AX83" s="104"/>
      <c r="AY83" s="104"/>
    </row>
    <row r="84" spans="1:51">
      <c r="A84" s="104"/>
      <c r="B84" s="104"/>
      <c r="C84" s="155"/>
      <c r="D84" s="104"/>
      <c r="E84" s="104"/>
      <c r="F84" s="104"/>
      <c r="G84" s="104"/>
      <c r="H84" s="104"/>
      <c r="I84" s="104"/>
      <c r="J84" s="104"/>
      <c r="K84" s="104"/>
      <c r="L84" s="104"/>
      <c r="M84" s="147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  <c r="AA84" s="104"/>
      <c r="AB84" s="10"/>
      <c r="AC84" s="104"/>
      <c r="AD84" s="10"/>
      <c r="AE84" s="147"/>
      <c r="AF84" s="104"/>
      <c r="AG84" s="104"/>
      <c r="AH84" s="104"/>
      <c r="AI84" s="104"/>
      <c r="AJ84" s="104"/>
      <c r="AK84" s="104"/>
      <c r="AL84" s="104"/>
      <c r="AM84" s="104"/>
      <c r="AN84" s="104"/>
      <c r="AO84" s="104"/>
      <c r="AP84" s="104"/>
      <c r="AQ84" s="104"/>
      <c r="AR84" s="104"/>
      <c r="AS84" s="104"/>
      <c r="AT84" s="104"/>
      <c r="AU84" s="104"/>
      <c r="AV84" s="104"/>
      <c r="AW84" s="104"/>
      <c r="AX84" s="104"/>
      <c r="AY84" s="104"/>
    </row>
    <row r="85" spans="1:51">
      <c r="A85" s="104"/>
      <c r="B85" s="104"/>
      <c r="C85" s="155"/>
      <c r="D85" s="104"/>
      <c r="E85" s="104"/>
      <c r="F85" s="104"/>
      <c r="G85" s="104"/>
      <c r="H85" s="104"/>
      <c r="I85" s="104"/>
      <c r="J85" s="104"/>
      <c r="K85" s="104"/>
      <c r="L85" s="104"/>
      <c r="M85" s="147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  <c r="AA85" s="104"/>
      <c r="AB85" s="10"/>
      <c r="AC85" s="104"/>
      <c r="AD85" s="10"/>
      <c r="AE85" s="147"/>
      <c r="AF85" s="104"/>
      <c r="AG85" s="104"/>
      <c r="AH85" s="104"/>
      <c r="AI85" s="104"/>
      <c r="AJ85" s="104"/>
      <c r="AK85" s="104"/>
      <c r="AL85" s="104"/>
      <c r="AM85" s="104"/>
      <c r="AN85" s="104"/>
      <c r="AO85" s="104"/>
      <c r="AP85" s="104"/>
      <c r="AQ85" s="104"/>
      <c r="AR85" s="104"/>
      <c r="AS85" s="104"/>
      <c r="AT85" s="104"/>
      <c r="AU85" s="104"/>
      <c r="AV85" s="104"/>
      <c r="AW85" s="104"/>
      <c r="AX85" s="104"/>
      <c r="AY85" s="104"/>
    </row>
    <row r="86" spans="1:51">
      <c r="A86" s="104"/>
      <c r="B86" s="104"/>
      <c r="C86" s="155"/>
      <c r="D86" s="104"/>
      <c r="E86" s="104"/>
      <c r="F86" s="104"/>
      <c r="G86" s="104"/>
      <c r="H86" s="104"/>
      <c r="I86" s="104"/>
      <c r="J86" s="104"/>
      <c r="K86" s="104"/>
      <c r="L86" s="104"/>
      <c r="M86" s="147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  <c r="AA86" s="104"/>
      <c r="AB86" s="10"/>
      <c r="AC86" s="104"/>
      <c r="AD86" s="10"/>
      <c r="AE86" s="147"/>
      <c r="AF86" s="104"/>
      <c r="AG86" s="104"/>
      <c r="AH86" s="104"/>
      <c r="AI86" s="104"/>
      <c r="AJ86" s="104"/>
      <c r="AK86" s="104"/>
      <c r="AL86" s="104"/>
      <c r="AM86" s="104"/>
      <c r="AN86" s="104"/>
      <c r="AO86" s="104"/>
      <c r="AP86" s="104"/>
      <c r="AQ86" s="104"/>
      <c r="AR86" s="104"/>
      <c r="AS86" s="104"/>
      <c r="AT86" s="104"/>
      <c r="AU86" s="104"/>
      <c r="AV86" s="104"/>
      <c r="AW86" s="104"/>
      <c r="AX86" s="104"/>
      <c r="AY86" s="104"/>
    </row>
    <row r="87" spans="1:51">
      <c r="A87" s="104"/>
      <c r="B87" s="104"/>
      <c r="C87" s="155"/>
      <c r="D87" s="104"/>
      <c r="E87" s="104"/>
      <c r="F87" s="104"/>
      <c r="G87" s="104"/>
      <c r="H87" s="104"/>
      <c r="I87" s="104"/>
      <c r="J87" s="104"/>
      <c r="K87" s="104"/>
      <c r="L87" s="104"/>
      <c r="M87" s="147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  <c r="AA87" s="104"/>
      <c r="AB87" s="10"/>
      <c r="AC87" s="104"/>
      <c r="AD87" s="10"/>
      <c r="AE87" s="147"/>
      <c r="AF87" s="104"/>
      <c r="AG87" s="104"/>
      <c r="AH87" s="104"/>
      <c r="AI87" s="104"/>
      <c r="AJ87" s="104"/>
      <c r="AK87" s="104"/>
      <c r="AL87" s="104"/>
      <c r="AM87" s="104"/>
      <c r="AN87" s="104"/>
      <c r="AO87" s="104"/>
      <c r="AP87" s="104"/>
      <c r="AQ87" s="104"/>
      <c r="AR87" s="104"/>
      <c r="AS87" s="104"/>
      <c r="AT87" s="104"/>
      <c r="AU87" s="104"/>
      <c r="AV87" s="104"/>
      <c r="AW87" s="104"/>
      <c r="AX87" s="104"/>
      <c r="AY87" s="104"/>
    </row>
    <row r="88" spans="1:51">
      <c r="A88" s="104"/>
      <c r="B88" s="104"/>
      <c r="C88" s="155"/>
      <c r="D88" s="104"/>
      <c r="E88" s="104"/>
      <c r="F88" s="104"/>
      <c r="G88" s="104"/>
      <c r="H88" s="104"/>
      <c r="I88" s="104"/>
      <c r="J88" s="104"/>
      <c r="K88" s="104"/>
      <c r="L88" s="104"/>
      <c r="M88" s="147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  <c r="AB88" s="10"/>
      <c r="AC88" s="104"/>
      <c r="AD88" s="10"/>
      <c r="AE88" s="147"/>
      <c r="AF88" s="104"/>
      <c r="AG88" s="104"/>
      <c r="AH88" s="104"/>
      <c r="AI88" s="104"/>
      <c r="AJ88" s="104"/>
      <c r="AK88" s="104"/>
      <c r="AL88" s="104"/>
      <c r="AM88" s="104"/>
      <c r="AN88" s="104"/>
      <c r="AO88" s="104"/>
      <c r="AP88" s="104"/>
      <c r="AQ88" s="104"/>
      <c r="AR88" s="104"/>
      <c r="AS88" s="104"/>
      <c r="AT88" s="104"/>
      <c r="AU88" s="104"/>
      <c r="AV88" s="104"/>
      <c r="AW88" s="104"/>
      <c r="AX88" s="104"/>
      <c r="AY88" s="104"/>
    </row>
    <row r="89" spans="1:51">
      <c r="B89" s="104"/>
      <c r="C89" s="155"/>
      <c r="D89" s="104"/>
      <c r="E89" s="104"/>
      <c r="F89" s="104"/>
      <c r="G89" s="104"/>
      <c r="H89" s="104"/>
      <c r="I89" s="104"/>
      <c r="J89" s="104"/>
      <c r="K89" s="104"/>
      <c r="L89" s="104"/>
      <c r="M89" s="147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  <c r="AA89" s="104"/>
      <c r="AB89" s="10"/>
      <c r="AC89" s="104"/>
      <c r="AD89" s="10"/>
      <c r="AE89" s="147"/>
      <c r="AF89" s="104"/>
      <c r="AG89" s="104"/>
      <c r="AH89" s="104"/>
      <c r="AI89" s="104"/>
      <c r="AJ89" s="104"/>
      <c r="AK89" s="104"/>
      <c r="AL89" s="104"/>
      <c r="AM89" s="104"/>
      <c r="AN89" s="104"/>
      <c r="AO89" s="104"/>
      <c r="AP89" s="104"/>
      <c r="AQ89" s="104"/>
      <c r="AR89" s="104"/>
      <c r="AS89" s="104"/>
      <c r="AT89" s="104"/>
      <c r="AU89" s="104"/>
      <c r="AV89" s="104"/>
      <c r="AW89" s="104"/>
      <c r="AX89" s="104"/>
      <c r="AY89" s="104"/>
    </row>
  </sheetData>
  <sheetProtection password="ED67" sheet="1" objects="1" scenarios="1" selectLockedCells="1"/>
  <dataConsolidate/>
  <customSheetViews>
    <customSheetView guid="{60F2E9B3-473C-4B94-90AC-2B30E7B669F7}" scale="85" hiddenColumns="1">
      <selection activeCell="E3" sqref="E3:F3"/>
      <pageMargins left="0.7" right="0.7" top="0.75" bottom="0.75" header="0.3" footer="0.3"/>
      <pageSetup paperSize="9" orientation="portrait" horizontalDpi="1200" verticalDpi="1200" r:id="rId1"/>
    </customSheetView>
  </customSheetViews>
  <mergeCells count="11">
    <mergeCell ref="V3:W3"/>
    <mergeCell ref="X3:Y3"/>
    <mergeCell ref="Z3:AA3"/>
    <mergeCell ref="C3:D3"/>
    <mergeCell ref="E3:F3"/>
    <mergeCell ref="G3:H3"/>
    <mergeCell ref="I3:J3"/>
    <mergeCell ref="K3:L3"/>
    <mergeCell ref="P3:Q3"/>
    <mergeCell ref="R3:S3"/>
    <mergeCell ref="T3:U3"/>
  </mergeCells>
  <conditionalFormatting sqref="C5:D5">
    <cfRule type="cellIs" dxfId="10800" priority="805" operator="equal">
      <formula>0</formula>
    </cfRule>
  </conditionalFormatting>
  <conditionalFormatting sqref="B5">
    <cfRule type="expression" dxfId="10799" priority="804">
      <formula>C5=0</formula>
    </cfRule>
  </conditionalFormatting>
  <conditionalFormatting sqref="G5">
    <cfRule type="expression" dxfId="10798" priority="803">
      <formula>G5&lt;H5/2</formula>
    </cfRule>
  </conditionalFormatting>
  <conditionalFormatting sqref="I5">
    <cfRule type="expression" dxfId="10797" priority="802">
      <formula>I5&lt;J5/2</formula>
    </cfRule>
  </conditionalFormatting>
  <conditionalFormatting sqref="E5">
    <cfRule type="expression" dxfId="10796" priority="801">
      <formula>E5&lt;F5/2</formula>
    </cfRule>
  </conditionalFormatting>
  <conditionalFormatting sqref="P5">
    <cfRule type="expression" dxfId="10795" priority="800">
      <formula>P5&lt;Q5/2</formula>
    </cfRule>
  </conditionalFormatting>
  <conditionalFormatting sqref="R5">
    <cfRule type="expression" dxfId="10794" priority="799">
      <formula>R5&lt;S5/2</formula>
    </cfRule>
  </conditionalFormatting>
  <conditionalFormatting sqref="T5">
    <cfRule type="expression" dxfId="10793" priority="798">
      <formula>T5&lt;U5/2</formula>
    </cfRule>
  </conditionalFormatting>
  <conditionalFormatting sqref="V5">
    <cfRule type="expression" dxfId="10792" priority="797">
      <formula>V5&lt;W5/2</formula>
    </cfRule>
  </conditionalFormatting>
  <conditionalFormatting sqref="X5">
    <cfRule type="expression" dxfId="10791" priority="796">
      <formula>X5&lt;Y5/2</formula>
    </cfRule>
  </conditionalFormatting>
  <conditionalFormatting sqref="C6:D6">
    <cfRule type="cellIs" dxfId="10790" priority="795" operator="equal">
      <formula>0</formula>
    </cfRule>
  </conditionalFormatting>
  <conditionalFormatting sqref="B6">
    <cfRule type="expression" dxfId="10789" priority="794">
      <formula>C6=0</formula>
    </cfRule>
  </conditionalFormatting>
  <conditionalFormatting sqref="G6">
    <cfRule type="expression" dxfId="10788" priority="793">
      <formula>G6&lt;H6/2</formula>
    </cfRule>
  </conditionalFormatting>
  <conditionalFormatting sqref="I6">
    <cfRule type="expression" dxfId="10787" priority="792">
      <formula>I6&lt;J6/2</formula>
    </cfRule>
  </conditionalFormatting>
  <conditionalFormatting sqref="E6">
    <cfRule type="expression" dxfId="10786" priority="791">
      <formula>E6&lt;F6/2</formula>
    </cfRule>
  </conditionalFormatting>
  <conditionalFormatting sqref="P6">
    <cfRule type="expression" dxfId="10785" priority="790">
      <formula>P6&lt;Q6/2</formula>
    </cfRule>
  </conditionalFormatting>
  <conditionalFormatting sqref="R6">
    <cfRule type="expression" dxfId="10784" priority="789">
      <formula>R6&lt;S6/2</formula>
    </cfRule>
  </conditionalFormatting>
  <conditionalFormatting sqref="T6">
    <cfRule type="expression" dxfId="10783" priority="788">
      <formula>T6&lt;U6/2</formula>
    </cfRule>
  </conditionalFormatting>
  <conditionalFormatting sqref="V6">
    <cfRule type="expression" dxfId="10782" priority="787">
      <formula>V6&lt;W6/2</formula>
    </cfRule>
  </conditionalFormatting>
  <conditionalFormatting sqref="X6">
    <cfRule type="expression" dxfId="10781" priority="786">
      <formula>X6&lt;Y6/2</formula>
    </cfRule>
  </conditionalFormatting>
  <conditionalFormatting sqref="C7:D7">
    <cfRule type="cellIs" dxfId="10780" priority="785" operator="equal">
      <formula>0</formula>
    </cfRule>
  </conditionalFormatting>
  <conditionalFormatting sqref="B7">
    <cfRule type="expression" dxfId="10779" priority="784">
      <formula>C7=0</formula>
    </cfRule>
  </conditionalFormatting>
  <conditionalFormatting sqref="G7">
    <cfRule type="expression" dxfId="10778" priority="783">
      <formula>G7&lt;H7/2</formula>
    </cfRule>
  </conditionalFormatting>
  <conditionalFormatting sqref="I7">
    <cfRule type="expression" dxfId="10777" priority="782">
      <formula>I7&lt;J7/2</formula>
    </cfRule>
  </conditionalFormatting>
  <conditionalFormatting sqref="E7">
    <cfRule type="expression" dxfId="10776" priority="781">
      <formula>E7&lt;F7/2</formula>
    </cfRule>
  </conditionalFormatting>
  <conditionalFormatting sqref="P7">
    <cfRule type="expression" dxfId="10775" priority="780">
      <formula>P7&lt;Q7/2</formula>
    </cfRule>
  </conditionalFormatting>
  <conditionalFormatting sqref="R7">
    <cfRule type="expression" dxfId="10774" priority="779">
      <formula>R7&lt;S7/2</formula>
    </cfRule>
  </conditionalFormatting>
  <conditionalFormatting sqref="T7">
    <cfRule type="expression" dxfId="10773" priority="778">
      <formula>T7&lt;U7/2</formula>
    </cfRule>
  </conditionalFormatting>
  <conditionalFormatting sqref="V7">
    <cfRule type="expression" dxfId="10772" priority="777">
      <formula>V7&lt;W7/2</formula>
    </cfRule>
  </conditionalFormatting>
  <conditionalFormatting sqref="X7">
    <cfRule type="expression" dxfId="10771" priority="776">
      <formula>X7&lt;Y7/2</formula>
    </cfRule>
  </conditionalFormatting>
  <conditionalFormatting sqref="C8:D8">
    <cfRule type="cellIs" dxfId="10770" priority="775" operator="equal">
      <formula>0</formula>
    </cfRule>
  </conditionalFormatting>
  <conditionalFormatting sqref="B8">
    <cfRule type="expression" dxfId="10769" priority="774">
      <formula>C8=0</formula>
    </cfRule>
  </conditionalFormatting>
  <conditionalFormatting sqref="G8">
    <cfRule type="expression" dxfId="10768" priority="773">
      <formula>G8&lt;H8/2</formula>
    </cfRule>
  </conditionalFormatting>
  <conditionalFormatting sqref="I8">
    <cfRule type="expression" dxfId="10767" priority="772">
      <formula>I8&lt;J8/2</formula>
    </cfRule>
  </conditionalFormatting>
  <conditionalFormatting sqref="E8">
    <cfRule type="expression" dxfId="10766" priority="771">
      <formula>E8&lt;F8/2</formula>
    </cfRule>
  </conditionalFormatting>
  <conditionalFormatting sqref="P8">
    <cfRule type="expression" dxfId="10765" priority="770">
      <formula>P8&lt;Q8/2</formula>
    </cfRule>
  </conditionalFormatting>
  <conditionalFormatting sqref="R8">
    <cfRule type="expression" dxfId="10764" priority="769">
      <formula>R8&lt;S8/2</formula>
    </cfRule>
  </conditionalFormatting>
  <conditionalFormatting sqref="T8">
    <cfRule type="expression" dxfId="10763" priority="768">
      <formula>T8&lt;U8/2</formula>
    </cfRule>
  </conditionalFormatting>
  <conditionalFormatting sqref="V8">
    <cfRule type="expression" dxfId="10762" priority="767">
      <formula>V8&lt;W8/2</formula>
    </cfRule>
  </conditionalFormatting>
  <conditionalFormatting sqref="X8">
    <cfRule type="expression" dxfId="10761" priority="766">
      <formula>X8&lt;Y8/2</formula>
    </cfRule>
  </conditionalFormatting>
  <conditionalFormatting sqref="C9:D9">
    <cfRule type="cellIs" dxfId="10760" priority="765" operator="equal">
      <formula>0</formula>
    </cfRule>
  </conditionalFormatting>
  <conditionalFormatting sqref="B9">
    <cfRule type="expression" dxfId="10759" priority="764">
      <formula>C9=0</formula>
    </cfRule>
  </conditionalFormatting>
  <conditionalFormatting sqref="G9">
    <cfRule type="expression" dxfId="10758" priority="763">
      <formula>G9&lt;H9/2</formula>
    </cfRule>
  </conditionalFormatting>
  <conditionalFormatting sqref="I9">
    <cfRule type="expression" dxfId="10757" priority="762">
      <formula>I9&lt;J9/2</formula>
    </cfRule>
  </conditionalFormatting>
  <conditionalFormatting sqref="E9">
    <cfRule type="expression" dxfId="10756" priority="761">
      <formula>E9&lt;F9/2</formula>
    </cfRule>
  </conditionalFormatting>
  <conditionalFormatting sqref="P9">
    <cfRule type="expression" dxfId="10755" priority="760">
      <formula>P9&lt;Q9/2</formula>
    </cfRule>
  </conditionalFormatting>
  <conditionalFormatting sqref="R9">
    <cfRule type="expression" dxfId="10754" priority="759">
      <formula>R9&lt;S9/2</formula>
    </cfRule>
  </conditionalFormatting>
  <conditionalFormatting sqref="T9">
    <cfRule type="expression" dxfId="10753" priority="758">
      <formula>T9&lt;U9/2</formula>
    </cfRule>
  </conditionalFormatting>
  <conditionalFormatting sqref="V9">
    <cfRule type="expression" dxfId="10752" priority="757">
      <formula>V9&lt;W9/2</formula>
    </cfRule>
  </conditionalFormatting>
  <conditionalFormatting sqref="X9">
    <cfRule type="expression" dxfId="10751" priority="756">
      <formula>X9&lt;Y9/2</formula>
    </cfRule>
  </conditionalFormatting>
  <conditionalFormatting sqref="C10:D10">
    <cfRule type="cellIs" dxfId="10750" priority="755" operator="equal">
      <formula>0</formula>
    </cfRule>
  </conditionalFormatting>
  <conditionalFormatting sqref="B10">
    <cfRule type="expression" dxfId="10749" priority="754">
      <formula>C10=0</formula>
    </cfRule>
  </conditionalFormatting>
  <conditionalFormatting sqref="G10">
    <cfRule type="expression" dxfId="10748" priority="753">
      <formula>G10&lt;H10/2</formula>
    </cfRule>
  </conditionalFormatting>
  <conditionalFormatting sqref="I10">
    <cfRule type="expression" dxfId="10747" priority="752">
      <formula>I10&lt;J10/2</formula>
    </cfRule>
  </conditionalFormatting>
  <conditionalFormatting sqref="E10">
    <cfRule type="expression" dxfId="10746" priority="751">
      <formula>E10&lt;F10/2</formula>
    </cfRule>
  </conditionalFormatting>
  <conditionalFormatting sqref="P10">
    <cfRule type="expression" dxfId="10745" priority="750">
      <formula>P10&lt;Q10/2</formula>
    </cfRule>
  </conditionalFormatting>
  <conditionalFormatting sqref="R10">
    <cfRule type="expression" dxfId="10744" priority="749">
      <formula>R10&lt;S10/2</formula>
    </cfRule>
  </conditionalFormatting>
  <conditionalFormatting sqref="T10">
    <cfRule type="expression" dxfId="10743" priority="748">
      <formula>T10&lt;U10/2</formula>
    </cfRule>
  </conditionalFormatting>
  <conditionalFormatting sqref="V10">
    <cfRule type="expression" dxfId="10742" priority="747">
      <formula>V10&lt;W10/2</formula>
    </cfRule>
  </conditionalFormatting>
  <conditionalFormatting sqref="X10">
    <cfRule type="expression" dxfId="10741" priority="746">
      <formula>X10&lt;Y10/2</formula>
    </cfRule>
  </conditionalFormatting>
  <conditionalFormatting sqref="C11:D11">
    <cfRule type="cellIs" dxfId="10740" priority="745" operator="equal">
      <formula>0</formula>
    </cfRule>
  </conditionalFormatting>
  <conditionalFormatting sqref="B11">
    <cfRule type="expression" dxfId="10739" priority="744">
      <formula>C11=0</formula>
    </cfRule>
  </conditionalFormatting>
  <conditionalFormatting sqref="G11">
    <cfRule type="expression" dxfId="10738" priority="743">
      <formula>G11&lt;H11/2</formula>
    </cfRule>
  </conditionalFormatting>
  <conditionalFormatting sqref="I11">
    <cfRule type="expression" dxfId="10737" priority="742">
      <formula>I11&lt;J11/2</formula>
    </cfRule>
  </conditionalFormatting>
  <conditionalFormatting sqref="E11">
    <cfRule type="expression" dxfId="10736" priority="741">
      <formula>E11&lt;F11/2</formula>
    </cfRule>
  </conditionalFormatting>
  <conditionalFormatting sqref="P11">
    <cfRule type="expression" dxfId="10735" priority="740">
      <formula>P11&lt;Q11/2</formula>
    </cfRule>
  </conditionalFormatting>
  <conditionalFormatting sqref="R11">
    <cfRule type="expression" dxfId="10734" priority="739">
      <formula>R11&lt;S11/2</formula>
    </cfRule>
  </conditionalFormatting>
  <conditionalFormatting sqref="T11">
    <cfRule type="expression" dxfId="10733" priority="738">
      <formula>T11&lt;U11/2</formula>
    </cfRule>
  </conditionalFormatting>
  <conditionalFormatting sqref="V11">
    <cfRule type="expression" dxfId="10732" priority="737">
      <formula>V11&lt;W11/2</formula>
    </cfRule>
  </conditionalFormatting>
  <conditionalFormatting sqref="X11">
    <cfRule type="expression" dxfId="10731" priority="736">
      <formula>X11&lt;Y11/2</formula>
    </cfRule>
  </conditionalFormatting>
  <conditionalFormatting sqref="C12:D12">
    <cfRule type="cellIs" dxfId="10730" priority="735" operator="equal">
      <formula>0</formula>
    </cfRule>
  </conditionalFormatting>
  <conditionalFormatting sqref="B12">
    <cfRule type="expression" dxfId="10729" priority="734">
      <formula>C12=0</formula>
    </cfRule>
  </conditionalFormatting>
  <conditionalFormatting sqref="G12">
    <cfRule type="expression" dxfId="10728" priority="733">
      <formula>G12&lt;H12/2</formula>
    </cfRule>
  </conditionalFormatting>
  <conditionalFormatting sqref="I12">
    <cfRule type="expression" dxfId="10727" priority="732">
      <formula>I12&lt;J12/2</formula>
    </cfRule>
  </conditionalFormatting>
  <conditionalFormatting sqref="E12">
    <cfRule type="expression" dxfId="10726" priority="731">
      <formula>E12&lt;F12/2</formula>
    </cfRule>
  </conditionalFormatting>
  <conditionalFormatting sqref="P12">
    <cfRule type="expression" dxfId="10725" priority="730">
      <formula>P12&lt;Q12/2</formula>
    </cfRule>
  </conditionalFormatting>
  <conditionalFormatting sqref="R12">
    <cfRule type="expression" dxfId="10724" priority="729">
      <formula>R12&lt;S12/2</formula>
    </cfRule>
  </conditionalFormatting>
  <conditionalFormatting sqref="T12">
    <cfRule type="expression" dxfId="10723" priority="728">
      <formula>T12&lt;U12/2</formula>
    </cfRule>
  </conditionalFormatting>
  <conditionalFormatting sqref="V12">
    <cfRule type="expression" dxfId="10722" priority="727">
      <formula>V12&lt;W12/2</formula>
    </cfRule>
  </conditionalFormatting>
  <conditionalFormatting sqref="X12">
    <cfRule type="expression" dxfId="10721" priority="726">
      <formula>X12&lt;Y12/2</formula>
    </cfRule>
  </conditionalFormatting>
  <conditionalFormatting sqref="C13:D13">
    <cfRule type="cellIs" dxfId="10720" priority="725" operator="equal">
      <formula>0</formula>
    </cfRule>
  </conditionalFormatting>
  <conditionalFormatting sqref="B13">
    <cfRule type="expression" dxfId="10719" priority="724">
      <formula>C13=0</formula>
    </cfRule>
  </conditionalFormatting>
  <conditionalFormatting sqref="G13">
    <cfRule type="expression" dxfId="10718" priority="723">
      <formula>G13&lt;H13/2</formula>
    </cfRule>
  </conditionalFormatting>
  <conditionalFormatting sqref="I13">
    <cfRule type="expression" dxfId="10717" priority="722">
      <formula>I13&lt;J13/2</formula>
    </cfRule>
  </conditionalFormatting>
  <conditionalFormatting sqref="E13">
    <cfRule type="expression" dxfId="10716" priority="721">
      <formula>E13&lt;F13/2</formula>
    </cfRule>
  </conditionalFormatting>
  <conditionalFormatting sqref="P13">
    <cfRule type="expression" dxfId="10715" priority="720">
      <formula>P13&lt;Q13/2</formula>
    </cfRule>
  </conditionalFormatting>
  <conditionalFormatting sqref="R13">
    <cfRule type="expression" dxfId="10714" priority="719">
      <formula>R13&lt;S13/2</formula>
    </cfRule>
  </conditionalFormatting>
  <conditionalFormatting sqref="T13">
    <cfRule type="expression" dxfId="10713" priority="718">
      <formula>T13&lt;U13/2</formula>
    </cfRule>
  </conditionalFormatting>
  <conditionalFormatting sqref="V13">
    <cfRule type="expression" dxfId="10712" priority="717">
      <formula>V13&lt;W13/2</formula>
    </cfRule>
  </conditionalFormatting>
  <conditionalFormatting sqref="X13">
    <cfRule type="expression" dxfId="10711" priority="716">
      <formula>X13&lt;Y13/2</formula>
    </cfRule>
  </conditionalFormatting>
  <conditionalFormatting sqref="C14:D14">
    <cfRule type="cellIs" dxfId="10710" priority="715" operator="equal">
      <formula>0</formula>
    </cfRule>
  </conditionalFormatting>
  <conditionalFormatting sqref="B14">
    <cfRule type="expression" dxfId="10709" priority="714">
      <formula>C14=0</formula>
    </cfRule>
  </conditionalFormatting>
  <conditionalFormatting sqref="G14">
    <cfRule type="expression" dxfId="10708" priority="713">
      <formula>G14&lt;H14/2</formula>
    </cfRule>
  </conditionalFormatting>
  <conditionalFormatting sqref="I14">
    <cfRule type="expression" dxfId="10707" priority="712">
      <formula>I14&lt;J14/2</formula>
    </cfRule>
  </conditionalFormatting>
  <conditionalFormatting sqref="E14">
    <cfRule type="expression" dxfId="10706" priority="711">
      <formula>E14&lt;F14/2</formula>
    </cfRule>
  </conditionalFormatting>
  <conditionalFormatting sqref="P14">
    <cfRule type="expression" dxfId="10705" priority="710">
      <formula>P14&lt;Q14/2</formula>
    </cfRule>
  </conditionalFormatting>
  <conditionalFormatting sqref="R14">
    <cfRule type="expression" dxfId="10704" priority="709">
      <formula>R14&lt;S14/2</formula>
    </cfRule>
  </conditionalFormatting>
  <conditionalFormatting sqref="T14">
    <cfRule type="expression" dxfId="10703" priority="708">
      <formula>T14&lt;U14/2</formula>
    </cfRule>
  </conditionalFormatting>
  <conditionalFormatting sqref="V14">
    <cfRule type="expression" dxfId="10702" priority="707">
      <formula>V14&lt;W14/2</formula>
    </cfRule>
  </conditionalFormatting>
  <conditionalFormatting sqref="X14">
    <cfRule type="expression" dxfId="10701" priority="706">
      <formula>X14&lt;Y14/2</formula>
    </cfRule>
  </conditionalFormatting>
  <conditionalFormatting sqref="C15:D15">
    <cfRule type="cellIs" dxfId="10700" priority="705" operator="equal">
      <formula>0</formula>
    </cfRule>
  </conditionalFormatting>
  <conditionalFormatting sqref="B15">
    <cfRule type="expression" dxfId="10699" priority="704">
      <formula>C15=0</formula>
    </cfRule>
  </conditionalFormatting>
  <conditionalFormatting sqref="G15">
    <cfRule type="expression" dxfId="10698" priority="703">
      <formula>G15&lt;H15/2</formula>
    </cfRule>
  </conditionalFormatting>
  <conditionalFormatting sqref="I15">
    <cfRule type="expression" dxfId="10697" priority="702">
      <formula>I15&lt;J15/2</formula>
    </cfRule>
  </conditionalFormatting>
  <conditionalFormatting sqref="E15">
    <cfRule type="expression" dxfId="10696" priority="701">
      <formula>E15&lt;F15/2</formula>
    </cfRule>
  </conditionalFormatting>
  <conditionalFormatting sqref="P15">
    <cfRule type="expression" dxfId="10695" priority="700">
      <formula>P15&lt;Q15/2</formula>
    </cfRule>
  </conditionalFormatting>
  <conditionalFormatting sqref="R15">
    <cfRule type="expression" dxfId="10694" priority="699">
      <formula>R15&lt;S15/2</formula>
    </cfRule>
  </conditionalFormatting>
  <conditionalFormatting sqref="T15">
    <cfRule type="expression" dxfId="10693" priority="698">
      <formula>T15&lt;U15/2</formula>
    </cfRule>
  </conditionalFormatting>
  <conditionalFormatting sqref="V15">
    <cfRule type="expression" dxfId="10692" priority="697">
      <formula>V15&lt;W15/2</formula>
    </cfRule>
  </conditionalFormatting>
  <conditionalFormatting sqref="X15">
    <cfRule type="expression" dxfId="10691" priority="696">
      <formula>X15&lt;Y15/2</formula>
    </cfRule>
  </conditionalFormatting>
  <conditionalFormatting sqref="C16:D16">
    <cfRule type="cellIs" dxfId="10690" priority="695" operator="equal">
      <formula>0</formula>
    </cfRule>
  </conditionalFormatting>
  <conditionalFormatting sqref="B16">
    <cfRule type="expression" dxfId="10689" priority="694">
      <formula>C16=0</formula>
    </cfRule>
  </conditionalFormatting>
  <conditionalFormatting sqref="G16">
    <cfRule type="expression" dxfId="10688" priority="693">
      <formula>G16&lt;H16/2</formula>
    </cfRule>
  </conditionalFormatting>
  <conditionalFormatting sqref="I16">
    <cfRule type="expression" dxfId="10687" priority="692">
      <formula>I16&lt;J16/2</formula>
    </cfRule>
  </conditionalFormatting>
  <conditionalFormatting sqref="E16">
    <cfRule type="expression" dxfId="10686" priority="691">
      <formula>E16&lt;F16/2</formula>
    </cfRule>
  </conditionalFormatting>
  <conditionalFormatting sqref="P16">
    <cfRule type="expression" dxfId="10685" priority="690">
      <formula>P16&lt;Q16/2</formula>
    </cfRule>
  </conditionalFormatting>
  <conditionalFormatting sqref="R16">
    <cfRule type="expression" dxfId="10684" priority="689">
      <formula>R16&lt;S16/2</formula>
    </cfRule>
  </conditionalFormatting>
  <conditionalFormatting sqref="T16">
    <cfRule type="expression" dxfId="10683" priority="688">
      <formula>T16&lt;U16/2</formula>
    </cfRule>
  </conditionalFormatting>
  <conditionalFormatting sqref="V16">
    <cfRule type="expression" dxfId="10682" priority="687">
      <formula>V16&lt;W16/2</formula>
    </cfRule>
  </conditionalFormatting>
  <conditionalFormatting sqref="X16">
    <cfRule type="expression" dxfId="10681" priority="686">
      <formula>X16&lt;Y16/2</formula>
    </cfRule>
  </conditionalFormatting>
  <conditionalFormatting sqref="C17:D17">
    <cfRule type="cellIs" dxfId="10680" priority="685" operator="equal">
      <formula>0</formula>
    </cfRule>
  </conditionalFormatting>
  <conditionalFormatting sqref="B17">
    <cfRule type="expression" dxfId="10679" priority="684">
      <formula>C17=0</formula>
    </cfRule>
  </conditionalFormatting>
  <conditionalFormatting sqref="G17">
    <cfRule type="expression" dxfId="10678" priority="683">
      <formula>G17&lt;H17/2</formula>
    </cfRule>
  </conditionalFormatting>
  <conditionalFormatting sqref="I17">
    <cfRule type="expression" dxfId="10677" priority="682">
      <formula>I17&lt;J17/2</formula>
    </cfRule>
  </conditionalFormatting>
  <conditionalFormatting sqref="E17">
    <cfRule type="expression" dxfId="10676" priority="681">
      <formula>E17&lt;F17/2</formula>
    </cfRule>
  </conditionalFormatting>
  <conditionalFormatting sqref="P17">
    <cfRule type="expression" dxfId="10675" priority="680">
      <formula>P17&lt;Q17/2</formula>
    </cfRule>
  </conditionalFormatting>
  <conditionalFormatting sqref="R17">
    <cfRule type="expression" dxfId="10674" priority="679">
      <formula>R17&lt;S17/2</formula>
    </cfRule>
  </conditionalFormatting>
  <conditionalFormatting sqref="T17">
    <cfRule type="expression" dxfId="10673" priority="678">
      <formula>T17&lt;U17/2</formula>
    </cfRule>
  </conditionalFormatting>
  <conditionalFormatting sqref="V17">
    <cfRule type="expression" dxfId="10672" priority="677">
      <formula>V17&lt;W17/2</formula>
    </cfRule>
  </conditionalFormatting>
  <conditionalFormatting sqref="X17">
    <cfRule type="expression" dxfId="10671" priority="676">
      <formula>X17&lt;Y17/2</formula>
    </cfRule>
  </conditionalFormatting>
  <conditionalFormatting sqref="C18:D18">
    <cfRule type="cellIs" dxfId="10670" priority="675" operator="equal">
      <formula>0</formula>
    </cfRule>
  </conditionalFormatting>
  <conditionalFormatting sqref="B18">
    <cfRule type="expression" dxfId="10669" priority="674">
      <formula>C18=0</formula>
    </cfRule>
  </conditionalFormatting>
  <conditionalFormatting sqref="G18">
    <cfRule type="expression" dxfId="10668" priority="673">
      <formula>G18&lt;H18/2</formula>
    </cfRule>
  </conditionalFormatting>
  <conditionalFormatting sqref="I18">
    <cfRule type="expression" dxfId="10667" priority="672">
      <formula>I18&lt;J18/2</formula>
    </cfRule>
  </conditionalFormatting>
  <conditionalFormatting sqref="E18">
    <cfRule type="expression" dxfId="10666" priority="671">
      <formula>E18&lt;F18/2</formula>
    </cfRule>
  </conditionalFormatting>
  <conditionalFormatting sqref="P18">
    <cfRule type="expression" dxfId="10665" priority="670">
      <formula>P18&lt;Q18/2</formula>
    </cfRule>
  </conditionalFormatting>
  <conditionalFormatting sqref="R18">
    <cfRule type="expression" dxfId="10664" priority="669">
      <formula>R18&lt;S18/2</formula>
    </cfRule>
  </conditionalFormatting>
  <conditionalFormatting sqref="T18">
    <cfRule type="expression" dxfId="10663" priority="668">
      <formula>T18&lt;U18/2</formula>
    </cfRule>
  </conditionalFormatting>
  <conditionalFormatting sqref="V18">
    <cfRule type="expression" dxfId="10662" priority="667">
      <formula>V18&lt;W18/2</formula>
    </cfRule>
  </conditionalFormatting>
  <conditionalFormatting sqref="X18">
    <cfRule type="expression" dxfId="10661" priority="666">
      <formula>X18&lt;Y18/2</formula>
    </cfRule>
  </conditionalFormatting>
  <conditionalFormatting sqref="C19:D19">
    <cfRule type="cellIs" dxfId="10660" priority="665" operator="equal">
      <formula>0</formula>
    </cfRule>
  </conditionalFormatting>
  <conditionalFormatting sqref="B19">
    <cfRule type="expression" dxfId="10659" priority="664">
      <formula>C19=0</formula>
    </cfRule>
  </conditionalFormatting>
  <conditionalFormatting sqref="G19">
    <cfRule type="expression" dxfId="10658" priority="663">
      <formula>G19&lt;H19/2</formula>
    </cfRule>
  </conditionalFormatting>
  <conditionalFormatting sqref="I19">
    <cfRule type="expression" dxfId="10657" priority="662">
      <formula>I19&lt;J19/2</formula>
    </cfRule>
  </conditionalFormatting>
  <conditionalFormatting sqref="E19">
    <cfRule type="expression" dxfId="10656" priority="661">
      <formula>E19&lt;F19/2</formula>
    </cfRule>
  </conditionalFormatting>
  <conditionalFormatting sqref="P19">
    <cfRule type="expression" dxfId="10655" priority="660">
      <formula>P19&lt;Q19/2</formula>
    </cfRule>
  </conditionalFormatting>
  <conditionalFormatting sqref="R19">
    <cfRule type="expression" dxfId="10654" priority="659">
      <formula>R19&lt;S19/2</formula>
    </cfRule>
  </conditionalFormatting>
  <conditionalFormatting sqref="T19">
    <cfRule type="expression" dxfId="10653" priority="658">
      <formula>T19&lt;U19/2</formula>
    </cfRule>
  </conditionalFormatting>
  <conditionalFormatting sqref="V19">
    <cfRule type="expression" dxfId="10652" priority="657">
      <formula>V19&lt;W19/2</formula>
    </cfRule>
  </conditionalFormatting>
  <conditionalFormatting sqref="X19">
    <cfRule type="expression" dxfId="10651" priority="656">
      <formula>X19&lt;Y19/2</formula>
    </cfRule>
  </conditionalFormatting>
  <conditionalFormatting sqref="C20:D20">
    <cfRule type="cellIs" dxfId="10650" priority="655" operator="equal">
      <formula>0</formula>
    </cfRule>
  </conditionalFormatting>
  <conditionalFormatting sqref="B20">
    <cfRule type="expression" dxfId="10649" priority="654">
      <formula>C20=0</formula>
    </cfRule>
  </conditionalFormatting>
  <conditionalFormatting sqref="G20">
    <cfRule type="expression" dxfId="10648" priority="653">
      <formula>G20&lt;H20/2</formula>
    </cfRule>
  </conditionalFormatting>
  <conditionalFormatting sqref="I20">
    <cfRule type="expression" dxfId="10647" priority="652">
      <formula>I20&lt;J20/2</formula>
    </cfRule>
  </conditionalFormatting>
  <conditionalFormatting sqref="E20">
    <cfRule type="expression" dxfId="10646" priority="651">
      <formula>E20&lt;F20/2</formula>
    </cfRule>
  </conditionalFormatting>
  <conditionalFormatting sqref="P20">
    <cfRule type="expression" dxfId="10645" priority="650">
      <formula>P20&lt;Q20/2</formula>
    </cfRule>
  </conditionalFormatting>
  <conditionalFormatting sqref="R20">
    <cfRule type="expression" dxfId="10644" priority="649">
      <formula>R20&lt;S20/2</formula>
    </cfRule>
  </conditionalFormatting>
  <conditionalFormatting sqref="T20">
    <cfRule type="expression" dxfId="10643" priority="648">
      <formula>T20&lt;U20/2</formula>
    </cfRule>
  </conditionalFormatting>
  <conditionalFormatting sqref="V20">
    <cfRule type="expression" dxfId="10642" priority="647">
      <formula>V20&lt;W20/2</formula>
    </cfRule>
  </conditionalFormatting>
  <conditionalFormatting sqref="X20">
    <cfRule type="expression" dxfId="10641" priority="646">
      <formula>X20&lt;Y20/2</formula>
    </cfRule>
  </conditionalFormatting>
  <conditionalFormatting sqref="C21:D21">
    <cfRule type="cellIs" dxfId="10640" priority="645" operator="equal">
      <formula>0</formula>
    </cfRule>
  </conditionalFormatting>
  <conditionalFormatting sqref="B21">
    <cfRule type="expression" dxfId="10639" priority="644">
      <formula>C21=0</formula>
    </cfRule>
  </conditionalFormatting>
  <conditionalFormatting sqref="G21">
    <cfRule type="expression" dxfId="10638" priority="643">
      <formula>G21&lt;H21/2</formula>
    </cfRule>
  </conditionalFormatting>
  <conditionalFormatting sqref="I21">
    <cfRule type="expression" dxfId="10637" priority="642">
      <formula>I21&lt;J21/2</formula>
    </cfRule>
  </conditionalFormatting>
  <conditionalFormatting sqref="E21">
    <cfRule type="expression" dxfId="10636" priority="641">
      <formula>E21&lt;F21/2</formula>
    </cfRule>
  </conditionalFormatting>
  <conditionalFormatting sqref="P21">
    <cfRule type="expression" dxfId="10635" priority="640">
      <formula>P21&lt;Q21/2</formula>
    </cfRule>
  </conditionalFormatting>
  <conditionalFormatting sqref="R21">
    <cfRule type="expression" dxfId="10634" priority="639">
      <formula>R21&lt;S21/2</formula>
    </cfRule>
  </conditionalFormatting>
  <conditionalFormatting sqref="T21">
    <cfRule type="expression" dxfId="10633" priority="638">
      <formula>T21&lt;U21/2</formula>
    </cfRule>
  </conditionalFormatting>
  <conditionalFormatting sqref="V21">
    <cfRule type="expression" dxfId="10632" priority="637">
      <formula>V21&lt;W21/2</formula>
    </cfRule>
  </conditionalFormatting>
  <conditionalFormatting sqref="X21">
    <cfRule type="expression" dxfId="10631" priority="636">
      <formula>X21&lt;Y21/2</formula>
    </cfRule>
  </conditionalFormatting>
  <conditionalFormatting sqref="C22:D22">
    <cfRule type="cellIs" dxfId="10630" priority="635" operator="equal">
      <formula>0</formula>
    </cfRule>
  </conditionalFormatting>
  <conditionalFormatting sqref="B22">
    <cfRule type="expression" dxfId="10629" priority="634">
      <formula>C22=0</formula>
    </cfRule>
  </conditionalFormatting>
  <conditionalFormatting sqref="G22">
    <cfRule type="expression" dxfId="10628" priority="633">
      <formula>G22&lt;H22/2</formula>
    </cfRule>
  </conditionalFormatting>
  <conditionalFormatting sqref="I22">
    <cfRule type="expression" dxfId="10627" priority="632">
      <formula>I22&lt;J22/2</formula>
    </cfRule>
  </conditionalFormatting>
  <conditionalFormatting sqref="E22">
    <cfRule type="expression" dxfId="10626" priority="631">
      <formula>E22&lt;F22/2</formula>
    </cfRule>
  </conditionalFormatting>
  <conditionalFormatting sqref="P22">
    <cfRule type="expression" dxfId="10625" priority="630">
      <formula>P22&lt;Q22/2</formula>
    </cfRule>
  </conditionalFormatting>
  <conditionalFormatting sqref="R22">
    <cfRule type="expression" dxfId="10624" priority="629">
      <formula>R22&lt;S22/2</formula>
    </cfRule>
  </conditionalFormatting>
  <conditionalFormatting sqref="T22">
    <cfRule type="expression" dxfId="10623" priority="628">
      <formula>T22&lt;U22/2</formula>
    </cfRule>
  </conditionalFormatting>
  <conditionalFormatting sqref="V22">
    <cfRule type="expression" dxfId="10622" priority="627">
      <formula>V22&lt;W22/2</formula>
    </cfRule>
  </conditionalFormatting>
  <conditionalFormatting sqref="X22">
    <cfRule type="expression" dxfId="10621" priority="626">
      <formula>X22&lt;Y22/2</formula>
    </cfRule>
  </conditionalFormatting>
  <conditionalFormatting sqref="C23:D23">
    <cfRule type="cellIs" dxfId="10620" priority="625" operator="equal">
      <formula>0</formula>
    </cfRule>
  </conditionalFormatting>
  <conditionalFormatting sqref="B23">
    <cfRule type="expression" dxfId="10619" priority="624">
      <formula>C23=0</formula>
    </cfRule>
  </conditionalFormatting>
  <conditionalFormatting sqref="G23">
    <cfRule type="expression" dxfId="10618" priority="623">
      <formula>G23&lt;H23/2</formula>
    </cfRule>
  </conditionalFormatting>
  <conditionalFormatting sqref="I23">
    <cfRule type="expression" dxfId="10617" priority="622">
      <formula>I23&lt;J23/2</formula>
    </cfRule>
  </conditionalFormatting>
  <conditionalFormatting sqref="E23">
    <cfRule type="expression" dxfId="10616" priority="621">
      <formula>E23&lt;F23/2</formula>
    </cfRule>
  </conditionalFormatting>
  <conditionalFormatting sqref="P23">
    <cfRule type="expression" dxfId="10615" priority="620">
      <formula>P23&lt;Q23/2</formula>
    </cfRule>
  </conditionalFormatting>
  <conditionalFormatting sqref="R23">
    <cfRule type="expression" dxfId="10614" priority="619">
      <formula>R23&lt;S23/2</formula>
    </cfRule>
  </conditionalFormatting>
  <conditionalFormatting sqref="T23">
    <cfRule type="expression" dxfId="10613" priority="618">
      <formula>T23&lt;U23/2</formula>
    </cfRule>
  </conditionalFormatting>
  <conditionalFormatting sqref="V23">
    <cfRule type="expression" dxfId="10612" priority="617">
      <formula>V23&lt;W23/2</formula>
    </cfRule>
  </conditionalFormatting>
  <conditionalFormatting sqref="X23">
    <cfRule type="expression" dxfId="10611" priority="616">
      <formula>X23&lt;Y23/2</formula>
    </cfRule>
  </conditionalFormatting>
  <conditionalFormatting sqref="C24:D24">
    <cfRule type="cellIs" dxfId="10610" priority="615" operator="equal">
      <formula>0</formula>
    </cfRule>
  </conditionalFormatting>
  <conditionalFormatting sqref="B24">
    <cfRule type="expression" dxfId="10609" priority="614">
      <formula>C24=0</formula>
    </cfRule>
  </conditionalFormatting>
  <conditionalFormatting sqref="G24">
    <cfRule type="expression" dxfId="10608" priority="613">
      <formula>G24&lt;H24/2</formula>
    </cfRule>
  </conditionalFormatting>
  <conditionalFormatting sqref="I24">
    <cfRule type="expression" dxfId="10607" priority="612">
      <formula>I24&lt;J24/2</formula>
    </cfRule>
  </conditionalFormatting>
  <conditionalFormatting sqref="E24">
    <cfRule type="expression" dxfId="10606" priority="611">
      <formula>E24&lt;F24/2</formula>
    </cfRule>
  </conditionalFormatting>
  <conditionalFormatting sqref="P24">
    <cfRule type="expression" dxfId="10605" priority="610">
      <formula>P24&lt;Q24/2</formula>
    </cfRule>
  </conditionalFormatting>
  <conditionalFormatting sqref="R24">
    <cfRule type="expression" dxfId="10604" priority="609">
      <formula>R24&lt;S24/2</formula>
    </cfRule>
  </conditionalFormatting>
  <conditionalFormatting sqref="T24">
    <cfRule type="expression" dxfId="10603" priority="608">
      <formula>T24&lt;U24/2</formula>
    </cfRule>
  </conditionalFormatting>
  <conditionalFormatting sqref="V24">
    <cfRule type="expression" dxfId="10602" priority="607">
      <formula>V24&lt;W24/2</formula>
    </cfRule>
  </conditionalFormatting>
  <conditionalFormatting sqref="X24">
    <cfRule type="expression" dxfId="10601" priority="606">
      <formula>X24&lt;Y24/2</formula>
    </cfRule>
  </conditionalFormatting>
  <conditionalFormatting sqref="C25:D25">
    <cfRule type="cellIs" dxfId="10600" priority="605" operator="equal">
      <formula>0</formula>
    </cfRule>
  </conditionalFormatting>
  <conditionalFormatting sqref="B25">
    <cfRule type="expression" dxfId="10599" priority="604">
      <formula>C25=0</formula>
    </cfRule>
  </conditionalFormatting>
  <conditionalFormatting sqref="G25">
    <cfRule type="expression" dxfId="10598" priority="603">
      <formula>G25&lt;H25/2</formula>
    </cfRule>
  </conditionalFormatting>
  <conditionalFormatting sqref="I25">
    <cfRule type="expression" dxfId="10597" priority="602">
      <formula>I25&lt;J25/2</formula>
    </cfRule>
  </conditionalFormatting>
  <conditionalFormatting sqref="E25">
    <cfRule type="expression" dxfId="10596" priority="601">
      <formula>E25&lt;F25/2</formula>
    </cfRule>
  </conditionalFormatting>
  <conditionalFormatting sqref="P25">
    <cfRule type="expression" dxfId="10595" priority="600">
      <formula>P25&lt;Q25/2</formula>
    </cfRule>
  </conditionalFormatting>
  <conditionalFormatting sqref="R25">
    <cfRule type="expression" dxfId="10594" priority="599">
      <formula>R25&lt;S25/2</formula>
    </cfRule>
  </conditionalFormatting>
  <conditionalFormatting sqref="T25">
    <cfRule type="expression" dxfId="10593" priority="598">
      <formula>T25&lt;U25/2</formula>
    </cfRule>
  </conditionalFormatting>
  <conditionalFormatting sqref="V25">
    <cfRule type="expression" dxfId="10592" priority="597">
      <formula>V25&lt;W25/2</formula>
    </cfRule>
  </conditionalFormatting>
  <conditionalFormatting sqref="X25">
    <cfRule type="expression" dxfId="10591" priority="596">
      <formula>X25&lt;Y25/2</formula>
    </cfRule>
  </conditionalFormatting>
  <conditionalFormatting sqref="C26:D26">
    <cfRule type="cellIs" dxfId="10590" priority="595" operator="equal">
      <formula>0</formula>
    </cfRule>
  </conditionalFormatting>
  <conditionalFormatting sqref="B26">
    <cfRule type="expression" dxfId="10589" priority="594">
      <formula>C26=0</formula>
    </cfRule>
  </conditionalFormatting>
  <conditionalFormatting sqref="G26">
    <cfRule type="expression" dxfId="10588" priority="593">
      <formula>G26&lt;H26/2</formula>
    </cfRule>
  </conditionalFormatting>
  <conditionalFormatting sqref="I26">
    <cfRule type="expression" dxfId="10587" priority="592">
      <formula>I26&lt;J26/2</formula>
    </cfRule>
  </conditionalFormatting>
  <conditionalFormatting sqref="E26">
    <cfRule type="expression" dxfId="10586" priority="591">
      <formula>E26&lt;F26/2</formula>
    </cfRule>
  </conditionalFormatting>
  <conditionalFormatting sqref="P26">
    <cfRule type="expression" dxfId="10585" priority="590">
      <formula>P26&lt;Q26/2</formula>
    </cfRule>
  </conditionalFormatting>
  <conditionalFormatting sqref="R26">
    <cfRule type="expression" dxfId="10584" priority="589">
      <formula>R26&lt;S26/2</formula>
    </cfRule>
  </conditionalFormatting>
  <conditionalFormatting sqref="T26">
    <cfRule type="expression" dxfId="10583" priority="588">
      <formula>T26&lt;U26/2</formula>
    </cfRule>
  </conditionalFormatting>
  <conditionalFormatting sqref="V26">
    <cfRule type="expression" dxfId="10582" priority="587">
      <formula>V26&lt;W26/2</formula>
    </cfRule>
  </conditionalFormatting>
  <conditionalFormatting sqref="X26">
    <cfRule type="expression" dxfId="10581" priority="586">
      <formula>X26&lt;Y26/2</formula>
    </cfRule>
  </conditionalFormatting>
  <conditionalFormatting sqref="C27:D27">
    <cfRule type="cellIs" dxfId="10580" priority="585" operator="equal">
      <formula>0</formula>
    </cfRule>
  </conditionalFormatting>
  <conditionalFormatting sqref="B27">
    <cfRule type="expression" dxfId="10579" priority="584">
      <formula>C27=0</formula>
    </cfRule>
  </conditionalFormatting>
  <conditionalFormatting sqref="G27">
    <cfRule type="expression" dxfId="10578" priority="583">
      <formula>G27&lt;H27/2</formula>
    </cfRule>
  </conditionalFormatting>
  <conditionalFormatting sqref="I27">
    <cfRule type="expression" dxfId="10577" priority="582">
      <formula>I27&lt;J27/2</formula>
    </cfRule>
  </conditionalFormatting>
  <conditionalFormatting sqref="E27">
    <cfRule type="expression" dxfId="10576" priority="581">
      <formula>E27&lt;F27/2</formula>
    </cfRule>
  </conditionalFormatting>
  <conditionalFormatting sqref="P27">
    <cfRule type="expression" dxfId="10575" priority="580">
      <formula>P27&lt;Q27/2</formula>
    </cfRule>
  </conditionalFormatting>
  <conditionalFormatting sqref="R27">
    <cfRule type="expression" dxfId="10574" priority="579">
      <formula>R27&lt;S27/2</formula>
    </cfRule>
  </conditionalFormatting>
  <conditionalFormatting sqref="T27">
    <cfRule type="expression" dxfId="10573" priority="578">
      <formula>T27&lt;U27/2</formula>
    </cfRule>
  </conditionalFormatting>
  <conditionalFormatting sqref="V27">
    <cfRule type="expression" dxfId="10572" priority="577">
      <formula>V27&lt;W27/2</formula>
    </cfRule>
  </conditionalFormatting>
  <conditionalFormatting sqref="X27">
    <cfRule type="expression" dxfId="10571" priority="576">
      <formula>X27&lt;Y27/2</formula>
    </cfRule>
  </conditionalFormatting>
  <conditionalFormatting sqref="C28:D28">
    <cfRule type="cellIs" dxfId="10570" priority="575" operator="equal">
      <formula>0</formula>
    </cfRule>
  </conditionalFormatting>
  <conditionalFormatting sqref="B28">
    <cfRule type="expression" dxfId="10569" priority="574">
      <formula>C28=0</formula>
    </cfRule>
  </conditionalFormatting>
  <conditionalFormatting sqref="G28">
    <cfRule type="expression" dxfId="10568" priority="573">
      <formula>G28&lt;H28/2</formula>
    </cfRule>
  </conditionalFormatting>
  <conditionalFormatting sqref="I28">
    <cfRule type="expression" dxfId="10567" priority="572">
      <formula>I28&lt;J28/2</formula>
    </cfRule>
  </conditionalFormatting>
  <conditionalFormatting sqref="E28">
    <cfRule type="expression" dxfId="10566" priority="571">
      <formula>E28&lt;F28/2</formula>
    </cfRule>
  </conditionalFormatting>
  <conditionalFormatting sqref="P28">
    <cfRule type="expression" dxfId="10565" priority="570">
      <formula>P28&lt;Q28/2</formula>
    </cfRule>
  </conditionalFormatting>
  <conditionalFormatting sqref="R28">
    <cfRule type="expression" dxfId="10564" priority="569">
      <formula>R28&lt;S28/2</formula>
    </cfRule>
  </conditionalFormatting>
  <conditionalFormatting sqref="T28">
    <cfRule type="expression" dxfId="10563" priority="568">
      <formula>T28&lt;U28/2</formula>
    </cfRule>
  </conditionalFormatting>
  <conditionalFormatting sqref="V28">
    <cfRule type="expression" dxfId="10562" priority="567">
      <formula>V28&lt;W28/2</formula>
    </cfRule>
  </conditionalFormatting>
  <conditionalFormatting sqref="X28">
    <cfRule type="expression" dxfId="10561" priority="566">
      <formula>X28&lt;Y28/2</formula>
    </cfRule>
  </conditionalFormatting>
  <conditionalFormatting sqref="C29:D29">
    <cfRule type="cellIs" dxfId="10560" priority="565" operator="equal">
      <formula>0</formula>
    </cfRule>
  </conditionalFormatting>
  <conditionalFormatting sqref="B29">
    <cfRule type="expression" dxfId="10559" priority="564">
      <formula>C29=0</formula>
    </cfRule>
  </conditionalFormatting>
  <conditionalFormatting sqref="G29">
    <cfRule type="expression" dxfId="10558" priority="563">
      <formula>G29&lt;H29/2</formula>
    </cfRule>
  </conditionalFormatting>
  <conditionalFormatting sqref="I29">
    <cfRule type="expression" dxfId="10557" priority="562">
      <formula>I29&lt;J29/2</formula>
    </cfRule>
  </conditionalFormatting>
  <conditionalFormatting sqref="E29">
    <cfRule type="expression" dxfId="10556" priority="561">
      <formula>E29&lt;F29/2</formula>
    </cfRule>
  </conditionalFormatting>
  <conditionalFormatting sqref="P29">
    <cfRule type="expression" dxfId="10555" priority="560">
      <formula>P29&lt;Q29/2</formula>
    </cfRule>
  </conditionalFormatting>
  <conditionalFormatting sqref="R29">
    <cfRule type="expression" dxfId="10554" priority="559">
      <formula>R29&lt;S29/2</formula>
    </cfRule>
  </conditionalFormatting>
  <conditionalFormatting sqref="T29">
    <cfRule type="expression" dxfId="10553" priority="558">
      <formula>T29&lt;U29/2</formula>
    </cfRule>
  </conditionalFormatting>
  <conditionalFormatting sqref="V29">
    <cfRule type="expression" dxfId="10552" priority="557">
      <formula>V29&lt;W29/2</formula>
    </cfRule>
  </conditionalFormatting>
  <conditionalFormatting sqref="X29">
    <cfRule type="expression" dxfId="10551" priority="556">
      <formula>X29&lt;Y29/2</formula>
    </cfRule>
  </conditionalFormatting>
  <conditionalFormatting sqref="E5:M5 P5:AB5 K6:K29 Z6:Z29 AB6:AB29 M6:M29 F6:F11 Q6:Q11">
    <cfRule type="expression" dxfId="10550" priority="555">
      <formula>$C$5=0</formula>
    </cfRule>
  </conditionalFormatting>
  <conditionalFormatting sqref="E6:M6 P6:AB6">
    <cfRule type="expression" dxfId="10549" priority="554">
      <formula>$C$6=0</formula>
    </cfRule>
  </conditionalFormatting>
  <conditionalFormatting sqref="E7:M7 P7:AB7">
    <cfRule type="expression" dxfId="10548" priority="553">
      <formula>$C$7=0</formula>
    </cfRule>
  </conditionalFormatting>
  <conditionalFormatting sqref="E8:M8 P8:AB8">
    <cfRule type="expression" dxfId="10547" priority="552">
      <formula>$C$8=0</formula>
    </cfRule>
  </conditionalFormatting>
  <conditionalFormatting sqref="E9:M9 P9:AB9">
    <cfRule type="expression" dxfId="10546" priority="551">
      <formula>$C$9=0</formula>
    </cfRule>
  </conditionalFormatting>
  <conditionalFormatting sqref="E10:M10 P10:AB10">
    <cfRule type="expression" dxfId="10545" priority="550">
      <formula>$C$10=0</formula>
    </cfRule>
  </conditionalFormatting>
  <conditionalFormatting sqref="E11:M11 P11:AB11">
    <cfRule type="expression" dxfId="10544" priority="549">
      <formula>$C$11=0</formula>
    </cfRule>
  </conditionalFormatting>
  <conditionalFormatting sqref="E12:M12 P12:AB12">
    <cfRule type="expression" dxfId="10543" priority="548">
      <formula>$C$12=0</formula>
    </cfRule>
  </conditionalFormatting>
  <conditionalFormatting sqref="E13:M13 P13:AB13">
    <cfRule type="expression" dxfId="10542" priority="547">
      <formula>$C$13=0</formula>
    </cfRule>
  </conditionalFormatting>
  <conditionalFormatting sqref="E14:M14 P14:AB14">
    <cfRule type="expression" dxfId="10541" priority="546">
      <formula>$C$14=0</formula>
    </cfRule>
  </conditionalFormatting>
  <conditionalFormatting sqref="E15:M15 P15:AB15">
    <cfRule type="expression" dxfId="10540" priority="545">
      <formula>$C$15=0</formula>
    </cfRule>
  </conditionalFormatting>
  <conditionalFormatting sqref="E16:M16 P16:AB16">
    <cfRule type="expression" dxfId="10539" priority="544">
      <formula>$C$16=0</formula>
    </cfRule>
  </conditionalFormatting>
  <conditionalFormatting sqref="E17:M17 P17:AB17">
    <cfRule type="expression" dxfId="10538" priority="543">
      <formula>$C$17=0</formula>
    </cfRule>
  </conditionalFormatting>
  <conditionalFormatting sqref="E18:M18 P18:AB18">
    <cfRule type="expression" dxfId="10537" priority="542">
      <formula>$C$18=0</formula>
    </cfRule>
  </conditionalFormatting>
  <conditionalFormatting sqref="E19:M19 P19:AB19">
    <cfRule type="expression" dxfId="10536" priority="541">
      <formula>$C$19=0</formula>
    </cfRule>
  </conditionalFormatting>
  <conditionalFormatting sqref="E20:M20 P20:AB20">
    <cfRule type="expression" dxfId="10535" priority="540">
      <formula>$C$20=0</formula>
    </cfRule>
  </conditionalFormatting>
  <conditionalFormatting sqref="E21:M21 P21:AB21">
    <cfRule type="expression" dxfId="10534" priority="539">
      <formula>$C$21=0</formula>
    </cfRule>
  </conditionalFormatting>
  <conditionalFormatting sqref="E22:M22 P22:AB22">
    <cfRule type="expression" dxfId="10533" priority="538">
      <formula>$C$22=0</formula>
    </cfRule>
  </conditionalFormatting>
  <conditionalFormatting sqref="E23:M23 P23:AB23">
    <cfRule type="expression" dxfId="10532" priority="537">
      <formula>$C$23=0</formula>
    </cfRule>
  </conditionalFormatting>
  <conditionalFormatting sqref="E24:M24 P24:AB24">
    <cfRule type="expression" dxfId="10531" priority="536">
      <formula>$C$24=0</formula>
    </cfRule>
  </conditionalFormatting>
  <conditionalFormatting sqref="E25:M25 P25:AB25">
    <cfRule type="expression" dxfId="10530" priority="535">
      <formula>$C$25=0</formula>
    </cfRule>
  </conditionalFormatting>
  <conditionalFormatting sqref="E26:M26 P26:AB26">
    <cfRule type="expression" dxfId="10529" priority="534">
      <formula>$C$26=0</formula>
    </cfRule>
  </conditionalFormatting>
  <conditionalFormatting sqref="E27:M27 P27:AB27">
    <cfRule type="expression" dxfId="10528" priority="533">
      <formula>$C$27=0</formula>
    </cfRule>
  </conditionalFormatting>
  <conditionalFormatting sqref="E28:M28 P28:AB28">
    <cfRule type="expression" dxfId="10527" priority="532">
      <formula>$C$28=0</formula>
    </cfRule>
  </conditionalFormatting>
  <conditionalFormatting sqref="E29:M29 P29:AB29">
    <cfRule type="expression" dxfId="10526" priority="531">
      <formula>$C$29=0</formula>
    </cfRule>
  </conditionalFormatting>
  <conditionalFormatting sqref="K5:K29">
    <cfRule type="containsErrors" dxfId="10525" priority="480">
      <formula>ISERROR(K5)</formula>
    </cfRule>
    <cfRule type="expression" dxfId="10524" priority="530">
      <formula>K5&lt;50</formula>
    </cfRule>
  </conditionalFormatting>
  <conditionalFormatting sqref="K6">
    <cfRule type="expression" dxfId="10523" priority="529">
      <formula>K6&lt;50</formula>
    </cfRule>
  </conditionalFormatting>
  <conditionalFormatting sqref="K7">
    <cfRule type="expression" dxfId="10522" priority="528">
      <formula>K7&lt;50</formula>
    </cfRule>
  </conditionalFormatting>
  <conditionalFormatting sqref="K8">
    <cfRule type="expression" dxfId="10521" priority="527">
      <formula>K8&lt;50</formula>
    </cfRule>
  </conditionalFormatting>
  <conditionalFormatting sqref="K9">
    <cfRule type="expression" dxfId="10520" priority="526">
      <formula>K9&lt;50</formula>
    </cfRule>
  </conditionalFormatting>
  <conditionalFormatting sqref="K10">
    <cfRule type="expression" dxfId="10519" priority="525">
      <formula>K10&lt;50</formula>
    </cfRule>
  </conditionalFormatting>
  <conditionalFormatting sqref="K11">
    <cfRule type="expression" dxfId="10518" priority="524">
      <formula>K11&lt;50</formula>
    </cfRule>
  </conditionalFormatting>
  <conditionalFormatting sqref="K12">
    <cfRule type="expression" dxfId="10517" priority="523">
      <formula>K12&lt;50</formula>
    </cfRule>
  </conditionalFormatting>
  <conditionalFormatting sqref="K13">
    <cfRule type="expression" dxfId="10516" priority="522">
      <formula>K13&lt;50</formula>
    </cfRule>
  </conditionalFormatting>
  <conditionalFormatting sqref="K14">
    <cfRule type="expression" dxfId="10515" priority="521">
      <formula>K14&lt;50</formula>
    </cfRule>
  </conditionalFormatting>
  <conditionalFormatting sqref="K15">
    <cfRule type="expression" dxfId="10514" priority="520">
      <formula>K15&lt;50</formula>
    </cfRule>
  </conditionalFormatting>
  <conditionalFormatting sqref="K16">
    <cfRule type="expression" dxfId="10513" priority="519">
      <formula>K16&lt;50</formula>
    </cfRule>
  </conditionalFormatting>
  <conditionalFormatting sqref="K17">
    <cfRule type="expression" dxfId="10512" priority="518">
      <formula>K17&lt;50</formula>
    </cfRule>
  </conditionalFormatting>
  <conditionalFormatting sqref="K18">
    <cfRule type="expression" dxfId="10511" priority="517">
      <formula>K18&lt;50</formula>
    </cfRule>
  </conditionalFormatting>
  <conditionalFormatting sqref="K19">
    <cfRule type="expression" dxfId="10510" priority="516">
      <formula>K19&lt;50</formula>
    </cfRule>
  </conditionalFormatting>
  <conditionalFormatting sqref="K20">
    <cfRule type="expression" dxfId="10509" priority="515">
      <formula>K20&lt;50</formula>
    </cfRule>
  </conditionalFormatting>
  <conditionalFormatting sqref="K21">
    <cfRule type="expression" dxfId="10508" priority="514">
      <formula>K21&lt;50</formula>
    </cfRule>
  </conditionalFormatting>
  <conditionalFormatting sqref="K22">
    <cfRule type="expression" dxfId="10507" priority="513">
      <formula>K22&lt;50</formula>
    </cfRule>
  </conditionalFormatting>
  <conditionalFormatting sqref="K23">
    <cfRule type="expression" dxfId="10506" priority="512">
      <formula>K23&lt;50</formula>
    </cfRule>
  </conditionalFormatting>
  <conditionalFormatting sqref="K24">
    <cfRule type="expression" dxfId="10505" priority="511">
      <formula>K24&lt;50</formula>
    </cfRule>
  </conditionalFormatting>
  <conditionalFormatting sqref="K25">
    <cfRule type="expression" dxfId="10504" priority="510">
      <formula>K25&lt;50</formula>
    </cfRule>
  </conditionalFormatting>
  <conditionalFormatting sqref="K26">
    <cfRule type="expression" dxfId="10503" priority="509">
      <formula>K26&lt;50</formula>
    </cfRule>
  </conditionalFormatting>
  <conditionalFormatting sqref="K27">
    <cfRule type="expression" dxfId="10502" priority="508">
      <formula>K27&lt;50</formula>
    </cfRule>
  </conditionalFormatting>
  <conditionalFormatting sqref="K28">
    <cfRule type="expression" dxfId="10501" priority="507">
      <formula>K28&lt;50</formula>
    </cfRule>
  </conditionalFormatting>
  <conditionalFormatting sqref="K29">
    <cfRule type="expression" dxfId="10500" priority="506">
      <formula>K29&lt;50</formula>
    </cfRule>
  </conditionalFormatting>
  <conditionalFormatting sqref="Z5:Z29">
    <cfRule type="containsErrors" dxfId="10499" priority="479">
      <formula>ISERROR(Z5)</formula>
    </cfRule>
    <cfRule type="expression" dxfId="10498" priority="505">
      <formula>Z5&lt;50</formula>
    </cfRule>
  </conditionalFormatting>
  <conditionalFormatting sqref="Z6">
    <cfRule type="expression" dxfId="10497" priority="504">
      <formula>Z6&lt;50</formula>
    </cfRule>
  </conditionalFormatting>
  <conditionalFormatting sqref="Z7">
    <cfRule type="expression" dxfId="10496" priority="503">
      <formula>Z7&lt;50</formula>
    </cfRule>
  </conditionalFormatting>
  <conditionalFormatting sqref="Z8">
    <cfRule type="expression" dxfId="10495" priority="502">
      <formula>Z8&lt;50</formula>
    </cfRule>
  </conditionalFormatting>
  <conditionalFormatting sqref="Z9">
    <cfRule type="expression" dxfId="10494" priority="501">
      <formula>Z9&lt;50</formula>
    </cfRule>
  </conditionalFormatting>
  <conditionalFormatting sqref="Z10">
    <cfRule type="expression" dxfId="10493" priority="500">
      <formula>Z10&lt;50</formula>
    </cfRule>
  </conditionalFormatting>
  <conditionalFormatting sqref="Z11">
    <cfRule type="expression" dxfId="10492" priority="499">
      <formula>Z11&lt;50</formula>
    </cfRule>
  </conditionalFormatting>
  <conditionalFormatting sqref="Z12">
    <cfRule type="expression" dxfId="10491" priority="498">
      <formula>Z12&lt;50</formula>
    </cfRule>
  </conditionalFormatting>
  <conditionalFormatting sqref="Z13">
    <cfRule type="expression" dxfId="10490" priority="497">
      <formula>Z13&lt;50</formula>
    </cfRule>
  </conditionalFormatting>
  <conditionalFormatting sqref="Z14">
    <cfRule type="expression" dxfId="10489" priority="496">
      <formula>Z14&lt;50</formula>
    </cfRule>
  </conditionalFormatting>
  <conditionalFormatting sqref="Z15">
    <cfRule type="expression" dxfId="10488" priority="495">
      <formula>Z15&lt;50</formula>
    </cfRule>
  </conditionalFormatting>
  <conditionalFormatting sqref="Z16">
    <cfRule type="expression" dxfId="10487" priority="494">
      <formula>Z16&lt;50</formula>
    </cfRule>
  </conditionalFormatting>
  <conditionalFormatting sqref="Z17">
    <cfRule type="expression" dxfId="10486" priority="493">
      <formula>Z17&lt;50</formula>
    </cfRule>
  </conditionalFormatting>
  <conditionalFormatting sqref="Z18">
    <cfRule type="expression" dxfId="10485" priority="492">
      <formula>Z18&lt;50</formula>
    </cfRule>
  </conditionalFormatting>
  <conditionalFormatting sqref="Z19">
    <cfRule type="expression" dxfId="10484" priority="491">
      <formula>Z19&lt;50</formula>
    </cfRule>
  </conditionalFormatting>
  <conditionalFormatting sqref="Z20">
    <cfRule type="expression" dxfId="10483" priority="490">
      <formula>Z20&lt;50</formula>
    </cfRule>
  </conditionalFormatting>
  <conditionalFormatting sqref="Z21">
    <cfRule type="expression" dxfId="10482" priority="489">
      <formula>Z21&lt;50</formula>
    </cfRule>
  </conditionalFormatting>
  <conditionalFormatting sqref="Z22">
    <cfRule type="expression" dxfId="10481" priority="488">
      <formula>Z22&lt;50</formula>
    </cfRule>
  </conditionalFormatting>
  <conditionalFormatting sqref="Z23">
    <cfRule type="expression" dxfId="10480" priority="487">
      <formula>Z23&lt;50</formula>
    </cfRule>
  </conditionalFormatting>
  <conditionalFormatting sqref="Z24">
    <cfRule type="expression" dxfId="10479" priority="486">
      <formula>Z24&lt;50</formula>
    </cfRule>
  </conditionalFormatting>
  <conditionalFormatting sqref="Z25">
    <cfRule type="expression" dxfId="10478" priority="485">
      <formula>Z25&lt;50</formula>
    </cfRule>
  </conditionalFormatting>
  <conditionalFormatting sqref="Z26">
    <cfRule type="expression" dxfId="10477" priority="484">
      <formula>Z26&lt;50</formula>
    </cfRule>
  </conditionalFormatting>
  <conditionalFormatting sqref="Z27">
    <cfRule type="expression" dxfId="10476" priority="483">
      <formula>Z27&lt;50</formula>
    </cfRule>
  </conditionalFormatting>
  <conditionalFormatting sqref="Z28">
    <cfRule type="expression" dxfId="10475" priority="482">
      <formula>Z28&lt;50</formula>
    </cfRule>
  </conditionalFormatting>
  <conditionalFormatting sqref="Z29">
    <cfRule type="expression" dxfId="10474" priority="481">
      <formula>Z29&lt;50</formula>
    </cfRule>
  </conditionalFormatting>
  <conditionalFormatting sqref="G5">
    <cfRule type="expression" dxfId="10473" priority="478">
      <formula>G5&lt;H5/2</formula>
    </cfRule>
  </conditionalFormatting>
  <conditionalFormatting sqref="E5">
    <cfRule type="expression" dxfId="10472" priority="477">
      <formula>E5&lt;F5/2</formula>
    </cfRule>
  </conditionalFormatting>
  <conditionalFormatting sqref="G6">
    <cfRule type="expression" dxfId="10471" priority="476">
      <formula>G6&lt;H6/2</formula>
    </cfRule>
  </conditionalFormatting>
  <conditionalFormatting sqref="E6">
    <cfRule type="expression" dxfId="10470" priority="475">
      <formula>E6&lt;F6/2</formula>
    </cfRule>
  </conditionalFormatting>
  <conditionalFormatting sqref="G7">
    <cfRule type="expression" dxfId="10469" priority="474">
      <formula>G7&lt;H7/2</formula>
    </cfRule>
  </conditionalFormatting>
  <conditionalFormatting sqref="E7">
    <cfRule type="expression" dxfId="10468" priority="473">
      <formula>E7&lt;F7/2</formula>
    </cfRule>
  </conditionalFormatting>
  <conditionalFormatting sqref="G8">
    <cfRule type="expression" dxfId="10467" priority="472">
      <formula>G8&lt;H8/2</formula>
    </cfRule>
  </conditionalFormatting>
  <conditionalFormatting sqref="E8">
    <cfRule type="expression" dxfId="10466" priority="471">
      <formula>E8&lt;F8/2</formula>
    </cfRule>
  </conditionalFormatting>
  <conditionalFormatting sqref="G9">
    <cfRule type="expression" dxfId="10465" priority="470">
      <formula>G9&lt;H9/2</formula>
    </cfRule>
  </conditionalFormatting>
  <conditionalFormatting sqref="E9">
    <cfRule type="expression" dxfId="10464" priority="469">
      <formula>E9&lt;F9/2</formula>
    </cfRule>
  </conditionalFormatting>
  <conditionalFormatting sqref="G10">
    <cfRule type="expression" dxfId="10463" priority="468">
      <formula>G10&lt;H10/2</formula>
    </cfRule>
  </conditionalFormatting>
  <conditionalFormatting sqref="E10">
    <cfRule type="expression" dxfId="10462" priority="467">
      <formula>E10&lt;F10/2</formula>
    </cfRule>
  </conditionalFormatting>
  <conditionalFormatting sqref="G11">
    <cfRule type="expression" dxfId="10461" priority="466">
      <formula>G11&lt;H11/2</formula>
    </cfRule>
  </conditionalFormatting>
  <conditionalFormatting sqref="E11">
    <cfRule type="expression" dxfId="10460" priority="465">
      <formula>E11&lt;F11/2</formula>
    </cfRule>
  </conditionalFormatting>
  <conditionalFormatting sqref="E5:H5 H6:H11 F6:F11">
    <cfRule type="expression" dxfId="10459" priority="464">
      <formula>$C$5=0</formula>
    </cfRule>
  </conditionalFormatting>
  <conditionalFormatting sqref="E6:H6">
    <cfRule type="expression" dxfId="10458" priority="463">
      <formula>$C$6=0</formula>
    </cfRule>
  </conditionalFormatting>
  <conditionalFormatting sqref="E7:H7">
    <cfRule type="expression" dxfId="10457" priority="462">
      <formula>$C$7=0</formula>
    </cfRule>
  </conditionalFormatting>
  <conditionalFormatting sqref="E8:H8">
    <cfRule type="expression" dxfId="10456" priority="461">
      <formula>$C$8=0</formula>
    </cfRule>
  </conditionalFormatting>
  <conditionalFormatting sqref="E9:H9">
    <cfRule type="expression" dxfId="10455" priority="460">
      <formula>$C$9=0</formula>
    </cfRule>
  </conditionalFormatting>
  <conditionalFormatting sqref="E10:H10">
    <cfRule type="expression" dxfId="10454" priority="459">
      <formula>$C$10=0</formula>
    </cfRule>
  </conditionalFormatting>
  <conditionalFormatting sqref="E11:H11">
    <cfRule type="expression" dxfId="10453" priority="458">
      <formula>$C$11=0</formula>
    </cfRule>
  </conditionalFormatting>
  <conditionalFormatting sqref="R5">
    <cfRule type="expression" dxfId="10452" priority="457">
      <formula>R5&lt;S5/2</formula>
    </cfRule>
  </conditionalFormatting>
  <conditionalFormatting sqref="P5">
    <cfRule type="expression" dxfId="10451" priority="456">
      <formula>P5&lt;Q5/2</formula>
    </cfRule>
  </conditionalFormatting>
  <conditionalFormatting sqref="R6">
    <cfRule type="expression" dxfId="10450" priority="455">
      <formula>R6&lt;S6/2</formula>
    </cfRule>
  </conditionalFormatting>
  <conditionalFormatting sqref="P6">
    <cfRule type="expression" dxfId="10449" priority="454">
      <formula>P6&lt;Q6/2</formula>
    </cfRule>
  </conditionalFormatting>
  <conditionalFormatting sqref="R7">
    <cfRule type="expression" dxfId="10448" priority="453">
      <formula>R7&lt;S7/2</formula>
    </cfRule>
  </conditionalFormatting>
  <conditionalFormatting sqref="P7">
    <cfRule type="expression" dxfId="10447" priority="452">
      <formula>P7&lt;Q7/2</formula>
    </cfRule>
  </conditionalFormatting>
  <conditionalFormatting sqref="R8">
    <cfRule type="expression" dxfId="10446" priority="451">
      <formula>R8&lt;S8/2</formula>
    </cfRule>
  </conditionalFormatting>
  <conditionalFormatting sqref="P8">
    <cfRule type="expression" dxfId="10445" priority="450">
      <formula>P8&lt;Q8/2</formula>
    </cfRule>
  </conditionalFormatting>
  <conditionalFormatting sqref="R9">
    <cfRule type="expression" dxfId="10444" priority="449">
      <formula>R9&lt;S9/2</formula>
    </cfRule>
  </conditionalFormatting>
  <conditionalFormatting sqref="P9">
    <cfRule type="expression" dxfId="10443" priority="448">
      <formula>P9&lt;Q9/2</formula>
    </cfRule>
  </conditionalFormatting>
  <conditionalFormatting sqref="R10">
    <cfRule type="expression" dxfId="10442" priority="447">
      <formula>R10&lt;S10/2</formula>
    </cfRule>
  </conditionalFormatting>
  <conditionalFormatting sqref="P10">
    <cfRule type="expression" dxfId="10441" priority="446">
      <formula>P10&lt;Q10/2</formula>
    </cfRule>
  </conditionalFormatting>
  <conditionalFormatting sqref="R11">
    <cfRule type="expression" dxfId="10440" priority="445">
      <formula>R11&lt;S11/2</formula>
    </cfRule>
  </conditionalFormatting>
  <conditionalFormatting sqref="P11">
    <cfRule type="expression" dxfId="10439" priority="444">
      <formula>P11&lt;Q11/2</formula>
    </cfRule>
  </conditionalFormatting>
  <conditionalFormatting sqref="P5:S5 S6:S11 Q6:Q11">
    <cfRule type="expression" dxfId="10438" priority="443">
      <formula>$C$5=0</formula>
    </cfRule>
  </conditionalFormatting>
  <conditionalFormatting sqref="P6:S6">
    <cfRule type="expression" dxfId="10437" priority="442">
      <formula>$C$6=0</formula>
    </cfRule>
  </conditionalFormatting>
  <conditionalFormatting sqref="P7:S7">
    <cfRule type="expression" dxfId="10436" priority="441">
      <formula>$C$7=0</formula>
    </cfRule>
  </conditionalFormatting>
  <conditionalFormatting sqref="P8:S8">
    <cfRule type="expression" dxfId="10435" priority="440">
      <formula>$C$8=0</formula>
    </cfRule>
  </conditionalFormatting>
  <conditionalFormatting sqref="P9:S9">
    <cfRule type="expression" dxfId="10434" priority="439">
      <formula>$C$9=0</formula>
    </cfRule>
  </conditionalFormatting>
  <conditionalFormatting sqref="P10:S10">
    <cfRule type="expression" dxfId="10433" priority="438">
      <formula>$C$10=0</formula>
    </cfRule>
  </conditionalFormatting>
  <conditionalFormatting sqref="P11:S11">
    <cfRule type="expression" dxfId="10432" priority="437">
      <formula>$C$11=0</formula>
    </cfRule>
  </conditionalFormatting>
  <conditionalFormatting sqref="AC5:AE5">
    <cfRule type="expression" dxfId="10431" priority="435">
      <formula>C5=0</formula>
    </cfRule>
    <cfRule type="iconSet" priority="436">
      <iconSet iconSet="3Arrows" reverse="1">
        <cfvo type="percent" val="0"/>
        <cfvo type="num" val="1"/>
        <cfvo type="num" val="2"/>
      </iconSet>
    </cfRule>
  </conditionalFormatting>
  <conditionalFormatting sqref="AC6:AE6">
    <cfRule type="expression" dxfId="10430" priority="433">
      <formula>C6=0</formula>
    </cfRule>
    <cfRule type="iconSet" priority="434">
      <iconSet iconSet="3Arrows" reverse="1">
        <cfvo type="percent" val="0"/>
        <cfvo type="num" val="1"/>
        <cfvo type="num" val="2"/>
      </iconSet>
    </cfRule>
  </conditionalFormatting>
  <conditionalFormatting sqref="AC7:AE7">
    <cfRule type="expression" dxfId="10429" priority="431">
      <formula>C7=0</formula>
    </cfRule>
    <cfRule type="iconSet" priority="432">
      <iconSet iconSet="3Arrows" reverse="1">
        <cfvo type="percent" val="0"/>
        <cfvo type="num" val="1"/>
        <cfvo type="num" val="2"/>
      </iconSet>
    </cfRule>
  </conditionalFormatting>
  <conditionalFormatting sqref="AC8:AE8">
    <cfRule type="expression" dxfId="10428" priority="429">
      <formula>C8=0</formula>
    </cfRule>
    <cfRule type="iconSet" priority="430">
      <iconSet iconSet="3Arrows" reverse="1">
        <cfvo type="percent" val="0"/>
        <cfvo type="num" val="1"/>
        <cfvo type="num" val="2"/>
      </iconSet>
    </cfRule>
  </conditionalFormatting>
  <conditionalFormatting sqref="AC9:AE9">
    <cfRule type="expression" dxfId="10427" priority="427">
      <formula>C9=0</formula>
    </cfRule>
    <cfRule type="iconSet" priority="428">
      <iconSet iconSet="3Arrows" reverse="1">
        <cfvo type="percent" val="0"/>
        <cfvo type="num" val="1"/>
        <cfvo type="num" val="2"/>
      </iconSet>
    </cfRule>
  </conditionalFormatting>
  <conditionalFormatting sqref="AC10:AE10">
    <cfRule type="expression" dxfId="10426" priority="425">
      <formula>C10=0</formula>
    </cfRule>
    <cfRule type="iconSet" priority="426">
      <iconSet iconSet="3Arrows" reverse="1">
        <cfvo type="percent" val="0"/>
        <cfvo type="num" val="1"/>
        <cfvo type="num" val="2"/>
      </iconSet>
    </cfRule>
  </conditionalFormatting>
  <conditionalFormatting sqref="AC11:AE11">
    <cfRule type="expression" dxfId="10425" priority="423">
      <formula>C11=0</formula>
    </cfRule>
    <cfRule type="iconSet" priority="424">
      <iconSet iconSet="3Arrows" reverse="1">
        <cfvo type="percent" val="0"/>
        <cfvo type="num" val="1"/>
        <cfvo type="num" val="2"/>
      </iconSet>
    </cfRule>
  </conditionalFormatting>
  <conditionalFormatting sqref="AC12:AE12">
    <cfRule type="expression" dxfId="10424" priority="421">
      <formula>C12=0</formula>
    </cfRule>
    <cfRule type="iconSet" priority="422">
      <iconSet iconSet="3Arrows" reverse="1">
        <cfvo type="percent" val="0"/>
        <cfvo type="num" val="1"/>
        <cfvo type="num" val="2"/>
      </iconSet>
    </cfRule>
  </conditionalFormatting>
  <conditionalFormatting sqref="AC13:AE13">
    <cfRule type="expression" dxfId="10423" priority="419">
      <formula>C13=0</formula>
    </cfRule>
    <cfRule type="iconSet" priority="420">
      <iconSet iconSet="3Arrows" reverse="1">
        <cfvo type="percent" val="0"/>
        <cfvo type="num" val="1"/>
        <cfvo type="num" val="2"/>
      </iconSet>
    </cfRule>
  </conditionalFormatting>
  <conditionalFormatting sqref="AC14:AE14">
    <cfRule type="expression" dxfId="10422" priority="417">
      <formula>C14=0</formula>
    </cfRule>
    <cfRule type="iconSet" priority="418">
      <iconSet iconSet="3Arrows" reverse="1">
        <cfvo type="percent" val="0"/>
        <cfvo type="num" val="1"/>
        <cfvo type="num" val="2"/>
      </iconSet>
    </cfRule>
  </conditionalFormatting>
  <conditionalFormatting sqref="AC15:AE15">
    <cfRule type="expression" dxfId="10421" priority="415">
      <formula>C15=0</formula>
    </cfRule>
    <cfRule type="iconSet" priority="416">
      <iconSet iconSet="3Arrows" reverse="1">
        <cfvo type="percent" val="0"/>
        <cfvo type="num" val="1"/>
        <cfvo type="num" val="2"/>
      </iconSet>
    </cfRule>
  </conditionalFormatting>
  <conditionalFormatting sqref="AC16:AE16">
    <cfRule type="expression" dxfId="10420" priority="413">
      <formula>C16=0</formula>
    </cfRule>
    <cfRule type="iconSet" priority="414">
      <iconSet iconSet="3Arrows" reverse="1">
        <cfvo type="percent" val="0"/>
        <cfvo type="num" val="1"/>
        <cfvo type="num" val="2"/>
      </iconSet>
    </cfRule>
  </conditionalFormatting>
  <conditionalFormatting sqref="AC17:AE17">
    <cfRule type="expression" dxfId="10419" priority="411">
      <formula>C17=0</formula>
    </cfRule>
    <cfRule type="iconSet" priority="412">
      <iconSet iconSet="3Arrows" reverse="1">
        <cfvo type="percent" val="0"/>
        <cfvo type="num" val="1"/>
        <cfvo type="num" val="2"/>
      </iconSet>
    </cfRule>
  </conditionalFormatting>
  <conditionalFormatting sqref="AC18:AE18">
    <cfRule type="expression" dxfId="10418" priority="409">
      <formula>C18=0</formula>
    </cfRule>
    <cfRule type="iconSet" priority="410">
      <iconSet iconSet="3Arrows" reverse="1">
        <cfvo type="percent" val="0"/>
        <cfvo type="num" val="1"/>
        <cfvo type="num" val="2"/>
      </iconSet>
    </cfRule>
  </conditionalFormatting>
  <conditionalFormatting sqref="AC19:AE19">
    <cfRule type="expression" dxfId="10417" priority="407">
      <formula>C19=0</formula>
    </cfRule>
    <cfRule type="iconSet" priority="408">
      <iconSet iconSet="3Arrows" reverse="1">
        <cfvo type="percent" val="0"/>
        <cfvo type="num" val="1"/>
        <cfvo type="num" val="2"/>
      </iconSet>
    </cfRule>
  </conditionalFormatting>
  <conditionalFormatting sqref="AC20:AE20">
    <cfRule type="expression" dxfId="10416" priority="405">
      <formula>C20=0</formula>
    </cfRule>
    <cfRule type="iconSet" priority="406">
      <iconSet iconSet="3Arrows" reverse="1">
        <cfvo type="percent" val="0"/>
        <cfvo type="num" val="1"/>
        <cfvo type="num" val="2"/>
      </iconSet>
    </cfRule>
  </conditionalFormatting>
  <conditionalFormatting sqref="AC21:AE21">
    <cfRule type="expression" dxfId="10415" priority="403">
      <formula>C21=0</formula>
    </cfRule>
    <cfRule type="iconSet" priority="404">
      <iconSet iconSet="3Arrows" reverse="1">
        <cfvo type="percent" val="0"/>
        <cfvo type="num" val="1"/>
        <cfvo type="num" val="2"/>
      </iconSet>
    </cfRule>
  </conditionalFormatting>
  <conditionalFormatting sqref="AC22:AE22">
    <cfRule type="expression" dxfId="10414" priority="401">
      <formula>C22=0</formula>
    </cfRule>
    <cfRule type="iconSet" priority="402">
      <iconSet iconSet="3Arrows" reverse="1">
        <cfvo type="percent" val="0"/>
        <cfvo type="num" val="1"/>
        <cfvo type="num" val="2"/>
      </iconSet>
    </cfRule>
  </conditionalFormatting>
  <conditionalFormatting sqref="AC23:AE23">
    <cfRule type="expression" dxfId="10413" priority="399">
      <formula>C23=0</formula>
    </cfRule>
    <cfRule type="iconSet" priority="400">
      <iconSet iconSet="3Arrows" reverse="1">
        <cfvo type="percent" val="0"/>
        <cfvo type="num" val="1"/>
        <cfvo type="num" val="2"/>
      </iconSet>
    </cfRule>
  </conditionalFormatting>
  <conditionalFormatting sqref="AC24:AE24">
    <cfRule type="expression" dxfId="10412" priority="397">
      <formula>C24=0</formula>
    </cfRule>
    <cfRule type="iconSet" priority="398">
      <iconSet iconSet="3Arrows" reverse="1">
        <cfvo type="percent" val="0"/>
        <cfvo type="num" val="1"/>
        <cfvo type="num" val="2"/>
      </iconSet>
    </cfRule>
  </conditionalFormatting>
  <conditionalFormatting sqref="AC25:AE25">
    <cfRule type="expression" dxfId="10411" priority="395">
      <formula>C25=0</formula>
    </cfRule>
    <cfRule type="iconSet" priority="396">
      <iconSet iconSet="3Arrows" reverse="1">
        <cfvo type="percent" val="0"/>
        <cfvo type="num" val="1"/>
        <cfvo type="num" val="2"/>
      </iconSet>
    </cfRule>
  </conditionalFormatting>
  <conditionalFormatting sqref="AC26:AE26">
    <cfRule type="expression" dxfId="10410" priority="393">
      <formula>C26=0</formula>
    </cfRule>
    <cfRule type="iconSet" priority="394">
      <iconSet iconSet="3Arrows" reverse="1">
        <cfvo type="percent" val="0"/>
        <cfvo type="num" val="1"/>
        <cfvo type="num" val="2"/>
      </iconSet>
    </cfRule>
  </conditionalFormatting>
  <conditionalFormatting sqref="AC27:AE27">
    <cfRule type="expression" dxfId="10409" priority="391">
      <formula>C27=0</formula>
    </cfRule>
    <cfRule type="iconSet" priority="392">
      <iconSet iconSet="3Arrows" reverse="1">
        <cfvo type="percent" val="0"/>
        <cfvo type="num" val="1"/>
        <cfvo type="num" val="2"/>
      </iconSet>
    </cfRule>
  </conditionalFormatting>
  <conditionalFormatting sqref="AC28:AE28">
    <cfRule type="expression" dxfId="10408" priority="389">
      <formula>C28=0</formula>
    </cfRule>
    <cfRule type="iconSet" priority="390">
      <iconSet iconSet="3Arrows" reverse="1">
        <cfvo type="percent" val="0"/>
        <cfvo type="num" val="1"/>
        <cfvo type="num" val="2"/>
      </iconSet>
    </cfRule>
  </conditionalFormatting>
  <conditionalFormatting sqref="AC29:AE29">
    <cfRule type="expression" dxfId="10407" priority="387">
      <formula>C29=0</formula>
    </cfRule>
    <cfRule type="iconSet" priority="388">
      <iconSet iconSet="3Arrows" reverse="1">
        <cfvo type="percent" val="0"/>
        <cfvo type="num" val="1"/>
        <cfvo type="num" val="2"/>
      </iconSet>
    </cfRule>
  </conditionalFormatting>
  <conditionalFormatting sqref="AC5:AE29">
    <cfRule type="containsErrors" dxfId="10406" priority="386">
      <formula>ISERROR(AC5)</formula>
    </cfRule>
  </conditionalFormatting>
  <conditionalFormatting sqref="M5:M29">
    <cfRule type="expression" dxfId="10405" priority="385">
      <formula>$C$5=0</formula>
    </cfRule>
  </conditionalFormatting>
  <conditionalFormatting sqref="M6">
    <cfRule type="expression" dxfId="10404" priority="384">
      <formula>$C$6=0</formula>
    </cfRule>
  </conditionalFormatting>
  <conditionalFormatting sqref="M7">
    <cfRule type="expression" dxfId="10403" priority="383">
      <formula>$C$7=0</formula>
    </cfRule>
  </conditionalFormatting>
  <conditionalFormatting sqref="M8">
    <cfRule type="expression" dxfId="10402" priority="382">
      <formula>$C$8=0</formula>
    </cfRule>
  </conditionalFormatting>
  <conditionalFormatting sqref="M9">
    <cfRule type="expression" dxfId="10401" priority="381">
      <formula>$C$9=0</formula>
    </cfRule>
  </conditionalFormatting>
  <conditionalFormatting sqref="M10">
    <cfRule type="expression" dxfId="10400" priority="380">
      <formula>$C$10=0</formula>
    </cfRule>
  </conditionalFormatting>
  <conditionalFormatting sqref="M11">
    <cfRule type="expression" dxfId="10399" priority="379">
      <formula>$C$11=0</formula>
    </cfRule>
  </conditionalFormatting>
  <conditionalFormatting sqref="M12">
    <cfRule type="expression" dxfId="10398" priority="378">
      <formula>$C$12=0</formula>
    </cfRule>
  </conditionalFormatting>
  <conditionalFormatting sqref="M13">
    <cfRule type="expression" dxfId="10397" priority="377">
      <formula>$C$13=0</formula>
    </cfRule>
  </conditionalFormatting>
  <conditionalFormatting sqref="M14">
    <cfRule type="expression" dxfId="10396" priority="376">
      <formula>$C$14=0</formula>
    </cfRule>
  </conditionalFormatting>
  <conditionalFormatting sqref="M15">
    <cfRule type="expression" dxfId="10395" priority="375">
      <formula>$C$15=0</formula>
    </cfRule>
  </conditionalFormatting>
  <conditionalFormatting sqref="M16">
    <cfRule type="expression" dxfId="10394" priority="374">
      <formula>$C$16=0</formula>
    </cfRule>
  </conditionalFormatting>
  <conditionalFormatting sqref="M17">
    <cfRule type="expression" dxfId="10393" priority="373">
      <formula>$C$17=0</formula>
    </cfRule>
  </conditionalFormatting>
  <conditionalFormatting sqref="M18">
    <cfRule type="expression" dxfId="10392" priority="372">
      <formula>$C$18=0</formula>
    </cfRule>
  </conditionalFormatting>
  <conditionalFormatting sqref="M19">
    <cfRule type="expression" dxfId="10391" priority="371">
      <formula>$C$19=0</formula>
    </cfRule>
  </conditionalFormatting>
  <conditionalFormatting sqref="M20">
    <cfRule type="expression" dxfId="10390" priority="370">
      <formula>$C$20=0</formula>
    </cfRule>
  </conditionalFormatting>
  <conditionalFormatting sqref="M21">
    <cfRule type="expression" dxfId="10389" priority="369">
      <formula>$C$21=0</formula>
    </cfRule>
  </conditionalFormatting>
  <conditionalFormatting sqref="M22">
    <cfRule type="expression" dxfId="10388" priority="368">
      <formula>$C$22=0</formula>
    </cfRule>
  </conditionalFormatting>
  <conditionalFormatting sqref="M23">
    <cfRule type="expression" dxfId="10387" priority="367">
      <formula>$C$23=0</formula>
    </cfRule>
  </conditionalFormatting>
  <conditionalFormatting sqref="M24">
    <cfRule type="expression" dxfId="10386" priority="366">
      <formula>$C$24=0</formula>
    </cfRule>
  </conditionalFormatting>
  <conditionalFormatting sqref="M25">
    <cfRule type="expression" dxfId="10385" priority="365">
      <formula>$C$25=0</formula>
    </cfRule>
  </conditionalFormatting>
  <conditionalFormatting sqref="M26">
    <cfRule type="expression" dxfId="10384" priority="364">
      <formula>$C$26=0</formula>
    </cfRule>
  </conditionalFormatting>
  <conditionalFormatting sqref="M27">
    <cfRule type="expression" dxfId="10383" priority="363">
      <formula>$C$27=0</formula>
    </cfRule>
  </conditionalFormatting>
  <conditionalFormatting sqref="M28">
    <cfRule type="expression" dxfId="10382" priority="362">
      <formula>$C$28=0</formula>
    </cfRule>
  </conditionalFormatting>
  <conditionalFormatting sqref="M29">
    <cfRule type="expression" dxfId="10381" priority="361">
      <formula>$C$29=0</formula>
    </cfRule>
  </conditionalFormatting>
  <conditionalFormatting sqref="M5:M29">
    <cfRule type="expression" dxfId="10380" priority="360">
      <formula>$C$5=0</formula>
    </cfRule>
  </conditionalFormatting>
  <conditionalFormatting sqref="M6">
    <cfRule type="expression" dxfId="10379" priority="359">
      <formula>$C$6=0</formula>
    </cfRule>
  </conditionalFormatting>
  <conditionalFormatting sqref="M7">
    <cfRule type="expression" dxfId="10378" priority="358">
      <formula>$C$7=0</formula>
    </cfRule>
  </conditionalFormatting>
  <conditionalFormatting sqref="M8">
    <cfRule type="expression" dxfId="10377" priority="357">
      <formula>$C$8=0</formula>
    </cfRule>
  </conditionalFormatting>
  <conditionalFormatting sqref="M9">
    <cfRule type="expression" dxfId="10376" priority="356">
      <formula>$C$9=0</formula>
    </cfRule>
  </conditionalFormatting>
  <conditionalFormatting sqref="M10">
    <cfRule type="expression" dxfId="10375" priority="355">
      <formula>$C$10=0</formula>
    </cfRule>
  </conditionalFormatting>
  <conditionalFormatting sqref="M11">
    <cfRule type="expression" dxfId="10374" priority="354">
      <formula>$C$11=0</formula>
    </cfRule>
  </conditionalFormatting>
  <conditionalFormatting sqref="M12">
    <cfRule type="expression" dxfId="10373" priority="353">
      <formula>$C$12=0</formula>
    </cfRule>
  </conditionalFormatting>
  <conditionalFormatting sqref="M13">
    <cfRule type="expression" dxfId="10372" priority="352">
      <formula>$C$13=0</formula>
    </cfRule>
  </conditionalFormatting>
  <conditionalFormatting sqref="M14">
    <cfRule type="expression" dxfId="10371" priority="351">
      <formula>$C$14=0</formula>
    </cfRule>
  </conditionalFormatting>
  <conditionalFormatting sqref="M15">
    <cfRule type="expression" dxfId="10370" priority="350">
      <formula>$C$15=0</formula>
    </cfRule>
  </conditionalFormatting>
  <conditionalFormatting sqref="M16">
    <cfRule type="expression" dxfId="10369" priority="349">
      <formula>$C$16=0</formula>
    </cfRule>
  </conditionalFormatting>
  <conditionalFormatting sqref="M17">
    <cfRule type="expression" dxfId="10368" priority="348">
      <formula>$C$17=0</formula>
    </cfRule>
  </conditionalFormatting>
  <conditionalFormatting sqref="M18">
    <cfRule type="expression" dxfId="10367" priority="347">
      <formula>$C$18=0</formula>
    </cfRule>
  </conditionalFormatting>
  <conditionalFormatting sqref="M19">
    <cfRule type="expression" dxfId="10366" priority="346">
      <formula>$C$19=0</formula>
    </cfRule>
  </conditionalFormatting>
  <conditionalFormatting sqref="M20">
    <cfRule type="expression" dxfId="10365" priority="345">
      <formula>$C$20=0</formula>
    </cfRule>
  </conditionalFormatting>
  <conditionalFormatting sqref="M21">
    <cfRule type="expression" dxfId="10364" priority="344">
      <formula>$C$21=0</formula>
    </cfRule>
  </conditionalFormatting>
  <conditionalFormatting sqref="M22">
    <cfRule type="expression" dxfId="10363" priority="343">
      <formula>$C$22=0</formula>
    </cfRule>
  </conditionalFormatting>
  <conditionalFormatting sqref="M23">
    <cfRule type="expression" dxfId="10362" priority="342">
      <formula>$C$23=0</formula>
    </cfRule>
  </conditionalFormatting>
  <conditionalFormatting sqref="M24">
    <cfRule type="expression" dxfId="10361" priority="341">
      <formula>$C$24=0</formula>
    </cfRule>
  </conditionalFormatting>
  <conditionalFormatting sqref="M25">
    <cfRule type="expression" dxfId="10360" priority="340">
      <formula>$C$25=0</formula>
    </cfRule>
  </conditionalFormatting>
  <conditionalFormatting sqref="M26">
    <cfRule type="expression" dxfId="10359" priority="339">
      <formula>$C$26=0</formula>
    </cfRule>
  </conditionalFormatting>
  <conditionalFormatting sqref="M27">
    <cfRule type="expression" dxfId="10358" priority="338">
      <formula>$C$27=0</formula>
    </cfRule>
  </conditionalFormatting>
  <conditionalFormatting sqref="M28">
    <cfRule type="expression" dxfId="10357" priority="337">
      <formula>$C$28=0</formula>
    </cfRule>
  </conditionalFormatting>
  <conditionalFormatting sqref="M29">
    <cfRule type="expression" dxfId="10356" priority="336">
      <formula>$C$29=0</formula>
    </cfRule>
  </conditionalFormatting>
  <conditionalFormatting sqref="M5:M29">
    <cfRule type="expression" dxfId="10355" priority="335">
      <formula>$C$5=0</formula>
    </cfRule>
  </conditionalFormatting>
  <conditionalFormatting sqref="M6">
    <cfRule type="expression" dxfId="10354" priority="334">
      <formula>$C$6=0</formula>
    </cfRule>
  </conditionalFormatting>
  <conditionalFormatting sqref="M7">
    <cfRule type="expression" dxfId="10353" priority="333">
      <formula>$C$7=0</formula>
    </cfRule>
  </conditionalFormatting>
  <conditionalFormatting sqref="M8">
    <cfRule type="expression" dxfId="10352" priority="332">
      <formula>$C$8=0</formula>
    </cfRule>
  </conditionalFormatting>
  <conditionalFormatting sqref="M9">
    <cfRule type="expression" dxfId="10351" priority="331">
      <formula>$C$9=0</formula>
    </cfRule>
  </conditionalFormatting>
  <conditionalFormatting sqref="M10">
    <cfRule type="expression" dxfId="10350" priority="330">
      <formula>$C$10=0</formula>
    </cfRule>
  </conditionalFormatting>
  <conditionalFormatting sqref="M11">
    <cfRule type="expression" dxfId="10349" priority="329">
      <formula>$C$11=0</formula>
    </cfRule>
  </conditionalFormatting>
  <conditionalFormatting sqref="M12">
    <cfRule type="expression" dxfId="10348" priority="328">
      <formula>$C$12=0</formula>
    </cfRule>
  </conditionalFormatting>
  <conditionalFormatting sqref="M13">
    <cfRule type="expression" dxfId="10347" priority="327">
      <formula>$C$13=0</formula>
    </cfRule>
  </conditionalFormatting>
  <conditionalFormatting sqref="M14">
    <cfRule type="expression" dxfId="10346" priority="326">
      <formula>$C$14=0</formula>
    </cfRule>
  </conditionalFormatting>
  <conditionalFormatting sqref="M15">
    <cfRule type="expression" dxfId="10345" priority="325">
      <formula>$C$15=0</formula>
    </cfRule>
  </conditionalFormatting>
  <conditionalFormatting sqref="M16">
    <cfRule type="expression" dxfId="10344" priority="324">
      <formula>$C$16=0</formula>
    </cfRule>
  </conditionalFormatting>
  <conditionalFormatting sqref="M17">
    <cfRule type="expression" dxfId="10343" priority="323">
      <formula>$C$17=0</formula>
    </cfRule>
  </conditionalFormatting>
  <conditionalFormatting sqref="M18">
    <cfRule type="expression" dxfId="10342" priority="322">
      <formula>$C$18=0</formula>
    </cfRule>
  </conditionalFormatting>
  <conditionalFormatting sqref="M19">
    <cfRule type="expression" dxfId="10341" priority="321">
      <formula>$C$19=0</formula>
    </cfRule>
  </conditionalFormatting>
  <conditionalFormatting sqref="M20">
    <cfRule type="expression" dxfId="10340" priority="320">
      <formula>$C$20=0</formula>
    </cfRule>
  </conditionalFormatting>
  <conditionalFormatting sqref="M21">
    <cfRule type="expression" dxfId="10339" priority="319">
      <formula>$C$21=0</formula>
    </cfRule>
  </conditionalFormatting>
  <conditionalFormatting sqref="M22">
    <cfRule type="expression" dxfId="10338" priority="318">
      <formula>$C$22=0</formula>
    </cfRule>
  </conditionalFormatting>
  <conditionalFormatting sqref="M23">
    <cfRule type="expression" dxfId="10337" priority="317">
      <formula>$C$23=0</formula>
    </cfRule>
  </conditionalFormatting>
  <conditionalFormatting sqref="M24">
    <cfRule type="expression" dxfId="10336" priority="316">
      <formula>$C$24=0</formula>
    </cfRule>
  </conditionalFormatting>
  <conditionalFormatting sqref="M25">
    <cfRule type="expression" dxfId="10335" priority="315">
      <formula>$C$25=0</formula>
    </cfRule>
  </conditionalFormatting>
  <conditionalFormatting sqref="M26">
    <cfRule type="expression" dxfId="10334" priority="314">
      <formula>$C$26=0</formula>
    </cfRule>
  </conditionalFormatting>
  <conditionalFormatting sqref="M27">
    <cfRule type="expression" dxfId="10333" priority="313">
      <formula>$C$27=0</formula>
    </cfRule>
  </conditionalFormatting>
  <conditionalFormatting sqref="M28">
    <cfRule type="expression" dxfId="10332" priority="312">
      <formula>$C$28=0</formula>
    </cfRule>
  </conditionalFormatting>
  <conditionalFormatting sqref="M29">
    <cfRule type="expression" dxfId="10331" priority="311">
      <formula>$C$29=0</formula>
    </cfRule>
  </conditionalFormatting>
  <conditionalFormatting sqref="M5:M29">
    <cfRule type="expression" dxfId="10330" priority="310">
      <formula>$C$5=0</formula>
    </cfRule>
  </conditionalFormatting>
  <conditionalFormatting sqref="M5:M29">
    <cfRule type="expression" dxfId="10329" priority="309">
      <formula>$C$6=0</formula>
    </cfRule>
  </conditionalFormatting>
  <conditionalFormatting sqref="M7:M11">
    <cfRule type="expression" dxfId="10328" priority="308">
      <formula>$C$7=0</formula>
    </cfRule>
  </conditionalFormatting>
  <conditionalFormatting sqref="M8">
    <cfRule type="expression" dxfId="10327" priority="307">
      <formula>$C$8=0</formula>
    </cfRule>
  </conditionalFormatting>
  <conditionalFormatting sqref="M9">
    <cfRule type="expression" dxfId="10326" priority="306">
      <formula>$C$9=0</formula>
    </cfRule>
  </conditionalFormatting>
  <conditionalFormatting sqref="M10">
    <cfRule type="expression" dxfId="10325" priority="305">
      <formula>$C$10=0</formula>
    </cfRule>
  </conditionalFormatting>
  <conditionalFormatting sqref="M11">
    <cfRule type="expression" dxfId="10324" priority="304">
      <formula>$C$11=0</formula>
    </cfRule>
  </conditionalFormatting>
  <conditionalFormatting sqref="M12:M29">
    <cfRule type="expression" dxfId="10323" priority="303">
      <formula>$C$12=0</formula>
    </cfRule>
  </conditionalFormatting>
  <conditionalFormatting sqref="M13">
    <cfRule type="expression" dxfId="10322" priority="302">
      <formula>$C$13=0</formula>
    </cfRule>
  </conditionalFormatting>
  <conditionalFormatting sqref="M14">
    <cfRule type="expression" dxfId="10321" priority="301">
      <formula>$C$14=0</formula>
    </cfRule>
  </conditionalFormatting>
  <conditionalFormatting sqref="M15">
    <cfRule type="expression" dxfId="10320" priority="300">
      <formula>$C$15=0</formula>
    </cfRule>
  </conditionalFormatting>
  <conditionalFormatting sqref="M16">
    <cfRule type="expression" dxfId="10319" priority="299">
      <formula>$C$16=0</formula>
    </cfRule>
  </conditionalFormatting>
  <conditionalFormatting sqref="M17">
    <cfRule type="expression" dxfId="10318" priority="298">
      <formula>$C$17=0</formula>
    </cfRule>
  </conditionalFormatting>
  <conditionalFormatting sqref="M18:M29">
    <cfRule type="expression" dxfId="10317" priority="297">
      <formula>$C$18=0</formula>
    </cfRule>
  </conditionalFormatting>
  <conditionalFormatting sqref="M19">
    <cfRule type="expression" dxfId="10316" priority="296">
      <formula>$C$19=0</formula>
    </cfRule>
  </conditionalFormatting>
  <conditionalFormatting sqref="M20">
    <cfRule type="expression" dxfId="10315" priority="295">
      <formula>$C$20=0</formula>
    </cfRule>
  </conditionalFormatting>
  <conditionalFormatting sqref="M21">
    <cfRule type="expression" dxfId="10314" priority="294">
      <formula>$C$21=0</formula>
    </cfRule>
  </conditionalFormatting>
  <conditionalFormatting sqref="M22">
    <cfRule type="expression" dxfId="10313" priority="293">
      <formula>$C$22=0</formula>
    </cfRule>
  </conditionalFormatting>
  <conditionalFormatting sqref="M23">
    <cfRule type="expression" dxfId="10312" priority="292">
      <formula>$C$23=0</formula>
    </cfRule>
  </conditionalFormatting>
  <conditionalFormatting sqref="M24">
    <cfRule type="expression" dxfId="10311" priority="291">
      <formula>$C$24=0</formula>
    </cfRule>
  </conditionalFormatting>
  <conditionalFormatting sqref="M25">
    <cfRule type="expression" dxfId="10310" priority="290">
      <formula>$C$25=0</formula>
    </cfRule>
  </conditionalFormatting>
  <conditionalFormatting sqref="M26">
    <cfRule type="expression" dxfId="10309" priority="289">
      <formula>$C$26=0</formula>
    </cfRule>
  </conditionalFormatting>
  <conditionalFormatting sqref="M27">
    <cfRule type="expression" dxfId="10308" priority="288">
      <formula>$C$27=0</formula>
    </cfRule>
  </conditionalFormatting>
  <conditionalFormatting sqref="M28">
    <cfRule type="expression" dxfId="10307" priority="287">
      <formula>$C$28=0</formula>
    </cfRule>
  </conditionalFormatting>
  <conditionalFormatting sqref="M29">
    <cfRule type="expression" dxfId="10306" priority="286">
      <formula>$C$29=0</formula>
    </cfRule>
  </conditionalFormatting>
  <conditionalFormatting sqref="M12:M29">
    <cfRule type="expression" dxfId="10305" priority="285">
      <formula>$C$5=0</formula>
    </cfRule>
  </conditionalFormatting>
  <conditionalFormatting sqref="M12:M29">
    <cfRule type="expression" dxfId="10304" priority="284">
      <formula>$C$6=0</formula>
    </cfRule>
  </conditionalFormatting>
  <conditionalFormatting sqref="M12:M29">
    <cfRule type="expression" dxfId="10303" priority="283">
      <formula>$C$7=0</formula>
    </cfRule>
  </conditionalFormatting>
  <conditionalFormatting sqref="M12:M29">
    <cfRule type="expression" dxfId="10302" priority="282">
      <formula>$C$11=0</formula>
    </cfRule>
  </conditionalFormatting>
  <conditionalFormatting sqref="AB5:AB29">
    <cfRule type="expression" dxfId="10301" priority="281">
      <formula>$C$5=0</formula>
    </cfRule>
  </conditionalFormatting>
  <conditionalFormatting sqref="AB6">
    <cfRule type="expression" dxfId="10300" priority="280">
      <formula>$C$6=0</formula>
    </cfRule>
  </conditionalFormatting>
  <conditionalFormatting sqref="AB7">
    <cfRule type="expression" dxfId="10299" priority="279">
      <formula>$C$7=0</formula>
    </cfRule>
  </conditionalFormatting>
  <conditionalFormatting sqref="AB8">
    <cfRule type="expression" dxfId="10298" priority="278">
      <formula>$C$8=0</formula>
    </cfRule>
  </conditionalFormatting>
  <conditionalFormatting sqref="AB9">
    <cfRule type="expression" dxfId="10297" priority="277">
      <formula>$C$9=0</formula>
    </cfRule>
  </conditionalFormatting>
  <conditionalFormatting sqref="AB10">
    <cfRule type="expression" dxfId="10296" priority="276">
      <formula>$C$10=0</formula>
    </cfRule>
  </conditionalFormatting>
  <conditionalFormatting sqref="AB11">
    <cfRule type="expression" dxfId="10295" priority="275">
      <formula>$C$11=0</formula>
    </cfRule>
  </conditionalFormatting>
  <conditionalFormatting sqref="AB12">
    <cfRule type="expression" dxfId="10294" priority="274">
      <formula>$C$12=0</formula>
    </cfRule>
  </conditionalFormatting>
  <conditionalFormatting sqref="AB13">
    <cfRule type="expression" dxfId="10293" priority="273">
      <formula>$C$13=0</formula>
    </cfRule>
  </conditionalFormatting>
  <conditionalFormatting sqref="AB14">
    <cfRule type="expression" dxfId="10292" priority="272">
      <formula>$C$14=0</formula>
    </cfRule>
  </conditionalFormatting>
  <conditionalFormatting sqref="AB15">
    <cfRule type="expression" dxfId="10291" priority="271">
      <formula>$C$15=0</formula>
    </cfRule>
  </conditionalFormatting>
  <conditionalFormatting sqref="AB16">
    <cfRule type="expression" dxfId="10290" priority="270">
      <formula>$C$16=0</formula>
    </cfRule>
  </conditionalFormatting>
  <conditionalFormatting sqref="AB17">
    <cfRule type="expression" dxfId="10289" priority="269">
      <formula>$C$17=0</formula>
    </cfRule>
  </conditionalFormatting>
  <conditionalFormatting sqref="AB18">
    <cfRule type="expression" dxfId="10288" priority="268">
      <formula>$C$18=0</formula>
    </cfRule>
  </conditionalFormatting>
  <conditionalFormatting sqref="AB19">
    <cfRule type="expression" dxfId="10287" priority="267">
      <formula>$C$19=0</formula>
    </cfRule>
  </conditionalFormatting>
  <conditionalFormatting sqref="AB20">
    <cfRule type="expression" dxfId="10286" priority="266">
      <formula>$C$20=0</formula>
    </cfRule>
  </conditionalFormatting>
  <conditionalFormatting sqref="AB21">
    <cfRule type="expression" dxfId="10285" priority="265">
      <formula>$C$21=0</formula>
    </cfRule>
  </conditionalFormatting>
  <conditionalFormatting sqref="AB22">
    <cfRule type="expression" dxfId="10284" priority="264">
      <formula>$C$22=0</formula>
    </cfRule>
  </conditionalFormatting>
  <conditionalFormatting sqref="AB23">
    <cfRule type="expression" dxfId="10283" priority="263">
      <formula>$C$23=0</formula>
    </cfRule>
  </conditionalFormatting>
  <conditionalFormatting sqref="AB24">
    <cfRule type="expression" dxfId="10282" priority="262">
      <formula>$C$24=0</formula>
    </cfRule>
  </conditionalFormatting>
  <conditionalFormatting sqref="AB25">
    <cfRule type="expression" dxfId="10281" priority="261">
      <formula>$C$25=0</formula>
    </cfRule>
  </conditionalFormatting>
  <conditionalFormatting sqref="AB26">
    <cfRule type="expression" dxfId="10280" priority="260">
      <formula>$C$26=0</formula>
    </cfRule>
  </conditionalFormatting>
  <conditionalFormatting sqref="AB27">
    <cfRule type="expression" dxfId="10279" priority="259">
      <formula>$C$27=0</formula>
    </cfRule>
  </conditionalFormatting>
  <conditionalFormatting sqref="AB28">
    <cfRule type="expression" dxfId="10278" priority="258">
      <formula>$C$28=0</formula>
    </cfRule>
  </conditionalFormatting>
  <conditionalFormatting sqref="AB29">
    <cfRule type="expression" dxfId="10277" priority="257">
      <formula>$C$29=0</formula>
    </cfRule>
  </conditionalFormatting>
  <conditionalFormatting sqref="AB5:AB29">
    <cfRule type="expression" dxfId="10276" priority="256">
      <formula>$C$5=0</formula>
    </cfRule>
  </conditionalFormatting>
  <conditionalFormatting sqref="AB6">
    <cfRule type="expression" dxfId="10275" priority="255">
      <formula>$C$6=0</formula>
    </cfRule>
  </conditionalFormatting>
  <conditionalFormatting sqref="AB7">
    <cfRule type="expression" dxfId="10274" priority="254">
      <formula>$C$7=0</formula>
    </cfRule>
  </conditionalFormatting>
  <conditionalFormatting sqref="AB8">
    <cfRule type="expression" dxfId="10273" priority="253">
      <formula>$C$8=0</formula>
    </cfRule>
  </conditionalFormatting>
  <conditionalFormatting sqref="AB9">
    <cfRule type="expression" dxfId="10272" priority="252">
      <formula>$C$9=0</formula>
    </cfRule>
  </conditionalFormatting>
  <conditionalFormatting sqref="AB10">
    <cfRule type="expression" dxfId="10271" priority="251">
      <formula>$C$10=0</formula>
    </cfRule>
  </conditionalFormatting>
  <conditionalFormatting sqref="AB11">
    <cfRule type="expression" dxfId="10270" priority="250">
      <formula>$C$11=0</formula>
    </cfRule>
  </conditionalFormatting>
  <conditionalFormatting sqref="AB12">
    <cfRule type="expression" dxfId="10269" priority="249">
      <formula>$C$12=0</formula>
    </cfRule>
  </conditionalFormatting>
  <conditionalFormatting sqref="AB13">
    <cfRule type="expression" dxfId="10268" priority="248">
      <formula>$C$13=0</formula>
    </cfRule>
  </conditionalFormatting>
  <conditionalFormatting sqref="AB14">
    <cfRule type="expression" dxfId="10267" priority="247">
      <formula>$C$14=0</formula>
    </cfRule>
  </conditionalFormatting>
  <conditionalFormatting sqref="AB15">
    <cfRule type="expression" dxfId="10266" priority="246">
      <formula>$C$15=0</formula>
    </cfRule>
  </conditionalFormatting>
  <conditionalFormatting sqref="AB16">
    <cfRule type="expression" dxfId="10265" priority="245">
      <formula>$C$16=0</formula>
    </cfRule>
  </conditionalFormatting>
  <conditionalFormatting sqref="AB17">
    <cfRule type="expression" dxfId="10264" priority="244">
      <formula>$C$17=0</formula>
    </cfRule>
  </conditionalFormatting>
  <conditionalFormatting sqref="AB18">
    <cfRule type="expression" dxfId="10263" priority="243">
      <formula>$C$18=0</formula>
    </cfRule>
  </conditionalFormatting>
  <conditionalFormatting sqref="AB19">
    <cfRule type="expression" dxfId="10262" priority="242">
      <formula>$C$19=0</formula>
    </cfRule>
  </conditionalFormatting>
  <conditionalFormatting sqref="AB20">
    <cfRule type="expression" dxfId="10261" priority="241">
      <formula>$C$20=0</formula>
    </cfRule>
  </conditionalFormatting>
  <conditionalFormatting sqref="AB21">
    <cfRule type="expression" dxfId="10260" priority="240">
      <formula>$C$21=0</formula>
    </cfRule>
  </conditionalFormatting>
  <conditionalFormatting sqref="AB22">
    <cfRule type="expression" dxfId="10259" priority="239">
      <formula>$C$22=0</formula>
    </cfRule>
  </conditionalFormatting>
  <conditionalFormatting sqref="AB23">
    <cfRule type="expression" dxfId="10258" priority="238">
      <formula>$C$23=0</formula>
    </cfRule>
  </conditionalFormatting>
  <conditionalFormatting sqref="AB24">
    <cfRule type="expression" dxfId="10257" priority="237">
      <formula>$C$24=0</formula>
    </cfRule>
  </conditionalFormatting>
  <conditionalFormatting sqref="AB25">
    <cfRule type="expression" dxfId="10256" priority="236">
      <formula>$C$25=0</formula>
    </cfRule>
  </conditionalFormatting>
  <conditionalFormatting sqref="AB26">
    <cfRule type="expression" dxfId="10255" priority="235">
      <formula>$C$26=0</formula>
    </cfRule>
  </conditionalFormatting>
  <conditionalFormatting sqref="AB27">
    <cfRule type="expression" dxfId="10254" priority="234">
      <formula>$C$27=0</formula>
    </cfRule>
  </conditionalFormatting>
  <conditionalFormatting sqref="AB28">
    <cfRule type="expression" dxfId="10253" priority="233">
      <formula>$C$28=0</formula>
    </cfRule>
  </conditionalFormatting>
  <conditionalFormatting sqref="AB29">
    <cfRule type="expression" dxfId="10252" priority="232">
      <formula>$C$29=0</formula>
    </cfRule>
  </conditionalFormatting>
  <conditionalFormatting sqref="AB5:AB29">
    <cfRule type="expression" dxfId="10251" priority="231">
      <formula>$C$5=0</formula>
    </cfRule>
  </conditionalFormatting>
  <conditionalFormatting sqref="AB6">
    <cfRule type="expression" dxfId="10250" priority="230">
      <formula>$C$6=0</formula>
    </cfRule>
  </conditionalFormatting>
  <conditionalFormatting sqref="AB7">
    <cfRule type="expression" dxfId="10249" priority="229">
      <formula>$C$7=0</formula>
    </cfRule>
  </conditionalFormatting>
  <conditionalFormatting sqref="AB8">
    <cfRule type="expression" dxfId="10248" priority="228">
      <formula>$C$8=0</formula>
    </cfRule>
  </conditionalFormatting>
  <conditionalFormatting sqref="AB9">
    <cfRule type="expression" dxfId="10247" priority="227">
      <formula>$C$9=0</formula>
    </cfRule>
  </conditionalFormatting>
  <conditionalFormatting sqref="AB10">
    <cfRule type="expression" dxfId="10246" priority="226">
      <formula>$C$10=0</formula>
    </cfRule>
  </conditionalFormatting>
  <conditionalFormatting sqref="AB11">
    <cfRule type="expression" dxfId="10245" priority="225">
      <formula>$C$11=0</formula>
    </cfRule>
  </conditionalFormatting>
  <conditionalFormatting sqref="AB12">
    <cfRule type="expression" dxfId="10244" priority="224">
      <formula>$C$12=0</formula>
    </cfRule>
  </conditionalFormatting>
  <conditionalFormatting sqref="AB13">
    <cfRule type="expression" dxfId="10243" priority="223">
      <formula>$C$13=0</formula>
    </cfRule>
  </conditionalFormatting>
  <conditionalFormatting sqref="AB14">
    <cfRule type="expression" dxfId="10242" priority="222">
      <formula>$C$14=0</formula>
    </cfRule>
  </conditionalFormatting>
  <conditionalFormatting sqref="AB15">
    <cfRule type="expression" dxfId="10241" priority="221">
      <formula>$C$15=0</formula>
    </cfRule>
  </conditionalFormatting>
  <conditionalFormatting sqref="AB16">
    <cfRule type="expression" dxfId="10240" priority="220">
      <formula>$C$16=0</formula>
    </cfRule>
  </conditionalFormatting>
  <conditionalFormatting sqref="AB17">
    <cfRule type="expression" dxfId="10239" priority="219">
      <formula>$C$17=0</formula>
    </cfRule>
  </conditionalFormatting>
  <conditionalFormatting sqref="AB18">
    <cfRule type="expression" dxfId="10238" priority="218">
      <formula>$C$18=0</formula>
    </cfRule>
  </conditionalFormatting>
  <conditionalFormatting sqref="AB19">
    <cfRule type="expression" dxfId="10237" priority="217">
      <formula>$C$19=0</formula>
    </cfRule>
  </conditionalFormatting>
  <conditionalFormatting sqref="AB20">
    <cfRule type="expression" dxfId="10236" priority="216">
      <formula>$C$20=0</formula>
    </cfRule>
  </conditionalFormatting>
  <conditionalFormatting sqref="AB21">
    <cfRule type="expression" dxfId="10235" priority="215">
      <formula>$C$21=0</formula>
    </cfRule>
  </conditionalFormatting>
  <conditionalFormatting sqref="AB22">
    <cfRule type="expression" dxfId="10234" priority="214">
      <formula>$C$22=0</formula>
    </cfRule>
  </conditionalFormatting>
  <conditionalFormatting sqref="AB23">
    <cfRule type="expression" dxfId="10233" priority="213">
      <formula>$C$23=0</formula>
    </cfRule>
  </conditionalFormatting>
  <conditionalFormatting sqref="AB24">
    <cfRule type="expression" dxfId="10232" priority="212">
      <formula>$C$24=0</formula>
    </cfRule>
  </conditionalFormatting>
  <conditionalFormatting sqref="AB25">
    <cfRule type="expression" dxfId="10231" priority="211">
      <formula>$C$25=0</formula>
    </cfRule>
  </conditionalFormatting>
  <conditionalFormatting sqref="AB26">
    <cfRule type="expression" dxfId="10230" priority="210">
      <formula>$C$26=0</formula>
    </cfRule>
  </conditionalFormatting>
  <conditionalFormatting sqref="AB27">
    <cfRule type="expression" dxfId="10229" priority="209">
      <formula>$C$27=0</formula>
    </cfRule>
  </conditionalFormatting>
  <conditionalFormatting sqref="AB28">
    <cfRule type="expression" dxfId="10228" priority="208">
      <formula>$C$28=0</formula>
    </cfRule>
  </conditionalFormatting>
  <conditionalFormatting sqref="AB29">
    <cfRule type="expression" dxfId="10227" priority="207">
      <formula>$C$29=0</formula>
    </cfRule>
  </conditionalFormatting>
  <conditionalFormatting sqref="AB5:AB29">
    <cfRule type="expression" dxfId="10226" priority="206">
      <formula>$C$5=0</formula>
    </cfRule>
  </conditionalFormatting>
  <conditionalFormatting sqref="AB6">
    <cfRule type="expression" dxfId="10225" priority="205">
      <formula>$C$6=0</formula>
    </cfRule>
  </conditionalFormatting>
  <conditionalFormatting sqref="AB7">
    <cfRule type="expression" dxfId="10224" priority="204">
      <formula>$C$7=0</formula>
    </cfRule>
  </conditionalFormatting>
  <conditionalFormatting sqref="AB8">
    <cfRule type="expression" dxfId="10223" priority="203">
      <formula>$C$8=0</formula>
    </cfRule>
  </conditionalFormatting>
  <conditionalFormatting sqref="AB9">
    <cfRule type="expression" dxfId="10222" priority="202">
      <formula>$C$9=0</formula>
    </cfRule>
  </conditionalFormatting>
  <conditionalFormatting sqref="AB10">
    <cfRule type="expression" dxfId="10221" priority="201">
      <formula>$C$10=0</formula>
    </cfRule>
  </conditionalFormatting>
  <conditionalFormatting sqref="AB11">
    <cfRule type="expression" dxfId="10220" priority="200">
      <formula>$C$11=0</formula>
    </cfRule>
  </conditionalFormatting>
  <conditionalFormatting sqref="AB12">
    <cfRule type="expression" dxfId="10219" priority="199">
      <formula>$C$12=0</formula>
    </cfRule>
  </conditionalFormatting>
  <conditionalFormatting sqref="AB13">
    <cfRule type="expression" dxfId="10218" priority="198">
      <formula>$C$13=0</formula>
    </cfRule>
  </conditionalFormatting>
  <conditionalFormatting sqref="AB14">
    <cfRule type="expression" dxfId="10217" priority="197">
      <formula>$C$14=0</formula>
    </cfRule>
  </conditionalFormatting>
  <conditionalFormatting sqref="AB15">
    <cfRule type="expression" dxfId="10216" priority="196">
      <formula>$C$15=0</formula>
    </cfRule>
  </conditionalFormatting>
  <conditionalFormatting sqref="AB16">
    <cfRule type="expression" dxfId="10215" priority="195">
      <formula>$C$16=0</formula>
    </cfRule>
  </conditionalFormatting>
  <conditionalFormatting sqref="AB17">
    <cfRule type="expression" dxfId="10214" priority="194">
      <formula>$C$17=0</formula>
    </cfRule>
  </conditionalFormatting>
  <conditionalFormatting sqref="AB18">
    <cfRule type="expression" dxfId="10213" priority="193">
      <formula>$C$18=0</formula>
    </cfRule>
  </conditionalFormatting>
  <conditionalFormatting sqref="AB19">
    <cfRule type="expression" dxfId="10212" priority="192">
      <formula>$C$19=0</formula>
    </cfRule>
  </conditionalFormatting>
  <conditionalFormatting sqref="AB20">
    <cfRule type="expression" dxfId="10211" priority="191">
      <formula>$C$20=0</formula>
    </cfRule>
  </conditionalFormatting>
  <conditionalFormatting sqref="AB21">
    <cfRule type="expression" dxfId="10210" priority="190">
      <formula>$C$21=0</formula>
    </cfRule>
  </conditionalFormatting>
  <conditionalFormatting sqref="AB22">
    <cfRule type="expression" dxfId="10209" priority="189">
      <formula>$C$22=0</formula>
    </cfRule>
  </conditionalFormatting>
  <conditionalFormatting sqref="AB23">
    <cfRule type="expression" dxfId="10208" priority="188">
      <formula>$C$23=0</formula>
    </cfRule>
  </conditionalFormatting>
  <conditionalFormatting sqref="AB24">
    <cfRule type="expression" dxfId="10207" priority="187">
      <formula>$C$24=0</formula>
    </cfRule>
  </conditionalFormatting>
  <conditionalFormatting sqref="AB25">
    <cfRule type="expression" dxfId="10206" priority="186">
      <formula>$C$25=0</formula>
    </cfRule>
  </conditionalFormatting>
  <conditionalFormatting sqref="AB26">
    <cfRule type="expression" dxfId="10205" priority="185">
      <formula>$C$26=0</formula>
    </cfRule>
  </conditionalFormatting>
  <conditionalFormatting sqref="AB27">
    <cfRule type="expression" dxfId="10204" priority="184">
      <formula>$C$27=0</formula>
    </cfRule>
  </conditionalFormatting>
  <conditionalFormatting sqref="AB28">
    <cfRule type="expression" dxfId="10203" priority="183">
      <formula>$C$28=0</formula>
    </cfRule>
  </conditionalFormatting>
  <conditionalFormatting sqref="AB29">
    <cfRule type="expression" dxfId="10202" priority="182">
      <formula>$C$29=0</formula>
    </cfRule>
  </conditionalFormatting>
  <conditionalFormatting sqref="AB5:AB29">
    <cfRule type="expression" dxfId="10201" priority="181">
      <formula>$C$6=0</formula>
    </cfRule>
  </conditionalFormatting>
  <conditionalFormatting sqref="AD5:AE5">
    <cfRule type="expression" dxfId="10200" priority="179">
      <formula>D5=0</formula>
    </cfRule>
    <cfRule type="iconSet" priority="180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10199" priority="177">
      <formula>D6=0</formula>
    </cfRule>
    <cfRule type="iconSet" priority="178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10198" priority="175">
      <formula>D7=0</formula>
    </cfRule>
    <cfRule type="iconSet" priority="176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10197" priority="173">
      <formula>D8=0</formula>
    </cfRule>
    <cfRule type="iconSet" priority="174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10196" priority="171">
      <formula>D9=0</formula>
    </cfRule>
    <cfRule type="iconSet" priority="172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10195" priority="169">
      <formula>D10=0</formula>
    </cfRule>
    <cfRule type="iconSet" priority="170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10194" priority="167">
      <formula>D11=0</formula>
    </cfRule>
    <cfRule type="iconSet" priority="168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10193" priority="165">
      <formula>D12=0</formula>
    </cfRule>
    <cfRule type="iconSet" priority="166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10192" priority="163">
      <formula>D13=0</formula>
    </cfRule>
    <cfRule type="iconSet" priority="164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10191" priority="161">
      <formula>D14=0</formula>
    </cfRule>
    <cfRule type="iconSet" priority="162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10190" priority="159">
      <formula>D15=0</formula>
    </cfRule>
    <cfRule type="iconSet" priority="160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10189" priority="157">
      <formula>D16=0</formula>
    </cfRule>
    <cfRule type="iconSet" priority="158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10188" priority="155">
      <formula>D17=0</formula>
    </cfRule>
    <cfRule type="iconSet" priority="156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10187" priority="153">
      <formula>D18=0</formula>
    </cfRule>
    <cfRule type="iconSet" priority="154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10186" priority="151">
      <formula>D19=0</formula>
    </cfRule>
    <cfRule type="iconSet" priority="152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10185" priority="149">
      <formula>D20=0</formula>
    </cfRule>
    <cfRule type="iconSet" priority="150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10184" priority="147">
      <formula>D21=0</formula>
    </cfRule>
    <cfRule type="iconSet" priority="148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10183" priority="145">
      <formula>D22=0</formula>
    </cfRule>
    <cfRule type="iconSet" priority="146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10182" priority="143">
      <formula>D23=0</formula>
    </cfRule>
    <cfRule type="iconSet" priority="144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10181" priority="141">
      <formula>D24=0</formula>
    </cfRule>
    <cfRule type="iconSet" priority="142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10180" priority="139">
      <formula>D25=0</formula>
    </cfRule>
    <cfRule type="iconSet" priority="140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10179" priority="137">
      <formula>D26=0</formula>
    </cfRule>
    <cfRule type="iconSet" priority="138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10178" priority="135">
      <formula>D27=0</formula>
    </cfRule>
    <cfRule type="iconSet" priority="136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10177" priority="133">
      <formula>D28=0</formula>
    </cfRule>
    <cfRule type="iconSet" priority="134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10176" priority="131">
      <formula>D29=0</formula>
    </cfRule>
    <cfRule type="iconSet" priority="132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10175" priority="130">
      <formula>ISERROR(AD5)</formula>
    </cfRule>
  </conditionalFormatting>
  <conditionalFormatting sqref="AD5:AE5">
    <cfRule type="iconSet" priority="129">
      <iconSet iconSet="3Arrows" reverse="1">
        <cfvo type="percent" val="0"/>
        <cfvo type="num" val="1"/>
        <cfvo type="num" val="2"/>
      </iconSet>
    </cfRule>
  </conditionalFormatting>
  <conditionalFormatting sqref="AD5:AE5">
    <cfRule type="expression" dxfId="10174" priority="127">
      <formula>D5=0</formula>
    </cfRule>
    <cfRule type="iconSet" priority="128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10173" priority="125">
      <formula>D6=0</formula>
    </cfRule>
    <cfRule type="iconSet" priority="126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10172" priority="123">
      <formula>D7=0</formula>
    </cfRule>
    <cfRule type="iconSet" priority="124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10171" priority="121">
      <formula>D8=0</formula>
    </cfRule>
    <cfRule type="iconSet" priority="122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10170" priority="119">
      <formula>D9=0</formula>
    </cfRule>
    <cfRule type="iconSet" priority="120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10169" priority="117">
      <formula>D10=0</formula>
    </cfRule>
    <cfRule type="iconSet" priority="118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10168" priority="115">
      <formula>D11=0</formula>
    </cfRule>
    <cfRule type="iconSet" priority="116">
      <iconSet iconSet="3Arrows" reverse="1">
        <cfvo type="percent" val="0"/>
        <cfvo type="num" val="1"/>
        <cfvo type="num" val="2"/>
      </iconSet>
    </cfRule>
  </conditionalFormatting>
  <conditionalFormatting sqref="AD12:AE12">
    <cfRule type="iconSet" priority="114">
      <iconSet iconSet="3Arrows" reverse="1">
        <cfvo type="percent" val="0"/>
        <cfvo type="num" val="1"/>
        <cfvo type="num" val="2"/>
      </iconSet>
    </cfRule>
  </conditionalFormatting>
  <conditionalFormatting sqref="AD13:AE13">
    <cfRule type="iconSet" priority="112">
      <iconSet iconSet="3Arrows" reverse="1">
        <cfvo type="percent" val="0"/>
        <cfvo type="num" val="1"/>
        <cfvo type="num" val="2"/>
      </iconSet>
    </cfRule>
  </conditionalFormatting>
  <conditionalFormatting sqref="AD14:AE14">
    <cfRule type="iconSet" priority="110">
      <iconSet iconSet="3Arrows" reverse="1">
        <cfvo type="percent" val="0"/>
        <cfvo type="num" val="1"/>
        <cfvo type="num" val="2"/>
      </iconSet>
    </cfRule>
  </conditionalFormatting>
  <conditionalFormatting sqref="AD15:AE15">
    <cfRule type="iconSet" priority="108">
      <iconSet iconSet="3Arrows" reverse="1">
        <cfvo type="percent" val="0"/>
        <cfvo type="num" val="1"/>
        <cfvo type="num" val="2"/>
      </iconSet>
    </cfRule>
  </conditionalFormatting>
  <conditionalFormatting sqref="AD16:AE16">
    <cfRule type="iconSet" priority="106">
      <iconSet iconSet="3Arrows" reverse="1">
        <cfvo type="percent" val="0"/>
        <cfvo type="num" val="1"/>
        <cfvo type="num" val="2"/>
      </iconSet>
    </cfRule>
  </conditionalFormatting>
  <conditionalFormatting sqref="AD17:AE17">
    <cfRule type="iconSet" priority="104">
      <iconSet iconSet="3Arrows" reverse="1">
        <cfvo type="percent" val="0"/>
        <cfvo type="num" val="1"/>
        <cfvo type="num" val="2"/>
      </iconSet>
    </cfRule>
  </conditionalFormatting>
  <conditionalFormatting sqref="AD18:AE18">
    <cfRule type="iconSet" priority="102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10167" priority="99">
      <formula>D19=0</formula>
    </cfRule>
    <cfRule type="iconSet" priority="100">
      <iconSet iconSet="3Arrows" reverse="1">
        <cfvo type="percent" val="0"/>
        <cfvo type="num" val="1"/>
        <cfvo type="num" val="2"/>
      </iconSet>
    </cfRule>
  </conditionalFormatting>
  <conditionalFormatting sqref="AD20:AE20">
    <cfRule type="iconSet" priority="98">
      <iconSet iconSet="3Arrows" reverse="1">
        <cfvo type="percent" val="0"/>
        <cfvo type="num" val="1"/>
        <cfvo type="num" val="2"/>
      </iconSet>
    </cfRule>
  </conditionalFormatting>
  <conditionalFormatting sqref="AD21:AE21">
    <cfRule type="iconSet" priority="96">
      <iconSet iconSet="3Arrows" reverse="1">
        <cfvo type="percent" val="0"/>
        <cfvo type="num" val="1"/>
        <cfvo type="num" val="2"/>
      </iconSet>
    </cfRule>
  </conditionalFormatting>
  <conditionalFormatting sqref="AD22:AE22">
    <cfRule type="iconSet" priority="94">
      <iconSet iconSet="3Arrows" reverse="1">
        <cfvo type="percent" val="0"/>
        <cfvo type="num" val="1"/>
        <cfvo type="num" val="2"/>
      </iconSet>
    </cfRule>
  </conditionalFormatting>
  <conditionalFormatting sqref="AD23:AE23">
    <cfRule type="iconSet" priority="92">
      <iconSet iconSet="3Arrows" reverse="1">
        <cfvo type="percent" val="0"/>
        <cfvo type="num" val="1"/>
        <cfvo type="num" val="2"/>
      </iconSet>
    </cfRule>
  </conditionalFormatting>
  <conditionalFormatting sqref="AD24:AE24">
    <cfRule type="iconSet" priority="90">
      <iconSet iconSet="3Arrows" reverse="1">
        <cfvo type="percent" val="0"/>
        <cfvo type="num" val="1"/>
        <cfvo type="num" val="2"/>
      </iconSet>
    </cfRule>
  </conditionalFormatting>
  <conditionalFormatting sqref="AD25:AE25">
    <cfRule type="iconSet" priority="88">
      <iconSet iconSet="3Arrows" reverse="1">
        <cfvo type="percent" val="0"/>
        <cfvo type="num" val="1"/>
        <cfvo type="num" val="2"/>
      </iconSet>
    </cfRule>
  </conditionalFormatting>
  <conditionalFormatting sqref="AD26:AE26">
    <cfRule type="iconSet" priority="86">
      <iconSet iconSet="3Arrows" reverse="1">
        <cfvo type="percent" val="0"/>
        <cfvo type="num" val="1"/>
        <cfvo type="num" val="2"/>
      </iconSet>
    </cfRule>
  </conditionalFormatting>
  <conditionalFormatting sqref="AD27:AE27">
    <cfRule type="iconSet" priority="84">
      <iconSet iconSet="3Arrows" reverse="1">
        <cfvo type="percent" val="0"/>
        <cfvo type="num" val="1"/>
        <cfvo type="num" val="2"/>
      </iconSet>
    </cfRule>
  </conditionalFormatting>
  <conditionalFormatting sqref="AD28:AE28">
    <cfRule type="iconSet" priority="82">
      <iconSet iconSet="3Arrows" reverse="1">
        <cfvo type="percent" val="0"/>
        <cfvo type="num" val="1"/>
        <cfvo type="num" val="2"/>
      </iconSet>
    </cfRule>
  </conditionalFormatting>
  <conditionalFormatting sqref="AD29:AE29">
    <cfRule type="iconSet" priority="80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10166" priority="78">
      <formula>ISERROR(AD5)</formula>
    </cfRule>
  </conditionalFormatting>
  <conditionalFormatting sqref="AD5:AE5">
    <cfRule type="iconSet" priority="77">
      <iconSet iconSet="3Arrows" reverse="1">
        <cfvo type="percent" val="0"/>
        <cfvo type="num" val="1"/>
        <cfvo type="num" val="2"/>
      </iconSet>
    </cfRule>
  </conditionalFormatting>
  <conditionalFormatting sqref="AD6:AE6">
    <cfRule type="iconSet" priority="75">
      <iconSet iconSet="3Arrows" reverse="1">
        <cfvo type="percent" val="0"/>
        <cfvo type="num" val="1"/>
        <cfvo type="num" val="2"/>
      </iconSet>
    </cfRule>
  </conditionalFormatting>
  <conditionalFormatting sqref="AD7:AE7">
    <cfRule type="iconSet" priority="73">
      <iconSet iconSet="3Arrows" reverse="1">
        <cfvo type="percent" val="0"/>
        <cfvo type="num" val="1"/>
        <cfvo type="num" val="2"/>
      </iconSet>
    </cfRule>
  </conditionalFormatting>
  <conditionalFormatting sqref="AD8:AE8">
    <cfRule type="iconSet" priority="71">
      <iconSet iconSet="3Arrows" reverse="1">
        <cfvo type="percent" val="0"/>
        <cfvo type="num" val="1"/>
        <cfvo type="num" val="2"/>
      </iconSet>
    </cfRule>
  </conditionalFormatting>
  <conditionalFormatting sqref="AD9:AE9">
    <cfRule type="iconSet" priority="69">
      <iconSet iconSet="3Arrows" reverse="1">
        <cfvo type="percent" val="0"/>
        <cfvo type="num" val="1"/>
        <cfvo type="num" val="2"/>
      </iconSet>
    </cfRule>
  </conditionalFormatting>
  <conditionalFormatting sqref="AD10:AE10">
    <cfRule type="iconSet" priority="67">
      <iconSet iconSet="3Arrows" reverse="1">
        <cfvo type="percent" val="0"/>
        <cfvo type="num" val="1"/>
        <cfvo type="num" val="2"/>
      </iconSet>
    </cfRule>
  </conditionalFormatting>
  <conditionalFormatting sqref="AD11:AE11">
    <cfRule type="iconSet" priority="65">
      <iconSet iconSet="3Arrows" reverse="1">
        <cfvo type="percent" val="0"/>
        <cfvo type="num" val="1"/>
        <cfvo type="num" val="2"/>
      </iconSet>
    </cfRule>
  </conditionalFormatting>
  <conditionalFormatting sqref="AD12:AE12">
    <cfRule type="iconSet" priority="63">
      <iconSet iconSet="3Arrows" reverse="1">
        <cfvo type="percent" val="0"/>
        <cfvo type="num" val="1"/>
        <cfvo type="num" val="2"/>
      </iconSet>
    </cfRule>
  </conditionalFormatting>
  <conditionalFormatting sqref="AD13:AE13">
    <cfRule type="iconSet" priority="61">
      <iconSet iconSet="3Arrows" reverse="1">
        <cfvo type="percent" val="0"/>
        <cfvo type="num" val="1"/>
        <cfvo type="num" val="2"/>
      </iconSet>
    </cfRule>
  </conditionalFormatting>
  <conditionalFormatting sqref="AD14:AE14">
    <cfRule type="iconSet" priority="59">
      <iconSet iconSet="3Arrows" reverse="1">
        <cfvo type="percent" val="0"/>
        <cfvo type="num" val="1"/>
        <cfvo type="num" val="2"/>
      </iconSet>
    </cfRule>
  </conditionalFormatting>
  <conditionalFormatting sqref="AD15:AE15">
    <cfRule type="iconSet" priority="57">
      <iconSet iconSet="3Arrows" reverse="1">
        <cfvo type="percent" val="0"/>
        <cfvo type="num" val="1"/>
        <cfvo type="num" val="2"/>
      </iconSet>
    </cfRule>
  </conditionalFormatting>
  <conditionalFormatting sqref="AD16:AE16">
    <cfRule type="iconSet" priority="55">
      <iconSet iconSet="3Arrows" reverse="1">
        <cfvo type="percent" val="0"/>
        <cfvo type="num" val="1"/>
        <cfvo type="num" val="2"/>
      </iconSet>
    </cfRule>
  </conditionalFormatting>
  <conditionalFormatting sqref="AD17:AE17">
    <cfRule type="iconSet" priority="53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10165" priority="50">
      <formula>D18=0</formula>
    </cfRule>
    <cfRule type="iconSet" priority="51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10164" priority="48">
      <formula>D19=0</formula>
    </cfRule>
    <cfRule type="iconSet" priority="49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10163" priority="46">
      <formula>D20=0</formula>
    </cfRule>
    <cfRule type="iconSet" priority="47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10162" priority="44">
      <formula>D21=0</formula>
    </cfRule>
    <cfRule type="iconSet" priority="45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10161" priority="42">
      <formula>D22=0</formula>
    </cfRule>
    <cfRule type="iconSet" priority="43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10160" priority="40">
      <formula>D23=0</formula>
    </cfRule>
    <cfRule type="iconSet" priority="41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10159" priority="38">
      <formula>D24=0</formula>
    </cfRule>
    <cfRule type="iconSet" priority="39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10158" priority="36">
      <formula>D25=0</formula>
    </cfRule>
    <cfRule type="iconSet" priority="37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10157" priority="34">
      <formula>D26=0</formula>
    </cfRule>
    <cfRule type="iconSet" priority="35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10156" priority="32">
      <formula>D27=0</formula>
    </cfRule>
    <cfRule type="iconSet" priority="33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10155" priority="30">
      <formula>D28=0</formula>
    </cfRule>
    <cfRule type="iconSet" priority="31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10154" priority="28">
      <formula>D29=0</formula>
    </cfRule>
    <cfRule type="iconSet" priority="29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10153" priority="27">
      <formula>ISERROR(AD5)</formula>
    </cfRule>
  </conditionalFormatting>
  <conditionalFormatting sqref="AD5:AD29">
    <cfRule type="containsErrors" dxfId="10152" priority="26">
      <formula>ISERROR(AD5)</formula>
    </cfRule>
  </conditionalFormatting>
  <conditionalFormatting sqref="AD5">
    <cfRule type="iconSet" priority="25">
      <iconSet iconSet="3Arrows">
        <cfvo type="percent" val="0"/>
        <cfvo type="num" val="0"/>
        <cfvo type="num" val="1"/>
      </iconSet>
    </cfRule>
  </conditionalFormatting>
  <conditionalFormatting sqref="AD6">
    <cfRule type="iconSet" priority="24">
      <iconSet iconSet="3Arrows">
        <cfvo type="percent" val="0"/>
        <cfvo type="num" val="0"/>
        <cfvo type="num" val="1"/>
      </iconSet>
    </cfRule>
  </conditionalFormatting>
  <conditionalFormatting sqref="AD7">
    <cfRule type="iconSet" priority="23">
      <iconSet iconSet="3Arrows">
        <cfvo type="percent" val="0"/>
        <cfvo type="num" val="0"/>
        <cfvo type="num" val="1"/>
      </iconSet>
    </cfRule>
  </conditionalFormatting>
  <conditionalFormatting sqref="AD8">
    <cfRule type="iconSet" priority="22">
      <iconSet iconSet="3Arrows">
        <cfvo type="percent" val="0"/>
        <cfvo type="num" val="0"/>
        <cfvo type="num" val="1"/>
      </iconSet>
    </cfRule>
  </conditionalFormatting>
  <conditionalFormatting sqref="AD9">
    <cfRule type="iconSet" priority="21">
      <iconSet iconSet="3Arrows">
        <cfvo type="percent" val="0"/>
        <cfvo type="num" val="0"/>
        <cfvo type="num" val="1"/>
      </iconSet>
    </cfRule>
  </conditionalFormatting>
  <conditionalFormatting sqref="AD10">
    <cfRule type="iconSet" priority="20">
      <iconSet iconSet="3Arrows">
        <cfvo type="percent" val="0"/>
        <cfvo type="num" val="0"/>
        <cfvo type="num" val="1"/>
      </iconSet>
    </cfRule>
  </conditionalFormatting>
  <conditionalFormatting sqref="AD11">
    <cfRule type="iconSet" priority="19">
      <iconSet iconSet="3Arrows">
        <cfvo type="percent" val="0"/>
        <cfvo type="num" val="0"/>
        <cfvo type="num" val="1"/>
      </iconSet>
    </cfRule>
  </conditionalFormatting>
  <conditionalFormatting sqref="AD12">
    <cfRule type="iconSet" priority="18">
      <iconSet iconSet="3Arrows">
        <cfvo type="percent" val="0"/>
        <cfvo type="num" val="0"/>
        <cfvo type="num" val="1"/>
      </iconSet>
    </cfRule>
  </conditionalFormatting>
  <conditionalFormatting sqref="AD13">
    <cfRule type="iconSet" priority="17">
      <iconSet iconSet="3Arrows">
        <cfvo type="percent" val="0"/>
        <cfvo type="num" val="0"/>
        <cfvo type="num" val="1"/>
      </iconSet>
    </cfRule>
  </conditionalFormatting>
  <conditionalFormatting sqref="AD14">
    <cfRule type="iconSet" priority="16">
      <iconSet iconSet="3Arrows">
        <cfvo type="percent" val="0"/>
        <cfvo type="num" val="0"/>
        <cfvo type="num" val="1"/>
      </iconSet>
    </cfRule>
  </conditionalFormatting>
  <conditionalFormatting sqref="AD15">
    <cfRule type="iconSet" priority="15">
      <iconSet iconSet="3Arrows">
        <cfvo type="percent" val="0"/>
        <cfvo type="num" val="0"/>
        <cfvo type="num" val="1"/>
      </iconSet>
    </cfRule>
  </conditionalFormatting>
  <conditionalFormatting sqref="AD16">
    <cfRule type="iconSet" priority="14">
      <iconSet iconSet="3Arrows">
        <cfvo type="percent" val="0"/>
        <cfvo type="num" val="0"/>
        <cfvo type="num" val="1"/>
      </iconSet>
    </cfRule>
  </conditionalFormatting>
  <conditionalFormatting sqref="AD17">
    <cfRule type="iconSet" priority="13">
      <iconSet iconSet="3Arrows">
        <cfvo type="percent" val="0"/>
        <cfvo type="num" val="0"/>
        <cfvo type="num" val="1"/>
      </iconSet>
    </cfRule>
  </conditionalFormatting>
  <conditionalFormatting sqref="AD18">
    <cfRule type="iconSet" priority="12">
      <iconSet iconSet="3Arrows">
        <cfvo type="percent" val="0"/>
        <cfvo type="num" val="0"/>
        <cfvo type="num" val="1"/>
      </iconSet>
    </cfRule>
  </conditionalFormatting>
  <conditionalFormatting sqref="AD19">
    <cfRule type="iconSet" priority="11">
      <iconSet iconSet="3Arrows">
        <cfvo type="percent" val="0"/>
        <cfvo type="num" val="0"/>
        <cfvo type="num" val="1"/>
      </iconSet>
    </cfRule>
  </conditionalFormatting>
  <conditionalFormatting sqref="AD20">
    <cfRule type="iconSet" priority="10">
      <iconSet iconSet="3Arrows">
        <cfvo type="percent" val="0"/>
        <cfvo type="num" val="0"/>
        <cfvo type="num" val="1"/>
      </iconSet>
    </cfRule>
  </conditionalFormatting>
  <conditionalFormatting sqref="AD21">
    <cfRule type="iconSet" priority="9">
      <iconSet iconSet="3Arrows">
        <cfvo type="percent" val="0"/>
        <cfvo type="num" val="0"/>
        <cfvo type="num" val="1"/>
      </iconSet>
    </cfRule>
  </conditionalFormatting>
  <conditionalFormatting sqref="AD22">
    <cfRule type="iconSet" priority="8">
      <iconSet iconSet="3Arrows">
        <cfvo type="percent" val="0"/>
        <cfvo type="num" val="0"/>
        <cfvo type="num" val="1"/>
      </iconSet>
    </cfRule>
  </conditionalFormatting>
  <conditionalFormatting sqref="AD23">
    <cfRule type="iconSet" priority="7">
      <iconSet iconSet="3Arrows">
        <cfvo type="percent" val="0"/>
        <cfvo type="num" val="0"/>
        <cfvo type="num" val="1"/>
      </iconSet>
    </cfRule>
  </conditionalFormatting>
  <conditionalFormatting sqref="AD24">
    <cfRule type="iconSet" priority="6">
      <iconSet iconSet="3Arrows">
        <cfvo type="percent" val="0"/>
        <cfvo type="num" val="0"/>
        <cfvo type="num" val="1"/>
      </iconSet>
    </cfRule>
  </conditionalFormatting>
  <conditionalFormatting sqref="AD25">
    <cfRule type="iconSet" priority="5">
      <iconSet iconSet="3Arrows">
        <cfvo type="percent" val="0"/>
        <cfvo type="num" val="0"/>
        <cfvo type="num" val="1"/>
      </iconSet>
    </cfRule>
  </conditionalFormatting>
  <conditionalFormatting sqref="AD26">
    <cfRule type="iconSet" priority="4">
      <iconSet iconSet="3Arrows">
        <cfvo type="percent" val="0"/>
        <cfvo type="num" val="0"/>
        <cfvo type="num" val="1"/>
      </iconSet>
    </cfRule>
  </conditionalFormatting>
  <conditionalFormatting sqref="AD27">
    <cfRule type="iconSet" priority="3">
      <iconSet iconSet="3Arrows">
        <cfvo type="percent" val="0"/>
        <cfvo type="num" val="0"/>
        <cfvo type="num" val="1"/>
      </iconSet>
    </cfRule>
  </conditionalFormatting>
  <conditionalFormatting sqref="AD28">
    <cfRule type="iconSet" priority="2">
      <iconSet iconSet="3Arrows">
        <cfvo type="percent" val="0"/>
        <cfvo type="num" val="0"/>
        <cfvo type="num" val="1"/>
      </iconSet>
    </cfRule>
  </conditionalFormatting>
  <conditionalFormatting sqref="AD29">
    <cfRule type="iconSet" priority="1">
      <iconSet iconSet="3Arrows">
        <cfvo type="percent" val="0"/>
        <cfvo type="num" val="0"/>
        <cfvo type="num" val="1"/>
      </iconSet>
    </cfRule>
  </conditionalFormatting>
  <dataValidations count="4">
    <dataValidation type="custom" allowBlank="1" showInputMessage="1" showErrorMessage="1" errorTitle="Erreur d'encodage" error="La valeur que vous avez tapée n'est pas valide. Veuillez entrer 'NE', 'CM' ou un nombre supérieur à la cote." sqref="Y5:Y29 W5:W29 J5:J29 U5:U29 S5:S29 Q5:Q29 H5:H29">
      <formula1>OR(AND(H5&gt;=G5),AND(H5="NE",G5="NE"),AND(H5="CM",G5="CM"))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N5:O29">
      <formula1>OR(AND(N5&gt;=J5),AND(N5="NE",J5="NE"),AND(N5="CM",J5="CM"))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F5:F29">
      <formula1>OR(AND(E5="NE",F5="NE"),AND(E5="CM",F5="CM"),AND(F5&gt;=E5))</formula1>
    </dataValidation>
    <dataValidation type="custom" allowBlank="1" showInputMessage="1" showErrorMessage="1" errorTitle="Erreur d'encodage" error="La valeur que vous avez tapée n'est pas valide. Veuillez entrer 'NE', 'CM' ou un nombre sous la valeur MAX." sqref="E5:E29 G5:G29 I5:I29 P5:P29 R5:R29 T5:T29 V5:V29 X5:X29">
      <formula1>OR(AND(E5="NE"),AND(E5="CM"),AND(E5="D"),AND(E5&gt;=0,E5&lt;999))</formula1>
    </dataValidation>
  </dataValidations>
  <pageMargins left="0.7" right="0.7" top="0.75" bottom="0.75" header="0.3" footer="0.3"/>
  <pageSetup paperSize="9" orientation="portrait" horizontalDpi="1200" verticalDpi="1200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8">
    <tabColor rgb="FFFFFF00"/>
  </sheetPr>
  <dimension ref="A1:AW88"/>
  <sheetViews>
    <sheetView zoomScale="85" zoomScaleNormal="85" workbookViewId="0">
      <selection activeCell="E3" sqref="E3:F3"/>
    </sheetView>
  </sheetViews>
  <sheetFormatPr baseColWidth="10" defaultRowHeight="15"/>
  <cols>
    <col min="1" max="1" width="10.7109375" style="3" customWidth="1"/>
    <col min="2" max="2" width="2.7109375" style="3" customWidth="1"/>
    <col min="3" max="3" width="27.7109375" style="1" customWidth="1"/>
    <col min="4" max="4" width="22.7109375" customWidth="1"/>
    <col min="5" max="10" width="7.7109375" customWidth="1"/>
    <col min="11" max="12" width="8.7109375" style="3" customWidth="1"/>
    <col min="13" max="13" width="5.7109375" style="77" customWidth="1"/>
    <col min="14" max="15" width="2.7109375" customWidth="1"/>
    <col min="16" max="25" width="7.7109375" customWidth="1"/>
    <col min="26" max="27" width="8.7109375" style="3" customWidth="1"/>
    <col min="28" max="28" width="5.7109375" style="7" customWidth="1"/>
    <col min="29" max="29" width="2.7109375" style="3" hidden="1" customWidth="1"/>
    <col min="30" max="30" width="5.7109375" style="7" customWidth="1"/>
    <col min="31" max="31" width="3.7109375" style="77" customWidth="1"/>
    <col min="32" max="48" width="11.42578125" style="3"/>
  </cols>
  <sheetData>
    <row r="1" spans="1:49" s="3" customFormat="1" ht="54.95" customHeight="1">
      <c r="A1" s="104"/>
      <c r="B1" s="25"/>
      <c r="C1" s="167" t="s">
        <v>44</v>
      </c>
      <c r="D1" s="166" t="str">
        <f>MATIÈRES!I12</f>
        <v>ÉDUCATION PHYSIQUE (Collectif - 3p.)</v>
      </c>
      <c r="E1" s="164"/>
      <c r="F1" s="164"/>
      <c r="G1" s="164"/>
      <c r="H1" s="164"/>
      <c r="I1" s="164"/>
      <c r="J1" s="164"/>
      <c r="K1" s="164"/>
      <c r="L1" s="164"/>
      <c r="M1" s="164"/>
      <c r="N1" s="165" t="s">
        <v>145</v>
      </c>
      <c r="O1" s="168" t="s">
        <v>144</v>
      </c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0"/>
      <c r="AE1" s="147"/>
      <c r="AF1" s="104"/>
      <c r="AG1" s="104"/>
      <c r="AH1" s="104"/>
      <c r="AI1" s="104"/>
      <c r="AJ1" s="104"/>
      <c r="AK1" s="104"/>
      <c r="AL1" s="104"/>
      <c r="AM1" s="104"/>
      <c r="AN1" s="104"/>
      <c r="AO1" s="104"/>
      <c r="AP1" s="104"/>
      <c r="AQ1" s="104"/>
      <c r="AR1" s="104"/>
      <c r="AS1" s="104"/>
      <c r="AT1" s="104"/>
      <c r="AU1" s="104"/>
      <c r="AV1" s="104"/>
      <c r="AW1" s="104"/>
    </row>
    <row r="2" spans="1:49" s="3" customFormat="1" ht="15" customHeight="1">
      <c r="A2" s="21"/>
      <c r="B2" s="21"/>
      <c r="C2" s="24"/>
      <c r="D2" s="21"/>
      <c r="E2" s="21"/>
      <c r="F2" s="21"/>
      <c r="G2" s="21"/>
      <c r="H2" s="21"/>
      <c r="I2" s="21"/>
      <c r="J2" s="21"/>
      <c r="K2" s="21"/>
      <c r="L2" s="21"/>
      <c r="M2" s="76"/>
      <c r="N2" s="21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5"/>
      <c r="AC2" s="33"/>
      <c r="AD2" s="35"/>
      <c r="AE2" s="92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104"/>
      <c r="AS2" s="104"/>
      <c r="AT2" s="104"/>
      <c r="AU2" s="104"/>
      <c r="AV2" s="104"/>
      <c r="AW2" s="104"/>
    </row>
    <row r="3" spans="1:49">
      <c r="A3" s="104"/>
      <c r="B3" s="21"/>
      <c r="C3" s="229" t="s">
        <v>37</v>
      </c>
      <c r="D3" s="229"/>
      <c r="E3" s="227"/>
      <c r="F3" s="227"/>
      <c r="G3" s="228"/>
      <c r="H3" s="228"/>
      <c r="I3" s="227"/>
      <c r="J3" s="227"/>
      <c r="K3" s="230" t="s">
        <v>35</v>
      </c>
      <c r="L3" s="230"/>
      <c r="M3" s="94" t="s">
        <v>65</v>
      </c>
      <c r="N3" s="62"/>
      <c r="O3" s="63"/>
      <c r="P3" s="228"/>
      <c r="Q3" s="228"/>
      <c r="R3" s="227"/>
      <c r="S3" s="227"/>
      <c r="T3" s="228"/>
      <c r="U3" s="228"/>
      <c r="V3" s="227"/>
      <c r="W3" s="227"/>
      <c r="X3" s="228"/>
      <c r="Y3" s="228"/>
      <c r="Z3" s="230" t="s">
        <v>35</v>
      </c>
      <c r="AA3" s="230"/>
      <c r="AB3" s="94" t="s">
        <v>65</v>
      </c>
      <c r="AC3" s="35"/>
      <c r="AD3" s="35"/>
      <c r="AE3" s="92"/>
      <c r="AF3" s="10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4"/>
      <c r="AT3" s="104"/>
      <c r="AU3" s="104"/>
      <c r="AV3" s="104"/>
      <c r="AW3" s="104"/>
    </row>
    <row r="4" spans="1:49">
      <c r="A4" s="104"/>
      <c r="B4" s="21"/>
      <c r="C4" s="9" t="s">
        <v>0</v>
      </c>
      <c r="D4" s="36" t="s">
        <v>1</v>
      </c>
      <c r="E4" s="37" t="s">
        <v>2</v>
      </c>
      <c r="F4" s="37" t="s">
        <v>3</v>
      </c>
      <c r="G4" s="38" t="s">
        <v>4</v>
      </c>
      <c r="H4" s="38" t="s">
        <v>5</v>
      </c>
      <c r="I4" s="37" t="s">
        <v>6</v>
      </c>
      <c r="J4" s="37" t="s">
        <v>7</v>
      </c>
      <c r="K4" s="11"/>
      <c r="L4" s="11"/>
      <c r="M4" s="94"/>
      <c r="N4" s="26"/>
      <c r="O4" s="34"/>
      <c r="P4" s="38" t="s">
        <v>8</v>
      </c>
      <c r="Q4" s="38" t="s">
        <v>9</v>
      </c>
      <c r="R4" s="37" t="s">
        <v>10</v>
      </c>
      <c r="S4" s="37" t="s">
        <v>11</v>
      </c>
      <c r="T4" s="38" t="s">
        <v>12</v>
      </c>
      <c r="U4" s="38" t="s">
        <v>13</v>
      </c>
      <c r="V4" s="37" t="s">
        <v>14</v>
      </c>
      <c r="W4" s="37" t="s">
        <v>15</v>
      </c>
      <c r="X4" s="38" t="s">
        <v>16</v>
      </c>
      <c r="Y4" s="38" t="s">
        <v>17</v>
      </c>
      <c r="Z4" s="11"/>
      <c r="AA4" s="11"/>
      <c r="AB4" s="95"/>
      <c r="AC4" s="35"/>
      <c r="AD4" s="35"/>
      <c r="AE4" s="92"/>
      <c r="AF4" s="10"/>
      <c r="AG4" s="104"/>
      <c r="AH4" s="104"/>
      <c r="AI4" s="104"/>
      <c r="AJ4" s="104"/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4"/>
      <c r="AW4" s="104"/>
    </row>
    <row r="5" spans="1:49">
      <c r="A5" s="104"/>
      <c r="B5" s="31">
        <v>1</v>
      </c>
      <c r="C5" s="10" t="str">
        <f>Élèves!C4</f>
        <v>MARTIN</v>
      </c>
      <c r="D5" s="10" t="str">
        <f>Élèves!D4</f>
        <v>Paul</v>
      </c>
      <c r="E5" s="5"/>
      <c r="F5" s="5"/>
      <c r="G5" s="5"/>
      <c r="H5" s="5"/>
      <c r="I5" s="32"/>
      <c r="J5" s="5"/>
      <c r="K5" s="12" t="e">
        <f>SUM(E5,G5,I5)/SUM(F5,H5,J5)*100</f>
        <v>#DIV/0!</v>
      </c>
      <c r="L5" s="11" t="s">
        <v>22</v>
      </c>
      <c r="M5" s="94" t="e">
        <f ca="1">RANK(K5,INDIRECT("K5:K" &amp; $AL$5))</f>
        <v>#DIV/0!</v>
      </c>
      <c r="N5" s="22"/>
      <c r="O5" s="35"/>
      <c r="P5" s="5"/>
      <c r="Q5" s="5"/>
      <c r="R5" s="5"/>
      <c r="S5" s="5"/>
      <c r="T5" s="5"/>
      <c r="U5" s="5"/>
      <c r="V5" s="5"/>
      <c r="W5" s="5"/>
      <c r="X5" s="5"/>
      <c r="Y5" s="5"/>
      <c r="Z5" s="12" t="e">
        <f>SUM(E5,G5,I5,P5,R5,T5,V5,X5)/SUM(F5,H5,J5,Q5,S5,U5,W5,Y5)*100</f>
        <v>#DIV/0!</v>
      </c>
      <c r="AA5" s="11" t="s">
        <v>22</v>
      </c>
      <c r="AB5" s="94" t="e">
        <f ca="1">RANK(Z5,INDIRECT("Z5:Z" &amp; AL$5))</f>
        <v>#DIV/0!</v>
      </c>
      <c r="AC5" s="35" t="e">
        <f t="shared" ref="AC5:AC29" si="0">IF(K5&gt;Z5,2,0)</f>
        <v>#DIV/0!</v>
      </c>
      <c r="AD5" s="52" t="e">
        <f t="shared" ref="AD5:AD29" si="1">Z5-K5</f>
        <v>#DIV/0!</v>
      </c>
      <c r="AE5" s="93" t="s">
        <v>54</v>
      </c>
      <c r="AF5" s="10"/>
      <c r="AG5" s="104"/>
      <c r="AH5" s="104"/>
      <c r="AI5" s="104"/>
      <c r="AJ5" s="104"/>
      <c r="AK5" s="104"/>
      <c r="AL5" s="104">
        <f>SUM(Élèves!P6+4)</f>
        <v>11</v>
      </c>
      <c r="AM5" s="104"/>
      <c r="AN5" s="104"/>
      <c r="AO5" s="104"/>
      <c r="AP5" s="104"/>
      <c r="AQ5" s="104"/>
      <c r="AR5" s="104"/>
      <c r="AS5" s="104"/>
      <c r="AT5" s="104"/>
      <c r="AU5" s="104"/>
      <c r="AV5" s="104"/>
      <c r="AW5" s="104"/>
    </row>
    <row r="6" spans="1:49">
      <c r="A6" s="104"/>
      <c r="B6" s="31">
        <v>2</v>
      </c>
      <c r="C6" s="10" t="str">
        <f>Élèves!C5</f>
        <v>DUPOND</v>
      </c>
      <c r="D6" s="10" t="str">
        <f>Élèves!D5</f>
        <v>Henri</v>
      </c>
      <c r="E6" s="5"/>
      <c r="F6" s="5"/>
      <c r="G6" s="5"/>
      <c r="H6" s="5"/>
      <c r="I6" s="32"/>
      <c r="J6" s="5"/>
      <c r="K6" s="12" t="e">
        <f t="shared" ref="K6:K29" si="2">SUM(E6,G6,I6)/SUM(F6,H6,J6)*100</f>
        <v>#DIV/0!</v>
      </c>
      <c r="L6" s="11" t="s">
        <v>22</v>
      </c>
      <c r="M6" s="94" t="e">
        <f t="shared" ref="M6:M29" ca="1" si="3">RANK(K6,INDIRECT("K5:K" &amp; $AL$5))</f>
        <v>#DIV/0!</v>
      </c>
      <c r="N6" s="22"/>
      <c r="O6" s="35"/>
      <c r="P6" s="5"/>
      <c r="Q6" s="5"/>
      <c r="R6" s="5"/>
      <c r="S6" s="5"/>
      <c r="T6" s="5"/>
      <c r="U6" s="5"/>
      <c r="V6" s="5"/>
      <c r="W6" s="5"/>
      <c r="X6" s="5"/>
      <c r="Y6" s="5"/>
      <c r="Z6" s="12" t="e">
        <f t="shared" ref="Z6:Z29" si="4">SUM(E6,G6,I6,P6,R6,T6,V6,X6)/SUM(F6,H6,J6,Q6,S6,U6,W6,Y6)*100</f>
        <v>#DIV/0!</v>
      </c>
      <c r="AA6" s="11" t="s">
        <v>22</v>
      </c>
      <c r="AB6" s="94" t="e">
        <f t="shared" ref="AB6:AB29" ca="1" si="5">RANK(Z6,INDIRECT("Z5:Z" &amp; AL$5))</f>
        <v>#DIV/0!</v>
      </c>
      <c r="AC6" s="35" t="e">
        <f t="shared" si="0"/>
        <v>#DIV/0!</v>
      </c>
      <c r="AD6" s="52" t="e">
        <f t="shared" si="1"/>
        <v>#DIV/0!</v>
      </c>
      <c r="AE6" s="93" t="s">
        <v>54</v>
      </c>
      <c r="AF6" s="10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  <c r="AR6" s="104"/>
      <c r="AS6" s="104"/>
      <c r="AT6" s="104"/>
      <c r="AU6" s="104"/>
      <c r="AV6" s="104"/>
      <c r="AW6" s="104"/>
    </row>
    <row r="7" spans="1:49">
      <c r="A7" s="104"/>
      <c r="B7" s="31">
        <v>3</v>
      </c>
      <c r="C7" s="10" t="str">
        <f>Élèves!C6</f>
        <v>TABERNACLE</v>
      </c>
      <c r="D7" s="10" t="str">
        <f>Élèves!D6</f>
        <v>Ghislain</v>
      </c>
      <c r="E7" s="5"/>
      <c r="F7" s="5"/>
      <c r="G7" s="5"/>
      <c r="H7" s="5"/>
      <c r="I7" s="32"/>
      <c r="J7" s="5"/>
      <c r="K7" s="12" t="e">
        <f t="shared" si="2"/>
        <v>#DIV/0!</v>
      </c>
      <c r="L7" s="11" t="s">
        <v>22</v>
      </c>
      <c r="M7" s="94" t="e">
        <f t="shared" ca="1" si="3"/>
        <v>#DIV/0!</v>
      </c>
      <c r="N7" s="22"/>
      <c r="O7" s="35"/>
      <c r="P7" s="5"/>
      <c r="Q7" s="5"/>
      <c r="R7" s="5"/>
      <c r="S7" s="5"/>
      <c r="T7" s="5"/>
      <c r="U7" s="5"/>
      <c r="V7" s="5"/>
      <c r="W7" s="5"/>
      <c r="X7" s="5"/>
      <c r="Y7" s="5"/>
      <c r="Z7" s="12" t="e">
        <f t="shared" si="4"/>
        <v>#DIV/0!</v>
      </c>
      <c r="AA7" s="11" t="s">
        <v>22</v>
      </c>
      <c r="AB7" s="94" t="e">
        <f t="shared" ca="1" si="5"/>
        <v>#DIV/0!</v>
      </c>
      <c r="AC7" s="35" t="e">
        <f t="shared" si="0"/>
        <v>#DIV/0!</v>
      </c>
      <c r="AD7" s="52" t="e">
        <f t="shared" si="1"/>
        <v>#DIV/0!</v>
      </c>
      <c r="AE7" s="93" t="s">
        <v>54</v>
      </c>
      <c r="AF7" s="10"/>
      <c r="AG7" s="104"/>
      <c r="AH7" s="104"/>
      <c r="AI7" s="104"/>
      <c r="AJ7" s="104"/>
      <c r="AK7" s="104"/>
      <c r="AL7" s="104"/>
      <c r="AM7" s="104"/>
      <c r="AN7" s="104"/>
      <c r="AO7" s="104"/>
      <c r="AP7" s="104"/>
      <c r="AQ7" s="104"/>
      <c r="AR7" s="104"/>
      <c r="AS7" s="104"/>
      <c r="AT7" s="104"/>
      <c r="AU7" s="104"/>
      <c r="AV7" s="104"/>
      <c r="AW7" s="104"/>
    </row>
    <row r="8" spans="1:49">
      <c r="A8" s="104"/>
      <c r="B8" s="31">
        <v>4</v>
      </c>
      <c r="C8" s="10" t="str">
        <f>Élèves!C7</f>
        <v>EASY</v>
      </c>
      <c r="D8" s="10" t="str">
        <f>Élèves!D7</f>
        <v>Isabelle</v>
      </c>
      <c r="E8" s="5"/>
      <c r="F8" s="5"/>
      <c r="G8" s="5"/>
      <c r="H8" s="5"/>
      <c r="I8" s="32"/>
      <c r="J8" s="5"/>
      <c r="K8" s="12" t="e">
        <f t="shared" si="2"/>
        <v>#DIV/0!</v>
      </c>
      <c r="L8" s="11" t="s">
        <v>22</v>
      </c>
      <c r="M8" s="94" t="e">
        <f t="shared" ca="1" si="3"/>
        <v>#DIV/0!</v>
      </c>
      <c r="N8" s="22"/>
      <c r="O8" s="35"/>
      <c r="P8" s="5"/>
      <c r="Q8" s="5"/>
      <c r="R8" s="5"/>
      <c r="S8" s="5"/>
      <c r="T8" s="5"/>
      <c r="U8" s="5"/>
      <c r="V8" s="5"/>
      <c r="W8" s="5"/>
      <c r="X8" s="5"/>
      <c r="Y8" s="5"/>
      <c r="Z8" s="12" t="e">
        <f t="shared" si="4"/>
        <v>#DIV/0!</v>
      </c>
      <c r="AA8" s="11" t="s">
        <v>22</v>
      </c>
      <c r="AB8" s="94" t="e">
        <f t="shared" ca="1" si="5"/>
        <v>#DIV/0!</v>
      </c>
      <c r="AC8" s="35" t="e">
        <f t="shared" si="0"/>
        <v>#DIV/0!</v>
      </c>
      <c r="AD8" s="52" t="e">
        <f t="shared" si="1"/>
        <v>#DIV/0!</v>
      </c>
      <c r="AE8" s="93" t="s">
        <v>54</v>
      </c>
      <c r="AF8" s="10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</row>
    <row r="9" spans="1:49">
      <c r="A9" s="104"/>
      <c r="B9" s="31">
        <v>5</v>
      </c>
      <c r="C9" s="10" t="str">
        <f>Élèves!C8</f>
        <v>KINGDOM</v>
      </c>
      <c r="D9" s="10" t="str">
        <f>Élèves!D8</f>
        <v>Aline</v>
      </c>
      <c r="E9" s="5"/>
      <c r="F9" s="5"/>
      <c r="G9" s="5"/>
      <c r="H9" s="5"/>
      <c r="I9" s="32"/>
      <c r="J9" s="5"/>
      <c r="K9" s="12" t="e">
        <f t="shared" si="2"/>
        <v>#DIV/0!</v>
      </c>
      <c r="L9" s="11" t="s">
        <v>22</v>
      </c>
      <c r="M9" s="94" t="e">
        <f t="shared" ca="1" si="3"/>
        <v>#DIV/0!</v>
      </c>
      <c r="N9" s="22"/>
      <c r="O9" s="35"/>
      <c r="P9" s="5"/>
      <c r="Q9" s="5"/>
      <c r="R9" s="5"/>
      <c r="S9" s="5"/>
      <c r="T9" s="5"/>
      <c r="U9" s="5"/>
      <c r="V9" s="5"/>
      <c r="W9" s="5"/>
      <c r="X9" s="5"/>
      <c r="Y9" s="5"/>
      <c r="Z9" s="12" t="e">
        <f t="shared" si="4"/>
        <v>#DIV/0!</v>
      </c>
      <c r="AA9" s="11" t="s">
        <v>22</v>
      </c>
      <c r="AB9" s="94" t="e">
        <f t="shared" ca="1" si="5"/>
        <v>#DIV/0!</v>
      </c>
      <c r="AC9" s="35" t="e">
        <f t="shared" si="0"/>
        <v>#DIV/0!</v>
      </c>
      <c r="AD9" s="52" t="e">
        <f t="shared" si="1"/>
        <v>#DIV/0!</v>
      </c>
      <c r="AE9" s="93" t="s">
        <v>54</v>
      </c>
      <c r="AF9" s="10"/>
      <c r="AG9" s="104"/>
      <c r="AH9" s="104"/>
      <c r="AI9" s="104"/>
      <c r="AJ9" s="104"/>
      <c r="AK9" s="104"/>
      <c r="AL9" s="104"/>
      <c r="AM9" s="104"/>
      <c r="AN9" s="104"/>
      <c r="AO9" s="104"/>
      <c r="AP9" s="104"/>
      <c r="AQ9" s="104"/>
      <c r="AR9" s="104"/>
      <c r="AS9" s="104"/>
      <c r="AT9" s="104"/>
      <c r="AU9" s="104"/>
      <c r="AV9" s="104"/>
      <c r="AW9" s="104"/>
    </row>
    <row r="10" spans="1:49">
      <c r="A10" s="104"/>
      <c r="B10" s="31">
        <v>6</v>
      </c>
      <c r="C10" s="10" t="str">
        <f>Élèves!C9</f>
        <v>FORTE</v>
      </c>
      <c r="D10" s="10" t="str">
        <f>Élèves!D9</f>
        <v>Salie</v>
      </c>
      <c r="E10" s="5"/>
      <c r="F10" s="5"/>
      <c r="G10" s="5"/>
      <c r="H10" s="5"/>
      <c r="I10" s="32"/>
      <c r="J10" s="5"/>
      <c r="K10" s="12" t="e">
        <f t="shared" si="2"/>
        <v>#DIV/0!</v>
      </c>
      <c r="L10" s="11" t="s">
        <v>22</v>
      </c>
      <c r="M10" s="94" t="e">
        <f t="shared" ca="1" si="3"/>
        <v>#DIV/0!</v>
      </c>
      <c r="N10" s="22"/>
      <c r="O10" s="35"/>
      <c r="P10" s="5"/>
      <c r="Q10" s="5"/>
      <c r="R10" s="5"/>
      <c r="S10" s="5"/>
      <c r="T10" s="5"/>
      <c r="U10" s="5"/>
      <c r="V10" s="5"/>
      <c r="W10" s="5"/>
      <c r="X10" s="5"/>
      <c r="Y10" s="5"/>
      <c r="Z10" s="12" t="e">
        <f t="shared" si="4"/>
        <v>#DIV/0!</v>
      </c>
      <c r="AA10" s="11" t="s">
        <v>22</v>
      </c>
      <c r="AB10" s="94" t="e">
        <f t="shared" ca="1" si="5"/>
        <v>#DIV/0!</v>
      </c>
      <c r="AC10" s="35" t="e">
        <f t="shared" si="0"/>
        <v>#DIV/0!</v>
      </c>
      <c r="AD10" s="52" t="e">
        <f t="shared" si="1"/>
        <v>#DIV/0!</v>
      </c>
      <c r="AE10" s="93" t="s">
        <v>54</v>
      </c>
      <c r="AF10" s="10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04"/>
      <c r="AV10" s="104"/>
      <c r="AW10" s="104"/>
    </row>
    <row r="11" spans="1:49">
      <c r="A11" s="104"/>
      <c r="B11" s="31">
        <v>7</v>
      </c>
      <c r="C11" s="10" t="str">
        <f>Élèves!C10</f>
        <v>SEGEC</v>
      </c>
      <c r="D11" s="10" t="str">
        <f>Élèves!D10</f>
        <v>Rédoine</v>
      </c>
      <c r="E11" s="5"/>
      <c r="F11" s="5"/>
      <c r="G11" s="5"/>
      <c r="H11" s="5"/>
      <c r="I11" s="32"/>
      <c r="J11" s="5"/>
      <c r="K11" s="12" t="e">
        <f t="shared" si="2"/>
        <v>#DIV/0!</v>
      </c>
      <c r="L11" s="11" t="s">
        <v>22</v>
      </c>
      <c r="M11" s="94" t="e">
        <f t="shared" ca="1" si="3"/>
        <v>#DIV/0!</v>
      </c>
      <c r="N11" s="22"/>
      <c r="O11" s="35"/>
      <c r="P11" s="5"/>
      <c r="Q11" s="5"/>
      <c r="R11" s="5"/>
      <c r="S11" s="5"/>
      <c r="T11" s="5"/>
      <c r="U11" s="5"/>
      <c r="V11" s="5"/>
      <c r="W11" s="5"/>
      <c r="X11" s="5"/>
      <c r="Y11" s="5"/>
      <c r="Z11" s="12" t="e">
        <f t="shared" si="4"/>
        <v>#DIV/0!</v>
      </c>
      <c r="AA11" s="11" t="s">
        <v>22</v>
      </c>
      <c r="AB11" s="94" t="e">
        <f t="shared" ca="1" si="5"/>
        <v>#DIV/0!</v>
      </c>
      <c r="AC11" s="35" t="e">
        <f t="shared" si="0"/>
        <v>#DIV/0!</v>
      </c>
      <c r="AD11" s="52" t="e">
        <f t="shared" si="1"/>
        <v>#DIV/0!</v>
      </c>
      <c r="AE11" s="93" t="s">
        <v>54</v>
      </c>
      <c r="AF11" s="10"/>
      <c r="AG11" s="104"/>
      <c r="AH11" s="104"/>
      <c r="AI11" s="104"/>
      <c r="AJ11" s="104"/>
      <c r="AK11" s="104"/>
      <c r="AL11" s="104"/>
      <c r="AM11" s="104"/>
      <c r="AN11" s="104"/>
      <c r="AO11" s="104"/>
      <c r="AP11" s="104"/>
      <c r="AQ11" s="104"/>
      <c r="AR11" s="104"/>
      <c r="AS11" s="104"/>
      <c r="AT11" s="104"/>
      <c r="AU11" s="104"/>
      <c r="AV11" s="104"/>
      <c r="AW11" s="104"/>
    </row>
    <row r="12" spans="1:49">
      <c r="A12" s="104"/>
      <c r="B12" s="31" t="s">
        <v>99</v>
      </c>
      <c r="C12" s="10">
        <f>Élèves!C11</f>
        <v>0</v>
      </c>
      <c r="D12" s="10">
        <f>Élèves!D11</f>
        <v>0</v>
      </c>
      <c r="E12" s="5"/>
      <c r="F12" s="5"/>
      <c r="G12" s="5"/>
      <c r="H12" s="5"/>
      <c r="I12" s="32"/>
      <c r="J12" s="5"/>
      <c r="K12" s="12" t="e">
        <f t="shared" si="2"/>
        <v>#DIV/0!</v>
      </c>
      <c r="L12" s="11" t="s">
        <v>22</v>
      </c>
      <c r="M12" s="94" t="e">
        <f t="shared" ca="1" si="3"/>
        <v>#DIV/0!</v>
      </c>
      <c r="N12" s="22"/>
      <c r="O12" s="35"/>
      <c r="P12" s="5"/>
      <c r="Q12" s="5"/>
      <c r="R12" s="5"/>
      <c r="S12" s="5"/>
      <c r="T12" s="5"/>
      <c r="U12" s="5"/>
      <c r="V12" s="5"/>
      <c r="W12" s="5"/>
      <c r="X12" s="5"/>
      <c r="Y12" s="5"/>
      <c r="Z12" s="12" t="e">
        <f t="shared" si="4"/>
        <v>#DIV/0!</v>
      </c>
      <c r="AA12" s="11" t="s">
        <v>22</v>
      </c>
      <c r="AB12" s="94" t="e">
        <f t="shared" ca="1" si="5"/>
        <v>#DIV/0!</v>
      </c>
      <c r="AC12" s="35" t="e">
        <f t="shared" si="0"/>
        <v>#DIV/0!</v>
      </c>
      <c r="AD12" s="52" t="e">
        <f t="shared" si="1"/>
        <v>#DIV/0!</v>
      </c>
      <c r="AE12" s="93" t="s">
        <v>54</v>
      </c>
      <c r="AF12" s="10"/>
      <c r="AG12" s="104"/>
      <c r="AH12" s="104"/>
      <c r="AI12" s="104"/>
      <c r="AJ12" s="104"/>
      <c r="AK12" s="104"/>
      <c r="AL12" s="104"/>
      <c r="AM12" s="104"/>
      <c r="AN12" s="104"/>
      <c r="AO12" s="104"/>
      <c r="AP12" s="104"/>
      <c r="AQ12" s="104"/>
      <c r="AR12" s="104"/>
      <c r="AS12" s="104"/>
      <c r="AT12" s="104"/>
      <c r="AU12" s="104"/>
      <c r="AV12" s="104"/>
      <c r="AW12" s="104"/>
    </row>
    <row r="13" spans="1:49">
      <c r="A13" s="104"/>
      <c r="B13" s="31">
        <v>9</v>
      </c>
      <c r="C13" s="10">
        <f>Élèves!C12</f>
        <v>0</v>
      </c>
      <c r="D13" s="10">
        <f>Élèves!D12</f>
        <v>0</v>
      </c>
      <c r="E13" s="5"/>
      <c r="F13" s="5"/>
      <c r="G13" s="5"/>
      <c r="H13" s="5"/>
      <c r="I13" s="32"/>
      <c r="J13" s="5"/>
      <c r="K13" s="12" t="e">
        <f t="shared" si="2"/>
        <v>#DIV/0!</v>
      </c>
      <c r="L13" s="11" t="s">
        <v>22</v>
      </c>
      <c r="M13" s="94" t="e">
        <f t="shared" ca="1" si="3"/>
        <v>#DIV/0!</v>
      </c>
      <c r="N13" s="22"/>
      <c r="O13" s="35"/>
      <c r="P13" s="5"/>
      <c r="Q13" s="5"/>
      <c r="R13" s="5"/>
      <c r="S13" s="5"/>
      <c r="T13" s="5"/>
      <c r="U13" s="5"/>
      <c r="V13" s="5"/>
      <c r="W13" s="5"/>
      <c r="X13" s="5"/>
      <c r="Y13" s="5"/>
      <c r="Z13" s="12" t="e">
        <f t="shared" si="4"/>
        <v>#DIV/0!</v>
      </c>
      <c r="AA13" s="11" t="s">
        <v>22</v>
      </c>
      <c r="AB13" s="94" t="e">
        <f t="shared" ca="1" si="5"/>
        <v>#DIV/0!</v>
      </c>
      <c r="AC13" s="35" t="e">
        <f t="shared" si="0"/>
        <v>#DIV/0!</v>
      </c>
      <c r="AD13" s="52" t="e">
        <f t="shared" si="1"/>
        <v>#DIV/0!</v>
      </c>
      <c r="AE13" s="93" t="s">
        <v>54</v>
      </c>
      <c r="AF13" s="10"/>
      <c r="AG13" s="104"/>
      <c r="AH13" s="104"/>
      <c r="AI13" s="104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104"/>
      <c r="AU13" s="104"/>
      <c r="AV13" s="104"/>
      <c r="AW13" s="104"/>
    </row>
    <row r="14" spans="1:49">
      <c r="A14" s="104"/>
      <c r="B14" s="31">
        <v>10</v>
      </c>
      <c r="C14" s="10">
        <f>Élèves!C13</f>
        <v>0</v>
      </c>
      <c r="D14" s="10">
        <f>Élèves!D13</f>
        <v>0</v>
      </c>
      <c r="E14" s="5"/>
      <c r="F14" s="5"/>
      <c r="G14" s="5"/>
      <c r="H14" s="5"/>
      <c r="I14" s="32"/>
      <c r="J14" s="5"/>
      <c r="K14" s="12" t="e">
        <f t="shared" si="2"/>
        <v>#DIV/0!</v>
      </c>
      <c r="L14" s="11" t="s">
        <v>22</v>
      </c>
      <c r="M14" s="94" t="e">
        <f t="shared" ca="1" si="3"/>
        <v>#DIV/0!</v>
      </c>
      <c r="N14" s="22"/>
      <c r="O14" s="35"/>
      <c r="P14" s="5"/>
      <c r="Q14" s="5"/>
      <c r="R14" s="5"/>
      <c r="S14" s="5"/>
      <c r="T14" s="5"/>
      <c r="U14" s="5"/>
      <c r="V14" s="5"/>
      <c r="W14" s="5"/>
      <c r="X14" s="5"/>
      <c r="Y14" s="5"/>
      <c r="Z14" s="12" t="e">
        <f t="shared" si="4"/>
        <v>#DIV/0!</v>
      </c>
      <c r="AA14" s="11" t="s">
        <v>22</v>
      </c>
      <c r="AB14" s="94" t="e">
        <f t="shared" ca="1" si="5"/>
        <v>#DIV/0!</v>
      </c>
      <c r="AC14" s="35" t="e">
        <f t="shared" si="0"/>
        <v>#DIV/0!</v>
      </c>
      <c r="AD14" s="52" t="e">
        <f t="shared" si="1"/>
        <v>#DIV/0!</v>
      </c>
      <c r="AE14" s="93" t="s">
        <v>54</v>
      </c>
      <c r="AF14" s="10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04"/>
    </row>
    <row r="15" spans="1:49">
      <c r="A15" s="104"/>
      <c r="B15" s="31">
        <v>11</v>
      </c>
      <c r="C15" s="10">
        <f>Élèves!C14</f>
        <v>0</v>
      </c>
      <c r="D15" s="10">
        <f>Élèves!D14</f>
        <v>0</v>
      </c>
      <c r="E15" s="5"/>
      <c r="F15" s="5"/>
      <c r="G15" s="5"/>
      <c r="H15" s="5"/>
      <c r="I15" s="32"/>
      <c r="J15" s="5"/>
      <c r="K15" s="12" t="e">
        <f t="shared" si="2"/>
        <v>#DIV/0!</v>
      </c>
      <c r="L15" s="11" t="s">
        <v>22</v>
      </c>
      <c r="M15" s="94" t="e">
        <f t="shared" ca="1" si="3"/>
        <v>#DIV/0!</v>
      </c>
      <c r="N15" s="22"/>
      <c r="O15" s="35"/>
      <c r="P15" s="5"/>
      <c r="Q15" s="5"/>
      <c r="R15" s="5"/>
      <c r="S15" s="5"/>
      <c r="T15" s="5"/>
      <c r="U15" s="5"/>
      <c r="V15" s="5"/>
      <c r="W15" s="5"/>
      <c r="X15" s="5"/>
      <c r="Y15" s="5"/>
      <c r="Z15" s="12" t="e">
        <f t="shared" si="4"/>
        <v>#DIV/0!</v>
      </c>
      <c r="AA15" s="11" t="s">
        <v>22</v>
      </c>
      <c r="AB15" s="94" t="e">
        <f t="shared" ca="1" si="5"/>
        <v>#DIV/0!</v>
      </c>
      <c r="AC15" s="35" t="e">
        <f t="shared" si="0"/>
        <v>#DIV/0!</v>
      </c>
      <c r="AD15" s="52" t="e">
        <f t="shared" si="1"/>
        <v>#DIV/0!</v>
      </c>
      <c r="AE15" s="93" t="s">
        <v>54</v>
      </c>
      <c r="AF15" s="10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</row>
    <row r="16" spans="1:49">
      <c r="A16" s="104"/>
      <c r="B16" s="31">
        <v>12</v>
      </c>
      <c r="C16" s="10">
        <f>Élèves!C15</f>
        <v>0</v>
      </c>
      <c r="D16" s="10">
        <f>Élèves!D15</f>
        <v>0</v>
      </c>
      <c r="E16" s="5"/>
      <c r="F16" s="5"/>
      <c r="G16" s="5"/>
      <c r="H16" s="5"/>
      <c r="I16" s="32"/>
      <c r="J16" s="5"/>
      <c r="K16" s="12" t="e">
        <f t="shared" si="2"/>
        <v>#DIV/0!</v>
      </c>
      <c r="L16" s="11" t="s">
        <v>22</v>
      </c>
      <c r="M16" s="94" t="e">
        <f t="shared" ca="1" si="3"/>
        <v>#DIV/0!</v>
      </c>
      <c r="N16" s="22"/>
      <c r="O16" s="35"/>
      <c r="P16" s="5"/>
      <c r="Q16" s="5"/>
      <c r="R16" s="5"/>
      <c r="S16" s="5"/>
      <c r="T16" s="5"/>
      <c r="U16" s="5"/>
      <c r="V16" s="5"/>
      <c r="W16" s="5"/>
      <c r="X16" s="5"/>
      <c r="Y16" s="5"/>
      <c r="Z16" s="12" t="e">
        <f t="shared" si="4"/>
        <v>#DIV/0!</v>
      </c>
      <c r="AA16" s="11" t="s">
        <v>22</v>
      </c>
      <c r="AB16" s="94" t="e">
        <f t="shared" ca="1" si="5"/>
        <v>#DIV/0!</v>
      </c>
      <c r="AC16" s="35" t="e">
        <f t="shared" si="0"/>
        <v>#DIV/0!</v>
      </c>
      <c r="AD16" s="52" t="e">
        <f t="shared" si="1"/>
        <v>#DIV/0!</v>
      </c>
      <c r="AE16" s="93" t="s">
        <v>54</v>
      </c>
      <c r="AF16" s="10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4"/>
      <c r="AV16" s="104"/>
      <c r="AW16" s="104"/>
    </row>
    <row r="17" spans="1:49">
      <c r="A17" s="104"/>
      <c r="B17" s="31">
        <v>13</v>
      </c>
      <c r="C17" s="10">
        <f>Élèves!C16</f>
        <v>0</v>
      </c>
      <c r="D17" s="10">
        <f>Élèves!D16</f>
        <v>0</v>
      </c>
      <c r="E17" s="5"/>
      <c r="F17" s="5"/>
      <c r="G17" s="5"/>
      <c r="H17" s="5"/>
      <c r="I17" s="32"/>
      <c r="J17" s="5"/>
      <c r="K17" s="12" t="e">
        <f t="shared" si="2"/>
        <v>#DIV/0!</v>
      </c>
      <c r="L17" s="11" t="s">
        <v>22</v>
      </c>
      <c r="M17" s="94" t="e">
        <f t="shared" ca="1" si="3"/>
        <v>#DIV/0!</v>
      </c>
      <c r="N17" s="22"/>
      <c r="O17" s="35"/>
      <c r="P17" s="5"/>
      <c r="Q17" s="5"/>
      <c r="R17" s="5"/>
      <c r="S17" s="5"/>
      <c r="T17" s="5"/>
      <c r="U17" s="5"/>
      <c r="V17" s="5"/>
      <c r="W17" s="5"/>
      <c r="X17" s="5"/>
      <c r="Y17" s="5"/>
      <c r="Z17" s="12" t="e">
        <f t="shared" si="4"/>
        <v>#DIV/0!</v>
      </c>
      <c r="AA17" s="11" t="s">
        <v>22</v>
      </c>
      <c r="AB17" s="94" t="e">
        <f t="shared" ca="1" si="5"/>
        <v>#DIV/0!</v>
      </c>
      <c r="AC17" s="35" t="e">
        <f t="shared" si="0"/>
        <v>#DIV/0!</v>
      </c>
      <c r="AD17" s="52" t="e">
        <f t="shared" si="1"/>
        <v>#DIV/0!</v>
      </c>
      <c r="AE17" s="93" t="s">
        <v>54</v>
      </c>
      <c r="AF17" s="10"/>
      <c r="AG17" s="104"/>
      <c r="AH17" s="104"/>
      <c r="AI17" s="104"/>
      <c r="AJ17" s="104"/>
      <c r="AK17" s="104"/>
      <c r="AL17" s="104"/>
      <c r="AM17" s="104"/>
      <c r="AN17" s="104"/>
      <c r="AO17" s="104"/>
      <c r="AP17" s="104"/>
      <c r="AQ17" s="104"/>
      <c r="AR17" s="104"/>
      <c r="AS17" s="104"/>
      <c r="AT17" s="104"/>
      <c r="AU17" s="104"/>
      <c r="AV17" s="104"/>
      <c r="AW17" s="104"/>
    </row>
    <row r="18" spans="1:49">
      <c r="A18" s="104"/>
      <c r="B18" s="31">
        <v>14</v>
      </c>
      <c r="C18" s="10">
        <f>Élèves!C17</f>
        <v>0</v>
      </c>
      <c r="D18" s="10">
        <f>Élèves!D17</f>
        <v>0</v>
      </c>
      <c r="E18" s="5"/>
      <c r="F18" s="5"/>
      <c r="G18" s="5"/>
      <c r="H18" s="5"/>
      <c r="I18" s="32"/>
      <c r="J18" s="5"/>
      <c r="K18" s="12" t="e">
        <f t="shared" si="2"/>
        <v>#DIV/0!</v>
      </c>
      <c r="L18" s="11" t="s">
        <v>22</v>
      </c>
      <c r="M18" s="94" t="e">
        <f t="shared" ca="1" si="3"/>
        <v>#DIV/0!</v>
      </c>
      <c r="N18" s="22"/>
      <c r="O18" s="35"/>
      <c r="P18" s="5"/>
      <c r="Q18" s="5"/>
      <c r="R18" s="5"/>
      <c r="S18" s="5"/>
      <c r="T18" s="5"/>
      <c r="U18" s="5"/>
      <c r="V18" s="5"/>
      <c r="W18" s="5"/>
      <c r="X18" s="5"/>
      <c r="Y18" s="5"/>
      <c r="Z18" s="12" t="e">
        <f t="shared" si="4"/>
        <v>#DIV/0!</v>
      </c>
      <c r="AA18" s="11" t="s">
        <v>22</v>
      </c>
      <c r="AB18" s="94" t="e">
        <f t="shared" ca="1" si="5"/>
        <v>#DIV/0!</v>
      </c>
      <c r="AC18" s="35" t="e">
        <f t="shared" si="0"/>
        <v>#DIV/0!</v>
      </c>
      <c r="AD18" s="52" t="e">
        <f t="shared" si="1"/>
        <v>#DIV/0!</v>
      </c>
      <c r="AE18" s="93" t="s">
        <v>54</v>
      </c>
      <c r="AF18" s="10"/>
      <c r="AG18" s="104"/>
      <c r="AH18" s="104"/>
      <c r="AI18" s="104"/>
      <c r="AJ18" s="104"/>
      <c r="AK18" s="104"/>
      <c r="AL18" s="104"/>
      <c r="AM18" s="104"/>
      <c r="AN18" s="104"/>
      <c r="AO18" s="104"/>
      <c r="AP18" s="104"/>
      <c r="AQ18" s="104"/>
      <c r="AR18" s="104"/>
      <c r="AS18" s="104"/>
      <c r="AT18" s="104"/>
      <c r="AU18" s="104"/>
      <c r="AV18" s="104"/>
      <c r="AW18" s="104"/>
    </row>
    <row r="19" spans="1:49">
      <c r="A19" s="104"/>
      <c r="B19" s="31">
        <v>15</v>
      </c>
      <c r="C19" s="10">
        <f>Élèves!C18</f>
        <v>0</v>
      </c>
      <c r="D19" s="10">
        <f>Élèves!D18</f>
        <v>0</v>
      </c>
      <c r="E19" s="5"/>
      <c r="F19" s="5"/>
      <c r="G19" s="5"/>
      <c r="H19" s="5"/>
      <c r="I19" s="32"/>
      <c r="J19" s="5"/>
      <c r="K19" s="12" t="e">
        <f t="shared" si="2"/>
        <v>#DIV/0!</v>
      </c>
      <c r="L19" s="11" t="s">
        <v>22</v>
      </c>
      <c r="M19" s="94" t="e">
        <f t="shared" ca="1" si="3"/>
        <v>#DIV/0!</v>
      </c>
      <c r="N19" s="22"/>
      <c r="O19" s="35"/>
      <c r="P19" s="5"/>
      <c r="Q19" s="5"/>
      <c r="R19" s="5"/>
      <c r="S19" s="5"/>
      <c r="T19" s="5"/>
      <c r="U19" s="5"/>
      <c r="V19" s="5"/>
      <c r="W19" s="5"/>
      <c r="X19" s="5"/>
      <c r="Y19" s="5"/>
      <c r="Z19" s="12" t="e">
        <f t="shared" si="4"/>
        <v>#DIV/0!</v>
      </c>
      <c r="AA19" s="11" t="s">
        <v>22</v>
      </c>
      <c r="AB19" s="94" t="e">
        <f t="shared" ca="1" si="5"/>
        <v>#DIV/0!</v>
      </c>
      <c r="AC19" s="35" t="e">
        <f t="shared" si="0"/>
        <v>#DIV/0!</v>
      </c>
      <c r="AD19" s="52" t="e">
        <f t="shared" si="1"/>
        <v>#DIV/0!</v>
      </c>
      <c r="AE19" s="93" t="s">
        <v>54</v>
      </c>
      <c r="AF19" s="10"/>
      <c r="AG19" s="104"/>
      <c r="AH19" s="104"/>
      <c r="AI19" s="104"/>
      <c r="AJ19" s="104"/>
      <c r="AK19" s="104"/>
      <c r="AL19" s="104"/>
      <c r="AM19" s="104"/>
      <c r="AN19" s="104"/>
      <c r="AO19" s="104"/>
      <c r="AP19" s="104"/>
      <c r="AQ19" s="104"/>
      <c r="AR19" s="104"/>
      <c r="AS19" s="104"/>
      <c r="AT19" s="104"/>
      <c r="AU19" s="104"/>
      <c r="AV19" s="104"/>
      <c r="AW19" s="104"/>
    </row>
    <row r="20" spans="1:49">
      <c r="A20" s="104"/>
      <c r="B20" s="31">
        <v>16</v>
      </c>
      <c r="C20" s="10">
        <f>Élèves!C19</f>
        <v>0</v>
      </c>
      <c r="D20" s="10">
        <f>Élèves!D19</f>
        <v>0</v>
      </c>
      <c r="E20" s="5"/>
      <c r="F20" s="5"/>
      <c r="G20" s="5"/>
      <c r="H20" s="5"/>
      <c r="I20" s="32"/>
      <c r="J20" s="5"/>
      <c r="K20" s="12" t="e">
        <f t="shared" si="2"/>
        <v>#DIV/0!</v>
      </c>
      <c r="L20" s="11" t="s">
        <v>22</v>
      </c>
      <c r="M20" s="94" t="e">
        <f t="shared" ca="1" si="3"/>
        <v>#DIV/0!</v>
      </c>
      <c r="N20" s="22"/>
      <c r="O20" s="35"/>
      <c r="P20" s="5"/>
      <c r="Q20" s="5"/>
      <c r="R20" s="5"/>
      <c r="S20" s="5"/>
      <c r="T20" s="5"/>
      <c r="U20" s="5"/>
      <c r="V20" s="5"/>
      <c r="W20" s="5"/>
      <c r="X20" s="5"/>
      <c r="Y20" s="5"/>
      <c r="Z20" s="12" t="e">
        <f t="shared" si="4"/>
        <v>#DIV/0!</v>
      </c>
      <c r="AA20" s="11" t="s">
        <v>22</v>
      </c>
      <c r="AB20" s="94" t="e">
        <f t="shared" ca="1" si="5"/>
        <v>#DIV/0!</v>
      </c>
      <c r="AC20" s="35" t="e">
        <f t="shared" si="0"/>
        <v>#DIV/0!</v>
      </c>
      <c r="AD20" s="52" t="e">
        <f t="shared" si="1"/>
        <v>#DIV/0!</v>
      </c>
      <c r="AE20" s="93" t="s">
        <v>54</v>
      </c>
      <c r="AF20" s="10"/>
      <c r="AG20" s="104"/>
      <c r="AH20" s="104"/>
      <c r="AI20" s="104"/>
      <c r="AJ20" s="104"/>
      <c r="AK20" s="104"/>
      <c r="AL20" s="104"/>
      <c r="AM20" s="104"/>
      <c r="AN20" s="104"/>
      <c r="AO20" s="104"/>
      <c r="AP20" s="104"/>
      <c r="AQ20" s="104"/>
      <c r="AR20" s="104"/>
      <c r="AS20" s="104"/>
      <c r="AT20" s="104"/>
      <c r="AU20" s="104"/>
      <c r="AV20" s="104"/>
      <c r="AW20" s="104"/>
    </row>
    <row r="21" spans="1:49">
      <c r="A21" s="104"/>
      <c r="B21" s="31">
        <v>17</v>
      </c>
      <c r="C21" s="10">
        <f>Élèves!C20</f>
        <v>0</v>
      </c>
      <c r="D21" s="10">
        <f>Élèves!D20</f>
        <v>0</v>
      </c>
      <c r="E21" s="5"/>
      <c r="F21" s="5"/>
      <c r="G21" s="5"/>
      <c r="H21" s="5"/>
      <c r="I21" s="32"/>
      <c r="J21" s="5"/>
      <c r="K21" s="12" t="e">
        <f t="shared" si="2"/>
        <v>#DIV/0!</v>
      </c>
      <c r="L21" s="11" t="s">
        <v>22</v>
      </c>
      <c r="M21" s="94" t="e">
        <f t="shared" ca="1" si="3"/>
        <v>#DIV/0!</v>
      </c>
      <c r="N21" s="22"/>
      <c r="O21" s="35"/>
      <c r="P21" s="5"/>
      <c r="Q21" s="5"/>
      <c r="R21" s="5"/>
      <c r="S21" s="5"/>
      <c r="T21" s="5"/>
      <c r="U21" s="5"/>
      <c r="V21" s="5"/>
      <c r="W21" s="5"/>
      <c r="X21" s="5"/>
      <c r="Y21" s="5"/>
      <c r="Z21" s="12" t="e">
        <f t="shared" si="4"/>
        <v>#DIV/0!</v>
      </c>
      <c r="AA21" s="11" t="s">
        <v>22</v>
      </c>
      <c r="AB21" s="94" t="e">
        <f t="shared" ca="1" si="5"/>
        <v>#DIV/0!</v>
      </c>
      <c r="AC21" s="35" t="e">
        <f t="shared" si="0"/>
        <v>#DIV/0!</v>
      </c>
      <c r="AD21" s="52" t="e">
        <f t="shared" si="1"/>
        <v>#DIV/0!</v>
      </c>
      <c r="AE21" s="93" t="s">
        <v>54</v>
      </c>
      <c r="AF21" s="10"/>
      <c r="AG21" s="104"/>
      <c r="AH21" s="104"/>
      <c r="AI21" s="104"/>
      <c r="AJ21" s="104"/>
      <c r="AK21" s="104"/>
      <c r="AL21" s="104"/>
      <c r="AM21" s="104"/>
      <c r="AN21" s="104"/>
      <c r="AO21" s="104"/>
      <c r="AP21" s="104"/>
      <c r="AQ21" s="104"/>
      <c r="AR21" s="104"/>
      <c r="AS21" s="104"/>
      <c r="AT21" s="104"/>
      <c r="AU21" s="104"/>
      <c r="AV21" s="104"/>
      <c r="AW21" s="104"/>
    </row>
    <row r="22" spans="1:49">
      <c r="A22" s="104"/>
      <c r="B22" s="31">
        <v>18</v>
      </c>
      <c r="C22" s="10">
        <f>Élèves!C21</f>
        <v>0</v>
      </c>
      <c r="D22" s="10">
        <f>Élèves!D21</f>
        <v>0</v>
      </c>
      <c r="E22" s="5"/>
      <c r="F22" s="5"/>
      <c r="G22" s="5"/>
      <c r="H22" s="5"/>
      <c r="I22" s="32"/>
      <c r="J22" s="5"/>
      <c r="K22" s="12" t="e">
        <f t="shared" si="2"/>
        <v>#DIV/0!</v>
      </c>
      <c r="L22" s="11" t="s">
        <v>22</v>
      </c>
      <c r="M22" s="94" t="e">
        <f t="shared" ca="1" si="3"/>
        <v>#DIV/0!</v>
      </c>
      <c r="N22" s="22"/>
      <c r="O22" s="35"/>
      <c r="P22" s="5"/>
      <c r="Q22" s="5"/>
      <c r="R22" s="5"/>
      <c r="S22" s="5"/>
      <c r="T22" s="5"/>
      <c r="U22" s="5"/>
      <c r="V22" s="5"/>
      <c r="W22" s="5"/>
      <c r="X22" s="5"/>
      <c r="Y22" s="5"/>
      <c r="Z22" s="12" t="e">
        <f t="shared" si="4"/>
        <v>#DIV/0!</v>
      </c>
      <c r="AA22" s="11" t="s">
        <v>22</v>
      </c>
      <c r="AB22" s="94" t="e">
        <f t="shared" ca="1" si="5"/>
        <v>#DIV/0!</v>
      </c>
      <c r="AC22" s="35" t="e">
        <f t="shared" si="0"/>
        <v>#DIV/0!</v>
      </c>
      <c r="AD22" s="52" t="e">
        <f t="shared" si="1"/>
        <v>#DIV/0!</v>
      </c>
      <c r="AE22" s="93" t="s">
        <v>54</v>
      </c>
      <c r="AF22" s="10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4"/>
      <c r="AT22" s="104"/>
      <c r="AU22" s="104"/>
      <c r="AV22" s="104"/>
      <c r="AW22" s="104"/>
    </row>
    <row r="23" spans="1:49">
      <c r="A23" s="104"/>
      <c r="B23" s="31">
        <v>19</v>
      </c>
      <c r="C23" s="10">
        <f>Élèves!C22</f>
        <v>0</v>
      </c>
      <c r="D23" s="10">
        <f>Élèves!D22</f>
        <v>0</v>
      </c>
      <c r="E23" s="5"/>
      <c r="F23" s="5"/>
      <c r="G23" s="5"/>
      <c r="H23" s="5"/>
      <c r="I23" s="32"/>
      <c r="J23" s="5"/>
      <c r="K23" s="12" t="e">
        <f t="shared" si="2"/>
        <v>#DIV/0!</v>
      </c>
      <c r="L23" s="11" t="s">
        <v>22</v>
      </c>
      <c r="M23" s="94" t="e">
        <f t="shared" ca="1" si="3"/>
        <v>#DIV/0!</v>
      </c>
      <c r="N23" s="22"/>
      <c r="O23" s="35"/>
      <c r="P23" s="5"/>
      <c r="Q23" s="5"/>
      <c r="R23" s="5"/>
      <c r="S23" s="5"/>
      <c r="T23" s="5"/>
      <c r="U23" s="5"/>
      <c r="V23" s="5"/>
      <c r="W23" s="5"/>
      <c r="X23" s="5"/>
      <c r="Y23" s="5"/>
      <c r="Z23" s="12" t="e">
        <f t="shared" si="4"/>
        <v>#DIV/0!</v>
      </c>
      <c r="AA23" s="11" t="s">
        <v>22</v>
      </c>
      <c r="AB23" s="94" t="e">
        <f t="shared" ca="1" si="5"/>
        <v>#DIV/0!</v>
      </c>
      <c r="AC23" s="35" t="e">
        <f t="shared" si="0"/>
        <v>#DIV/0!</v>
      </c>
      <c r="AD23" s="52" t="e">
        <f t="shared" si="1"/>
        <v>#DIV/0!</v>
      </c>
      <c r="AE23" s="93" t="s">
        <v>54</v>
      </c>
      <c r="AF23" s="10"/>
      <c r="AG23" s="104"/>
      <c r="AH23" s="104"/>
      <c r="AI23" s="104"/>
      <c r="AJ23" s="104"/>
      <c r="AK23" s="104"/>
      <c r="AL23" s="104"/>
      <c r="AM23" s="104"/>
      <c r="AN23" s="104"/>
      <c r="AO23" s="104"/>
      <c r="AP23" s="104"/>
      <c r="AQ23" s="104"/>
      <c r="AR23" s="104"/>
      <c r="AS23" s="104"/>
      <c r="AT23" s="104"/>
      <c r="AU23" s="104"/>
      <c r="AV23" s="104"/>
      <c r="AW23" s="104"/>
    </row>
    <row r="24" spans="1:49">
      <c r="A24" s="104"/>
      <c r="B24" s="31">
        <v>20</v>
      </c>
      <c r="C24" s="10">
        <f>Élèves!C23</f>
        <v>0</v>
      </c>
      <c r="D24" s="10">
        <f>Élèves!D23</f>
        <v>0</v>
      </c>
      <c r="E24" s="5"/>
      <c r="F24" s="5"/>
      <c r="G24" s="5"/>
      <c r="H24" s="5"/>
      <c r="I24" s="32"/>
      <c r="J24" s="5"/>
      <c r="K24" s="12" t="e">
        <f t="shared" si="2"/>
        <v>#DIV/0!</v>
      </c>
      <c r="L24" s="11" t="s">
        <v>22</v>
      </c>
      <c r="M24" s="94" t="e">
        <f t="shared" ca="1" si="3"/>
        <v>#DIV/0!</v>
      </c>
      <c r="N24" s="22"/>
      <c r="O24" s="35"/>
      <c r="P24" s="5"/>
      <c r="Q24" s="5"/>
      <c r="R24" s="5"/>
      <c r="S24" s="5"/>
      <c r="T24" s="5"/>
      <c r="U24" s="5"/>
      <c r="V24" s="5"/>
      <c r="W24" s="5"/>
      <c r="X24" s="5"/>
      <c r="Y24" s="5"/>
      <c r="Z24" s="12" t="e">
        <f t="shared" si="4"/>
        <v>#DIV/0!</v>
      </c>
      <c r="AA24" s="11" t="s">
        <v>22</v>
      </c>
      <c r="AB24" s="94" t="e">
        <f t="shared" ca="1" si="5"/>
        <v>#DIV/0!</v>
      </c>
      <c r="AC24" s="35" t="e">
        <f t="shared" si="0"/>
        <v>#DIV/0!</v>
      </c>
      <c r="AD24" s="52" t="e">
        <f t="shared" si="1"/>
        <v>#DIV/0!</v>
      </c>
      <c r="AE24" s="93" t="s">
        <v>54</v>
      </c>
      <c r="AF24" s="10"/>
      <c r="AG24" s="104"/>
      <c r="AH24" s="104"/>
      <c r="AI24" s="104"/>
      <c r="AJ24" s="104"/>
      <c r="AK24" s="104"/>
      <c r="AL24" s="104"/>
      <c r="AM24" s="104"/>
      <c r="AN24" s="104"/>
      <c r="AO24" s="104"/>
      <c r="AP24" s="104"/>
      <c r="AQ24" s="104"/>
      <c r="AR24" s="104"/>
      <c r="AS24" s="104"/>
      <c r="AT24" s="104"/>
      <c r="AU24" s="104"/>
      <c r="AV24" s="104"/>
      <c r="AW24" s="104"/>
    </row>
    <row r="25" spans="1:49">
      <c r="A25" s="104"/>
      <c r="B25" s="31">
        <v>21</v>
      </c>
      <c r="C25" s="10">
        <f>Élèves!C24</f>
        <v>0</v>
      </c>
      <c r="D25" s="10">
        <f>Élèves!D24</f>
        <v>0</v>
      </c>
      <c r="E25" s="5"/>
      <c r="F25" s="5"/>
      <c r="G25" s="5"/>
      <c r="H25" s="5"/>
      <c r="I25" s="32"/>
      <c r="J25" s="5"/>
      <c r="K25" s="12" t="e">
        <f t="shared" si="2"/>
        <v>#DIV/0!</v>
      </c>
      <c r="L25" s="11" t="s">
        <v>22</v>
      </c>
      <c r="M25" s="94" t="e">
        <f t="shared" ca="1" si="3"/>
        <v>#DIV/0!</v>
      </c>
      <c r="N25" s="22"/>
      <c r="O25" s="35"/>
      <c r="P25" s="5"/>
      <c r="Q25" s="5"/>
      <c r="R25" s="5"/>
      <c r="S25" s="5"/>
      <c r="T25" s="5"/>
      <c r="U25" s="5"/>
      <c r="V25" s="5"/>
      <c r="W25" s="5"/>
      <c r="X25" s="5"/>
      <c r="Y25" s="5"/>
      <c r="Z25" s="12" t="e">
        <f t="shared" si="4"/>
        <v>#DIV/0!</v>
      </c>
      <c r="AA25" s="11" t="s">
        <v>22</v>
      </c>
      <c r="AB25" s="94" t="e">
        <f t="shared" ca="1" si="5"/>
        <v>#DIV/0!</v>
      </c>
      <c r="AC25" s="35" t="e">
        <f t="shared" si="0"/>
        <v>#DIV/0!</v>
      </c>
      <c r="AD25" s="52" t="e">
        <f t="shared" si="1"/>
        <v>#DIV/0!</v>
      </c>
      <c r="AE25" s="93" t="s">
        <v>54</v>
      </c>
      <c r="AF25" s="10"/>
      <c r="AG25" s="104"/>
      <c r="AH25" s="104"/>
      <c r="AI25" s="104"/>
      <c r="AJ25" s="104"/>
      <c r="AK25" s="104"/>
      <c r="AL25" s="104"/>
      <c r="AM25" s="104"/>
      <c r="AN25" s="104"/>
      <c r="AO25" s="104"/>
      <c r="AP25" s="104"/>
      <c r="AQ25" s="104"/>
      <c r="AR25" s="104"/>
      <c r="AS25" s="104"/>
      <c r="AT25" s="104"/>
      <c r="AU25" s="104"/>
      <c r="AV25" s="104"/>
      <c r="AW25" s="104"/>
    </row>
    <row r="26" spans="1:49">
      <c r="A26" s="104"/>
      <c r="B26" s="31">
        <v>22</v>
      </c>
      <c r="C26" s="10">
        <f>Élèves!C25</f>
        <v>0</v>
      </c>
      <c r="D26" s="10">
        <f>Élèves!D25</f>
        <v>0</v>
      </c>
      <c r="E26" s="5"/>
      <c r="F26" s="5"/>
      <c r="G26" s="5"/>
      <c r="H26" s="5"/>
      <c r="I26" s="32"/>
      <c r="J26" s="5"/>
      <c r="K26" s="12" t="e">
        <f t="shared" si="2"/>
        <v>#DIV/0!</v>
      </c>
      <c r="L26" s="11" t="s">
        <v>22</v>
      </c>
      <c r="M26" s="94" t="e">
        <f t="shared" ca="1" si="3"/>
        <v>#DIV/0!</v>
      </c>
      <c r="N26" s="22"/>
      <c r="O26" s="35"/>
      <c r="P26" s="5"/>
      <c r="Q26" s="5"/>
      <c r="R26" s="5"/>
      <c r="S26" s="5"/>
      <c r="T26" s="5"/>
      <c r="U26" s="5"/>
      <c r="V26" s="5"/>
      <c r="W26" s="5"/>
      <c r="X26" s="5"/>
      <c r="Y26" s="5"/>
      <c r="Z26" s="12" t="e">
        <f t="shared" si="4"/>
        <v>#DIV/0!</v>
      </c>
      <c r="AA26" s="11" t="s">
        <v>22</v>
      </c>
      <c r="AB26" s="94" t="e">
        <f t="shared" ca="1" si="5"/>
        <v>#DIV/0!</v>
      </c>
      <c r="AC26" s="35" t="e">
        <f t="shared" si="0"/>
        <v>#DIV/0!</v>
      </c>
      <c r="AD26" s="52" t="e">
        <f t="shared" si="1"/>
        <v>#DIV/0!</v>
      </c>
      <c r="AE26" s="93" t="s">
        <v>54</v>
      </c>
      <c r="AF26" s="10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</row>
    <row r="27" spans="1:49">
      <c r="A27" s="104"/>
      <c r="B27" s="31">
        <v>23</v>
      </c>
      <c r="C27" s="10">
        <f>Élèves!C26</f>
        <v>0</v>
      </c>
      <c r="D27" s="10">
        <f>Élèves!D26</f>
        <v>0</v>
      </c>
      <c r="E27" s="5"/>
      <c r="F27" s="5"/>
      <c r="G27" s="5"/>
      <c r="H27" s="5"/>
      <c r="I27" s="32"/>
      <c r="J27" s="5"/>
      <c r="K27" s="12" t="e">
        <f t="shared" si="2"/>
        <v>#DIV/0!</v>
      </c>
      <c r="L27" s="11" t="s">
        <v>22</v>
      </c>
      <c r="M27" s="94" t="e">
        <f t="shared" ca="1" si="3"/>
        <v>#DIV/0!</v>
      </c>
      <c r="N27" s="22"/>
      <c r="O27" s="35"/>
      <c r="P27" s="5"/>
      <c r="Q27" s="5"/>
      <c r="R27" s="5"/>
      <c r="S27" s="5"/>
      <c r="T27" s="5"/>
      <c r="U27" s="5"/>
      <c r="V27" s="5"/>
      <c r="W27" s="5"/>
      <c r="X27" s="5"/>
      <c r="Y27" s="5"/>
      <c r="Z27" s="12" t="e">
        <f t="shared" si="4"/>
        <v>#DIV/0!</v>
      </c>
      <c r="AA27" s="11" t="s">
        <v>22</v>
      </c>
      <c r="AB27" s="94" t="e">
        <f t="shared" ca="1" si="5"/>
        <v>#DIV/0!</v>
      </c>
      <c r="AC27" s="35" t="e">
        <f t="shared" si="0"/>
        <v>#DIV/0!</v>
      </c>
      <c r="AD27" s="52" t="e">
        <f t="shared" si="1"/>
        <v>#DIV/0!</v>
      </c>
      <c r="AE27" s="93" t="s">
        <v>54</v>
      </c>
      <c r="AF27" s="10"/>
      <c r="AG27" s="104"/>
      <c r="AH27" s="104"/>
      <c r="AI27" s="104"/>
      <c r="AJ27" s="104"/>
      <c r="AK27" s="104"/>
      <c r="AL27" s="104"/>
      <c r="AM27" s="104"/>
      <c r="AN27" s="104"/>
      <c r="AO27" s="104"/>
      <c r="AP27" s="104"/>
      <c r="AQ27" s="104"/>
      <c r="AR27" s="104"/>
      <c r="AS27" s="104"/>
      <c r="AT27" s="104"/>
      <c r="AU27" s="104"/>
      <c r="AV27" s="104"/>
      <c r="AW27" s="104"/>
    </row>
    <row r="28" spans="1:49">
      <c r="A28" s="104"/>
      <c r="B28" s="31">
        <v>24</v>
      </c>
      <c r="C28" s="10">
        <f>Élèves!C27</f>
        <v>0</v>
      </c>
      <c r="D28" s="10">
        <f>Élèves!D27</f>
        <v>0</v>
      </c>
      <c r="E28" s="5"/>
      <c r="F28" s="5"/>
      <c r="G28" s="5"/>
      <c r="H28" s="5"/>
      <c r="I28" s="32"/>
      <c r="J28" s="5"/>
      <c r="K28" s="12" t="e">
        <f t="shared" si="2"/>
        <v>#DIV/0!</v>
      </c>
      <c r="L28" s="11" t="s">
        <v>22</v>
      </c>
      <c r="M28" s="94" t="e">
        <f t="shared" ca="1" si="3"/>
        <v>#DIV/0!</v>
      </c>
      <c r="N28" s="22"/>
      <c r="O28" s="35"/>
      <c r="P28" s="5"/>
      <c r="Q28" s="5"/>
      <c r="R28" s="5"/>
      <c r="S28" s="5"/>
      <c r="T28" s="5"/>
      <c r="U28" s="5"/>
      <c r="V28" s="5"/>
      <c r="W28" s="5"/>
      <c r="X28" s="5"/>
      <c r="Y28" s="5"/>
      <c r="Z28" s="12" t="e">
        <f t="shared" si="4"/>
        <v>#DIV/0!</v>
      </c>
      <c r="AA28" s="11" t="s">
        <v>22</v>
      </c>
      <c r="AB28" s="94" t="e">
        <f t="shared" ca="1" si="5"/>
        <v>#DIV/0!</v>
      </c>
      <c r="AC28" s="35" t="e">
        <f t="shared" si="0"/>
        <v>#DIV/0!</v>
      </c>
      <c r="AD28" s="52" t="e">
        <f t="shared" si="1"/>
        <v>#DIV/0!</v>
      </c>
      <c r="AE28" s="93" t="s">
        <v>54</v>
      </c>
      <c r="AF28" s="10"/>
      <c r="AG28" s="104"/>
      <c r="AH28" s="104"/>
      <c r="AI28" s="104"/>
      <c r="AJ28" s="104"/>
      <c r="AK28" s="104"/>
      <c r="AL28" s="104"/>
      <c r="AM28" s="104"/>
      <c r="AN28" s="104"/>
      <c r="AO28" s="104"/>
      <c r="AP28" s="104"/>
      <c r="AQ28" s="104"/>
      <c r="AR28" s="104"/>
      <c r="AS28" s="104"/>
      <c r="AT28" s="104"/>
      <c r="AU28" s="104"/>
      <c r="AV28" s="104"/>
      <c r="AW28" s="104"/>
    </row>
    <row r="29" spans="1:49">
      <c r="A29" s="104"/>
      <c r="B29" s="31">
        <v>25</v>
      </c>
      <c r="C29" s="10">
        <f>Élèves!C28</f>
        <v>0</v>
      </c>
      <c r="D29" s="10">
        <f>Élèves!D28</f>
        <v>0</v>
      </c>
      <c r="E29" s="5"/>
      <c r="F29" s="5"/>
      <c r="G29" s="5"/>
      <c r="H29" s="5"/>
      <c r="I29" s="32"/>
      <c r="J29" s="5"/>
      <c r="K29" s="12" t="e">
        <f t="shared" si="2"/>
        <v>#DIV/0!</v>
      </c>
      <c r="L29" s="11" t="s">
        <v>22</v>
      </c>
      <c r="M29" s="94" t="e">
        <f t="shared" ca="1" si="3"/>
        <v>#DIV/0!</v>
      </c>
      <c r="N29" s="22"/>
      <c r="O29" s="35"/>
      <c r="P29" s="5"/>
      <c r="Q29" s="5"/>
      <c r="R29" s="5"/>
      <c r="S29" s="5"/>
      <c r="T29" s="5"/>
      <c r="U29" s="5"/>
      <c r="V29" s="5"/>
      <c r="W29" s="5"/>
      <c r="X29" s="5"/>
      <c r="Y29" s="5"/>
      <c r="Z29" s="12" t="e">
        <f t="shared" si="4"/>
        <v>#DIV/0!</v>
      </c>
      <c r="AA29" s="11" t="s">
        <v>22</v>
      </c>
      <c r="AB29" s="94" t="e">
        <f t="shared" ca="1" si="5"/>
        <v>#DIV/0!</v>
      </c>
      <c r="AC29" s="35" t="e">
        <f t="shared" si="0"/>
        <v>#DIV/0!</v>
      </c>
      <c r="AD29" s="52" t="e">
        <f t="shared" si="1"/>
        <v>#DIV/0!</v>
      </c>
      <c r="AE29" s="93" t="s">
        <v>54</v>
      </c>
      <c r="AF29" s="10"/>
      <c r="AG29" s="104"/>
      <c r="AH29" s="104"/>
      <c r="AI29" s="104"/>
      <c r="AJ29" s="104"/>
      <c r="AK29" s="104"/>
      <c r="AL29" s="104"/>
      <c r="AM29" s="104"/>
      <c r="AN29" s="104"/>
      <c r="AO29" s="104"/>
      <c r="AP29" s="104"/>
      <c r="AQ29" s="104"/>
      <c r="AR29" s="104"/>
      <c r="AS29" s="104"/>
      <c r="AT29" s="104"/>
      <c r="AU29" s="104"/>
      <c r="AV29" s="104"/>
      <c r="AW29" s="104"/>
    </row>
    <row r="30" spans="1:49" s="3" customFormat="1">
      <c r="A30" s="104"/>
      <c r="B30" s="21"/>
      <c r="C30" s="24"/>
      <c r="D30" s="21"/>
      <c r="E30" s="21"/>
      <c r="F30" s="21"/>
      <c r="G30" s="21"/>
      <c r="H30" s="21"/>
      <c r="I30" s="21"/>
      <c r="J30" s="21"/>
      <c r="K30" s="21"/>
      <c r="L30" s="21"/>
      <c r="M30" s="76"/>
      <c r="N30" s="21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5"/>
      <c r="AC30" s="33"/>
      <c r="AD30" s="35"/>
      <c r="AE30" s="92"/>
      <c r="AF30" s="104"/>
      <c r="AG30" s="104"/>
      <c r="AH30" s="104"/>
      <c r="AI30" s="104"/>
      <c r="AJ30" s="104"/>
      <c r="AK30" s="104"/>
      <c r="AL30" s="104"/>
      <c r="AM30" s="104"/>
      <c r="AN30" s="104"/>
      <c r="AO30" s="104"/>
      <c r="AP30" s="104"/>
      <c r="AQ30" s="104"/>
      <c r="AR30" s="104"/>
      <c r="AS30" s="104"/>
      <c r="AT30" s="104"/>
      <c r="AU30" s="104"/>
      <c r="AV30" s="104"/>
      <c r="AW30" s="104"/>
    </row>
    <row r="31" spans="1:49" s="3" customFormat="1">
      <c r="A31" s="104"/>
      <c r="B31" s="104"/>
      <c r="C31" s="155"/>
      <c r="D31" s="104"/>
      <c r="E31" s="104"/>
      <c r="F31" s="104"/>
      <c r="G31" s="104"/>
      <c r="H31" s="104"/>
      <c r="I31" s="104"/>
      <c r="J31" s="104"/>
      <c r="K31" s="104"/>
      <c r="L31" s="104"/>
      <c r="M31" s="147"/>
      <c r="N31" s="21"/>
      <c r="O31" s="33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"/>
      <c r="AC31" s="104"/>
      <c r="AD31" s="10"/>
      <c r="AE31" s="147"/>
      <c r="AF31" s="104"/>
      <c r="AG31" s="104"/>
      <c r="AH31" s="104"/>
      <c r="AI31" s="104"/>
      <c r="AJ31" s="104"/>
      <c r="AK31" s="104"/>
      <c r="AL31" s="104"/>
      <c r="AM31" s="104"/>
      <c r="AN31" s="104"/>
      <c r="AO31" s="104"/>
      <c r="AP31" s="104"/>
      <c r="AQ31" s="104"/>
      <c r="AR31" s="104"/>
      <c r="AS31" s="104"/>
      <c r="AT31" s="104"/>
      <c r="AU31" s="104"/>
      <c r="AV31" s="104"/>
      <c r="AW31" s="104"/>
    </row>
    <row r="32" spans="1:49" s="3" customFormat="1">
      <c r="A32" s="104"/>
      <c r="B32" s="104"/>
      <c r="C32" s="155"/>
      <c r="D32" s="104"/>
      <c r="E32" s="104"/>
      <c r="F32" s="104"/>
      <c r="G32" s="104"/>
      <c r="H32" s="104"/>
      <c r="I32" s="104"/>
      <c r="J32" s="104"/>
      <c r="K32" s="104"/>
      <c r="L32" s="104"/>
      <c r="M32" s="147"/>
      <c r="N32" s="21"/>
      <c r="O32" s="33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"/>
      <c r="AC32" s="104"/>
      <c r="AD32" s="10"/>
      <c r="AE32" s="147"/>
      <c r="AF32" s="104"/>
      <c r="AG32" s="104"/>
      <c r="AH32" s="104"/>
      <c r="AI32" s="104"/>
      <c r="AJ32" s="104"/>
      <c r="AK32" s="104"/>
      <c r="AL32" s="104"/>
      <c r="AM32" s="104"/>
      <c r="AN32" s="104"/>
      <c r="AO32" s="104"/>
      <c r="AP32" s="104"/>
      <c r="AQ32" s="104"/>
      <c r="AR32" s="104"/>
      <c r="AS32" s="104"/>
      <c r="AT32" s="104"/>
      <c r="AU32" s="104"/>
      <c r="AV32" s="104"/>
      <c r="AW32" s="104"/>
    </row>
    <row r="33" spans="1:49" s="3" customFormat="1">
      <c r="A33" s="104"/>
      <c r="B33" s="104"/>
      <c r="C33" s="155"/>
      <c r="D33" s="104"/>
      <c r="E33" s="104"/>
      <c r="F33" s="104"/>
      <c r="G33" s="104"/>
      <c r="H33" s="104"/>
      <c r="I33" s="104"/>
      <c r="J33" s="104"/>
      <c r="K33" s="104"/>
      <c r="L33" s="21"/>
      <c r="M33" s="76"/>
      <c r="N33" s="21"/>
      <c r="O33" s="33"/>
      <c r="P33" s="33"/>
      <c r="Q33" s="33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"/>
      <c r="AC33" s="104"/>
      <c r="AD33" s="10"/>
      <c r="AE33" s="147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  <c r="AU33" s="104"/>
      <c r="AV33" s="104"/>
      <c r="AW33" s="104"/>
    </row>
    <row r="34" spans="1:49" s="3" customFormat="1">
      <c r="A34" s="104"/>
      <c r="B34" s="104"/>
      <c r="C34" s="155"/>
      <c r="D34" s="104"/>
      <c r="E34" s="104"/>
      <c r="F34" s="104"/>
      <c r="G34" s="104"/>
      <c r="H34" s="104"/>
      <c r="I34" s="104"/>
      <c r="J34" s="104"/>
      <c r="K34" s="104"/>
      <c r="L34" s="148" t="s">
        <v>146</v>
      </c>
      <c r="M34" s="169" t="str">
        <f>MATIÈRES!I12</f>
        <v>ÉDUCATION PHYSIQUE (Collectif - 3p.)</v>
      </c>
      <c r="N34" s="146"/>
      <c r="O34" s="148"/>
      <c r="P34" s="149"/>
      <c r="Q34" s="10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"/>
      <c r="AC34" s="104"/>
      <c r="AD34" s="10"/>
      <c r="AE34" s="147"/>
      <c r="AF34" s="104"/>
      <c r="AG34" s="104"/>
      <c r="AH34" s="104"/>
      <c r="AI34" s="104"/>
      <c r="AJ34" s="104"/>
      <c r="AK34" s="104"/>
      <c r="AL34" s="104"/>
      <c r="AM34" s="104"/>
      <c r="AN34" s="104"/>
      <c r="AO34" s="104"/>
      <c r="AP34" s="104"/>
      <c r="AQ34" s="104"/>
      <c r="AR34" s="104"/>
      <c r="AS34" s="104"/>
      <c r="AT34" s="104"/>
      <c r="AU34" s="104"/>
      <c r="AV34" s="104"/>
    </row>
    <row r="35" spans="1:49" s="3" customFormat="1">
      <c r="A35" s="104"/>
      <c r="B35" s="104"/>
      <c r="C35" s="155"/>
      <c r="D35" s="104"/>
      <c r="E35" s="104"/>
      <c r="F35" s="104"/>
      <c r="G35" s="104"/>
      <c r="H35" s="104"/>
      <c r="I35" s="104"/>
      <c r="J35" s="104"/>
      <c r="K35" s="104"/>
      <c r="L35" s="104"/>
      <c r="M35" s="147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"/>
      <c r="AC35" s="104"/>
      <c r="AD35" s="10"/>
      <c r="AE35" s="147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</row>
    <row r="36" spans="1:49" s="3" customFormat="1">
      <c r="A36" s="104"/>
      <c r="B36" s="104"/>
      <c r="C36" s="155"/>
      <c r="D36" s="104"/>
      <c r="E36" s="104"/>
      <c r="F36" s="104"/>
      <c r="G36" s="104"/>
      <c r="H36" s="104"/>
      <c r="I36" s="104"/>
      <c r="J36" s="104"/>
      <c r="K36" s="104"/>
      <c r="L36" s="104"/>
      <c r="M36" s="147"/>
      <c r="N36" s="104"/>
      <c r="O36" s="104"/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"/>
      <c r="AC36" s="104"/>
      <c r="AD36" s="10"/>
      <c r="AE36" s="147"/>
      <c r="AF36" s="104"/>
      <c r="AG36" s="104"/>
      <c r="AH36" s="104"/>
      <c r="AI36" s="104"/>
      <c r="AJ36" s="104"/>
      <c r="AK36" s="104"/>
      <c r="AL36" s="104"/>
      <c r="AM36" s="104"/>
      <c r="AN36" s="104"/>
      <c r="AO36" s="104"/>
      <c r="AP36" s="104"/>
      <c r="AQ36" s="104"/>
      <c r="AR36" s="104"/>
      <c r="AS36" s="104"/>
      <c r="AT36" s="104"/>
      <c r="AU36" s="104"/>
      <c r="AV36" s="104"/>
    </row>
    <row r="37" spans="1:49" s="3" customFormat="1">
      <c r="A37" s="104"/>
      <c r="B37" s="104"/>
      <c r="C37" s="155"/>
      <c r="D37" s="104"/>
      <c r="E37" s="104"/>
      <c r="F37" s="104"/>
      <c r="G37" s="104"/>
      <c r="H37" s="104"/>
      <c r="I37" s="104"/>
      <c r="J37" s="104"/>
      <c r="K37" s="104"/>
      <c r="L37" s="104"/>
      <c r="M37" s="147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"/>
      <c r="AC37" s="104"/>
      <c r="AD37" s="10"/>
      <c r="AE37" s="147"/>
      <c r="AF37" s="104"/>
      <c r="AG37" s="104"/>
      <c r="AH37" s="104"/>
      <c r="AI37" s="104"/>
      <c r="AJ37" s="104"/>
      <c r="AK37" s="104"/>
      <c r="AL37" s="104"/>
      <c r="AM37" s="104"/>
      <c r="AN37" s="104"/>
      <c r="AO37" s="104"/>
      <c r="AP37" s="104"/>
      <c r="AQ37" s="104"/>
      <c r="AR37" s="104"/>
      <c r="AS37" s="104"/>
      <c r="AT37" s="104"/>
      <c r="AU37" s="104"/>
      <c r="AV37" s="104"/>
    </row>
    <row r="38" spans="1:49" s="3" customFormat="1">
      <c r="A38" s="104"/>
      <c r="B38" s="104"/>
      <c r="C38" s="155"/>
      <c r="D38" s="104"/>
      <c r="E38" s="104"/>
      <c r="F38" s="104"/>
      <c r="G38" s="104"/>
      <c r="H38" s="104"/>
      <c r="I38" s="104"/>
      <c r="J38" s="104"/>
      <c r="K38" s="104"/>
      <c r="L38" s="104"/>
      <c r="M38" s="147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"/>
      <c r="AC38" s="104"/>
      <c r="AD38" s="10"/>
      <c r="AE38" s="147"/>
      <c r="AF38" s="104"/>
      <c r="AG38" s="104"/>
      <c r="AH38" s="104"/>
      <c r="AI38" s="104"/>
      <c r="AJ38" s="104"/>
      <c r="AK38" s="104"/>
      <c r="AL38" s="104"/>
      <c r="AM38" s="104"/>
      <c r="AN38" s="104"/>
      <c r="AO38" s="104"/>
      <c r="AP38" s="104"/>
      <c r="AQ38" s="104"/>
      <c r="AR38" s="104"/>
      <c r="AS38" s="104"/>
      <c r="AT38" s="104"/>
      <c r="AU38" s="104"/>
      <c r="AV38" s="104"/>
    </row>
    <row r="39" spans="1:49" s="3" customFormat="1">
      <c r="A39" s="104"/>
      <c r="B39" s="104"/>
      <c r="C39" s="155"/>
      <c r="D39" s="104"/>
      <c r="E39" s="104"/>
      <c r="F39" s="104"/>
      <c r="G39" s="104"/>
      <c r="H39" s="104"/>
      <c r="I39" s="104"/>
      <c r="J39" s="104"/>
      <c r="K39" s="104"/>
      <c r="L39" s="104"/>
      <c r="M39" s="147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"/>
      <c r="AC39" s="104"/>
      <c r="AD39" s="10"/>
      <c r="AE39" s="147"/>
      <c r="AF39" s="104"/>
      <c r="AG39" s="104"/>
      <c r="AH39" s="104"/>
      <c r="AI39" s="104"/>
      <c r="AJ39" s="104"/>
      <c r="AK39" s="104"/>
      <c r="AL39" s="104"/>
      <c r="AM39" s="104"/>
      <c r="AN39" s="104"/>
      <c r="AO39" s="104"/>
      <c r="AP39" s="104"/>
      <c r="AQ39" s="104"/>
      <c r="AR39" s="104"/>
      <c r="AS39" s="104"/>
      <c r="AT39" s="104"/>
      <c r="AU39" s="104"/>
      <c r="AV39" s="104"/>
    </row>
    <row r="40" spans="1:49" s="3" customFormat="1">
      <c r="A40" s="104"/>
      <c r="B40" s="104"/>
      <c r="C40" s="155"/>
      <c r="D40" s="104"/>
      <c r="E40" s="104"/>
      <c r="F40" s="104"/>
      <c r="G40" s="104"/>
      <c r="H40" s="104"/>
      <c r="I40" s="104"/>
      <c r="J40" s="104"/>
      <c r="K40" s="104"/>
      <c r="L40" s="104"/>
      <c r="M40" s="147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"/>
      <c r="AC40" s="104"/>
      <c r="AD40" s="10"/>
      <c r="AE40" s="147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/>
      <c r="AR40" s="104"/>
      <c r="AS40" s="104"/>
      <c r="AT40" s="104"/>
      <c r="AU40" s="104"/>
      <c r="AV40" s="104"/>
    </row>
    <row r="41" spans="1:49" s="3" customFormat="1">
      <c r="A41" s="104"/>
      <c r="B41" s="104"/>
      <c r="C41" s="155"/>
      <c r="D41" s="104"/>
      <c r="E41" s="104"/>
      <c r="F41" s="104"/>
      <c r="G41" s="104"/>
      <c r="H41" s="104"/>
      <c r="I41" s="104"/>
      <c r="J41" s="104"/>
      <c r="K41" s="104"/>
      <c r="L41" s="104"/>
      <c r="M41" s="147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"/>
      <c r="AC41" s="104"/>
      <c r="AD41" s="10"/>
      <c r="AE41" s="147"/>
      <c r="AF41" s="104"/>
      <c r="AG41" s="104"/>
      <c r="AH41" s="104"/>
      <c r="AI41" s="104"/>
      <c r="AJ41" s="104"/>
      <c r="AK41" s="104"/>
      <c r="AL41" s="104"/>
      <c r="AM41" s="104"/>
      <c r="AN41" s="104"/>
      <c r="AO41" s="104"/>
      <c r="AP41" s="104"/>
      <c r="AQ41" s="104"/>
      <c r="AR41" s="104"/>
      <c r="AS41" s="104"/>
      <c r="AT41" s="104"/>
      <c r="AU41" s="104"/>
      <c r="AV41" s="104"/>
    </row>
    <row r="42" spans="1:49">
      <c r="A42" s="104"/>
      <c r="B42" s="104"/>
      <c r="C42" s="155"/>
      <c r="D42" s="104"/>
      <c r="E42" s="104"/>
      <c r="F42" s="104"/>
      <c r="G42" s="104"/>
      <c r="H42" s="104"/>
      <c r="I42" s="104"/>
      <c r="J42" s="104"/>
      <c r="K42" s="104"/>
      <c r="L42" s="104"/>
      <c r="M42" s="147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"/>
      <c r="AC42" s="104"/>
      <c r="AD42" s="10"/>
      <c r="AE42" s="147"/>
      <c r="AF42" s="104"/>
      <c r="AG42" s="104"/>
      <c r="AH42" s="104"/>
      <c r="AI42" s="104"/>
      <c r="AJ42" s="104"/>
      <c r="AK42" s="104"/>
      <c r="AL42" s="104"/>
      <c r="AM42" s="104"/>
      <c r="AN42" s="104"/>
      <c r="AO42" s="104"/>
      <c r="AP42" s="104"/>
      <c r="AQ42" s="104"/>
      <c r="AR42" s="104"/>
      <c r="AS42" s="104"/>
      <c r="AT42" s="104"/>
      <c r="AU42" s="104"/>
      <c r="AV42" s="104"/>
    </row>
    <row r="43" spans="1:49">
      <c r="A43" s="104"/>
      <c r="B43" s="104"/>
      <c r="C43" s="155"/>
      <c r="D43" s="104"/>
      <c r="E43" s="104"/>
      <c r="F43" s="104"/>
      <c r="G43" s="104"/>
      <c r="H43" s="104"/>
      <c r="I43" s="104"/>
      <c r="J43" s="104"/>
      <c r="K43" s="104"/>
      <c r="L43" s="104"/>
      <c r="M43" s="147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"/>
      <c r="AC43" s="104"/>
      <c r="AD43" s="10"/>
      <c r="AE43" s="147"/>
      <c r="AF43" s="104"/>
      <c r="AG43" s="104"/>
      <c r="AH43" s="104"/>
      <c r="AI43" s="104"/>
      <c r="AJ43" s="104"/>
      <c r="AK43" s="104"/>
      <c r="AL43" s="104"/>
      <c r="AM43" s="104"/>
      <c r="AN43" s="104"/>
      <c r="AO43" s="104"/>
      <c r="AP43" s="104"/>
      <c r="AQ43" s="104"/>
      <c r="AR43" s="104"/>
      <c r="AS43" s="104"/>
      <c r="AT43" s="104"/>
      <c r="AU43" s="104"/>
      <c r="AV43" s="104"/>
    </row>
    <row r="44" spans="1:49">
      <c r="A44" s="104"/>
      <c r="B44" s="104"/>
      <c r="C44" s="155"/>
      <c r="D44" s="104"/>
      <c r="E44" s="104"/>
      <c r="F44" s="104"/>
      <c r="G44" s="104"/>
      <c r="H44" s="104"/>
      <c r="I44" s="104"/>
      <c r="J44" s="104"/>
      <c r="K44" s="104"/>
      <c r="L44" s="104"/>
      <c r="M44" s="147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"/>
      <c r="AC44" s="104"/>
      <c r="AD44" s="10"/>
      <c r="AE44" s="147"/>
      <c r="AF44" s="104"/>
      <c r="AG44" s="104"/>
      <c r="AH44" s="104"/>
      <c r="AI44" s="104"/>
      <c r="AJ44" s="104"/>
      <c r="AK44" s="104"/>
      <c r="AL44" s="104"/>
      <c r="AM44" s="104"/>
      <c r="AN44" s="104"/>
      <c r="AO44" s="104"/>
      <c r="AP44" s="104"/>
      <c r="AQ44" s="104"/>
      <c r="AR44" s="104"/>
      <c r="AS44" s="104"/>
      <c r="AT44" s="104"/>
      <c r="AU44" s="104"/>
      <c r="AV44" s="104"/>
    </row>
    <row r="45" spans="1:49">
      <c r="A45" s="104"/>
      <c r="B45" s="104"/>
      <c r="C45" s="155"/>
      <c r="D45" s="104"/>
      <c r="E45" s="104"/>
      <c r="F45" s="104"/>
      <c r="G45" s="104"/>
      <c r="H45" s="104"/>
      <c r="I45" s="104"/>
      <c r="J45" s="104"/>
      <c r="K45" s="104"/>
      <c r="L45" s="104"/>
      <c r="M45" s="147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"/>
      <c r="AC45" s="104"/>
      <c r="AD45" s="10"/>
      <c r="AE45" s="147"/>
      <c r="AF45" s="104"/>
      <c r="AG45" s="104"/>
      <c r="AH45" s="104"/>
      <c r="AI45" s="104"/>
      <c r="AJ45" s="104"/>
      <c r="AK45" s="104"/>
      <c r="AL45" s="104"/>
      <c r="AM45" s="104"/>
      <c r="AN45" s="104"/>
      <c r="AO45" s="104"/>
      <c r="AP45" s="104"/>
      <c r="AQ45" s="104"/>
      <c r="AR45" s="104"/>
      <c r="AS45" s="104"/>
      <c r="AT45" s="104"/>
      <c r="AU45" s="104"/>
      <c r="AV45" s="104"/>
    </row>
    <row r="46" spans="1:49">
      <c r="A46" s="104"/>
      <c r="B46" s="104"/>
      <c r="C46" s="155"/>
      <c r="D46" s="104"/>
      <c r="E46" s="104"/>
      <c r="F46" s="104"/>
      <c r="G46" s="104"/>
      <c r="H46" s="104"/>
      <c r="I46" s="104"/>
      <c r="J46" s="104"/>
      <c r="K46" s="104"/>
      <c r="L46" s="104"/>
      <c r="M46" s="147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"/>
      <c r="AC46" s="104"/>
      <c r="AD46" s="10"/>
      <c r="AE46" s="147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P46" s="104"/>
      <c r="AQ46" s="104"/>
      <c r="AR46" s="104"/>
      <c r="AS46" s="104"/>
      <c r="AT46" s="104"/>
      <c r="AU46" s="104"/>
      <c r="AV46" s="104"/>
    </row>
    <row r="47" spans="1:49">
      <c r="A47" s="104"/>
      <c r="B47" s="104"/>
      <c r="C47" s="155"/>
      <c r="D47" s="104"/>
      <c r="E47" s="104"/>
      <c r="F47" s="104"/>
      <c r="G47" s="104"/>
      <c r="H47" s="104"/>
      <c r="I47" s="104"/>
      <c r="J47" s="104"/>
      <c r="K47" s="104"/>
      <c r="L47" s="104"/>
      <c r="M47" s="147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"/>
      <c r="AC47" s="104"/>
      <c r="AD47" s="10"/>
      <c r="AE47" s="147"/>
      <c r="AF47" s="104"/>
      <c r="AG47" s="104"/>
      <c r="AH47" s="104"/>
      <c r="AI47" s="104"/>
      <c r="AJ47" s="104"/>
      <c r="AK47" s="104"/>
      <c r="AL47" s="104"/>
      <c r="AM47" s="104"/>
      <c r="AN47" s="104"/>
      <c r="AO47" s="104"/>
      <c r="AP47" s="104"/>
      <c r="AQ47" s="104"/>
      <c r="AR47" s="104"/>
      <c r="AS47" s="104"/>
      <c r="AT47" s="104"/>
      <c r="AU47" s="104"/>
      <c r="AV47" s="104"/>
    </row>
    <row r="48" spans="1:49">
      <c r="A48" s="104"/>
      <c r="B48" s="104"/>
      <c r="C48" s="155"/>
      <c r="D48" s="104"/>
      <c r="E48" s="104"/>
      <c r="F48" s="104"/>
      <c r="G48" s="104"/>
      <c r="H48" s="104"/>
      <c r="I48" s="104"/>
      <c r="J48" s="104"/>
      <c r="K48" s="104"/>
      <c r="L48" s="104"/>
      <c r="M48" s="147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"/>
      <c r="AC48" s="104"/>
      <c r="AD48" s="10"/>
      <c r="AE48" s="147"/>
      <c r="AF48" s="104"/>
      <c r="AG48" s="104"/>
      <c r="AH48" s="104"/>
      <c r="AI48" s="104"/>
      <c r="AJ48" s="104"/>
      <c r="AK48" s="104"/>
      <c r="AL48" s="104"/>
      <c r="AM48" s="104"/>
      <c r="AN48" s="104"/>
      <c r="AO48" s="104"/>
      <c r="AP48" s="104"/>
      <c r="AQ48" s="104"/>
      <c r="AR48" s="104"/>
      <c r="AS48" s="104"/>
      <c r="AT48" s="104"/>
      <c r="AU48" s="104"/>
      <c r="AV48" s="104"/>
    </row>
    <row r="49" spans="1:48">
      <c r="A49" s="104"/>
      <c r="B49" s="104"/>
      <c r="C49" s="155"/>
      <c r="D49" s="104"/>
      <c r="E49" s="104"/>
      <c r="F49" s="104"/>
      <c r="G49" s="104"/>
      <c r="H49" s="104"/>
      <c r="I49" s="104"/>
      <c r="J49" s="104"/>
      <c r="K49" s="104"/>
      <c r="L49" s="104"/>
      <c r="M49" s="147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"/>
      <c r="AC49" s="104"/>
      <c r="AD49" s="10"/>
      <c r="AE49" s="147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/>
      <c r="AR49" s="104"/>
      <c r="AS49" s="104"/>
      <c r="AT49" s="104"/>
      <c r="AU49" s="104"/>
      <c r="AV49" s="104"/>
    </row>
    <row r="50" spans="1:48">
      <c r="A50" s="104"/>
      <c r="B50" s="104"/>
      <c r="C50" s="155"/>
      <c r="D50" s="104"/>
      <c r="E50" s="104"/>
      <c r="F50" s="104"/>
      <c r="G50" s="104"/>
      <c r="H50" s="104"/>
      <c r="I50" s="104"/>
      <c r="J50" s="104"/>
      <c r="K50" s="104"/>
      <c r="L50" s="104"/>
      <c r="M50" s="147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"/>
      <c r="AC50" s="104"/>
      <c r="AD50" s="10"/>
      <c r="AE50" s="147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4"/>
      <c r="AQ50" s="104"/>
      <c r="AR50" s="104"/>
      <c r="AS50" s="104"/>
      <c r="AT50" s="104"/>
      <c r="AU50" s="104"/>
      <c r="AV50" s="104"/>
    </row>
    <row r="51" spans="1:48">
      <c r="A51" s="104"/>
      <c r="B51" s="104"/>
      <c r="C51" s="155"/>
      <c r="D51" s="104"/>
      <c r="E51" s="104"/>
      <c r="F51" s="104"/>
      <c r="G51" s="104"/>
      <c r="H51" s="104"/>
      <c r="I51" s="104"/>
      <c r="J51" s="104"/>
      <c r="K51" s="104"/>
      <c r="L51" s="104"/>
      <c r="M51" s="147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"/>
      <c r="AC51" s="104"/>
      <c r="AD51" s="10"/>
      <c r="AE51" s="147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P51" s="104"/>
      <c r="AQ51" s="104"/>
      <c r="AR51" s="104"/>
      <c r="AS51" s="104"/>
      <c r="AT51" s="104"/>
      <c r="AU51" s="104"/>
      <c r="AV51" s="104"/>
    </row>
    <row r="52" spans="1:48">
      <c r="A52" s="104"/>
      <c r="B52" s="104"/>
      <c r="C52" s="155"/>
      <c r="D52" s="104"/>
      <c r="E52" s="104"/>
      <c r="F52" s="104"/>
      <c r="G52" s="104"/>
      <c r="H52" s="104"/>
      <c r="I52" s="104"/>
      <c r="J52" s="104"/>
      <c r="K52" s="104"/>
      <c r="L52" s="104"/>
      <c r="M52" s="147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"/>
      <c r="AC52" s="104"/>
      <c r="AD52" s="10"/>
      <c r="AE52" s="147"/>
      <c r="AF52" s="104"/>
      <c r="AG52" s="104"/>
      <c r="AH52" s="104"/>
      <c r="AI52" s="104"/>
      <c r="AJ52" s="104"/>
      <c r="AK52" s="104"/>
      <c r="AL52" s="104"/>
      <c r="AM52" s="104"/>
      <c r="AN52" s="104"/>
      <c r="AO52" s="104"/>
      <c r="AP52" s="104"/>
      <c r="AQ52" s="104"/>
      <c r="AR52" s="104"/>
      <c r="AS52" s="104"/>
      <c r="AT52" s="104"/>
      <c r="AU52" s="104"/>
      <c r="AV52" s="104"/>
    </row>
    <row r="53" spans="1:48">
      <c r="A53" s="104"/>
      <c r="B53" s="104"/>
      <c r="C53" s="155"/>
      <c r="D53" s="104"/>
      <c r="E53" s="104"/>
      <c r="F53" s="104"/>
      <c r="G53" s="104"/>
      <c r="H53" s="104"/>
      <c r="I53" s="104"/>
      <c r="J53" s="104"/>
      <c r="K53" s="104"/>
      <c r="L53" s="104"/>
      <c r="M53" s="147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"/>
      <c r="AC53" s="104"/>
      <c r="AD53" s="10"/>
      <c r="AE53" s="147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P53" s="104"/>
      <c r="AQ53" s="104"/>
      <c r="AR53" s="104"/>
      <c r="AS53" s="104"/>
      <c r="AT53" s="104"/>
      <c r="AU53" s="104"/>
      <c r="AV53" s="104"/>
    </row>
    <row r="54" spans="1:48">
      <c r="A54" s="104"/>
      <c r="B54" s="104"/>
      <c r="C54" s="155"/>
      <c r="D54" s="104"/>
      <c r="E54" s="104"/>
      <c r="F54" s="104"/>
      <c r="G54" s="104"/>
      <c r="H54" s="104"/>
      <c r="I54" s="104"/>
      <c r="J54" s="104"/>
      <c r="K54" s="104"/>
      <c r="L54" s="104"/>
      <c r="M54" s="147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"/>
      <c r="AC54" s="104"/>
      <c r="AD54" s="10"/>
      <c r="AE54" s="147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  <c r="AR54" s="104"/>
      <c r="AS54" s="104"/>
      <c r="AT54" s="104"/>
      <c r="AU54" s="104"/>
      <c r="AV54" s="104"/>
    </row>
    <row r="55" spans="1:48">
      <c r="A55" s="104"/>
      <c r="B55" s="104"/>
      <c r="C55" s="155"/>
      <c r="D55" s="104"/>
      <c r="E55" s="104"/>
      <c r="F55" s="104"/>
      <c r="G55" s="104"/>
      <c r="H55" s="104"/>
      <c r="I55" s="104"/>
      <c r="J55" s="104"/>
      <c r="K55" s="104"/>
      <c r="L55" s="104"/>
      <c r="M55" s="147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"/>
      <c r="AC55" s="104"/>
      <c r="AD55" s="10"/>
      <c r="AE55" s="147"/>
      <c r="AF55" s="104"/>
      <c r="AG55" s="104"/>
      <c r="AH55" s="104"/>
      <c r="AI55" s="104"/>
      <c r="AJ55" s="104"/>
      <c r="AK55" s="104"/>
      <c r="AL55" s="104"/>
      <c r="AM55" s="104"/>
      <c r="AN55" s="104"/>
      <c r="AO55" s="104"/>
      <c r="AP55" s="104"/>
      <c r="AQ55" s="104"/>
      <c r="AR55" s="104"/>
      <c r="AS55" s="104"/>
      <c r="AT55" s="104"/>
      <c r="AU55" s="104"/>
      <c r="AV55" s="104"/>
    </row>
    <row r="56" spans="1:48">
      <c r="A56" s="104"/>
      <c r="B56" s="104"/>
      <c r="C56" s="155"/>
      <c r="D56" s="104"/>
      <c r="E56" s="104"/>
      <c r="F56" s="104"/>
      <c r="G56" s="104"/>
      <c r="H56" s="104"/>
      <c r="I56" s="104"/>
      <c r="J56" s="104"/>
      <c r="K56" s="104"/>
      <c r="L56" s="104"/>
      <c r="M56" s="147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"/>
      <c r="AC56" s="104"/>
      <c r="AD56" s="10"/>
      <c r="AE56" s="147"/>
      <c r="AF56" s="104"/>
      <c r="AG56" s="104"/>
      <c r="AH56" s="104"/>
      <c r="AI56" s="104"/>
      <c r="AJ56" s="104"/>
      <c r="AK56" s="104"/>
      <c r="AL56" s="104"/>
      <c r="AM56" s="104"/>
      <c r="AN56" s="104"/>
      <c r="AO56" s="104"/>
      <c r="AP56" s="104"/>
      <c r="AQ56" s="104"/>
      <c r="AR56" s="104"/>
      <c r="AS56" s="104"/>
      <c r="AT56" s="104"/>
      <c r="AU56" s="104"/>
      <c r="AV56" s="104"/>
    </row>
    <row r="57" spans="1:48">
      <c r="A57" s="104"/>
      <c r="B57" s="104"/>
      <c r="C57" s="155"/>
      <c r="D57" s="104"/>
      <c r="E57" s="104"/>
      <c r="F57" s="104"/>
      <c r="G57" s="104"/>
      <c r="H57" s="104"/>
      <c r="I57" s="104"/>
      <c r="J57" s="104"/>
      <c r="K57" s="104"/>
      <c r="L57" s="104"/>
      <c r="M57" s="147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"/>
      <c r="AC57" s="104"/>
      <c r="AD57" s="10"/>
      <c r="AE57" s="147"/>
      <c r="AF57" s="104"/>
      <c r="AG57" s="104"/>
      <c r="AH57" s="104"/>
      <c r="AI57" s="104"/>
      <c r="AJ57" s="104"/>
      <c r="AK57" s="104"/>
      <c r="AL57" s="104"/>
      <c r="AM57" s="104"/>
      <c r="AN57" s="104"/>
      <c r="AO57" s="104"/>
      <c r="AP57" s="104"/>
      <c r="AQ57" s="104"/>
      <c r="AR57" s="104"/>
      <c r="AS57" s="104"/>
      <c r="AT57" s="104"/>
      <c r="AU57" s="104"/>
      <c r="AV57" s="104"/>
    </row>
    <row r="58" spans="1:48">
      <c r="A58" s="104"/>
      <c r="B58" s="104"/>
      <c r="C58" s="155"/>
      <c r="D58" s="104"/>
      <c r="E58" s="104"/>
      <c r="F58" s="104"/>
      <c r="G58" s="104"/>
      <c r="H58" s="104"/>
      <c r="I58" s="104"/>
      <c r="J58" s="104"/>
      <c r="K58" s="104"/>
      <c r="L58" s="104"/>
      <c r="M58" s="147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"/>
      <c r="AC58" s="104"/>
      <c r="AD58" s="10"/>
      <c r="AE58" s="147"/>
      <c r="AF58" s="104"/>
      <c r="AG58" s="104"/>
      <c r="AH58" s="104"/>
      <c r="AI58" s="104"/>
      <c r="AJ58" s="104"/>
      <c r="AK58" s="104"/>
      <c r="AL58" s="104"/>
      <c r="AM58" s="104"/>
      <c r="AN58" s="104"/>
      <c r="AO58" s="104"/>
      <c r="AP58" s="104"/>
      <c r="AQ58" s="104"/>
      <c r="AR58" s="104"/>
      <c r="AS58" s="104"/>
      <c r="AT58" s="104"/>
      <c r="AU58" s="104"/>
      <c r="AV58" s="104"/>
    </row>
    <row r="59" spans="1:48">
      <c r="A59" s="104"/>
      <c r="B59" s="104"/>
      <c r="C59" s="155"/>
      <c r="D59" s="104"/>
      <c r="E59" s="104"/>
      <c r="F59" s="104"/>
      <c r="G59" s="104"/>
      <c r="H59" s="104"/>
      <c r="I59" s="104"/>
      <c r="J59" s="104"/>
      <c r="K59" s="104"/>
      <c r="L59" s="104"/>
      <c r="M59" s="147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"/>
      <c r="AC59" s="104"/>
      <c r="AD59" s="10"/>
      <c r="AE59" s="147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  <c r="AR59" s="104"/>
      <c r="AS59" s="104"/>
      <c r="AT59" s="104"/>
      <c r="AU59" s="104"/>
      <c r="AV59" s="104"/>
    </row>
    <row r="60" spans="1:48">
      <c r="A60" s="104"/>
      <c r="B60" s="104"/>
      <c r="C60" s="155"/>
      <c r="D60" s="104"/>
      <c r="E60" s="104"/>
      <c r="F60" s="104"/>
      <c r="G60" s="104"/>
      <c r="H60" s="104"/>
      <c r="I60" s="104"/>
      <c r="J60" s="104"/>
      <c r="K60" s="104"/>
      <c r="L60" s="104"/>
      <c r="M60" s="147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"/>
      <c r="AC60" s="104"/>
      <c r="AD60" s="10"/>
      <c r="AE60" s="147"/>
      <c r="AF60" s="104"/>
      <c r="AG60" s="104"/>
      <c r="AH60" s="104"/>
      <c r="AI60" s="104"/>
      <c r="AJ60" s="104"/>
      <c r="AK60" s="104"/>
      <c r="AL60" s="104"/>
      <c r="AM60" s="104"/>
      <c r="AN60" s="104"/>
      <c r="AO60" s="104"/>
      <c r="AP60" s="104"/>
      <c r="AQ60" s="104"/>
      <c r="AR60" s="104"/>
      <c r="AS60" s="104"/>
      <c r="AT60" s="104"/>
      <c r="AU60" s="104"/>
      <c r="AV60" s="104"/>
    </row>
    <row r="61" spans="1:48">
      <c r="A61" s="104"/>
      <c r="B61" s="104"/>
      <c r="C61" s="155"/>
      <c r="D61" s="104"/>
      <c r="E61" s="104"/>
      <c r="F61" s="104"/>
      <c r="G61" s="104"/>
      <c r="H61" s="104"/>
      <c r="I61" s="104"/>
      <c r="J61" s="104"/>
      <c r="K61" s="104"/>
      <c r="L61" s="104"/>
      <c r="M61" s="147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"/>
      <c r="AC61" s="104"/>
      <c r="AD61" s="10"/>
      <c r="AE61" s="147"/>
      <c r="AF61" s="104"/>
      <c r="AG61" s="104"/>
      <c r="AH61" s="104"/>
      <c r="AI61" s="104"/>
      <c r="AJ61" s="104"/>
      <c r="AK61" s="104"/>
      <c r="AL61" s="104"/>
      <c r="AM61" s="104"/>
      <c r="AN61" s="104"/>
      <c r="AO61" s="104"/>
      <c r="AP61" s="104"/>
      <c r="AQ61" s="104"/>
      <c r="AR61" s="104"/>
      <c r="AS61" s="104"/>
      <c r="AT61" s="104"/>
      <c r="AU61" s="104"/>
      <c r="AV61" s="104"/>
    </row>
    <row r="62" spans="1:48">
      <c r="A62" s="104"/>
      <c r="B62" s="104"/>
      <c r="C62" s="155"/>
      <c r="D62" s="104"/>
      <c r="E62" s="104"/>
      <c r="F62" s="104"/>
      <c r="G62" s="104"/>
      <c r="H62" s="104"/>
      <c r="I62" s="104"/>
      <c r="J62" s="104"/>
      <c r="K62" s="104"/>
      <c r="L62" s="104"/>
      <c r="M62" s="147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"/>
      <c r="AC62" s="104"/>
      <c r="AD62" s="10"/>
      <c r="AE62" s="147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/>
      <c r="AS62" s="104"/>
      <c r="AT62" s="104"/>
      <c r="AU62" s="104"/>
      <c r="AV62" s="104"/>
    </row>
    <row r="63" spans="1:48">
      <c r="A63" s="104"/>
      <c r="B63" s="104"/>
      <c r="C63" s="155"/>
      <c r="D63" s="104"/>
      <c r="E63" s="104"/>
      <c r="F63" s="104"/>
      <c r="G63" s="104"/>
      <c r="H63" s="104"/>
      <c r="I63" s="104"/>
      <c r="J63" s="104"/>
      <c r="K63" s="104"/>
      <c r="L63" s="104"/>
      <c r="M63" s="147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"/>
      <c r="AC63" s="104"/>
      <c r="AD63" s="10"/>
      <c r="AE63" s="147"/>
      <c r="AF63" s="104"/>
      <c r="AG63" s="104"/>
      <c r="AH63" s="104"/>
      <c r="AI63" s="104"/>
      <c r="AJ63" s="104"/>
      <c r="AK63" s="104"/>
      <c r="AL63" s="104"/>
      <c r="AM63" s="104"/>
      <c r="AN63" s="104"/>
      <c r="AO63" s="104"/>
      <c r="AP63" s="104"/>
      <c r="AQ63" s="104"/>
      <c r="AR63" s="104"/>
      <c r="AS63" s="104"/>
      <c r="AT63" s="104"/>
      <c r="AU63" s="104"/>
      <c r="AV63" s="104"/>
    </row>
    <row r="64" spans="1:48">
      <c r="A64" s="104"/>
      <c r="B64" s="104"/>
      <c r="C64" s="155"/>
      <c r="D64" s="104"/>
      <c r="E64" s="104"/>
      <c r="F64" s="104"/>
      <c r="G64" s="104"/>
      <c r="H64" s="104"/>
      <c r="I64" s="104"/>
      <c r="J64" s="104"/>
      <c r="K64" s="104"/>
      <c r="L64" s="104"/>
      <c r="M64" s="147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"/>
      <c r="AC64" s="104"/>
      <c r="AD64" s="10"/>
      <c r="AE64" s="147"/>
      <c r="AF64" s="104"/>
      <c r="AG64" s="104"/>
      <c r="AH64" s="104"/>
      <c r="AI64" s="104"/>
      <c r="AJ64" s="104"/>
      <c r="AK64" s="104"/>
      <c r="AL64" s="104"/>
      <c r="AM64" s="104"/>
      <c r="AN64" s="104"/>
      <c r="AO64" s="104"/>
      <c r="AP64" s="104"/>
      <c r="AQ64" s="104"/>
      <c r="AR64" s="104"/>
      <c r="AS64" s="104"/>
      <c r="AT64" s="104"/>
      <c r="AU64" s="104"/>
      <c r="AV64" s="104"/>
    </row>
    <row r="65" spans="1:48">
      <c r="A65" s="104"/>
      <c r="B65" s="104"/>
      <c r="C65" s="155"/>
      <c r="D65" s="104"/>
      <c r="E65" s="104"/>
      <c r="F65" s="104"/>
      <c r="G65" s="104"/>
      <c r="H65" s="104"/>
      <c r="I65" s="104"/>
      <c r="J65" s="104"/>
      <c r="K65" s="104"/>
      <c r="L65" s="104"/>
      <c r="M65" s="147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"/>
      <c r="AC65" s="104"/>
      <c r="AD65" s="10"/>
      <c r="AE65" s="147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04"/>
      <c r="AQ65" s="104"/>
      <c r="AR65" s="104"/>
      <c r="AS65" s="104"/>
      <c r="AT65" s="104"/>
      <c r="AU65" s="104"/>
      <c r="AV65" s="104"/>
    </row>
    <row r="66" spans="1:48">
      <c r="A66" s="104"/>
      <c r="B66" s="104"/>
      <c r="C66" s="155"/>
      <c r="D66" s="104"/>
      <c r="E66" s="104"/>
      <c r="F66" s="104"/>
      <c r="G66" s="104"/>
      <c r="H66" s="104"/>
      <c r="I66" s="104"/>
      <c r="J66" s="104"/>
      <c r="K66" s="104"/>
      <c r="L66" s="104"/>
      <c r="M66" s="147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"/>
      <c r="AC66" s="104"/>
      <c r="AD66" s="10"/>
      <c r="AE66" s="147"/>
      <c r="AF66" s="104"/>
      <c r="AG66" s="104"/>
      <c r="AH66" s="104"/>
      <c r="AI66" s="104"/>
      <c r="AJ66" s="104"/>
      <c r="AK66" s="104"/>
      <c r="AL66" s="104"/>
      <c r="AM66" s="104"/>
      <c r="AN66" s="104"/>
      <c r="AO66" s="104"/>
      <c r="AP66" s="104"/>
      <c r="AQ66" s="104"/>
      <c r="AR66" s="104"/>
      <c r="AS66" s="104"/>
      <c r="AT66" s="104"/>
      <c r="AU66" s="104"/>
      <c r="AV66" s="104"/>
    </row>
    <row r="67" spans="1:48">
      <c r="A67" s="104"/>
      <c r="B67" s="104"/>
      <c r="C67" s="155"/>
      <c r="D67" s="104"/>
      <c r="E67" s="104"/>
      <c r="F67" s="104"/>
      <c r="G67" s="104"/>
      <c r="H67" s="104"/>
      <c r="I67" s="104"/>
      <c r="J67" s="104"/>
      <c r="K67" s="104"/>
      <c r="L67" s="104"/>
      <c r="M67" s="147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"/>
      <c r="AC67" s="104"/>
      <c r="AD67" s="10"/>
      <c r="AE67" s="147"/>
      <c r="AF67" s="104"/>
      <c r="AG67" s="104"/>
      <c r="AH67" s="104"/>
      <c r="AI67" s="104"/>
      <c r="AJ67" s="104"/>
      <c r="AK67" s="104"/>
      <c r="AL67" s="104"/>
      <c r="AM67" s="104"/>
      <c r="AN67" s="104"/>
      <c r="AO67" s="104"/>
      <c r="AP67" s="104"/>
      <c r="AQ67" s="104"/>
      <c r="AR67" s="104"/>
      <c r="AS67" s="104"/>
      <c r="AT67" s="104"/>
      <c r="AU67" s="104"/>
      <c r="AV67" s="104"/>
    </row>
    <row r="68" spans="1:48">
      <c r="A68" s="104"/>
      <c r="B68" s="104"/>
      <c r="C68" s="155"/>
      <c r="D68" s="104"/>
      <c r="E68" s="104"/>
      <c r="F68" s="104"/>
      <c r="G68" s="104"/>
      <c r="H68" s="104"/>
      <c r="I68" s="104"/>
      <c r="J68" s="104"/>
      <c r="K68" s="104"/>
      <c r="L68" s="104"/>
      <c r="M68" s="147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"/>
      <c r="AC68" s="104"/>
      <c r="AD68" s="10"/>
      <c r="AE68" s="147"/>
      <c r="AF68" s="104"/>
      <c r="AG68" s="104"/>
      <c r="AH68" s="104"/>
      <c r="AI68" s="104"/>
      <c r="AJ68" s="104"/>
      <c r="AK68" s="104"/>
      <c r="AL68" s="104"/>
      <c r="AM68" s="104"/>
      <c r="AN68" s="104"/>
      <c r="AO68" s="104"/>
      <c r="AP68" s="104"/>
      <c r="AQ68" s="104"/>
      <c r="AR68" s="104"/>
      <c r="AS68" s="104"/>
      <c r="AT68" s="104"/>
      <c r="AU68" s="104"/>
      <c r="AV68" s="104"/>
    </row>
    <row r="69" spans="1:48">
      <c r="A69" s="104"/>
      <c r="B69" s="104"/>
      <c r="C69" s="155"/>
      <c r="D69" s="104"/>
      <c r="E69" s="104"/>
      <c r="F69" s="104"/>
      <c r="G69" s="104"/>
      <c r="H69" s="104"/>
      <c r="I69" s="104"/>
      <c r="J69" s="104"/>
      <c r="K69" s="104"/>
      <c r="L69" s="104"/>
      <c r="M69" s="147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"/>
      <c r="AC69" s="104"/>
      <c r="AD69" s="10"/>
      <c r="AE69" s="147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  <c r="AR69" s="104"/>
      <c r="AS69" s="104"/>
      <c r="AT69" s="104"/>
      <c r="AU69" s="104"/>
      <c r="AV69" s="104"/>
    </row>
    <row r="70" spans="1:48">
      <c r="A70" s="104"/>
      <c r="B70" s="104"/>
      <c r="C70" s="155"/>
      <c r="D70" s="104"/>
      <c r="E70" s="104"/>
      <c r="F70" s="104"/>
      <c r="G70" s="104"/>
      <c r="H70" s="104"/>
      <c r="I70" s="104"/>
      <c r="J70" s="104"/>
      <c r="K70" s="104"/>
      <c r="L70" s="104"/>
      <c r="M70" s="147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"/>
      <c r="AC70" s="104"/>
      <c r="AD70" s="10"/>
      <c r="AE70" s="147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104"/>
      <c r="AT70" s="104"/>
      <c r="AU70" s="104"/>
      <c r="AV70" s="104"/>
    </row>
    <row r="71" spans="1:48">
      <c r="A71" s="104"/>
      <c r="B71" s="104"/>
      <c r="C71" s="155"/>
      <c r="D71" s="104"/>
      <c r="E71" s="104"/>
      <c r="F71" s="104"/>
      <c r="G71" s="104"/>
      <c r="H71" s="104"/>
      <c r="I71" s="104"/>
      <c r="J71" s="104"/>
      <c r="K71" s="104"/>
      <c r="L71" s="104"/>
      <c r="M71" s="147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"/>
      <c r="AC71" s="104"/>
      <c r="AD71" s="10"/>
      <c r="AE71" s="147"/>
      <c r="AF71" s="104"/>
      <c r="AG71" s="104"/>
      <c r="AH71" s="104"/>
      <c r="AI71" s="104"/>
      <c r="AJ71" s="104"/>
      <c r="AK71" s="104"/>
      <c r="AL71" s="104"/>
      <c r="AM71" s="104"/>
      <c r="AN71" s="104"/>
      <c r="AO71" s="104"/>
      <c r="AP71" s="104"/>
      <c r="AQ71" s="104"/>
      <c r="AR71" s="104"/>
      <c r="AS71" s="104"/>
      <c r="AT71" s="104"/>
      <c r="AU71" s="104"/>
      <c r="AV71" s="104"/>
    </row>
    <row r="72" spans="1:48">
      <c r="A72" s="104"/>
      <c r="B72" s="104"/>
      <c r="C72" s="155"/>
      <c r="D72" s="104"/>
      <c r="E72" s="104"/>
      <c r="F72" s="104"/>
      <c r="G72" s="104"/>
      <c r="H72" s="104"/>
      <c r="I72" s="104"/>
      <c r="J72" s="104"/>
      <c r="K72" s="104"/>
      <c r="L72" s="104"/>
      <c r="M72" s="147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"/>
      <c r="AC72" s="104"/>
      <c r="AD72" s="10"/>
      <c r="AE72" s="147"/>
      <c r="AF72" s="104"/>
      <c r="AG72" s="104"/>
      <c r="AH72" s="104"/>
      <c r="AI72" s="104"/>
      <c r="AJ72" s="104"/>
      <c r="AK72" s="104"/>
      <c r="AL72" s="104"/>
      <c r="AM72" s="104"/>
      <c r="AN72" s="104"/>
      <c r="AO72" s="104"/>
      <c r="AP72" s="104"/>
      <c r="AQ72" s="104"/>
      <c r="AR72" s="104"/>
      <c r="AS72" s="104"/>
      <c r="AT72" s="104"/>
      <c r="AU72" s="104"/>
      <c r="AV72" s="104"/>
    </row>
    <row r="73" spans="1:48">
      <c r="A73" s="104"/>
      <c r="B73" s="104"/>
      <c r="C73" s="155"/>
      <c r="D73" s="104"/>
      <c r="E73" s="104"/>
      <c r="F73" s="104"/>
      <c r="G73" s="104"/>
      <c r="H73" s="104"/>
      <c r="I73" s="104"/>
      <c r="J73" s="104"/>
      <c r="K73" s="104"/>
      <c r="L73" s="104"/>
      <c r="M73" s="147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"/>
      <c r="AC73" s="104"/>
      <c r="AD73" s="10"/>
      <c r="AE73" s="147"/>
      <c r="AF73" s="104"/>
      <c r="AG73" s="104"/>
      <c r="AH73" s="104"/>
      <c r="AI73" s="104"/>
      <c r="AJ73" s="104"/>
      <c r="AK73" s="104"/>
      <c r="AL73" s="104"/>
      <c r="AM73" s="104"/>
      <c r="AN73" s="104"/>
      <c r="AO73" s="104"/>
      <c r="AP73" s="104"/>
      <c r="AQ73" s="104"/>
      <c r="AR73" s="104"/>
      <c r="AS73" s="104"/>
      <c r="AT73" s="104"/>
      <c r="AU73" s="104"/>
      <c r="AV73" s="104"/>
    </row>
    <row r="74" spans="1:48">
      <c r="A74" s="104"/>
      <c r="B74" s="104"/>
      <c r="C74" s="155"/>
      <c r="D74" s="104"/>
      <c r="E74" s="104"/>
      <c r="F74" s="104"/>
      <c r="G74" s="104"/>
      <c r="H74" s="104"/>
      <c r="I74" s="104"/>
      <c r="J74" s="104"/>
      <c r="K74" s="104"/>
      <c r="L74" s="104"/>
      <c r="M74" s="147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"/>
      <c r="AC74" s="104"/>
      <c r="AD74" s="10"/>
      <c r="AE74" s="147"/>
      <c r="AF74" s="104"/>
      <c r="AG74" s="104"/>
      <c r="AH74" s="104"/>
      <c r="AI74" s="104"/>
      <c r="AJ74" s="104"/>
      <c r="AK74" s="104"/>
      <c r="AL74" s="104"/>
      <c r="AM74" s="104"/>
      <c r="AN74" s="104"/>
      <c r="AO74" s="104"/>
      <c r="AP74" s="104"/>
      <c r="AQ74" s="104"/>
      <c r="AR74" s="104"/>
      <c r="AS74" s="104"/>
      <c r="AT74" s="104"/>
      <c r="AU74" s="104"/>
      <c r="AV74" s="104"/>
    </row>
    <row r="75" spans="1:48">
      <c r="A75" s="104"/>
      <c r="B75" s="104"/>
      <c r="C75" s="155"/>
      <c r="D75" s="104"/>
      <c r="E75" s="104"/>
      <c r="F75" s="104"/>
      <c r="G75" s="104"/>
      <c r="H75" s="104"/>
      <c r="I75" s="104"/>
      <c r="J75" s="104"/>
      <c r="K75" s="104"/>
      <c r="L75" s="104"/>
      <c r="M75" s="147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"/>
      <c r="AC75" s="104"/>
      <c r="AD75" s="10"/>
      <c r="AE75" s="147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04"/>
      <c r="AQ75" s="104"/>
      <c r="AR75" s="104"/>
      <c r="AS75" s="104"/>
      <c r="AT75" s="104"/>
      <c r="AU75" s="104"/>
      <c r="AV75" s="104"/>
    </row>
    <row r="76" spans="1:48">
      <c r="A76" s="104"/>
      <c r="B76" s="104"/>
      <c r="C76" s="155"/>
      <c r="D76" s="104"/>
      <c r="E76" s="104"/>
      <c r="F76" s="104"/>
      <c r="G76" s="104"/>
      <c r="H76" s="104"/>
      <c r="I76" s="104"/>
      <c r="J76" s="104"/>
      <c r="K76" s="104"/>
      <c r="L76" s="104"/>
      <c r="M76" s="147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  <c r="AA76" s="104"/>
      <c r="AB76" s="10"/>
      <c r="AC76" s="104"/>
      <c r="AD76" s="10"/>
      <c r="AE76" s="147"/>
      <c r="AF76" s="104"/>
      <c r="AG76" s="104"/>
      <c r="AH76" s="104"/>
      <c r="AI76" s="104"/>
      <c r="AJ76" s="104"/>
      <c r="AK76" s="104"/>
      <c r="AL76" s="104"/>
      <c r="AM76" s="104"/>
      <c r="AN76" s="104"/>
      <c r="AO76" s="104"/>
      <c r="AP76" s="104"/>
      <c r="AQ76" s="104"/>
      <c r="AR76" s="104"/>
      <c r="AS76" s="104"/>
      <c r="AT76" s="104"/>
      <c r="AU76" s="104"/>
      <c r="AV76" s="104"/>
    </row>
    <row r="77" spans="1:48">
      <c r="A77" s="104"/>
      <c r="B77" s="104"/>
      <c r="C77" s="155"/>
      <c r="D77" s="104"/>
      <c r="E77" s="104"/>
      <c r="F77" s="104"/>
      <c r="G77" s="104"/>
      <c r="H77" s="104"/>
      <c r="I77" s="104"/>
      <c r="J77" s="104"/>
      <c r="K77" s="104"/>
      <c r="L77" s="104"/>
      <c r="M77" s="147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"/>
      <c r="AC77" s="104"/>
      <c r="AD77" s="10"/>
      <c r="AE77" s="147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104"/>
      <c r="AQ77" s="104"/>
      <c r="AR77" s="104"/>
      <c r="AS77" s="104"/>
      <c r="AT77" s="104"/>
      <c r="AU77" s="104"/>
      <c r="AV77" s="104"/>
    </row>
    <row r="78" spans="1:48">
      <c r="A78" s="104"/>
      <c r="B78" s="104"/>
      <c r="C78" s="155"/>
      <c r="D78" s="104"/>
      <c r="E78" s="104"/>
      <c r="F78" s="104"/>
      <c r="G78" s="104"/>
      <c r="H78" s="104"/>
      <c r="I78" s="104"/>
      <c r="J78" s="104"/>
      <c r="K78" s="104"/>
      <c r="L78" s="104"/>
      <c r="M78" s="147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  <c r="AA78" s="104"/>
      <c r="AB78" s="10"/>
      <c r="AC78" s="104"/>
      <c r="AD78" s="10"/>
      <c r="AE78" s="147"/>
      <c r="AF78" s="104"/>
      <c r="AG78" s="104"/>
      <c r="AH78" s="104"/>
      <c r="AI78" s="104"/>
      <c r="AJ78" s="104"/>
      <c r="AK78" s="104"/>
      <c r="AL78" s="104"/>
      <c r="AM78" s="104"/>
      <c r="AN78" s="104"/>
      <c r="AO78" s="104"/>
      <c r="AP78" s="104"/>
      <c r="AQ78" s="104"/>
      <c r="AR78" s="104"/>
      <c r="AS78" s="104"/>
      <c r="AT78" s="104"/>
      <c r="AU78" s="104"/>
      <c r="AV78" s="104"/>
    </row>
    <row r="79" spans="1:48">
      <c r="A79" s="104"/>
      <c r="B79" s="104"/>
      <c r="C79" s="155"/>
      <c r="D79" s="104"/>
      <c r="E79" s="104"/>
      <c r="F79" s="104"/>
      <c r="G79" s="104"/>
      <c r="H79" s="104"/>
      <c r="I79" s="104"/>
      <c r="J79" s="104"/>
      <c r="K79" s="104"/>
      <c r="L79" s="104"/>
      <c r="M79" s="147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  <c r="AA79" s="104"/>
      <c r="AB79" s="10"/>
      <c r="AC79" s="104"/>
      <c r="AD79" s="10"/>
      <c r="AE79" s="147"/>
      <c r="AF79" s="104"/>
      <c r="AG79" s="104"/>
      <c r="AH79" s="104"/>
      <c r="AI79" s="104"/>
      <c r="AJ79" s="104"/>
      <c r="AK79" s="104"/>
      <c r="AL79" s="104"/>
      <c r="AM79" s="104"/>
      <c r="AN79" s="104"/>
      <c r="AO79" s="104"/>
      <c r="AP79" s="104"/>
      <c r="AQ79" s="104"/>
      <c r="AR79" s="104"/>
      <c r="AS79" s="104"/>
      <c r="AT79" s="104"/>
      <c r="AU79" s="104"/>
      <c r="AV79" s="104"/>
    </row>
    <row r="80" spans="1:48">
      <c r="A80" s="104"/>
      <c r="B80" s="104"/>
      <c r="C80" s="155"/>
      <c r="D80" s="104"/>
      <c r="E80" s="104"/>
      <c r="F80" s="104"/>
      <c r="G80" s="104"/>
      <c r="H80" s="104"/>
      <c r="I80" s="104"/>
      <c r="J80" s="104"/>
      <c r="K80" s="104"/>
      <c r="L80" s="104"/>
      <c r="M80" s="147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  <c r="AA80" s="104"/>
      <c r="AB80" s="10"/>
      <c r="AC80" s="104"/>
      <c r="AD80" s="10"/>
      <c r="AE80" s="147"/>
      <c r="AF80" s="104"/>
      <c r="AG80" s="104"/>
      <c r="AH80" s="104"/>
      <c r="AI80" s="104"/>
      <c r="AJ80" s="104"/>
      <c r="AK80" s="104"/>
      <c r="AL80" s="104"/>
      <c r="AM80" s="104"/>
      <c r="AN80" s="104"/>
      <c r="AO80" s="104"/>
      <c r="AP80" s="104"/>
      <c r="AQ80" s="104"/>
      <c r="AR80" s="104"/>
      <c r="AS80" s="104"/>
      <c r="AT80" s="104"/>
      <c r="AU80" s="104"/>
      <c r="AV80" s="104"/>
    </row>
    <row r="81" spans="1:48">
      <c r="A81" s="104"/>
      <c r="B81" s="104"/>
      <c r="C81" s="155"/>
      <c r="D81" s="104"/>
      <c r="E81" s="104"/>
      <c r="F81" s="104"/>
      <c r="G81" s="104"/>
      <c r="H81" s="104"/>
      <c r="I81" s="104"/>
      <c r="J81" s="104"/>
      <c r="K81" s="104"/>
      <c r="L81" s="104"/>
      <c r="M81" s="147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  <c r="AA81" s="104"/>
      <c r="AB81" s="10"/>
      <c r="AC81" s="104"/>
      <c r="AD81" s="10"/>
      <c r="AE81" s="147"/>
      <c r="AF81" s="104"/>
      <c r="AG81" s="104"/>
      <c r="AH81" s="104"/>
      <c r="AI81" s="104"/>
      <c r="AJ81" s="104"/>
      <c r="AK81" s="104"/>
      <c r="AL81" s="104"/>
      <c r="AM81" s="104"/>
      <c r="AN81" s="104"/>
      <c r="AO81" s="104"/>
      <c r="AP81" s="104"/>
      <c r="AQ81" s="104"/>
      <c r="AR81" s="104"/>
      <c r="AS81" s="104"/>
      <c r="AT81" s="104"/>
      <c r="AU81" s="104"/>
      <c r="AV81" s="104"/>
    </row>
    <row r="82" spans="1:48">
      <c r="A82" s="104"/>
      <c r="B82" s="104"/>
      <c r="C82" s="155"/>
      <c r="D82" s="104"/>
      <c r="E82" s="104"/>
      <c r="F82" s="104"/>
      <c r="G82" s="104"/>
      <c r="H82" s="104"/>
      <c r="I82" s="104"/>
      <c r="J82" s="104"/>
      <c r="K82" s="104"/>
      <c r="L82" s="104"/>
      <c r="M82" s="147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  <c r="AA82" s="104"/>
      <c r="AB82" s="10"/>
      <c r="AC82" s="104"/>
      <c r="AD82" s="10"/>
      <c r="AE82" s="147"/>
      <c r="AF82" s="104"/>
      <c r="AG82" s="104"/>
      <c r="AH82" s="104"/>
      <c r="AI82" s="104"/>
      <c r="AJ82" s="104"/>
      <c r="AK82" s="104"/>
      <c r="AL82" s="104"/>
      <c r="AM82" s="104"/>
      <c r="AN82" s="104"/>
      <c r="AO82" s="104"/>
      <c r="AP82" s="104"/>
      <c r="AQ82" s="104"/>
      <c r="AR82" s="104"/>
      <c r="AS82" s="104"/>
      <c r="AT82" s="104"/>
      <c r="AU82" s="104"/>
      <c r="AV82" s="104"/>
    </row>
    <row r="83" spans="1:48">
      <c r="A83" s="104"/>
      <c r="B83" s="104"/>
      <c r="C83" s="155"/>
      <c r="D83" s="104"/>
      <c r="E83" s="104"/>
      <c r="F83" s="104"/>
      <c r="G83" s="104"/>
      <c r="H83" s="104"/>
      <c r="I83" s="104"/>
      <c r="J83" s="104"/>
      <c r="K83" s="104"/>
      <c r="L83" s="104"/>
      <c r="M83" s="147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  <c r="AA83" s="104"/>
      <c r="AB83" s="10"/>
      <c r="AC83" s="104"/>
      <c r="AD83" s="10"/>
      <c r="AE83" s="147"/>
      <c r="AF83" s="104"/>
      <c r="AG83" s="104"/>
      <c r="AH83" s="104"/>
      <c r="AI83" s="104"/>
      <c r="AJ83" s="104"/>
      <c r="AK83" s="104"/>
      <c r="AL83" s="104"/>
      <c r="AM83" s="104"/>
      <c r="AN83" s="104"/>
      <c r="AO83" s="104"/>
      <c r="AP83" s="104"/>
      <c r="AQ83" s="104"/>
      <c r="AR83" s="104"/>
      <c r="AS83" s="104"/>
      <c r="AT83" s="104"/>
      <c r="AU83" s="104"/>
      <c r="AV83" s="104"/>
    </row>
    <row r="84" spans="1:48">
      <c r="A84" s="104"/>
      <c r="B84" s="104"/>
      <c r="C84" s="155"/>
      <c r="D84" s="104"/>
      <c r="E84" s="104"/>
      <c r="F84" s="104"/>
      <c r="G84" s="104"/>
      <c r="H84" s="104"/>
      <c r="I84" s="104"/>
      <c r="J84" s="104"/>
      <c r="K84" s="104"/>
      <c r="L84" s="104"/>
      <c r="M84" s="147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  <c r="AA84" s="104"/>
      <c r="AB84" s="10"/>
      <c r="AC84" s="104"/>
      <c r="AD84" s="10"/>
      <c r="AE84" s="147"/>
      <c r="AF84" s="104"/>
      <c r="AG84" s="104"/>
      <c r="AH84" s="104"/>
      <c r="AI84" s="104"/>
      <c r="AJ84" s="104"/>
      <c r="AK84" s="104"/>
      <c r="AL84" s="104"/>
      <c r="AM84" s="104"/>
      <c r="AN84" s="104"/>
      <c r="AO84" s="104"/>
      <c r="AP84" s="104"/>
      <c r="AQ84" s="104"/>
      <c r="AR84" s="104"/>
      <c r="AS84" s="104"/>
      <c r="AT84" s="104"/>
      <c r="AU84" s="104"/>
      <c r="AV84" s="104"/>
    </row>
    <row r="85" spans="1:48">
      <c r="A85" s="104"/>
      <c r="B85" s="104"/>
      <c r="C85" s="155"/>
      <c r="D85" s="104"/>
      <c r="E85" s="104"/>
      <c r="F85" s="104"/>
      <c r="G85" s="104"/>
      <c r="H85" s="104"/>
      <c r="I85" s="104"/>
      <c r="J85" s="104"/>
      <c r="K85" s="104"/>
      <c r="L85" s="104"/>
      <c r="M85" s="147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  <c r="AA85" s="104"/>
      <c r="AB85" s="10"/>
      <c r="AC85" s="104"/>
      <c r="AD85" s="10"/>
      <c r="AE85" s="147"/>
      <c r="AF85" s="104"/>
      <c r="AG85" s="104"/>
      <c r="AH85" s="104"/>
      <c r="AI85" s="104"/>
      <c r="AJ85" s="104"/>
      <c r="AK85" s="104"/>
      <c r="AL85" s="104"/>
      <c r="AM85" s="104"/>
      <c r="AN85" s="104"/>
      <c r="AO85" s="104"/>
      <c r="AP85" s="104"/>
      <c r="AQ85" s="104"/>
      <c r="AR85" s="104"/>
      <c r="AS85" s="104"/>
      <c r="AT85" s="104"/>
      <c r="AU85" s="104"/>
      <c r="AV85" s="104"/>
    </row>
    <row r="86" spans="1:48">
      <c r="A86" s="104"/>
      <c r="B86" s="104"/>
      <c r="C86" s="155"/>
      <c r="D86" s="104"/>
      <c r="E86" s="104"/>
      <c r="F86" s="104"/>
      <c r="G86" s="104"/>
      <c r="H86" s="104"/>
      <c r="I86" s="104"/>
      <c r="J86" s="104"/>
      <c r="K86" s="104"/>
      <c r="L86" s="104"/>
      <c r="M86" s="147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  <c r="AA86" s="104"/>
      <c r="AB86" s="10"/>
      <c r="AC86" s="104"/>
      <c r="AD86" s="10"/>
      <c r="AE86" s="147"/>
      <c r="AF86" s="104"/>
      <c r="AG86" s="104"/>
      <c r="AH86" s="104"/>
      <c r="AI86" s="104"/>
      <c r="AJ86" s="104"/>
      <c r="AK86" s="104"/>
      <c r="AL86" s="104"/>
      <c r="AM86" s="104"/>
      <c r="AN86" s="104"/>
      <c r="AO86" s="104"/>
      <c r="AP86" s="104"/>
      <c r="AQ86" s="104"/>
      <c r="AR86" s="104"/>
      <c r="AS86" s="104"/>
      <c r="AT86" s="104"/>
      <c r="AU86" s="104"/>
      <c r="AV86" s="104"/>
    </row>
    <row r="87" spans="1:48">
      <c r="A87" s="104"/>
      <c r="B87" s="104"/>
      <c r="C87" s="155"/>
      <c r="D87" s="104"/>
      <c r="E87" s="104"/>
      <c r="F87" s="104"/>
      <c r="G87" s="104"/>
      <c r="H87" s="104"/>
      <c r="I87" s="104"/>
      <c r="J87" s="104"/>
      <c r="K87" s="104"/>
      <c r="L87" s="104"/>
      <c r="M87" s="147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  <c r="AA87" s="104"/>
      <c r="AB87" s="10"/>
      <c r="AC87" s="104"/>
      <c r="AD87" s="10"/>
      <c r="AE87" s="147"/>
      <c r="AF87" s="104"/>
      <c r="AG87" s="104"/>
      <c r="AH87" s="104"/>
      <c r="AI87" s="104"/>
      <c r="AJ87" s="104"/>
      <c r="AK87" s="104"/>
      <c r="AL87" s="104"/>
      <c r="AM87" s="104"/>
      <c r="AN87" s="104"/>
      <c r="AO87" s="104"/>
      <c r="AP87" s="104"/>
      <c r="AQ87" s="104"/>
      <c r="AR87" s="104"/>
      <c r="AS87" s="104"/>
      <c r="AT87" s="104"/>
      <c r="AU87" s="104"/>
      <c r="AV87" s="104"/>
    </row>
    <row r="88" spans="1:48">
      <c r="A88" s="104"/>
      <c r="B88" s="104"/>
      <c r="C88" s="155"/>
      <c r="D88" s="104"/>
      <c r="E88" s="104"/>
      <c r="F88" s="104"/>
      <c r="G88" s="104"/>
      <c r="H88" s="104"/>
      <c r="I88" s="104"/>
      <c r="J88" s="104"/>
      <c r="K88" s="104"/>
      <c r="L88" s="104"/>
      <c r="M88" s="147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  <c r="AB88" s="10"/>
      <c r="AC88" s="104"/>
      <c r="AD88" s="10"/>
      <c r="AE88" s="147"/>
      <c r="AF88" s="104"/>
      <c r="AG88" s="104"/>
      <c r="AH88" s="104"/>
      <c r="AI88" s="104"/>
      <c r="AJ88" s="104"/>
      <c r="AK88" s="104"/>
      <c r="AL88" s="104"/>
      <c r="AM88" s="104"/>
      <c r="AN88" s="104"/>
      <c r="AO88" s="104"/>
      <c r="AP88" s="104"/>
      <c r="AQ88" s="104"/>
      <c r="AR88" s="104"/>
      <c r="AS88" s="104"/>
      <c r="AT88" s="104"/>
      <c r="AU88" s="104"/>
      <c r="AV88" s="104"/>
    </row>
  </sheetData>
  <sheetProtection password="ED67" sheet="1" objects="1" scenarios="1" selectLockedCells="1"/>
  <dataConsolidate/>
  <customSheetViews>
    <customSheetView guid="{60F2E9B3-473C-4B94-90AC-2B30E7B669F7}" scale="85" hiddenColumns="1">
      <selection activeCell="E3" sqref="E3:F3"/>
      <pageMargins left="0.7" right="0.7" top="0.75" bottom="0.75" header="0.3" footer="0.3"/>
      <pageSetup paperSize="9" orientation="portrait" horizontalDpi="1200" verticalDpi="1200" r:id="rId1"/>
    </customSheetView>
  </customSheetViews>
  <mergeCells count="11">
    <mergeCell ref="V3:W3"/>
    <mergeCell ref="X3:Y3"/>
    <mergeCell ref="Z3:AA3"/>
    <mergeCell ref="C3:D3"/>
    <mergeCell ref="E3:F3"/>
    <mergeCell ref="G3:H3"/>
    <mergeCell ref="I3:J3"/>
    <mergeCell ref="K3:L3"/>
    <mergeCell ref="P3:Q3"/>
    <mergeCell ref="R3:S3"/>
    <mergeCell ref="T3:U3"/>
  </mergeCells>
  <conditionalFormatting sqref="C5:D5">
    <cfRule type="cellIs" dxfId="10151" priority="906" operator="equal">
      <formula>0</formula>
    </cfRule>
  </conditionalFormatting>
  <conditionalFormatting sqref="B5">
    <cfRule type="expression" dxfId="10150" priority="905">
      <formula>C5=0</formula>
    </cfRule>
  </conditionalFormatting>
  <conditionalFormatting sqref="G5">
    <cfRule type="expression" dxfId="10149" priority="904">
      <formula>G5&lt;H5/2</formula>
    </cfRule>
  </conditionalFormatting>
  <conditionalFormatting sqref="I5">
    <cfRule type="expression" dxfId="10148" priority="903">
      <formula>I5&lt;J5/2</formula>
    </cfRule>
  </conditionalFormatting>
  <conditionalFormatting sqref="E5">
    <cfRule type="expression" dxfId="10147" priority="902">
      <formula>E5&lt;F5/2</formula>
    </cfRule>
  </conditionalFormatting>
  <conditionalFormatting sqref="P5">
    <cfRule type="expression" dxfId="10146" priority="901">
      <formula>P5&lt;Q5/2</formula>
    </cfRule>
  </conditionalFormatting>
  <conditionalFormatting sqref="R5">
    <cfRule type="expression" dxfId="10145" priority="900">
      <formula>R5&lt;S5/2</formula>
    </cfRule>
  </conditionalFormatting>
  <conditionalFormatting sqref="T5">
    <cfRule type="expression" dxfId="10144" priority="899">
      <formula>T5&lt;U5/2</formula>
    </cfRule>
  </conditionalFormatting>
  <conditionalFormatting sqref="V5">
    <cfRule type="expression" dxfId="10143" priority="898">
      <formula>V5&lt;W5/2</formula>
    </cfRule>
  </conditionalFormatting>
  <conditionalFormatting sqref="X5">
    <cfRule type="expression" dxfId="10142" priority="897">
      <formula>X5&lt;Y5/2</formula>
    </cfRule>
  </conditionalFormatting>
  <conditionalFormatting sqref="C6:D6">
    <cfRule type="cellIs" dxfId="10141" priority="896" operator="equal">
      <formula>0</formula>
    </cfRule>
  </conditionalFormatting>
  <conditionalFormatting sqref="B6">
    <cfRule type="expression" dxfId="10140" priority="895">
      <formula>C6=0</formula>
    </cfRule>
  </conditionalFormatting>
  <conditionalFormatting sqref="G6">
    <cfRule type="expression" dxfId="10139" priority="894">
      <formula>G6&lt;H6/2</formula>
    </cfRule>
  </conditionalFormatting>
  <conditionalFormatting sqref="I6">
    <cfRule type="expression" dxfId="10138" priority="893">
      <formula>I6&lt;J6/2</formula>
    </cfRule>
  </conditionalFormatting>
  <conditionalFormatting sqref="E6">
    <cfRule type="expression" dxfId="10137" priority="892">
      <formula>E6&lt;F6/2</formula>
    </cfRule>
  </conditionalFormatting>
  <conditionalFormatting sqref="P6">
    <cfRule type="expression" dxfId="10136" priority="891">
      <formula>P6&lt;Q6/2</formula>
    </cfRule>
  </conditionalFormatting>
  <conditionalFormatting sqref="R6">
    <cfRule type="expression" dxfId="10135" priority="890">
      <formula>R6&lt;S6/2</formula>
    </cfRule>
  </conditionalFormatting>
  <conditionalFormatting sqref="T6">
    <cfRule type="expression" dxfId="10134" priority="889">
      <formula>T6&lt;U6/2</formula>
    </cfRule>
  </conditionalFormatting>
  <conditionalFormatting sqref="V6">
    <cfRule type="expression" dxfId="10133" priority="888">
      <formula>V6&lt;W6/2</formula>
    </cfRule>
  </conditionalFormatting>
  <conditionalFormatting sqref="X6">
    <cfRule type="expression" dxfId="10132" priority="887">
      <formula>X6&lt;Y6/2</formula>
    </cfRule>
  </conditionalFormatting>
  <conditionalFormatting sqref="C7:D7">
    <cfRule type="cellIs" dxfId="10131" priority="886" operator="equal">
      <formula>0</formula>
    </cfRule>
  </conditionalFormatting>
  <conditionalFormatting sqref="B7">
    <cfRule type="expression" dxfId="10130" priority="885">
      <formula>C7=0</formula>
    </cfRule>
  </conditionalFormatting>
  <conditionalFormatting sqref="G7">
    <cfRule type="expression" dxfId="10129" priority="884">
      <formula>G7&lt;H7/2</formula>
    </cfRule>
  </conditionalFormatting>
  <conditionalFormatting sqref="I7">
    <cfRule type="expression" dxfId="10128" priority="883">
      <formula>I7&lt;J7/2</formula>
    </cfRule>
  </conditionalFormatting>
  <conditionalFormatting sqref="E7">
    <cfRule type="expression" dxfId="10127" priority="882">
      <formula>E7&lt;F7/2</formula>
    </cfRule>
  </conditionalFormatting>
  <conditionalFormatting sqref="P7">
    <cfRule type="expression" dxfId="10126" priority="881">
      <formula>P7&lt;Q7/2</formula>
    </cfRule>
  </conditionalFormatting>
  <conditionalFormatting sqref="R7">
    <cfRule type="expression" dxfId="10125" priority="880">
      <formula>R7&lt;S7/2</formula>
    </cfRule>
  </conditionalFormatting>
  <conditionalFormatting sqref="T7">
    <cfRule type="expression" dxfId="10124" priority="879">
      <formula>T7&lt;U7/2</formula>
    </cfRule>
  </conditionalFormatting>
  <conditionalFormatting sqref="V7">
    <cfRule type="expression" dxfId="10123" priority="878">
      <formula>V7&lt;W7/2</formula>
    </cfRule>
  </conditionalFormatting>
  <conditionalFormatting sqref="X7">
    <cfRule type="expression" dxfId="10122" priority="877">
      <formula>X7&lt;Y7/2</formula>
    </cfRule>
  </conditionalFormatting>
  <conditionalFormatting sqref="C8:D8">
    <cfRule type="cellIs" dxfId="10121" priority="876" operator="equal">
      <formula>0</formula>
    </cfRule>
  </conditionalFormatting>
  <conditionalFormatting sqref="B8">
    <cfRule type="expression" dxfId="10120" priority="875">
      <formula>C8=0</formula>
    </cfRule>
  </conditionalFormatting>
  <conditionalFormatting sqref="G8">
    <cfRule type="expression" dxfId="10119" priority="874">
      <formula>G8&lt;H8/2</formula>
    </cfRule>
  </conditionalFormatting>
  <conditionalFormatting sqref="I8">
    <cfRule type="expression" dxfId="10118" priority="873">
      <formula>I8&lt;J8/2</formula>
    </cfRule>
  </conditionalFormatting>
  <conditionalFormatting sqref="E8">
    <cfRule type="expression" dxfId="10117" priority="872">
      <formula>E8&lt;F8/2</formula>
    </cfRule>
  </conditionalFormatting>
  <conditionalFormatting sqref="P8">
    <cfRule type="expression" dxfId="10116" priority="871">
      <formula>P8&lt;Q8/2</formula>
    </cfRule>
  </conditionalFormatting>
  <conditionalFormatting sqref="R8">
    <cfRule type="expression" dxfId="10115" priority="870">
      <formula>R8&lt;S8/2</formula>
    </cfRule>
  </conditionalFormatting>
  <conditionalFormatting sqref="T8">
    <cfRule type="expression" dxfId="10114" priority="869">
      <formula>T8&lt;U8/2</formula>
    </cfRule>
  </conditionalFormatting>
  <conditionalFormatting sqref="V8">
    <cfRule type="expression" dxfId="10113" priority="868">
      <formula>V8&lt;W8/2</formula>
    </cfRule>
  </conditionalFormatting>
  <conditionalFormatting sqref="X8">
    <cfRule type="expression" dxfId="10112" priority="867">
      <formula>X8&lt;Y8/2</formula>
    </cfRule>
  </conditionalFormatting>
  <conditionalFormatting sqref="C9:D9">
    <cfRule type="cellIs" dxfId="10111" priority="866" operator="equal">
      <formula>0</formula>
    </cfRule>
  </conditionalFormatting>
  <conditionalFormatting sqref="B9">
    <cfRule type="expression" dxfId="10110" priority="865">
      <formula>C9=0</formula>
    </cfRule>
  </conditionalFormatting>
  <conditionalFormatting sqref="G9">
    <cfRule type="expression" dxfId="10109" priority="864">
      <formula>G9&lt;H9/2</formula>
    </cfRule>
  </conditionalFormatting>
  <conditionalFormatting sqref="I9">
    <cfRule type="expression" dxfId="10108" priority="863">
      <formula>I9&lt;J9/2</formula>
    </cfRule>
  </conditionalFormatting>
  <conditionalFormatting sqref="E9">
    <cfRule type="expression" dxfId="10107" priority="862">
      <formula>E9&lt;F9/2</formula>
    </cfRule>
  </conditionalFormatting>
  <conditionalFormatting sqref="P9">
    <cfRule type="expression" dxfId="10106" priority="861">
      <formula>P9&lt;Q9/2</formula>
    </cfRule>
  </conditionalFormatting>
  <conditionalFormatting sqref="R9">
    <cfRule type="expression" dxfId="10105" priority="860">
      <formula>R9&lt;S9/2</formula>
    </cfRule>
  </conditionalFormatting>
  <conditionalFormatting sqref="T9">
    <cfRule type="expression" dxfId="10104" priority="859">
      <formula>T9&lt;U9/2</formula>
    </cfRule>
  </conditionalFormatting>
  <conditionalFormatting sqref="V9">
    <cfRule type="expression" dxfId="10103" priority="858">
      <formula>V9&lt;W9/2</formula>
    </cfRule>
  </conditionalFormatting>
  <conditionalFormatting sqref="X9">
    <cfRule type="expression" dxfId="10102" priority="857">
      <formula>X9&lt;Y9/2</formula>
    </cfRule>
  </conditionalFormatting>
  <conditionalFormatting sqref="C10:D10">
    <cfRule type="cellIs" dxfId="10101" priority="856" operator="equal">
      <formula>0</formula>
    </cfRule>
  </conditionalFormatting>
  <conditionalFormatting sqref="B10">
    <cfRule type="expression" dxfId="10100" priority="855">
      <formula>C10=0</formula>
    </cfRule>
  </conditionalFormatting>
  <conditionalFormatting sqref="G10">
    <cfRule type="expression" dxfId="10099" priority="854">
      <formula>G10&lt;H10/2</formula>
    </cfRule>
  </conditionalFormatting>
  <conditionalFormatting sqref="I10">
    <cfRule type="expression" dxfId="10098" priority="853">
      <formula>I10&lt;J10/2</formula>
    </cfRule>
  </conditionalFormatting>
  <conditionalFormatting sqref="E10">
    <cfRule type="expression" dxfId="10097" priority="852">
      <formula>E10&lt;F10/2</formula>
    </cfRule>
  </conditionalFormatting>
  <conditionalFormatting sqref="P10">
    <cfRule type="expression" dxfId="10096" priority="851">
      <formula>P10&lt;Q10/2</formula>
    </cfRule>
  </conditionalFormatting>
  <conditionalFormatting sqref="R10">
    <cfRule type="expression" dxfId="10095" priority="850">
      <formula>R10&lt;S10/2</formula>
    </cfRule>
  </conditionalFormatting>
  <conditionalFormatting sqref="T10">
    <cfRule type="expression" dxfId="10094" priority="849">
      <formula>T10&lt;U10/2</formula>
    </cfRule>
  </conditionalFormatting>
  <conditionalFormatting sqref="V10">
    <cfRule type="expression" dxfId="10093" priority="848">
      <formula>V10&lt;W10/2</formula>
    </cfRule>
  </conditionalFormatting>
  <conditionalFormatting sqref="X10">
    <cfRule type="expression" dxfId="10092" priority="847">
      <formula>X10&lt;Y10/2</formula>
    </cfRule>
  </conditionalFormatting>
  <conditionalFormatting sqref="C11:D11">
    <cfRule type="cellIs" dxfId="10091" priority="846" operator="equal">
      <formula>0</formula>
    </cfRule>
  </conditionalFormatting>
  <conditionalFormatting sqref="B11">
    <cfRule type="expression" dxfId="10090" priority="845">
      <formula>C11=0</formula>
    </cfRule>
  </conditionalFormatting>
  <conditionalFormatting sqref="G11">
    <cfRule type="expression" dxfId="10089" priority="844">
      <formula>G11&lt;H11/2</formula>
    </cfRule>
  </conditionalFormatting>
  <conditionalFormatting sqref="I11">
    <cfRule type="expression" dxfId="10088" priority="843">
      <formula>I11&lt;J11/2</formula>
    </cfRule>
  </conditionalFormatting>
  <conditionalFormatting sqref="E11">
    <cfRule type="expression" dxfId="10087" priority="842">
      <formula>E11&lt;F11/2</formula>
    </cfRule>
  </conditionalFormatting>
  <conditionalFormatting sqref="P11">
    <cfRule type="expression" dxfId="10086" priority="841">
      <formula>P11&lt;Q11/2</formula>
    </cfRule>
  </conditionalFormatting>
  <conditionalFormatting sqref="R11">
    <cfRule type="expression" dxfId="10085" priority="840">
      <formula>R11&lt;S11/2</formula>
    </cfRule>
  </conditionalFormatting>
  <conditionalFormatting sqref="T11">
    <cfRule type="expression" dxfId="10084" priority="839">
      <formula>T11&lt;U11/2</formula>
    </cfRule>
  </conditionalFormatting>
  <conditionalFormatting sqref="V11">
    <cfRule type="expression" dxfId="10083" priority="838">
      <formula>V11&lt;W11/2</formula>
    </cfRule>
  </conditionalFormatting>
  <conditionalFormatting sqref="X11">
    <cfRule type="expression" dxfId="10082" priority="837">
      <formula>X11&lt;Y11/2</formula>
    </cfRule>
  </conditionalFormatting>
  <conditionalFormatting sqref="C12:D12">
    <cfRule type="cellIs" dxfId="10081" priority="836" operator="equal">
      <formula>0</formula>
    </cfRule>
  </conditionalFormatting>
  <conditionalFormatting sqref="B12">
    <cfRule type="expression" dxfId="10080" priority="835">
      <formula>C12=0</formula>
    </cfRule>
  </conditionalFormatting>
  <conditionalFormatting sqref="G12">
    <cfRule type="expression" dxfId="10079" priority="834">
      <formula>G12&lt;H12/2</formula>
    </cfRule>
  </conditionalFormatting>
  <conditionalFormatting sqref="I12">
    <cfRule type="expression" dxfId="10078" priority="833">
      <formula>I12&lt;J12/2</formula>
    </cfRule>
  </conditionalFormatting>
  <conditionalFormatting sqref="E12">
    <cfRule type="expression" dxfId="10077" priority="832">
      <formula>E12&lt;F12/2</formula>
    </cfRule>
  </conditionalFormatting>
  <conditionalFormatting sqref="P12">
    <cfRule type="expression" dxfId="10076" priority="831">
      <formula>P12&lt;Q12/2</formula>
    </cfRule>
  </conditionalFormatting>
  <conditionalFormatting sqref="R12">
    <cfRule type="expression" dxfId="10075" priority="830">
      <formula>R12&lt;S12/2</formula>
    </cfRule>
  </conditionalFormatting>
  <conditionalFormatting sqref="T12">
    <cfRule type="expression" dxfId="10074" priority="829">
      <formula>T12&lt;U12/2</formula>
    </cfRule>
  </conditionalFormatting>
  <conditionalFormatting sqref="V12">
    <cfRule type="expression" dxfId="10073" priority="828">
      <formula>V12&lt;W12/2</formula>
    </cfRule>
  </conditionalFormatting>
  <conditionalFormatting sqref="X12">
    <cfRule type="expression" dxfId="10072" priority="827">
      <formula>X12&lt;Y12/2</formula>
    </cfRule>
  </conditionalFormatting>
  <conditionalFormatting sqref="C13:D13">
    <cfRule type="cellIs" dxfId="10071" priority="826" operator="equal">
      <formula>0</formula>
    </cfRule>
  </conditionalFormatting>
  <conditionalFormatting sqref="B13">
    <cfRule type="expression" dxfId="10070" priority="825">
      <formula>C13=0</formula>
    </cfRule>
  </conditionalFormatting>
  <conditionalFormatting sqref="G13">
    <cfRule type="expression" dxfId="10069" priority="824">
      <formula>G13&lt;H13/2</formula>
    </cfRule>
  </conditionalFormatting>
  <conditionalFormatting sqref="I13">
    <cfRule type="expression" dxfId="10068" priority="823">
      <formula>I13&lt;J13/2</formula>
    </cfRule>
  </conditionalFormatting>
  <conditionalFormatting sqref="E13">
    <cfRule type="expression" dxfId="10067" priority="822">
      <formula>E13&lt;F13/2</formula>
    </cfRule>
  </conditionalFormatting>
  <conditionalFormatting sqref="P13">
    <cfRule type="expression" dxfId="10066" priority="821">
      <formula>P13&lt;Q13/2</formula>
    </cfRule>
  </conditionalFormatting>
  <conditionalFormatting sqref="R13">
    <cfRule type="expression" dxfId="10065" priority="820">
      <formula>R13&lt;S13/2</formula>
    </cfRule>
  </conditionalFormatting>
  <conditionalFormatting sqref="T13">
    <cfRule type="expression" dxfId="10064" priority="819">
      <formula>T13&lt;U13/2</formula>
    </cfRule>
  </conditionalFormatting>
  <conditionalFormatting sqref="V13">
    <cfRule type="expression" dxfId="10063" priority="818">
      <formula>V13&lt;W13/2</formula>
    </cfRule>
  </conditionalFormatting>
  <conditionalFormatting sqref="X13">
    <cfRule type="expression" dxfId="10062" priority="817">
      <formula>X13&lt;Y13/2</formula>
    </cfRule>
  </conditionalFormatting>
  <conditionalFormatting sqref="C14:D14">
    <cfRule type="cellIs" dxfId="10061" priority="816" operator="equal">
      <formula>0</formula>
    </cfRule>
  </conditionalFormatting>
  <conditionalFormatting sqref="B14">
    <cfRule type="expression" dxfId="10060" priority="815">
      <formula>C14=0</formula>
    </cfRule>
  </conditionalFormatting>
  <conditionalFormatting sqref="G14">
    <cfRule type="expression" dxfId="10059" priority="814">
      <formula>G14&lt;H14/2</formula>
    </cfRule>
  </conditionalFormatting>
  <conditionalFormatting sqref="I14">
    <cfRule type="expression" dxfId="10058" priority="813">
      <formula>I14&lt;J14/2</formula>
    </cfRule>
  </conditionalFormatting>
  <conditionalFormatting sqref="E14">
    <cfRule type="expression" dxfId="10057" priority="812">
      <formula>E14&lt;F14/2</formula>
    </cfRule>
  </conditionalFormatting>
  <conditionalFormatting sqref="P14">
    <cfRule type="expression" dxfId="10056" priority="811">
      <formula>P14&lt;Q14/2</formula>
    </cfRule>
  </conditionalFormatting>
  <conditionalFormatting sqref="R14">
    <cfRule type="expression" dxfId="10055" priority="810">
      <formula>R14&lt;S14/2</formula>
    </cfRule>
  </conditionalFormatting>
  <conditionalFormatting sqref="T14">
    <cfRule type="expression" dxfId="10054" priority="809">
      <formula>T14&lt;U14/2</formula>
    </cfRule>
  </conditionalFormatting>
  <conditionalFormatting sqref="V14">
    <cfRule type="expression" dxfId="10053" priority="808">
      <formula>V14&lt;W14/2</formula>
    </cfRule>
  </conditionalFormatting>
  <conditionalFormatting sqref="X14">
    <cfRule type="expression" dxfId="10052" priority="807">
      <formula>X14&lt;Y14/2</formula>
    </cfRule>
  </conditionalFormatting>
  <conditionalFormatting sqref="C15:D15">
    <cfRule type="cellIs" dxfId="10051" priority="806" operator="equal">
      <formula>0</formula>
    </cfRule>
  </conditionalFormatting>
  <conditionalFormatting sqref="B15">
    <cfRule type="expression" dxfId="10050" priority="805">
      <formula>C15=0</formula>
    </cfRule>
  </conditionalFormatting>
  <conditionalFormatting sqref="G15">
    <cfRule type="expression" dxfId="10049" priority="804">
      <formula>G15&lt;H15/2</formula>
    </cfRule>
  </conditionalFormatting>
  <conditionalFormatting sqref="I15">
    <cfRule type="expression" dxfId="10048" priority="803">
      <formula>I15&lt;J15/2</formula>
    </cfRule>
  </conditionalFormatting>
  <conditionalFormatting sqref="E15">
    <cfRule type="expression" dxfId="10047" priority="802">
      <formula>E15&lt;F15/2</formula>
    </cfRule>
  </conditionalFormatting>
  <conditionalFormatting sqref="P15">
    <cfRule type="expression" dxfId="10046" priority="801">
      <formula>P15&lt;Q15/2</formula>
    </cfRule>
  </conditionalFormatting>
  <conditionalFormatting sqref="R15">
    <cfRule type="expression" dxfId="10045" priority="800">
      <formula>R15&lt;S15/2</formula>
    </cfRule>
  </conditionalFormatting>
  <conditionalFormatting sqref="T15">
    <cfRule type="expression" dxfId="10044" priority="799">
      <formula>T15&lt;U15/2</formula>
    </cfRule>
  </conditionalFormatting>
  <conditionalFormatting sqref="V15">
    <cfRule type="expression" dxfId="10043" priority="798">
      <formula>V15&lt;W15/2</formula>
    </cfRule>
  </conditionalFormatting>
  <conditionalFormatting sqref="X15">
    <cfRule type="expression" dxfId="10042" priority="797">
      <formula>X15&lt;Y15/2</formula>
    </cfRule>
  </conditionalFormatting>
  <conditionalFormatting sqref="C16:D16">
    <cfRule type="cellIs" dxfId="10041" priority="796" operator="equal">
      <formula>0</formula>
    </cfRule>
  </conditionalFormatting>
  <conditionalFormatting sqref="B16">
    <cfRule type="expression" dxfId="10040" priority="795">
      <formula>C16=0</formula>
    </cfRule>
  </conditionalFormatting>
  <conditionalFormatting sqref="G16">
    <cfRule type="expression" dxfId="10039" priority="794">
      <formula>G16&lt;H16/2</formula>
    </cfRule>
  </conditionalFormatting>
  <conditionalFormatting sqref="I16">
    <cfRule type="expression" dxfId="10038" priority="793">
      <formula>I16&lt;J16/2</formula>
    </cfRule>
  </conditionalFormatting>
  <conditionalFormatting sqref="E16">
    <cfRule type="expression" dxfId="10037" priority="792">
      <formula>E16&lt;F16/2</formula>
    </cfRule>
  </conditionalFormatting>
  <conditionalFormatting sqref="P16">
    <cfRule type="expression" dxfId="10036" priority="791">
      <formula>P16&lt;Q16/2</formula>
    </cfRule>
  </conditionalFormatting>
  <conditionalFormatting sqref="R16">
    <cfRule type="expression" dxfId="10035" priority="790">
      <formula>R16&lt;S16/2</formula>
    </cfRule>
  </conditionalFormatting>
  <conditionalFormatting sqref="T16">
    <cfRule type="expression" dxfId="10034" priority="789">
      <formula>T16&lt;U16/2</formula>
    </cfRule>
  </conditionalFormatting>
  <conditionalFormatting sqref="V16">
    <cfRule type="expression" dxfId="10033" priority="788">
      <formula>V16&lt;W16/2</formula>
    </cfRule>
  </conditionalFormatting>
  <conditionalFormatting sqref="X16">
    <cfRule type="expression" dxfId="10032" priority="787">
      <formula>X16&lt;Y16/2</formula>
    </cfRule>
  </conditionalFormatting>
  <conditionalFormatting sqref="C17:D17">
    <cfRule type="cellIs" dxfId="10031" priority="786" operator="equal">
      <formula>0</formula>
    </cfRule>
  </conditionalFormatting>
  <conditionalFormatting sqref="B17">
    <cfRule type="expression" dxfId="10030" priority="785">
      <formula>C17=0</formula>
    </cfRule>
  </conditionalFormatting>
  <conditionalFormatting sqref="G17">
    <cfRule type="expression" dxfId="10029" priority="784">
      <formula>G17&lt;H17/2</formula>
    </cfRule>
  </conditionalFormatting>
  <conditionalFormatting sqref="I17">
    <cfRule type="expression" dxfId="10028" priority="783">
      <formula>I17&lt;J17/2</formula>
    </cfRule>
  </conditionalFormatting>
  <conditionalFormatting sqref="E17">
    <cfRule type="expression" dxfId="10027" priority="782">
      <formula>E17&lt;F17/2</formula>
    </cfRule>
  </conditionalFormatting>
  <conditionalFormatting sqref="P17">
    <cfRule type="expression" dxfId="10026" priority="781">
      <formula>P17&lt;Q17/2</formula>
    </cfRule>
  </conditionalFormatting>
  <conditionalFormatting sqref="R17">
    <cfRule type="expression" dxfId="10025" priority="780">
      <formula>R17&lt;S17/2</formula>
    </cfRule>
  </conditionalFormatting>
  <conditionalFormatting sqref="T17">
    <cfRule type="expression" dxfId="10024" priority="779">
      <formula>T17&lt;U17/2</formula>
    </cfRule>
  </conditionalFormatting>
  <conditionalFormatting sqref="V17">
    <cfRule type="expression" dxfId="10023" priority="778">
      <formula>V17&lt;W17/2</formula>
    </cfRule>
  </conditionalFormatting>
  <conditionalFormatting sqref="X17">
    <cfRule type="expression" dxfId="10022" priority="777">
      <formula>X17&lt;Y17/2</formula>
    </cfRule>
  </conditionalFormatting>
  <conditionalFormatting sqref="C18:D18">
    <cfRule type="cellIs" dxfId="10021" priority="776" operator="equal">
      <formula>0</formula>
    </cfRule>
  </conditionalFormatting>
  <conditionalFormatting sqref="B18">
    <cfRule type="expression" dxfId="10020" priority="775">
      <formula>C18=0</formula>
    </cfRule>
  </conditionalFormatting>
  <conditionalFormatting sqref="G18">
    <cfRule type="expression" dxfId="10019" priority="774">
      <formula>G18&lt;H18/2</formula>
    </cfRule>
  </conditionalFormatting>
  <conditionalFormatting sqref="I18">
    <cfRule type="expression" dxfId="10018" priority="773">
      <formula>I18&lt;J18/2</formula>
    </cfRule>
  </conditionalFormatting>
  <conditionalFormatting sqref="E18">
    <cfRule type="expression" dxfId="10017" priority="772">
      <formula>E18&lt;F18/2</formula>
    </cfRule>
  </conditionalFormatting>
  <conditionalFormatting sqref="P18">
    <cfRule type="expression" dxfId="10016" priority="771">
      <formula>P18&lt;Q18/2</formula>
    </cfRule>
  </conditionalFormatting>
  <conditionalFormatting sqref="R18">
    <cfRule type="expression" dxfId="10015" priority="770">
      <formula>R18&lt;S18/2</formula>
    </cfRule>
  </conditionalFormatting>
  <conditionalFormatting sqref="T18">
    <cfRule type="expression" dxfId="10014" priority="769">
      <formula>T18&lt;U18/2</formula>
    </cfRule>
  </conditionalFormatting>
  <conditionalFormatting sqref="V18">
    <cfRule type="expression" dxfId="10013" priority="768">
      <formula>V18&lt;W18/2</formula>
    </cfRule>
  </conditionalFormatting>
  <conditionalFormatting sqref="X18">
    <cfRule type="expression" dxfId="10012" priority="767">
      <formula>X18&lt;Y18/2</formula>
    </cfRule>
  </conditionalFormatting>
  <conditionalFormatting sqref="C19:D19">
    <cfRule type="cellIs" dxfId="10011" priority="766" operator="equal">
      <formula>0</formula>
    </cfRule>
  </conditionalFormatting>
  <conditionalFormatting sqref="B19">
    <cfRule type="expression" dxfId="10010" priority="765">
      <formula>C19=0</formula>
    </cfRule>
  </conditionalFormatting>
  <conditionalFormatting sqref="G19">
    <cfRule type="expression" dxfId="10009" priority="764">
      <formula>G19&lt;H19/2</formula>
    </cfRule>
  </conditionalFormatting>
  <conditionalFormatting sqref="I19">
    <cfRule type="expression" dxfId="10008" priority="763">
      <formula>I19&lt;J19/2</formula>
    </cfRule>
  </conditionalFormatting>
  <conditionalFormatting sqref="E19">
    <cfRule type="expression" dxfId="10007" priority="762">
      <formula>E19&lt;F19/2</formula>
    </cfRule>
  </conditionalFormatting>
  <conditionalFormatting sqref="P19">
    <cfRule type="expression" dxfId="10006" priority="761">
      <formula>P19&lt;Q19/2</formula>
    </cfRule>
  </conditionalFormatting>
  <conditionalFormatting sqref="R19">
    <cfRule type="expression" dxfId="10005" priority="760">
      <formula>R19&lt;S19/2</formula>
    </cfRule>
  </conditionalFormatting>
  <conditionalFormatting sqref="T19">
    <cfRule type="expression" dxfId="10004" priority="759">
      <formula>T19&lt;U19/2</formula>
    </cfRule>
  </conditionalFormatting>
  <conditionalFormatting sqref="V19">
    <cfRule type="expression" dxfId="10003" priority="758">
      <formula>V19&lt;W19/2</formula>
    </cfRule>
  </conditionalFormatting>
  <conditionalFormatting sqref="X19">
    <cfRule type="expression" dxfId="10002" priority="757">
      <formula>X19&lt;Y19/2</formula>
    </cfRule>
  </conditionalFormatting>
  <conditionalFormatting sqref="C20:D20">
    <cfRule type="cellIs" dxfId="10001" priority="756" operator="equal">
      <formula>0</formula>
    </cfRule>
  </conditionalFormatting>
  <conditionalFormatting sqref="B20">
    <cfRule type="expression" dxfId="10000" priority="755">
      <formula>C20=0</formula>
    </cfRule>
  </conditionalFormatting>
  <conditionalFormatting sqref="G20">
    <cfRule type="expression" dxfId="9999" priority="754">
      <formula>G20&lt;H20/2</formula>
    </cfRule>
  </conditionalFormatting>
  <conditionalFormatting sqref="I20">
    <cfRule type="expression" dxfId="9998" priority="753">
      <formula>I20&lt;J20/2</formula>
    </cfRule>
  </conditionalFormatting>
  <conditionalFormatting sqref="E20">
    <cfRule type="expression" dxfId="9997" priority="752">
      <formula>E20&lt;F20/2</formula>
    </cfRule>
  </conditionalFormatting>
  <conditionalFormatting sqref="P20">
    <cfRule type="expression" dxfId="9996" priority="751">
      <formula>P20&lt;Q20/2</formula>
    </cfRule>
  </conditionalFormatting>
  <conditionalFormatting sqref="R20">
    <cfRule type="expression" dxfId="9995" priority="750">
      <formula>R20&lt;S20/2</formula>
    </cfRule>
  </conditionalFormatting>
  <conditionalFormatting sqref="T20">
    <cfRule type="expression" dxfId="9994" priority="749">
      <formula>T20&lt;U20/2</formula>
    </cfRule>
  </conditionalFormatting>
  <conditionalFormatting sqref="V20">
    <cfRule type="expression" dxfId="9993" priority="748">
      <formula>V20&lt;W20/2</formula>
    </cfRule>
  </conditionalFormatting>
  <conditionalFormatting sqref="X20">
    <cfRule type="expression" dxfId="9992" priority="747">
      <formula>X20&lt;Y20/2</formula>
    </cfRule>
  </conditionalFormatting>
  <conditionalFormatting sqref="C21:D21">
    <cfRule type="cellIs" dxfId="9991" priority="746" operator="equal">
      <formula>0</formula>
    </cfRule>
  </conditionalFormatting>
  <conditionalFormatting sqref="B21">
    <cfRule type="expression" dxfId="9990" priority="745">
      <formula>C21=0</formula>
    </cfRule>
  </conditionalFormatting>
  <conditionalFormatting sqref="G21">
    <cfRule type="expression" dxfId="9989" priority="744">
      <formula>G21&lt;H21/2</formula>
    </cfRule>
  </conditionalFormatting>
  <conditionalFormatting sqref="I21">
    <cfRule type="expression" dxfId="9988" priority="743">
      <formula>I21&lt;J21/2</formula>
    </cfRule>
  </conditionalFormatting>
  <conditionalFormatting sqref="E21">
    <cfRule type="expression" dxfId="9987" priority="742">
      <formula>E21&lt;F21/2</formula>
    </cfRule>
  </conditionalFormatting>
  <conditionalFormatting sqref="P21">
    <cfRule type="expression" dxfId="9986" priority="741">
      <formula>P21&lt;Q21/2</formula>
    </cfRule>
  </conditionalFormatting>
  <conditionalFormatting sqref="R21">
    <cfRule type="expression" dxfId="9985" priority="740">
      <formula>R21&lt;S21/2</formula>
    </cfRule>
  </conditionalFormatting>
  <conditionalFormatting sqref="T21">
    <cfRule type="expression" dxfId="9984" priority="739">
      <formula>T21&lt;U21/2</formula>
    </cfRule>
  </conditionalFormatting>
  <conditionalFormatting sqref="V21">
    <cfRule type="expression" dxfId="9983" priority="738">
      <formula>V21&lt;W21/2</formula>
    </cfRule>
  </conditionalFormatting>
  <conditionalFormatting sqref="X21">
    <cfRule type="expression" dxfId="9982" priority="737">
      <formula>X21&lt;Y21/2</formula>
    </cfRule>
  </conditionalFormatting>
  <conditionalFormatting sqref="C22:D22">
    <cfRule type="cellIs" dxfId="9981" priority="736" operator="equal">
      <formula>0</formula>
    </cfRule>
  </conditionalFormatting>
  <conditionalFormatting sqref="B22">
    <cfRule type="expression" dxfId="9980" priority="735">
      <formula>C22=0</formula>
    </cfRule>
  </conditionalFormatting>
  <conditionalFormatting sqref="G22">
    <cfRule type="expression" dxfId="9979" priority="734">
      <formula>G22&lt;H22/2</formula>
    </cfRule>
  </conditionalFormatting>
  <conditionalFormatting sqref="I22">
    <cfRule type="expression" dxfId="9978" priority="733">
      <formula>I22&lt;J22/2</formula>
    </cfRule>
  </conditionalFormatting>
  <conditionalFormatting sqref="E22">
    <cfRule type="expression" dxfId="9977" priority="732">
      <formula>E22&lt;F22/2</formula>
    </cfRule>
  </conditionalFormatting>
  <conditionalFormatting sqref="P22">
    <cfRule type="expression" dxfId="9976" priority="731">
      <formula>P22&lt;Q22/2</formula>
    </cfRule>
  </conditionalFormatting>
  <conditionalFormatting sqref="R22">
    <cfRule type="expression" dxfId="9975" priority="730">
      <formula>R22&lt;S22/2</formula>
    </cfRule>
  </conditionalFormatting>
  <conditionalFormatting sqref="T22">
    <cfRule type="expression" dxfId="9974" priority="729">
      <formula>T22&lt;U22/2</formula>
    </cfRule>
  </conditionalFormatting>
  <conditionalFormatting sqref="V22">
    <cfRule type="expression" dxfId="9973" priority="728">
      <formula>V22&lt;W22/2</formula>
    </cfRule>
  </conditionalFormatting>
  <conditionalFormatting sqref="X22">
    <cfRule type="expression" dxfId="9972" priority="727">
      <formula>X22&lt;Y22/2</formula>
    </cfRule>
  </conditionalFormatting>
  <conditionalFormatting sqref="C23:D23">
    <cfRule type="cellIs" dxfId="9971" priority="726" operator="equal">
      <formula>0</formula>
    </cfRule>
  </conditionalFormatting>
  <conditionalFormatting sqref="B23">
    <cfRule type="expression" dxfId="9970" priority="725">
      <formula>C23=0</formula>
    </cfRule>
  </conditionalFormatting>
  <conditionalFormatting sqref="G23">
    <cfRule type="expression" dxfId="9969" priority="724">
      <formula>G23&lt;H23/2</formula>
    </cfRule>
  </conditionalFormatting>
  <conditionalFormatting sqref="I23">
    <cfRule type="expression" dxfId="9968" priority="723">
      <formula>I23&lt;J23/2</formula>
    </cfRule>
  </conditionalFormatting>
  <conditionalFormatting sqref="E23">
    <cfRule type="expression" dxfId="9967" priority="722">
      <formula>E23&lt;F23/2</formula>
    </cfRule>
  </conditionalFormatting>
  <conditionalFormatting sqref="P23">
    <cfRule type="expression" dxfId="9966" priority="721">
      <formula>P23&lt;Q23/2</formula>
    </cfRule>
  </conditionalFormatting>
  <conditionalFormatting sqref="R23">
    <cfRule type="expression" dxfId="9965" priority="720">
      <formula>R23&lt;S23/2</formula>
    </cfRule>
  </conditionalFormatting>
  <conditionalFormatting sqref="T23">
    <cfRule type="expression" dxfId="9964" priority="719">
      <formula>T23&lt;U23/2</formula>
    </cfRule>
  </conditionalFormatting>
  <conditionalFormatting sqref="V23">
    <cfRule type="expression" dxfId="9963" priority="718">
      <formula>V23&lt;W23/2</formula>
    </cfRule>
  </conditionalFormatting>
  <conditionalFormatting sqref="X23">
    <cfRule type="expression" dxfId="9962" priority="717">
      <formula>X23&lt;Y23/2</formula>
    </cfRule>
  </conditionalFormatting>
  <conditionalFormatting sqref="C24:D24">
    <cfRule type="cellIs" dxfId="9961" priority="716" operator="equal">
      <formula>0</formula>
    </cfRule>
  </conditionalFormatting>
  <conditionalFormatting sqref="B24">
    <cfRule type="expression" dxfId="9960" priority="715">
      <formula>C24=0</formula>
    </cfRule>
  </conditionalFormatting>
  <conditionalFormatting sqref="G24">
    <cfRule type="expression" dxfId="9959" priority="714">
      <formula>G24&lt;H24/2</formula>
    </cfRule>
  </conditionalFormatting>
  <conditionalFormatting sqref="I24">
    <cfRule type="expression" dxfId="9958" priority="713">
      <formula>I24&lt;J24/2</formula>
    </cfRule>
  </conditionalFormatting>
  <conditionalFormatting sqref="E24">
    <cfRule type="expression" dxfId="9957" priority="712">
      <formula>E24&lt;F24/2</formula>
    </cfRule>
  </conditionalFormatting>
  <conditionalFormatting sqref="P24">
    <cfRule type="expression" dxfId="9956" priority="711">
      <formula>P24&lt;Q24/2</formula>
    </cfRule>
  </conditionalFormatting>
  <conditionalFormatting sqref="R24">
    <cfRule type="expression" dxfId="9955" priority="710">
      <formula>R24&lt;S24/2</formula>
    </cfRule>
  </conditionalFormatting>
  <conditionalFormatting sqref="T24">
    <cfRule type="expression" dxfId="9954" priority="709">
      <formula>T24&lt;U24/2</formula>
    </cfRule>
  </conditionalFormatting>
  <conditionalFormatting sqref="V24">
    <cfRule type="expression" dxfId="9953" priority="708">
      <formula>V24&lt;W24/2</formula>
    </cfRule>
  </conditionalFormatting>
  <conditionalFormatting sqref="X24">
    <cfRule type="expression" dxfId="9952" priority="707">
      <formula>X24&lt;Y24/2</formula>
    </cfRule>
  </conditionalFormatting>
  <conditionalFormatting sqref="C25:D25">
    <cfRule type="cellIs" dxfId="9951" priority="706" operator="equal">
      <formula>0</formula>
    </cfRule>
  </conditionalFormatting>
  <conditionalFormatting sqref="B25">
    <cfRule type="expression" dxfId="9950" priority="705">
      <formula>C25=0</formula>
    </cfRule>
  </conditionalFormatting>
  <conditionalFormatting sqref="G25">
    <cfRule type="expression" dxfId="9949" priority="704">
      <formula>G25&lt;H25/2</formula>
    </cfRule>
  </conditionalFormatting>
  <conditionalFormatting sqref="I25">
    <cfRule type="expression" dxfId="9948" priority="703">
      <formula>I25&lt;J25/2</formula>
    </cfRule>
  </conditionalFormatting>
  <conditionalFormatting sqref="E25">
    <cfRule type="expression" dxfId="9947" priority="702">
      <formula>E25&lt;F25/2</formula>
    </cfRule>
  </conditionalFormatting>
  <conditionalFormatting sqref="P25">
    <cfRule type="expression" dxfId="9946" priority="701">
      <formula>P25&lt;Q25/2</formula>
    </cfRule>
  </conditionalFormatting>
  <conditionalFormatting sqref="R25">
    <cfRule type="expression" dxfId="9945" priority="700">
      <formula>R25&lt;S25/2</formula>
    </cfRule>
  </conditionalFormatting>
  <conditionalFormatting sqref="T25">
    <cfRule type="expression" dxfId="9944" priority="699">
      <formula>T25&lt;U25/2</formula>
    </cfRule>
  </conditionalFormatting>
  <conditionalFormatting sqref="V25">
    <cfRule type="expression" dxfId="9943" priority="698">
      <formula>V25&lt;W25/2</formula>
    </cfRule>
  </conditionalFormatting>
  <conditionalFormatting sqref="X25">
    <cfRule type="expression" dxfId="9942" priority="697">
      <formula>X25&lt;Y25/2</formula>
    </cfRule>
  </conditionalFormatting>
  <conditionalFormatting sqref="C26:D26">
    <cfRule type="cellIs" dxfId="9941" priority="696" operator="equal">
      <formula>0</formula>
    </cfRule>
  </conditionalFormatting>
  <conditionalFormatting sqref="B26">
    <cfRule type="expression" dxfId="9940" priority="695">
      <formula>C26=0</formula>
    </cfRule>
  </conditionalFormatting>
  <conditionalFormatting sqref="G26">
    <cfRule type="expression" dxfId="9939" priority="694">
      <formula>G26&lt;H26/2</formula>
    </cfRule>
  </conditionalFormatting>
  <conditionalFormatting sqref="I26">
    <cfRule type="expression" dxfId="9938" priority="693">
      <formula>I26&lt;J26/2</formula>
    </cfRule>
  </conditionalFormatting>
  <conditionalFormatting sqref="E26">
    <cfRule type="expression" dxfId="9937" priority="692">
      <formula>E26&lt;F26/2</formula>
    </cfRule>
  </conditionalFormatting>
  <conditionalFormatting sqref="P26">
    <cfRule type="expression" dxfId="9936" priority="691">
      <formula>P26&lt;Q26/2</formula>
    </cfRule>
  </conditionalFormatting>
  <conditionalFormatting sqref="R26">
    <cfRule type="expression" dxfId="9935" priority="690">
      <formula>R26&lt;S26/2</formula>
    </cfRule>
  </conditionalFormatting>
  <conditionalFormatting sqref="T26">
    <cfRule type="expression" dxfId="9934" priority="689">
      <formula>T26&lt;U26/2</formula>
    </cfRule>
  </conditionalFormatting>
  <conditionalFormatting sqref="V26">
    <cfRule type="expression" dxfId="9933" priority="688">
      <formula>V26&lt;W26/2</formula>
    </cfRule>
  </conditionalFormatting>
  <conditionalFormatting sqref="X26">
    <cfRule type="expression" dxfId="9932" priority="687">
      <formula>X26&lt;Y26/2</formula>
    </cfRule>
  </conditionalFormatting>
  <conditionalFormatting sqref="C27:D27">
    <cfRule type="cellIs" dxfId="9931" priority="686" operator="equal">
      <formula>0</formula>
    </cfRule>
  </conditionalFormatting>
  <conditionalFormatting sqref="B27">
    <cfRule type="expression" dxfId="9930" priority="685">
      <formula>C27=0</formula>
    </cfRule>
  </conditionalFormatting>
  <conditionalFormatting sqref="G27">
    <cfRule type="expression" dxfId="9929" priority="684">
      <formula>G27&lt;H27/2</formula>
    </cfRule>
  </conditionalFormatting>
  <conditionalFormatting sqref="I27">
    <cfRule type="expression" dxfId="9928" priority="683">
      <formula>I27&lt;J27/2</formula>
    </cfRule>
  </conditionalFormatting>
  <conditionalFormatting sqref="E27">
    <cfRule type="expression" dxfId="9927" priority="682">
      <formula>E27&lt;F27/2</formula>
    </cfRule>
  </conditionalFormatting>
  <conditionalFormatting sqref="P27">
    <cfRule type="expression" dxfId="9926" priority="681">
      <formula>P27&lt;Q27/2</formula>
    </cfRule>
  </conditionalFormatting>
  <conditionalFormatting sqref="R27">
    <cfRule type="expression" dxfId="9925" priority="680">
      <formula>R27&lt;S27/2</formula>
    </cfRule>
  </conditionalFormatting>
  <conditionalFormatting sqref="T27">
    <cfRule type="expression" dxfId="9924" priority="679">
      <formula>T27&lt;U27/2</formula>
    </cfRule>
  </conditionalFormatting>
  <conditionalFormatting sqref="V27">
    <cfRule type="expression" dxfId="9923" priority="678">
      <formula>V27&lt;W27/2</formula>
    </cfRule>
  </conditionalFormatting>
  <conditionalFormatting sqref="X27">
    <cfRule type="expression" dxfId="9922" priority="677">
      <formula>X27&lt;Y27/2</formula>
    </cfRule>
  </conditionalFormatting>
  <conditionalFormatting sqref="C28:D28">
    <cfRule type="cellIs" dxfId="9921" priority="676" operator="equal">
      <formula>0</formula>
    </cfRule>
  </conditionalFormatting>
  <conditionalFormatting sqref="B28">
    <cfRule type="expression" dxfId="9920" priority="675">
      <formula>C28=0</formula>
    </cfRule>
  </conditionalFormatting>
  <conditionalFormatting sqref="G28">
    <cfRule type="expression" dxfId="9919" priority="674">
      <formula>G28&lt;H28/2</formula>
    </cfRule>
  </conditionalFormatting>
  <conditionalFormatting sqref="I28">
    <cfRule type="expression" dxfId="9918" priority="673">
      <formula>I28&lt;J28/2</formula>
    </cfRule>
  </conditionalFormatting>
  <conditionalFormatting sqref="E28">
    <cfRule type="expression" dxfId="9917" priority="672">
      <formula>E28&lt;F28/2</formula>
    </cfRule>
  </conditionalFormatting>
  <conditionalFormatting sqref="P28">
    <cfRule type="expression" dxfId="9916" priority="671">
      <formula>P28&lt;Q28/2</formula>
    </cfRule>
  </conditionalFormatting>
  <conditionalFormatting sqref="R28">
    <cfRule type="expression" dxfId="9915" priority="670">
      <formula>R28&lt;S28/2</formula>
    </cfRule>
  </conditionalFormatting>
  <conditionalFormatting sqref="T28">
    <cfRule type="expression" dxfId="9914" priority="669">
      <formula>T28&lt;U28/2</formula>
    </cfRule>
  </conditionalFormatting>
  <conditionalFormatting sqref="V28">
    <cfRule type="expression" dxfId="9913" priority="668">
      <formula>V28&lt;W28/2</formula>
    </cfRule>
  </conditionalFormatting>
  <conditionalFormatting sqref="X28">
    <cfRule type="expression" dxfId="9912" priority="667">
      <formula>X28&lt;Y28/2</formula>
    </cfRule>
  </conditionalFormatting>
  <conditionalFormatting sqref="C29:D29">
    <cfRule type="cellIs" dxfId="9911" priority="666" operator="equal">
      <formula>0</formula>
    </cfRule>
  </conditionalFormatting>
  <conditionalFormatting sqref="B29">
    <cfRule type="expression" dxfId="9910" priority="665">
      <formula>C29=0</formula>
    </cfRule>
  </conditionalFormatting>
  <conditionalFormatting sqref="G29">
    <cfRule type="expression" dxfId="9909" priority="664">
      <formula>G29&lt;H29/2</formula>
    </cfRule>
  </conditionalFormatting>
  <conditionalFormatting sqref="I29">
    <cfRule type="expression" dxfId="9908" priority="663">
      <formula>I29&lt;J29/2</formula>
    </cfRule>
  </conditionalFormatting>
  <conditionalFormatting sqref="E29">
    <cfRule type="expression" dxfId="9907" priority="662">
      <formula>E29&lt;F29/2</formula>
    </cfRule>
  </conditionalFormatting>
  <conditionalFormatting sqref="P29">
    <cfRule type="expression" dxfId="9906" priority="661">
      <formula>P29&lt;Q29/2</formula>
    </cfRule>
  </conditionalFormatting>
  <conditionalFormatting sqref="R29">
    <cfRule type="expression" dxfId="9905" priority="660">
      <formula>R29&lt;S29/2</formula>
    </cfRule>
  </conditionalFormatting>
  <conditionalFormatting sqref="T29">
    <cfRule type="expression" dxfId="9904" priority="659">
      <formula>T29&lt;U29/2</formula>
    </cfRule>
  </conditionalFormatting>
  <conditionalFormatting sqref="V29">
    <cfRule type="expression" dxfId="9903" priority="658">
      <formula>V29&lt;W29/2</formula>
    </cfRule>
  </conditionalFormatting>
  <conditionalFormatting sqref="X29">
    <cfRule type="expression" dxfId="9902" priority="657">
      <formula>X29&lt;Y29/2</formula>
    </cfRule>
  </conditionalFormatting>
  <conditionalFormatting sqref="E5:M5 P5:AB5 K6:K29 Z6:Z29 AB6:AB29 M6:M29 F6:F11 Q6:Q11">
    <cfRule type="expression" dxfId="9901" priority="656">
      <formula>$C$5=0</formula>
    </cfRule>
  </conditionalFormatting>
  <conditionalFormatting sqref="E6:M6 P6:AB6">
    <cfRule type="expression" dxfId="9900" priority="655">
      <formula>$C$6=0</formula>
    </cfRule>
  </conditionalFormatting>
  <conditionalFormatting sqref="E7:M7 P7:AB7">
    <cfRule type="expression" dxfId="9899" priority="654">
      <formula>$C$7=0</formula>
    </cfRule>
  </conditionalFormatting>
  <conditionalFormatting sqref="E8:M8 P8:AB8">
    <cfRule type="expression" dxfId="9898" priority="653">
      <formula>$C$8=0</formula>
    </cfRule>
  </conditionalFormatting>
  <conditionalFormatting sqref="E9:M9 P9:AB9">
    <cfRule type="expression" dxfId="9897" priority="652">
      <formula>$C$9=0</formula>
    </cfRule>
  </conditionalFormatting>
  <conditionalFormatting sqref="E10:M10 P10:AB10">
    <cfRule type="expression" dxfId="9896" priority="651">
      <formula>$C$10=0</formula>
    </cfRule>
  </conditionalFormatting>
  <conditionalFormatting sqref="E11:M11 P11:AB11">
    <cfRule type="expression" dxfId="9895" priority="650">
      <formula>$C$11=0</formula>
    </cfRule>
  </conditionalFormatting>
  <conditionalFormatting sqref="E12:M12 P12:AB12">
    <cfRule type="expression" dxfId="9894" priority="649">
      <formula>$C$12=0</formula>
    </cfRule>
  </conditionalFormatting>
  <conditionalFormatting sqref="E13:M13 P13:AB13">
    <cfRule type="expression" dxfId="9893" priority="648">
      <formula>$C$13=0</formula>
    </cfRule>
  </conditionalFormatting>
  <conditionalFormatting sqref="E14:M14 P14:AB14">
    <cfRule type="expression" dxfId="9892" priority="647">
      <formula>$C$14=0</formula>
    </cfRule>
  </conditionalFormatting>
  <conditionalFormatting sqref="E15:M15 P15:AB15">
    <cfRule type="expression" dxfId="9891" priority="646">
      <formula>$C$15=0</formula>
    </cfRule>
  </conditionalFormatting>
  <conditionalFormatting sqref="E16:M16 P16:AB16">
    <cfRule type="expression" dxfId="9890" priority="645">
      <formula>$C$16=0</formula>
    </cfRule>
  </conditionalFormatting>
  <conditionalFormatting sqref="E17:M17 P17:AB17">
    <cfRule type="expression" dxfId="9889" priority="644">
      <formula>$C$17=0</formula>
    </cfRule>
  </conditionalFormatting>
  <conditionalFormatting sqref="E18:M18 P18:AB18">
    <cfRule type="expression" dxfId="9888" priority="643">
      <formula>$C$18=0</formula>
    </cfRule>
  </conditionalFormatting>
  <conditionalFormatting sqref="E19:M19 P19:AB19">
    <cfRule type="expression" dxfId="9887" priority="642">
      <formula>$C$19=0</formula>
    </cfRule>
  </conditionalFormatting>
  <conditionalFormatting sqref="E20:M20 P20:AB20">
    <cfRule type="expression" dxfId="9886" priority="641">
      <formula>$C$20=0</formula>
    </cfRule>
  </conditionalFormatting>
  <conditionalFormatting sqref="E21:M21 P21:AB21">
    <cfRule type="expression" dxfId="9885" priority="640">
      <formula>$C$21=0</formula>
    </cfRule>
  </conditionalFormatting>
  <conditionalFormatting sqref="E22:M22 P22:AB22">
    <cfRule type="expression" dxfId="9884" priority="639">
      <formula>$C$22=0</formula>
    </cfRule>
  </conditionalFormatting>
  <conditionalFormatting sqref="E23:M23 P23:AB23">
    <cfRule type="expression" dxfId="9883" priority="638">
      <formula>$C$23=0</formula>
    </cfRule>
  </conditionalFormatting>
  <conditionalFormatting sqref="E24:M24 P24:AB24">
    <cfRule type="expression" dxfId="9882" priority="637">
      <formula>$C$24=0</formula>
    </cfRule>
  </conditionalFormatting>
  <conditionalFormatting sqref="E25:M25 P25:AB25">
    <cfRule type="expression" dxfId="9881" priority="636">
      <formula>$C$25=0</formula>
    </cfRule>
  </conditionalFormatting>
  <conditionalFormatting sqref="E26:M26 P26:AB26">
    <cfRule type="expression" dxfId="9880" priority="635">
      <formula>$C$26=0</formula>
    </cfRule>
  </conditionalFormatting>
  <conditionalFormatting sqref="E27:M27 P27:AB27">
    <cfRule type="expression" dxfId="9879" priority="634">
      <formula>$C$27=0</formula>
    </cfRule>
  </conditionalFormatting>
  <conditionalFormatting sqref="E28:M28 P28:AB28">
    <cfRule type="expression" dxfId="9878" priority="633">
      <formula>$C$28=0</formula>
    </cfRule>
  </conditionalFormatting>
  <conditionalFormatting sqref="E29:M29 P29:AB29">
    <cfRule type="expression" dxfId="9877" priority="632">
      <formula>$C$29=0</formula>
    </cfRule>
  </conditionalFormatting>
  <conditionalFormatting sqref="K5:K29">
    <cfRule type="containsErrors" dxfId="9876" priority="581">
      <formula>ISERROR(K5)</formula>
    </cfRule>
    <cfRule type="expression" dxfId="9875" priority="631">
      <formula>K5&lt;50</formula>
    </cfRule>
  </conditionalFormatting>
  <conditionalFormatting sqref="K6">
    <cfRule type="expression" dxfId="9874" priority="630">
      <formula>K6&lt;50</formula>
    </cfRule>
  </conditionalFormatting>
  <conditionalFormatting sqref="K7">
    <cfRule type="expression" dxfId="9873" priority="629">
      <formula>K7&lt;50</formula>
    </cfRule>
  </conditionalFormatting>
  <conditionalFormatting sqref="K8">
    <cfRule type="expression" dxfId="9872" priority="628">
      <formula>K8&lt;50</formula>
    </cfRule>
  </conditionalFormatting>
  <conditionalFormatting sqref="K9">
    <cfRule type="expression" dxfId="9871" priority="627">
      <formula>K9&lt;50</formula>
    </cfRule>
  </conditionalFormatting>
  <conditionalFormatting sqref="K10">
    <cfRule type="expression" dxfId="9870" priority="626">
      <formula>K10&lt;50</formula>
    </cfRule>
  </conditionalFormatting>
  <conditionalFormatting sqref="K11">
    <cfRule type="expression" dxfId="9869" priority="625">
      <formula>K11&lt;50</formula>
    </cfRule>
  </conditionalFormatting>
  <conditionalFormatting sqref="K12">
    <cfRule type="expression" dxfId="9868" priority="624">
      <formula>K12&lt;50</formula>
    </cfRule>
  </conditionalFormatting>
  <conditionalFormatting sqref="K13">
    <cfRule type="expression" dxfId="9867" priority="623">
      <formula>K13&lt;50</formula>
    </cfRule>
  </conditionalFormatting>
  <conditionalFormatting sqref="K14">
    <cfRule type="expression" dxfId="9866" priority="622">
      <formula>K14&lt;50</formula>
    </cfRule>
  </conditionalFormatting>
  <conditionalFormatting sqref="K15">
    <cfRule type="expression" dxfId="9865" priority="621">
      <formula>K15&lt;50</formula>
    </cfRule>
  </conditionalFormatting>
  <conditionalFormatting sqref="K16">
    <cfRule type="expression" dxfId="9864" priority="620">
      <formula>K16&lt;50</formula>
    </cfRule>
  </conditionalFormatting>
  <conditionalFormatting sqref="K17">
    <cfRule type="expression" dxfId="9863" priority="619">
      <formula>K17&lt;50</formula>
    </cfRule>
  </conditionalFormatting>
  <conditionalFormatting sqref="K18">
    <cfRule type="expression" dxfId="9862" priority="618">
      <formula>K18&lt;50</formula>
    </cfRule>
  </conditionalFormatting>
  <conditionalFormatting sqref="K19">
    <cfRule type="expression" dxfId="9861" priority="617">
      <formula>K19&lt;50</formula>
    </cfRule>
  </conditionalFormatting>
  <conditionalFormatting sqref="K20">
    <cfRule type="expression" dxfId="9860" priority="616">
      <formula>K20&lt;50</formula>
    </cfRule>
  </conditionalFormatting>
  <conditionalFormatting sqref="K21">
    <cfRule type="expression" dxfId="9859" priority="615">
      <formula>K21&lt;50</formula>
    </cfRule>
  </conditionalFormatting>
  <conditionalFormatting sqref="K22">
    <cfRule type="expression" dxfId="9858" priority="614">
      <formula>K22&lt;50</formula>
    </cfRule>
  </conditionalFormatting>
  <conditionalFormatting sqref="K23">
    <cfRule type="expression" dxfId="9857" priority="613">
      <formula>K23&lt;50</formula>
    </cfRule>
  </conditionalFormatting>
  <conditionalFormatting sqref="K24">
    <cfRule type="expression" dxfId="9856" priority="612">
      <formula>K24&lt;50</formula>
    </cfRule>
  </conditionalFormatting>
  <conditionalFormatting sqref="K25">
    <cfRule type="expression" dxfId="9855" priority="611">
      <formula>K25&lt;50</formula>
    </cfRule>
  </conditionalFormatting>
  <conditionalFormatting sqref="K26">
    <cfRule type="expression" dxfId="9854" priority="610">
      <formula>K26&lt;50</formula>
    </cfRule>
  </conditionalFormatting>
  <conditionalFormatting sqref="K27">
    <cfRule type="expression" dxfId="9853" priority="609">
      <formula>K27&lt;50</formula>
    </cfRule>
  </conditionalFormatting>
  <conditionalFormatting sqref="K28">
    <cfRule type="expression" dxfId="9852" priority="608">
      <formula>K28&lt;50</formula>
    </cfRule>
  </conditionalFormatting>
  <conditionalFormatting sqref="K29">
    <cfRule type="expression" dxfId="9851" priority="607">
      <formula>K29&lt;50</formula>
    </cfRule>
  </conditionalFormatting>
  <conditionalFormatting sqref="Z5:Z29">
    <cfRule type="containsErrors" dxfId="9850" priority="580">
      <formula>ISERROR(Z5)</formula>
    </cfRule>
    <cfRule type="expression" dxfId="9849" priority="606">
      <formula>Z5&lt;50</formula>
    </cfRule>
  </conditionalFormatting>
  <conditionalFormatting sqref="Z6">
    <cfRule type="expression" dxfId="9848" priority="605">
      <formula>Z6&lt;50</formula>
    </cfRule>
  </conditionalFormatting>
  <conditionalFormatting sqref="Z7">
    <cfRule type="expression" dxfId="9847" priority="604">
      <formula>Z7&lt;50</formula>
    </cfRule>
  </conditionalFormatting>
  <conditionalFormatting sqref="Z8">
    <cfRule type="expression" dxfId="9846" priority="603">
      <formula>Z8&lt;50</formula>
    </cfRule>
  </conditionalFormatting>
  <conditionalFormatting sqref="Z9">
    <cfRule type="expression" dxfId="9845" priority="602">
      <formula>Z9&lt;50</formula>
    </cfRule>
  </conditionalFormatting>
  <conditionalFormatting sqref="Z10">
    <cfRule type="expression" dxfId="9844" priority="601">
      <formula>Z10&lt;50</formula>
    </cfRule>
  </conditionalFormatting>
  <conditionalFormatting sqref="Z11">
    <cfRule type="expression" dxfId="9843" priority="600">
      <formula>Z11&lt;50</formula>
    </cfRule>
  </conditionalFormatting>
  <conditionalFormatting sqref="Z12">
    <cfRule type="expression" dxfId="9842" priority="599">
      <formula>Z12&lt;50</formula>
    </cfRule>
  </conditionalFormatting>
  <conditionalFormatting sqref="Z13">
    <cfRule type="expression" dxfId="9841" priority="598">
      <formula>Z13&lt;50</formula>
    </cfRule>
  </conditionalFormatting>
  <conditionalFormatting sqref="Z14">
    <cfRule type="expression" dxfId="9840" priority="597">
      <formula>Z14&lt;50</formula>
    </cfRule>
  </conditionalFormatting>
  <conditionalFormatting sqref="Z15">
    <cfRule type="expression" dxfId="9839" priority="596">
      <formula>Z15&lt;50</formula>
    </cfRule>
  </conditionalFormatting>
  <conditionalFormatting sqref="Z16">
    <cfRule type="expression" dxfId="9838" priority="595">
      <formula>Z16&lt;50</formula>
    </cfRule>
  </conditionalFormatting>
  <conditionalFormatting sqref="Z17">
    <cfRule type="expression" dxfId="9837" priority="594">
      <formula>Z17&lt;50</formula>
    </cfRule>
  </conditionalFormatting>
  <conditionalFormatting sqref="Z18">
    <cfRule type="expression" dxfId="9836" priority="593">
      <formula>Z18&lt;50</formula>
    </cfRule>
  </conditionalFormatting>
  <conditionalFormatting sqref="Z19">
    <cfRule type="expression" dxfId="9835" priority="592">
      <formula>Z19&lt;50</formula>
    </cfRule>
  </conditionalFormatting>
  <conditionalFormatting sqref="Z20">
    <cfRule type="expression" dxfId="9834" priority="591">
      <formula>Z20&lt;50</formula>
    </cfRule>
  </conditionalFormatting>
  <conditionalFormatting sqref="Z21">
    <cfRule type="expression" dxfId="9833" priority="590">
      <formula>Z21&lt;50</formula>
    </cfRule>
  </conditionalFormatting>
  <conditionalFormatting sqref="Z22">
    <cfRule type="expression" dxfId="9832" priority="589">
      <formula>Z22&lt;50</formula>
    </cfRule>
  </conditionalFormatting>
  <conditionalFormatting sqref="Z23">
    <cfRule type="expression" dxfId="9831" priority="588">
      <formula>Z23&lt;50</formula>
    </cfRule>
  </conditionalFormatting>
  <conditionalFormatting sqref="Z24">
    <cfRule type="expression" dxfId="9830" priority="587">
      <formula>Z24&lt;50</formula>
    </cfRule>
  </conditionalFormatting>
  <conditionalFormatting sqref="Z25">
    <cfRule type="expression" dxfId="9829" priority="586">
      <formula>Z25&lt;50</formula>
    </cfRule>
  </conditionalFormatting>
  <conditionalFormatting sqref="Z26">
    <cfRule type="expression" dxfId="9828" priority="585">
      <formula>Z26&lt;50</formula>
    </cfRule>
  </conditionalFormatting>
  <conditionalFormatting sqref="Z27">
    <cfRule type="expression" dxfId="9827" priority="584">
      <formula>Z27&lt;50</formula>
    </cfRule>
  </conditionalFormatting>
  <conditionalFormatting sqref="Z28">
    <cfRule type="expression" dxfId="9826" priority="583">
      <formula>Z28&lt;50</formula>
    </cfRule>
  </conditionalFormatting>
  <conditionalFormatting sqref="Z29">
    <cfRule type="expression" dxfId="9825" priority="582">
      <formula>Z29&lt;50</formula>
    </cfRule>
  </conditionalFormatting>
  <conditionalFormatting sqref="G5">
    <cfRule type="expression" dxfId="9824" priority="579">
      <formula>G5&lt;H5/2</formula>
    </cfRule>
  </conditionalFormatting>
  <conditionalFormatting sqref="E5">
    <cfRule type="expression" dxfId="9823" priority="578">
      <formula>E5&lt;F5/2</formula>
    </cfRule>
  </conditionalFormatting>
  <conditionalFormatting sqref="G6">
    <cfRule type="expression" dxfId="9822" priority="577">
      <formula>G6&lt;H6/2</formula>
    </cfRule>
  </conditionalFormatting>
  <conditionalFormatting sqref="E6">
    <cfRule type="expression" dxfId="9821" priority="576">
      <formula>E6&lt;F6/2</formula>
    </cfRule>
  </conditionalFormatting>
  <conditionalFormatting sqref="G7">
    <cfRule type="expression" dxfId="9820" priority="575">
      <formula>G7&lt;H7/2</formula>
    </cfRule>
  </conditionalFormatting>
  <conditionalFormatting sqref="E7">
    <cfRule type="expression" dxfId="9819" priority="574">
      <formula>E7&lt;F7/2</formula>
    </cfRule>
  </conditionalFormatting>
  <conditionalFormatting sqref="G8">
    <cfRule type="expression" dxfId="9818" priority="573">
      <formula>G8&lt;H8/2</formula>
    </cfRule>
  </conditionalFormatting>
  <conditionalFormatting sqref="E8">
    <cfRule type="expression" dxfId="9817" priority="572">
      <formula>E8&lt;F8/2</formula>
    </cfRule>
  </conditionalFormatting>
  <conditionalFormatting sqref="G9">
    <cfRule type="expression" dxfId="9816" priority="571">
      <formula>G9&lt;H9/2</formula>
    </cfRule>
  </conditionalFormatting>
  <conditionalFormatting sqref="E9">
    <cfRule type="expression" dxfId="9815" priority="570">
      <formula>E9&lt;F9/2</formula>
    </cfRule>
  </conditionalFormatting>
  <conditionalFormatting sqref="G10">
    <cfRule type="expression" dxfId="9814" priority="569">
      <formula>G10&lt;H10/2</formula>
    </cfRule>
  </conditionalFormatting>
  <conditionalFormatting sqref="E10">
    <cfRule type="expression" dxfId="9813" priority="568">
      <formula>E10&lt;F10/2</formula>
    </cfRule>
  </conditionalFormatting>
  <conditionalFormatting sqref="G11">
    <cfRule type="expression" dxfId="9812" priority="567">
      <formula>G11&lt;H11/2</formula>
    </cfRule>
  </conditionalFormatting>
  <conditionalFormatting sqref="E11">
    <cfRule type="expression" dxfId="9811" priority="566">
      <formula>E11&lt;F11/2</formula>
    </cfRule>
  </conditionalFormatting>
  <conditionalFormatting sqref="E5:H5 H6:H11 F6:F11">
    <cfRule type="expression" dxfId="9810" priority="565">
      <formula>$C$5=0</formula>
    </cfRule>
  </conditionalFormatting>
  <conditionalFormatting sqref="E6:H6">
    <cfRule type="expression" dxfId="9809" priority="564">
      <formula>$C$6=0</formula>
    </cfRule>
  </conditionalFormatting>
  <conditionalFormatting sqref="E7:H7">
    <cfRule type="expression" dxfId="9808" priority="563">
      <formula>$C$7=0</formula>
    </cfRule>
  </conditionalFormatting>
  <conditionalFormatting sqref="E8:H8">
    <cfRule type="expression" dxfId="9807" priority="562">
      <formula>$C$8=0</formula>
    </cfRule>
  </conditionalFormatting>
  <conditionalFormatting sqref="E9:H9">
    <cfRule type="expression" dxfId="9806" priority="561">
      <formula>$C$9=0</formula>
    </cfRule>
  </conditionalFormatting>
  <conditionalFormatting sqref="E10:H10">
    <cfRule type="expression" dxfId="9805" priority="560">
      <formula>$C$10=0</formula>
    </cfRule>
  </conditionalFormatting>
  <conditionalFormatting sqref="E11:H11">
    <cfRule type="expression" dxfId="9804" priority="559">
      <formula>$C$11=0</formula>
    </cfRule>
  </conditionalFormatting>
  <conditionalFormatting sqref="R5">
    <cfRule type="expression" dxfId="9803" priority="558">
      <formula>R5&lt;S5/2</formula>
    </cfRule>
  </conditionalFormatting>
  <conditionalFormatting sqref="P5">
    <cfRule type="expression" dxfId="9802" priority="557">
      <formula>P5&lt;Q5/2</formula>
    </cfRule>
  </conditionalFormatting>
  <conditionalFormatting sqref="R6">
    <cfRule type="expression" dxfId="9801" priority="556">
      <formula>R6&lt;S6/2</formula>
    </cfRule>
  </conditionalFormatting>
  <conditionalFormatting sqref="P6">
    <cfRule type="expression" dxfId="9800" priority="555">
      <formula>P6&lt;Q6/2</formula>
    </cfRule>
  </conditionalFormatting>
  <conditionalFormatting sqref="R7">
    <cfRule type="expression" dxfId="9799" priority="554">
      <formula>R7&lt;S7/2</formula>
    </cfRule>
  </conditionalFormatting>
  <conditionalFormatting sqref="P7">
    <cfRule type="expression" dxfId="9798" priority="553">
      <formula>P7&lt;Q7/2</formula>
    </cfRule>
  </conditionalFormatting>
  <conditionalFormatting sqref="R8">
    <cfRule type="expression" dxfId="9797" priority="552">
      <formula>R8&lt;S8/2</formula>
    </cfRule>
  </conditionalFormatting>
  <conditionalFormatting sqref="P8">
    <cfRule type="expression" dxfId="9796" priority="551">
      <formula>P8&lt;Q8/2</formula>
    </cfRule>
  </conditionalFormatting>
  <conditionalFormatting sqref="R9">
    <cfRule type="expression" dxfId="9795" priority="550">
      <formula>R9&lt;S9/2</formula>
    </cfRule>
  </conditionalFormatting>
  <conditionalFormatting sqref="P9">
    <cfRule type="expression" dxfId="9794" priority="549">
      <formula>P9&lt;Q9/2</formula>
    </cfRule>
  </conditionalFormatting>
  <conditionalFormatting sqref="R10">
    <cfRule type="expression" dxfId="9793" priority="548">
      <formula>R10&lt;S10/2</formula>
    </cfRule>
  </conditionalFormatting>
  <conditionalFormatting sqref="P10">
    <cfRule type="expression" dxfId="9792" priority="547">
      <formula>P10&lt;Q10/2</formula>
    </cfRule>
  </conditionalFormatting>
  <conditionalFormatting sqref="R11">
    <cfRule type="expression" dxfId="9791" priority="546">
      <formula>R11&lt;S11/2</formula>
    </cfRule>
  </conditionalFormatting>
  <conditionalFormatting sqref="P11">
    <cfRule type="expression" dxfId="9790" priority="545">
      <formula>P11&lt;Q11/2</formula>
    </cfRule>
  </conditionalFormatting>
  <conditionalFormatting sqref="P5:S5 S6:S11 Q6:Q11">
    <cfRule type="expression" dxfId="9789" priority="544">
      <formula>$C$5=0</formula>
    </cfRule>
  </conditionalFormatting>
  <conditionalFormatting sqref="P6:S6">
    <cfRule type="expression" dxfId="9788" priority="543">
      <formula>$C$6=0</formula>
    </cfRule>
  </conditionalFormatting>
  <conditionalFormatting sqref="P7:S7">
    <cfRule type="expression" dxfId="9787" priority="542">
      <formula>$C$7=0</formula>
    </cfRule>
  </conditionalFormatting>
  <conditionalFormatting sqref="P8:S8">
    <cfRule type="expression" dxfId="9786" priority="541">
      <formula>$C$8=0</formula>
    </cfRule>
  </conditionalFormatting>
  <conditionalFormatting sqref="P9:S9">
    <cfRule type="expression" dxfId="9785" priority="540">
      <formula>$C$9=0</formula>
    </cfRule>
  </conditionalFormatting>
  <conditionalFormatting sqref="P10:S10">
    <cfRule type="expression" dxfId="9784" priority="539">
      <formula>$C$10=0</formula>
    </cfRule>
  </conditionalFormatting>
  <conditionalFormatting sqref="P11:S11">
    <cfRule type="expression" dxfId="9783" priority="538">
      <formula>$C$11=0</formula>
    </cfRule>
  </conditionalFormatting>
  <conditionalFormatting sqref="AC5:AE5">
    <cfRule type="expression" dxfId="9782" priority="536">
      <formula>C5=0</formula>
    </cfRule>
    <cfRule type="iconSet" priority="537">
      <iconSet iconSet="3Arrows" reverse="1">
        <cfvo type="percent" val="0"/>
        <cfvo type="num" val="1"/>
        <cfvo type="num" val="2"/>
      </iconSet>
    </cfRule>
  </conditionalFormatting>
  <conditionalFormatting sqref="AC6:AE6">
    <cfRule type="expression" dxfId="9781" priority="534">
      <formula>C6=0</formula>
    </cfRule>
    <cfRule type="iconSet" priority="535">
      <iconSet iconSet="3Arrows" reverse="1">
        <cfvo type="percent" val="0"/>
        <cfvo type="num" val="1"/>
        <cfvo type="num" val="2"/>
      </iconSet>
    </cfRule>
  </conditionalFormatting>
  <conditionalFormatting sqref="AC7:AE7">
    <cfRule type="expression" dxfId="9780" priority="532">
      <formula>C7=0</formula>
    </cfRule>
    <cfRule type="iconSet" priority="533">
      <iconSet iconSet="3Arrows" reverse="1">
        <cfvo type="percent" val="0"/>
        <cfvo type="num" val="1"/>
        <cfvo type="num" val="2"/>
      </iconSet>
    </cfRule>
  </conditionalFormatting>
  <conditionalFormatting sqref="AC8:AE8">
    <cfRule type="expression" dxfId="9779" priority="530">
      <formula>C8=0</formula>
    </cfRule>
    <cfRule type="iconSet" priority="531">
      <iconSet iconSet="3Arrows" reverse="1">
        <cfvo type="percent" val="0"/>
        <cfvo type="num" val="1"/>
        <cfvo type="num" val="2"/>
      </iconSet>
    </cfRule>
  </conditionalFormatting>
  <conditionalFormatting sqref="AC9:AE9">
    <cfRule type="expression" dxfId="9778" priority="528">
      <formula>C9=0</formula>
    </cfRule>
    <cfRule type="iconSet" priority="529">
      <iconSet iconSet="3Arrows" reverse="1">
        <cfvo type="percent" val="0"/>
        <cfvo type="num" val="1"/>
        <cfvo type="num" val="2"/>
      </iconSet>
    </cfRule>
  </conditionalFormatting>
  <conditionalFormatting sqref="AC10:AE10">
    <cfRule type="expression" dxfId="9777" priority="526">
      <formula>C10=0</formula>
    </cfRule>
    <cfRule type="iconSet" priority="527">
      <iconSet iconSet="3Arrows" reverse="1">
        <cfvo type="percent" val="0"/>
        <cfvo type="num" val="1"/>
        <cfvo type="num" val="2"/>
      </iconSet>
    </cfRule>
  </conditionalFormatting>
  <conditionalFormatting sqref="AC11:AE11">
    <cfRule type="expression" dxfId="9776" priority="524">
      <formula>C11=0</formula>
    </cfRule>
    <cfRule type="iconSet" priority="525">
      <iconSet iconSet="3Arrows" reverse="1">
        <cfvo type="percent" val="0"/>
        <cfvo type="num" val="1"/>
        <cfvo type="num" val="2"/>
      </iconSet>
    </cfRule>
  </conditionalFormatting>
  <conditionalFormatting sqref="AC12:AE12">
    <cfRule type="expression" dxfId="9775" priority="522">
      <formula>C12=0</formula>
    </cfRule>
    <cfRule type="iconSet" priority="523">
      <iconSet iconSet="3Arrows" reverse="1">
        <cfvo type="percent" val="0"/>
        <cfvo type="num" val="1"/>
        <cfvo type="num" val="2"/>
      </iconSet>
    </cfRule>
  </conditionalFormatting>
  <conditionalFormatting sqref="AC13:AE13">
    <cfRule type="expression" dxfId="9774" priority="520">
      <formula>C13=0</formula>
    </cfRule>
    <cfRule type="iconSet" priority="521">
      <iconSet iconSet="3Arrows" reverse="1">
        <cfvo type="percent" val="0"/>
        <cfvo type="num" val="1"/>
        <cfvo type="num" val="2"/>
      </iconSet>
    </cfRule>
  </conditionalFormatting>
  <conditionalFormatting sqref="AC14:AE14">
    <cfRule type="expression" dxfId="9773" priority="518">
      <formula>C14=0</formula>
    </cfRule>
    <cfRule type="iconSet" priority="519">
      <iconSet iconSet="3Arrows" reverse="1">
        <cfvo type="percent" val="0"/>
        <cfvo type="num" val="1"/>
        <cfvo type="num" val="2"/>
      </iconSet>
    </cfRule>
  </conditionalFormatting>
  <conditionalFormatting sqref="AC15:AE15">
    <cfRule type="expression" dxfId="9772" priority="516">
      <formula>C15=0</formula>
    </cfRule>
    <cfRule type="iconSet" priority="517">
      <iconSet iconSet="3Arrows" reverse="1">
        <cfvo type="percent" val="0"/>
        <cfvo type="num" val="1"/>
        <cfvo type="num" val="2"/>
      </iconSet>
    </cfRule>
  </conditionalFormatting>
  <conditionalFormatting sqref="AC16:AE16">
    <cfRule type="expression" dxfId="9771" priority="514">
      <formula>C16=0</formula>
    </cfRule>
    <cfRule type="iconSet" priority="515">
      <iconSet iconSet="3Arrows" reverse="1">
        <cfvo type="percent" val="0"/>
        <cfvo type="num" val="1"/>
        <cfvo type="num" val="2"/>
      </iconSet>
    </cfRule>
  </conditionalFormatting>
  <conditionalFormatting sqref="AC17:AE17">
    <cfRule type="expression" dxfId="9770" priority="512">
      <formula>C17=0</formula>
    </cfRule>
    <cfRule type="iconSet" priority="513">
      <iconSet iconSet="3Arrows" reverse="1">
        <cfvo type="percent" val="0"/>
        <cfvo type="num" val="1"/>
        <cfvo type="num" val="2"/>
      </iconSet>
    </cfRule>
  </conditionalFormatting>
  <conditionalFormatting sqref="AC18:AE18">
    <cfRule type="expression" dxfId="9769" priority="510">
      <formula>C18=0</formula>
    </cfRule>
    <cfRule type="iconSet" priority="511">
      <iconSet iconSet="3Arrows" reverse="1">
        <cfvo type="percent" val="0"/>
        <cfvo type="num" val="1"/>
        <cfvo type="num" val="2"/>
      </iconSet>
    </cfRule>
  </conditionalFormatting>
  <conditionalFormatting sqref="AC19:AE19">
    <cfRule type="expression" dxfId="9768" priority="508">
      <formula>C19=0</formula>
    </cfRule>
    <cfRule type="iconSet" priority="509">
      <iconSet iconSet="3Arrows" reverse="1">
        <cfvo type="percent" val="0"/>
        <cfvo type="num" val="1"/>
        <cfvo type="num" val="2"/>
      </iconSet>
    </cfRule>
  </conditionalFormatting>
  <conditionalFormatting sqref="AC20:AE20">
    <cfRule type="expression" dxfId="9767" priority="506">
      <formula>C20=0</formula>
    </cfRule>
    <cfRule type="iconSet" priority="507">
      <iconSet iconSet="3Arrows" reverse="1">
        <cfvo type="percent" val="0"/>
        <cfvo type="num" val="1"/>
        <cfvo type="num" val="2"/>
      </iconSet>
    </cfRule>
  </conditionalFormatting>
  <conditionalFormatting sqref="AC21:AE21">
    <cfRule type="expression" dxfId="9766" priority="504">
      <formula>C21=0</formula>
    </cfRule>
    <cfRule type="iconSet" priority="505">
      <iconSet iconSet="3Arrows" reverse="1">
        <cfvo type="percent" val="0"/>
        <cfvo type="num" val="1"/>
        <cfvo type="num" val="2"/>
      </iconSet>
    </cfRule>
  </conditionalFormatting>
  <conditionalFormatting sqref="AC22:AE22">
    <cfRule type="expression" dxfId="9765" priority="502">
      <formula>C22=0</formula>
    </cfRule>
    <cfRule type="iconSet" priority="503">
      <iconSet iconSet="3Arrows" reverse="1">
        <cfvo type="percent" val="0"/>
        <cfvo type="num" val="1"/>
        <cfvo type="num" val="2"/>
      </iconSet>
    </cfRule>
  </conditionalFormatting>
  <conditionalFormatting sqref="AC23:AE23">
    <cfRule type="expression" dxfId="9764" priority="500">
      <formula>C23=0</formula>
    </cfRule>
    <cfRule type="iconSet" priority="501">
      <iconSet iconSet="3Arrows" reverse="1">
        <cfvo type="percent" val="0"/>
        <cfvo type="num" val="1"/>
        <cfvo type="num" val="2"/>
      </iconSet>
    </cfRule>
  </conditionalFormatting>
  <conditionalFormatting sqref="AC24:AE24">
    <cfRule type="expression" dxfId="9763" priority="498">
      <formula>C24=0</formula>
    </cfRule>
    <cfRule type="iconSet" priority="499">
      <iconSet iconSet="3Arrows" reverse="1">
        <cfvo type="percent" val="0"/>
        <cfvo type="num" val="1"/>
        <cfvo type="num" val="2"/>
      </iconSet>
    </cfRule>
  </conditionalFormatting>
  <conditionalFormatting sqref="AC25:AE25">
    <cfRule type="expression" dxfId="9762" priority="496">
      <formula>C25=0</formula>
    </cfRule>
    <cfRule type="iconSet" priority="497">
      <iconSet iconSet="3Arrows" reverse="1">
        <cfvo type="percent" val="0"/>
        <cfvo type="num" val="1"/>
        <cfvo type="num" val="2"/>
      </iconSet>
    </cfRule>
  </conditionalFormatting>
  <conditionalFormatting sqref="AC26:AE26">
    <cfRule type="expression" dxfId="9761" priority="494">
      <formula>C26=0</formula>
    </cfRule>
    <cfRule type="iconSet" priority="495">
      <iconSet iconSet="3Arrows" reverse="1">
        <cfvo type="percent" val="0"/>
        <cfvo type="num" val="1"/>
        <cfvo type="num" val="2"/>
      </iconSet>
    </cfRule>
  </conditionalFormatting>
  <conditionalFormatting sqref="AC27:AE27">
    <cfRule type="expression" dxfId="9760" priority="492">
      <formula>C27=0</formula>
    </cfRule>
    <cfRule type="iconSet" priority="493">
      <iconSet iconSet="3Arrows" reverse="1">
        <cfvo type="percent" val="0"/>
        <cfvo type="num" val="1"/>
        <cfvo type="num" val="2"/>
      </iconSet>
    </cfRule>
  </conditionalFormatting>
  <conditionalFormatting sqref="AC28:AE28">
    <cfRule type="expression" dxfId="9759" priority="490">
      <formula>C28=0</formula>
    </cfRule>
    <cfRule type="iconSet" priority="491">
      <iconSet iconSet="3Arrows" reverse="1">
        <cfvo type="percent" val="0"/>
        <cfvo type="num" val="1"/>
        <cfvo type="num" val="2"/>
      </iconSet>
    </cfRule>
  </conditionalFormatting>
  <conditionalFormatting sqref="AC29:AE29">
    <cfRule type="expression" dxfId="9758" priority="488">
      <formula>C29=0</formula>
    </cfRule>
    <cfRule type="iconSet" priority="489">
      <iconSet iconSet="3Arrows" reverse="1">
        <cfvo type="percent" val="0"/>
        <cfvo type="num" val="1"/>
        <cfvo type="num" val="2"/>
      </iconSet>
    </cfRule>
  </conditionalFormatting>
  <conditionalFormatting sqref="AC5:AE29">
    <cfRule type="containsErrors" dxfId="9757" priority="487">
      <formula>ISERROR(AC5)</formula>
    </cfRule>
  </conditionalFormatting>
  <conditionalFormatting sqref="M5:M29">
    <cfRule type="expression" dxfId="9756" priority="486">
      <formula>$C$5=0</formula>
    </cfRule>
  </conditionalFormatting>
  <conditionalFormatting sqref="M6">
    <cfRule type="expression" dxfId="9755" priority="485">
      <formula>$C$6=0</formula>
    </cfRule>
  </conditionalFormatting>
  <conditionalFormatting sqref="M7">
    <cfRule type="expression" dxfId="9754" priority="484">
      <formula>$C$7=0</formula>
    </cfRule>
  </conditionalFormatting>
  <conditionalFormatting sqref="M8">
    <cfRule type="expression" dxfId="9753" priority="483">
      <formula>$C$8=0</formula>
    </cfRule>
  </conditionalFormatting>
  <conditionalFormatting sqref="M9">
    <cfRule type="expression" dxfId="9752" priority="482">
      <formula>$C$9=0</formula>
    </cfRule>
  </conditionalFormatting>
  <conditionalFormatting sqref="M10">
    <cfRule type="expression" dxfId="9751" priority="481">
      <formula>$C$10=0</formula>
    </cfRule>
  </conditionalFormatting>
  <conditionalFormatting sqref="M11">
    <cfRule type="expression" dxfId="9750" priority="480">
      <formula>$C$11=0</formula>
    </cfRule>
  </conditionalFormatting>
  <conditionalFormatting sqref="M12">
    <cfRule type="expression" dxfId="9749" priority="479">
      <formula>$C$12=0</formula>
    </cfRule>
  </conditionalFormatting>
  <conditionalFormatting sqref="M13">
    <cfRule type="expression" dxfId="9748" priority="478">
      <formula>$C$13=0</formula>
    </cfRule>
  </conditionalFormatting>
  <conditionalFormatting sqref="M14">
    <cfRule type="expression" dxfId="9747" priority="477">
      <formula>$C$14=0</formula>
    </cfRule>
  </conditionalFormatting>
  <conditionalFormatting sqref="M15">
    <cfRule type="expression" dxfId="9746" priority="476">
      <formula>$C$15=0</formula>
    </cfRule>
  </conditionalFormatting>
  <conditionalFormatting sqref="M16">
    <cfRule type="expression" dxfId="9745" priority="475">
      <formula>$C$16=0</formula>
    </cfRule>
  </conditionalFormatting>
  <conditionalFormatting sqref="M17">
    <cfRule type="expression" dxfId="9744" priority="474">
      <formula>$C$17=0</formula>
    </cfRule>
  </conditionalFormatting>
  <conditionalFormatting sqref="M18">
    <cfRule type="expression" dxfId="9743" priority="473">
      <formula>$C$18=0</formula>
    </cfRule>
  </conditionalFormatting>
  <conditionalFormatting sqref="M19">
    <cfRule type="expression" dxfId="9742" priority="472">
      <formula>$C$19=0</formula>
    </cfRule>
  </conditionalFormatting>
  <conditionalFormatting sqref="M20">
    <cfRule type="expression" dxfId="9741" priority="471">
      <formula>$C$20=0</formula>
    </cfRule>
  </conditionalFormatting>
  <conditionalFormatting sqref="M21">
    <cfRule type="expression" dxfId="9740" priority="470">
      <formula>$C$21=0</formula>
    </cfRule>
  </conditionalFormatting>
  <conditionalFormatting sqref="M22">
    <cfRule type="expression" dxfId="9739" priority="469">
      <formula>$C$22=0</formula>
    </cfRule>
  </conditionalFormatting>
  <conditionalFormatting sqref="M23">
    <cfRule type="expression" dxfId="9738" priority="468">
      <formula>$C$23=0</formula>
    </cfRule>
  </conditionalFormatting>
  <conditionalFormatting sqref="M24">
    <cfRule type="expression" dxfId="9737" priority="467">
      <formula>$C$24=0</formula>
    </cfRule>
  </conditionalFormatting>
  <conditionalFormatting sqref="M25">
    <cfRule type="expression" dxfId="9736" priority="466">
      <formula>$C$25=0</formula>
    </cfRule>
  </conditionalFormatting>
  <conditionalFormatting sqref="M26">
    <cfRule type="expression" dxfId="9735" priority="465">
      <formula>$C$26=0</formula>
    </cfRule>
  </conditionalFormatting>
  <conditionalFormatting sqref="M27">
    <cfRule type="expression" dxfId="9734" priority="464">
      <formula>$C$27=0</formula>
    </cfRule>
  </conditionalFormatting>
  <conditionalFormatting sqref="M28">
    <cfRule type="expression" dxfId="9733" priority="463">
      <formula>$C$28=0</formula>
    </cfRule>
  </conditionalFormatting>
  <conditionalFormatting sqref="M29">
    <cfRule type="expression" dxfId="9732" priority="462">
      <formula>$C$29=0</formula>
    </cfRule>
  </conditionalFormatting>
  <conditionalFormatting sqref="M5:M29">
    <cfRule type="expression" dxfId="9731" priority="461">
      <formula>$C$5=0</formula>
    </cfRule>
  </conditionalFormatting>
  <conditionalFormatting sqref="M6">
    <cfRule type="expression" dxfId="9730" priority="460">
      <formula>$C$6=0</formula>
    </cfRule>
  </conditionalFormatting>
  <conditionalFormatting sqref="M7">
    <cfRule type="expression" dxfId="9729" priority="459">
      <formula>$C$7=0</formula>
    </cfRule>
  </conditionalFormatting>
  <conditionalFormatting sqref="M8">
    <cfRule type="expression" dxfId="9728" priority="458">
      <formula>$C$8=0</formula>
    </cfRule>
  </conditionalFormatting>
  <conditionalFormatting sqref="M9">
    <cfRule type="expression" dxfId="9727" priority="457">
      <formula>$C$9=0</formula>
    </cfRule>
  </conditionalFormatting>
  <conditionalFormatting sqref="M10">
    <cfRule type="expression" dxfId="9726" priority="456">
      <formula>$C$10=0</formula>
    </cfRule>
  </conditionalFormatting>
  <conditionalFormatting sqref="M11">
    <cfRule type="expression" dxfId="9725" priority="455">
      <formula>$C$11=0</formula>
    </cfRule>
  </conditionalFormatting>
  <conditionalFormatting sqref="M12">
    <cfRule type="expression" dxfId="9724" priority="454">
      <formula>$C$12=0</formula>
    </cfRule>
  </conditionalFormatting>
  <conditionalFormatting sqref="M13">
    <cfRule type="expression" dxfId="9723" priority="453">
      <formula>$C$13=0</formula>
    </cfRule>
  </conditionalFormatting>
  <conditionalFormatting sqref="M14">
    <cfRule type="expression" dxfId="9722" priority="452">
      <formula>$C$14=0</formula>
    </cfRule>
  </conditionalFormatting>
  <conditionalFormatting sqref="M15">
    <cfRule type="expression" dxfId="9721" priority="451">
      <formula>$C$15=0</formula>
    </cfRule>
  </conditionalFormatting>
  <conditionalFormatting sqref="M16">
    <cfRule type="expression" dxfId="9720" priority="450">
      <formula>$C$16=0</formula>
    </cfRule>
  </conditionalFormatting>
  <conditionalFormatting sqref="M17">
    <cfRule type="expression" dxfId="9719" priority="449">
      <formula>$C$17=0</formula>
    </cfRule>
  </conditionalFormatting>
  <conditionalFormatting sqref="M18">
    <cfRule type="expression" dxfId="9718" priority="448">
      <formula>$C$18=0</formula>
    </cfRule>
  </conditionalFormatting>
  <conditionalFormatting sqref="M19">
    <cfRule type="expression" dxfId="9717" priority="447">
      <formula>$C$19=0</formula>
    </cfRule>
  </conditionalFormatting>
  <conditionalFormatting sqref="M20">
    <cfRule type="expression" dxfId="9716" priority="446">
      <formula>$C$20=0</formula>
    </cfRule>
  </conditionalFormatting>
  <conditionalFormatting sqref="M21">
    <cfRule type="expression" dxfId="9715" priority="445">
      <formula>$C$21=0</formula>
    </cfRule>
  </conditionalFormatting>
  <conditionalFormatting sqref="M22">
    <cfRule type="expression" dxfId="9714" priority="444">
      <formula>$C$22=0</formula>
    </cfRule>
  </conditionalFormatting>
  <conditionalFormatting sqref="M23">
    <cfRule type="expression" dxfId="9713" priority="443">
      <formula>$C$23=0</formula>
    </cfRule>
  </conditionalFormatting>
  <conditionalFormatting sqref="M24">
    <cfRule type="expression" dxfId="9712" priority="442">
      <formula>$C$24=0</formula>
    </cfRule>
  </conditionalFormatting>
  <conditionalFormatting sqref="M25">
    <cfRule type="expression" dxfId="9711" priority="441">
      <formula>$C$25=0</formula>
    </cfRule>
  </conditionalFormatting>
  <conditionalFormatting sqref="M26">
    <cfRule type="expression" dxfId="9710" priority="440">
      <formula>$C$26=0</formula>
    </cfRule>
  </conditionalFormatting>
  <conditionalFormatting sqref="M27">
    <cfRule type="expression" dxfId="9709" priority="439">
      <formula>$C$27=0</formula>
    </cfRule>
  </conditionalFormatting>
  <conditionalFormatting sqref="M28">
    <cfRule type="expression" dxfId="9708" priority="438">
      <formula>$C$28=0</formula>
    </cfRule>
  </conditionalFormatting>
  <conditionalFormatting sqref="M29">
    <cfRule type="expression" dxfId="9707" priority="437">
      <formula>$C$29=0</formula>
    </cfRule>
  </conditionalFormatting>
  <conditionalFormatting sqref="M5:M29">
    <cfRule type="expression" dxfId="9706" priority="436">
      <formula>$C$5=0</formula>
    </cfRule>
  </conditionalFormatting>
  <conditionalFormatting sqref="M6">
    <cfRule type="expression" dxfId="9705" priority="435">
      <formula>$C$6=0</formula>
    </cfRule>
  </conditionalFormatting>
  <conditionalFormatting sqref="M7">
    <cfRule type="expression" dxfId="9704" priority="434">
      <formula>$C$7=0</formula>
    </cfRule>
  </conditionalFormatting>
  <conditionalFormatting sqref="M8">
    <cfRule type="expression" dxfId="9703" priority="433">
      <formula>$C$8=0</formula>
    </cfRule>
  </conditionalFormatting>
  <conditionalFormatting sqref="M9">
    <cfRule type="expression" dxfId="9702" priority="432">
      <formula>$C$9=0</formula>
    </cfRule>
  </conditionalFormatting>
  <conditionalFormatting sqref="M10">
    <cfRule type="expression" dxfId="9701" priority="431">
      <formula>$C$10=0</formula>
    </cfRule>
  </conditionalFormatting>
  <conditionalFormatting sqref="M11">
    <cfRule type="expression" dxfId="9700" priority="430">
      <formula>$C$11=0</formula>
    </cfRule>
  </conditionalFormatting>
  <conditionalFormatting sqref="M12">
    <cfRule type="expression" dxfId="9699" priority="429">
      <formula>$C$12=0</formula>
    </cfRule>
  </conditionalFormatting>
  <conditionalFormatting sqref="M13">
    <cfRule type="expression" dxfId="9698" priority="428">
      <formula>$C$13=0</formula>
    </cfRule>
  </conditionalFormatting>
  <conditionalFormatting sqref="M14">
    <cfRule type="expression" dxfId="9697" priority="427">
      <formula>$C$14=0</formula>
    </cfRule>
  </conditionalFormatting>
  <conditionalFormatting sqref="M15">
    <cfRule type="expression" dxfId="9696" priority="426">
      <formula>$C$15=0</formula>
    </cfRule>
  </conditionalFormatting>
  <conditionalFormatting sqref="M16">
    <cfRule type="expression" dxfId="9695" priority="425">
      <formula>$C$16=0</formula>
    </cfRule>
  </conditionalFormatting>
  <conditionalFormatting sqref="M17">
    <cfRule type="expression" dxfId="9694" priority="424">
      <formula>$C$17=0</formula>
    </cfRule>
  </conditionalFormatting>
  <conditionalFormatting sqref="M18">
    <cfRule type="expression" dxfId="9693" priority="423">
      <formula>$C$18=0</formula>
    </cfRule>
  </conditionalFormatting>
  <conditionalFormatting sqref="M19">
    <cfRule type="expression" dxfId="9692" priority="422">
      <formula>$C$19=0</formula>
    </cfRule>
  </conditionalFormatting>
  <conditionalFormatting sqref="M20">
    <cfRule type="expression" dxfId="9691" priority="421">
      <formula>$C$20=0</formula>
    </cfRule>
  </conditionalFormatting>
  <conditionalFormatting sqref="M21">
    <cfRule type="expression" dxfId="9690" priority="420">
      <formula>$C$21=0</formula>
    </cfRule>
  </conditionalFormatting>
  <conditionalFormatting sqref="M22">
    <cfRule type="expression" dxfId="9689" priority="419">
      <formula>$C$22=0</formula>
    </cfRule>
  </conditionalFormatting>
  <conditionalFormatting sqref="M23">
    <cfRule type="expression" dxfId="9688" priority="418">
      <formula>$C$23=0</formula>
    </cfRule>
  </conditionalFormatting>
  <conditionalFormatting sqref="M24">
    <cfRule type="expression" dxfId="9687" priority="417">
      <formula>$C$24=0</formula>
    </cfRule>
  </conditionalFormatting>
  <conditionalFormatting sqref="M25">
    <cfRule type="expression" dxfId="9686" priority="416">
      <formula>$C$25=0</formula>
    </cfRule>
  </conditionalFormatting>
  <conditionalFormatting sqref="M26">
    <cfRule type="expression" dxfId="9685" priority="415">
      <formula>$C$26=0</formula>
    </cfRule>
  </conditionalFormatting>
  <conditionalFormatting sqref="M27">
    <cfRule type="expression" dxfId="9684" priority="414">
      <formula>$C$27=0</formula>
    </cfRule>
  </conditionalFormatting>
  <conditionalFormatting sqref="M28">
    <cfRule type="expression" dxfId="9683" priority="413">
      <formula>$C$28=0</formula>
    </cfRule>
  </conditionalFormatting>
  <conditionalFormatting sqref="M29">
    <cfRule type="expression" dxfId="9682" priority="412">
      <formula>$C$29=0</formula>
    </cfRule>
  </conditionalFormatting>
  <conditionalFormatting sqref="M5:M29">
    <cfRule type="expression" dxfId="9681" priority="411">
      <formula>$C$5=0</formula>
    </cfRule>
  </conditionalFormatting>
  <conditionalFormatting sqref="M6">
    <cfRule type="expression" dxfId="9680" priority="410">
      <formula>$C$6=0</formula>
    </cfRule>
  </conditionalFormatting>
  <conditionalFormatting sqref="M7">
    <cfRule type="expression" dxfId="9679" priority="409">
      <formula>$C$7=0</formula>
    </cfRule>
  </conditionalFormatting>
  <conditionalFormatting sqref="M8">
    <cfRule type="expression" dxfId="9678" priority="408">
      <formula>$C$8=0</formula>
    </cfRule>
  </conditionalFormatting>
  <conditionalFormatting sqref="M9">
    <cfRule type="expression" dxfId="9677" priority="407">
      <formula>$C$9=0</formula>
    </cfRule>
  </conditionalFormatting>
  <conditionalFormatting sqref="M10">
    <cfRule type="expression" dxfId="9676" priority="406">
      <formula>$C$10=0</formula>
    </cfRule>
  </conditionalFormatting>
  <conditionalFormatting sqref="M11">
    <cfRule type="expression" dxfId="9675" priority="405">
      <formula>$C$11=0</formula>
    </cfRule>
  </conditionalFormatting>
  <conditionalFormatting sqref="M12">
    <cfRule type="expression" dxfId="9674" priority="404">
      <formula>$C$12=0</formula>
    </cfRule>
  </conditionalFormatting>
  <conditionalFormatting sqref="M13">
    <cfRule type="expression" dxfId="9673" priority="403">
      <formula>$C$13=0</formula>
    </cfRule>
  </conditionalFormatting>
  <conditionalFormatting sqref="M14">
    <cfRule type="expression" dxfId="9672" priority="402">
      <formula>$C$14=0</formula>
    </cfRule>
  </conditionalFormatting>
  <conditionalFormatting sqref="M15">
    <cfRule type="expression" dxfId="9671" priority="401">
      <formula>$C$15=0</formula>
    </cfRule>
  </conditionalFormatting>
  <conditionalFormatting sqref="M16">
    <cfRule type="expression" dxfId="9670" priority="400">
      <formula>$C$16=0</formula>
    </cfRule>
  </conditionalFormatting>
  <conditionalFormatting sqref="M17">
    <cfRule type="expression" dxfId="9669" priority="399">
      <formula>$C$17=0</formula>
    </cfRule>
  </conditionalFormatting>
  <conditionalFormatting sqref="M18">
    <cfRule type="expression" dxfId="9668" priority="398">
      <formula>$C$18=0</formula>
    </cfRule>
  </conditionalFormatting>
  <conditionalFormatting sqref="M19">
    <cfRule type="expression" dxfId="9667" priority="397">
      <formula>$C$19=0</formula>
    </cfRule>
  </conditionalFormatting>
  <conditionalFormatting sqref="M20">
    <cfRule type="expression" dxfId="9666" priority="396">
      <formula>$C$20=0</formula>
    </cfRule>
  </conditionalFormatting>
  <conditionalFormatting sqref="M21">
    <cfRule type="expression" dxfId="9665" priority="395">
      <formula>$C$21=0</formula>
    </cfRule>
  </conditionalFormatting>
  <conditionalFormatting sqref="M22">
    <cfRule type="expression" dxfId="9664" priority="394">
      <formula>$C$22=0</formula>
    </cfRule>
  </conditionalFormatting>
  <conditionalFormatting sqref="M23">
    <cfRule type="expression" dxfId="9663" priority="393">
      <formula>$C$23=0</formula>
    </cfRule>
  </conditionalFormatting>
  <conditionalFormatting sqref="M24">
    <cfRule type="expression" dxfId="9662" priority="392">
      <formula>$C$24=0</formula>
    </cfRule>
  </conditionalFormatting>
  <conditionalFormatting sqref="M25">
    <cfRule type="expression" dxfId="9661" priority="391">
      <formula>$C$25=0</formula>
    </cfRule>
  </conditionalFormatting>
  <conditionalFormatting sqref="M26">
    <cfRule type="expression" dxfId="9660" priority="390">
      <formula>$C$26=0</formula>
    </cfRule>
  </conditionalFormatting>
  <conditionalFormatting sqref="M27">
    <cfRule type="expression" dxfId="9659" priority="389">
      <formula>$C$27=0</formula>
    </cfRule>
  </conditionalFormatting>
  <conditionalFormatting sqref="M28">
    <cfRule type="expression" dxfId="9658" priority="388">
      <formula>$C$28=0</formula>
    </cfRule>
  </conditionalFormatting>
  <conditionalFormatting sqref="M29">
    <cfRule type="expression" dxfId="9657" priority="387">
      <formula>$C$29=0</formula>
    </cfRule>
  </conditionalFormatting>
  <conditionalFormatting sqref="M5:M29">
    <cfRule type="expression" dxfId="9656" priority="386">
      <formula>$C$5=0</formula>
    </cfRule>
  </conditionalFormatting>
  <conditionalFormatting sqref="M5:M29">
    <cfRule type="expression" dxfId="9655" priority="385">
      <formula>$C$6=0</formula>
    </cfRule>
  </conditionalFormatting>
  <conditionalFormatting sqref="M7:M11">
    <cfRule type="expression" dxfId="9654" priority="384">
      <formula>$C$7=0</formula>
    </cfRule>
  </conditionalFormatting>
  <conditionalFormatting sqref="M8">
    <cfRule type="expression" dxfId="9653" priority="383">
      <formula>$C$8=0</formula>
    </cfRule>
  </conditionalFormatting>
  <conditionalFormatting sqref="M9">
    <cfRule type="expression" dxfId="9652" priority="382">
      <formula>$C$9=0</formula>
    </cfRule>
  </conditionalFormatting>
  <conditionalFormatting sqref="M10">
    <cfRule type="expression" dxfId="9651" priority="381">
      <formula>$C$10=0</formula>
    </cfRule>
  </conditionalFormatting>
  <conditionalFormatting sqref="M11">
    <cfRule type="expression" dxfId="9650" priority="380">
      <formula>$C$11=0</formula>
    </cfRule>
  </conditionalFormatting>
  <conditionalFormatting sqref="M12:M29">
    <cfRule type="expression" dxfId="9649" priority="379">
      <formula>$C$12=0</formula>
    </cfRule>
  </conditionalFormatting>
  <conditionalFormatting sqref="M13">
    <cfRule type="expression" dxfId="9648" priority="378">
      <formula>$C$13=0</formula>
    </cfRule>
  </conditionalFormatting>
  <conditionalFormatting sqref="M14">
    <cfRule type="expression" dxfId="9647" priority="377">
      <formula>$C$14=0</formula>
    </cfRule>
  </conditionalFormatting>
  <conditionalFormatting sqref="M15">
    <cfRule type="expression" dxfId="9646" priority="376">
      <formula>$C$15=0</formula>
    </cfRule>
  </conditionalFormatting>
  <conditionalFormatting sqref="M16">
    <cfRule type="expression" dxfId="9645" priority="375">
      <formula>$C$16=0</formula>
    </cfRule>
  </conditionalFormatting>
  <conditionalFormatting sqref="M17">
    <cfRule type="expression" dxfId="9644" priority="374">
      <formula>$C$17=0</formula>
    </cfRule>
  </conditionalFormatting>
  <conditionalFormatting sqref="M18:M29">
    <cfRule type="expression" dxfId="9643" priority="373">
      <formula>$C$18=0</formula>
    </cfRule>
  </conditionalFormatting>
  <conditionalFormatting sqref="M19">
    <cfRule type="expression" dxfId="9642" priority="372">
      <formula>$C$19=0</formula>
    </cfRule>
  </conditionalFormatting>
  <conditionalFormatting sqref="M20">
    <cfRule type="expression" dxfId="9641" priority="371">
      <formula>$C$20=0</formula>
    </cfRule>
  </conditionalFormatting>
  <conditionalFormatting sqref="M21">
    <cfRule type="expression" dxfId="9640" priority="370">
      <formula>$C$21=0</formula>
    </cfRule>
  </conditionalFormatting>
  <conditionalFormatting sqref="M22">
    <cfRule type="expression" dxfId="9639" priority="369">
      <formula>$C$22=0</formula>
    </cfRule>
  </conditionalFormatting>
  <conditionalFormatting sqref="M23">
    <cfRule type="expression" dxfId="9638" priority="368">
      <formula>$C$23=0</formula>
    </cfRule>
  </conditionalFormatting>
  <conditionalFormatting sqref="M24">
    <cfRule type="expression" dxfId="9637" priority="367">
      <formula>$C$24=0</formula>
    </cfRule>
  </conditionalFormatting>
  <conditionalFormatting sqref="M25">
    <cfRule type="expression" dxfId="9636" priority="366">
      <formula>$C$25=0</formula>
    </cfRule>
  </conditionalFormatting>
  <conditionalFormatting sqref="M26">
    <cfRule type="expression" dxfId="9635" priority="365">
      <formula>$C$26=0</formula>
    </cfRule>
  </conditionalFormatting>
  <conditionalFormatting sqref="M27">
    <cfRule type="expression" dxfId="9634" priority="364">
      <formula>$C$27=0</formula>
    </cfRule>
  </conditionalFormatting>
  <conditionalFormatting sqref="M28">
    <cfRule type="expression" dxfId="9633" priority="363">
      <formula>$C$28=0</formula>
    </cfRule>
  </conditionalFormatting>
  <conditionalFormatting sqref="M29">
    <cfRule type="expression" dxfId="9632" priority="362">
      <formula>$C$29=0</formula>
    </cfRule>
  </conditionalFormatting>
  <conditionalFormatting sqref="M12:M29">
    <cfRule type="expression" dxfId="9631" priority="361">
      <formula>$C$5=0</formula>
    </cfRule>
  </conditionalFormatting>
  <conditionalFormatting sqref="M12:M29">
    <cfRule type="expression" dxfId="9630" priority="360">
      <formula>$C$6=0</formula>
    </cfRule>
  </conditionalFormatting>
  <conditionalFormatting sqref="M12:M29">
    <cfRule type="expression" dxfId="9629" priority="359">
      <formula>$C$7=0</formula>
    </cfRule>
  </conditionalFormatting>
  <conditionalFormatting sqref="M12:M29">
    <cfRule type="expression" dxfId="9628" priority="358">
      <formula>$C$11=0</formula>
    </cfRule>
  </conditionalFormatting>
  <conditionalFormatting sqref="AB5:AB29">
    <cfRule type="expression" dxfId="9627" priority="357">
      <formula>$C$5=0</formula>
    </cfRule>
  </conditionalFormatting>
  <conditionalFormatting sqref="AB6">
    <cfRule type="expression" dxfId="9626" priority="356">
      <formula>$C$6=0</formula>
    </cfRule>
  </conditionalFormatting>
  <conditionalFormatting sqref="AB7">
    <cfRule type="expression" dxfId="9625" priority="355">
      <formula>$C$7=0</formula>
    </cfRule>
  </conditionalFormatting>
  <conditionalFormatting sqref="AB8">
    <cfRule type="expression" dxfId="9624" priority="354">
      <formula>$C$8=0</formula>
    </cfRule>
  </conditionalFormatting>
  <conditionalFormatting sqref="AB9">
    <cfRule type="expression" dxfId="9623" priority="353">
      <formula>$C$9=0</formula>
    </cfRule>
  </conditionalFormatting>
  <conditionalFormatting sqref="AB10">
    <cfRule type="expression" dxfId="9622" priority="352">
      <formula>$C$10=0</formula>
    </cfRule>
  </conditionalFormatting>
  <conditionalFormatting sqref="AB11">
    <cfRule type="expression" dxfId="9621" priority="351">
      <formula>$C$11=0</formula>
    </cfRule>
  </conditionalFormatting>
  <conditionalFormatting sqref="AB12">
    <cfRule type="expression" dxfId="9620" priority="350">
      <formula>$C$12=0</formula>
    </cfRule>
  </conditionalFormatting>
  <conditionalFormatting sqref="AB13">
    <cfRule type="expression" dxfId="9619" priority="349">
      <formula>$C$13=0</formula>
    </cfRule>
  </conditionalFormatting>
  <conditionalFormatting sqref="AB14">
    <cfRule type="expression" dxfId="9618" priority="348">
      <formula>$C$14=0</formula>
    </cfRule>
  </conditionalFormatting>
  <conditionalFormatting sqref="AB15">
    <cfRule type="expression" dxfId="9617" priority="347">
      <formula>$C$15=0</formula>
    </cfRule>
  </conditionalFormatting>
  <conditionalFormatting sqref="AB16">
    <cfRule type="expression" dxfId="9616" priority="346">
      <formula>$C$16=0</formula>
    </cfRule>
  </conditionalFormatting>
  <conditionalFormatting sqref="AB17">
    <cfRule type="expression" dxfId="9615" priority="345">
      <formula>$C$17=0</formula>
    </cfRule>
  </conditionalFormatting>
  <conditionalFormatting sqref="AB18">
    <cfRule type="expression" dxfId="9614" priority="344">
      <formula>$C$18=0</formula>
    </cfRule>
  </conditionalFormatting>
  <conditionalFormatting sqref="AB19">
    <cfRule type="expression" dxfId="9613" priority="343">
      <formula>$C$19=0</formula>
    </cfRule>
  </conditionalFormatting>
  <conditionalFormatting sqref="AB20">
    <cfRule type="expression" dxfId="9612" priority="342">
      <formula>$C$20=0</formula>
    </cfRule>
  </conditionalFormatting>
  <conditionalFormatting sqref="AB21">
    <cfRule type="expression" dxfId="9611" priority="341">
      <formula>$C$21=0</formula>
    </cfRule>
  </conditionalFormatting>
  <conditionalFormatting sqref="AB22">
    <cfRule type="expression" dxfId="9610" priority="340">
      <formula>$C$22=0</formula>
    </cfRule>
  </conditionalFormatting>
  <conditionalFormatting sqref="AB23">
    <cfRule type="expression" dxfId="9609" priority="339">
      <formula>$C$23=0</formula>
    </cfRule>
  </conditionalFormatting>
  <conditionalFormatting sqref="AB24">
    <cfRule type="expression" dxfId="9608" priority="338">
      <formula>$C$24=0</formula>
    </cfRule>
  </conditionalFormatting>
  <conditionalFormatting sqref="AB25">
    <cfRule type="expression" dxfId="9607" priority="337">
      <formula>$C$25=0</formula>
    </cfRule>
  </conditionalFormatting>
  <conditionalFormatting sqref="AB26">
    <cfRule type="expression" dxfId="9606" priority="336">
      <formula>$C$26=0</formula>
    </cfRule>
  </conditionalFormatting>
  <conditionalFormatting sqref="AB27">
    <cfRule type="expression" dxfId="9605" priority="335">
      <formula>$C$27=0</formula>
    </cfRule>
  </conditionalFormatting>
  <conditionalFormatting sqref="AB28">
    <cfRule type="expression" dxfId="9604" priority="334">
      <formula>$C$28=0</formula>
    </cfRule>
  </conditionalFormatting>
  <conditionalFormatting sqref="AB29">
    <cfRule type="expression" dxfId="9603" priority="333">
      <formula>$C$29=0</formula>
    </cfRule>
  </conditionalFormatting>
  <conditionalFormatting sqref="AB5:AB29">
    <cfRule type="expression" dxfId="9602" priority="332">
      <formula>$C$5=0</formula>
    </cfRule>
  </conditionalFormatting>
  <conditionalFormatting sqref="AB6">
    <cfRule type="expression" dxfId="9601" priority="331">
      <formula>$C$6=0</formula>
    </cfRule>
  </conditionalFormatting>
  <conditionalFormatting sqref="AB7">
    <cfRule type="expression" dxfId="9600" priority="330">
      <formula>$C$7=0</formula>
    </cfRule>
  </conditionalFormatting>
  <conditionalFormatting sqref="AB8">
    <cfRule type="expression" dxfId="9599" priority="329">
      <formula>$C$8=0</formula>
    </cfRule>
  </conditionalFormatting>
  <conditionalFormatting sqref="AB9">
    <cfRule type="expression" dxfId="9598" priority="328">
      <formula>$C$9=0</formula>
    </cfRule>
  </conditionalFormatting>
  <conditionalFormatting sqref="AB10">
    <cfRule type="expression" dxfId="9597" priority="327">
      <formula>$C$10=0</formula>
    </cfRule>
  </conditionalFormatting>
  <conditionalFormatting sqref="AB11">
    <cfRule type="expression" dxfId="9596" priority="326">
      <formula>$C$11=0</formula>
    </cfRule>
  </conditionalFormatting>
  <conditionalFormatting sqref="AB12">
    <cfRule type="expression" dxfId="9595" priority="325">
      <formula>$C$12=0</formula>
    </cfRule>
  </conditionalFormatting>
  <conditionalFormatting sqref="AB13">
    <cfRule type="expression" dxfId="9594" priority="324">
      <formula>$C$13=0</formula>
    </cfRule>
  </conditionalFormatting>
  <conditionalFormatting sqref="AB14">
    <cfRule type="expression" dxfId="9593" priority="323">
      <formula>$C$14=0</formula>
    </cfRule>
  </conditionalFormatting>
  <conditionalFormatting sqref="AB15">
    <cfRule type="expression" dxfId="9592" priority="322">
      <formula>$C$15=0</formula>
    </cfRule>
  </conditionalFormatting>
  <conditionalFormatting sqref="AB16">
    <cfRule type="expression" dxfId="9591" priority="321">
      <formula>$C$16=0</formula>
    </cfRule>
  </conditionalFormatting>
  <conditionalFormatting sqref="AB17">
    <cfRule type="expression" dxfId="9590" priority="320">
      <formula>$C$17=0</formula>
    </cfRule>
  </conditionalFormatting>
  <conditionalFormatting sqref="AB18">
    <cfRule type="expression" dxfId="9589" priority="319">
      <formula>$C$18=0</formula>
    </cfRule>
  </conditionalFormatting>
  <conditionalFormatting sqref="AB19">
    <cfRule type="expression" dxfId="9588" priority="318">
      <formula>$C$19=0</formula>
    </cfRule>
  </conditionalFormatting>
  <conditionalFormatting sqref="AB20">
    <cfRule type="expression" dxfId="9587" priority="317">
      <formula>$C$20=0</formula>
    </cfRule>
  </conditionalFormatting>
  <conditionalFormatting sqref="AB21">
    <cfRule type="expression" dxfId="9586" priority="316">
      <formula>$C$21=0</formula>
    </cfRule>
  </conditionalFormatting>
  <conditionalFormatting sqref="AB22">
    <cfRule type="expression" dxfId="9585" priority="315">
      <formula>$C$22=0</formula>
    </cfRule>
  </conditionalFormatting>
  <conditionalFormatting sqref="AB23">
    <cfRule type="expression" dxfId="9584" priority="314">
      <formula>$C$23=0</formula>
    </cfRule>
  </conditionalFormatting>
  <conditionalFormatting sqref="AB24">
    <cfRule type="expression" dxfId="9583" priority="313">
      <formula>$C$24=0</formula>
    </cfRule>
  </conditionalFormatting>
  <conditionalFormatting sqref="AB25">
    <cfRule type="expression" dxfId="9582" priority="312">
      <formula>$C$25=0</formula>
    </cfRule>
  </conditionalFormatting>
  <conditionalFormatting sqref="AB26">
    <cfRule type="expression" dxfId="9581" priority="311">
      <formula>$C$26=0</formula>
    </cfRule>
  </conditionalFormatting>
  <conditionalFormatting sqref="AB27">
    <cfRule type="expression" dxfId="9580" priority="310">
      <formula>$C$27=0</formula>
    </cfRule>
  </conditionalFormatting>
  <conditionalFormatting sqref="AB28">
    <cfRule type="expression" dxfId="9579" priority="309">
      <formula>$C$28=0</formula>
    </cfRule>
  </conditionalFormatting>
  <conditionalFormatting sqref="AB29">
    <cfRule type="expression" dxfId="9578" priority="308">
      <formula>$C$29=0</formula>
    </cfRule>
  </conditionalFormatting>
  <conditionalFormatting sqref="AB5:AB29">
    <cfRule type="expression" dxfId="9577" priority="307">
      <formula>$C$5=0</formula>
    </cfRule>
  </conditionalFormatting>
  <conditionalFormatting sqref="AB6">
    <cfRule type="expression" dxfId="9576" priority="306">
      <formula>$C$6=0</formula>
    </cfRule>
  </conditionalFormatting>
  <conditionalFormatting sqref="AB7">
    <cfRule type="expression" dxfId="9575" priority="305">
      <formula>$C$7=0</formula>
    </cfRule>
  </conditionalFormatting>
  <conditionalFormatting sqref="AB8">
    <cfRule type="expression" dxfId="9574" priority="304">
      <formula>$C$8=0</formula>
    </cfRule>
  </conditionalFormatting>
  <conditionalFormatting sqref="AB9">
    <cfRule type="expression" dxfId="9573" priority="303">
      <formula>$C$9=0</formula>
    </cfRule>
  </conditionalFormatting>
  <conditionalFormatting sqref="AB10">
    <cfRule type="expression" dxfId="9572" priority="302">
      <formula>$C$10=0</formula>
    </cfRule>
  </conditionalFormatting>
  <conditionalFormatting sqref="AB11">
    <cfRule type="expression" dxfId="9571" priority="301">
      <formula>$C$11=0</formula>
    </cfRule>
  </conditionalFormatting>
  <conditionalFormatting sqref="AB12">
    <cfRule type="expression" dxfId="9570" priority="300">
      <formula>$C$12=0</formula>
    </cfRule>
  </conditionalFormatting>
  <conditionalFormatting sqref="AB13">
    <cfRule type="expression" dxfId="9569" priority="299">
      <formula>$C$13=0</formula>
    </cfRule>
  </conditionalFormatting>
  <conditionalFormatting sqref="AB14">
    <cfRule type="expression" dxfId="9568" priority="298">
      <formula>$C$14=0</formula>
    </cfRule>
  </conditionalFormatting>
  <conditionalFormatting sqref="AB15">
    <cfRule type="expression" dxfId="9567" priority="297">
      <formula>$C$15=0</formula>
    </cfRule>
  </conditionalFormatting>
  <conditionalFormatting sqref="AB16">
    <cfRule type="expression" dxfId="9566" priority="296">
      <formula>$C$16=0</formula>
    </cfRule>
  </conditionalFormatting>
  <conditionalFormatting sqref="AB17">
    <cfRule type="expression" dxfId="9565" priority="295">
      <formula>$C$17=0</formula>
    </cfRule>
  </conditionalFormatting>
  <conditionalFormatting sqref="AB18">
    <cfRule type="expression" dxfId="9564" priority="294">
      <formula>$C$18=0</formula>
    </cfRule>
  </conditionalFormatting>
  <conditionalFormatting sqref="AB19">
    <cfRule type="expression" dxfId="9563" priority="293">
      <formula>$C$19=0</formula>
    </cfRule>
  </conditionalFormatting>
  <conditionalFormatting sqref="AB20">
    <cfRule type="expression" dxfId="9562" priority="292">
      <formula>$C$20=0</formula>
    </cfRule>
  </conditionalFormatting>
  <conditionalFormatting sqref="AB21">
    <cfRule type="expression" dxfId="9561" priority="291">
      <formula>$C$21=0</formula>
    </cfRule>
  </conditionalFormatting>
  <conditionalFormatting sqref="AB22">
    <cfRule type="expression" dxfId="9560" priority="290">
      <formula>$C$22=0</formula>
    </cfRule>
  </conditionalFormatting>
  <conditionalFormatting sqref="AB23">
    <cfRule type="expression" dxfId="9559" priority="289">
      <formula>$C$23=0</formula>
    </cfRule>
  </conditionalFormatting>
  <conditionalFormatting sqref="AB24">
    <cfRule type="expression" dxfId="9558" priority="288">
      <formula>$C$24=0</formula>
    </cfRule>
  </conditionalFormatting>
  <conditionalFormatting sqref="AB25">
    <cfRule type="expression" dxfId="9557" priority="287">
      <formula>$C$25=0</formula>
    </cfRule>
  </conditionalFormatting>
  <conditionalFormatting sqref="AB26">
    <cfRule type="expression" dxfId="9556" priority="286">
      <formula>$C$26=0</formula>
    </cfRule>
  </conditionalFormatting>
  <conditionalFormatting sqref="AB27">
    <cfRule type="expression" dxfId="9555" priority="285">
      <formula>$C$27=0</formula>
    </cfRule>
  </conditionalFormatting>
  <conditionalFormatting sqref="AB28">
    <cfRule type="expression" dxfId="9554" priority="284">
      <formula>$C$28=0</formula>
    </cfRule>
  </conditionalFormatting>
  <conditionalFormatting sqref="AB29">
    <cfRule type="expression" dxfId="9553" priority="283">
      <formula>$C$29=0</formula>
    </cfRule>
  </conditionalFormatting>
  <conditionalFormatting sqref="AB5:AB29">
    <cfRule type="expression" dxfId="9552" priority="282">
      <formula>$C$5=0</formula>
    </cfRule>
  </conditionalFormatting>
  <conditionalFormatting sqref="AB6">
    <cfRule type="expression" dxfId="9551" priority="281">
      <formula>$C$6=0</formula>
    </cfRule>
  </conditionalFormatting>
  <conditionalFormatting sqref="AB7">
    <cfRule type="expression" dxfId="9550" priority="280">
      <formula>$C$7=0</formula>
    </cfRule>
  </conditionalFormatting>
  <conditionalFormatting sqref="AB8">
    <cfRule type="expression" dxfId="9549" priority="279">
      <formula>$C$8=0</formula>
    </cfRule>
  </conditionalFormatting>
  <conditionalFormatting sqref="AB9">
    <cfRule type="expression" dxfId="9548" priority="278">
      <formula>$C$9=0</formula>
    </cfRule>
  </conditionalFormatting>
  <conditionalFormatting sqref="AB10">
    <cfRule type="expression" dxfId="9547" priority="277">
      <formula>$C$10=0</formula>
    </cfRule>
  </conditionalFormatting>
  <conditionalFormatting sqref="AB11">
    <cfRule type="expression" dxfId="9546" priority="276">
      <formula>$C$11=0</formula>
    </cfRule>
  </conditionalFormatting>
  <conditionalFormatting sqref="AB12">
    <cfRule type="expression" dxfId="9545" priority="275">
      <formula>$C$12=0</formula>
    </cfRule>
  </conditionalFormatting>
  <conditionalFormatting sqref="AB13">
    <cfRule type="expression" dxfId="9544" priority="274">
      <formula>$C$13=0</formula>
    </cfRule>
  </conditionalFormatting>
  <conditionalFormatting sqref="AB14">
    <cfRule type="expression" dxfId="9543" priority="273">
      <formula>$C$14=0</formula>
    </cfRule>
  </conditionalFormatting>
  <conditionalFormatting sqref="AB15">
    <cfRule type="expression" dxfId="9542" priority="272">
      <formula>$C$15=0</formula>
    </cfRule>
  </conditionalFormatting>
  <conditionalFormatting sqref="AB16">
    <cfRule type="expression" dxfId="9541" priority="271">
      <formula>$C$16=0</formula>
    </cfRule>
  </conditionalFormatting>
  <conditionalFormatting sqref="AB17">
    <cfRule type="expression" dxfId="9540" priority="270">
      <formula>$C$17=0</formula>
    </cfRule>
  </conditionalFormatting>
  <conditionalFormatting sqref="AB18">
    <cfRule type="expression" dxfId="9539" priority="269">
      <formula>$C$18=0</formula>
    </cfRule>
  </conditionalFormatting>
  <conditionalFormatting sqref="AB19">
    <cfRule type="expression" dxfId="9538" priority="268">
      <formula>$C$19=0</formula>
    </cfRule>
  </conditionalFormatting>
  <conditionalFormatting sqref="AB20">
    <cfRule type="expression" dxfId="9537" priority="267">
      <formula>$C$20=0</formula>
    </cfRule>
  </conditionalFormatting>
  <conditionalFormatting sqref="AB21">
    <cfRule type="expression" dxfId="9536" priority="266">
      <formula>$C$21=0</formula>
    </cfRule>
  </conditionalFormatting>
  <conditionalFormatting sqref="AB22">
    <cfRule type="expression" dxfId="9535" priority="265">
      <formula>$C$22=0</formula>
    </cfRule>
  </conditionalFormatting>
  <conditionalFormatting sqref="AB23">
    <cfRule type="expression" dxfId="9534" priority="264">
      <formula>$C$23=0</formula>
    </cfRule>
  </conditionalFormatting>
  <conditionalFormatting sqref="AB24">
    <cfRule type="expression" dxfId="9533" priority="263">
      <formula>$C$24=0</formula>
    </cfRule>
  </conditionalFormatting>
  <conditionalFormatting sqref="AB25">
    <cfRule type="expression" dxfId="9532" priority="262">
      <formula>$C$25=0</formula>
    </cfRule>
  </conditionalFormatting>
  <conditionalFormatting sqref="AB26">
    <cfRule type="expression" dxfId="9531" priority="261">
      <formula>$C$26=0</formula>
    </cfRule>
  </conditionalFormatting>
  <conditionalFormatting sqref="AB27">
    <cfRule type="expression" dxfId="9530" priority="260">
      <formula>$C$27=0</formula>
    </cfRule>
  </conditionalFormatting>
  <conditionalFormatting sqref="AB28">
    <cfRule type="expression" dxfId="9529" priority="259">
      <formula>$C$28=0</formula>
    </cfRule>
  </conditionalFormatting>
  <conditionalFormatting sqref="AB29">
    <cfRule type="expression" dxfId="9528" priority="258">
      <formula>$C$29=0</formula>
    </cfRule>
  </conditionalFormatting>
  <conditionalFormatting sqref="AB5:AB29">
    <cfRule type="expression" dxfId="9527" priority="257">
      <formula>$C$5=0</formula>
    </cfRule>
  </conditionalFormatting>
  <conditionalFormatting sqref="AB6">
    <cfRule type="expression" dxfId="9526" priority="256">
      <formula>$C$6=0</formula>
    </cfRule>
  </conditionalFormatting>
  <conditionalFormatting sqref="AB7">
    <cfRule type="expression" dxfId="9525" priority="255">
      <formula>$C$7=0</formula>
    </cfRule>
  </conditionalFormatting>
  <conditionalFormatting sqref="AB8">
    <cfRule type="expression" dxfId="9524" priority="254">
      <formula>$C$8=0</formula>
    </cfRule>
  </conditionalFormatting>
  <conditionalFormatting sqref="AB9">
    <cfRule type="expression" dxfId="9523" priority="253">
      <formula>$C$9=0</formula>
    </cfRule>
  </conditionalFormatting>
  <conditionalFormatting sqref="AB10">
    <cfRule type="expression" dxfId="9522" priority="252">
      <formula>$C$10=0</formula>
    </cfRule>
  </conditionalFormatting>
  <conditionalFormatting sqref="AB11">
    <cfRule type="expression" dxfId="9521" priority="251">
      <formula>$C$11=0</formula>
    </cfRule>
  </conditionalFormatting>
  <conditionalFormatting sqref="AB12">
    <cfRule type="expression" dxfId="9520" priority="250">
      <formula>$C$12=0</formula>
    </cfRule>
  </conditionalFormatting>
  <conditionalFormatting sqref="AB13">
    <cfRule type="expression" dxfId="9519" priority="249">
      <formula>$C$13=0</formula>
    </cfRule>
  </conditionalFormatting>
  <conditionalFormatting sqref="AB14">
    <cfRule type="expression" dxfId="9518" priority="248">
      <formula>$C$14=0</formula>
    </cfRule>
  </conditionalFormatting>
  <conditionalFormatting sqref="AB15">
    <cfRule type="expression" dxfId="9517" priority="247">
      <formula>$C$15=0</formula>
    </cfRule>
  </conditionalFormatting>
  <conditionalFormatting sqref="AB16">
    <cfRule type="expression" dxfId="9516" priority="246">
      <formula>$C$16=0</formula>
    </cfRule>
  </conditionalFormatting>
  <conditionalFormatting sqref="AB17">
    <cfRule type="expression" dxfId="9515" priority="245">
      <formula>$C$17=0</formula>
    </cfRule>
  </conditionalFormatting>
  <conditionalFormatting sqref="AB18">
    <cfRule type="expression" dxfId="9514" priority="244">
      <formula>$C$18=0</formula>
    </cfRule>
  </conditionalFormatting>
  <conditionalFormatting sqref="AB19">
    <cfRule type="expression" dxfId="9513" priority="243">
      <formula>$C$19=0</formula>
    </cfRule>
  </conditionalFormatting>
  <conditionalFormatting sqref="AB20">
    <cfRule type="expression" dxfId="9512" priority="242">
      <formula>$C$20=0</formula>
    </cfRule>
  </conditionalFormatting>
  <conditionalFormatting sqref="AB21">
    <cfRule type="expression" dxfId="9511" priority="241">
      <formula>$C$21=0</formula>
    </cfRule>
  </conditionalFormatting>
  <conditionalFormatting sqref="AB22">
    <cfRule type="expression" dxfId="9510" priority="240">
      <formula>$C$22=0</formula>
    </cfRule>
  </conditionalFormatting>
  <conditionalFormatting sqref="AB23">
    <cfRule type="expression" dxfId="9509" priority="239">
      <formula>$C$23=0</formula>
    </cfRule>
  </conditionalFormatting>
  <conditionalFormatting sqref="AB24">
    <cfRule type="expression" dxfId="9508" priority="238">
      <formula>$C$24=0</formula>
    </cfRule>
  </conditionalFormatting>
  <conditionalFormatting sqref="AB25">
    <cfRule type="expression" dxfId="9507" priority="237">
      <formula>$C$25=0</formula>
    </cfRule>
  </conditionalFormatting>
  <conditionalFormatting sqref="AB26">
    <cfRule type="expression" dxfId="9506" priority="236">
      <formula>$C$26=0</formula>
    </cfRule>
  </conditionalFormatting>
  <conditionalFormatting sqref="AB27">
    <cfRule type="expression" dxfId="9505" priority="235">
      <formula>$C$27=0</formula>
    </cfRule>
  </conditionalFormatting>
  <conditionalFormatting sqref="AB28">
    <cfRule type="expression" dxfId="9504" priority="234">
      <formula>$C$28=0</formula>
    </cfRule>
  </conditionalFormatting>
  <conditionalFormatting sqref="AB29">
    <cfRule type="expression" dxfId="9503" priority="233">
      <formula>$C$29=0</formula>
    </cfRule>
  </conditionalFormatting>
  <conditionalFormatting sqref="AB5:AB29">
    <cfRule type="expression" dxfId="9502" priority="232">
      <formula>$C$6=0</formula>
    </cfRule>
  </conditionalFormatting>
  <conditionalFormatting sqref="AD5:AE5">
    <cfRule type="expression" dxfId="9501" priority="230">
      <formula>D5=0</formula>
    </cfRule>
    <cfRule type="iconSet" priority="231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9500" priority="228">
      <formula>D6=0</formula>
    </cfRule>
    <cfRule type="iconSet" priority="229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9499" priority="226">
      <formula>D7=0</formula>
    </cfRule>
    <cfRule type="iconSet" priority="227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9498" priority="224">
      <formula>D8=0</formula>
    </cfRule>
    <cfRule type="iconSet" priority="225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9497" priority="222">
      <formula>D9=0</formula>
    </cfRule>
    <cfRule type="iconSet" priority="223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9496" priority="220">
      <formula>D10=0</formula>
    </cfRule>
    <cfRule type="iconSet" priority="221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9495" priority="218">
      <formula>D11=0</formula>
    </cfRule>
    <cfRule type="iconSet" priority="219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9494" priority="216">
      <formula>D12=0</formula>
    </cfRule>
    <cfRule type="iconSet" priority="217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9493" priority="214">
      <formula>D13=0</formula>
    </cfRule>
    <cfRule type="iconSet" priority="215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9492" priority="212">
      <formula>D14=0</formula>
    </cfRule>
    <cfRule type="iconSet" priority="213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9491" priority="210">
      <formula>D15=0</formula>
    </cfRule>
    <cfRule type="iconSet" priority="211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9490" priority="208">
      <formula>D16=0</formula>
    </cfRule>
    <cfRule type="iconSet" priority="209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9489" priority="206">
      <formula>D17=0</formula>
    </cfRule>
    <cfRule type="iconSet" priority="207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9488" priority="204">
      <formula>D18=0</formula>
    </cfRule>
    <cfRule type="iconSet" priority="205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9487" priority="202">
      <formula>D19=0</formula>
    </cfRule>
    <cfRule type="iconSet" priority="203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9486" priority="200">
      <formula>D20=0</formula>
    </cfRule>
    <cfRule type="iconSet" priority="201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9485" priority="198">
      <formula>D21=0</formula>
    </cfRule>
    <cfRule type="iconSet" priority="199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9484" priority="196">
      <formula>D22=0</formula>
    </cfRule>
    <cfRule type="iconSet" priority="197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9483" priority="194">
      <formula>D23=0</formula>
    </cfRule>
    <cfRule type="iconSet" priority="195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9482" priority="192">
      <formula>D24=0</formula>
    </cfRule>
    <cfRule type="iconSet" priority="193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9481" priority="190">
      <formula>D25=0</formula>
    </cfRule>
    <cfRule type="iconSet" priority="191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9480" priority="188">
      <formula>D26=0</formula>
    </cfRule>
    <cfRule type="iconSet" priority="189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9479" priority="186">
      <formula>D27=0</formula>
    </cfRule>
    <cfRule type="iconSet" priority="187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9478" priority="184">
      <formula>D28=0</formula>
    </cfRule>
    <cfRule type="iconSet" priority="185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9477" priority="182">
      <formula>D29=0</formula>
    </cfRule>
    <cfRule type="iconSet" priority="183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9476" priority="181">
      <formula>ISERROR(AD5)</formula>
    </cfRule>
  </conditionalFormatting>
  <conditionalFormatting sqref="AD5:AE5">
    <cfRule type="expression" dxfId="9475" priority="179">
      <formula>D5=0</formula>
    </cfRule>
    <cfRule type="iconSet" priority="180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9474" priority="177">
      <formula>D6=0</formula>
    </cfRule>
    <cfRule type="iconSet" priority="178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9473" priority="175">
      <formula>D7=0</formula>
    </cfRule>
    <cfRule type="iconSet" priority="176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9472" priority="173">
      <formula>D8=0</formula>
    </cfRule>
    <cfRule type="iconSet" priority="174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9471" priority="171">
      <formula>D9=0</formula>
    </cfRule>
    <cfRule type="iconSet" priority="172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9470" priority="169">
      <formula>D10=0</formula>
    </cfRule>
    <cfRule type="iconSet" priority="170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9469" priority="167">
      <formula>D11=0</formula>
    </cfRule>
    <cfRule type="iconSet" priority="168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9468" priority="165">
      <formula>D12=0</formula>
    </cfRule>
    <cfRule type="iconSet" priority="166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9467" priority="163">
      <formula>D13=0</formula>
    </cfRule>
    <cfRule type="iconSet" priority="164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9466" priority="161">
      <formula>D14=0</formula>
    </cfRule>
    <cfRule type="iconSet" priority="162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9465" priority="159">
      <formula>D15=0</formula>
    </cfRule>
    <cfRule type="iconSet" priority="160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9464" priority="157">
      <formula>D16=0</formula>
    </cfRule>
    <cfRule type="iconSet" priority="158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9463" priority="155">
      <formula>D17=0</formula>
    </cfRule>
    <cfRule type="iconSet" priority="156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9462" priority="153">
      <formula>D18=0</formula>
    </cfRule>
    <cfRule type="iconSet" priority="154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9461" priority="151">
      <formula>D19=0</formula>
    </cfRule>
    <cfRule type="iconSet" priority="152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9460" priority="149">
      <formula>D20=0</formula>
    </cfRule>
    <cfRule type="iconSet" priority="150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9459" priority="147">
      <formula>D21=0</formula>
    </cfRule>
    <cfRule type="iconSet" priority="148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9458" priority="145">
      <formula>D22=0</formula>
    </cfRule>
    <cfRule type="iconSet" priority="146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9457" priority="143">
      <formula>D23=0</formula>
    </cfRule>
    <cfRule type="iconSet" priority="144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9456" priority="141">
      <formula>D24=0</formula>
    </cfRule>
    <cfRule type="iconSet" priority="142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9455" priority="139">
      <formula>D25=0</formula>
    </cfRule>
    <cfRule type="iconSet" priority="140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9454" priority="137">
      <formula>D26=0</formula>
    </cfRule>
    <cfRule type="iconSet" priority="138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9453" priority="135">
      <formula>D27=0</formula>
    </cfRule>
    <cfRule type="iconSet" priority="136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9452" priority="133">
      <formula>D28=0</formula>
    </cfRule>
    <cfRule type="iconSet" priority="134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9451" priority="131">
      <formula>D29=0</formula>
    </cfRule>
    <cfRule type="iconSet" priority="132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9450" priority="130">
      <formula>ISERROR(AD5)</formula>
    </cfRule>
  </conditionalFormatting>
  <conditionalFormatting sqref="AD5:AE5">
    <cfRule type="iconSet" priority="129">
      <iconSet iconSet="3Arrows" reverse="1">
        <cfvo type="percent" val="0"/>
        <cfvo type="num" val="1"/>
        <cfvo type="num" val="2"/>
      </iconSet>
    </cfRule>
  </conditionalFormatting>
  <conditionalFormatting sqref="AD5:AE5">
    <cfRule type="expression" dxfId="9449" priority="127">
      <formula>D5=0</formula>
    </cfRule>
    <cfRule type="iconSet" priority="128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9448" priority="125">
      <formula>D6=0</formula>
    </cfRule>
    <cfRule type="iconSet" priority="126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9447" priority="123">
      <formula>D7=0</formula>
    </cfRule>
    <cfRule type="iconSet" priority="124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9446" priority="121">
      <formula>D8=0</formula>
    </cfRule>
    <cfRule type="iconSet" priority="122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9445" priority="119">
      <formula>D9=0</formula>
    </cfRule>
    <cfRule type="iconSet" priority="120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9444" priority="117">
      <formula>D10=0</formula>
    </cfRule>
    <cfRule type="iconSet" priority="118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9443" priority="115">
      <formula>D11=0</formula>
    </cfRule>
    <cfRule type="iconSet" priority="116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9442" priority="113">
      <formula>D12=0</formula>
    </cfRule>
    <cfRule type="iconSet" priority="114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9441" priority="111">
      <formula>D13=0</formula>
    </cfRule>
    <cfRule type="iconSet" priority="112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9440" priority="109">
      <formula>D14=0</formula>
    </cfRule>
    <cfRule type="iconSet" priority="110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9439" priority="107">
      <formula>D15=0</formula>
    </cfRule>
    <cfRule type="iconSet" priority="108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9438" priority="105">
      <formula>D16=0</formula>
    </cfRule>
    <cfRule type="iconSet" priority="106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9437" priority="103">
      <formula>D17=0</formula>
    </cfRule>
    <cfRule type="iconSet" priority="104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9436" priority="101">
      <formula>D18=0</formula>
    </cfRule>
    <cfRule type="iconSet" priority="102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9435" priority="99">
      <formula>D19=0</formula>
    </cfRule>
    <cfRule type="iconSet" priority="100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9434" priority="97">
      <formula>D20=0</formula>
    </cfRule>
    <cfRule type="iconSet" priority="98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9433" priority="95">
      <formula>D21=0</formula>
    </cfRule>
    <cfRule type="iconSet" priority="96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9432" priority="93">
      <formula>D22=0</formula>
    </cfRule>
    <cfRule type="iconSet" priority="94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9431" priority="91">
      <formula>D23=0</formula>
    </cfRule>
    <cfRule type="iconSet" priority="92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9430" priority="89">
      <formula>D24=0</formula>
    </cfRule>
    <cfRule type="iconSet" priority="90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9429" priority="87">
      <formula>D25=0</formula>
    </cfRule>
    <cfRule type="iconSet" priority="88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9428" priority="85">
      <formula>D26=0</formula>
    </cfRule>
    <cfRule type="iconSet" priority="86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9427" priority="83">
      <formula>D27=0</formula>
    </cfRule>
    <cfRule type="iconSet" priority="84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9426" priority="81">
      <formula>D28=0</formula>
    </cfRule>
    <cfRule type="iconSet" priority="82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9425" priority="79">
      <formula>D29=0</formula>
    </cfRule>
    <cfRule type="iconSet" priority="80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9424" priority="78">
      <formula>ISERROR(AD5)</formula>
    </cfRule>
  </conditionalFormatting>
  <conditionalFormatting sqref="AD5:AE5">
    <cfRule type="expression" dxfId="9423" priority="76">
      <formula>D5=0</formula>
    </cfRule>
    <cfRule type="iconSet" priority="77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9422" priority="74">
      <formula>D6=0</formula>
    </cfRule>
    <cfRule type="iconSet" priority="75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9421" priority="72">
      <formula>D7=0</formula>
    </cfRule>
    <cfRule type="iconSet" priority="73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9420" priority="70">
      <formula>D8=0</formula>
    </cfRule>
    <cfRule type="iconSet" priority="71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9419" priority="68">
      <formula>D9=0</formula>
    </cfRule>
    <cfRule type="iconSet" priority="69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9418" priority="66">
      <formula>D10=0</formula>
    </cfRule>
    <cfRule type="iconSet" priority="67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9417" priority="64">
      <formula>D11=0</formula>
    </cfRule>
    <cfRule type="iconSet" priority="65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9416" priority="62">
      <formula>D12=0</formula>
    </cfRule>
    <cfRule type="iconSet" priority="63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9415" priority="60">
      <formula>D13=0</formula>
    </cfRule>
    <cfRule type="iconSet" priority="61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9414" priority="58">
      <formula>D14=0</formula>
    </cfRule>
    <cfRule type="iconSet" priority="59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9413" priority="56">
      <formula>D15=0</formula>
    </cfRule>
    <cfRule type="iconSet" priority="57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9412" priority="54">
      <formula>D16=0</formula>
    </cfRule>
    <cfRule type="iconSet" priority="55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9411" priority="52">
      <formula>D17=0</formula>
    </cfRule>
    <cfRule type="iconSet" priority="53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9410" priority="50">
      <formula>D18=0</formula>
    </cfRule>
    <cfRule type="iconSet" priority="51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9409" priority="48">
      <formula>D19=0</formula>
    </cfRule>
    <cfRule type="iconSet" priority="49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9408" priority="46">
      <formula>D20=0</formula>
    </cfRule>
    <cfRule type="iconSet" priority="47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9407" priority="44">
      <formula>D21=0</formula>
    </cfRule>
    <cfRule type="iconSet" priority="45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9406" priority="42">
      <formula>D22=0</formula>
    </cfRule>
    <cfRule type="iconSet" priority="43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9405" priority="40">
      <formula>D23=0</formula>
    </cfRule>
    <cfRule type="iconSet" priority="41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9404" priority="38">
      <formula>D24=0</formula>
    </cfRule>
    <cfRule type="iconSet" priority="39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9403" priority="36">
      <formula>D25=0</formula>
    </cfRule>
    <cfRule type="iconSet" priority="37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9402" priority="34">
      <formula>D26=0</formula>
    </cfRule>
    <cfRule type="iconSet" priority="35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9401" priority="32">
      <formula>D27=0</formula>
    </cfRule>
    <cfRule type="iconSet" priority="33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9400" priority="30">
      <formula>D28=0</formula>
    </cfRule>
    <cfRule type="iconSet" priority="31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9399" priority="28">
      <formula>D29=0</formula>
    </cfRule>
    <cfRule type="iconSet" priority="29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9398" priority="27">
      <formula>ISERROR(AD5)</formula>
    </cfRule>
  </conditionalFormatting>
  <conditionalFormatting sqref="AD5:AD29">
    <cfRule type="containsErrors" dxfId="9397" priority="26">
      <formula>ISERROR(AD5)</formula>
    </cfRule>
  </conditionalFormatting>
  <conditionalFormatting sqref="AD5">
    <cfRule type="iconSet" priority="25">
      <iconSet iconSet="3Arrows">
        <cfvo type="percent" val="0"/>
        <cfvo type="num" val="0"/>
        <cfvo type="num" val="1"/>
      </iconSet>
    </cfRule>
  </conditionalFormatting>
  <conditionalFormatting sqref="AD6">
    <cfRule type="iconSet" priority="24">
      <iconSet iconSet="3Arrows">
        <cfvo type="percent" val="0"/>
        <cfvo type="num" val="0"/>
        <cfvo type="num" val="1"/>
      </iconSet>
    </cfRule>
  </conditionalFormatting>
  <conditionalFormatting sqref="AD7">
    <cfRule type="iconSet" priority="23">
      <iconSet iconSet="3Arrows">
        <cfvo type="percent" val="0"/>
        <cfvo type="num" val="0"/>
        <cfvo type="num" val="1"/>
      </iconSet>
    </cfRule>
  </conditionalFormatting>
  <conditionalFormatting sqref="AD8">
    <cfRule type="iconSet" priority="22">
      <iconSet iconSet="3Arrows">
        <cfvo type="percent" val="0"/>
        <cfvo type="num" val="0"/>
        <cfvo type="num" val="1"/>
      </iconSet>
    </cfRule>
  </conditionalFormatting>
  <conditionalFormatting sqref="AD9">
    <cfRule type="iconSet" priority="21">
      <iconSet iconSet="3Arrows">
        <cfvo type="percent" val="0"/>
        <cfvo type="num" val="0"/>
        <cfvo type="num" val="1"/>
      </iconSet>
    </cfRule>
  </conditionalFormatting>
  <conditionalFormatting sqref="AD10">
    <cfRule type="iconSet" priority="20">
      <iconSet iconSet="3Arrows">
        <cfvo type="percent" val="0"/>
        <cfvo type="num" val="0"/>
        <cfvo type="num" val="1"/>
      </iconSet>
    </cfRule>
  </conditionalFormatting>
  <conditionalFormatting sqref="AD11">
    <cfRule type="iconSet" priority="19">
      <iconSet iconSet="3Arrows">
        <cfvo type="percent" val="0"/>
        <cfvo type="num" val="0"/>
        <cfvo type="num" val="1"/>
      </iconSet>
    </cfRule>
  </conditionalFormatting>
  <conditionalFormatting sqref="AD12">
    <cfRule type="iconSet" priority="18">
      <iconSet iconSet="3Arrows">
        <cfvo type="percent" val="0"/>
        <cfvo type="num" val="0"/>
        <cfvo type="num" val="1"/>
      </iconSet>
    </cfRule>
  </conditionalFormatting>
  <conditionalFormatting sqref="AD13">
    <cfRule type="iconSet" priority="17">
      <iconSet iconSet="3Arrows">
        <cfvo type="percent" val="0"/>
        <cfvo type="num" val="0"/>
        <cfvo type="num" val="1"/>
      </iconSet>
    </cfRule>
  </conditionalFormatting>
  <conditionalFormatting sqref="AD14">
    <cfRule type="iconSet" priority="16">
      <iconSet iconSet="3Arrows">
        <cfvo type="percent" val="0"/>
        <cfvo type="num" val="0"/>
        <cfvo type="num" val="1"/>
      </iconSet>
    </cfRule>
  </conditionalFormatting>
  <conditionalFormatting sqref="AD15">
    <cfRule type="iconSet" priority="15">
      <iconSet iconSet="3Arrows">
        <cfvo type="percent" val="0"/>
        <cfvo type="num" val="0"/>
        <cfvo type="num" val="1"/>
      </iconSet>
    </cfRule>
  </conditionalFormatting>
  <conditionalFormatting sqref="AD16">
    <cfRule type="iconSet" priority="14">
      <iconSet iconSet="3Arrows">
        <cfvo type="percent" val="0"/>
        <cfvo type="num" val="0"/>
        <cfvo type="num" val="1"/>
      </iconSet>
    </cfRule>
  </conditionalFormatting>
  <conditionalFormatting sqref="AD17">
    <cfRule type="iconSet" priority="13">
      <iconSet iconSet="3Arrows">
        <cfvo type="percent" val="0"/>
        <cfvo type="num" val="0"/>
        <cfvo type="num" val="1"/>
      </iconSet>
    </cfRule>
  </conditionalFormatting>
  <conditionalFormatting sqref="AD18">
    <cfRule type="iconSet" priority="12">
      <iconSet iconSet="3Arrows">
        <cfvo type="percent" val="0"/>
        <cfvo type="num" val="0"/>
        <cfvo type="num" val="1"/>
      </iconSet>
    </cfRule>
  </conditionalFormatting>
  <conditionalFormatting sqref="AD19">
    <cfRule type="iconSet" priority="11">
      <iconSet iconSet="3Arrows">
        <cfvo type="percent" val="0"/>
        <cfvo type="num" val="0"/>
        <cfvo type="num" val="1"/>
      </iconSet>
    </cfRule>
  </conditionalFormatting>
  <conditionalFormatting sqref="AD20">
    <cfRule type="iconSet" priority="10">
      <iconSet iconSet="3Arrows">
        <cfvo type="percent" val="0"/>
        <cfvo type="num" val="0"/>
        <cfvo type="num" val="1"/>
      </iconSet>
    </cfRule>
  </conditionalFormatting>
  <conditionalFormatting sqref="AD21">
    <cfRule type="iconSet" priority="9">
      <iconSet iconSet="3Arrows">
        <cfvo type="percent" val="0"/>
        <cfvo type="num" val="0"/>
        <cfvo type="num" val="1"/>
      </iconSet>
    </cfRule>
  </conditionalFormatting>
  <conditionalFormatting sqref="AD22">
    <cfRule type="iconSet" priority="8">
      <iconSet iconSet="3Arrows">
        <cfvo type="percent" val="0"/>
        <cfvo type="num" val="0"/>
        <cfvo type="num" val="1"/>
      </iconSet>
    </cfRule>
  </conditionalFormatting>
  <conditionalFormatting sqref="AD23">
    <cfRule type="iconSet" priority="7">
      <iconSet iconSet="3Arrows">
        <cfvo type="percent" val="0"/>
        <cfvo type="num" val="0"/>
        <cfvo type="num" val="1"/>
      </iconSet>
    </cfRule>
  </conditionalFormatting>
  <conditionalFormatting sqref="AD24">
    <cfRule type="iconSet" priority="6">
      <iconSet iconSet="3Arrows">
        <cfvo type="percent" val="0"/>
        <cfvo type="num" val="0"/>
        <cfvo type="num" val="1"/>
      </iconSet>
    </cfRule>
  </conditionalFormatting>
  <conditionalFormatting sqref="AD25">
    <cfRule type="iconSet" priority="5">
      <iconSet iconSet="3Arrows">
        <cfvo type="percent" val="0"/>
        <cfvo type="num" val="0"/>
        <cfvo type="num" val="1"/>
      </iconSet>
    </cfRule>
  </conditionalFormatting>
  <conditionalFormatting sqref="AD26">
    <cfRule type="iconSet" priority="4">
      <iconSet iconSet="3Arrows">
        <cfvo type="percent" val="0"/>
        <cfvo type="num" val="0"/>
        <cfvo type="num" val="1"/>
      </iconSet>
    </cfRule>
  </conditionalFormatting>
  <conditionalFormatting sqref="AD27">
    <cfRule type="iconSet" priority="3">
      <iconSet iconSet="3Arrows">
        <cfvo type="percent" val="0"/>
        <cfvo type="num" val="0"/>
        <cfvo type="num" val="1"/>
      </iconSet>
    </cfRule>
  </conditionalFormatting>
  <conditionalFormatting sqref="AD28">
    <cfRule type="iconSet" priority="2">
      <iconSet iconSet="3Arrows">
        <cfvo type="percent" val="0"/>
        <cfvo type="num" val="0"/>
        <cfvo type="num" val="1"/>
      </iconSet>
    </cfRule>
  </conditionalFormatting>
  <conditionalFormatting sqref="AD29">
    <cfRule type="iconSet" priority="1">
      <iconSet iconSet="3Arrows">
        <cfvo type="percent" val="0"/>
        <cfvo type="num" val="0"/>
        <cfvo type="num" val="1"/>
      </iconSet>
    </cfRule>
  </conditionalFormatting>
  <dataValidations count="4">
    <dataValidation type="custom" allowBlank="1" showInputMessage="1" showErrorMessage="1" errorTitle="Erreur d'encodage" error="La valeur que vous avez tapée n'est pas valide. Veuillez entrer 'NE', 'CM' ou un nombre supérieur à la cote." sqref="F5:F29">
      <formula1>OR(AND(E5="NE",F5="NE"),AND(E5="CM",F5="CM"),AND(F5&gt;=E5))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N5:O29">
      <formula1>OR(AND(N5&gt;=J5),AND(N5="NE",J5="NE"),AND(N5="CM",J5="CM"))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Y5:Y29 W5:W29 J5:J29 U5:U29 S5:S29 Q5:Q29 H5:H29">
      <formula1>OR(AND(H5&gt;=G5),AND(H5="NE",G5="NE"),AND(H5="CM",G5="CM"))</formula1>
    </dataValidation>
    <dataValidation type="custom" allowBlank="1" showInputMessage="1" showErrorMessage="1" errorTitle="Erreur d'encodage" error="La valeur que vous avez tapée n'est pas valide. Veuillez entrer 'NE', 'CM' ou un nombre sous la valeur MAX." sqref="E5:E29 G5:G29 I5:I29 P5:P29 R5:R29 T5:T29 V5:V29 X5:X29">
      <formula1>OR(AND(E5="NE"),AND(E5="CM"),AND(E5="D"),AND(E5&gt;=0,E5&lt;999))</formula1>
    </dataValidation>
  </dataValidations>
  <pageMargins left="0.7" right="0.7" top="0.75" bottom="0.75" header="0.3" footer="0.3"/>
  <pageSetup paperSize="9" orientation="portrait" horizontalDpi="1200" verticalDpi="1200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9">
    <tabColor rgb="FFFFFF00"/>
  </sheetPr>
  <dimension ref="A1:AW88"/>
  <sheetViews>
    <sheetView zoomScale="85" zoomScaleNormal="85" workbookViewId="0">
      <selection activeCell="E3" sqref="E3:F3"/>
    </sheetView>
  </sheetViews>
  <sheetFormatPr baseColWidth="10" defaultRowHeight="15"/>
  <cols>
    <col min="1" max="1" width="10.7109375" style="3" customWidth="1"/>
    <col min="2" max="2" width="2.7109375" style="3" customWidth="1"/>
    <col min="3" max="3" width="27.7109375" style="1" customWidth="1"/>
    <col min="4" max="4" width="22.7109375" customWidth="1"/>
    <col min="5" max="10" width="7.7109375" customWidth="1"/>
    <col min="11" max="12" width="8.7109375" style="3" customWidth="1"/>
    <col min="13" max="13" width="5.7109375" style="77" customWidth="1"/>
    <col min="14" max="15" width="2.7109375" customWidth="1"/>
    <col min="16" max="25" width="7.7109375" customWidth="1"/>
    <col min="26" max="27" width="8.7109375" style="3" customWidth="1"/>
    <col min="28" max="28" width="5.7109375" style="7" customWidth="1"/>
    <col min="29" max="29" width="2.7109375" style="3" hidden="1" customWidth="1"/>
    <col min="30" max="30" width="5.7109375" style="7" customWidth="1"/>
    <col min="31" max="31" width="3.7109375" style="77" customWidth="1"/>
    <col min="32" max="48" width="11.42578125" style="3"/>
  </cols>
  <sheetData>
    <row r="1" spans="1:49" s="3" customFormat="1" ht="54.95" customHeight="1">
      <c r="A1" s="104"/>
      <c r="B1" s="25"/>
      <c r="C1" s="167" t="s">
        <v>44</v>
      </c>
      <c r="D1" s="166" t="str">
        <f>MATIÈRES!I13</f>
        <v>ÉDUCATION ARTISTIQUE (Mme TASKIN - 2p.)</v>
      </c>
      <c r="E1" s="164"/>
      <c r="F1" s="164"/>
      <c r="G1" s="164"/>
      <c r="H1" s="164"/>
      <c r="I1" s="164"/>
      <c r="J1" s="164"/>
      <c r="K1" s="164"/>
      <c r="L1" s="164"/>
      <c r="M1" s="164"/>
      <c r="N1" s="165" t="s">
        <v>145</v>
      </c>
      <c r="O1" s="168" t="s">
        <v>144</v>
      </c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0"/>
      <c r="AE1" s="147"/>
      <c r="AF1" s="104"/>
      <c r="AG1" s="104"/>
      <c r="AH1" s="104"/>
      <c r="AI1" s="104"/>
      <c r="AJ1" s="104"/>
      <c r="AK1" s="104"/>
      <c r="AL1" s="104"/>
      <c r="AM1" s="104"/>
      <c r="AN1" s="104"/>
      <c r="AO1" s="104"/>
      <c r="AP1" s="104"/>
      <c r="AQ1" s="104"/>
      <c r="AR1" s="104"/>
      <c r="AS1" s="104"/>
      <c r="AT1" s="104"/>
      <c r="AU1" s="104"/>
      <c r="AV1" s="104"/>
      <c r="AW1" s="104"/>
    </row>
    <row r="2" spans="1:49" s="3" customFormat="1" ht="15" customHeight="1">
      <c r="A2" s="21"/>
      <c r="B2" s="21"/>
      <c r="C2" s="24"/>
      <c r="D2" s="21"/>
      <c r="E2" s="21"/>
      <c r="F2" s="21"/>
      <c r="G2" s="21"/>
      <c r="H2" s="21"/>
      <c r="I2" s="21"/>
      <c r="J2" s="21"/>
      <c r="K2" s="21"/>
      <c r="L2" s="21"/>
      <c r="M2" s="76"/>
      <c r="N2" s="21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5"/>
      <c r="AC2" s="33"/>
      <c r="AD2" s="35"/>
      <c r="AE2" s="92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104"/>
      <c r="AS2" s="104"/>
      <c r="AT2" s="104"/>
      <c r="AU2" s="104"/>
      <c r="AV2" s="104"/>
      <c r="AW2" s="104"/>
    </row>
    <row r="3" spans="1:49">
      <c r="A3" s="104"/>
      <c r="B3" s="21"/>
      <c r="C3" s="229" t="s">
        <v>37</v>
      </c>
      <c r="D3" s="229"/>
      <c r="E3" s="227"/>
      <c r="F3" s="227"/>
      <c r="G3" s="228"/>
      <c r="H3" s="228"/>
      <c r="I3" s="227"/>
      <c r="J3" s="227"/>
      <c r="K3" s="230" t="s">
        <v>35</v>
      </c>
      <c r="L3" s="230"/>
      <c r="M3" s="94" t="s">
        <v>65</v>
      </c>
      <c r="N3" s="62"/>
      <c r="O3" s="63"/>
      <c r="P3" s="228"/>
      <c r="Q3" s="228"/>
      <c r="R3" s="227"/>
      <c r="S3" s="227"/>
      <c r="T3" s="228"/>
      <c r="U3" s="228"/>
      <c r="V3" s="227"/>
      <c r="W3" s="227"/>
      <c r="X3" s="228"/>
      <c r="Y3" s="228"/>
      <c r="Z3" s="230" t="s">
        <v>35</v>
      </c>
      <c r="AA3" s="230"/>
      <c r="AB3" s="94" t="s">
        <v>65</v>
      </c>
      <c r="AC3" s="35"/>
      <c r="AD3" s="35"/>
      <c r="AE3" s="92"/>
      <c r="AF3" s="10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4"/>
      <c r="AT3" s="104"/>
      <c r="AU3" s="104"/>
      <c r="AV3" s="104"/>
      <c r="AW3" s="104"/>
    </row>
    <row r="4" spans="1:49">
      <c r="A4" s="104"/>
      <c r="B4" s="21"/>
      <c r="C4" s="9" t="s">
        <v>0</v>
      </c>
      <c r="D4" s="36" t="s">
        <v>1</v>
      </c>
      <c r="E4" s="37" t="s">
        <v>2</v>
      </c>
      <c r="F4" s="37" t="s">
        <v>3</v>
      </c>
      <c r="G4" s="38" t="s">
        <v>4</v>
      </c>
      <c r="H4" s="38" t="s">
        <v>5</v>
      </c>
      <c r="I4" s="37" t="s">
        <v>6</v>
      </c>
      <c r="J4" s="37" t="s">
        <v>7</v>
      </c>
      <c r="K4" s="11"/>
      <c r="L4" s="11"/>
      <c r="M4" s="94"/>
      <c r="N4" s="26"/>
      <c r="O4" s="34"/>
      <c r="P4" s="38" t="s">
        <v>8</v>
      </c>
      <c r="Q4" s="38" t="s">
        <v>9</v>
      </c>
      <c r="R4" s="37" t="s">
        <v>10</v>
      </c>
      <c r="S4" s="37" t="s">
        <v>11</v>
      </c>
      <c r="T4" s="38" t="s">
        <v>12</v>
      </c>
      <c r="U4" s="38" t="s">
        <v>13</v>
      </c>
      <c r="V4" s="37" t="s">
        <v>14</v>
      </c>
      <c r="W4" s="37" t="s">
        <v>15</v>
      </c>
      <c r="X4" s="38" t="s">
        <v>16</v>
      </c>
      <c r="Y4" s="38" t="s">
        <v>17</v>
      </c>
      <c r="Z4" s="11"/>
      <c r="AA4" s="11"/>
      <c r="AB4" s="95"/>
      <c r="AC4" s="35"/>
      <c r="AD4" s="35"/>
      <c r="AE4" s="92"/>
      <c r="AF4" s="10"/>
      <c r="AG4" s="104"/>
      <c r="AH4" s="104"/>
      <c r="AI4" s="104"/>
      <c r="AJ4" s="104"/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4"/>
      <c r="AW4" s="104"/>
    </row>
    <row r="5" spans="1:49">
      <c r="A5" s="104"/>
      <c r="B5" s="31">
        <v>1</v>
      </c>
      <c r="C5" s="10" t="str">
        <f>Élèves!C4</f>
        <v>MARTIN</v>
      </c>
      <c r="D5" s="10" t="str">
        <f>Élèves!D4</f>
        <v>Paul</v>
      </c>
      <c r="E5" s="5"/>
      <c r="F5" s="5"/>
      <c r="G5" s="5"/>
      <c r="H5" s="5"/>
      <c r="I5" s="32"/>
      <c r="J5" s="5"/>
      <c r="K5" s="12" t="e">
        <f>SUM(E5,G5,I5)/SUM(F5,H5,J5)*100</f>
        <v>#DIV/0!</v>
      </c>
      <c r="L5" s="11" t="s">
        <v>22</v>
      </c>
      <c r="M5" s="94" t="e">
        <f ca="1">RANK(K5,INDIRECT("K5:K" &amp; $AL$5))</f>
        <v>#DIV/0!</v>
      </c>
      <c r="N5" s="22"/>
      <c r="O5" s="35"/>
      <c r="P5" s="5"/>
      <c r="Q5" s="5"/>
      <c r="R5" s="5"/>
      <c r="S5" s="5"/>
      <c r="T5" s="5"/>
      <c r="U5" s="5"/>
      <c r="V5" s="5"/>
      <c r="W5" s="5"/>
      <c r="X5" s="5"/>
      <c r="Y5" s="5"/>
      <c r="Z5" s="12" t="e">
        <f>SUM(E5,G5,I5,P5,R5,T5,V5,X5)/SUM(F5,H5,J5,Q5,S5,U5,W5,Y5)*100</f>
        <v>#DIV/0!</v>
      </c>
      <c r="AA5" s="11" t="s">
        <v>22</v>
      </c>
      <c r="AB5" s="94" t="e">
        <f ca="1">RANK(Z5,INDIRECT("Z5:Z" &amp; AL$5))</f>
        <v>#DIV/0!</v>
      </c>
      <c r="AC5" s="35" t="e">
        <f t="shared" ref="AC5:AC29" si="0">IF(K5&gt;Z5,2,0)</f>
        <v>#DIV/0!</v>
      </c>
      <c r="AD5" s="52" t="e">
        <f t="shared" ref="AD5:AD29" si="1">Z5-K5</f>
        <v>#DIV/0!</v>
      </c>
      <c r="AE5" s="93" t="s">
        <v>54</v>
      </c>
      <c r="AF5" s="10"/>
      <c r="AG5" s="104"/>
      <c r="AH5" s="104"/>
      <c r="AI5" s="104"/>
      <c r="AJ5" s="104"/>
      <c r="AK5" s="104"/>
      <c r="AL5" s="104">
        <f>SUM(Élèves!P6+4)</f>
        <v>11</v>
      </c>
      <c r="AM5" s="104"/>
      <c r="AN5" s="104"/>
      <c r="AO5" s="104"/>
      <c r="AP5" s="104"/>
      <c r="AQ5" s="104"/>
      <c r="AR5" s="104"/>
      <c r="AS5" s="104"/>
      <c r="AT5" s="104"/>
      <c r="AU5" s="104"/>
      <c r="AV5" s="104"/>
      <c r="AW5" s="104"/>
    </row>
    <row r="6" spans="1:49">
      <c r="A6" s="104"/>
      <c r="B6" s="31">
        <v>2</v>
      </c>
      <c r="C6" s="10" t="str">
        <f>Élèves!C5</f>
        <v>DUPOND</v>
      </c>
      <c r="D6" s="10" t="str">
        <f>Élèves!D5</f>
        <v>Henri</v>
      </c>
      <c r="E6" s="5"/>
      <c r="F6" s="5"/>
      <c r="G6" s="5"/>
      <c r="H6" s="5"/>
      <c r="I6" s="32"/>
      <c r="J6" s="5"/>
      <c r="K6" s="12" t="e">
        <f t="shared" ref="K6:K29" si="2">SUM(E6,G6,I6)/SUM(F6,H6,J6)*100</f>
        <v>#DIV/0!</v>
      </c>
      <c r="L6" s="11" t="s">
        <v>22</v>
      </c>
      <c r="M6" s="94" t="e">
        <f t="shared" ref="M6:M29" ca="1" si="3">RANK(K6,INDIRECT("K5:K" &amp; $AL$5))</f>
        <v>#DIV/0!</v>
      </c>
      <c r="N6" s="22"/>
      <c r="O6" s="35"/>
      <c r="P6" s="5"/>
      <c r="Q6" s="5"/>
      <c r="R6" s="5"/>
      <c r="S6" s="5"/>
      <c r="T6" s="5"/>
      <c r="U6" s="5"/>
      <c r="V6" s="5"/>
      <c r="W6" s="5"/>
      <c r="X6" s="5"/>
      <c r="Y6" s="5"/>
      <c r="Z6" s="12" t="e">
        <f t="shared" ref="Z6:Z29" si="4">SUM(E6,G6,I6,P6,R6,T6,V6,X6)/SUM(F6,H6,J6,Q6,S6,U6,W6,Y6)*100</f>
        <v>#DIV/0!</v>
      </c>
      <c r="AA6" s="11" t="s">
        <v>22</v>
      </c>
      <c r="AB6" s="94" t="e">
        <f t="shared" ref="AB6:AB29" ca="1" si="5">RANK(Z6,INDIRECT("Z5:Z" &amp; AL$5))</f>
        <v>#DIV/0!</v>
      </c>
      <c r="AC6" s="35" t="e">
        <f t="shared" si="0"/>
        <v>#DIV/0!</v>
      </c>
      <c r="AD6" s="52" t="e">
        <f t="shared" si="1"/>
        <v>#DIV/0!</v>
      </c>
      <c r="AE6" s="93" t="s">
        <v>54</v>
      </c>
      <c r="AF6" s="10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  <c r="AR6" s="104"/>
      <c r="AS6" s="104"/>
      <c r="AT6" s="104"/>
      <c r="AU6" s="104"/>
      <c r="AV6" s="104"/>
      <c r="AW6" s="104"/>
    </row>
    <row r="7" spans="1:49">
      <c r="A7" s="104"/>
      <c r="B7" s="31">
        <v>3</v>
      </c>
      <c r="C7" s="10" t="str">
        <f>Élèves!C6</f>
        <v>TABERNACLE</v>
      </c>
      <c r="D7" s="10" t="str">
        <f>Élèves!D6</f>
        <v>Ghislain</v>
      </c>
      <c r="E7" s="5"/>
      <c r="F7" s="5"/>
      <c r="G7" s="5"/>
      <c r="H7" s="5"/>
      <c r="I7" s="32"/>
      <c r="J7" s="5"/>
      <c r="K7" s="12" t="e">
        <f t="shared" si="2"/>
        <v>#DIV/0!</v>
      </c>
      <c r="L7" s="11" t="s">
        <v>22</v>
      </c>
      <c r="M7" s="94" t="e">
        <f t="shared" ca="1" si="3"/>
        <v>#DIV/0!</v>
      </c>
      <c r="N7" s="22"/>
      <c r="O7" s="35"/>
      <c r="P7" s="5"/>
      <c r="Q7" s="5"/>
      <c r="R7" s="5"/>
      <c r="S7" s="5"/>
      <c r="T7" s="5"/>
      <c r="U7" s="5"/>
      <c r="V7" s="5"/>
      <c r="W7" s="5"/>
      <c r="X7" s="5"/>
      <c r="Y7" s="5"/>
      <c r="Z7" s="12" t="e">
        <f t="shared" si="4"/>
        <v>#DIV/0!</v>
      </c>
      <c r="AA7" s="11" t="s">
        <v>22</v>
      </c>
      <c r="AB7" s="94" t="e">
        <f t="shared" ca="1" si="5"/>
        <v>#DIV/0!</v>
      </c>
      <c r="AC7" s="35" t="e">
        <f t="shared" si="0"/>
        <v>#DIV/0!</v>
      </c>
      <c r="AD7" s="52" t="e">
        <f t="shared" si="1"/>
        <v>#DIV/0!</v>
      </c>
      <c r="AE7" s="93" t="s">
        <v>54</v>
      </c>
      <c r="AF7" s="10"/>
      <c r="AG7" s="104"/>
      <c r="AH7" s="104"/>
      <c r="AI7" s="104"/>
      <c r="AJ7" s="104"/>
      <c r="AK7" s="104"/>
      <c r="AL7" s="104"/>
      <c r="AM7" s="104"/>
      <c r="AN7" s="104"/>
      <c r="AO7" s="104"/>
      <c r="AP7" s="104"/>
      <c r="AQ7" s="104"/>
      <c r="AR7" s="104"/>
      <c r="AS7" s="104"/>
      <c r="AT7" s="104"/>
      <c r="AU7" s="104"/>
      <c r="AV7" s="104"/>
      <c r="AW7" s="104"/>
    </row>
    <row r="8" spans="1:49">
      <c r="A8" s="104"/>
      <c r="B8" s="31">
        <v>4</v>
      </c>
      <c r="C8" s="10" t="str">
        <f>Élèves!C7</f>
        <v>EASY</v>
      </c>
      <c r="D8" s="10" t="str">
        <f>Élèves!D7</f>
        <v>Isabelle</v>
      </c>
      <c r="E8" s="5"/>
      <c r="F8" s="5"/>
      <c r="G8" s="5"/>
      <c r="H8" s="5"/>
      <c r="I8" s="32"/>
      <c r="J8" s="5"/>
      <c r="K8" s="12" t="e">
        <f t="shared" si="2"/>
        <v>#DIV/0!</v>
      </c>
      <c r="L8" s="11" t="s">
        <v>22</v>
      </c>
      <c r="M8" s="94" t="e">
        <f t="shared" ca="1" si="3"/>
        <v>#DIV/0!</v>
      </c>
      <c r="N8" s="22"/>
      <c r="O8" s="35"/>
      <c r="P8" s="5"/>
      <c r="Q8" s="5"/>
      <c r="R8" s="5"/>
      <c r="S8" s="5"/>
      <c r="T8" s="5"/>
      <c r="U8" s="5"/>
      <c r="V8" s="5"/>
      <c r="W8" s="5"/>
      <c r="X8" s="5"/>
      <c r="Y8" s="5"/>
      <c r="Z8" s="12" t="e">
        <f t="shared" si="4"/>
        <v>#DIV/0!</v>
      </c>
      <c r="AA8" s="11" t="s">
        <v>22</v>
      </c>
      <c r="AB8" s="94" t="e">
        <f t="shared" ca="1" si="5"/>
        <v>#DIV/0!</v>
      </c>
      <c r="AC8" s="35" t="e">
        <f t="shared" si="0"/>
        <v>#DIV/0!</v>
      </c>
      <c r="AD8" s="52" t="e">
        <f t="shared" si="1"/>
        <v>#DIV/0!</v>
      </c>
      <c r="AE8" s="93" t="s">
        <v>54</v>
      </c>
      <c r="AF8" s="10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</row>
    <row r="9" spans="1:49">
      <c r="A9" s="104"/>
      <c r="B9" s="31">
        <v>5</v>
      </c>
      <c r="C9" s="10" t="str">
        <f>Élèves!C8</f>
        <v>KINGDOM</v>
      </c>
      <c r="D9" s="10" t="str">
        <f>Élèves!D8</f>
        <v>Aline</v>
      </c>
      <c r="E9" s="5"/>
      <c r="F9" s="5"/>
      <c r="G9" s="5"/>
      <c r="H9" s="5"/>
      <c r="I9" s="32"/>
      <c r="J9" s="5"/>
      <c r="K9" s="12" t="e">
        <f t="shared" si="2"/>
        <v>#DIV/0!</v>
      </c>
      <c r="L9" s="11" t="s">
        <v>22</v>
      </c>
      <c r="M9" s="94" t="e">
        <f t="shared" ca="1" si="3"/>
        <v>#DIV/0!</v>
      </c>
      <c r="N9" s="22"/>
      <c r="O9" s="35"/>
      <c r="P9" s="5"/>
      <c r="Q9" s="5"/>
      <c r="R9" s="5"/>
      <c r="S9" s="5"/>
      <c r="T9" s="5"/>
      <c r="U9" s="5"/>
      <c r="V9" s="5"/>
      <c r="W9" s="5"/>
      <c r="X9" s="5"/>
      <c r="Y9" s="5"/>
      <c r="Z9" s="12" t="e">
        <f t="shared" si="4"/>
        <v>#DIV/0!</v>
      </c>
      <c r="AA9" s="11" t="s">
        <v>22</v>
      </c>
      <c r="AB9" s="94" t="e">
        <f t="shared" ca="1" si="5"/>
        <v>#DIV/0!</v>
      </c>
      <c r="AC9" s="35" t="e">
        <f t="shared" si="0"/>
        <v>#DIV/0!</v>
      </c>
      <c r="AD9" s="52" t="e">
        <f t="shared" si="1"/>
        <v>#DIV/0!</v>
      </c>
      <c r="AE9" s="93" t="s">
        <v>54</v>
      </c>
      <c r="AF9" s="10"/>
      <c r="AG9" s="104"/>
      <c r="AH9" s="104"/>
      <c r="AI9" s="104"/>
      <c r="AJ9" s="104"/>
      <c r="AK9" s="104"/>
      <c r="AL9" s="104"/>
      <c r="AM9" s="104"/>
      <c r="AN9" s="104"/>
      <c r="AO9" s="104"/>
      <c r="AP9" s="104"/>
      <c r="AQ9" s="104"/>
      <c r="AR9" s="104"/>
      <c r="AS9" s="104"/>
      <c r="AT9" s="104"/>
      <c r="AU9" s="104"/>
      <c r="AV9" s="104"/>
      <c r="AW9" s="104"/>
    </row>
    <row r="10" spans="1:49">
      <c r="A10" s="104"/>
      <c r="B10" s="31">
        <v>6</v>
      </c>
      <c r="C10" s="10" t="str">
        <f>Élèves!C9</f>
        <v>FORTE</v>
      </c>
      <c r="D10" s="10" t="str">
        <f>Élèves!D9</f>
        <v>Salie</v>
      </c>
      <c r="E10" s="5"/>
      <c r="F10" s="5"/>
      <c r="G10" s="5"/>
      <c r="H10" s="5"/>
      <c r="I10" s="32"/>
      <c r="J10" s="5"/>
      <c r="K10" s="12" t="e">
        <f t="shared" si="2"/>
        <v>#DIV/0!</v>
      </c>
      <c r="L10" s="11" t="s">
        <v>22</v>
      </c>
      <c r="M10" s="94" t="e">
        <f t="shared" ca="1" si="3"/>
        <v>#DIV/0!</v>
      </c>
      <c r="N10" s="22"/>
      <c r="O10" s="35"/>
      <c r="P10" s="5"/>
      <c r="Q10" s="5"/>
      <c r="R10" s="5"/>
      <c r="S10" s="5"/>
      <c r="T10" s="5"/>
      <c r="U10" s="5"/>
      <c r="V10" s="5"/>
      <c r="W10" s="5"/>
      <c r="X10" s="5"/>
      <c r="Y10" s="5"/>
      <c r="Z10" s="12" t="e">
        <f t="shared" si="4"/>
        <v>#DIV/0!</v>
      </c>
      <c r="AA10" s="11" t="s">
        <v>22</v>
      </c>
      <c r="AB10" s="94" t="e">
        <f t="shared" ca="1" si="5"/>
        <v>#DIV/0!</v>
      </c>
      <c r="AC10" s="35" t="e">
        <f t="shared" si="0"/>
        <v>#DIV/0!</v>
      </c>
      <c r="AD10" s="52" t="e">
        <f t="shared" si="1"/>
        <v>#DIV/0!</v>
      </c>
      <c r="AE10" s="93" t="s">
        <v>54</v>
      </c>
      <c r="AF10" s="10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04"/>
      <c r="AV10" s="104"/>
      <c r="AW10" s="104"/>
    </row>
    <row r="11" spans="1:49">
      <c r="A11" s="104"/>
      <c r="B11" s="31">
        <v>7</v>
      </c>
      <c r="C11" s="10" t="str">
        <f>Élèves!C10</f>
        <v>SEGEC</v>
      </c>
      <c r="D11" s="10" t="str">
        <f>Élèves!D10</f>
        <v>Rédoine</v>
      </c>
      <c r="E11" s="5"/>
      <c r="F11" s="5"/>
      <c r="G11" s="5"/>
      <c r="H11" s="5"/>
      <c r="I11" s="32"/>
      <c r="J11" s="5"/>
      <c r="K11" s="12" t="e">
        <f t="shared" si="2"/>
        <v>#DIV/0!</v>
      </c>
      <c r="L11" s="11" t="s">
        <v>22</v>
      </c>
      <c r="M11" s="94" t="e">
        <f t="shared" ca="1" si="3"/>
        <v>#DIV/0!</v>
      </c>
      <c r="N11" s="22"/>
      <c r="O11" s="35"/>
      <c r="P11" s="5"/>
      <c r="Q11" s="5"/>
      <c r="R11" s="5"/>
      <c r="S11" s="5"/>
      <c r="T11" s="5"/>
      <c r="U11" s="5"/>
      <c r="V11" s="5"/>
      <c r="W11" s="5"/>
      <c r="X11" s="5"/>
      <c r="Y11" s="5"/>
      <c r="Z11" s="12" t="e">
        <f t="shared" si="4"/>
        <v>#DIV/0!</v>
      </c>
      <c r="AA11" s="11" t="s">
        <v>22</v>
      </c>
      <c r="AB11" s="94" t="e">
        <f t="shared" ca="1" si="5"/>
        <v>#DIV/0!</v>
      </c>
      <c r="AC11" s="35" t="e">
        <f t="shared" si="0"/>
        <v>#DIV/0!</v>
      </c>
      <c r="AD11" s="52" t="e">
        <f t="shared" si="1"/>
        <v>#DIV/0!</v>
      </c>
      <c r="AE11" s="93" t="s">
        <v>54</v>
      </c>
      <c r="AF11" s="10"/>
      <c r="AG11" s="104"/>
      <c r="AH11" s="104"/>
      <c r="AI11" s="104"/>
      <c r="AJ11" s="104"/>
      <c r="AK11" s="104"/>
      <c r="AL11" s="104"/>
      <c r="AM11" s="104"/>
      <c r="AN11" s="104"/>
      <c r="AO11" s="104"/>
      <c r="AP11" s="104"/>
      <c r="AQ11" s="104"/>
      <c r="AR11" s="104"/>
      <c r="AS11" s="104"/>
      <c r="AT11" s="104"/>
      <c r="AU11" s="104"/>
      <c r="AV11" s="104"/>
      <c r="AW11" s="104"/>
    </row>
    <row r="12" spans="1:49">
      <c r="A12" s="104"/>
      <c r="B12" s="31">
        <v>8</v>
      </c>
      <c r="C12" s="10">
        <f>Élèves!C11</f>
        <v>0</v>
      </c>
      <c r="D12" s="10">
        <f>Élèves!D11</f>
        <v>0</v>
      </c>
      <c r="E12" s="5"/>
      <c r="F12" s="5"/>
      <c r="G12" s="5"/>
      <c r="H12" s="5"/>
      <c r="I12" s="32"/>
      <c r="J12" s="5"/>
      <c r="K12" s="12" t="e">
        <f t="shared" si="2"/>
        <v>#DIV/0!</v>
      </c>
      <c r="L12" s="11" t="s">
        <v>22</v>
      </c>
      <c r="M12" s="94" t="e">
        <f t="shared" ca="1" si="3"/>
        <v>#DIV/0!</v>
      </c>
      <c r="N12" s="22"/>
      <c r="O12" s="35"/>
      <c r="P12" s="5"/>
      <c r="Q12" s="5"/>
      <c r="R12" s="5"/>
      <c r="S12" s="5"/>
      <c r="T12" s="5"/>
      <c r="U12" s="5"/>
      <c r="V12" s="5"/>
      <c r="W12" s="5"/>
      <c r="X12" s="5"/>
      <c r="Y12" s="5"/>
      <c r="Z12" s="12" t="e">
        <f t="shared" si="4"/>
        <v>#DIV/0!</v>
      </c>
      <c r="AA12" s="11" t="s">
        <v>22</v>
      </c>
      <c r="AB12" s="94" t="e">
        <f t="shared" ca="1" si="5"/>
        <v>#DIV/0!</v>
      </c>
      <c r="AC12" s="35" t="e">
        <f t="shared" si="0"/>
        <v>#DIV/0!</v>
      </c>
      <c r="AD12" s="52" t="e">
        <f t="shared" si="1"/>
        <v>#DIV/0!</v>
      </c>
      <c r="AE12" s="93" t="s">
        <v>54</v>
      </c>
      <c r="AF12" s="10"/>
      <c r="AG12" s="104"/>
      <c r="AH12" s="104"/>
      <c r="AI12" s="104"/>
      <c r="AJ12" s="104"/>
      <c r="AK12" s="104"/>
      <c r="AL12" s="104"/>
      <c r="AM12" s="104"/>
      <c r="AN12" s="104"/>
      <c r="AO12" s="104"/>
      <c r="AP12" s="104"/>
      <c r="AQ12" s="104"/>
      <c r="AR12" s="104"/>
      <c r="AS12" s="104"/>
      <c r="AT12" s="104"/>
      <c r="AU12" s="104"/>
      <c r="AV12" s="104"/>
      <c r="AW12" s="104"/>
    </row>
    <row r="13" spans="1:49">
      <c r="A13" s="104"/>
      <c r="B13" s="31">
        <v>9</v>
      </c>
      <c r="C13" s="10">
        <f>Élèves!C12</f>
        <v>0</v>
      </c>
      <c r="D13" s="10">
        <f>Élèves!D12</f>
        <v>0</v>
      </c>
      <c r="E13" s="5"/>
      <c r="F13" s="5"/>
      <c r="G13" s="5"/>
      <c r="H13" s="5"/>
      <c r="I13" s="32"/>
      <c r="J13" s="5"/>
      <c r="K13" s="12" t="e">
        <f t="shared" si="2"/>
        <v>#DIV/0!</v>
      </c>
      <c r="L13" s="11" t="s">
        <v>22</v>
      </c>
      <c r="M13" s="94" t="e">
        <f t="shared" ca="1" si="3"/>
        <v>#DIV/0!</v>
      </c>
      <c r="N13" s="22"/>
      <c r="O13" s="35"/>
      <c r="P13" s="5"/>
      <c r="Q13" s="5"/>
      <c r="R13" s="5"/>
      <c r="S13" s="5"/>
      <c r="T13" s="5"/>
      <c r="U13" s="5"/>
      <c r="V13" s="5"/>
      <c r="W13" s="5"/>
      <c r="X13" s="5"/>
      <c r="Y13" s="5"/>
      <c r="Z13" s="12" t="e">
        <f t="shared" si="4"/>
        <v>#DIV/0!</v>
      </c>
      <c r="AA13" s="11" t="s">
        <v>22</v>
      </c>
      <c r="AB13" s="94" t="e">
        <f t="shared" ca="1" si="5"/>
        <v>#DIV/0!</v>
      </c>
      <c r="AC13" s="35" t="e">
        <f t="shared" si="0"/>
        <v>#DIV/0!</v>
      </c>
      <c r="AD13" s="52" t="e">
        <f t="shared" si="1"/>
        <v>#DIV/0!</v>
      </c>
      <c r="AE13" s="93" t="s">
        <v>54</v>
      </c>
      <c r="AF13" s="10"/>
      <c r="AG13" s="104"/>
      <c r="AH13" s="104"/>
      <c r="AI13" s="104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104"/>
      <c r="AU13" s="104"/>
      <c r="AV13" s="104"/>
      <c r="AW13" s="104"/>
    </row>
    <row r="14" spans="1:49">
      <c r="A14" s="104"/>
      <c r="B14" s="31">
        <v>10</v>
      </c>
      <c r="C14" s="10">
        <f>Élèves!C13</f>
        <v>0</v>
      </c>
      <c r="D14" s="10">
        <f>Élèves!D13</f>
        <v>0</v>
      </c>
      <c r="E14" s="5"/>
      <c r="F14" s="5"/>
      <c r="G14" s="5"/>
      <c r="H14" s="5"/>
      <c r="I14" s="32"/>
      <c r="J14" s="5"/>
      <c r="K14" s="12" t="e">
        <f t="shared" si="2"/>
        <v>#DIV/0!</v>
      </c>
      <c r="L14" s="11" t="s">
        <v>22</v>
      </c>
      <c r="M14" s="94" t="e">
        <f t="shared" ca="1" si="3"/>
        <v>#DIV/0!</v>
      </c>
      <c r="N14" s="22"/>
      <c r="O14" s="35"/>
      <c r="P14" s="5"/>
      <c r="Q14" s="5"/>
      <c r="R14" s="5"/>
      <c r="S14" s="5"/>
      <c r="T14" s="5"/>
      <c r="U14" s="5"/>
      <c r="V14" s="5"/>
      <c r="W14" s="5"/>
      <c r="X14" s="5"/>
      <c r="Y14" s="5"/>
      <c r="Z14" s="12" t="e">
        <f t="shared" si="4"/>
        <v>#DIV/0!</v>
      </c>
      <c r="AA14" s="11" t="s">
        <v>22</v>
      </c>
      <c r="AB14" s="94" t="e">
        <f t="shared" ca="1" si="5"/>
        <v>#DIV/0!</v>
      </c>
      <c r="AC14" s="35" t="e">
        <f t="shared" si="0"/>
        <v>#DIV/0!</v>
      </c>
      <c r="AD14" s="52" t="e">
        <f t="shared" si="1"/>
        <v>#DIV/0!</v>
      </c>
      <c r="AE14" s="93" t="s">
        <v>54</v>
      </c>
      <c r="AF14" s="10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04"/>
    </row>
    <row r="15" spans="1:49">
      <c r="A15" s="104"/>
      <c r="B15" s="31">
        <v>11</v>
      </c>
      <c r="C15" s="10">
        <f>Élèves!C14</f>
        <v>0</v>
      </c>
      <c r="D15" s="10">
        <f>Élèves!D14</f>
        <v>0</v>
      </c>
      <c r="E15" s="5"/>
      <c r="F15" s="5"/>
      <c r="G15" s="5"/>
      <c r="H15" s="5"/>
      <c r="I15" s="32"/>
      <c r="J15" s="5"/>
      <c r="K15" s="12" t="e">
        <f t="shared" si="2"/>
        <v>#DIV/0!</v>
      </c>
      <c r="L15" s="11" t="s">
        <v>22</v>
      </c>
      <c r="M15" s="94" t="e">
        <f t="shared" ca="1" si="3"/>
        <v>#DIV/0!</v>
      </c>
      <c r="N15" s="22"/>
      <c r="O15" s="35"/>
      <c r="P15" s="5"/>
      <c r="Q15" s="5"/>
      <c r="R15" s="5"/>
      <c r="S15" s="5"/>
      <c r="T15" s="5"/>
      <c r="U15" s="5"/>
      <c r="V15" s="5"/>
      <c r="W15" s="5"/>
      <c r="X15" s="5"/>
      <c r="Y15" s="5"/>
      <c r="Z15" s="12" t="e">
        <f t="shared" si="4"/>
        <v>#DIV/0!</v>
      </c>
      <c r="AA15" s="11" t="s">
        <v>22</v>
      </c>
      <c r="AB15" s="94" t="e">
        <f t="shared" ca="1" si="5"/>
        <v>#DIV/0!</v>
      </c>
      <c r="AC15" s="35" t="e">
        <f t="shared" si="0"/>
        <v>#DIV/0!</v>
      </c>
      <c r="AD15" s="52" t="e">
        <f t="shared" si="1"/>
        <v>#DIV/0!</v>
      </c>
      <c r="AE15" s="93" t="s">
        <v>54</v>
      </c>
      <c r="AF15" s="10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</row>
    <row r="16" spans="1:49">
      <c r="A16" s="104"/>
      <c r="B16" s="31">
        <v>12</v>
      </c>
      <c r="C16" s="10">
        <f>Élèves!C15</f>
        <v>0</v>
      </c>
      <c r="D16" s="10">
        <f>Élèves!D15</f>
        <v>0</v>
      </c>
      <c r="E16" s="5"/>
      <c r="F16" s="5"/>
      <c r="G16" s="5"/>
      <c r="H16" s="5"/>
      <c r="I16" s="32"/>
      <c r="J16" s="5"/>
      <c r="K16" s="12" t="e">
        <f t="shared" si="2"/>
        <v>#DIV/0!</v>
      </c>
      <c r="L16" s="11" t="s">
        <v>22</v>
      </c>
      <c r="M16" s="94" t="e">
        <f t="shared" ca="1" si="3"/>
        <v>#DIV/0!</v>
      </c>
      <c r="N16" s="22"/>
      <c r="O16" s="35"/>
      <c r="P16" s="5"/>
      <c r="Q16" s="5"/>
      <c r="R16" s="5"/>
      <c r="S16" s="5"/>
      <c r="T16" s="5"/>
      <c r="U16" s="5"/>
      <c r="V16" s="5"/>
      <c r="W16" s="5"/>
      <c r="X16" s="5"/>
      <c r="Y16" s="5"/>
      <c r="Z16" s="12" t="e">
        <f t="shared" si="4"/>
        <v>#DIV/0!</v>
      </c>
      <c r="AA16" s="11" t="s">
        <v>22</v>
      </c>
      <c r="AB16" s="94" t="e">
        <f t="shared" ca="1" si="5"/>
        <v>#DIV/0!</v>
      </c>
      <c r="AC16" s="35" t="e">
        <f t="shared" si="0"/>
        <v>#DIV/0!</v>
      </c>
      <c r="AD16" s="52" t="e">
        <f t="shared" si="1"/>
        <v>#DIV/0!</v>
      </c>
      <c r="AE16" s="93" t="s">
        <v>54</v>
      </c>
      <c r="AF16" s="10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4"/>
      <c r="AV16" s="104"/>
      <c r="AW16" s="104"/>
    </row>
    <row r="17" spans="1:49">
      <c r="A17" s="104"/>
      <c r="B17" s="31">
        <v>13</v>
      </c>
      <c r="C17" s="10">
        <f>Élèves!C16</f>
        <v>0</v>
      </c>
      <c r="D17" s="10">
        <f>Élèves!D16</f>
        <v>0</v>
      </c>
      <c r="E17" s="5"/>
      <c r="F17" s="5"/>
      <c r="G17" s="5"/>
      <c r="H17" s="5"/>
      <c r="I17" s="32"/>
      <c r="J17" s="5"/>
      <c r="K17" s="12" t="e">
        <f t="shared" si="2"/>
        <v>#DIV/0!</v>
      </c>
      <c r="L17" s="11" t="s">
        <v>22</v>
      </c>
      <c r="M17" s="94" t="e">
        <f t="shared" ca="1" si="3"/>
        <v>#DIV/0!</v>
      </c>
      <c r="N17" s="22"/>
      <c r="O17" s="35"/>
      <c r="P17" s="5"/>
      <c r="Q17" s="5"/>
      <c r="R17" s="5"/>
      <c r="S17" s="5"/>
      <c r="T17" s="5"/>
      <c r="U17" s="5"/>
      <c r="V17" s="5"/>
      <c r="W17" s="5"/>
      <c r="X17" s="5"/>
      <c r="Y17" s="5"/>
      <c r="Z17" s="12" t="e">
        <f t="shared" si="4"/>
        <v>#DIV/0!</v>
      </c>
      <c r="AA17" s="11" t="s">
        <v>22</v>
      </c>
      <c r="AB17" s="94" t="e">
        <f t="shared" ca="1" si="5"/>
        <v>#DIV/0!</v>
      </c>
      <c r="AC17" s="35" t="e">
        <f t="shared" si="0"/>
        <v>#DIV/0!</v>
      </c>
      <c r="AD17" s="52" t="e">
        <f t="shared" si="1"/>
        <v>#DIV/0!</v>
      </c>
      <c r="AE17" s="93" t="s">
        <v>54</v>
      </c>
      <c r="AF17" s="10"/>
      <c r="AG17" s="104"/>
      <c r="AH17" s="104"/>
      <c r="AI17" s="104"/>
      <c r="AJ17" s="104"/>
      <c r="AK17" s="104"/>
      <c r="AL17" s="104"/>
      <c r="AM17" s="104"/>
      <c r="AN17" s="104"/>
      <c r="AO17" s="104"/>
      <c r="AP17" s="104"/>
      <c r="AQ17" s="104"/>
      <c r="AR17" s="104"/>
      <c r="AS17" s="104"/>
      <c r="AT17" s="104"/>
      <c r="AU17" s="104"/>
      <c r="AV17" s="104"/>
      <c r="AW17" s="104"/>
    </row>
    <row r="18" spans="1:49">
      <c r="A18" s="104"/>
      <c r="B18" s="31">
        <v>14</v>
      </c>
      <c r="C18" s="10">
        <f>Élèves!C17</f>
        <v>0</v>
      </c>
      <c r="D18" s="10">
        <f>Élèves!D17</f>
        <v>0</v>
      </c>
      <c r="E18" s="5"/>
      <c r="F18" s="5"/>
      <c r="G18" s="5"/>
      <c r="H18" s="5"/>
      <c r="I18" s="32"/>
      <c r="J18" s="5"/>
      <c r="K18" s="12" t="e">
        <f t="shared" si="2"/>
        <v>#DIV/0!</v>
      </c>
      <c r="L18" s="11" t="s">
        <v>22</v>
      </c>
      <c r="M18" s="94" t="e">
        <f t="shared" ca="1" si="3"/>
        <v>#DIV/0!</v>
      </c>
      <c r="N18" s="22"/>
      <c r="O18" s="35"/>
      <c r="P18" s="5"/>
      <c r="Q18" s="5"/>
      <c r="R18" s="5"/>
      <c r="S18" s="5"/>
      <c r="T18" s="5"/>
      <c r="U18" s="5"/>
      <c r="V18" s="5"/>
      <c r="W18" s="5"/>
      <c r="X18" s="5"/>
      <c r="Y18" s="5"/>
      <c r="Z18" s="12" t="e">
        <f t="shared" si="4"/>
        <v>#DIV/0!</v>
      </c>
      <c r="AA18" s="11" t="s">
        <v>22</v>
      </c>
      <c r="AB18" s="94" t="e">
        <f t="shared" ca="1" si="5"/>
        <v>#DIV/0!</v>
      </c>
      <c r="AC18" s="35" t="e">
        <f t="shared" si="0"/>
        <v>#DIV/0!</v>
      </c>
      <c r="AD18" s="52" t="e">
        <f t="shared" si="1"/>
        <v>#DIV/0!</v>
      </c>
      <c r="AE18" s="93" t="s">
        <v>54</v>
      </c>
      <c r="AF18" s="10"/>
      <c r="AG18" s="104"/>
      <c r="AH18" s="104"/>
      <c r="AI18" s="104"/>
      <c r="AJ18" s="104"/>
      <c r="AK18" s="104"/>
      <c r="AL18" s="104"/>
      <c r="AM18" s="104"/>
      <c r="AN18" s="104"/>
      <c r="AO18" s="104"/>
      <c r="AP18" s="104"/>
      <c r="AQ18" s="104"/>
      <c r="AR18" s="104"/>
      <c r="AS18" s="104"/>
      <c r="AT18" s="104"/>
      <c r="AU18" s="104"/>
      <c r="AV18" s="104"/>
      <c r="AW18" s="104"/>
    </row>
    <row r="19" spans="1:49">
      <c r="A19" s="104"/>
      <c r="B19" s="31">
        <v>15</v>
      </c>
      <c r="C19" s="10">
        <f>Élèves!C18</f>
        <v>0</v>
      </c>
      <c r="D19" s="10">
        <f>Élèves!D18</f>
        <v>0</v>
      </c>
      <c r="E19" s="5"/>
      <c r="F19" s="5"/>
      <c r="G19" s="5"/>
      <c r="H19" s="5"/>
      <c r="I19" s="32"/>
      <c r="J19" s="5"/>
      <c r="K19" s="12" t="e">
        <f t="shared" si="2"/>
        <v>#DIV/0!</v>
      </c>
      <c r="L19" s="11" t="s">
        <v>22</v>
      </c>
      <c r="M19" s="94" t="e">
        <f t="shared" ca="1" si="3"/>
        <v>#DIV/0!</v>
      </c>
      <c r="N19" s="22"/>
      <c r="O19" s="35"/>
      <c r="P19" s="5"/>
      <c r="Q19" s="5"/>
      <c r="R19" s="5"/>
      <c r="S19" s="5"/>
      <c r="T19" s="5"/>
      <c r="U19" s="5"/>
      <c r="V19" s="5"/>
      <c r="W19" s="5"/>
      <c r="X19" s="5"/>
      <c r="Y19" s="5"/>
      <c r="Z19" s="12" t="e">
        <f t="shared" si="4"/>
        <v>#DIV/0!</v>
      </c>
      <c r="AA19" s="11" t="s">
        <v>22</v>
      </c>
      <c r="AB19" s="94" t="e">
        <f t="shared" ca="1" si="5"/>
        <v>#DIV/0!</v>
      </c>
      <c r="AC19" s="35" t="e">
        <f t="shared" si="0"/>
        <v>#DIV/0!</v>
      </c>
      <c r="AD19" s="52" t="e">
        <f t="shared" si="1"/>
        <v>#DIV/0!</v>
      </c>
      <c r="AE19" s="93" t="s">
        <v>54</v>
      </c>
      <c r="AF19" s="10"/>
      <c r="AG19" s="104"/>
      <c r="AH19" s="104"/>
      <c r="AI19" s="104"/>
      <c r="AJ19" s="104"/>
      <c r="AK19" s="104"/>
      <c r="AL19" s="104"/>
      <c r="AM19" s="104"/>
      <c r="AN19" s="104"/>
      <c r="AO19" s="104"/>
      <c r="AP19" s="104"/>
      <c r="AQ19" s="104"/>
      <c r="AR19" s="104"/>
      <c r="AS19" s="104"/>
      <c r="AT19" s="104"/>
      <c r="AU19" s="104"/>
      <c r="AV19" s="104"/>
      <c r="AW19" s="104"/>
    </row>
    <row r="20" spans="1:49">
      <c r="A20" s="104"/>
      <c r="B20" s="31">
        <v>16</v>
      </c>
      <c r="C20" s="10">
        <f>Élèves!C19</f>
        <v>0</v>
      </c>
      <c r="D20" s="10">
        <f>Élèves!D19</f>
        <v>0</v>
      </c>
      <c r="E20" s="5"/>
      <c r="F20" s="5"/>
      <c r="G20" s="5"/>
      <c r="H20" s="5"/>
      <c r="I20" s="32"/>
      <c r="J20" s="5"/>
      <c r="K20" s="12" t="e">
        <f t="shared" si="2"/>
        <v>#DIV/0!</v>
      </c>
      <c r="L20" s="11" t="s">
        <v>22</v>
      </c>
      <c r="M20" s="94" t="e">
        <f t="shared" ca="1" si="3"/>
        <v>#DIV/0!</v>
      </c>
      <c r="N20" s="22"/>
      <c r="O20" s="35"/>
      <c r="P20" s="5"/>
      <c r="Q20" s="5"/>
      <c r="R20" s="5"/>
      <c r="S20" s="5"/>
      <c r="T20" s="5"/>
      <c r="U20" s="5"/>
      <c r="V20" s="5"/>
      <c r="W20" s="5"/>
      <c r="X20" s="5"/>
      <c r="Y20" s="5"/>
      <c r="Z20" s="12" t="e">
        <f t="shared" si="4"/>
        <v>#DIV/0!</v>
      </c>
      <c r="AA20" s="11" t="s">
        <v>22</v>
      </c>
      <c r="AB20" s="94" t="e">
        <f t="shared" ca="1" si="5"/>
        <v>#DIV/0!</v>
      </c>
      <c r="AC20" s="35" t="e">
        <f t="shared" si="0"/>
        <v>#DIV/0!</v>
      </c>
      <c r="AD20" s="52" t="e">
        <f t="shared" si="1"/>
        <v>#DIV/0!</v>
      </c>
      <c r="AE20" s="93" t="s">
        <v>54</v>
      </c>
      <c r="AF20" s="10"/>
      <c r="AG20" s="104"/>
      <c r="AH20" s="104"/>
      <c r="AI20" s="104"/>
      <c r="AJ20" s="104"/>
      <c r="AK20" s="104"/>
      <c r="AL20" s="104"/>
      <c r="AM20" s="104"/>
      <c r="AN20" s="104"/>
      <c r="AO20" s="104"/>
      <c r="AP20" s="104"/>
      <c r="AQ20" s="104"/>
      <c r="AR20" s="104"/>
      <c r="AS20" s="104"/>
      <c r="AT20" s="104"/>
      <c r="AU20" s="104"/>
      <c r="AV20" s="104"/>
      <c r="AW20" s="104"/>
    </row>
    <row r="21" spans="1:49">
      <c r="A21" s="104"/>
      <c r="B21" s="31">
        <v>17</v>
      </c>
      <c r="C21" s="10">
        <f>Élèves!C20</f>
        <v>0</v>
      </c>
      <c r="D21" s="10">
        <f>Élèves!D20</f>
        <v>0</v>
      </c>
      <c r="E21" s="5"/>
      <c r="F21" s="5"/>
      <c r="G21" s="5"/>
      <c r="H21" s="5"/>
      <c r="I21" s="32"/>
      <c r="J21" s="5"/>
      <c r="K21" s="12" t="e">
        <f t="shared" si="2"/>
        <v>#DIV/0!</v>
      </c>
      <c r="L21" s="11" t="s">
        <v>22</v>
      </c>
      <c r="M21" s="94" t="e">
        <f t="shared" ca="1" si="3"/>
        <v>#DIV/0!</v>
      </c>
      <c r="N21" s="22"/>
      <c r="O21" s="35"/>
      <c r="P21" s="5"/>
      <c r="Q21" s="5"/>
      <c r="R21" s="5"/>
      <c r="S21" s="5"/>
      <c r="T21" s="5"/>
      <c r="U21" s="5"/>
      <c r="V21" s="5"/>
      <c r="W21" s="5"/>
      <c r="X21" s="5"/>
      <c r="Y21" s="5"/>
      <c r="Z21" s="12" t="e">
        <f t="shared" si="4"/>
        <v>#DIV/0!</v>
      </c>
      <c r="AA21" s="11" t="s">
        <v>22</v>
      </c>
      <c r="AB21" s="94" t="e">
        <f t="shared" ca="1" si="5"/>
        <v>#DIV/0!</v>
      </c>
      <c r="AC21" s="35" t="e">
        <f t="shared" si="0"/>
        <v>#DIV/0!</v>
      </c>
      <c r="AD21" s="52" t="e">
        <f t="shared" si="1"/>
        <v>#DIV/0!</v>
      </c>
      <c r="AE21" s="93" t="s">
        <v>54</v>
      </c>
      <c r="AF21" s="10"/>
      <c r="AG21" s="104"/>
      <c r="AH21" s="104"/>
      <c r="AI21" s="104"/>
      <c r="AJ21" s="104"/>
      <c r="AK21" s="104"/>
      <c r="AL21" s="104"/>
      <c r="AM21" s="104"/>
      <c r="AN21" s="104"/>
      <c r="AO21" s="104"/>
      <c r="AP21" s="104"/>
      <c r="AQ21" s="104"/>
      <c r="AR21" s="104"/>
      <c r="AS21" s="104"/>
      <c r="AT21" s="104"/>
      <c r="AU21" s="104"/>
      <c r="AV21" s="104"/>
      <c r="AW21" s="104"/>
    </row>
    <row r="22" spans="1:49">
      <c r="A22" s="104"/>
      <c r="B22" s="31">
        <v>18</v>
      </c>
      <c r="C22" s="10">
        <f>Élèves!C21</f>
        <v>0</v>
      </c>
      <c r="D22" s="10">
        <f>Élèves!D21</f>
        <v>0</v>
      </c>
      <c r="E22" s="5"/>
      <c r="F22" s="5"/>
      <c r="G22" s="5"/>
      <c r="H22" s="5"/>
      <c r="I22" s="32"/>
      <c r="J22" s="5"/>
      <c r="K22" s="12" t="e">
        <f t="shared" si="2"/>
        <v>#DIV/0!</v>
      </c>
      <c r="L22" s="11" t="s">
        <v>22</v>
      </c>
      <c r="M22" s="94" t="e">
        <f t="shared" ca="1" si="3"/>
        <v>#DIV/0!</v>
      </c>
      <c r="N22" s="22"/>
      <c r="O22" s="35"/>
      <c r="P22" s="5"/>
      <c r="Q22" s="5"/>
      <c r="R22" s="5"/>
      <c r="S22" s="5"/>
      <c r="T22" s="5"/>
      <c r="U22" s="5"/>
      <c r="V22" s="5"/>
      <c r="W22" s="5"/>
      <c r="X22" s="5"/>
      <c r="Y22" s="5"/>
      <c r="Z22" s="12" t="e">
        <f t="shared" si="4"/>
        <v>#DIV/0!</v>
      </c>
      <c r="AA22" s="11" t="s">
        <v>22</v>
      </c>
      <c r="AB22" s="94" t="e">
        <f t="shared" ca="1" si="5"/>
        <v>#DIV/0!</v>
      </c>
      <c r="AC22" s="35" t="e">
        <f t="shared" si="0"/>
        <v>#DIV/0!</v>
      </c>
      <c r="AD22" s="52" t="e">
        <f t="shared" si="1"/>
        <v>#DIV/0!</v>
      </c>
      <c r="AE22" s="93" t="s">
        <v>54</v>
      </c>
      <c r="AF22" s="10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4"/>
      <c r="AT22" s="104"/>
      <c r="AU22" s="104"/>
      <c r="AV22" s="104"/>
      <c r="AW22" s="104"/>
    </row>
    <row r="23" spans="1:49">
      <c r="A23" s="104"/>
      <c r="B23" s="31">
        <v>19</v>
      </c>
      <c r="C23" s="10">
        <f>Élèves!C22</f>
        <v>0</v>
      </c>
      <c r="D23" s="10">
        <f>Élèves!D22</f>
        <v>0</v>
      </c>
      <c r="E23" s="5"/>
      <c r="F23" s="5"/>
      <c r="G23" s="5"/>
      <c r="H23" s="5"/>
      <c r="I23" s="32"/>
      <c r="J23" s="5"/>
      <c r="K23" s="12" t="e">
        <f t="shared" si="2"/>
        <v>#DIV/0!</v>
      </c>
      <c r="L23" s="11" t="s">
        <v>22</v>
      </c>
      <c r="M23" s="94" t="e">
        <f t="shared" ca="1" si="3"/>
        <v>#DIV/0!</v>
      </c>
      <c r="N23" s="22"/>
      <c r="O23" s="35"/>
      <c r="P23" s="5"/>
      <c r="Q23" s="5"/>
      <c r="R23" s="5"/>
      <c r="S23" s="5"/>
      <c r="T23" s="5"/>
      <c r="U23" s="5"/>
      <c r="V23" s="5"/>
      <c r="W23" s="5"/>
      <c r="X23" s="5"/>
      <c r="Y23" s="5"/>
      <c r="Z23" s="12" t="e">
        <f t="shared" si="4"/>
        <v>#DIV/0!</v>
      </c>
      <c r="AA23" s="11" t="s">
        <v>22</v>
      </c>
      <c r="AB23" s="94" t="e">
        <f t="shared" ca="1" si="5"/>
        <v>#DIV/0!</v>
      </c>
      <c r="AC23" s="35" t="e">
        <f t="shared" si="0"/>
        <v>#DIV/0!</v>
      </c>
      <c r="AD23" s="52" t="e">
        <f t="shared" si="1"/>
        <v>#DIV/0!</v>
      </c>
      <c r="AE23" s="93" t="s">
        <v>54</v>
      </c>
      <c r="AF23" s="10"/>
      <c r="AG23" s="104"/>
      <c r="AH23" s="104"/>
      <c r="AI23" s="104"/>
      <c r="AJ23" s="104"/>
      <c r="AK23" s="104"/>
      <c r="AL23" s="104"/>
      <c r="AM23" s="104"/>
      <c r="AN23" s="104"/>
      <c r="AO23" s="104"/>
      <c r="AP23" s="104"/>
      <c r="AQ23" s="104"/>
      <c r="AR23" s="104"/>
      <c r="AS23" s="104"/>
      <c r="AT23" s="104"/>
      <c r="AU23" s="104"/>
      <c r="AV23" s="104"/>
      <c r="AW23" s="104"/>
    </row>
    <row r="24" spans="1:49">
      <c r="A24" s="104"/>
      <c r="B24" s="31">
        <v>20</v>
      </c>
      <c r="C24" s="10">
        <f>Élèves!C23</f>
        <v>0</v>
      </c>
      <c r="D24" s="10">
        <f>Élèves!D23</f>
        <v>0</v>
      </c>
      <c r="E24" s="5"/>
      <c r="F24" s="5"/>
      <c r="G24" s="5"/>
      <c r="H24" s="5"/>
      <c r="I24" s="32"/>
      <c r="J24" s="5"/>
      <c r="K24" s="12" t="e">
        <f t="shared" si="2"/>
        <v>#DIV/0!</v>
      </c>
      <c r="L24" s="11" t="s">
        <v>22</v>
      </c>
      <c r="M24" s="94" t="e">
        <f t="shared" ca="1" si="3"/>
        <v>#DIV/0!</v>
      </c>
      <c r="N24" s="22"/>
      <c r="O24" s="35"/>
      <c r="P24" s="5"/>
      <c r="Q24" s="5"/>
      <c r="R24" s="5"/>
      <c r="S24" s="5"/>
      <c r="T24" s="5"/>
      <c r="U24" s="5"/>
      <c r="V24" s="5"/>
      <c r="W24" s="5"/>
      <c r="X24" s="5"/>
      <c r="Y24" s="5"/>
      <c r="Z24" s="12" t="e">
        <f t="shared" si="4"/>
        <v>#DIV/0!</v>
      </c>
      <c r="AA24" s="11" t="s">
        <v>22</v>
      </c>
      <c r="AB24" s="94" t="e">
        <f t="shared" ca="1" si="5"/>
        <v>#DIV/0!</v>
      </c>
      <c r="AC24" s="35" t="e">
        <f t="shared" si="0"/>
        <v>#DIV/0!</v>
      </c>
      <c r="AD24" s="52" t="e">
        <f t="shared" si="1"/>
        <v>#DIV/0!</v>
      </c>
      <c r="AE24" s="93" t="s">
        <v>54</v>
      </c>
      <c r="AF24" s="10"/>
      <c r="AG24" s="104"/>
      <c r="AH24" s="104"/>
      <c r="AI24" s="104"/>
      <c r="AJ24" s="104"/>
      <c r="AK24" s="104"/>
      <c r="AL24" s="104"/>
      <c r="AM24" s="104"/>
      <c r="AN24" s="104"/>
      <c r="AO24" s="104"/>
      <c r="AP24" s="104"/>
      <c r="AQ24" s="104"/>
      <c r="AR24" s="104"/>
      <c r="AS24" s="104"/>
      <c r="AT24" s="104"/>
      <c r="AU24" s="104"/>
      <c r="AV24" s="104"/>
      <c r="AW24" s="104"/>
    </row>
    <row r="25" spans="1:49">
      <c r="A25" s="104"/>
      <c r="B25" s="31">
        <v>21</v>
      </c>
      <c r="C25" s="10">
        <f>Élèves!C24</f>
        <v>0</v>
      </c>
      <c r="D25" s="10">
        <f>Élèves!D24</f>
        <v>0</v>
      </c>
      <c r="E25" s="5"/>
      <c r="F25" s="5"/>
      <c r="G25" s="5"/>
      <c r="H25" s="5"/>
      <c r="I25" s="32"/>
      <c r="J25" s="5"/>
      <c r="K25" s="12" t="e">
        <f t="shared" si="2"/>
        <v>#DIV/0!</v>
      </c>
      <c r="L25" s="11" t="s">
        <v>22</v>
      </c>
      <c r="M25" s="94" t="e">
        <f t="shared" ca="1" si="3"/>
        <v>#DIV/0!</v>
      </c>
      <c r="N25" s="22"/>
      <c r="O25" s="35"/>
      <c r="P25" s="5"/>
      <c r="Q25" s="5"/>
      <c r="R25" s="5"/>
      <c r="S25" s="5"/>
      <c r="T25" s="5"/>
      <c r="U25" s="5"/>
      <c r="V25" s="5"/>
      <c r="W25" s="5"/>
      <c r="X25" s="5"/>
      <c r="Y25" s="5"/>
      <c r="Z25" s="12" t="e">
        <f t="shared" si="4"/>
        <v>#DIV/0!</v>
      </c>
      <c r="AA25" s="11" t="s">
        <v>22</v>
      </c>
      <c r="AB25" s="94" t="e">
        <f t="shared" ca="1" si="5"/>
        <v>#DIV/0!</v>
      </c>
      <c r="AC25" s="35" t="e">
        <f t="shared" si="0"/>
        <v>#DIV/0!</v>
      </c>
      <c r="AD25" s="52" t="e">
        <f t="shared" si="1"/>
        <v>#DIV/0!</v>
      </c>
      <c r="AE25" s="93" t="s">
        <v>54</v>
      </c>
      <c r="AF25" s="10"/>
      <c r="AG25" s="104"/>
      <c r="AH25" s="104"/>
      <c r="AI25" s="104"/>
      <c r="AJ25" s="104"/>
      <c r="AK25" s="104"/>
      <c r="AL25" s="104"/>
      <c r="AM25" s="104"/>
      <c r="AN25" s="104"/>
      <c r="AO25" s="104"/>
      <c r="AP25" s="104"/>
      <c r="AQ25" s="104"/>
      <c r="AR25" s="104"/>
      <c r="AS25" s="104"/>
      <c r="AT25" s="104"/>
      <c r="AU25" s="104"/>
      <c r="AV25" s="104"/>
      <c r="AW25" s="104"/>
    </row>
    <row r="26" spans="1:49">
      <c r="A26" s="104"/>
      <c r="B26" s="31">
        <v>22</v>
      </c>
      <c r="C26" s="10">
        <f>Élèves!C25</f>
        <v>0</v>
      </c>
      <c r="D26" s="10">
        <f>Élèves!D25</f>
        <v>0</v>
      </c>
      <c r="E26" s="5"/>
      <c r="F26" s="5"/>
      <c r="G26" s="5"/>
      <c r="H26" s="5"/>
      <c r="I26" s="32"/>
      <c r="J26" s="5"/>
      <c r="K26" s="12" t="e">
        <f t="shared" si="2"/>
        <v>#DIV/0!</v>
      </c>
      <c r="L26" s="11" t="s">
        <v>22</v>
      </c>
      <c r="M26" s="94" t="e">
        <f t="shared" ca="1" si="3"/>
        <v>#DIV/0!</v>
      </c>
      <c r="N26" s="22"/>
      <c r="O26" s="35"/>
      <c r="P26" s="5"/>
      <c r="Q26" s="5"/>
      <c r="R26" s="5"/>
      <c r="S26" s="5"/>
      <c r="T26" s="5"/>
      <c r="U26" s="5"/>
      <c r="V26" s="5"/>
      <c r="W26" s="5"/>
      <c r="X26" s="5"/>
      <c r="Y26" s="5"/>
      <c r="Z26" s="12" t="e">
        <f t="shared" si="4"/>
        <v>#DIV/0!</v>
      </c>
      <c r="AA26" s="11" t="s">
        <v>22</v>
      </c>
      <c r="AB26" s="94" t="e">
        <f t="shared" ca="1" si="5"/>
        <v>#DIV/0!</v>
      </c>
      <c r="AC26" s="35" t="e">
        <f t="shared" si="0"/>
        <v>#DIV/0!</v>
      </c>
      <c r="AD26" s="52" t="e">
        <f t="shared" si="1"/>
        <v>#DIV/0!</v>
      </c>
      <c r="AE26" s="93" t="s">
        <v>54</v>
      </c>
      <c r="AF26" s="10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</row>
    <row r="27" spans="1:49">
      <c r="A27" s="104"/>
      <c r="B27" s="31">
        <v>23</v>
      </c>
      <c r="C27" s="10">
        <f>Élèves!C26</f>
        <v>0</v>
      </c>
      <c r="D27" s="10">
        <f>Élèves!D26</f>
        <v>0</v>
      </c>
      <c r="E27" s="5"/>
      <c r="F27" s="5"/>
      <c r="G27" s="5"/>
      <c r="H27" s="5"/>
      <c r="I27" s="32"/>
      <c r="J27" s="5"/>
      <c r="K27" s="12" t="e">
        <f t="shared" si="2"/>
        <v>#DIV/0!</v>
      </c>
      <c r="L27" s="11" t="s">
        <v>22</v>
      </c>
      <c r="M27" s="94" t="e">
        <f t="shared" ca="1" si="3"/>
        <v>#DIV/0!</v>
      </c>
      <c r="N27" s="22"/>
      <c r="O27" s="35"/>
      <c r="P27" s="5"/>
      <c r="Q27" s="5"/>
      <c r="R27" s="5"/>
      <c r="S27" s="5"/>
      <c r="T27" s="5"/>
      <c r="U27" s="5"/>
      <c r="V27" s="5"/>
      <c r="W27" s="5"/>
      <c r="X27" s="5"/>
      <c r="Y27" s="5"/>
      <c r="Z27" s="12" t="e">
        <f t="shared" si="4"/>
        <v>#DIV/0!</v>
      </c>
      <c r="AA27" s="11" t="s">
        <v>22</v>
      </c>
      <c r="AB27" s="94" t="e">
        <f t="shared" ca="1" si="5"/>
        <v>#DIV/0!</v>
      </c>
      <c r="AC27" s="35" t="e">
        <f t="shared" si="0"/>
        <v>#DIV/0!</v>
      </c>
      <c r="AD27" s="52" t="e">
        <f t="shared" si="1"/>
        <v>#DIV/0!</v>
      </c>
      <c r="AE27" s="93" t="s">
        <v>54</v>
      </c>
      <c r="AF27" s="10"/>
      <c r="AG27" s="104"/>
      <c r="AH27" s="104"/>
      <c r="AI27" s="104"/>
      <c r="AJ27" s="104"/>
      <c r="AK27" s="104"/>
      <c r="AL27" s="104"/>
      <c r="AM27" s="104"/>
      <c r="AN27" s="104"/>
      <c r="AO27" s="104"/>
      <c r="AP27" s="104"/>
      <c r="AQ27" s="104"/>
      <c r="AR27" s="104"/>
      <c r="AS27" s="104"/>
      <c r="AT27" s="104"/>
      <c r="AU27" s="104"/>
      <c r="AV27" s="104"/>
      <c r="AW27" s="104"/>
    </row>
    <row r="28" spans="1:49">
      <c r="A28" s="104"/>
      <c r="B28" s="31">
        <v>24</v>
      </c>
      <c r="C28" s="10">
        <f>Élèves!C27</f>
        <v>0</v>
      </c>
      <c r="D28" s="10">
        <f>Élèves!D27</f>
        <v>0</v>
      </c>
      <c r="E28" s="5"/>
      <c r="F28" s="5"/>
      <c r="G28" s="5"/>
      <c r="H28" s="5"/>
      <c r="I28" s="32"/>
      <c r="J28" s="5"/>
      <c r="K28" s="12" t="e">
        <f t="shared" si="2"/>
        <v>#DIV/0!</v>
      </c>
      <c r="L28" s="11" t="s">
        <v>22</v>
      </c>
      <c r="M28" s="94" t="e">
        <f t="shared" ca="1" si="3"/>
        <v>#DIV/0!</v>
      </c>
      <c r="N28" s="22"/>
      <c r="O28" s="35"/>
      <c r="P28" s="5"/>
      <c r="Q28" s="5"/>
      <c r="R28" s="5"/>
      <c r="S28" s="5"/>
      <c r="T28" s="5"/>
      <c r="U28" s="5"/>
      <c r="V28" s="5"/>
      <c r="W28" s="5"/>
      <c r="X28" s="5"/>
      <c r="Y28" s="5"/>
      <c r="Z28" s="12" t="e">
        <f t="shared" si="4"/>
        <v>#DIV/0!</v>
      </c>
      <c r="AA28" s="11" t="s">
        <v>22</v>
      </c>
      <c r="AB28" s="94" t="e">
        <f t="shared" ca="1" si="5"/>
        <v>#DIV/0!</v>
      </c>
      <c r="AC28" s="35" t="e">
        <f t="shared" si="0"/>
        <v>#DIV/0!</v>
      </c>
      <c r="AD28" s="52" t="e">
        <f t="shared" si="1"/>
        <v>#DIV/0!</v>
      </c>
      <c r="AE28" s="93" t="s">
        <v>54</v>
      </c>
      <c r="AF28" s="10"/>
      <c r="AG28" s="104"/>
      <c r="AH28" s="104"/>
      <c r="AI28" s="104"/>
      <c r="AJ28" s="104"/>
      <c r="AK28" s="104"/>
      <c r="AL28" s="104"/>
      <c r="AM28" s="104"/>
      <c r="AN28" s="104"/>
      <c r="AO28" s="104"/>
      <c r="AP28" s="104"/>
      <c r="AQ28" s="104"/>
      <c r="AR28" s="104"/>
      <c r="AS28" s="104"/>
      <c r="AT28" s="104"/>
      <c r="AU28" s="104"/>
      <c r="AV28" s="104"/>
      <c r="AW28" s="104"/>
    </row>
    <row r="29" spans="1:49">
      <c r="A29" s="104"/>
      <c r="B29" s="31">
        <v>25</v>
      </c>
      <c r="C29" s="10">
        <f>Élèves!C28</f>
        <v>0</v>
      </c>
      <c r="D29" s="10">
        <f>Élèves!D28</f>
        <v>0</v>
      </c>
      <c r="E29" s="5"/>
      <c r="F29" s="5"/>
      <c r="G29" s="5"/>
      <c r="H29" s="5"/>
      <c r="I29" s="32"/>
      <c r="J29" s="5"/>
      <c r="K29" s="12" t="e">
        <f t="shared" si="2"/>
        <v>#DIV/0!</v>
      </c>
      <c r="L29" s="11" t="s">
        <v>22</v>
      </c>
      <c r="M29" s="94" t="e">
        <f t="shared" ca="1" si="3"/>
        <v>#DIV/0!</v>
      </c>
      <c r="N29" s="22"/>
      <c r="O29" s="35"/>
      <c r="P29" s="5"/>
      <c r="Q29" s="5"/>
      <c r="R29" s="5"/>
      <c r="S29" s="5"/>
      <c r="T29" s="5"/>
      <c r="U29" s="5"/>
      <c r="V29" s="5"/>
      <c r="W29" s="5"/>
      <c r="X29" s="5"/>
      <c r="Y29" s="5"/>
      <c r="Z29" s="12" t="e">
        <f t="shared" si="4"/>
        <v>#DIV/0!</v>
      </c>
      <c r="AA29" s="11" t="s">
        <v>22</v>
      </c>
      <c r="AB29" s="94" t="e">
        <f t="shared" ca="1" si="5"/>
        <v>#DIV/0!</v>
      </c>
      <c r="AC29" s="35" t="e">
        <f t="shared" si="0"/>
        <v>#DIV/0!</v>
      </c>
      <c r="AD29" s="52" t="e">
        <f t="shared" si="1"/>
        <v>#DIV/0!</v>
      </c>
      <c r="AE29" s="93" t="s">
        <v>54</v>
      </c>
      <c r="AF29" s="10"/>
      <c r="AG29" s="104"/>
      <c r="AH29" s="104"/>
      <c r="AI29" s="104"/>
      <c r="AJ29" s="104"/>
      <c r="AK29" s="104"/>
      <c r="AL29" s="104"/>
      <c r="AM29" s="104"/>
      <c r="AN29" s="104"/>
      <c r="AO29" s="104"/>
      <c r="AP29" s="104"/>
      <c r="AQ29" s="104"/>
      <c r="AR29" s="104"/>
      <c r="AS29" s="104"/>
      <c r="AT29" s="104"/>
      <c r="AU29" s="104"/>
      <c r="AV29" s="104"/>
      <c r="AW29" s="104"/>
    </row>
    <row r="30" spans="1:49" s="3" customFormat="1">
      <c r="A30" s="104"/>
      <c r="B30" s="21"/>
      <c r="C30" s="24"/>
      <c r="D30" s="21"/>
      <c r="E30" s="21"/>
      <c r="F30" s="21"/>
      <c r="G30" s="21"/>
      <c r="H30" s="21"/>
      <c r="I30" s="21"/>
      <c r="J30" s="21"/>
      <c r="K30" s="21"/>
      <c r="L30" s="21"/>
      <c r="M30" s="76"/>
      <c r="N30" s="21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5"/>
      <c r="AC30" s="33"/>
      <c r="AD30" s="35"/>
      <c r="AE30" s="92"/>
      <c r="AF30" s="104"/>
      <c r="AG30" s="104"/>
      <c r="AH30" s="104"/>
      <c r="AI30" s="104"/>
      <c r="AJ30" s="104"/>
      <c r="AK30" s="104"/>
      <c r="AL30" s="104"/>
      <c r="AM30" s="104"/>
      <c r="AN30" s="104"/>
      <c r="AO30" s="104"/>
      <c r="AP30" s="104"/>
      <c r="AQ30" s="104"/>
      <c r="AR30" s="104"/>
      <c r="AS30" s="104"/>
      <c r="AT30" s="104"/>
      <c r="AU30" s="104"/>
      <c r="AV30" s="104"/>
      <c r="AW30" s="104"/>
    </row>
    <row r="31" spans="1:49" s="3" customFormat="1">
      <c r="A31" s="104"/>
      <c r="B31" s="104"/>
      <c r="C31" s="155"/>
      <c r="D31" s="104"/>
      <c r="E31" s="104"/>
      <c r="F31" s="104"/>
      <c r="G31" s="104"/>
      <c r="H31" s="104"/>
      <c r="I31" s="104"/>
      <c r="J31" s="104"/>
      <c r="K31" s="104"/>
      <c r="L31" s="104"/>
      <c r="M31" s="147"/>
      <c r="N31" s="21"/>
      <c r="O31" s="33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"/>
      <c r="AC31" s="104"/>
      <c r="AD31" s="10"/>
      <c r="AE31" s="147"/>
      <c r="AF31" s="104"/>
      <c r="AG31" s="104"/>
      <c r="AH31" s="104"/>
      <c r="AI31" s="104"/>
      <c r="AJ31" s="104"/>
      <c r="AK31" s="104"/>
      <c r="AL31" s="104"/>
      <c r="AM31" s="104"/>
      <c r="AN31" s="104"/>
      <c r="AO31" s="104"/>
      <c r="AP31" s="104"/>
      <c r="AQ31" s="104"/>
      <c r="AR31" s="104"/>
      <c r="AS31" s="104"/>
      <c r="AT31" s="104"/>
      <c r="AU31" s="104"/>
      <c r="AV31" s="104"/>
      <c r="AW31" s="104"/>
    </row>
    <row r="32" spans="1:49" s="3" customFormat="1">
      <c r="A32" s="104"/>
      <c r="B32" s="104"/>
      <c r="C32" s="155"/>
      <c r="D32" s="104"/>
      <c r="E32" s="104"/>
      <c r="F32" s="104"/>
      <c r="G32" s="104"/>
      <c r="H32" s="104"/>
      <c r="I32" s="104"/>
      <c r="J32" s="104"/>
      <c r="K32" s="104"/>
      <c r="L32" s="104"/>
      <c r="M32" s="147"/>
      <c r="N32" s="21"/>
      <c r="O32" s="33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"/>
      <c r="AC32" s="104"/>
      <c r="AD32" s="10"/>
      <c r="AE32" s="147"/>
      <c r="AF32" s="104"/>
      <c r="AG32" s="104"/>
      <c r="AH32" s="104"/>
      <c r="AI32" s="104"/>
      <c r="AJ32" s="104"/>
      <c r="AK32" s="104"/>
      <c r="AL32" s="104"/>
      <c r="AM32" s="104"/>
      <c r="AN32" s="104"/>
      <c r="AO32" s="104"/>
      <c r="AP32" s="104"/>
      <c r="AQ32" s="104"/>
      <c r="AR32" s="104"/>
      <c r="AS32" s="104"/>
      <c r="AT32" s="104"/>
      <c r="AU32" s="104"/>
      <c r="AV32" s="104"/>
      <c r="AW32" s="104"/>
    </row>
    <row r="33" spans="1:49" s="3" customFormat="1">
      <c r="A33" s="104"/>
      <c r="B33" s="104"/>
      <c r="C33" s="155"/>
      <c r="D33" s="104"/>
      <c r="E33" s="104"/>
      <c r="F33" s="104"/>
      <c r="G33" s="104"/>
      <c r="H33" s="104"/>
      <c r="I33" s="104"/>
      <c r="J33" s="104"/>
      <c r="K33" s="104"/>
      <c r="L33" s="21"/>
      <c r="M33" s="76"/>
      <c r="N33" s="21"/>
      <c r="O33" s="33"/>
      <c r="P33" s="33"/>
      <c r="Q33" s="33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"/>
      <c r="AC33" s="104"/>
      <c r="AD33" s="10"/>
      <c r="AE33" s="147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  <c r="AU33" s="104"/>
      <c r="AV33" s="104"/>
      <c r="AW33" s="104"/>
    </row>
    <row r="34" spans="1:49" s="3" customFormat="1">
      <c r="A34" s="104"/>
      <c r="B34" s="104"/>
      <c r="C34" s="155"/>
      <c r="D34" s="104"/>
      <c r="E34" s="104"/>
      <c r="F34" s="104"/>
      <c r="G34" s="104"/>
      <c r="H34" s="104"/>
      <c r="I34" s="104"/>
      <c r="J34" s="104"/>
      <c r="K34" s="104"/>
      <c r="L34" s="148" t="s">
        <v>146</v>
      </c>
      <c r="M34" s="169" t="str">
        <f>MATIÈRES!I13</f>
        <v>ÉDUCATION ARTISTIQUE (Mme TASKIN - 2p.)</v>
      </c>
      <c r="N34" s="146"/>
      <c r="O34" s="148"/>
      <c r="P34" s="149"/>
      <c r="Q34" s="10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"/>
      <c r="AC34" s="104"/>
      <c r="AD34" s="10"/>
      <c r="AE34" s="147"/>
      <c r="AF34" s="104"/>
      <c r="AG34" s="104"/>
      <c r="AH34" s="104"/>
      <c r="AI34" s="104"/>
      <c r="AJ34" s="104"/>
      <c r="AK34" s="104"/>
      <c r="AL34" s="104"/>
      <c r="AM34" s="104"/>
      <c r="AN34" s="104"/>
      <c r="AO34" s="104"/>
      <c r="AP34" s="104"/>
      <c r="AQ34" s="104"/>
      <c r="AR34" s="104"/>
      <c r="AS34" s="104"/>
      <c r="AT34" s="104"/>
      <c r="AU34" s="104"/>
      <c r="AV34" s="104"/>
      <c r="AW34" s="104"/>
    </row>
    <row r="35" spans="1:49" s="3" customFormat="1">
      <c r="A35" s="104"/>
      <c r="B35" s="104"/>
      <c r="C35" s="155"/>
      <c r="D35" s="104"/>
      <c r="E35" s="104"/>
      <c r="F35" s="104"/>
      <c r="G35" s="104"/>
      <c r="H35" s="104"/>
      <c r="I35" s="104"/>
      <c r="J35" s="104"/>
      <c r="K35" s="104"/>
      <c r="L35" s="104"/>
      <c r="M35" s="147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"/>
      <c r="AC35" s="104"/>
      <c r="AD35" s="10"/>
      <c r="AE35" s="147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</row>
    <row r="36" spans="1:49" s="3" customFormat="1">
      <c r="A36" s="104"/>
      <c r="B36" s="104"/>
      <c r="C36" s="155"/>
      <c r="D36" s="104"/>
      <c r="E36" s="104"/>
      <c r="F36" s="104"/>
      <c r="G36" s="104"/>
      <c r="H36" s="104"/>
      <c r="I36" s="104"/>
      <c r="J36" s="104"/>
      <c r="K36" s="104"/>
      <c r="L36" s="104"/>
      <c r="M36" s="147"/>
      <c r="N36" s="104"/>
      <c r="O36" s="104"/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"/>
      <c r="AC36" s="104"/>
      <c r="AD36" s="10"/>
      <c r="AE36" s="147"/>
      <c r="AF36" s="104"/>
      <c r="AG36" s="104"/>
      <c r="AH36" s="104"/>
      <c r="AI36" s="104"/>
      <c r="AJ36" s="104"/>
      <c r="AK36" s="104"/>
      <c r="AL36" s="104"/>
      <c r="AM36" s="104"/>
      <c r="AN36" s="104"/>
      <c r="AO36" s="104"/>
      <c r="AP36" s="104"/>
      <c r="AQ36" s="104"/>
      <c r="AR36" s="104"/>
      <c r="AS36" s="104"/>
      <c r="AT36" s="104"/>
      <c r="AU36" s="104"/>
      <c r="AV36" s="104"/>
    </row>
    <row r="37" spans="1:49" s="3" customFormat="1">
      <c r="A37" s="104"/>
      <c r="B37" s="104"/>
      <c r="C37" s="155"/>
      <c r="D37" s="104"/>
      <c r="E37" s="104"/>
      <c r="F37" s="104"/>
      <c r="G37" s="104"/>
      <c r="H37" s="104"/>
      <c r="I37" s="104"/>
      <c r="J37" s="104"/>
      <c r="K37" s="104"/>
      <c r="L37" s="104"/>
      <c r="M37" s="147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"/>
      <c r="AC37" s="104"/>
      <c r="AD37" s="10"/>
      <c r="AE37" s="147"/>
      <c r="AF37" s="104"/>
      <c r="AG37" s="104"/>
      <c r="AH37" s="104"/>
      <c r="AI37" s="104"/>
      <c r="AJ37" s="104"/>
      <c r="AK37" s="104"/>
      <c r="AL37" s="104"/>
      <c r="AM37" s="104"/>
      <c r="AN37" s="104"/>
      <c r="AO37" s="104"/>
      <c r="AP37" s="104"/>
      <c r="AQ37" s="104"/>
      <c r="AR37" s="104"/>
      <c r="AS37" s="104"/>
      <c r="AT37" s="104"/>
      <c r="AU37" s="104"/>
      <c r="AV37" s="104"/>
    </row>
    <row r="38" spans="1:49" s="3" customFormat="1">
      <c r="A38" s="104"/>
      <c r="B38" s="104"/>
      <c r="C38" s="155"/>
      <c r="D38" s="104"/>
      <c r="E38" s="104"/>
      <c r="F38" s="104"/>
      <c r="G38" s="104"/>
      <c r="H38" s="104"/>
      <c r="I38" s="104"/>
      <c r="J38" s="104"/>
      <c r="K38" s="104"/>
      <c r="L38" s="104"/>
      <c r="M38" s="147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"/>
      <c r="AC38" s="104"/>
      <c r="AD38" s="10"/>
      <c r="AE38" s="147"/>
      <c r="AF38" s="104"/>
      <c r="AG38" s="104"/>
      <c r="AH38" s="104"/>
      <c r="AI38" s="104"/>
      <c r="AJ38" s="104"/>
      <c r="AK38" s="104"/>
      <c r="AL38" s="104"/>
      <c r="AM38" s="104"/>
      <c r="AN38" s="104"/>
      <c r="AO38" s="104"/>
      <c r="AP38" s="104"/>
      <c r="AQ38" s="104"/>
      <c r="AR38" s="104"/>
      <c r="AS38" s="104"/>
      <c r="AT38" s="104"/>
      <c r="AU38" s="104"/>
      <c r="AV38" s="104"/>
    </row>
    <row r="39" spans="1:49" s="3" customFormat="1">
      <c r="A39" s="104"/>
      <c r="B39" s="104"/>
      <c r="C39" s="155"/>
      <c r="D39" s="104"/>
      <c r="E39" s="104"/>
      <c r="F39" s="104"/>
      <c r="G39" s="104"/>
      <c r="H39" s="104"/>
      <c r="I39" s="104"/>
      <c r="J39" s="104"/>
      <c r="K39" s="104"/>
      <c r="L39" s="104"/>
      <c r="M39" s="147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"/>
      <c r="AC39" s="104"/>
      <c r="AD39" s="10"/>
      <c r="AE39" s="147"/>
      <c r="AF39" s="104"/>
      <c r="AG39" s="104"/>
      <c r="AH39" s="104"/>
      <c r="AI39" s="104"/>
      <c r="AJ39" s="104"/>
      <c r="AK39" s="104"/>
      <c r="AL39" s="104"/>
      <c r="AM39" s="104"/>
      <c r="AN39" s="104"/>
      <c r="AO39" s="104"/>
      <c r="AP39" s="104"/>
      <c r="AQ39" s="104"/>
      <c r="AR39" s="104"/>
      <c r="AS39" s="104"/>
      <c r="AT39" s="104"/>
      <c r="AU39" s="104"/>
      <c r="AV39" s="104"/>
    </row>
    <row r="40" spans="1:49" s="3" customFormat="1">
      <c r="A40" s="104"/>
      <c r="B40" s="104"/>
      <c r="C40" s="155"/>
      <c r="D40" s="104"/>
      <c r="E40" s="104"/>
      <c r="F40" s="104"/>
      <c r="G40" s="104"/>
      <c r="H40" s="104"/>
      <c r="I40" s="104"/>
      <c r="J40" s="104"/>
      <c r="K40" s="104"/>
      <c r="L40" s="104"/>
      <c r="M40" s="147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"/>
      <c r="AC40" s="104"/>
      <c r="AD40" s="10"/>
      <c r="AE40" s="147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/>
      <c r="AR40" s="104"/>
      <c r="AS40" s="104"/>
      <c r="AT40" s="104"/>
      <c r="AU40" s="104"/>
      <c r="AV40" s="104"/>
    </row>
    <row r="41" spans="1:49" s="3" customFormat="1">
      <c r="A41" s="104"/>
      <c r="B41" s="104"/>
      <c r="C41" s="155"/>
      <c r="D41" s="104"/>
      <c r="E41" s="104"/>
      <c r="F41" s="104"/>
      <c r="G41" s="104"/>
      <c r="H41" s="104"/>
      <c r="I41" s="104"/>
      <c r="J41" s="104"/>
      <c r="K41" s="104"/>
      <c r="L41" s="104"/>
      <c r="M41" s="147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"/>
      <c r="AC41" s="104"/>
      <c r="AD41" s="10"/>
      <c r="AE41" s="147"/>
      <c r="AF41" s="104"/>
      <c r="AG41" s="104"/>
      <c r="AH41" s="104"/>
      <c r="AI41" s="104"/>
      <c r="AJ41" s="104"/>
      <c r="AK41" s="104"/>
      <c r="AL41" s="104"/>
      <c r="AM41" s="104"/>
      <c r="AN41" s="104"/>
      <c r="AO41" s="104"/>
      <c r="AP41" s="104"/>
      <c r="AQ41" s="104"/>
      <c r="AR41" s="104"/>
      <c r="AS41" s="104"/>
      <c r="AT41" s="104"/>
      <c r="AU41" s="104"/>
      <c r="AV41" s="104"/>
    </row>
    <row r="42" spans="1:49">
      <c r="A42" s="104"/>
      <c r="B42" s="104"/>
      <c r="C42" s="155"/>
      <c r="D42" s="104"/>
      <c r="E42" s="104"/>
      <c r="F42" s="104"/>
      <c r="G42" s="104"/>
      <c r="H42" s="104"/>
      <c r="I42" s="104"/>
      <c r="J42" s="104"/>
      <c r="K42" s="104"/>
      <c r="L42" s="104"/>
      <c r="M42" s="147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"/>
      <c r="AC42" s="104"/>
      <c r="AD42" s="10"/>
      <c r="AE42" s="147"/>
      <c r="AF42" s="104"/>
      <c r="AG42" s="104"/>
      <c r="AH42" s="104"/>
      <c r="AI42" s="104"/>
      <c r="AJ42" s="104"/>
      <c r="AK42" s="104"/>
      <c r="AL42" s="104"/>
      <c r="AM42" s="104"/>
      <c r="AN42" s="104"/>
      <c r="AO42" s="104"/>
      <c r="AP42" s="104"/>
      <c r="AQ42" s="104"/>
      <c r="AR42" s="104"/>
      <c r="AS42" s="104"/>
      <c r="AT42" s="104"/>
      <c r="AU42" s="104"/>
      <c r="AV42" s="104"/>
    </row>
    <row r="43" spans="1:49">
      <c r="A43" s="104"/>
      <c r="B43" s="104"/>
      <c r="C43" s="155"/>
      <c r="D43" s="104"/>
      <c r="E43" s="104"/>
      <c r="F43" s="104"/>
      <c r="G43" s="104"/>
      <c r="H43" s="104"/>
      <c r="I43" s="104"/>
      <c r="J43" s="104"/>
      <c r="K43" s="104"/>
      <c r="L43" s="104"/>
      <c r="M43" s="147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"/>
      <c r="AC43" s="104"/>
      <c r="AD43" s="10"/>
      <c r="AE43" s="147"/>
      <c r="AF43" s="104"/>
      <c r="AG43" s="104"/>
      <c r="AH43" s="104"/>
      <c r="AI43" s="104"/>
      <c r="AJ43" s="104"/>
      <c r="AK43" s="104"/>
      <c r="AL43" s="104"/>
      <c r="AM43" s="104"/>
      <c r="AN43" s="104"/>
      <c r="AO43" s="104"/>
      <c r="AP43" s="104"/>
      <c r="AQ43" s="104"/>
      <c r="AR43" s="104"/>
      <c r="AS43" s="104"/>
      <c r="AT43" s="104"/>
      <c r="AU43" s="104"/>
      <c r="AV43" s="104"/>
    </row>
    <row r="44" spans="1:49">
      <c r="A44" s="104"/>
      <c r="B44" s="104"/>
      <c r="C44" s="155"/>
      <c r="D44" s="104"/>
      <c r="E44" s="104"/>
      <c r="F44" s="104"/>
      <c r="G44" s="104"/>
      <c r="H44" s="104"/>
      <c r="I44" s="104"/>
      <c r="J44" s="104"/>
      <c r="K44" s="104"/>
      <c r="L44" s="104"/>
      <c r="M44" s="147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"/>
      <c r="AC44" s="104"/>
      <c r="AD44" s="10"/>
      <c r="AE44" s="147"/>
      <c r="AF44" s="104"/>
      <c r="AG44" s="104"/>
      <c r="AH44" s="104"/>
      <c r="AI44" s="104"/>
      <c r="AJ44" s="104"/>
      <c r="AK44" s="104"/>
      <c r="AL44" s="104"/>
      <c r="AM44" s="104"/>
      <c r="AN44" s="104"/>
      <c r="AO44" s="104"/>
      <c r="AP44" s="104"/>
      <c r="AQ44" s="104"/>
      <c r="AR44" s="104"/>
      <c r="AS44" s="104"/>
      <c r="AT44" s="104"/>
      <c r="AU44" s="104"/>
      <c r="AV44" s="104"/>
    </row>
    <row r="45" spans="1:49">
      <c r="A45" s="104"/>
      <c r="B45" s="104"/>
      <c r="C45" s="155"/>
      <c r="D45" s="104"/>
      <c r="E45" s="104"/>
      <c r="F45" s="104"/>
      <c r="G45" s="104"/>
      <c r="H45" s="104"/>
      <c r="I45" s="104"/>
      <c r="J45" s="104"/>
      <c r="K45" s="104"/>
      <c r="L45" s="104"/>
      <c r="M45" s="147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"/>
      <c r="AC45" s="104"/>
      <c r="AD45" s="10"/>
      <c r="AE45" s="147"/>
      <c r="AF45" s="104"/>
      <c r="AG45" s="104"/>
      <c r="AH45" s="104"/>
      <c r="AI45" s="104"/>
      <c r="AJ45" s="104"/>
      <c r="AK45" s="104"/>
      <c r="AL45" s="104"/>
      <c r="AM45" s="104"/>
      <c r="AN45" s="104"/>
      <c r="AO45" s="104"/>
      <c r="AP45" s="104"/>
      <c r="AQ45" s="104"/>
      <c r="AR45" s="104"/>
      <c r="AS45" s="104"/>
      <c r="AT45" s="104"/>
      <c r="AU45" s="104"/>
      <c r="AV45" s="104"/>
    </row>
    <row r="46" spans="1:49">
      <c r="A46" s="104"/>
      <c r="B46" s="104"/>
      <c r="C46" s="155"/>
      <c r="D46" s="104"/>
      <c r="E46" s="104"/>
      <c r="F46" s="104"/>
      <c r="G46" s="104"/>
      <c r="H46" s="104"/>
      <c r="I46" s="104"/>
      <c r="J46" s="104"/>
      <c r="K46" s="104"/>
      <c r="L46" s="104"/>
      <c r="M46" s="147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"/>
      <c r="AC46" s="104"/>
      <c r="AD46" s="10"/>
      <c r="AE46" s="147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P46" s="104"/>
      <c r="AQ46" s="104"/>
      <c r="AR46" s="104"/>
      <c r="AS46" s="104"/>
      <c r="AT46" s="104"/>
      <c r="AU46" s="104"/>
      <c r="AV46" s="104"/>
    </row>
    <row r="47" spans="1:49">
      <c r="A47" s="104"/>
      <c r="B47" s="104"/>
      <c r="C47" s="155"/>
      <c r="D47" s="104"/>
      <c r="E47" s="104"/>
      <c r="F47" s="104"/>
      <c r="G47" s="104"/>
      <c r="H47" s="104"/>
      <c r="I47" s="104"/>
      <c r="J47" s="104"/>
      <c r="K47" s="104"/>
      <c r="L47" s="104"/>
      <c r="M47" s="147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"/>
      <c r="AC47" s="104"/>
      <c r="AD47" s="10"/>
      <c r="AE47" s="147"/>
      <c r="AF47" s="104"/>
      <c r="AG47" s="104"/>
      <c r="AH47" s="104"/>
      <c r="AI47" s="104"/>
      <c r="AJ47" s="104"/>
      <c r="AK47" s="104"/>
      <c r="AL47" s="104"/>
      <c r="AM47" s="104"/>
      <c r="AN47" s="104"/>
      <c r="AO47" s="104"/>
      <c r="AP47" s="104"/>
      <c r="AQ47" s="104"/>
      <c r="AR47" s="104"/>
      <c r="AS47" s="104"/>
      <c r="AT47" s="104"/>
      <c r="AU47" s="104"/>
      <c r="AV47" s="104"/>
    </row>
    <row r="48" spans="1:49">
      <c r="A48" s="104"/>
      <c r="B48" s="104"/>
      <c r="C48" s="155"/>
      <c r="D48" s="104"/>
      <c r="E48" s="104"/>
      <c r="F48" s="104"/>
      <c r="G48" s="104"/>
      <c r="H48" s="104"/>
      <c r="I48" s="104"/>
      <c r="J48" s="104"/>
      <c r="K48" s="104"/>
      <c r="L48" s="104"/>
      <c r="M48" s="147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"/>
      <c r="AC48" s="104"/>
      <c r="AD48" s="10"/>
      <c r="AE48" s="147"/>
      <c r="AF48" s="104"/>
      <c r="AG48" s="104"/>
      <c r="AH48" s="104"/>
      <c r="AI48" s="104"/>
      <c r="AJ48" s="104"/>
      <c r="AK48" s="104"/>
      <c r="AL48" s="104"/>
      <c r="AM48" s="104"/>
      <c r="AN48" s="104"/>
      <c r="AO48" s="104"/>
      <c r="AP48" s="104"/>
      <c r="AQ48" s="104"/>
      <c r="AR48" s="104"/>
      <c r="AS48" s="104"/>
      <c r="AT48" s="104"/>
      <c r="AU48" s="104"/>
      <c r="AV48" s="104"/>
    </row>
    <row r="49" spans="1:48">
      <c r="A49" s="104"/>
      <c r="B49" s="104"/>
      <c r="C49" s="155"/>
      <c r="D49" s="104"/>
      <c r="E49" s="104"/>
      <c r="F49" s="104"/>
      <c r="G49" s="104"/>
      <c r="H49" s="104"/>
      <c r="I49" s="104"/>
      <c r="J49" s="104"/>
      <c r="K49" s="104"/>
      <c r="L49" s="104"/>
      <c r="M49" s="147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"/>
      <c r="AC49" s="104"/>
      <c r="AD49" s="10"/>
      <c r="AE49" s="147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/>
      <c r="AR49" s="104"/>
      <c r="AS49" s="104"/>
      <c r="AT49" s="104"/>
      <c r="AU49" s="104"/>
      <c r="AV49" s="104"/>
    </row>
    <row r="50" spans="1:48">
      <c r="A50" s="104"/>
      <c r="B50" s="104"/>
      <c r="C50" s="155"/>
      <c r="D50" s="104"/>
      <c r="E50" s="104"/>
      <c r="F50" s="104"/>
      <c r="G50" s="104"/>
      <c r="H50" s="104"/>
      <c r="I50" s="104"/>
      <c r="J50" s="104"/>
      <c r="K50" s="104"/>
      <c r="L50" s="104"/>
      <c r="M50" s="147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"/>
      <c r="AC50" s="104"/>
      <c r="AD50" s="10"/>
      <c r="AE50" s="147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4"/>
      <c r="AQ50" s="104"/>
      <c r="AR50" s="104"/>
      <c r="AS50" s="104"/>
      <c r="AT50" s="104"/>
      <c r="AU50" s="104"/>
      <c r="AV50" s="104"/>
    </row>
    <row r="51" spans="1:48">
      <c r="A51" s="104"/>
      <c r="B51" s="104"/>
      <c r="C51" s="155"/>
      <c r="D51" s="104"/>
      <c r="E51" s="104"/>
      <c r="F51" s="104"/>
      <c r="G51" s="104"/>
      <c r="H51" s="104"/>
      <c r="I51" s="104"/>
      <c r="J51" s="104"/>
      <c r="K51" s="104"/>
      <c r="L51" s="104"/>
      <c r="M51" s="147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"/>
      <c r="AC51" s="104"/>
      <c r="AD51" s="10"/>
      <c r="AE51" s="147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P51" s="104"/>
      <c r="AQ51" s="104"/>
      <c r="AR51" s="104"/>
      <c r="AS51" s="104"/>
      <c r="AT51" s="104"/>
      <c r="AU51" s="104"/>
      <c r="AV51" s="104"/>
    </row>
    <row r="52" spans="1:48">
      <c r="A52" s="104"/>
      <c r="B52" s="104"/>
      <c r="C52" s="155"/>
      <c r="D52" s="104"/>
      <c r="E52" s="104"/>
      <c r="F52" s="104"/>
      <c r="G52" s="104"/>
      <c r="H52" s="104"/>
      <c r="I52" s="104"/>
      <c r="J52" s="104"/>
      <c r="K52" s="104"/>
      <c r="L52" s="104"/>
      <c r="M52" s="147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"/>
      <c r="AC52" s="104"/>
      <c r="AD52" s="10"/>
      <c r="AE52" s="147"/>
      <c r="AF52" s="104"/>
      <c r="AG52" s="104"/>
      <c r="AH52" s="104"/>
      <c r="AI52" s="104"/>
      <c r="AJ52" s="104"/>
      <c r="AK52" s="104"/>
      <c r="AL52" s="104"/>
      <c r="AM52" s="104"/>
      <c r="AN52" s="104"/>
      <c r="AO52" s="104"/>
      <c r="AP52" s="104"/>
      <c r="AQ52" s="104"/>
      <c r="AR52" s="104"/>
      <c r="AS52" s="104"/>
      <c r="AT52" s="104"/>
      <c r="AU52" s="104"/>
      <c r="AV52" s="104"/>
    </row>
    <row r="53" spans="1:48">
      <c r="A53" s="104"/>
      <c r="B53" s="104"/>
      <c r="C53" s="155"/>
      <c r="D53" s="104"/>
      <c r="E53" s="104"/>
      <c r="F53" s="104"/>
      <c r="G53" s="104"/>
      <c r="H53" s="104"/>
      <c r="I53" s="104"/>
      <c r="J53" s="104"/>
      <c r="K53" s="104"/>
      <c r="L53" s="104"/>
      <c r="M53" s="147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"/>
      <c r="AC53" s="104"/>
      <c r="AD53" s="10"/>
      <c r="AE53" s="147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P53" s="104"/>
      <c r="AQ53" s="104"/>
      <c r="AR53" s="104"/>
      <c r="AS53" s="104"/>
      <c r="AT53" s="104"/>
      <c r="AU53" s="104"/>
      <c r="AV53" s="104"/>
    </row>
    <row r="54" spans="1:48">
      <c r="A54" s="104"/>
      <c r="B54" s="104"/>
      <c r="C54" s="155"/>
      <c r="D54" s="104"/>
      <c r="E54" s="104"/>
      <c r="F54" s="104"/>
      <c r="G54" s="104"/>
      <c r="H54" s="104"/>
      <c r="I54" s="104"/>
      <c r="J54" s="104"/>
      <c r="K54" s="104"/>
      <c r="L54" s="104"/>
      <c r="M54" s="147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"/>
      <c r="AC54" s="104"/>
      <c r="AD54" s="10"/>
      <c r="AE54" s="147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  <c r="AR54" s="104"/>
      <c r="AS54" s="104"/>
      <c r="AT54" s="104"/>
      <c r="AU54" s="104"/>
      <c r="AV54" s="104"/>
    </row>
    <row r="55" spans="1:48">
      <c r="A55" s="104"/>
      <c r="B55" s="104"/>
      <c r="C55" s="155"/>
      <c r="D55" s="104"/>
      <c r="E55" s="104"/>
      <c r="F55" s="104"/>
      <c r="G55" s="104"/>
      <c r="H55" s="104"/>
      <c r="I55" s="104"/>
      <c r="J55" s="104"/>
      <c r="K55" s="104"/>
      <c r="L55" s="104"/>
      <c r="M55" s="147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"/>
      <c r="AC55" s="104"/>
      <c r="AD55" s="10"/>
      <c r="AE55" s="147"/>
      <c r="AF55" s="104"/>
      <c r="AG55" s="104"/>
      <c r="AH55" s="104"/>
      <c r="AI55" s="104"/>
      <c r="AJ55" s="104"/>
      <c r="AK55" s="104"/>
      <c r="AL55" s="104"/>
      <c r="AM55" s="104"/>
      <c r="AN55" s="104"/>
      <c r="AO55" s="104"/>
      <c r="AP55" s="104"/>
      <c r="AQ55" s="104"/>
      <c r="AR55" s="104"/>
      <c r="AS55" s="104"/>
      <c r="AT55" s="104"/>
      <c r="AU55" s="104"/>
      <c r="AV55" s="104"/>
    </row>
    <row r="56" spans="1:48">
      <c r="A56" s="104"/>
      <c r="B56" s="104"/>
      <c r="C56" s="155"/>
      <c r="D56" s="104"/>
      <c r="E56" s="104"/>
      <c r="F56" s="104"/>
      <c r="G56" s="104"/>
      <c r="H56" s="104"/>
      <c r="I56" s="104"/>
      <c r="J56" s="104"/>
      <c r="K56" s="104"/>
      <c r="L56" s="104"/>
      <c r="M56" s="147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"/>
      <c r="AC56" s="104"/>
      <c r="AD56" s="10"/>
      <c r="AE56" s="147"/>
      <c r="AF56" s="104"/>
      <c r="AG56" s="104"/>
      <c r="AH56" s="104"/>
      <c r="AI56" s="104"/>
      <c r="AJ56" s="104"/>
      <c r="AK56" s="104"/>
      <c r="AL56" s="104"/>
      <c r="AM56" s="104"/>
      <c r="AN56" s="104"/>
      <c r="AO56" s="104"/>
      <c r="AP56" s="104"/>
      <c r="AQ56" s="104"/>
      <c r="AR56" s="104"/>
      <c r="AS56" s="104"/>
      <c r="AT56" s="104"/>
      <c r="AU56" s="104"/>
      <c r="AV56" s="104"/>
    </row>
    <row r="57" spans="1:48">
      <c r="A57" s="104"/>
      <c r="B57" s="104"/>
      <c r="C57" s="155"/>
      <c r="D57" s="104"/>
      <c r="E57" s="104"/>
      <c r="F57" s="104"/>
      <c r="G57" s="104"/>
      <c r="H57" s="104"/>
      <c r="I57" s="104"/>
      <c r="J57" s="104"/>
      <c r="K57" s="104"/>
      <c r="L57" s="104"/>
      <c r="M57" s="147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"/>
      <c r="AC57" s="104"/>
      <c r="AD57" s="10"/>
      <c r="AE57" s="147"/>
      <c r="AF57" s="104"/>
      <c r="AG57" s="104"/>
      <c r="AH57" s="104"/>
      <c r="AI57" s="104"/>
      <c r="AJ57" s="104"/>
      <c r="AK57" s="104"/>
      <c r="AL57" s="104"/>
      <c r="AM57" s="104"/>
      <c r="AN57" s="104"/>
      <c r="AO57" s="104"/>
      <c r="AP57" s="104"/>
      <c r="AQ57" s="104"/>
      <c r="AR57" s="104"/>
      <c r="AS57" s="104"/>
      <c r="AT57" s="104"/>
      <c r="AU57" s="104"/>
      <c r="AV57" s="104"/>
    </row>
    <row r="58" spans="1:48">
      <c r="A58" s="104"/>
      <c r="B58" s="104"/>
      <c r="C58" s="155"/>
      <c r="D58" s="104"/>
      <c r="E58" s="104"/>
      <c r="F58" s="104"/>
      <c r="G58" s="104"/>
      <c r="H58" s="104"/>
      <c r="I58" s="104"/>
      <c r="J58" s="104"/>
      <c r="K58" s="104"/>
      <c r="L58" s="104"/>
      <c r="M58" s="147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"/>
      <c r="AC58" s="104"/>
      <c r="AD58" s="10"/>
      <c r="AE58" s="147"/>
      <c r="AF58" s="104"/>
      <c r="AG58" s="104"/>
      <c r="AH58" s="104"/>
      <c r="AI58" s="104"/>
      <c r="AJ58" s="104"/>
      <c r="AK58" s="104"/>
      <c r="AL58" s="104"/>
      <c r="AM58" s="104"/>
      <c r="AN58" s="104"/>
      <c r="AO58" s="104"/>
      <c r="AP58" s="104"/>
      <c r="AQ58" s="104"/>
      <c r="AR58" s="104"/>
      <c r="AS58" s="104"/>
      <c r="AT58" s="104"/>
      <c r="AU58" s="104"/>
      <c r="AV58" s="104"/>
    </row>
    <row r="59" spans="1:48">
      <c r="A59" s="104"/>
      <c r="B59" s="104"/>
      <c r="C59" s="155"/>
      <c r="D59" s="104"/>
      <c r="E59" s="104"/>
      <c r="F59" s="104"/>
      <c r="G59" s="104"/>
      <c r="H59" s="104"/>
      <c r="I59" s="104"/>
      <c r="J59" s="104"/>
      <c r="K59" s="104"/>
      <c r="L59" s="104"/>
      <c r="M59" s="147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"/>
      <c r="AC59" s="104"/>
      <c r="AD59" s="10"/>
      <c r="AE59" s="147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  <c r="AR59" s="104"/>
      <c r="AS59" s="104"/>
      <c r="AT59" s="104"/>
      <c r="AU59" s="104"/>
      <c r="AV59" s="104"/>
    </row>
    <row r="60" spans="1:48">
      <c r="A60" s="104"/>
      <c r="B60" s="104"/>
      <c r="C60" s="155"/>
      <c r="D60" s="104"/>
      <c r="E60" s="104"/>
      <c r="F60" s="104"/>
      <c r="G60" s="104"/>
      <c r="H60" s="104"/>
      <c r="I60" s="104"/>
      <c r="J60" s="104"/>
      <c r="K60" s="104"/>
      <c r="L60" s="104"/>
      <c r="M60" s="147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"/>
      <c r="AC60" s="104"/>
      <c r="AD60" s="10"/>
      <c r="AE60" s="147"/>
      <c r="AF60" s="104"/>
      <c r="AG60" s="104"/>
      <c r="AH60" s="104"/>
      <c r="AI60" s="104"/>
      <c r="AJ60" s="104"/>
      <c r="AK60" s="104"/>
      <c r="AL60" s="104"/>
      <c r="AM60" s="104"/>
      <c r="AN60" s="104"/>
      <c r="AO60" s="104"/>
      <c r="AP60" s="104"/>
      <c r="AQ60" s="104"/>
      <c r="AR60" s="104"/>
      <c r="AS60" s="104"/>
      <c r="AT60" s="104"/>
      <c r="AU60" s="104"/>
      <c r="AV60" s="104"/>
    </row>
    <row r="61" spans="1:48">
      <c r="A61" s="104"/>
      <c r="B61" s="104"/>
      <c r="C61" s="155"/>
      <c r="D61" s="104"/>
      <c r="E61" s="104"/>
      <c r="F61" s="104"/>
      <c r="G61" s="104"/>
      <c r="H61" s="104"/>
      <c r="I61" s="104"/>
      <c r="J61" s="104"/>
      <c r="K61" s="104"/>
      <c r="L61" s="104"/>
      <c r="M61" s="147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"/>
      <c r="AC61" s="104"/>
      <c r="AD61" s="10"/>
      <c r="AE61" s="147"/>
      <c r="AF61" s="104"/>
      <c r="AG61" s="104"/>
      <c r="AH61" s="104"/>
      <c r="AI61" s="104"/>
      <c r="AJ61" s="104"/>
      <c r="AK61" s="104"/>
      <c r="AL61" s="104"/>
      <c r="AM61" s="104"/>
      <c r="AN61" s="104"/>
      <c r="AO61" s="104"/>
      <c r="AP61" s="104"/>
      <c r="AQ61" s="104"/>
      <c r="AR61" s="104"/>
      <c r="AS61" s="104"/>
      <c r="AT61" s="104"/>
      <c r="AU61" s="104"/>
      <c r="AV61" s="104"/>
    </row>
    <row r="62" spans="1:48">
      <c r="A62" s="104"/>
      <c r="B62" s="104"/>
      <c r="C62" s="155"/>
      <c r="D62" s="104"/>
      <c r="E62" s="104"/>
      <c r="F62" s="104"/>
      <c r="G62" s="104"/>
      <c r="H62" s="104"/>
      <c r="I62" s="104"/>
      <c r="J62" s="104"/>
      <c r="K62" s="104"/>
      <c r="L62" s="104"/>
      <c r="M62" s="147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"/>
      <c r="AC62" s="104"/>
      <c r="AD62" s="10"/>
      <c r="AE62" s="147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/>
      <c r="AS62" s="104"/>
      <c r="AT62" s="104"/>
      <c r="AU62" s="104"/>
      <c r="AV62" s="104"/>
    </row>
    <row r="63" spans="1:48">
      <c r="A63" s="104"/>
      <c r="B63" s="104"/>
      <c r="C63" s="155"/>
      <c r="D63" s="104"/>
      <c r="E63" s="104"/>
      <c r="F63" s="104"/>
      <c r="G63" s="104"/>
      <c r="H63" s="104"/>
      <c r="I63" s="104"/>
      <c r="J63" s="104"/>
      <c r="K63" s="104"/>
      <c r="L63" s="104"/>
      <c r="M63" s="147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"/>
      <c r="AC63" s="104"/>
      <c r="AD63" s="10"/>
      <c r="AE63" s="147"/>
      <c r="AF63" s="104"/>
      <c r="AG63" s="104"/>
      <c r="AH63" s="104"/>
      <c r="AI63" s="104"/>
      <c r="AJ63" s="104"/>
      <c r="AK63" s="104"/>
      <c r="AL63" s="104"/>
      <c r="AM63" s="104"/>
      <c r="AN63" s="104"/>
      <c r="AO63" s="104"/>
      <c r="AP63" s="104"/>
      <c r="AQ63" s="104"/>
      <c r="AR63" s="104"/>
      <c r="AS63" s="104"/>
      <c r="AT63" s="104"/>
      <c r="AU63" s="104"/>
      <c r="AV63" s="104"/>
    </row>
    <row r="64" spans="1:48">
      <c r="A64" s="104"/>
      <c r="B64" s="104"/>
      <c r="C64" s="155"/>
      <c r="D64" s="104"/>
      <c r="E64" s="104"/>
      <c r="F64" s="104"/>
      <c r="G64" s="104"/>
      <c r="H64" s="104"/>
      <c r="I64" s="104"/>
      <c r="J64" s="104"/>
      <c r="K64" s="104"/>
      <c r="L64" s="104"/>
      <c r="M64" s="147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"/>
      <c r="AC64" s="104"/>
      <c r="AD64" s="10"/>
      <c r="AE64" s="147"/>
      <c r="AF64" s="104"/>
      <c r="AG64" s="104"/>
      <c r="AH64" s="104"/>
      <c r="AI64" s="104"/>
      <c r="AJ64" s="104"/>
      <c r="AK64" s="104"/>
      <c r="AL64" s="104"/>
      <c r="AM64" s="104"/>
      <c r="AN64" s="104"/>
      <c r="AO64" s="104"/>
      <c r="AP64" s="104"/>
      <c r="AQ64" s="104"/>
      <c r="AR64" s="104"/>
      <c r="AS64" s="104"/>
      <c r="AT64" s="104"/>
      <c r="AU64" s="104"/>
      <c r="AV64" s="104"/>
    </row>
    <row r="65" spans="1:48">
      <c r="A65" s="104"/>
      <c r="B65" s="104"/>
      <c r="C65" s="155"/>
      <c r="D65" s="104"/>
      <c r="E65" s="104"/>
      <c r="F65" s="104"/>
      <c r="G65" s="104"/>
      <c r="H65" s="104"/>
      <c r="I65" s="104"/>
      <c r="J65" s="104"/>
      <c r="K65" s="104"/>
      <c r="L65" s="104"/>
      <c r="M65" s="147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"/>
      <c r="AC65" s="104"/>
      <c r="AD65" s="10"/>
      <c r="AE65" s="147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04"/>
      <c r="AQ65" s="104"/>
      <c r="AR65" s="104"/>
      <c r="AS65" s="104"/>
      <c r="AT65" s="104"/>
      <c r="AU65" s="104"/>
      <c r="AV65" s="104"/>
    </row>
    <row r="66" spans="1:48">
      <c r="A66" s="104"/>
      <c r="B66" s="104"/>
      <c r="C66" s="155"/>
      <c r="D66" s="104"/>
      <c r="E66" s="104"/>
      <c r="F66" s="104"/>
      <c r="G66" s="104"/>
      <c r="H66" s="104"/>
      <c r="I66" s="104"/>
      <c r="J66" s="104"/>
      <c r="K66" s="104"/>
      <c r="L66" s="104"/>
      <c r="M66" s="147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"/>
      <c r="AC66" s="104"/>
      <c r="AD66" s="10"/>
      <c r="AE66" s="147"/>
      <c r="AF66" s="104"/>
      <c r="AG66" s="104"/>
      <c r="AH66" s="104"/>
      <c r="AI66" s="104"/>
      <c r="AJ66" s="104"/>
      <c r="AK66" s="104"/>
      <c r="AL66" s="104"/>
      <c r="AM66" s="104"/>
      <c r="AN66" s="104"/>
      <c r="AO66" s="104"/>
      <c r="AP66" s="104"/>
      <c r="AQ66" s="104"/>
      <c r="AR66" s="104"/>
      <c r="AS66" s="104"/>
      <c r="AT66" s="104"/>
      <c r="AU66" s="104"/>
      <c r="AV66" s="104"/>
    </row>
    <row r="67" spans="1:48">
      <c r="A67" s="104"/>
      <c r="B67" s="104"/>
      <c r="C67" s="155"/>
      <c r="D67" s="104"/>
      <c r="E67" s="104"/>
      <c r="F67" s="104"/>
      <c r="G67" s="104"/>
      <c r="H67" s="104"/>
      <c r="I67" s="104"/>
      <c r="J67" s="104"/>
      <c r="K67" s="104"/>
      <c r="L67" s="104"/>
      <c r="M67" s="147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"/>
      <c r="AC67" s="104"/>
      <c r="AD67" s="10"/>
      <c r="AE67" s="147"/>
      <c r="AF67" s="104"/>
      <c r="AG67" s="104"/>
      <c r="AH67" s="104"/>
      <c r="AI67" s="104"/>
      <c r="AJ67" s="104"/>
      <c r="AK67" s="104"/>
      <c r="AL67" s="104"/>
      <c r="AM67" s="104"/>
      <c r="AN67" s="104"/>
      <c r="AO67" s="104"/>
      <c r="AP67" s="104"/>
      <c r="AQ67" s="104"/>
      <c r="AR67" s="104"/>
      <c r="AS67" s="104"/>
      <c r="AT67" s="104"/>
      <c r="AU67" s="104"/>
      <c r="AV67" s="104"/>
    </row>
    <row r="68" spans="1:48">
      <c r="A68" s="104"/>
      <c r="B68" s="104"/>
      <c r="C68" s="155"/>
      <c r="D68" s="104"/>
      <c r="E68" s="104"/>
      <c r="F68" s="104"/>
      <c r="G68" s="104"/>
      <c r="H68" s="104"/>
      <c r="I68" s="104"/>
      <c r="J68" s="104"/>
      <c r="K68" s="104"/>
      <c r="L68" s="104"/>
      <c r="M68" s="147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"/>
      <c r="AC68" s="104"/>
      <c r="AD68" s="10"/>
      <c r="AE68" s="147"/>
      <c r="AF68" s="104"/>
      <c r="AG68" s="104"/>
      <c r="AH68" s="104"/>
      <c r="AI68" s="104"/>
      <c r="AJ68" s="104"/>
      <c r="AK68" s="104"/>
      <c r="AL68" s="104"/>
      <c r="AM68" s="104"/>
      <c r="AN68" s="104"/>
      <c r="AO68" s="104"/>
      <c r="AP68" s="104"/>
      <c r="AQ68" s="104"/>
      <c r="AR68" s="104"/>
      <c r="AS68" s="104"/>
      <c r="AT68" s="104"/>
      <c r="AU68" s="104"/>
      <c r="AV68" s="104"/>
    </row>
    <row r="69" spans="1:48">
      <c r="A69" s="104"/>
      <c r="B69" s="104"/>
      <c r="C69" s="155"/>
      <c r="D69" s="104"/>
      <c r="E69" s="104"/>
      <c r="F69" s="104"/>
      <c r="G69" s="104"/>
      <c r="H69" s="104"/>
      <c r="I69" s="104"/>
      <c r="J69" s="104"/>
      <c r="K69" s="104"/>
      <c r="L69" s="104"/>
      <c r="M69" s="147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"/>
      <c r="AC69" s="104"/>
      <c r="AD69" s="10"/>
      <c r="AE69" s="147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  <c r="AR69" s="104"/>
      <c r="AS69" s="104"/>
      <c r="AT69" s="104"/>
      <c r="AU69" s="104"/>
      <c r="AV69" s="104"/>
    </row>
    <row r="70" spans="1:48">
      <c r="A70" s="104"/>
      <c r="B70" s="104"/>
      <c r="C70" s="155"/>
      <c r="D70" s="104"/>
      <c r="E70" s="104"/>
      <c r="F70" s="104"/>
      <c r="G70" s="104"/>
      <c r="H70" s="104"/>
      <c r="I70" s="104"/>
      <c r="J70" s="104"/>
      <c r="K70" s="104"/>
      <c r="L70" s="104"/>
      <c r="M70" s="147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"/>
      <c r="AC70" s="104"/>
      <c r="AD70" s="10"/>
      <c r="AE70" s="147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104"/>
      <c r="AT70" s="104"/>
      <c r="AU70" s="104"/>
      <c r="AV70" s="104"/>
    </row>
    <row r="71" spans="1:48">
      <c r="A71" s="104"/>
      <c r="B71" s="104"/>
      <c r="C71" s="155"/>
      <c r="D71" s="104"/>
      <c r="E71" s="104"/>
      <c r="F71" s="104"/>
      <c r="G71" s="104"/>
      <c r="H71" s="104"/>
      <c r="I71" s="104"/>
      <c r="J71" s="104"/>
      <c r="K71" s="104"/>
      <c r="L71" s="104"/>
      <c r="M71" s="147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"/>
      <c r="AC71" s="104"/>
      <c r="AD71" s="10"/>
      <c r="AE71" s="147"/>
      <c r="AF71" s="104"/>
      <c r="AG71" s="104"/>
      <c r="AH71" s="104"/>
      <c r="AI71" s="104"/>
      <c r="AJ71" s="104"/>
      <c r="AK71" s="104"/>
      <c r="AL71" s="104"/>
      <c r="AM71" s="104"/>
      <c r="AN71" s="104"/>
      <c r="AO71" s="104"/>
      <c r="AP71" s="104"/>
      <c r="AQ71" s="104"/>
      <c r="AR71" s="104"/>
      <c r="AS71" s="104"/>
      <c r="AT71" s="104"/>
      <c r="AU71" s="104"/>
      <c r="AV71" s="104"/>
    </row>
    <row r="72" spans="1:48">
      <c r="A72" s="104"/>
      <c r="B72" s="104"/>
      <c r="C72" s="155"/>
      <c r="D72" s="104"/>
      <c r="E72" s="104"/>
      <c r="F72" s="104"/>
      <c r="G72" s="104"/>
      <c r="H72" s="104"/>
      <c r="I72" s="104"/>
      <c r="J72" s="104"/>
      <c r="K72" s="104"/>
      <c r="L72" s="104"/>
      <c r="M72" s="147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"/>
      <c r="AC72" s="104"/>
      <c r="AD72" s="10"/>
      <c r="AE72" s="147"/>
      <c r="AF72" s="104"/>
      <c r="AG72" s="104"/>
      <c r="AH72" s="104"/>
      <c r="AI72" s="104"/>
      <c r="AJ72" s="104"/>
      <c r="AK72" s="104"/>
      <c r="AL72" s="104"/>
      <c r="AM72" s="104"/>
      <c r="AN72" s="104"/>
      <c r="AO72" s="104"/>
      <c r="AP72" s="104"/>
      <c r="AQ72" s="104"/>
      <c r="AR72" s="104"/>
      <c r="AS72" s="104"/>
      <c r="AT72" s="104"/>
      <c r="AU72" s="104"/>
      <c r="AV72" s="104"/>
    </row>
    <row r="73" spans="1:48">
      <c r="A73" s="104"/>
      <c r="B73" s="104"/>
      <c r="C73" s="155"/>
      <c r="D73" s="104"/>
      <c r="E73" s="104"/>
      <c r="F73" s="104"/>
      <c r="G73" s="104"/>
      <c r="H73" s="104"/>
      <c r="I73" s="104"/>
      <c r="J73" s="104"/>
      <c r="K73" s="104"/>
      <c r="L73" s="104"/>
      <c r="M73" s="147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"/>
      <c r="AC73" s="104"/>
      <c r="AD73" s="10"/>
      <c r="AE73" s="147"/>
      <c r="AF73" s="104"/>
      <c r="AG73" s="104"/>
      <c r="AH73" s="104"/>
      <c r="AI73" s="104"/>
      <c r="AJ73" s="104"/>
      <c r="AK73" s="104"/>
      <c r="AL73" s="104"/>
      <c r="AM73" s="104"/>
      <c r="AN73" s="104"/>
      <c r="AO73" s="104"/>
      <c r="AP73" s="104"/>
      <c r="AQ73" s="104"/>
      <c r="AR73" s="104"/>
      <c r="AS73" s="104"/>
      <c r="AT73" s="104"/>
      <c r="AU73" s="104"/>
      <c r="AV73" s="104"/>
    </row>
    <row r="74" spans="1:48">
      <c r="A74" s="104"/>
      <c r="B74" s="104"/>
      <c r="C74" s="155"/>
      <c r="D74" s="104"/>
      <c r="E74" s="104"/>
      <c r="F74" s="104"/>
      <c r="G74" s="104"/>
      <c r="H74" s="104"/>
      <c r="I74" s="104"/>
      <c r="J74" s="104"/>
      <c r="K74" s="104"/>
      <c r="L74" s="104"/>
      <c r="M74" s="147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"/>
      <c r="AC74" s="104"/>
      <c r="AD74" s="10"/>
      <c r="AE74" s="147"/>
      <c r="AF74" s="104"/>
      <c r="AG74" s="104"/>
      <c r="AH74" s="104"/>
      <c r="AI74" s="104"/>
      <c r="AJ74" s="104"/>
      <c r="AK74" s="104"/>
      <c r="AL74" s="104"/>
      <c r="AM74" s="104"/>
      <c r="AN74" s="104"/>
      <c r="AO74" s="104"/>
      <c r="AP74" s="104"/>
      <c r="AQ74" s="104"/>
      <c r="AR74" s="104"/>
      <c r="AS74" s="104"/>
      <c r="AT74" s="104"/>
      <c r="AU74" s="104"/>
      <c r="AV74" s="104"/>
    </row>
    <row r="75" spans="1:48">
      <c r="A75" s="104"/>
      <c r="B75" s="104"/>
      <c r="C75" s="155"/>
      <c r="D75" s="104"/>
      <c r="E75" s="104"/>
      <c r="F75" s="104"/>
      <c r="G75" s="104"/>
      <c r="H75" s="104"/>
      <c r="I75" s="104"/>
      <c r="J75" s="104"/>
      <c r="K75" s="104"/>
      <c r="L75" s="104"/>
      <c r="M75" s="147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"/>
      <c r="AC75" s="104"/>
      <c r="AD75" s="10"/>
      <c r="AE75" s="147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04"/>
      <c r="AQ75" s="104"/>
      <c r="AR75" s="104"/>
      <c r="AS75" s="104"/>
      <c r="AT75" s="104"/>
      <c r="AU75" s="104"/>
      <c r="AV75" s="104"/>
    </row>
    <row r="76" spans="1:48">
      <c r="A76" s="104"/>
      <c r="B76" s="104"/>
      <c r="C76" s="155"/>
      <c r="D76" s="104"/>
      <c r="E76" s="104"/>
      <c r="F76" s="104"/>
      <c r="G76" s="104"/>
      <c r="H76" s="104"/>
      <c r="I76" s="104"/>
      <c r="J76" s="104"/>
      <c r="K76" s="104"/>
      <c r="L76" s="104"/>
      <c r="M76" s="147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  <c r="AA76" s="104"/>
      <c r="AB76" s="10"/>
      <c r="AC76" s="104"/>
      <c r="AD76" s="10"/>
      <c r="AE76" s="147"/>
      <c r="AF76" s="104"/>
      <c r="AG76" s="104"/>
      <c r="AH76" s="104"/>
      <c r="AI76" s="104"/>
      <c r="AJ76" s="104"/>
      <c r="AK76" s="104"/>
      <c r="AL76" s="104"/>
      <c r="AM76" s="104"/>
      <c r="AN76" s="104"/>
      <c r="AO76" s="104"/>
      <c r="AP76" s="104"/>
      <c r="AQ76" s="104"/>
      <c r="AR76" s="104"/>
      <c r="AS76" s="104"/>
      <c r="AT76" s="104"/>
      <c r="AU76" s="104"/>
      <c r="AV76" s="104"/>
    </row>
    <row r="77" spans="1:48">
      <c r="A77" s="104"/>
      <c r="B77" s="104"/>
      <c r="C77" s="155"/>
      <c r="D77" s="104"/>
      <c r="E77" s="104"/>
      <c r="F77" s="104"/>
      <c r="G77" s="104"/>
      <c r="H77" s="104"/>
      <c r="I77" s="104"/>
      <c r="J77" s="104"/>
      <c r="K77" s="104"/>
      <c r="L77" s="104"/>
      <c r="M77" s="147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"/>
      <c r="AC77" s="104"/>
      <c r="AD77" s="10"/>
      <c r="AE77" s="147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104"/>
      <c r="AQ77" s="104"/>
      <c r="AR77" s="104"/>
      <c r="AS77" s="104"/>
      <c r="AT77" s="104"/>
      <c r="AU77" s="104"/>
      <c r="AV77" s="104"/>
    </row>
    <row r="78" spans="1:48">
      <c r="A78" s="104"/>
      <c r="B78" s="104"/>
      <c r="C78" s="155"/>
      <c r="D78" s="104"/>
      <c r="E78" s="104"/>
      <c r="F78" s="104"/>
      <c r="G78" s="104"/>
      <c r="H78" s="104"/>
      <c r="I78" s="104"/>
      <c r="J78" s="104"/>
      <c r="K78" s="104"/>
      <c r="L78" s="104"/>
      <c r="M78" s="147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  <c r="AA78" s="104"/>
      <c r="AB78" s="10"/>
      <c r="AC78" s="104"/>
      <c r="AD78" s="10"/>
      <c r="AE78" s="147"/>
      <c r="AF78" s="104"/>
      <c r="AG78" s="104"/>
      <c r="AH78" s="104"/>
      <c r="AI78" s="104"/>
      <c r="AJ78" s="104"/>
      <c r="AK78" s="104"/>
      <c r="AL78" s="104"/>
      <c r="AM78" s="104"/>
      <c r="AN78" s="104"/>
      <c r="AO78" s="104"/>
      <c r="AP78" s="104"/>
      <c r="AQ78" s="104"/>
      <c r="AR78" s="104"/>
      <c r="AS78" s="104"/>
      <c r="AT78" s="104"/>
      <c r="AU78" s="104"/>
      <c r="AV78" s="104"/>
    </row>
    <row r="79" spans="1:48">
      <c r="A79" s="104"/>
      <c r="B79" s="104"/>
      <c r="C79" s="155"/>
      <c r="D79" s="104"/>
      <c r="E79" s="104"/>
      <c r="F79" s="104"/>
      <c r="G79" s="104"/>
      <c r="H79" s="104"/>
      <c r="I79" s="104"/>
      <c r="J79" s="104"/>
      <c r="K79" s="104"/>
      <c r="L79" s="104"/>
      <c r="M79" s="147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  <c r="AA79" s="104"/>
      <c r="AB79" s="10"/>
      <c r="AC79" s="104"/>
      <c r="AD79" s="10"/>
      <c r="AE79" s="147"/>
      <c r="AF79" s="104"/>
      <c r="AG79" s="104"/>
      <c r="AH79" s="104"/>
      <c r="AI79" s="104"/>
      <c r="AJ79" s="104"/>
      <c r="AK79" s="104"/>
      <c r="AL79" s="104"/>
      <c r="AM79" s="104"/>
      <c r="AN79" s="104"/>
      <c r="AO79" s="104"/>
      <c r="AP79" s="104"/>
      <c r="AQ79" s="104"/>
      <c r="AR79" s="104"/>
      <c r="AS79" s="104"/>
      <c r="AT79" s="104"/>
      <c r="AU79" s="104"/>
      <c r="AV79" s="104"/>
    </row>
    <row r="80" spans="1:48">
      <c r="A80" s="104"/>
      <c r="B80" s="104"/>
      <c r="C80" s="155"/>
      <c r="D80" s="104"/>
      <c r="E80" s="104"/>
      <c r="F80" s="104"/>
      <c r="G80" s="104"/>
      <c r="H80" s="104"/>
      <c r="I80" s="104"/>
      <c r="J80" s="104"/>
      <c r="K80" s="104"/>
      <c r="L80" s="104"/>
      <c r="M80" s="147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  <c r="AA80" s="104"/>
      <c r="AB80" s="10"/>
      <c r="AC80" s="104"/>
      <c r="AD80" s="10"/>
      <c r="AE80" s="147"/>
      <c r="AF80" s="104"/>
      <c r="AG80" s="104"/>
      <c r="AH80" s="104"/>
      <c r="AI80" s="104"/>
      <c r="AJ80" s="104"/>
      <c r="AK80" s="104"/>
      <c r="AL80" s="104"/>
      <c r="AM80" s="104"/>
      <c r="AN80" s="104"/>
      <c r="AO80" s="104"/>
      <c r="AP80" s="104"/>
      <c r="AQ80" s="104"/>
      <c r="AR80" s="104"/>
      <c r="AS80" s="104"/>
      <c r="AT80" s="104"/>
      <c r="AU80" s="104"/>
      <c r="AV80" s="104"/>
    </row>
    <row r="81" spans="1:48">
      <c r="A81" s="104"/>
      <c r="B81" s="104"/>
      <c r="C81" s="155"/>
      <c r="D81" s="104"/>
      <c r="E81" s="104"/>
      <c r="F81" s="104"/>
      <c r="G81" s="104"/>
      <c r="H81" s="104"/>
      <c r="I81" s="104"/>
      <c r="J81" s="104"/>
      <c r="K81" s="104"/>
      <c r="L81" s="104"/>
      <c r="M81" s="147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  <c r="AA81" s="104"/>
      <c r="AB81" s="10"/>
      <c r="AC81" s="104"/>
      <c r="AD81" s="10"/>
      <c r="AE81" s="147"/>
      <c r="AF81" s="104"/>
      <c r="AG81" s="104"/>
      <c r="AH81" s="104"/>
      <c r="AI81" s="104"/>
      <c r="AJ81" s="104"/>
      <c r="AK81" s="104"/>
      <c r="AL81" s="104"/>
      <c r="AM81" s="104"/>
      <c r="AN81" s="104"/>
      <c r="AO81" s="104"/>
      <c r="AP81" s="104"/>
      <c r="AQ81" s="104"/>
      <c r="AR81" s="104"/>
      <c r="AS81" s="104"/>
      <c r="AT81" s="104"/>
      <c r="AU81" s="104"/>
      <c r="AV81" s="104"/>
    </row>
    <row r="82" spans="1:48">
      <c r="A82" s="104"/>
      <c r="B82" s="104"/>
      <c r="C82" s="155"/>
      <c r="D82" s="104"/>
      <c r="E82" s="104"/>
      <c r="F82" s="104"/>
      <c r="G82" s="104"/>
      <c r="H82" s="104"/>
      <c r="I82" s="104"/>
      <c r="J82" s="104"/>
      <c r="K82" s="104"/>
      <c r="L82" s="104"/>
      <c r="M82" s="147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  <c r="AA82" s="104"/>
      <c r="AB82" s="10"/>
      <c r="AC82" s="104"/>
      <c r="AD82" s="10"/>
      <c r="AE82" s="147"/>
      <c r="AF82" s="104"/>
      <c r="AG82" s="104"/>
      <c r="AH82" s="104"/>
      <c r="AI82" s="104"/>
      <c r="AJ82" s="104"/>
      <c r="AK82" s="104"/>
      <c r="AL82" s="104"/>
      <c r="AM82" s="104"/>
      <c r="AN82" s="104"/>
      <c r="AO82" s="104"/>
      <c r="AP82" s="104"/>
      <c r="AQ82" s="104"/>
      <c r="AR82" s="104"/>
      <c r="AS82" s="104"/>
      <c r="AT82" s="104"/>
      <c r="AU82" s="104"/>
      <c r="AV82" s="104"/>
    </row>
    <row r="83" spans="1:48">
      <c r="A83" s="104"/>
      <c r="B83" s="104"/>
      <c r="C83" s="155"/>
      <c r="D83" s="104"/>
      <c r="E83" s="104"/>
      <c r="F83" s="104"/>
      <c r="G83" s="104"/>
      <c r="H83" s="104"/>
      <c r="I83" s="104"/>
      <c r="J83" s="104"/>
      <c r="K83" s="104"/>
      <c r="L83" s="104"/>
      <c r="M83" s="147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  <c r="AA83" s="104"/>
      <c r="AB83" s="10"/>
      <c r="AC83" s="104"/>
      <c r="AD83" s="10"/>
      <c r="AE83" s="147"/>
      <c r="AF83" s="104"/>
      <c r="AG83" s="104"/>
      <c r="AH83" s="104"/>
      <c r="AI83" s="104"/>
      <c r="AJ83" s="104"/>
      <c r="AK83" s="104"/>
      <c r="AL83" s="104"/>
      <c r="AM83" s="104"/>
      <c r="AN83" s="104"/>
      <c r="AO83" s="104"/>
      <c r="AP83" s="104"/>
      <c r="AQ83" s="104"/>
      <c r="AR83" s="104"/>
      <c r="AS83" s="104"/>
      <c r="AT83" s="104"/>
      <c r="AU83" s="104"/>
      <c r="AV83" s="104"/>
    </row>
    <row r="84" spans="1:48">
      <c r="A84" s="104"/>
      <c r="B84" s="104"/>
      <c r="C84" s="155"/>
      <c r="D84" s="104"/>
      <c r="E84" s="104"/>
      <c r="F84" s="104"/>
      <c r="G84" s="104"/>
      <c r="H84" s="104"/>
      <c r="I84" s="104"/>
      <c r="J84" s="104"/>
      <c r="K84" s="104"/>
      <c r="L84" s="104"/>
      <c r="M84" s="147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  <c r="AA84" s="104"/>
      <c r="AB84" s="10"/>
      <c r="AC84" s="104"/>
      <c r="AD84" s="10"/>
      <c r="AE84" s="147"/>
      <c r="AF84" s="104"/>
      <c r="AG84" s="104"/>
      <c r="AH84" s="104"/>
      <c r="AI84" s="104"/>
      <c r="AJ84" s="104"/>
      <c r="AK84" s="104"/>
      <c r="AL84" s="104"/>
      <c r="AM84" s="104"/>
      <c r="AN84" s="104"/>
      <c r="AO84" s="104"/>
      <c r="AP84" s="104"/>
      <c r="AQ84" s="104"/>
      <c r="AR84" s="104"/>
      <c r="AS84" s="104"/>
      <c r="AT84" s="104"/>
      <c r="AU84" s="104"/>
      <c r="AV84" s="104"/>
    </row>
    <row r="85" spans="1:48">
      <c r="A85" s="104"/>
      <c r="B85" s="104"/>
      <c r="C85" s="155"/>
      <c r="D85" s="104"/>
      <c r="E85" s="104"/>
      <c r="F85" s="104"/>
      <c r="G85" s="104"/>
      <c r="H85" s="104"/>
      <c r="I85" s="104"/>
      <c r="J85" s="104"/>
      <c r="K85" s="104"/>
      <c r="L85" s="104"/>
      <c r="M85" s="147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  <c r="AA85" s="104"/>
      <c r="AB85" s="10"/>
      <c r="AC85" s="104"/>
      <c r="AD85" s="10"/>
      <c r="AE85" s="147"/>
      <c r="AF85" s="104"/>
      <c r="AG85" s="104"/>
      <c r="AH85" s="104"/>
      <c r="AI85" s="104"/>
      <c r="AJ85" s="104"/>
      <c r="AK85" s="104"/>
      <c r="AL85" s="104"/>
      <c r="AM85" s="104"/>
      <c r="AN85" s="104"/>
      <c r="AO85" s="104"/>
      <c r="AP85" s="104"/>
      <c r="AQ85" s="104"/>
      <c r="AR85" s="104"/>
      <c r="AS85" s="104"/>
      <c r="AT85" s="104"/>
      <c r="AU85" s="104"/>
      <c r="AV85" s="104"/>
    </row>
    <row r="86" spans="1:48">
      <c r="A86" s="104"/>
      <c r="B86" s="104"/>
      <c r="C86" s="155"/>
      <c r="D86" s="104"/>
      <c r="E86" s="104"/>
      <c r="F86" s="104"/>
      <c r="G86" s="104"/>
      <c r="H86" s="104"/>
      <c r="I86" s="104"/>
      <c r="J86" s="104"/>
      <c r="K86" s="104"/>
      <c r="L86" s="104"/>
      <c r="M86" s="147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  <c r="AA86" s="104"/>
      <c r="AB86" s="10"/>
      <c r="AC86" s="104"/>
      <c r="AD86" s="10"/>
      <c r="AE86" s="147"/>
      <c r="AF86" s="104"/>
      <c r="AG86" s="104"/>
      <c r="AH86" s="104"/>
      <c r="AI86" s="104"/>
      <c r="AJ86" s="104"/>
      <c r="AK86" s="104"/>
      <c r="AL86" s="104"/>
      <c r="AM86" s="104"/>
      <c r="AN86" s="104"/>
      <c r="AO86" s="104"/>
      <c r="AP86" s="104"/>
      <c r="AQ86" s="104"/>
      <c r="AR86" s="104"/>
      <c r="AS86" s="104"/>
      <c r="AT86" s="104"/>
      <c r="AU86" s="104"/>
      <c r="AV86" s="104"/>
    </row>
    <row r="87" spans="1:48">
      <c r="A87" s="104"/>
      <c r="B87" s="104"/>
      <c r="C87" s="155"/>
      <c r="D87" s="104"/>
      <c r="E87" s="104"/>
      <c r="F87" s="104"/>
      <c r="G87" s="104"/>
      <c r="H87" s="104"/>
      <c r="I87" s="104"/>
      <c r="J87" s="104"/>
      <c r="K87" s="104"/>
      <c r="L87" s="104"/>
      <c r="M87" s="147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  <c r="AA87" s="104"/>
      <c r="AB87" s="10"/>
      <c r="AC87" s="104"/>
      <c r="AD87" s="10"/>
      <c r="AE87" s="147"/>
      <c r="AF87" s="104"/>
      <c r="AG87" s="104"/>
      <c r="AH87" s="104"/>
      <c r="AI87" s="104"/>
      <c r="AJ87" s="104"/>
      <c r="AK87" s="104"/>
      <c r="AL87" s="104"/>
      <c r="AM87" s="104"/>
      <c r="AN87" s="104"/>
      <c r="AO87" s="104"/>
      <c r="AP87" s="104"/>
      <c r="AQ87" s="104"/>
      <c r="AR87" s="104"/>
      <c r="AS87" s="104"/>
      <c r="AT87" s="104"/>
      <c r="AU87" s="104"/>
      <c r="AV87" s="104"/>
    </row>
    <row r="88" spans="1:48">
      <c r="A88" s="104"/>
      <c r="B88" s="104"/>
      <c r="C88" s="155"/>
      <c r="D88" s="104"/>
      <c r="E88" s="104"/>
      <c r="F88" s="104"/>
      <c r="G88" s="104"/>
      <c r="H88" s="104"/>
      <c r="I88" s="104"/>
      <c r="J88" s="104"/>
      <c r="K88" s="104"/>
      <c r="L88" s="104"/>
      <c r="M88" s="147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  <c r="AB88" s="10"/>
      <c r="AC88" s="104"/>
      <c r="AD88" s="10"/>
      <c r="AE88" s="147"/>
      <c r="AF88" s="104"/>
      <c r="AG88" s="104"/>
      <c r="AH88" s="104"/>
      <c r="AI88" s="104"/>
      <c r="AJ88" s="104"/>
      <c r="AK88" s="104"/>
      <c r="AL88" s="104"/>
      <c r="AM88" s="104"/>
      <c r="AN88" s="104"/>
      <c r="AO88" s="104"/>
      <c r="AP88" s="104"/>
      <c r="AQ88" s="104"/>
      <c r="AR88" s="104"/>
      <c r="AS88" s="104"/>
      <c r="AT88" s="104"/>
      <c r="AU88" s="104"/>
      <c r="AV88" s="104"/>
    </row>
  </sheetData>
  <sheetProtection password="ED67" sheet="1" objects="1" scenarios="1" selectLockedCells="1"/>
  <dataConsolidate/>
  <customSheetViews>
    <customSheetView guid="{60F2E9B3-473C-4B94-90AC-2B30E7B669F7}" scale="85" hiddenColumns="1">
      <selection activeCell="E3" sqref="E3:F3"/>
      <pageMargins left="0.7" right="0.7" top="0.75" bottom="0.75" header="0.3" footer="0.3"/>
      <pageSetup paperSize="9" orientation="portrait" horizontalDpi="1200" verticalDpi="1200" r:id="rId1"/>
    </customSheetView>
  </customSheetViews>
  <mergeCells count="11">
    <mergeCell ref="V3:W3"/>
    <mergeCell ref="X3:Y3"/>
    <mergeCell ref="Z3:AA3"/>
    <mergeCell ref="C3:D3"/>
    <mergeCell ref="E3:F3"/>
    <mergeCell ref="G3:H3"/>
    <mergeCell ref="I3:J3"/>
    <mergeCell ref="K3:L3"/>
    <mergeCell ref="P3:Q3"/>
    <mergeCell ref="R3:S3"/>
    <mergeCell ref="T3:U3"/>
  </mergeCells>
  <conditionalFormatting sqref="C5:D5">
    <cfRule type="cellIs" dxfId="9396" priority="1007" operator="equal">
      <formula>0</formula>
    </cfRule>
  </conditionalFormatting>
  <conditionalFormatting sqref="B5">
    <cfRule type="expression" dxfId="9395" priority="1006">
      <formula>C5=0</formula>
    </cfRule>
  </conditionalFormatting>
  <conditionalFormatting sqref="G5">
    <cfRule type="expression" dxfId="9394" priority="1005">
      <formula>G5&lt;H5/2</formula>
    </cfRule>
  </conditionalFormatting>
  <conditionalFormatting sqref="I5">
    <cfRule type="expression" dxfId="9393" priority="1004">
      <formula>I5&lt;J5/2</formula>
    </cfRule>
  </conditionalFormatting>
  <conditionalFormatting sqref="E5">
    <cfRule type="expression" dxfId="9392" priority="1003">
      <formula>E5&lt;F5/2</formula>
    </cfRule>
  </conditionalFormatting>
  <conditionalFormatting sqref="P5">
    <cfRule type="expression" dxfId="9391" priority="1002">
      <formula>P5&lt;Q5/2</formula>
    </cfRule>
  </conditionalFormatting>
  <conditionalFormatting sqref="R5">
    <cfRule type="expression" dxfId="9390" priority="1001">
      <formula>R5&lt;S5/2</formula>
    </cfRule>
  </conditionalFormatting>
  <conditionalFormatting sqref="T5">
    <cfRule type="expression" dxfId="9389" priority="1000">
      <formula>T5&lt;U5/2</formula>
    </cfRule>
  </conditionalFormatting>
  <conditionalFormatting sqref="V5">
    <cfRule type="expression" dxfId="9388" priority="999">
      <formula>V5&lt;W5/2</formula>
    </cfRule>
  </conditionalFormatting>
  <conditionalFormatting sqref="X5">
    <cfRule type="expression" dxfId="9387" priority="998">
      <formula>X5&lt;Y5/2</formula>
    </cfRule>
  </conditionalFormatting>
  <conditionalFormatting sqref="C6:D6">
    <cfRule type="cellIs" dxfId="9386" priority="997" operator="equal">
      <formula>0</formula>
    </cfRule>
  </conditionalFormatting>
  <conditionalFormatting sqref="B6">
    <cfRule type="expression" dxfId="9385" priority="996">
      <formula>C6=0</formula>
    </cfRule>
  </conditionalFormatting>
  <conditionalFormatting sqref="G6">
    <cfRule type="expression" dxfId="9384" priority="995">
      <formula>G6&lt;H6/2</formula>
    </cfRule>
  </conditionalFormatting>
  <conditionalFormatting sqref="I6">
    <cfRule type="expression" dxfId="9383" priority="994">
      <formula>I6&lt;J6/2</formula>
    </cfRule>
  </conditionalFormatting>
  <conditionalFormatting sqref="E6">
    <cfRule type="expression" dxfId="9382" priority="993">
      <formula>E6&lt;F6/2</formula>
    </cfRule>
  </conditionalFormatting>
  <conditionalFormatting sqref="P6">
    <cfRule type="expression" dxfId="9381" priority="992">
      <formula>P6&lt;Q6/2</formula>
    </cfRule>
  </conditionalFormatting>
  <conditionalFormatting sqref="R6">
    <cfRule type="expression" dxfId="9380" priority="991">
      <formula>R6&lt;S6/2</formula>
    </cfRule>
  </conditionalFormatting>
  <conditionalFormatting sqref="T6">
    <cfRule type="expression" dxfId="9379" priority="990">
      <formula>T6&lt;U6/2</formula>
    </cfRule>
  </conditionalFormatting>
  <conditionalFormatting sqref="V6">
    <cfRule type="expression" dxfId="9378" priority="989">
      <formula>V6&lt;W6/2</formula>
    </cfRule>
  </conditionalFormatting>
  <conditionalFormatting sqref="X6">
    <cfRule type="expression" dxfId="9377" priority="988">
      <formula>X6&lt;Y6/2</formula>
    </cfRule>
  </conditionalFormatting>
  <conditionalFormatting sqref="C7:D7">
    <cfRule type="cellIs" dxfId="9376" priority="987" operator="equal">
      <formula>0</formula>
    </cfRule>
  </conditionalFormatting>
  <conditionalFormatting sqref="B7">
    <cfRule type="expression" dxfId="9375" priority="986">
      <formula>C7=0</formula>
    </cfRule>
  </conditionalFormatting>
  <conditionalFormatting sqref="G7">
    <cfRule type="expression" dxfId="9374" priority="985">
      <formula>G7&lt;H7/2</formula>
    </cfRule>
  </conditionalFormatting>
  <conditionalFormatting sqref="I7">
    <cfRule type="expression" dxfId="9373" priority="984">
      <formula>I7&lt;J7/2</formula>
    </cfRule>
  </conditionalFormatting>
  <conditionalFormatting sqref="E7">
    <cfRule type="expression" dxfId="9372" priority="983">
      <formula>E7&lt;F7/2</formula>
    </cfRule>
  </conditionalFormatting>
  <conditionalFormatting sqref="P7">
    <cfRule type="expression" dxfId="9371" priority="982">
      <formula>P7&lt;Q7/2</formula>
    </cfRule>
  </conditionalFormatting>
  <conditionalFormatting sqref="R7">
    <cfRule type="expression" dxfId="9370" priority="981">
      <formula>R7&lt;S7/2</formula>
    </cfRule>
  </conditionalFormatting>
  <conditionalFormatting sqref="T7">
    <cfRule type="expression" dxfId="9369" priority="980">
      <formula>T7&lt;U7/2</formula>
    </cfRule>
  </conditionalFormatting>
  <conditionalFormatting sqref="V7">
    <cfRule type="expression" dxfId="9368" priority="979">
      <formula>V7&lt;W7/2</formula>
    </cfRule>
  </conditionalFormatting>
  <conditionalFormatting sqref="X7">
    <cfRule type="expression" dxfId="9367" priority="978">
      <formula>X7&lt;Y7/2</formula>
    </cfRule>
  </conditionalFormatting>
  <conditionalFormatting sqref="C8:D8">
    <cfRule type="cellIs" dxfId="9366" priority="977" operator="equal">
      <formula>0</formula>
    </cfRule>
  </conditionalFormatting>
  <conditionalFormatting sqref="B8">
    <cfRule type="expression" dxfId="9365" priority="976">
      <formula>C8=0</formula>
    </cfRule>
  </conditionalFormatting>
  <conditionalFormatting sqref="G8">
    <cfRule type="expression" dxfId="9364" priority="975">
      <formula>G8&lt;H8/2</formula>
    </cfRule>
  </conditionalFormatting>
  <conditionalFormatting sqref="I8">
    <cfRule type="expression" dxfId="9363" priority="974">
      <formula>I8&lt;J8/2</formula>
    </cfRule>
  </conditionalFormatting>
  <conditionalFormatting sqref="E8">
    <cfRule type="expression" dxfId="9362" priority="973">
      <formula>E8&lt;F8/2</formula>
    </cfRule>
  </conditionalFormatting>
  <conditionalFormatting sqref="P8">
    <cfRule type="expression" dxfId="9361" priority="972">
      <formula>P8&lt;Q8/2</formula>
    </cfRule>
  </conditionalFormatting>
  <conditionalFormatting sqref="R8">
    <cfRule type="expression" dxfId="9360" priority="971">
      <formula>R8&lt;S8/2</formula>
    </cfRule>
  </conditionalFormatting>
  <conditionalFormatting sqref="T8">
    <cfRule type="expression" dxfId="9359" priority="970">
      <formula>T8&lt;U8/2</formula>
    </cfRule>
  </conditionalFormatting>
  <conditionalFormatting sqref="V8">
    <cfRule type="expression" dxfId="9358" priority="969">
      <formula>V8&lt;W8/2</formula>
    </cfRule>
  </conditionalFormatting>
  <conditionalFormatting sqref="X8">
    <cfRule type="expression" dxfId="9357" priority="968">
      <formula>X8&lt;Y8/2</formula>
    </cfRule>
  </conditionalFormatting>
  <conditionalFormatting sqref="C9:D9">
    <cfRule type="cellIs" dxfId="9356" priority="967" operator="equal">
      <formula>0</formula>
    </cfRule>
  </conditionalFormatting>
  <conditionalFormatting sqref="B9">
    <cfRule type="expression" dxfId="9355" priority="966">
      <formula>C9=0</formula>
    </cfRule>
  </conditionalFormatting>
  <conditionalFormatting sqref="G9">
    <cfRule type="expression" dxfId="9354" priority="965">
      <formula>G9&lt;H9/2</formula>
    </cfRule>
  </conditionalFormatting>
  <conditionalFormatting sqref="I9">
    <cfRule type="expression" dxfId="9353" priority="964">
      <formula>I9&lt;J9/2</formula>
    </cfRule>
  </conditionalFormatting>
  <conditionalFormatting sqref="E9">
    <cfRule type="expression" dxfId="9352" priority="963">
      <formula>E9&lt;F9/2</formula>
    </cfRule>
  </conditionalFormatting>
  <conditionalFormatting sqref="P9">
    <cfRule type="expression" dxfId="9351" priority="962">
      <formula>P9&lt;Q9/2</formula>
    </cfRule>
  </conditionalFormatting>
  <conditionalFormatting sqref="R9">
    <cfRule type="expression" dxfId="9350" priority="961">
      <formula>R9&lt;S9/2</formula>
    </cfRule>
  </conditionalFormatting>
  <conditionalFormatting sqref="T9">
    <cfRule type="expression" dxfId="9349" priority="960">
      <formula>T9&lt;U9/2</formula>
    </cfRule>
  </conditionalFormatting>
  <conditionalFormatting sqref="V9">
    <cfRule type="expression" dxfId="9348" priority="959">
      <formula>V9&lt;W9/2</formula>
    </cfRule>
  </conditionalFormatting>
  <conditionalFormatting sqref="X9">
    <cfRule type="expression" dxfId="9347" priority="958">
      <formula>X9&lt;Y9/2</formula>
    </cfRule>
  </conditionalFormatting>
  <conditionalFormatting sqref="C10:D10">
    <cfRule type="cellIs" dxfId="9346" priority="957" operator="equal">
      <formula>0</formula>
    </cfRule>
  </conditionalFormatting>
  <conditionalFormatting sqref="B10">
    <cfRule type="expression" dxfId="9345" priority="956">
      <formula>C10=0</formula>
    </cfRule>
  </conditionalFormatting>
  <conditionalFormatting sqref="G10">
    <cfRule type="expression" dxfId="9344" priority="955">
      <formula>G10&lt;H10/2</formula>
    </cfRule>
  </conditionalFormatting>
  <conditionalFormatting sqref="I10">
    <cfRule type="expression" dxfId="9343" priority="954">
      <formula>I10&lt;J10/2</formula>
    </cfRule>
  </conditionalFormatting>
  <conditionalFormatting sqref="E10">
    <cfRule type="expression" dxfId="9342" priority="953">
      <formula>E10&lt;F10/2</formula>
    </cfRule>
  </conditionalFormatting>
  <conditionalFormatting sqref="P10">
    <cfRule type="expression" dxfId="9341" priority="952">
      <formula>P10&lt;Q10/2</formula>
    </cfRule>
  </conditionalFormatting>
  <conditionalFormatting sqref="R10">
    <cfRule type="expression" dxfId="9340" priority="951">
      <formula>R10&lt;S10/2</formula>
    </cfRule>
  </conditionalFormatting>
  <conditionalFormatting sqref="T10">
    <cfRule type="expression" dxfId="9339" priority="950">
      <formula>T10&lt;U10/2</formula>
    </cfRule>
  </conditionalFormatting>
  <conditionalFormatting sqref="V10">
    <cfRule type="expression" dxfId="9338" priority="949">
      <formula>V10&lt;W10/2</formula>
    </cfRule>
  </conditionalFormatting>
  <conditionalFormatting sqref="X10">
    <cfRule type="expression" dxfId="9337" priority="948">
      <formula>X10&lt;Y10/2</formula>
    </cfRule>
  </conditionalFormatting>
  <conditionalFormatting sqref="C11:D11">
    <cfRule type="cellIs" dxfId="9336" priority="947" operator="equal">
      <formula>0</formula>
    </cfRule>
  </conditionalFormatting>
  <conditionalFormatting sqref="B11">
    <cfRule type="expression" dxfId="9335" priority="946">
      <formula>C11=0</formula>
    </cfRule>
  </conditionalFormatting>
  <conditionalFormatting sqref="G11">
    <cfRule type="expression" dxfId="9334" priority="945">
      <formula>G11&lt;H11/2</formula>
    </cfRule>
  </conditionalFormatting>
  <conditionalFormatting sqref="I11">
    <cfRule type="expression" dxfId="9333" priority="944">
      <formula>I11&lt;J11/2</formula>
    </cfRule>
  </conditionalFormatting>
  <conditionalFormatting sqref="E11">
    <cfRule type="expression" dxfId="9332" priority="943">
      <formula>E11&lt;F11/2</formula>
    </cfRule>
  </conditionalFormatting>
  <conditionalFormatting sqref="P11">
    <cfRule type="expression" dxfId="9331" priority="942">
      <formula>P11&lt;Q11/2</formula>
    </cfRule>
  </conditionalFormatting>
  <conditionalFormatting sqref="R11">
    <cfRule type="expression" dxfId="9330" priority="941">
      <formula>R11&lt;S11/2</formula>
    </cfRule>
  </conditionalFormatting>
  <conditionalFormatting sqref="T11">
    <cfRule type="expression" dxfId="9329" priority="940">
      <formula>T11&lt;U11/2</formula>
    </cfRule>
  </conditionalFormatting>
  <conditionalFormatting sqref="V11">
    <cfRule type="expression" dxfId="9328" priority="939">
      <formula>V11&lt;W11/2</formula>
    </cfRule>
  </conditionalFormatting>
  <conditionalFormatting sqref="X11">
    <cfRule type="expression" dxfId="9327" priority="938">
      <formula>X11&lt;Y11/2</formula>
    </cfRule>
  </conditionalFormatting>
  <conditionalFormatting sqref="C12:D12">
    <cfRule type="cellIs" dxfId="9326" priority="937" operator="equal">
      <formula>0</formula>
    </cfRule>
  </conditionalFormatting>
  <conditionalFormatting sqref="B12">
    <cfRule type="expression" dxfId="9325" priority="936">
      <formula>C12=0</formula>
    </cfRule>
  </conditionalFormatting>
  <conditionalFormatting sqref="G12">
    <cfRule type="expression" dxfId="9324" priority="935">
      <formula>G12&lt;H12/2</formula>
    </cfRule>
  </conditionalFormatting>
  <conditionalFormatting sqref="I12">
    <cfRule type="expression" dxfId="9323" priority="934">
      <formula>I12&lt;J12/2</formula>
    </cfRule>
  </conditionalFormatting>
  <conditionalFormatting sqref="E12">
    <cfRule type="expression" dxfId="9322" priority="933">
      <formula>E12&lt;F12/2</formula>
    </cfRule>
  </conditionalFormatting>
  <conditionalFormatting sqref="P12">
    <cfRule type="expression" dxfId="9321" priority="932">
      <formula>P12&lt;Q12/2</formula>
    </cfRule>
  </conditionalFormatting>
  <conditionalFormatting sqref="R12">
    <cfRule type="expression" dxfId="9320" priority="931">
      <formula>R12&lt;S12/2</formula>
    </cfRule>
  </conditionalFormatting>
  <conditionalFormatting sqref="T12">
    <cfRule type="expression" dxfId="9319" priority="930">
      <formula>T12&lt;U12/2</formula>
    </cfRule>
  </conditionalFormatting>
  <conditionalFormatting sqref="V12">
    <cfRule type="expression" dxfId="9318" priority="929">
      <formula>V12&lt;W12/2</formula>
    </cfRule>
  </conditionalFormatting>
  <conditionalFormatting sqref="X12">
    <cfRule type="expression" dxfId="9317" priority="928">
      <formula>X12&lt;Y12/2</formula>
    </cfRule>
  </conditionalFormatting>
  <conditionalFormatting sqref="C13:D13">
    <cfRule type="cellIs" dxfId="9316" priority="927" operator="equal">
      <formula>0</formula>
    </cfRule>
  </conditionalFormatting>
  <conditionalFormatting sqref="B13">
    <cfRule type="expression" dxfId="9315" priority="926">
      <formula>C13=0</formula>
    </cfRule>
  </conditionalFormatting>
  <conditionalFormatting sqref="G13">
    <cfRule type="expression" dxfId="9314" priority="925">
      <formula>G13&lt;H13/2</formula>
    </cfRule>
  </conditionalFormatting>
  <conditionalFormatting sqref="I13">
    <cfRule type="expression" dxfId="9313" priority="924">
      <formula>I13&lt;J13/2</formula>
    </cfRule>
  </conditionalFormatting>
  <conditionalFormatting sqref="E13">
    <cfRule type="expression" dxfId="9312" priority="923">
      <formula>E13&lt;F13/2</formula>
    </cfRule>
  </conditionalFormatting>
  <conditionalFormatting sqref="P13">
    <cfRule type="expression" dxfId="9311" priority="922">
      <formula>P13&lt;Q13/2</formula>
    </cfRule>
  </conditionalFormatting>
  <conditionalFormatting sqref="R13">
    <cfRule type="expression" dxfId="9310" priority="921">
      <formula>R13&lt;S13/2</formula>
    </cfRule>
  </conditionalFormatting>
  <conditionalFormatting sqref="T13">
    <cfRule type="expression" dxfId="9309" priority="920">
      <formula>T13&lt;U13/2</formula>
    </cfRule>
  </conditionalFormatting>
  <conditionalFormatting sqref="V13">
    <cfRule type="expression" dxfId="9308" priority="919">
      <formula>V13&lt;W13/2</formula>
    </cfRule>
  </conditionalFormatting>
  <conditionalFormatting sqref="X13">
    <cfRule type="expression" dxfId="9307" priority="918">
      <formula>X13&lt;Y13/2</formula>
    </cfRule>
  </conditionalFormatting>
  <conditionalFormatting sqref="C14:D14">
    <cfRule type="cellIs" dxfId="9306" priority="917" operator="equal">
      <formula>0</formula>
    </cfRule>
  </conditionalFormatting>
  <conditionalFormatting sqref="B14">
    <cfRule type="expression" dxfId="9305" priority="916">
      <formula>C14=0</formula>
    </cfRule>
  </conditionalFormatting>
  <conditionalFormatting sqref="G14">
    <cfRule type="expression" dxfId="9304" priority="915">
      <formula>G14&lt;H14/2</formula>
    </cfRule>
  </conditionalFormatting>
  <conditionalFormatting sqref="I14">
    <cfRule type="expression" dxfId="9303" priority="914">
      <formula>I14&lt;J14/2</formula>
    </cfRule>
  </conditionalFormatting>
  <conditionalFormatting sqref="E14">
    <cfRule type="expression" dxfId="9302" priority="913">
      <formula>E14&lt;F14/2</formula>
    </cfRule>
  </conditionalFormatting>
  <conditionalFormatting sqref="P14">
    <cfRule type="expression" dxfId="9301" priority="912">
      <formula>P14&lt;Q14/2</formula>
    </cfRule>
  </conditionalFormatting>
  <conditionalFormatting sqref="R14">
    <cfRule type="expression" dxfId="9300" priority="911">
      <formula>R14&lt;S14/2</formula>
    </cfRule>
  </conditionalFormatting>
  <conditionalFormatting sqref="T14">
    <cfRule type="expression" dxfId="9299" priority="910">
      <formula>T14&lt;U14/2</formula>
    </cfRule>
  </conditionalFormatting>
  <conditionalFormatting sqref="V14">
    <cfRule type="expression" dxfId="9298" priority="909">
      <formula>V14&lt;W14/2</formula>
    </cfRule>
  </conditionalFormatting>
  <conditionalFormatting sqref="X14">
    <cfRule type="expression" dxfId="9297" priority="908">
      <formula>X14&lt;Y14/2</formula>
    </cfRule>
  </conditionalFormatting>
  <conditionalFormatting sqref="C15:D15">
    <cfRule type="cellIs" dxfId="9296" priority="907" operator="equal">
      <formula>0</formula>
    </cfRule>
  </conditionalFormatting>
  <conditionalFormatting sqref="B15">
    <cfRule type="expression" dxfId="9295" priority="906">
      <formula>C15=0</formula>
    </cfRule>
  </conditionalFormatting>
  <conditionalFormatting sqref="G15">
    <cfRule type="expression" dxfId="9294" priority="905">
      <formula>G15&lt;H15/2</formula>
    </cfRule>
  </conditionalFormatting>
  <conditionalFormatting sqref="I15">
    <cfRule type="expression" dxfId="9293" priority="904">
      <formula>I15&lt;J15/2</formula>
    </cfRule>
  </conditionalFormatting>
  <conditionalFormatting sqref="E15">
    <cfRule type="expression" dxfId="9292" priority="903">
      <formula>E15&lt;F15/2</formula>
    </cfRule>
  </conditionalFormatting>
  <conditionalFormatting sqref="P15">
    <cfRule type="expression" dxfId="9291" priority="902">
      <formula>P15&lt;Q15/2</formula>
    </cfRule>
  </conditionalFormatting>
  <conditionalFormatting sqref="R15">
    <cfRule type="expression" dxfId="9290" priority="901">
      <formula>R15&lt;S15/2</formula>
    </cfRule>
  </conditionalFormatting>
  <conditionalFormatting sqref="T15">
    <cfRule type="expression" dxfId="9289" priority="900">
      <formula>T15&lt;U15/2</formula>
    </cfRule>
  </conditionalFormatting>
  <conditionalFormatting sqref="V15">
    <cfRule type="expression" dxfId="9288" priority="899">
      <formula>V15&lt;W15/2</formula>
    </cfRule>
  </conditionalFormatting>
  <conditionalFormatting sqref="X15">
    <cfRule type="expression" dxfId="9287" priority="898">
      <formula>X15&lt;Y15/2</formula>
    </cfRule>
  </conditionalFormatting>
  <conditionalFormatting sqref="C16:D16">
    <cfRule type="cellIs" dxfId="9286" priority="897" operator="equal">
      <formula>0</formula>
    </cfRule>
  </conditionalFormatting>
  <conditionalFormatting sqref="B16">
    <cfRule type="expression" dxfId="9285" priority="896">
      <formula>C16=0</formula>
    </cfRule>
  </conditionalFormatting>
  <conditionalFormatting sqref="G16">
    <cfRule type="expression" dxfId="9284" priority="895">
      <formula>G16&lt;H16/2</formula>
    </cfRule>
  </conditionalFormatting>
  <conditionalFormatting sqref="I16">
    <cfRule type="expression" dxfId="9283" priority="894">
      <formula>I16&lt;J16/2</formula>
    </cfRule>
  </conditionalFormatting>
  <conditionalFormatting sqref="E16">
    <cfRule type="expression" dxfId="9282" priority="893">
      <formula>E16&lt;F16/2</formula>
    </cfRule>
  </conditionalFormatting>
  <conditionalFormatting sqref="P16">
    <cfRule type="expression" dxfId="9281" priority="892">
      <formula>P16&lt;Q16/2</formula>
    </cfRule>
  </conditionalFormatting>
  <conditionalFormatting sqref="R16">
    <cfRule type="expression" dxfId="9280" priority="891">
      <formula>R16&lt;S16/2</formula>
    </cfRule>
  </conditionalFormatting>
  <conditionalFormatting sqref="T16">
    <cfRule type="expression" dxfId="9279" priority="890">
      <formula>T16&lt;U16/2</formula>
    </cfRule>
  </conditionalFormatting>
  <conditionalFormatting sqref="V16">
    <cfRule type="expression" dxfId="9278" priority="889">
      <formula>V16&lt;W16/2</formula>
    </cfRule>
  </conditionalFormatting>
  <conditionalFormatting sqref="X16">
    <cfRule type="expression" dxfId="9277" priority="888">
      <formula>X16&lt;Y16/2</formula>
    </cfRule>
  </conditionalFormatting>
  <conditionalFormatting sqref="C17:D17">
    <cfRule type="cellIs" dxfId="9276" priority="887" operator="equal">
      <formula>0</formula>
    </cfRule>
  </conditionalFormatting>
  <conditionalFormatting sqref="B17">
    <cfRule type="expression" dxfId="9275" priority="886">
      <formula>C17=0</formula>
    </cfRule>
  </conditionalFormatting>
  <conditionalFormatting sqref="G17">
    <cfRule type="expression" dxfId="9274" priority="885">
      <formula>G17&lt;H17/2</formula>
    </cfRule>
  </conditionalFormatting>
  <conditionalFormatting sqref="I17">
    <cfRule type="expression" dxfId="9273" priority="884">
      <formula>I17&lt;J17/2</formula>
    </cfRule>
  </conditionalFormatting>
  <conditionalFormatting sqref="E17">
    <cfRule type="expression" dxfId="9272" priority="883">
      <formula>E17&lt;F17/2</formula>
    </cfRule>
  </conditionalFormatting>
  <conditionalFormatting sqref="P17">
    <cfRule type="expression" dxfId="9271" priority="882">
      <formula>P17&lt;Q17/2</formula>
    </cfRule>
  </conditionalFormatting>
  <conditionalFormatting sqref="R17">
    <cfRule type="expression" dxfId="9270" priority="881">
      <formula>R17&lt;S17/2</formula>
    </cfRule>
  </conditionalFormatting>
  <conditionalFormatting sqref="T17">
    <cfRule type="expression" dxfId="9269" priority="880">
      <formula>T17&lt;U17/2</formula>
    </cfRule>
  </conditionalFormatting>
  <conditionalFormatting sqref="V17">
    <cfRule type="expression" dxfId="9268" priority="879">
      <formula>V17&lt;W17/2</formula>
    </cfRule>
  </conditionalFormatting>
  <conditionalFormatting sqref="X17">
    <cfRule type="expression" dxfId="9267" priority="878">
      <formula>X17&lt;Y17/2</formula>
    </cfRule>
  </conditionalFormatting>
  <conditionalFormatting sqref="C18:D18">
    <cfRule type="cellIs" dxfId="9266" priority="877" operator="equal">
      <formula>0</formula>
    </cfRule>
  </conditionalFormatting>
  <conditionalFormatting sqref="B18">
    <cfRule type="expression" dxfId="9265" priority="876">
      <formula>C18=0</formula>
    </cfRule>
  </conditionalFormatting>
  <conditionalFormatting sqref="G18">
    <cfRule type="expression" dxfId="9264" priority="875">
      <formula>G18&lt;H18/2</formula>
    </cfRule>
  </conditionalFormatting>
  <conditionalFormatting sqref="I18">
    <cfRule type="expression" dxfId="9263" priority="874">
      <formula>I18&lt;J18/2</formula>
    </cfRule>
  </conditionalFormatting>
  <conditionalFormatting sqref="E18">
    <cfRule type="expression" dxfId="9262" priority="873">
      <formula>E18&lt;F18/2</formula>
    </cfRule>
  </conditionalFormatting>
  <conditionalFormatting sqref="P18">
    <cfRule type="expression" dxfId="9261" priority="872">
      <formula>P18&lt;Q18/2</formula>
    </cfRule>
  </conditionalFormatting>
  <conditionalFormatting sqref="R18">
    <cfRule type="expression" dxfId="9260" priority="871">
      <formula>R18&lt;S18/2</formula>
    </cfRule>
  </conditionalFormatting>
  <conditionalFormatting sqref="T18">
    <cfRule type="expression" dxfId="9259" priority="870">
      <formula>T18&lt;U18/2</formula>
    </cfRule>
  </conditionalFormatting>
  <conditionalFormatting sqref="V18">
    <cfRule type="expression" dxfId="9258" priority="869">
      <formula>V18&lt;W18/2</formula>
    </cfRule>
  </conditionalFormatting>
  <conditionalFormatting sqref="X18">
    <cfRule type="expression" dxfId="9257" priority="868">
      <formula>X18&lt;Y18/2</formula>
    </cfRule>
  </conditionalFormatting>
  <conditionalFormatting sqref="C19:D19">
    <cfRule type="cellIs" dxfId="9256" priority="867" operator="equal">
      <formula>0</formula>
    </cfRule>
  </conditionalFormatting>
  <conditionalFormatting sqref="B19">
    <cfRule type="expression" dxfId="9255" priority="866">
      <formula>C19=0</formula>
    </cfRule>
  </conditionalFormatting>
  <conditionalFormatting sqref="G19">
    <cfRule type="expression" dxfId="9254" priority="865">
      <formula>G19&lt;H19/2</formula>
    </cfRule>
  </conditionalFormatting>
  <conditionalFormatting sqref="I19">
    <cfRule type="expression" dxfId="9253" priority="864">
      <formula>I19&lt;J19/2</formula>
    </cfRule>
  </conditionalFormatting>
  <conditionalFormatting sqref="E19">
    <cfRule type="expression" dxfId="9252" priority="863">
      <formula>E19&lt;F19/2</formula>
    </cfRule>
  </conditionalFormatting>
  <conditionalFormatting sqref="P19">
    <cfRule type="expression" dxfId="9251" priority="862">
      <formula>P19&lt;Q19/2</formula>
    </cfRule>
  </conditionalFormatting>
  <conditionalFormatting sqref="R19">
    <cfRule type="expression" dxfId="9250" priority="861">
      <formula>R19&lt;S19/2</formula>
    </cfRule>
  </conditionalFormatting>
  <conditionalFormatting sqref="T19">
    <cfRule type="expression" dxfId="9249" priority="860">
      <formula>T19&lt;U19/2</formula>
    </cfRule>
  </conditionalFormatting>
  <conditionalFormatting sqref="V19">
    <cfRule type="expression" dxfId="9248" priority="859">
      <formula>V19&lt;W19/2</formula>
    </cfRule>
  </conditionalFormatting>
  <conditionalFormatting sqref="X19">
    <cfRule type="expression" dxfId="9247" priority="858">
      <formula>X19&lt;Y19/2</formula>
    </cfRule>
  </conditionalFormatting>
  <conditionalFormatting sqref="C20:D20">
    <cfRule type="cellIs" dxfId="9246" priority="857" operator="equal">
      <formula>0</formula>
    </cfRule>
  </conditionalFormatting>
  <conditionalFormatting sqref="B20">
    <cfRule type="expression" dxfId="9245" priority="856">
      <formula>C20=0</formula>
    </cfRule>
  </conditionalFormatting>
  <conditionalFormatting sqref="G20">
    <cfRule type="expression" dxfId="9244" priority="855">
      <formula>G20&lt;H20/2</formula>
    </cfRule>
  </conditionalFormatting>
  <conditionalFormatting sqref="I20">
    <cfRule type="expression" dxfId="9243" priority="854">
      <formula>I20&lt;J20/2</formula>
    </cfRule>
  </conditionalFormatting>
  <conditionalFormatting sqref="E20">
    <cfRule type="expression" dxfId="9242" priority="853">
      <formula>E20&lt;F20/2</formula>
    </cfRule>
  </conditionalFormatting>
  <conditionalFormatting sqref="P20">
    <cfRule type="expression" dxfId="9241" priority="852">
      <formula>P20&lt;Q20/2</formula>
    </cfRule>
  </conditionalFormatting>
  <conditionalFormatting sqref="R20">
    <cfRule type="expression" dxfId="9240" priority="851">
      <formula>R20&lt;S20/2</formula>
    </cfRule>
  </conditionalFormatting>
  <conditionalFormatting sqref="T20">
    <cfRule type="expression" dxfId="9239" priority="850">
      <formula>T20&lt;U20/2</formula>
    </cfRule>
  </conditionalFormatting>
  <conditionalFormatting sqref="V20">
    <cfRule type="expression" dxfId="9238" priority="849">
      <formula>V20&lt;W20/2</formula>
    </cfRule>
  </conditionalFormatting>
  <conditionalFormatting sqref="X20">
    <cfRule type="expression" dxfId="9237" priority="848">
      <formula>X20&lt;Y20/2</formula>
    </cfRule>
  </conditionalFormatting>
  <conditionalFormatting sqref="C21:D21">
    <cfRule type="cellIs" dxfId="9236" priority="847" operator="equal">
      <formula>0</formula>
    </cfRule>
  </conditionalFormatting>
  <conditionalFormatting sqref="B21">
    <cfRule type="expression" dxfId="9235" priority="846">
      <formula>C21=0</formula>
    </cfRule>
  </conditionalFormatting>
  <conditionalFormatting sqref="G21">
    <cfRule type="expression" dxfId="9234" priority="845">
      <formula>G21&lt;H21/2</formula>
    </cfRule>
  </conditionalFormatting>
  <conditionalFormatting sqref="I21">
    <cfRule type="expression" dxfId="9233" priority="844">
      <formula>I21&lt;J21/2</formula>
    </cfRule>
  </conditionalFormatting>
  <conditionalFormatting sqref="E21">
    <cfRule type="expression" dxfId="9232" priority="843">
      <formula>E21&lt;F21/2</formula>
    </cfRule>
  </conditionalFormatting>
  <conditionalFormatting sqref="P21">
    <cfRule type="expression" dxfId="9231" priority="842">
      <formula>P21&lt;Q21/2</formula>
    </cfRule>
  </conditionalFormatting>
  <conditionalFormatting sqref="R21">
    <cfRule type="expression" dxfId="9230" priority="841">
      <formula>R21&lt;S21/2</formula>
    </cfRule>
  </conditionalFormatting>
  <conditionalFormatting sqref="T21">
    <cfRule type="expression" dxfId="9229" priority="840">
      <formula>T21&lt;U21/2</formula>
    </cfRule>
  </conditionalFormatting>
  <conditionalFormatting sqref="V21">
    <cfRule type="expression" dxfId="9228" priority="839">
      <formula>V21&lt;W21/2</formula>
    </cfRule>
  </conditionalFormatting>
  <conditionalFormatting sqref="X21">
    <cfRule type="expression" dxfId="9227" priority="838">
      <formula>X21&lt;Y21/2</formula>
    </cfRule>
  </conditionalFormatting>
  <conditionalFormatting sqref="C22:D22">
    <cfRule type="cellIs" dxfId="9226" priority="837" operator="equal">
      <formula>0</formula>
    </cfRule>
  </conditionalFormatting>
  <conditionalFormatting sqref="B22">
    <cfRule type="expression" dxfId="9225" priority="836">
      <formula>C22=0</formula>
    </cfRule>
  </conditionalFormatting>
  <conditionalFormatting sqref="G22">
    <cfRule type="expression" dxfId="9224" priority="835">
      <formula>G22&lt;H22/2</formula>
    </cfRule>
  </conditionalFormatting>
  <conditionalFormatting sqref="I22">
    <cfRule type="expression" dxfId="9223" priority="834">
      <formula>I22&lt;J22/2</formula>
    </cfRule>
  </conditionalFormatting>
  <conditionalFormatting sqref="E22">
    <cfRule type="expression" dxfId="9222" priority="833">
      <formula>E22&lt;F22/2</formula>
    </cfRule>
  </conditionalFormatting>
  <conditionalFormatting sqref="P22">
    <cfRule type="expression" dxfId="9221" priority="832">
      <formula>P22&lt;Q22/2</formula>
    </cfRule>
  </conditionalFormatting>
  <conditionalFormatting sqref="R22">
    <cfRule type="expression" dxfId="9220" priority="831">
      <formula>R22&lt;S22/2</formula>
    </cfRule>
  </conditionalFormatting>
  <conditionalFormatting sqref="T22">
    <cfRule type="expression" dxfId="9219" priority="830">
      <formula>T22&lt;U22/2</formula>
    </cfRule>
  </conditionalFormatting>
  <conditionalFormatting sqref="V22">
    <cfRule type="expression" dxfId="9218" priority="829">
      <formula>V22&lt;W22/2</formula>
    </cfRule>
  </conditionalFormatting>
  <conditionalFormatting sqref="X22">
    <cfRule type="expression" dxfId="9217" priority="828">
      <formula>X22&lt;Y22/2</formula>
    </cfRule>
  </conditionalFormatting>
  <conditionalFormatting sqref="C23:D23">
    <cfRule type="cellIs" dxfId="9216" priority="827" operator="equal">
      <formula>0</formula>
    </cfRule>
  </conditionalFormatting>
  <conditionalFormatting sqref="B23">
    <cfRule type="expression" dxfId="9215" priority="826">
      <formula>C23=0</formula>
    </cfRule>
  </conditionalFormatting>
  <conditionalFormatting sqref="G23">
    <cfRule type="expression" dxfId="9214" priority="825">
      <formula>G23&lt;H23/2</formula>
    </cfRule>
  </conditionalFormatting>
  <conditionalFormatting sqref="I23">
    <cfRule type="expression" dxfId="9213" priority="824">
      <formula>I23&lt;J23/2</formula>
    </cfRule>
  </conditionalFormatting>
  <conditionalFormatting sqref="E23">
    <cfRule type="expression" dxfId="9212" priority="823">
      <formula>E23&lt;F23/2</formula>
    </cfRule>
  </conditionalFormatting>
  <conditionalFormatting sqref="P23">
    <cfRule type="expression" dxfId="9211" priority="822">
      <formula>P23&lt;Q23/2</formula>
    </cfRule>
  </conditionalFormatting>
  <conditionalFormatting sqref="R23">
    <cfRule type="expression" dxfId="9210" priority="821">
      <formula>R23&lt;S23/2</formula>
    </cfRule>
  </conditionalFormatting>
  <conditionalFormatting sqref="T23">
    <cfRule type="expression" dxfId="9209" priority="820">
      <formula>T23&lt;U23/2</formula>
    </cfRule>
  </conditionalFormatting>
  <conditionalFormatting sqref="V23">
    <cfRule type="expression" dxfId="9208" priority="819">
      <formula>V23&lt;W23/2</formula>
    </cfRule>
  </conditionalFormatting>
  <conditionalFormatting sqref="X23">
    <cfRule type="expression" dxfId="9207" priority="818">
      <formula>X23&lt;Y23/2</formula>
    </cfRule>
  </conditionalFormatting>
  <conditionalFormatting sqref="C24:D24">
    <cfRule type="cellIs" dxfId="9206" priority="817" operator="equal">
      <formula>0</formula>
    </cfRule>
  </conditionalFormatting>
  <conditionalFormatting sqref="B24">
    <cfRule type="expression" dxfId="9205" priority="816">
      <formula>C24=0</formula>
    </cfRule>
  </conditionalFormatting>
  <conditionalFormatting sqref="G24">
    <cfRule type="expression" dxfId="9204" priority="815">
      <formula>G24&lt;H24/2</formula>
    </cfRule>
  </conditionalFormatting>
  <conditionalFormatting sqref="I24">
    <cfRule type="expression" dxfId="9203" priority="814">
      <formula>I24&lt;J24/2</formula>
    </cfRule>
  </conditionalFormatting>
  <conditionalFormatting sqref="E24">
    <cfRule type="expression" dxfId="9202" priority="813">
      <formula>E24&lt;F24/2</formula>
    </cfRule>
  </conditionalFormatting>
  <conditionalFormatting sqref="P24">
    <cfRule type="expression" dxfId="9201" priority="812">
      <formula>P24&lt;Q24/2</formula>
    </cfRule>
  </conditionalFormatting>
  <conditionalFormatting sqref="R24">
    <cfRule type="expression" dxfId="9200" priority="811">
      <formula>R24&lt;S24/2</formula>
    </cfRule>
  </conditionalFormatting>
  <conditionalFormatting sqref="T24">
    <cfRule type="expression" dxfId="9199" priority="810">
      <formula>T24&lt;U24/2</formula>
    </cfRule>
  </conditionalFormatting>
  <conditionalFormatting sqref="V24">
    <cfRule type="expression" dxfId="9198" priority="809">
      <formula>V24&lt;W24/2</formula>
    </cfRule>
  </conditionalFormatting>
  <conditionalFormatting sqref="X24">
    <cfRule type="expression" dxfId="9197" priority="808">
      <formula>X24&lt;Y24/2</formula>
    </cfRule>
  </conditionalFormatting>
  <conditionalFormatting sqref="C25:D25">
    <cfRule type="cellIs" dxfId="9196" priority="807" operator="equal">
      <formula>0</formula>
    </cfRule>
  </conditionalFormatting>
  <conditionalFormatting sqref="B25">
    <cfRule type="expression" dxfId="9195" priority="806">
      <formula>C25=0</formula>
    </cfRule>
  </conditionalFormatting>
  <conditionalFormatting sqref="G25">
    <cfRule type="expression" dxfId="9194" priority="805">
      <formula>G25&lt;H25/2</formula>
    </cfRule>
  </conditionalFormatting>
  <conditionalFormatting sqref="I25">
    <cfRule type="expression" dxfId="9193" priority="804">
      <formula>I25&lt;J25/2</formula>
    </cfRule>
  </conditionalFormatting>
  <conditionalFormatting sqref="E25">
    <cfRule type="expression" dxfId="9192" priority="803">
      <formula>E25&lt;F25/2</formula>
    </cfRule>
  </conditionalFormatting>
  <conditionalFormatting sqref="P25">
    <cfRule type="expression" dxfId="9191" priority="802">
      <formula>P25&lt;Q25/2</formula>
    </cfRule>
  </conditionalFormatting>
  <conditionalFormatting sqref="R25">
    <cfRule type="expression" dxfId="9190" priority="801">
      <formula>R25&lt;S25/2</formula>
    </cfRule>
  </conditionalFormatting>
  <conditionalFormatting sqref="T25">
    <cfRule type="expression" dxfId="9189" priority="800">
      <formula>T25&lt;U25/2</formula>
    </cfRule>
  </conditionalFormatting>
  <conditionalFormatting sqref="V25">
    <cfRule type="expression" dxfId="9188" priority="799">
      <formula>V25&lt;W25/2</formula>
    </cfRule>
  </conditionalFormatting>
  <conditionalFormatting sqref="X25">
    <cfRule type="expression" dxfId="9187" priority="798">
      <formula>X25&lt;Y25/2</formula>
    </cfRule>
  </conditionalFormatting>
  <conditionalFormatting sqref="C26:D26">
    <cfRule type="cellIs" dxfId="9186" priority="797" operator="equal">
      <formula>0</formula>
    </cfRule>
  </conditionalFormatting>
  <conditionalFormatting sqref="B26">
    <cfRule type="expression" dxfId="9185" priority="796">
      <formula>C26=0</formula>
    </cfRule>
  </conditionalFormatting>
  <conditionalFormatting sqref="G26">
    <cfRule type="expression" dxfId="9184" priority="795">
      <formula>G26&lt;H26/2</formula>
    </cfRule>
  </conditionalFormatting>
  <conditionalFormatting sqref="I26">
    <cfRule type="expression" dxfId="9183" priority="794">
      <formula>I26&lt;J26/2</formula>
    </cfRule>
  </conditionalFormatting>
  <conditionalFormatting sqref="E26">
    <cfRule type="expression" dxfId="9182" priority="793">
      <formula>E26&lt;F26/2</formula>
    </cfRule>
  </conditionalFormatting>
  <conditionalFormatting sqref="P26">
    <cfRule type="expression" dxfId="9181" priority="792">
      <formula>P26&lt;Q26/2</formula>
    </cfRule>
  </conditionalFormatting>
  <conditionalFormatting sqref="R26">
    <cfRule type="expression" dxfId="9180" priority="791">
      <formula>R26&lt;S26/2</formula>
    </cfRule>
  </conditionalFormatting>
  <conditionalFormatting sqref="T26">
    <cfRule type="expression" dxfId="9179" priority="790">
      <formula>T26&lt;U26/2</formula>
    </cfRule>
  </conditionalFormatting>
  <conditionalFormatting sqref="V26">
    <cfRule type="expression" dxfId="9178" priority="789">
      <formula>V26&lt;W26/2</formula>
    </cfRule>
  </conditionalFormatting>
  <conditionalFormatting sqref="X26">
    <cfRule type="expression" dxfId="9177" priority="788">
      <formula>X26&lt;Y26/2</formula>
    </cfRule>
  </conditionalFormatting>
  <conditionalFormatting sqref="C27:D27">
    <cfRule type="cellIs" dxfId="9176" priority="787" operator="equal">
      <formula>0</formula>
    </cfRule>
  </conditionalFormatting>
  <conditionalFormatting sqref="B27">
    <cfRule type="expression" dxfId="9175" priority="786">
      <formula>C27=0</formula>
    </cfRule>
  </conditionalFormatting>
  <conditionalFormatting sqref="G27">
    <cfRule type="expression" dxfId="9174" priority="785">
      <formula>G27&lt;H27/2</formula>
    </cfRule>
  </conditionalFormatting>
  <conditionalFormatting sqref="I27">
    <cfRule type="expression" dxfId="9173" priority="784">
      <formula>I27&lt;J27/2</formula>
    </cfRule>
  </conditionalFormatting>
  <conditionalFormatting sqref="E27">
    <cfRule type="expression" dxfId="9172" priority="783">
      <formula>E27&lt;F27/2</formula>
    </cfRule>
  </conditionalFormatting>
  <conditionalFormatting sqref="P27">
    <cfRule type="expression" dxfId="9171" priority="782">
      <formula>P27&lt;Q27/2</formula>
    </cfRule>
  </conditionalFormatting>
  <conditionalFormatting sqref="R27">
    <cfRule type="expression" dxfId="9170" priority="781">
      <formula>R27&lt;S27/2</formula>
    </cfRule>
  </conditionalFormatting>
  <conditionalFormatting sqref="T27">
    <cfRule type="expression" dxfId="9169" priority="780">
      <formula>T27&lt;U27/2</formula>
    </cfRule>
  </conditionalFormatting>
  <conditionalFormatting sqref="V27">
    <cfRule type="expression" dxfId="9168" priority="779">
      <formula>V27&lt;W27/2</formula>
    </cfRule>
  </conditionalFormatting>
  <conditionalFormatting sqref="X27">
    <cfRule type="expression" dxfId="9167" priority="778">
      <formula>X27&lt;Y27/2</formula>
    </cfRule>
  </conditionalFormatting>
  <conditionalFormatting sqref="C28:D28">
    <cfRule type="cellIs" dxfId="9166" priority="777" operator="equal">
      <formula>0</formula>
    </cfRule>
  </conditionalFormatting>
  <conditionalFormatting sqref="B28">
    <cfRule type="expression" dxfId="9165" priority="776">
      <formula>C28=0</formula>
    </cfRule>
  </conditionalFormatting>
  <conditionalFormatting sqref="G28">
    <cfRule type="expression" dxfId="9164" priority="775">
      <formula>G28&lt;H28/2</formula>
    </cfRule>
  </conditionalFormatting>
  <conditionalFormatting sqref="I28">
    <cfRule type="expression" dxfId="9163" priority="774">
      <formula>I28&lt;J28/2</formula>
    </cfRule>
  </conditionalFormatting>
  <conditionalFormatting sqref="E28">
    <cfRule type="expression" dxfId="9162" priority="773">
      <formula>E28&lt;F28/2</formula>
    </cfRule>
  </conditionalFormatting>
  <conditionalFormatting sqref="P28">
    <cfRule type="expression" dxfId="9161" priority="772">
      <formula>P28&lt;Q28/2</formula>
    </cfRule>
  </conditionalFormatting>
  <conditionalFormatting sqref="R28">
    <cfRule type="expression" dxfId="9160" priority="771">
      <formula>R28&lt;S28/2</formula>
    </cfRule>
  </conditionalFormatting>
  <conditionalFormatting sqref="T28">
    <cfRule type="expression" dxfId="9159" priority="770">
      <formula>T28&lt;U28/2</formula>
    </cfRule>
  </conditionalFormatting>
  <conditionalFormatting sqref="V28">
    <cfRule type="expression" dxfId="9158" priority="769">
      <formula>V28&lt;W28/2</formula>
    </cfRule>
  </conditionalFormatting>
  <conditionalFormatting sqref="X28">
    <cfRule type="expression" dxfId="9157" priority="768">
      <formula>X28&lt;Y28/2</formula>
    </cfRule>
  </conditionalFormatting>
  <conditionalFormatting sqref="C29:D29">
    <cfRule type="cellIs" dxfId="9156" priority="767" operator="equal">
      <formula>0</formula>
    </cfRule>
  </conditionalFormatting>
  <conditionalFormatting sqref="B29">
    <cfRule type="expression" dxfId="9155" priority="766">
      <formula>C29=0</formula>
    </cfRule>
  </conditionalFormatting>
  <conditionalFormatting sqref="G29">
    <cfRule type="expression" dxfId="9154" priority="765">
      <formula>G29&lt;H29/2</formula>
    </cfRule>
  </conditionalFormatting>
  <conditionalFormatting sqref="I29">
    <cfRule type="expression" dxfId="9153" priority="764">
      <formula>I29&lt;J29/2</formula>
    </cfRule>
  </conditionalFormatting>
  <conditionalFormatting sqref="E29">
    <cfRule type="expression" dxfId="9152" priority="763">
      <formula>E29&lt;F29/2</formula>
    </cfRule>
  </conditionalFormatting>
  <conditionalFormatting sqref="P29">
    <cfRule type="expression" dxfId="9151" priority="762">
      <formula>P29&lt;Q29/2</formula>
    </cfRule>
  </conditionalFormatting>
  <conditionalFormatting sqref="R29">
    <cfRule type="expression" dxfId="9150" priority="761">
      <formula>R29&lt;S29/2</formula>
    </cfRule>
  </conditionalFormatting>
  <conditionalFormatting sqref="T29">
    <cfRule type="expression" dxfId="9149" priority="760">
      <formula>T29&lt;U29/2</formula>
    </cfRule>
  </conditionalFormatting>
  <conditionalFormatting sqref="V29">
    <cfRule type="expression" dxfId="9148" priority="759">
      <formula>V29&lt;W29/2</formula>
    </cfRule>
  </conditionalFormatting>
  <conditionalFormatting sqref="X29">
    <cfRule type="expression" dxfId="9147" priority="758">
      <formula>X29&lt;Y29/2</formula>
    </cfRule>
  </conditionalFormatting>
  <conditionalFormatting sqref="E5:M5 P5:AB5 K6:K29 Z6:Z29 AB6:AB29 M6:M29 F6:F11 Q6:Q11">
    <cfRule type="expression" dxfId="9146" priority="757">
      <formula>$C$5=0</formula>
    </cfRule>
  </conditionalFormatting>
  <conditionalFormatting sqref="E6:M6 P6:AB6">
    <cfRule type="expression" dxfId="9145" priority="756">
      <formula>$C$6=0</formula>
    </cfRule>
  </conditionalFormatting>
  <conditionalFormatting sqref="E7:M7 P7:AB7">
    <cfRule type="expression" dxfId="9144" priority="755">
      <formula>$C$7=0</formula>
    </cfRule>
  </conditionalFormatting>
  <conditionalFormatting sqref="E8:M8 P8:AB8">
    <cfRule type="expression" dxfId="9143" priority="754">
      <formula>$C$8=0</formula>
    </cfRule>
  </conditionalFormatting>
  <conditionalFormatting sqref="E9:M9 P9:AB9">
    <cfRule type="expression" dxfId="9142" priority="753">
      <formula>$C$9=0</formula>
    </cfRule>
  </conditionalFormatting>
  <conditionalFormatting sqref="E10:M10 P10:AB10">
    <cfRule type="expression" dxfId="9141" priority="752">
      <formula>$C$10=0</formula>
    </cfRule>
  </conditionalFormatting>
  <conditionalFormatting sqref="E11:M11 P11:AB11">
    <cfRule type="expression" dxfId="9140" priority="751">
      <formula>$C$11=0</formula>
    </cfRule>
  </conditionalFormatting>
  <conditionalFormatting sqref="E12:M12 P12:AB12">
    <cfRule type="expression" dxfId="9139" priority="750">
      <formula>$C$12=0</formula>
    </cfRule>
  </conditionalFormatting>
  <conditionalFormatting sqref="E13:M13 P13:AB13">
    <cfRule type="expression" dxfId="9138" priority="749">
      <formula>$C$13=0</formula>
    </cfRule>
  </conditionalFormatting>
  <conditionalFormatting sqref="E14:M14 P14:AB14">
    <cfRule type="expression" dxfId="9137" priority="748">
      <formula>$C$14=0</formula>
    </cfRule>
  </conditionalFormatting>
  <conditionalFormatting sqref="E15:M15 P15:AB15">
    <cfRule type="expression" dxfId="9136" priority="747">
      <formula>$C$15=0</formula>
    </cfRule>
  </conditionalFormatting>
  <conditionalFormatting sqref="E16:M16 P16:AB16">
    <cfRule type="expression" dxfId="9135" priority="746">
      <formula>$C$16=0</formula>
    </cfRule>
  </conditionalFormatting>
  <conditionalFormatting sqref="E17:M17 P17:AB17">
    <cfRule type="expression" dxfId="9134" priority="745">
      <formula>$C$17=0</formula>
    </cfRule>
  </conditionalFormatting>
  <conditionalFormatting sqref="E18:M18 P18:AB18">
    <cfRule type="expression" dxfId="9133" priority="744">
      <formula>$C$18=0</formula>
    </cfRule>
  </conditionalFormatting>
  <conditionalFormatting sqref="E19:M19 P19:AB19">
    <cfRule type="expression" dxfId="9132" priority="743">
      <formula>$C$19=0</formula>
    </cfRule>
  </conditionalFormatting>
  <conditionalFormatting sqref="E20:M20 P20:AB20">
    <cfRule type="expression" dxfId="9131" priority="742">
      <formula>$C$20=0</formula>
    </cfRule>
  </conditionalFormatting>
  <conditionalFormatting sqref="E21:M21 P21:AB21">
    <cfRule type="expression" dxfId="9130" priority="741">
      <formula>$C$21=0</formula>
    </cfRule>
  </conditionalFormatting>
  <conditionalFormatting sqref="E22:M22 P22:AB22">
    <cfRule type="expression" dxfId="9129" priority="740">
      <formula>$C$22=0</formula>
    </cfRule>
  </conditionalFormatting>
  <conditionalFormatting sqref="E23:M23 P23:AB23">
    <cfRule type="expression" dxfId="9128" priority="739">
      <formula>$C$23=0</formula>
    </cfRule>
  </conditionalFormatting>
  <conditionalFormatting sqref="E24:M24 P24:AB24">
    <cfRule type="expression" dxfId="9127" priority="738">
      <formula>$C$24=0</formula>
    </cfRule>
  </conditionalFormatting>
  <conditionalFormatting sqref="E25:M25 P25:AB25">
    <cfRule type="expression" dxfId="9126" priority="737">
      <formula>$C$25=0</formula>
    </cfRule>
  </conditionalFormatting>
  <conditionalFormatting sqref="E26:M26 P26:AB26">
    <cfRule type="expression" dxfId="9125" priority="736">
      <formula>$C$26=0</formula>
    </cfRule>
  </conditionalFormatting>
  <conditionalFormatting sqref="E27:M27 P27:AB27">
    <cfRule type="expression" dxfId="9124" priority="735">
      <formula>$C$27=0</formula>
    </cfRule>
  </conditionalFormatting>
  <conditionalFormatting sqref="E28:M28 P28:AB28">
    <cfRule type="expression" dxfId="9123" priority="734">
      <formula>$C$28=0</formula>
    </cfRule>
  </conditionalFormatting>
  <conditionalFormatting sqref="E29:M29 P29:AB29">
    <cfRule type="expression" dxfId="9122" priority="733">
      <formula>$C$29=0</formula>
    </cfRule>
  </conditionalFormatting>
  <conditionalFormatting sqref="K5:K29">
    <cfRule type="containsErrors" dxfId="9121" priority="682">
      <formula>ISERROR(K5)</formula>
    </cfRule>
    <cfRule type="expression" dxfId="9120" priority="732">
      <formula>K5&lt;50</formula>
    </cfRule>
  </conditionalFormatting>
  <conditionalFormatting sqref="K6">
    <cfRule type="expression" dxfId="9119" priority="731">
      <formula>K6&lt;50</formula>
    </cfRule>
  </conditionalFormatting>
  <conditionalFormatting sqref="K7">
    <cfRule type="expression" dxfId="9118" priority="730">
      <formula>K7&lt;50</formula>
    </cfRule>
  </conditionalFormatting>
  <conditionalFormatting sqref="K8">
    <cfRule type="expression" dxfId="9117" priority="729">
      <formula>K8&lt;50</formula>
    </cfRule>
  </conditionalFormatting>
  <conditionalFormatting sqref="K9">
    <cfRule type="expression" dxfId="9116" priority="728">
      <formula>K9&lt;50</formula>
    </cfRule>
  </conditionalFormatting>
  <conditionalFormatting sqref="K10">
    <cfRule type="expression" dxfId="9115" priority="727">
      <formula>K10&lt;50</formula>
    </cfRule>
  </conditionalFormatting>
  <conditionalFormatting sqref="K11">
    <cfRule type="expression" dxfId="9114" priority="726">
      <formula>K11&lt;50</formula>
    </cfRule>
  </conditionalFormatting>
  <conditionalFormatting sqref="K12">
    <cfRule type="expression" dxfId="9113" priority="725">
      <formula>K12&lt;50</formula>
    </cfRule>
  </conditionalFormatting>
  <conditionalFormatting sqref="K13">
    <cfRule type="expression" dxfId="9112" priority="724">
      <formula>K13&lt;50</formula>
    </cfRule>
  </conditionalFormatting>
  <conditionalFormatting sqref="K14">
    <cfRule type="expression" dxfId="9111" priority="723">
      <formula>K14&lt;50</formula>
    </cfRule>
  </conditionalFormatting>
  <conditionalFormatting sqref="K15">
    <cfRule type="expression" dxfId="9110" priority="722">
      <formula>K15&lt;50</formula>
    </cfRule>
  </conditionalFormatting>
  <conditionalFormatting sqref="K16">
    <cfRule type="expression" dxfId="9109" priority="721">
      <formula>K16&lt;50</formula>
    </cfRule>
  </conditionalFormatting>
  <conditionalFormatting sqref="K17">
    <cfRule type="expression" dxfId="9108" priority="720">
      <formula>K17&lt;50</formula>
    </cfRule>
  </conditionalFormatting>
  <conditionalFormatting sqref="K18">
    <cfRule type="expression" dxfId="9107" priority="719">
      <formula>K18&lt;50</formula>
    </cfRule>
  </conditionalFormatting>
  <conditionalFormatting sqref="K19">
    <cfRule type="expression" dxfId="9106" priority="718">
      <formula>K19&lt;50</formula>
    </cfRule>
  </conditionalFormatting>
  <conditionalFormatting sqref="K20">
    <cfRule type="expression" dxfId="9105" priority="717">
      <formula>K20&lt;50</formula>
    </cfRule>
  </conditionalFormatting>
  <conditionalFormatting sqref="K21">
    <cfRule type="expression" dxfId="9104" priority="716">
      <formula>K21&lt;50</formula>
    </cfRule>
  </conditionalFormatting>
  <conditionalFormatting sqref="K22">
    <cfRule type="expression" dxfId="9103" priority="715">
      <formula>K22&lt;50</formula>
    </cfRule>
  </conditionalFormatting>
  <conditionalFormatting sqref="K23">
    <cfRule type="expression" dxfId="9102" priority="714">
      <formula>K23&lt;50</formula>
    </cfRule>
  </conditionalFormatting>
  <conditionalFormatting sqref="K24">
    <cfRule type="expression" dxfId="9101" priority="713">
      <formula>K24&lt;50</formula>
    </cfRule>
  </conditionalFormatting>
  <conditionalFormatting sqref="K25">
    <cfRule type="expression" dxfId="9100" priority="712">
      <formula>K25&lt;50</formula>
    </cfRule>
  </conditionalFormatting>
  <conditionalFormatting sqref="K26">
    <cfRule type="expression" dxfId="9099" priority="711">
      <formula>K26&lt;50</formula>
    </cfRule>
  </conditionalFormatting>
  <conditionalFormatting sqref="K27">
    <cfRule type="expression" dxfId="9098" priority="710">
      <formula>K27&lt;50</formula>
    </cfRule>
  </conditionalFormatting>
  <conditionalFormatting sqref="K28">
    <cfRule type="expression" dxfId="9097" priority="709">
      <formula>K28&lt;50</formula>
    </cfRule>
  </conditionalFormatting>
  <conditionalFormatting sqref="K29">
    <cfRule type="expression" dxfId="9096" priority="708">
      <formula>K29&lt;50</formula>
    </cfRule>
  </conditionalFormatting>
  <conditionalFormatting sqref="Z5:Z29">
    <cfRule type="containsErrors" dxfId="9095" priority="681">
      <formula>ISERROR(Z5)</formula>
    </cfRule>
    <cfRule type="expression" dxfId="9094" priority="707">
      <formula>Z5&lt;50</formula>
    </cfRule>
  </conditionalFormatting>
  <conditionalFormatting sqref="Z6">
    <cfRule type="expression" dxfId="9093" priority="706">
      <formula>Z6&lt;50</formula>
    </cfRule>
  </conditionalFormatting>
  <conditionalFormatting sqref="Z7">
    <cfRule type="expression" dxfId="9092" priority="705">
      <formula>Z7&lt;50</formula>
    </cfRule>
  </conditionalFormatting>
  <conditionalFormatting sqref="Z8">
    <cfRule type="expression" dxfId="9091" priority="704">
      <formula>Z8&lt;50</formula>
    </cfRule>
  </conditionalFormatting>
  <conditionalFormatting sqref="Z9">
    <cfRule type="expression" dxfId="9090" priority="703">
      <formula>Z9&lt;50</formula>
    </cfRule>
  </conditionalFormatting>
  <conditionalFormatting sqref="Z10">
    <cfRule type="expression" dxfId="9089" priority="702">
      <formula>Z10&lt;50</formula>
    </cfRule>
  </conditionalFormatting>
  <conditionalFormatting sqref="Z11">
    <cfRule type="expression" dxfId="9088" priority="701">
      <formula>Z11&lt;50</formula>
    </cfRule>
  </conditionalFormatting>
  <conditionalFormatting sqref="Z12">
    <cfRule type="expression" dxfId="9087" priority="700">
      <formula>Z12&lt;50</formula>
    </cfRule>
  </conditionalFormatting>
  <conditionalFormatting sqref="Z13">
    <cfRule type="expression" dxfId="9086" priority="699">
      <formula>Z13&lt;50</formula>
    </cfRule>
  </conditionalFormatting>
  <conditionalFormatting sqref="Z14">
    <cfRule type="expression" dxfId="9085" priority="698">
      <formula>Z14&lt;50</formula>
    </cfRule>
  </conditionalFormatting>
  <conditionalFormatting sqref="Z15">
    <cfRule type="expression" dxfId="9084" priority="697">
      <formula>Z15&lt;50</formula>
    </cfRule>
  </conditionalFormatting>
  <conditionalFormatting sqref="Z16">
    <cfRule type="expression" dxfId="9083" priority="696">
      <formula>Z16&lt;50</formula>
    </cfRule>
  </conditionalFormatting>
  <conditionalFormatting sqref="Z17">
    <cfRule type="expression" dxfId="9082" priority="695">
      <formula>Z17&lt;50</formula>
    </cfRule>
  </conditionalFormatting>
  <conditionalFormatting sqref="Z18">
    <cfRule type="expression" dxfId="9081" priority="694">
      <formula>Z18&lt;50</formula>
    </cfRule>
  </conditionalFormatting>
  <conditionalFormatting sqref="Z19">
    <cfRule type="expression" dxfId="9080" priority="693">
      <formula>Z19&lt;50</formula>
    </cfRule>
  </conditionalFormatting>
  <conditionalFormatting sqref="Z20">
    <cfRule type="expression" dxfId="9079" priority="692">
      <formula>Z20&lt;50</formula>
    </cfRule>
  </conditionalFormatting>
  <conditionalFormatting sqref="Z21">
    <cfRule type="expression" dxfId="9078" priority="691">
      <formula>Z21&lt;50</formula>
    </cfRule>
  </conditionalFormatting>
  <conditionalFormatting sqref="Z22">
    <cfRule type="expression" dxfId="9077" priority="690">
      <formula>Z22&lt;50</formula>
    </cfRule>
  </conditionalFormatting>
  <conditionalFormatting sqref="Z23">
    <cfRule type="expression" dxfId="9076" priority="689">
      <formula>Z23&lt;50</formula>
    </cfRule>
  </conditionalFormatting>
  <conditionalFormatting sqref="Z24">
    <cfRule type="expression" dxfId="9075" priority="688">
      <formula>Z24&lt;50</formula>
    </cfRule>
  </conditionalFormatting>
  <conditionalFormatting sqref="Z25">
    <cfRule type="expression" dxfId="9074" priority="687">
      <formula>Z25&lt;50</formula>
    </cfRule>
  </conditionalFormatting>
  <conditionalFormatting sqref="Z26">
    <cfRule type="expression" dxfId="9073" priority="686">
      <formula>Z26&lt;50</formula>
    </cfRule>
  </conditionalFormatting>
  <conditionalFormatting sqref="Z27">
    <cfRule type="expression" dxfId="9072" priority="685">
      <formula>Z27&lt;50</formula>
    </cfRule>
  </conditionalFormatting>
  <conditionalFormatting sqref="Z28">
    <cfRule type="expression" dxfId="9071" priority="684">
      <formula>Z28&lt;50</formula>
    </cfRule>
  </conditionalFormatting>
  <conditionalFormatting sqref="Z29">
    <cfRule type="expression" dxfId="9070" priority="683">
      <formula>Z29&lt;50</formula>
    </cfRule>
  </conditionalFormatting>
  <conditionalFormatting sqref="G5">
    <cfRule type="expression" dxfId="9069" priority="680">
      <formula>G5&lt;H5/2</formula>
    </cfRule>
  </conditionalFormatting>
  <conditionalFormatting sqref="E5">
    <cfRule type="expression" dxfId="9068" priority="679">
      <formula>E5&lt;F5/2</formula>
    </cfRule>
  </conditionalFormatting>
  <conditionalFormatting sqref="G6">
    <cfRule type="expression" dxfId="9067" priority="678">
      <formula>G6&lt;H6/2</formula>
    </cfRule>
  </conditionalFormatting>
  <conditionalFormatting sqref="E6">
    <cfRule type="expression" dxfId="9066" priority="677">
      <formula>E6&lt;F6/2</formula>
    </cfRule>
  </conditionalFormatting>
  <conditionalFormatting sqref="G7">
    <cfRule type="expression" dxfId="9065" priority="676">
      <formula>G7&lt;H7/2</formula>
    </cfRule>
  </conditionalFormatting>
  <conditionalFormatting sqref="E7">
    <cfRule type="expression" dxfId="9064" priority="675">
      <formula>E7&lt;F7/2</formula>
    </cfRule>
  </conditionalFormatting>
  <conditionalFormatting sqref="G8">
    <cfRule type="expression" dxfId="9063" priority="674">
      <formula>G8&lt;H8/2</formula>
    </cfRule>
  </conditionalFormatting>
  <conditionalFormatting sqref="E8">
    <cfRule type="expression" dxfId="9062" priority="673">
      <formula>E8&lt;F8/2</formula>
    </cfRule>
  </conditionalFormatting>
  <conditionalFormatting sqref="G9">
    <cfRule type="expression" dxfId="9061" priority="672">
      <formula>G9&lt;H9/2</formula>
    </cfRule>
  </conditionalFormatting>
  <conditionalFormatting sqref="E9">
    <cfRule type="expression" dxfId="9060" priority="671">
      <formula>E9&lt;F9/2</formula>
    </cfRule>
  </conditionalFormatting>
  <conditionalFormatting sqref="G10">
    <cfRule type="expression" dxfId="9059" priority="670">
      <formula>G10&lt;H10/2</formula>
    </cfRule>
  </conditionalFormatting>
  <conditionalFormatting sqref="E10">
    <cfRule type="expression" dxfId="9058" priority="669">
      <formula>E10&lt;F10/2</formula>
    </cfRule>
  </conditionalFormatting>
  <conditionalFormatting sqref="G11">
    <cfRule type="expression" dxfId="9057" priority="668">
      <formula>G11&lt;H11/2</formula>
    </cfRule>
  </conditionalFormatting>
  <conditionalFormatting sqref="E11">
    <cfRule type="expression" dxfId="9056" priority="667">
      <formula>E11&lt;F11/2</formula>
    </cfRule>
  </conditionalFormatting>
  <conditionalFormatting sqref="E5:H5 H6:H11 F6:F11">
    <cfRule type="expression" dxfId="9055" priority="666">
      <formula>$C$5=0</formula>
    </cfRule>
  </conditionalFormatting>
  <conditionalFormatting sqref="E6:H6">
    <cfRule type="expression" dxfId="9054" priority="665">
      <formula>$C$6=0</formula>
    </cfRule>
  </conditionalFormatting>
  <conditionalFormatting sqref="E7:H7">
    <cfRule type="expression" dxfId="9053" priority="664">
      <formula>$C$7=0</formula>
    </cfRule>
  </conditionalFormatting>
  <conditionalFormatting sqref="E8:H8">
    <cfRule type="expression" dxfId="9052" priority="663">
      <formula>$C$8=0</formula>
    </cfRule>
  </conditionalFormatting>
  <conditionalFormatting sqref="E9:H9">
    <cfRule type="expression" dxfId="9051" priority="662">
      <formula>$C$9=0</formula>
    </cfRule>
  </conditionalFormatting>
  <conditionalFormatting sqref="E10:H10">
    <cfRule type="expression" dxfId="9050" priority="661">
      <formula>$C$10=0</formula>
    </cfRule>
  </conditionalFormatting>
  <conditionalFormatting sqref="E11:H11">
    <cfRule type="expression" dxfId="9049" priority="660">
      <formula>$C$11=0</formula>
    </cfRule>
  </conditionalFormatting>
  <conditionalFormatting sqref="R5">
    <cfRule type="expression" dxfId="9048" priority="659">
      <formula>R5&lt;S5/2</formula>
    </cfRule>
  </conditionalFormatting>
  <conditionalFormatting sqref="P5">
    <cfRule type="expression" dxfId="9047" priority="658">
      <formula>P5&lt;Q5/2</formula>
    </cfRule>
  </conditionalFormatting>
  <conditionalFormatting sqref="R6">
    <cfRule type="expression" dxfId="9046" priority="657">
      <formula>R6&lt;S6/2</formula>
    </cfRule>
  </conditionalFormatting>
  <conditionalFormatting sqref="P6">
    <cfRule type="expression" dxfId="9045" priority="656">
      <formula>P6&lt;Q6/2</formula>
    </cfRule>
  </conditionalFormatting>
  <conditionalFormatting sqref="R7">
    <cfRule type="expression" dxfId="9044" priority="655">
      <formula>R7&lt;S7/2</formula>
    </cfRule>
  </conditionalFormatting>
  <conditionalFormatting sqref="P7">
    <cfRule type="expression" dxfId="9043" priority="654">
      <formula>P7&lt;Q7/2</formula>
    </cfRule>
  </conditionalFormatting>
  <conditionalFormatting sqref="R8">
    <cfRule type="expression" dxfId="9042" priority="653">
      <formula>R8&lt;S8/2</formula>
    </cfRule>
  </conditionalFormatting>
  <conditionalFormatting sqref="P8">
    <cfRule type="expression" dxfId="9041" priority="652">
      <formula>P8&lt;Q8/2</formula>
    </cfRule>
  </conditionalFormatting>
  <conditionalFormatting sqref="R9">
    <cfRule type="expression" dxfId="9040" priority="651">
      <formula>R9&lt;S9/2</formula>
    </cfRule>
  </conditionalFormatting>
  <conditionalFormatting sqref="P9">
    <cfRule type="expression" dxfId="9039" priority="650">
      <formula>P9&lt;Q9/2</formula>
    </cfRule>
  </conditionalFormatting>
  <conditionalFormatting sqref="R10">
    <cfRule type="expression" dxfId="9038" priority="649">
      <formula>R10&lt;S10/2</formula>
    </cfRule>
  </conditionalFormatting>
  <conditionalFormatting sqref="P10">
    <cfRule type="expression" dxfId="9037" priority="648">
      <formula>P10&lt;Q10/2</formula>
    </cfRule>
  </conditionalFormatting>
  <conditionalFormatting sqref="R11">
    <cfRule type="expression" dxfId="9036" priority="647">
      <formula>R11&lt;S11/2</formula>
    </cfRule>
  </conditionalFormatting>
  <conditionalFormatting sqref="P11">
    <cfRule type="expression" dxfId="9035" priority="646">
      <formula>P11&lt;Q11/2</formula>
    </cfRule>
  </conditionalFormatting>
  <conditionalFormatting sqref="P5:S5 S6:S11 Q6:Q11">
    <cfRule type="expression" dxfId="9034" priority="645">
      <formula>$C$5=0</formula>
    </cfRule>
  </conditionalFormatting>
  <conditionalFormatting sqref="P6:S6">
    <cfRule type="expression" dxfId="9033" priority="644">
      <formula>$C$6=0</formula>
    </cfRule>
  </conditionalFormatting>
  <conditionalFormatting sqref="P7:S7">
    <cfRule type="expression" dxfId="9032" priority="643">
      <formula>$C$7=0</formula>
    </cfRule>
  </conditionalFormatting>
  <conditionalFormatting sqref="P8:S8">
    <cfRule type="expression" dxfId="9031" priority="642">
      <formula>$C$8=0</formula>
    </cfRule>
  </conditionalFormatting>
  <conditionalFormatting sqref="P9:S9">
    <cfRule type="expression" dxfId="9030" priority="641">
      <formula>$C$9=0</formula>
    </cfRule>
  </conditionalFormatting>
  <conditionalFormatting sqref="P10:S10">
    <cfRule type="expression" dxfId="9029" priority="640">
      <formula>$C$10=0</formula>
    </cfRule>
  </conditionalFormatting>
  <conditionalFormatting sqref="P11:S11">
    <cfRule type="expression" dxfId="9028" priority="639">
      <formula>$C$11=0</formula>
    </cfRule>
  </conditionalFormatting>
  <conditionalFormatting sqref="AC5:AE5">
    <cfRule type="expression" dxfId="9027" priority="637">
      <formula>C5=0</formula>
    </cfRule>
    <cfRule type="iconSet" priority="638">
      <iconSet iconSet="3Arrows" reverse="1">
        <cfvo type="percent" val="0"/>
        <cfvo type="num" val="1"/>
        <cfvo type="num" val="2"/>
      </iconSet>
    </cfRule>
  </conditionalFormatting>
  <conditionalFormatting sqref="AC6:AE6">
    <cfRule type="expression" dxfId="9026" priority="635">
      <formula>C6=0</formula>
    </cfRule>
    <cfRule type="iconSet" priority="636">
      <iconSet iconSet="3Arrows" reverse="1">
        <cfvo type="percent" val="0"/>
        <cfvo type="num" val="1"/>
        <cfvo type="num" val="2"/>
      </iconSet>
    </cfRule>
  </conditionalFormatting>
  <conditionalFormatting sqref="AC7:AE7">
    <cfRule type="expression" dxfId="9025" priority="633">
      <formula>C7=0</formula>
    </cfRule>
    <cfRule type="iconSet" priority="634">
      <iconSet iconSet="3Arrows" reverse="1">
        <cfvo type="percent" val="0"/>
        <cfvo type="num" val="1"/>
        <cfvo type="num" val="2"/>
      </iconSet>
    </cfRule>
  </conditionalFormatting>
  <conditionalFormatting sqref="AC8:AE8">
    <cfRule type="expression" dxfId="9024" priority="631">
      <formula>C8=0</formula>
    </cfRule>
    <cfRule type="iconSet" priority="632">
      <iconSet iconSet="3Arrows" reverse="1">
        <cfvo type="percent" val="0"/>
        <cfvo type="num" val="1"/>
        <cfvo type="num" val="2"/>
      </iconSet>
    </cfRule>
  </conditionalFormatting>
  <conditionalFormatting sqref="AC9:AE9">
    <cfRule type="expression" dxfId="9023" priority="629">
      <formula>C9=0</formula>
    </cfRule>
    <cfRule type="iconSet" priority="630">
      <iconSet iconSet="3Arrows" reverse="1">
        <cfvo type="percent" val="0"/>
        <cfvo type="num" val="1"/>
        <cfvo type="num" val="2"/>
      </iconSet>
    </cfRule>
  </conditionalFormatting>
  <conditionalFormatting sqref="AC10:AE10">
    <cfRule type="expression" dxfId="9022" priority="627">
      <formula>C10=0</formula>
    </cfRule>
    <cfRule type="iconSet" priority="628">
      <iconSet iconSet="3Arrows" reverse="1">
        <cfvo type="percent" val="0"/>
        <cfvo type="num" val="1"/>
        <cfvo type="num" val="2"/>
      </iconSet>
    </cfRule>
  </conditionalFormatting>
  <conditionalFormatting sqref="AC11:AE11">
    <cfRule type="expression" dxfId="9021" priority="625">
      <formula>C11=0</formula>
    </cfRule>
    <cfRule type="iconSet" priority="626">
      <iconSet iconSet="3Arrows" reverse="1">
        <cfvo type="percent" val="0"/>
        <cfvo type="num" val="1"/>
        <cfvo type="num" val="2"/>
      </iconSet>
    </cfRule>
  </conditionalFormatting>
  <conditionalFormatting sqref="AC12:AE12">
    <cfRule type="expression" dxfId="9020" priority="623">
      <formula>C12=0</formula>
    </cfRule>
    <cfRule type="iconSet" priority="624">
      <iconSet iconSet="3Arrows" reverse="1">
        <cfvo type="percent" val="0"/>
        <cfvo type="num" val="1"/>
        <cfvo type="num" val="2"/>
      </iconSet>
    </cfRule>
  </conditionalFormatting>
  <conditionalFormatting sqref="AC13:AE13">
    <cfRule type="expression" dxfId="9019" priority="621">
      <formula>C13=0</formula>
    </cfRule>
    <cfRule type="iconSet" priority="622">
      <iconSet iconSet="3Arrows" reverse="1">
        <cfvo type="percent" val="0"/>
        <cfvo type="num" val="1"/>
        <cfvo type="num" val="2"/>
      </iconSet>
    </cfRule>
  </conditionalFormatting>
  <conditionalFormatting sqref="AC14:AE14">
    <cfRule type="expression" dxfId="9018" priority="619">
      <formula>C14=0</formula>
    </cfRule>
    <cfRule type="iconSet" priority="620">
      <iconSet iconSet="3Arrows" reverse="1">
        <cfvo type="percent" val="0"/>
        <cfvo type="num" val="1"/>
        <cfvo type="num" val="2"/>
      </iconSet>
    </cfRule>
  </conditionalFormatting>
  <conditionalFormatting sqref="AC15:AE15">
    <cfRule type="expression" dxfId="9017" priority="617">
      <formula>C15=0</formula>
    </cfRule>
    <cfRule type="iconSet" priority="618">
      <iconSet iconSet="3Arrows" reverse="1">
        <cfvo type="percent" val="0"/>
        <cfvo type="num" val="1"/>
        <cfvo type="num" val="2"/>
      </iconSet>
    </cfRule>
  </conditionalFormatting>
  <conditionalFormatting sqref="AC16:AE16">
    <cfRule type="expression" dxfId="9016" priority="615">
      <formula>C16=0</formula>
    </cfRule>
    <cfRule type="iconSet" priority="616">
      <iconSet iconSet="3Arrows" reverse="1">
        <cfvo type="percent" val="0"/>
        <cfvo type="num" val="1"/>
        <cfvo type="num" val="2"/>
      </iconSet>
    </cfRule>
  </conditionalFormatting>
  <conditionalFormatting sqref="AC17:AE17">
    <cfRule type="expression" dxfId="9015" priority="613">
      <formula>C17=0</formula>
    </cfRule>
    <cfRule type="iconSet" priority="614">
      <iconSet iconSet="3Arrows" reverse="1">
        <cfvo type="percent" val="0"/>
        <cfvo type="num" val="1"/>
        <cfvo type="num" val="2"/>
      </iconSet>
    </cfRule>
  </conditionalFormatting>
  <conditionalFormatting sqref="AC18:AE18">
    <cfRule type="expression" dxfId="9014" priority="611">
      <formula>C18=0</formula>
    </cfRule>
    <cfRule type="iconSet" priority="612">
      <iconSet iconSet="3Arrows" reverse="1">
        <cfvo type="percent" val="0"/>
        <cfvo type="num" val="1"/>
        <cfvo type="num" val="2"/>
      </iconSet>
    </cfRule>
  </conditionalFormatting>
  <conditionalFormatting sqref="AC19:AE19">
    <cfRule type="expression" dxfId="9013" priority="609">
      <formula>C19=0</formula>
    </cfRule>
    <cfRule type="iconSet" priority="610">
      <iconSet iconSet="3Arrows" reverse="1">
        <cfvo type="percent" val="0"/>
        <cfvo type="num" val="1"/>
        <cfvo type="num" val="2"/>
      </iconSet>
    </cfRule>
  </conditionalFormatting>
  <conditionalFormatting sqref="AC20:AE20">
    <cfRule type="expression" dxfId="9012" priority="607">
      <formula>C20=0</formula>
    </cfRule>
    <cfRule type="iconSet" priority="608">
      <iconSet iconSet="3Arrows" reverse="1">
        <cfvo type="percent" val="0"/>
        <cfvo type="num" val="1"/>
        <cfvo type="num" val="2"/>
      </iconSet>
    </cfRule>
  </conditionalFormatting>
  <conditionalFormatting sqref="AC21:AE21">
    <cfRule type="expression" dxfId="9011" priority="605">
      <formula>C21=0</formula>
    </cfRule>
    <cfRule type="iconSet" priority="606">
      <iconSet iconSet="3Arrows" reverse="1">
        <cfvo type="percent" val="0"/>
        <cfvo type="num" val="1"/>
        <cfvo type="num" val="2"/>
      </iconSet>
    </cfRule>
  </conditionalFormatting>
  <conditionalFormatting sqref="AC22:AE22">
    <cfRule type="expression" dxfId="9010" priority="603">
      <formula>C22=0</formula>
    </cfRule>
    <cfRule type="iconSet" priority="604">
      <iconSet iconSet="3Arrows" reverse="1">
        <cfvo type="percent" val="0"/>
        <cfvo type="num" val="1"/>
        <cfvo type="num" val="2"/>
      </iconSet>
    </cfRule>
  </conditionalFormatting>
  <conditionalFormatting sqref="AC23:AE23">
    <cfRule type="expression" dxfId="9009" priority="601">
      <formula>C23=0</formula>
    </cfRule>
    <cfRule type="iconSet" priority="602">
      <iconSet iconSet="3Arrows" reverse="1">
        <cfvo type="percent" val="0"/>
        <cfvo type="num" val="1"/>
        <cfvo type="num" val="2"/>
      </iconSet>
    </cfRule>
  </conditionalFormatting>
  <conditionalFormatting sqref="AC24:AE24">
    <cfRule type="expression" dxfId="9008" priority="599">
      <formula>C24=0</formula>
    </cfRule>
    <cfRule type="iconSet" priority="600">
      <iconSet iconSet="3Arrows" reverse="1">
        <cfvo type="percent" val="0"/>
        <cfvo type="num" val="1"/>
        <cfvo type="num" val="2"/>
      </iconSet>
    </cfRule>
  </conditionalFormatting>
  <conditionalFormatting sqref="AC25:AE25">
    <cfRule type="expression" dxfId="9007" priority="597">
      <formula>C25=0</formula>
    </cfRule>
    <cfRule type="iconSet" priority="598">
      <iconSet iconSet="3Arrows" reverse="1">
        <cfvo type="percent" val="0"/>
        <cfvo type="num" val="1"/>
        <cfvo type="num" val="2"/>
      </iconSet>
    </cfRule>
  </conditionalFormatting>
  <conditionalFormatting sqref="AC26:AE26">
    <cfRule type="expression" dxfId="9006" priority="595">
      <formula>C26=0</formula>
    </cfRule>
    <cfRule type="iconSet" priority="596">
      <iconSet iconSet="3Arrows" reverse="1">
        <cfvo type="percent" val="0"/>
        <cfvo type="num" val="1"/>
        <cfvo type="num" val="2"/>
      </iconSet>
    </cfRule>
  </conditionalFormatting>
  <conditionalFormatting sqref="AC27:AE27">
    <cfRule type="expression" dxfId="9005" priority="593">
      <formula>C27=0</formula>
    </cfRule>
    <cfRule type="iconSet" priority="594">
      <iconSet iconSet="3Arrows" reverse="1">
        <cfvo type="percent" val="0"/>
        <cfvo type="num" val="1"/>
        <cfvo type="num" val="2"/>
      </iconSet>
    </cfRule>
  </conditionalFormatting>
  <conditionalFormatting sqref="AC28:AE28">
    <cfRule type="expression" dxfId="9004" priority="591">
      <formula>C28=0</formula>
    </cfRule>
    <cfRule type="iconSet" priority="592">
      <iconSet iconSet="3Arrows" reverse="1">
        <cfvo type="percent" val="0"/>
        <cfvo type="num" val="1"/>
        <cfvo type="num" val="2"/>
      </iconSet>
    </cfRule>
  </conditionalFormatting>
  <conditionalFormatting sqref="AC29:AE29">
    <cfRule type="expression" dxfId="9003" priority="589">
      <formula>C29=0</formula>
    </cfRule>
    <cfRule type="iconSet" priority="590">
      <iconSet iconSet="3Arrows" reverse="1">
        <cfvo type="percent" val="0"/>
        <cfvo type="num" val="1"/>
        <cfvo type="num" val="2"/>
      </iconSet>
    </cfRule>
  </conditionalFormatting>
  <conditionalFormatting sqref="AC5:AE29">
    <cfRule type="containsErrors" dxfId="9002" priority="588">
      <formula>ISERROR(AC5)</formula>
    </cfRule>
  </conditionalFormatting>
  <conditionalFormatting sqref="M5:M29">
    <cfRule type="expression" dxfId="9001" priority="587">
      <formula>$C$5=0</formula>
    </cfRule>
  </conditionalFormatting>
  <conditionalFormatting sqref="M6">
    <cfRule type="expression" dxfId="9000" priority="586">
      <formula>$C$6=0</formula>
    </cfRule>
  </conditionalFormatting>
  <conditionalFormatting sqref="M7">
    <cfRule type="expression" dxfId="8999" priority="585">
      <formula>$C$7=0</formula>
    </cfRule>
  </conditionalFormatting>
  <conditionalFormatting sqref="M8">
    <cfRule type="expression" dxfId="8998" priority="584">
      <formula>$C$8=0</formula>
    </cfRule>
  </conditionalFormatting>
  <conditionalFormatting sqref="M9">
    <cfRule type="expression" dxfId="8997" priority="583">
      <formula>$C$9=0</formula>
    </cfRule>
  </conditionalFormatting>
  <conditionalFormatting sqref="M10">
    <cfRule type="expression" dxfId="8996" priority="582">
      <formula>$C$10=0</formula>
    </cfRule>
  </conditionalFormatting>
  <conditionalFormatting sqref="M11">
    <cfRule type="expression" dxfId="8995" priority="581">
      <formula>$C$11=0</formula>
    </cfRule>
  </conditionalFormatting>
  <conditionalFormatting sqref="M12">
    <cfRule type="expression" dxfId="8994" priority="580">
      <formula>$C$12=0</formula>
    </cfRule>
  </conditionalFormatting>
  <conditionalFormatting sqref="M13">
    <cfRule type="expression" dxfId="8993" priority="579">
      <formula>$C$13=0</formula>
    </cfRule>
  </conditionalFormatting>
  <conditionalFormatting sqref="M14">
    <cfRule type="expression" dxfId="8992" priority="578">
      <formula>$C$14=0</formula>
    </cfRule>
  </conditionalFormatting>
  <conditionalFormatting sqref="M15">
    <cfRule type="expression" dxfId="8991" priority="577">
      <formula>$C$15=0</formula>
    </cfRule>
  </conditionalFormatting>
  <conditionalFormatting sqref="M16">
    <cfRule type="expression" dxfId="8990" priority="576">
      <formula>$C$16=0</formula>
    </cfRule>
  </conditionalFormatting>
  <conditionalFormatting sqref="M17">
    <cfRule type="expression" dxfId="8989" priority="575">
      <formula>$C$17=0</formula>
    </cfRule>
  </conditionalFormatting>
  <conditionalFormatting sqref="M18">
    <cfRule type="expression" dxfId="8988" priority="574">
      <formula>$C$18=0</formula>
    </cfRule>
  </conditionalFormatting>
  <conditionalFormatting sqref="M19">
    <cfRule type="expression" dxfId="8987" priority="573">
      <formula>$C$19=0</formula>
    </cfRule>
  </conditionalFormatting>
  <conditionalFormatting sqref="M20">
    <cfRule type="expression" dxfId="8986" priority="572">
      <formula>$C$20=0</formula>
    </cfRule>
  </conditionalFormatting>
  <conditionalFormatting sqref="M21">
    <cfRule type="expression" dxfId="8985" priority="571">
      <formula>$C$21=0</formula>
    </cfRule>
  </conditionalFormatting>
  <conditionalFormatting sqref="M22">
    <cfRule type="expression" dxfId="8984" priority="570">
      <formula>$C$22=0</formula>
    </cfRule>
  </conditionalFormatting>
  <conditionalFormatting sqref="M23">
    <cfRule type="expression" dxfId="8983" priority="569">
      <formula>$C$23=0</formula>
    </cfRule>
  </conditionalFormatting>
  <conditionalFormatting sqref="M24">
    <cfRule type="expression" dxfId="8982" priority="568">
      <formula>$C$24=0</formula>
    </cfRule>
  </conditionalFormatting>
  <conditionalFormatting sqref="M25">
    <cfRule type="expression" dxfId="8981" priority="567">
      <formula>$C$25=0</formula>
    </cfRule>
  </conditionalFormatting>
  <conditionalFormatting sqref="M26">
    <cfRule type="expression" dxfId="8980" priority="566">
      <formula>$C$26=0</formula>
    </cfRule>
  </conditionalFormatting>
  <conditionalFormatting sqref="M27">
    <cfRule type="expression" dxfId="8979" priority="565">
      <formula>$C$27=0</formula>
    </cfRule>
  </conditionalFormatting>
  <conditionalFormatting sqref="M28">
    <cfRule type="expression" dxfId="8978" priority="564">
      <formula>$C$28=0</formula>
    </cfRule>
  </conditionalFormatting>
  <conditionalFormatting sqref="M29">
    <cfRule type="expression" dxfId="8977" priority="563">
      <formula>$C$29=0</formula>
    </cfRule>
  </conditionalFormatting>
  <conditionalFormatting sqref="M5:M29">
    <cfRule type="expression" dxfId="8976" priority="562">
      <formula>$C$5=0</formula>
    </cfRule>
  </conditionalFormatting>
  <conditionalFormatting sqref="M6">
    <cfRule type="expression" dxfId="8975" priority="561">
      <formula>$C$6=0</formula>
    </cfRule>
  </conditionalFormatting>
  <conditionalFormatting sqref="M7">
    <cfRule type="expression" dxfId="8974" priority="560">
      <formula>$C$7=0</formula>
    </cfRule>
  </conditionalFormatting>
  <conditionalFormatting sqref="M8">
    <cfRule type="expression" dxfId="8973" priority="559">
      <formula>$C$8=0</formula>
    </cfRule>
  </conditionalFormatting>
  <conditionalFormatting sqref="M9">
    <cfRule type="expression" dxfId="8972" priority="558">
      <formula>$C$9=0</formula>
    </cfRule>
  </conditionalFormatting>
  <conditionalFormatting sqref="M10">
    <cfRule type="expression" dxfId="8971" priority="557">
      <formula>$C$10=0</formula>
    </cfRule>
  </conditionalFormatting>
  <conditionalFormatting sqref="M11">
    <cfRule type="expression" dxfId="8970" priority="556">
      <formula>$C$11=0</formula>
    </cfRule>
  </conditionalFormatting>
  <conditionalFormatting sqref="M12">
    <cfRule type="expression" dxfId="8969" priority="555">
      <formula>$C$12=0</formula>
    </cfRule>
  </conditionalFormatting>
  <conditionalFormatting sqref="M13">
    <cfRule type="expression" dxfId="8968" priority="554">
      <formula>$C$13=0</formula>
    </cfRule>
  </conditionalFormatting>
  <conditionalFormatting sqref="M14">
    <cfRule type="expression" dxfId="8967" priority="553">
      <formula>$C$14=0</formula>
    </cfRule>
  </conditionalFormatting>
  <conditionalFormatting sqref="M15">
    <cfRule type="expression" dxfId="8966" priority="552">
      <formula>$C$15=0</formula>
    </cfRule>
  </conditionalFormatting>
  <conditionalFormatting sqref="M16">
    <cfRule type="expression" dxfId="8965" priority="551">
      <formula>$C$16=0</formula>
    </cfRule>
  </conditionalFormatting>
  <conditionalFormatting sqref="M17">
    <cfRule type="expression" dxfId="8964" priority="550">
      <formula>$C$17=0</formula>
    </cfRule>
  </conditionalFormatting>
  <conditionalFormatting sqref="M18">
    <cfRule type="expression" dxfId="8963" priority="549">
      <formula>$C$18=0</formula>
    </cfRule>
  </conditionalFormatting>
  <conditionalFormatting sqref="M19">
    <cfRule type="expression" dxfId="8962" priority="548">
      <formula>$C$19=0</formula>
    </cfRule>
  </conditionalFormatting>
  <conditionalFormatting sqref="M20">
    <cfRule type="expression" dxfId="8961" priority="547">
      <formula>$C$20=0</formula>
    </cfRule>
  </conditionalFormatting>
  <conditionalFormatting sqref="M21">
    <cfRule type="expression" dxfId="8960" priority="546">
      <formula>$C$21=0</formula>
    </cfRule>
  </conditionalFormatting>
  <conditionalFormatting sqref="M22">
    <cfRule type="expression" dxfId="8959" priority="545">
      <formula>$C$22=0</formula>
    </cfRule>
  </conditionalFormatting>
  <conditionalFormatting sqref="M23">
    <cfRule type="expression" dxfId="8958" priority="544">
      <formula>$C$23=0</formula>
    </cfRule>
  </conditionalFormatting>
  <conditionalFormatting sqref="M24">
    <cfRule type="expression" dxfId="8957" priority="543">
      <formula>$C$24=0</formula>
    </cfRule>
  </conditionalFormatting>
  <conditionalFormatting sqref="M25">
    <cfRule type="expression" dxfId="8956" priority="542">
      <formula>$C$25=0</formula>
    </cfRule>
  </conditionalFormatting>
  <conditionalFormatting sqref="M26">
    <cfRule type="expression" dxfId="8955" priority="541">
      <formula>$C$26=0</formula>
    </cfRule>
  </conditionalFormatting>
  <conditionalFormatting sqref="M27">
    <cfRule type="expression" dxfId="8954" priority="540">
      <formula>$C$27=0</formula>
    </cfRule>
  </conditionalFormatting>
  <conditionalFormatting sqref="M28">
    <cfRule type="expression" dxfId="8953" priority="539">
      <formula>$C$28=0</formula>
    </cfRule>
  </conditionalFormatting>
  <conditionalFormatting sqref="M29">
    <cfRule type="expression" dxfId="8952" priority="538">
      <formula>$C$29=0</formula>
    </cfRule>
  </conditionalFormatting>
  <conditionalFormatting sqref="M5:M29">
    <cfRule type="expression" dxfId="8951" priority="537">
      <formula>$C$5=0</formula>
    </cfRule>
  </conditionalFormatting>
  <conditionalFormatting sqref="M6">
    <cfRule type="expression" dxfId="8950" priority="536">
      <formula>$C$6=0</formula>
    </cfRule>
  </conditionalFormatting>
  <conditionalFormatting sqref="M7">
    <cfRule type="expression" dxfId="8949" priority="535">
      <formula>$C$7=0</formula>
    </cfRule>
  </conditionalFormatting>
  <conditionalFormatting sqref="M8">
    <cfRule type="expression" dxfId="8948" priority="534">
      <formula>$C$8=0</formula>
    </cfRule>
  </conditionalFormatting>
  <conditionalFormatting sqref="M9">
    <cfRule type="expression" dxfId="8947" priority="533">
      <formula>$C$9=0</formula>
    </cfRule>
  </conditionalFormatting>
  <conditionalFormatting sqref="M10">
    <cfRule type="expression" dxfId="8946" priority="532">
      <formula>$C$10=0</formula>
    </cfRule>
  </conditionalFormatting>
  <conditionalFormatting sqref="M11">
    <cfRule type="expression" dxfId="8945" priority="531">
      <formula>$C$11=0</formula>
    </cfRule>
  </conditionalFormatting>
  <conditionalFormatting sqref="M12">
    <cfRule type="expression" dxfId="8944" priority="530">
      <formula>$C$12=0</formula>
    </cfRule>
  </conditionalFormatting>
  <conditionalFormatting sqref="M13">
    <cfRule type="expression" dxfId="8943" priority="529">
      <formula>$C$13=0</formula>
    </cfRule>
  </conditionalFormatting>
  <conditionalFormatting sqref="M14">
    <cfRule type="expression" dxfId="8942" priority="528">
      <formula>$C$14=0</formula>
    </cfRule>
  </conditionalFormatting>
  <conditionalFormatting sqref="M15">
    <cfRule type="expression" dxfId="8941" priority="527">
      <formula>$C$15=0</formula>
    </cfRule>
  </conditionalFormatting>
  <conditionalFormatting sqref="M16">
    <cfRule type="expression" dxfId="8940" priority="526">
      <formula>$C$16=0</formula>
    </cfRule>
  </conditionalFormatting>
  <conditionalFormatting sqref="M17">
    <cfRule type="expression" dxfId="8939" priority="525">
      <formula>$C$17=0</formula>
    </cfRule>
  </conditionalFormatting>
  <conditionalFormatting sqref="M18">
    <cfRule type="expression" dxfId="8938" priority="524">
      <formula>$C$18=0</formula>
    </cfRule>
  </conditionalFormatting>
  <conditionalFormatting sqref="M19">
    <cfRule type="expression" dxfId="8937" priority="523">
      <formula>$C$19=0</formula>
    </cfRule>
  </conditionalFormatting>
  <conditionalFormatting sqref="M20">
    <cfRule type="expression" dxfId="8936" priority="522">
      <formula>$C$20=0</formula>
    </cfRule>
  </conditionalFormatting>
  <conditionalFormatting sqref="M21">
    <cfRule type="expression" dxfId="8935" priority="521">
      <formula>$C$21=0</formula>
    </cfRule>
  </conditionalFormatting>
  <conditionalFormatting sqref="M22">
    <cfRule type="expression" dxfId="8934" priority="520">
      <formula>$C$22=0</formula>
    </cfRule>
  </conditionalFormatting>
  <conditionalFormatting sqref="M23">
    <cfRule type="expression" dxfId="8933" priority="519">
      <formula>$C$23=0</formula>
    </cfRule>
  </conditionalFormatting>
  <conditionalFormatting sqref="M24">
    <cfRule type="expression" dxfId="8932" priority="518">
      <formula>$C$24=0</formula>
    </cfRule>
  </conditionalFormatting>
  <conditionalFormatting sqref="M25">
    <cfRule type="expression" dxfId="8931" priority="517">
      <formula>$C$25=0</formula>
    </cfRule>
  </conditionalFormatting>
  <conditionalFormatting sqref="M26">
    <cfRule type="expression" dxfId="8930" priority="516">
      <formula>$C$26=0</formula>
    </cfRule>
  </conditionalFormatting>
  <conditionalFormatting sqref="M27">
    <cfRule type="expression" dxfId="8929" priority="515">
      <formula>$C$27=0</formula>
    </cfRule>
  </conditionalFormatting>
  <conditionalFormatting sqref="M28">
    <cfRule type="expression" dxfId="8928" priority="514">
      <formula>$C$28=0</formula>
    </cfRule>
  </conditionalFormatting>
  <conditionalFormatting sqref="M29">
    <cfRule type="expression" dxfId="8927" priority="513">
      <formula>$C$29=0</formula>
    </cfRule>
  </conditionalFormatting>
  <conditionalFormatting sqref="M5:M29">
    <cfRule type="expression" dxfId="8926" priority="512">
      <formula>$C$5=0</formula>
    </cfRule>
  </conditionalFormatting>
  <conditionalFormatting sqref="M6">
    <cfRule type="expression" dxfId="8925" priority="511">
      <formula>$C$6=0</formula>
    </cfRule>
  </conditionalFormatting>
  <conditionalFormatting sqref="M7">
    <cfRule type="expression" dxfId="8924" priority="510">
      <formula>$C$7=0</formula>
    </cfRule>
  </conditionalFormatting>
  <conditionalFormatting sqref="M8">
    <cfRule type="expression" dxfId="8923" priority="509">
      <formula>$C$8=0</formula>
    </cfRule>
  </conditionalFormatting>
  <conditionalFormatting sqref="M9">
    <cfRule type="expression" dxfId="8922" priority="508">
      <formula>$C$9=0</formula>
    </cfRule>
  </conditionalFormatting>
  <conditionalFormatting sqref="M10">
    <cfRule type="expression" dxfId="8921" priority="507">
      <formula>$C$10=0</formula>
    </cfRule>
  </conditionalFormatting>
  <conditionalFormatting sqref="M11">
    <cfRule type="expression" dxfId="8920" priority="506">
      <formula>$C$11=0</formula>
    </cfRule>
  </conditionalFormatting>
  <conditionalFormatting sqref="M12">
    <cfRule type="expression" dxfId="8919" priority="505">
      <formula>$C$12=0</formula>
    </cfRule>
  </conditionalFormatting>
  <conditionalFormatting sqref="M13">
    <cfRule type="expression" dxfId="8918" priority="504">
      <formula>$C$13=0</formula>
    </cfRule>
  </conditionalFormatting>
  <conditionalFormatting sqref="M14">
    <cfRule type="expression" dxfId="8917" priority="503">
      <formula>$C$14=0</formula>
    </cfRule>
  </conditionalFormatting>
  <conditionalFormatting sqref="M15">
    <cfRule type="expression" dxfId="8916" priority="502">
      <formula>$C$15=0</formula>
    </cfRule>
  </conditionalFormatting>
  <conditionalFormatting sqref="M16">
    <cfRule type="expression" dxfId="8915" priority="501">
      <formula>$C$16=0</formula>
    </cfRule>
  </conditionalFormatting>
  <conditionalFormatting sqref="M17">
    <cfRule type="expression" dxfId="8914" priority="500">
      <formula>$C$17=0</formula>
    </cfRule>
  </conditionalFormatting>
  <conditionalFormatting sqref="M18">
    <cfRule type="expression" dxfId="8913" priority="499">
      <formula>$C$18=0</formula>
    </cfRule>
  </conditionalFormatting>
  <conditionalFormatting sqref="M19">
    <cfRule type="expression" dxfId="8912" priority="498">
      <formula>$C$19=0</formula>
    </cfRule>
  </conditionalFormatting>
  <conditionalFormatting sqref="M20">
    <cfRule type="expression" dxfId="8911" priority="497">
      <formula>$C$20=0</formula>
    </cfRule>
  </conditionalFormatting>
  <conditionalFormatting sqref="M21">
    <cfRule type="expression" dxfId="8910" priority="496">
      <formula>$C$21=0</formula>
    </cfRule>
  </conditionalFormatting>
  <conditionalFormatting sqref="M22">
    <cfRule type="expression" dxfId="8909" priority="495">
      <formula>$C$22=0</formula>
    </cfRule>
  </conditionalFormatting>
  <conditionalFormatting sqref="M23">
    <cfRule type="expression" dxfId="8908" priority="494">
      <formula>$C$23=0</formula>
    </cfRule>
  </conditionalFormatting>
  <conditionalFormatting sqref="M24">
    <cfRule type="expression" dxfId="8907" priority="493">
      <formula>$C$24=0</formula>
    </cfRule>
  </conditionalFormatting>
  <conditionalFormatting sqref="M25">
    <cfRule type="expression" dxfId="8906" priority="492">
      <formula>$C$25=0</formula>
    </cfRule>
  </conditionalFormatting>
  <conditionalFormatting sqref="M26">
    <cfRule type="expression" dxfId="8905" priority="491">
      <formula>$C$26=0</formula>
    </cfRule>
  </conditionalFormatting>
  <conditionalFormatting sqref="M27">
    <cfRule type="expression" dxfId="8904" priority="490">
      <formula>$C$27=0</formula>
    </cfRule>
  </conditionalFormatting>
  <conditionalFormatting sqref="M28">
    <cfRule type="expression" dxfId="8903" priority="489">
      <formula>$C$28=0</formula>
    </cfRule>
  </conditionalFormatting>
  <conditionalFormatting sqref="M29">
    <cfRule type="expression" dxfId="8902" priority="488">
      <formula>$C$29=0</formula>
    </cfRule>
  </conditionalFormatting>
  <conditionalFormatting sqref="M5:M29">
    <cfRule type="expression" dxfId="8901" priority="487">
      <formula>$C$5=0</formula>
    </cfRule>
  </conditionalFormatting>
  <conditionalFormatting sqref="M6">
    <cfRule type="expression" dxfId="8900" priority="486">
      <formula>$C$6=0</formula>
    </cfRule>
  </conditionalFormatting>
  <conditionalFormatting sqref="M7">
    <cfRule type="expression" dxfId="8899" priority="485">
      <formula>$C$7=0</formula>
    </cfRule>
  </conditionalFormatting>
  <conditionalFormatting sqref="M8">
    <cfRule type="expression" dxfId="8898" priority="484">
      <formula>$C$8=0</formula>
    </cfRule>
  </conditionalFormatting>
  <conditionalFormatting sqref="M9">
    <cfRule type="expression" dxfId="8897" priority="483">
      <formula>$C$9=0</formula>
    </cfRule>
  </conditionalFormatting>
  <conditionalFormatting sqref="M10">
    <cfRule type="expression" dxfId="8896" priority="482">
      <formula>$C$10=0</formula>
    </cfRule>
  </conditionalFormatting>
  <conditionalFormatting sqref="M11">
    <cfRule type="expression" dxfId="8895" priority="481">
      <formula>$C$11=0</formula>
    </cfRule>
  </conditionalFormatting>
  <conditionalFormatting sqref="M12">
    <cfRule type="expression" dxfId="8894" priority="480">
      <formula>$C$12=0</formula>
    </cfRule>
  </conditionalFormatting>
  <conditionalFormatting sqref="M13">
    <cfRule type="expression" dxfId="8893" priority="479">
      <formula>$C$13=0</formula>
    </cfRule>
  </conditionalFormatting>
  <conditionalFormatting sqref="M14">
    <cfRule type="expression" dxfId="8892" priority="478">
      <formula>$C$14=0</formula>
    </cfRule>
  </conditionalFormatting>
  <conditionalFormatting sqref="M15">
    <cfRule type="expression" dxfId="8891" priority="477">
      <formula>$C$15=0</formula>
    </cfRule>
  </conditionalFormatting>
  <conditionalFormatting sqref="M16">
    <cfRule type="expression" dxfId="8890" priority="476">
      <formula>$C$16=0</formula>
    </cfRule>
  </conditionalFormatting>
  <conditionalFormatting sqref="M17">
    <cfRule type="expression" dxfId="8889" priority="475">
      <formula>$C$17=0</formula>
    </cfRule>
  </conditionalFormatting>
  <conditionalFormatting sqref="M18">
    <cfRule type="expression" dxfId="8888" priority="474">
      <formula>$C$18=0</formula>
    </cfRule>
  </conditionalFormatting>
  <conditionalFormatting sqref="M19">
    <cfRule type="expression" dxfId="8887" priority="473">
      <formula>$C$19=0</formula>
    </cfRule>
  </conditionalFormatting>
  <conditionalFormatting sqref="M20">
    <cfRule type="expression" dxfId="8886" priority="472">
      <formula>$C$20=0</formula>
    </cfRule>
  </conditionalFormatting>
  <conditionalFormatting sqref="M21">
    <cfRule type="expression" dxfId="8885" priority="471">
      <formula>$C$21=0</formula>
    </cfRule>
  </conditionalFormatting>
  <conditionalFormatting sqref="M22">
    <cfRule type="expression" dxfId="8884" priority="470">
      <formula>$C$22=0</formula>
    </cfRule>
  </conditionalFormatting>
  <conditionalFormatting sqref="M23">
    <cfRule type="expression" dxfId="8883" priority="469">
      <formula>$C$23=0</formula>
    </cfRule>
  </conditionalFormatting>
  <conditionalFormatting sqref="M24">
    <cfRule type="expression" dxfId="8882" priority="468">
      <formula>$C$24=0</formula>
    </cfRule>
  </conditionalFormatting>
  <conditionalFormatting sqref="M25">
    <cfRule type="expression" dxfId="8881" priority="467">
      <formula>$C$25=0</formula>
    </cfRule>
  </conditionalFormatting>
  <conditionalFormatting sqref="M26">
    <cfRule type="expression" dxfId="8880" priority="466">
      <formula>$C$26=0</formula>
    </cfRule>
  </conditionalFormatting>
  <conditionalFormatting sqref="M27">
    <cfRule type="expression" dxfId="8879" priority="465">
      <formula>$C$27=0</formula>
    </cfRule>
  </conditionalFormatting>
  <conditionalFormatting sqref="M28">
    <cfRule type="expression" dxfId="8878" priority="464">
      <formula>$C$28=0</formula>
    </cfRule>
  </conditionalFormatting>
  <conditionalFormatting sqref="M29">
    <cfRule type="expression" dxfId="8877" priority="463">
      <formula>$C$29=0</formula>
    </cfRule>
  </conditionalFormatting>
  <conditionalFormatting sqref="M5:M29">
    <cfRule type="expression" dxfId="8876" priority="462">
      <formula>$C$5=0</formula>
    </cfRule>
  </conditionalFormatting>
  <conditionalFormatting sqref="M5:M29">
    <cfRule type="expression" dxfId="8875" priority="461">
      <formula>$C$6=0</formula>
    </cfRule>
  </conditionalFormatting>
  <conditionalFormatting sqref="M7:M11">
    <cfRule type="expression" dxfId="8874" priority="460">
      <formula>$C$7=0</formula>
    </cfRule>
  </conditionalFormatting>
  <conditionalFormatting sqref="M8">
    <cfRule type="expression" dxfId="8873" priority="459">
      <formula>$C$8=0</formula>
    </cfRule>
  </conditionalFormatting>
  <conditionalFormatting sqref="M9">
    <cfRule type="expression" dxfId="8872" priority="458">
      <formula>$C$9=0</formula>
    </cfRule>
  </conditionalFormatting>
  <conditionalFormatting sqref="M10">
    <cfRule type="expression" dxfId="8871" priority="457">
      <formula>$C$10=0</formula>
    </cfRule>
  </conditionalFormatting>
  <conditionalFormatting sqref="M11">
    <cfRule type="expression" dxfId="8870" priority="456">
      <formula>$C$11=0</formula>
    </cfRule>
  </conditionalFormatting>
  <conditionalFormatting sqref="M12:M29">
    <cfRule type="expression" dxfId="8869" priority="455">
      <formula>$C$12=0</formula>
    </cfRule>
  </conditionalFormatting>
  <conditionalFormatting sqref="M13">
    <cfRule type="expression" dxfId="8868" priority="454">
      <formula>$C$13=0</formula>
    </cfRule>
  </conditionalFormatting>
  <conditionalFormatting sqref="M14">
    <cfRule type="expression" dxfId="8867" priority="453">
      <formula>$C$14=0</formula>
    </cfRule>
  </conditionalFormatting>
  <conditionalFormatting sqref="M15">
    <cfRule type="expression" dxfId="8866" priority="452">
      <formula>$C$15=0</formula>
    </cfRule>
  </conditionalFormatting>
  <conditionalFormatting sqref="M16">
    <cfRule type="expression" dxfId="8865" priority="451">
      <formula>$C$16=0</formula>
    </cfRule>
  </conditionalFormatting>
  <conditionalFormatting sqref="M17">
    <cfRule type="expression" dxfId="8864" priority="450">
      <formula>$C$17=0</formula>
    </cfRule>
  </conditionalFormatting>
  <conditionalFormatting sqref="M18:M29">
    <cfRule type="expression" dxfId="8863" priority="449">
      <formula>$C$18=0</formula>
    </cfRule>
  </conditionalFormatting>
  <conditionalFormatting sqref="M19">
    <cfRule type="expression" dxfId="8862" priority="448">
      <formula>$C$19=0</formula>
    </cfRule>
  </conditionalFormatting>
  <conditionalFormatting sqref="M20">
    <cfRule type="expression" dxfId="8861" priority="447">
      <formula>$C$20=0</formula>
    </cfRule>
  </conditionalFormatting>
  <conditionalFormatting sqref="M21">
    <cfRule type="expression" dxfId="8860" priority="446">
      <formula>$C$21=0</formula>
    </cfRule>
  </conditionalFormatting>
  <conditionalFormatting sqref="M22">
    <cfRule type="expression" dxfId="8859" priority="445">
      <formula>$C$22=0</formula>
    </cfRule>
  </conditionalFormatting>
  <conditionalFormatting sqref="M23">
    <cfRule type="expression" dxfId="8858" priority="444">
      <formula>$C$23=0</formula>
    </cfRule>
  </conditionalFormatting>
  <conditionalFormatting sqref="M24">
    <cfRule type="expression" dxfId="8857" priority="443">
      <formula>$C$24=0</formula>
    </cfRule>
  </conditionalFormatting>
  <conditionalFormatting sqref="M25">
    <cfRule type="expression" dxfId="8856" priority="442">
      <formula>$C$25=0</formula>
    </cfRule>
  </conditionalFormatting>
  <conditionalFormatting sqref="M26">
    <cfRule type="expression" dxfId="8855" priority="441">
      <formula>$C$26=0</formula>
    </cfRule>
  </conditionalFormatting>
  <conditionalFormatting sqref="M27">
    <cfRule type="expression" dxfId="8854" priority="440">
      <formula>$C$27=0</formula>
    </cfRule>
  </conditionalFormatting>
  <conditionalFormatting sqref="M28">
    <cfRule type="expression" dxfId="8853" priority="439">
      <formula>$C$28=0</formula>
    </cfRule>
  </conditionalFormatting>
  <conditionalFormatting sqref="M29">
    <cfRule type="expression" dxfId="8852" priority="438">
      <formula>$C$29=0</formula>
    </cfRule>
  </conditionalFormatting>
  <conditionalFormatting sqref="M12:M29">
    <cfRule type="expression" dxfId="8851" priority="437">
      <formula>$C$5=0</formula>
    </cfRule>
  </conditionalFormatting>
  <conditionalFormatting sqref="M12:M29">
    <cfRule type="expression" dxfId="8850" priority="436">
      <formula>$C$6=0</formula>
    </cfRule>
  </conditionalFormatting>
  <conditionalFormatting sqref="M12:M29">
    <cfRule type="expression" dxfId="8849" priority="435">
      <formula>$C$7=0</formula>
    </cfRule>
  </conditionalFormatting>
  <conditionalFormatting sqref="M12:M29">
    <cfRule type="expression" dxfId="8848" priority="434">
      <formula>$C$11=0</formula>
    </cfRule>
  </conditionalFormatting>
  <conditionalFormatting sqref="AB5:AB29">
    <cfRule type="expression" dxfId="8847" priority="433">
      <formula>$C$5=0</formula>
    </cfRule>
  </conditionalFormatting>
  <conditionalFormatting sqref="AB6">
    <cfRule type="expression" dxfId="8846" priority="432">
      <formula>$C$6=0</formula>
    </cfRule>
  </conditionalFormatting>
  <conditionalFormatting sqref="AB7">
    <cfRule type="expression" dxfId="8845" priority="431">
      <formula>$C$7=0</formula>
    </cfRule>
  </conditionalFormatting>
  <conditionalFormatting sqref="AB8">
    <cfRule type="expression" dxfId="8844" priority="430">
      <formula>$C$8=0</formula>
    </cfRule>
  </conditionalFormatting>
  <conditionalFormatting sqref="AB9">
    <cfRule type="expression" dxfId="8843" priority="429">
      <formula>$C$9=0</formula>
    </cfRule>
  </conditionalFormatting>
  <conditionalFormatting sqref="AB10">
    <cfRule type="expression" dxfId="8842" priority="428">
      <formula>$C$10=0</formula>
    </cfRule>
  </conditionalFormatting>
  <conditionalFormatting sqref="AB11">
    <cfRule type="expression" dxfId="8841" priority="427">
      <formula>$C$11=0</formula>
    </cfRule>
  </conditionalFormatting>
  <conditionalFormatting sqref="AB12">
    <cfRule type="expression" dxfId="8840" priority="426">
      <formula>$C$12=0</formula>
    </cfRule>
  </conditionalFormatting>
  <conditionalFormatting sqref="AB13">
    <cfRule type="expression" dxfId="8839" priority="425">
      <formula>$C$13=0</formula>
    </cfRule>
  </conditionalFormatting>
  <conditionalFormatting sqref="AB14">
    <cfRule type="expression" dxfId="8838" priority="424">
      <formula>$C$14=0</formula>
    </cfRule>
  </conditionalFormatting>
  <conditionalFormatting sqref="AB15">
    <cfRule type="expression" dxfId="8837" priority="423">
      <formula>$C$15=0</formula>
    </cfRule>
  </conditionalFormatting>
  <conditionalFormatting sqref="AB16">
    <cfRule type="expression" dxfId="8836" priority="422">
      <formula>$C$16=0</formula>
    </cfRule>
  </conditionalFormatting>
  <conditionalFormatting sqref="AB17">
    <cfRule type="expression" dxfId="8835" priority="421">
      <formula>$C$17=0</formula>
    </cfRule>
  </conditionalFormatting>
  <conditionalFormatting sqref="AB18">
    <cfRule type="expression" dxfId="8834" priority="420">
      <formula>$C$18=0</formula>
    </cfRule>
  </conditionalFormatting>
  <conditionalFormatting sqref="AB19">
    <cfRule type="expression" dxfId="8833" priority="419">
      <formula>$C$19=0</formula>
    </cfRule>
  </conditionalFormatting>
  <conditionalFormatting sqref="AB20">
    <cfRule type="expression" dxfId="8832" priority="418">
      <formula>$C$20=0</formula>
    </cfRule>
  </conditionalFormatting>
  <conditionalFormatting sqref="AB21">
    <cfRule type="expression" dxfId="8831" priority="417">
      <formula>$C$21=0</formula>
    </cfRule>
  </conditionalFormatting>
  <conditionalFormatting sqref="AB22">
    <cfRule type="expression" dxfId="8830" priority="416">
      <formula>$C$22=0</formula>
    </cfRule>
  </conditionalFormatting>
  <conditionalFormatting sqref="AB23">
    <cfRule type="expression" dxfId="8829" priority="415">
      <formula>$C$23=0</formula>
    </cfRule>
  </conditionalFormatting>
  <conditionalFormatting sqref="AB24">
    <cfRule type="expression" dxfId="8828" priority="414">
      <formula>$C$24=0</formula>
    </cfRule>
  </conditionalFormatting>
  <conditionalFormatting sqref="AB25">
    <cfRule type="expression" dxfId="8827" priority="413">
      <formula>$C$25=0</formula>
    </cfRule>
  </conditionalFormatting>
  <conditionalFormatting sqref="AB26">
    <cfRule type="expression" dxfId="8826" priority="412">
      <formula>$C$26=0</formula>
    </cfRule>
  </conditionalFormatting>
  <conditionalFormatting sqref="AB27">
    <cfRule type="expression" dxfId="8825" priority="411">
      <formula>$C$27=0</formula>
    </cfRule>
  </conditionalFormatting>
  <conditionalFormatting sqref="AB28">
    <cfRule type="expression" dxfId="8824" priority="410">
      <formula>$C$28=0</formula>
    </cfRule>
  </conditionalFormatting>
  <conditionalFormatting sqref="AB29">
    <cfRule type="expression" dxfId="8823" priority="409">
      <formula>$C$29=0</formula>
    </cfRule>
  </conditionalFormatting>
  <conditionalFormatting sqref="AB5:AB29">
    <cfRule type="expression" dxfId="8822" priority="408">
      <formula>$C$5=0</formula>
    </cfRule>
  </conditionalFormatting>
  <conditionalFormatting sqref="AB6">
    <cfRule type="expression" dxfId="8821" priority="407">
      <formula>$C$6=0</formula>
    </cfRule>
  </conditionalFormatting>
  <conditionalFormatting sqref="AB7">
    <cfRule type="expression" dxfId="8820" priority="406">
      <formula>$C$7=0</formula>
    </cfRule>
  </conditionalFormatting>
  <conditionalFormatting sqref="AB8">
    <cfRule type="expression" dxfId="8819" priority="405">
      <formula>$C$8=0</formula>
    </cfRule>
  </conditionalFormatting>
  <conditionalFormatting sqref="AB9">
    <cfRule type="expression" dxfId="8818" priority="404">
      <formula>$C$9=0</formula>
    </cfRule>
  </conditionalFormatting>
  <conditionalFormatting sqref="AB10">
    <cfRule type="expression" dxfId="8817" priority="403">
      <formula>$C$10=0</formula>
    </cfRule>
  </conditionalFormatting>
  <conditionalFormatting sqref="AB11">
    <cfRule type="expression" dxfId="8816" priority="402">
      <formula>$C$11=0</formula>
    </cfRule>
  </conditionalFormatting>
  <conditionalFormatting sqref="AB12">
    <cfRule type="expression" dxfId="8815" priority="401">
      <formula>$C$12=0</formula>
    </cfRule>
  </conditionalFormatting>
  <conditionalFormatting sqref="AB13">
    <cfRule type="expression" dxfId="8814" priority="400">
      <formula>$C$13=0</formula>
    </cfRule>
  </conditionalFormatting>
  <conditionalFormatting sqref="AB14">
    <cfRule type="expression" dxfId="8813" priority="399">
      <formula>$C$14=0</formula>
    </cfRule>
  </conditionalFormatting>
  <conditionalFormatting sqref="AB15">
    <cfRule type="expression" dxfId="8812" priority="398">
      <formula>$C$15=0</formula>
    </cfRule>
  </conditionalFormatting>
  <conditionalFormatting sqref="AB16">
    <cfRule type="expression" dxfId="8811" priority="397">
      <formula>$C$16=0</formula>
    </cfRule>
  </conditionalFormatting>
  <conditionalFormatting sqref="AB17">
    <cfRule type="expression" dxfId="8810" priority="396">
      <formula>$C$17=0</formula>
    </cfRule>
  </conditionalFormatting>
  <conditionalFormatting sqref="AB18">
    <cfRule type="expression" dxfId="8809" priority="395">
      <formula>$C$18=0</formula>
    </cfRule>
  </conditionalFormatting>
  <conditionalFormatting sqref="AB19">
    <cfRule type="expression" dxfId="8808" priority="394">
      <formula>$C$19=0</formula>
    </cfRule>
  </conditionalFormatting>
  <conditionalFormatting sqref="AB20">
    <cfRule type="expression" dxfId="8807" priority="393">
      <formula>$C$20=0</formula>
    </cfRule>
  </conditionalFormatting>
  <conditionalFormatting sqref="AB21">
    <cfRule type="expression" dxfId="8806" priority="392">
      <formula>$C$21=0</formula>
    </cfRule>
  </conditionalFormatting>
  <conditionalFormatting sqref="AB22">
    <cfRule type="expression" dxfId="8805" priority="391">
      <formula>$C$22=0</formula>
    </cfRule>
  </conditionalFormatting>
  <conditionalFormatting sqref="AB23">
    <cfRule type="expression" dxfId="8804" priority="390">
      <formula>$C$23=0</formula>
    </cfRule>
  </conditionalFormatting>
  <conditionalFormatting sqref="AB24">
    <cfRule type="expression" dxfId="8803" priority="389">
      <formula>$C$24=0</formula>
    </cfRule>
  </conditionalFormatting>
  <conditionalFormatting sqref="AB25">
    <cfRule type="expression" dxfId="8802" priority="388">
      <formula>$C$25=0</formula>
    </cfRule>
  </conditionalFormatting>
  <conditionalFormatting sqref="AB26">
    <cfRule type="expression" dxfId="8801" priority="387">
      <formula>$C$26=0</formula>
    </cfRule>
  </conditionalFormatting>
  <conditionalFormatting sqref="AB27">
    <cfRule type="expression" dxfId="8800" priority="386">
      <formula>$C$27=0</formula>
    </cfRule>
  </conditionalFormatting>
  <conditionalFormatting sqref="AB28">
    <cfRule type="expression" dxfId="8799" priority="385">
      <formula>$C$28=0</formula>
    </cfRule>
  </conditionalFormatting>
  <conditionalFormatting sqref="AB29">
    <cfRule type="expression" dxfId="8798" priority="384">
      <formula>$C$29=0</formula>
    </cfRule>
  </conditionalFormatting>
  <conditionalFormatting sqref="AB5:AB29">
    <cfRule type="expression" dxfId="8797" priority="383">
      <formula>$C$5=0</formula>
    </cfRule>
  </conditionalFormatting>
  <conditionalFormatting sqref="AB6">
    <cfRule type="expression" dxfId="8796" priority="382">
      <formula>$C$6=0</formula>
    </cfRule>
  </conditionalFormatting>
  <conditionalFormatting sqref="AB7">
    <cfRule type="expression" dxfId="8795" priority="381">
      <formula>$C$7=0</formula>
    </cfRule>
  </conditionalFormatting>
  <conditionalFormatting sqref="AB8">
    <cfRule type="expression" dxfId="8794" priority="380">
      <formula>$C$8=0</formula>
    </cfRule>
  </conditionalFormatting>
  <conditionalFormatting sqref="AB9">
    <cfRule type="expression" dxfId="8793" priority="379">
      <formula>$C$9=0</formula>
    </cfRule>
  </conditionalFormatting>
  <conditionalFormatting sqref="AB10">
    <cfRule type="expression" dxfId="8792" priority="378">
      <formula>$C$10=0</formula>
    </cfRule>
  </conditionalFormatting>
  <conditionalFormatting sqref="AB11">
    <cfRule type="expression" dxfId="8791" priority="377">
      <formula>$C$11=0</formula>
    </cfRule>
  </conditionalFormatting>
  <conditionalFormatting sqref="AB12">
    <cfRule type="expression" dxfId="8790" priority="376">
      <formula>$C$12=0</formula>
    </cfRule>
  </conditionalFormatting>
  <conditionalFormatting sqref="AB13">
    <cfRule type="expression" dxfId="8789" priority="375">
      <formula>$C$13=0</formula>
    </cfRule>
  </conditionalFormatting>
  <conditionalFormatting sqref="AB14">
    <cfRule type="expression" dxfId="8788" priority="374">
      <formula>$C$14=0</formula>
    </cfRule>
  </conditionalFormatting>
  <conditionalFormatting sqref="AB15">
    <cfRule type="expression" dxfId="8787" priority="373">
      <formula>$C$15=0</formula>
    </cfRule>
  </conditionalFormatting>
  <conditionalFormatting sqref="AB16">
    <cfRule type="expression" dxfId="8786" priority="372">
      <formula>$C$16=0</formula>
    </cfRule>
  </conditionalFormatting>
  <conditionalFormatting sqref="AB17">
    <cfRule type="expression" dxfId="8785" priority="371">
      <formula>$C$17=0</formula>
    </cfRule>
  </conditionalFormatting>
  <conditionalFormatting sqref="AB18">
    <cfRule type="expression" dxfId="8784" priority="370">
      <formula>$C$18=0</formula>
    </cfRule>
  </conditionalFormatting>
  <conditionalFormatting sqref="AB19">
    <cfRule type="expression" dxfId="8783" priority="369">
      <formula>$C$19=0</formula>
    </cfRule>
  </conditionalFormatting>
  <conditionalFormatting sqref="AB20">
    <cfRule type="expression" dxfId="8782" priority="368">
      <formula>$C$20=0</formula>
    </cfRule>
  </conditionalFormatting>
  <conditionalFormatting sqref="AB21">
    <cfRule type="expression" dxfId="8781" priority="367">
      <formula>$C$21=0</formula>
    </cfRule>
  </conditionalFormatting>
  <conditionalFormatting sqref="AB22">
    <cfRule type="expression" dxfId="8780" priority="366">
      <formula>$C$22=0</formula>
    </cfRule>
  </conditionalFormatting>
  <conditionalFormatting sqref="AB23">
    <cfRule type="expression" dxfId="8779" priority="365">
      <formula>$C$23=0</formula>
    </cfRule>
  </conditionalFormatting>
  <conditionalFormatting sqref="AB24">
    <cfRule type="expression" dxfId="8778" priority="364">
      <formula>$C$24=0</formula>
    </cfRule>
  </conditionalFormatting>
  <conditionalFormatting sqref="AB25">
    <cfRule type="expression" dxfId="8777" priority="363">
      <formula>$C$25=0</formula>
    </cfRule>
  </conditionalFormatting>
  <conditionalFormatting sqref="AB26">
    <cfRule type="expression" dxfId="8776" priority="362">
      <formula>$C$26=0</formula>
    </cfRule>
  </conditionalFormatting>
  <conditionalFormatting sqref="AB27">
    <cfRule type="expression" dxfId="8775" priority="361">
      <formula>$C$27=0</formula>
    </cfRule>
  </conditionalFormatting>
  <conditionalFormatting sqref="AB28">
    <cfRule type="expression" dxfId="8774" priority="360">
      <formula>$C$28=0</formula>
    </cfRule>
  </conditionalFormatting>
  <conditionalFormatting sqref="AB29">
    <cfRule type="expression" dxfId="8773" priority="359">
      <formula>$C$29=0</formula>
    </cfRule>
  </conditionalFormatting>
  <conditionalFormatting sqref="AB5:AB29">
    <cfRule type="expression" dxfId="8772" priority="358">
      <formula>$C$5=0</formula>
    </cfRule>
  </conditionalFormatting>
  <conditionalFormatting sqref="AB6">
    <cfRule type="expression" dxfId="8771" priority="357">
      <formula>$C$6=0</formula>
    </cfRule>
  </conditionalFormatting>
  <conditionalFormatting sqref="AB7">
    <cfRule type="expression" dxfId="8770" priority="356">
      <formula>$C$7=0</formula>
    </cfRule>
  </conditionalFormatting>
  <conditionalFormatting sqref="AB8">
    <cfRule type="expression" dxfId="8769" priority="355">
      <formula>$C$8=0</formula>
    </cfRule>
  </conditionalFormatting>
  <conditionalFormatting sqref="AB9">
    <cfRule type="expression" dxfId="8768" priority="354">
      <formula>$C$9=0</formula>
    </cfRule>
  </conditionalFormatting>
  <conditionalFormatting sqref="AB10">
    <cfRule type="expression" dxfId="8767" priority="353">
      <formula>$C$10=0</formula>
    </cfRule>
  </conditionalFormatting>
  <conditionalFormatting sqref="AB11">
    <cfRule type="expression" dxfId="8766" priority="352">
      <formula>$C$11=0</formula>
    </cfRule>
  </conditionalFormatting>
  <conditionalFormatting sqref="AB12">
    <cfRule type="expression" dxfId="8765" priority="351">
      <formula>$C$12=0</formula>
    </cfRule>
  </conditionalFormatting>
  <conditionalFormatting sqref="AB13">
    <cfRule type="expression" dxfId="8764" priority="350">
      <formula>$C$13=0</formula>
    </cfRule>
  </conditionalFormatting>
  <conditionalFormatting sqref="AB14">
    <cfRule type="expression" dxfId="8763" priority="349">
      <formula>$C$14=0</formula>
    </cfRule>
  </conditionalFormatting>
  <conditionalFormatting sqref="AB15">
    <cfRule type="expression" dxfId="8762" priority="348">
      <formula>$C$15=0</formula>
    </cfRule>
  </conditionalFormatting>
  <conditionalFormatting sqref="AB16">
    <cfRule type="expression" dxfId="8761" priority="347">
      <formula>$C$16=0</formula>
    </cfRule>
  </conditionalFormatting>
  <conditionalFormatting sqref="AB17">
    <cfRule type="expression" dxfId="8760" priority="346">
      <formula>$C$17=0</formula>
    </cfRule>
  </conditionalFormatting>
  <conditionalFormatting sqref="AB18">
    <cfRule type="expression" dxfId="8759" priority="345">
      <formula>$C$18=0</formula>
    </cfRule>
  </conditionalFormatting>
  <conditionalFormatting sqref="AB19">
    <cfRule type="expression" dxfId="8758" priority="344">
      <formula>$C$19=0</formula>
    </cfRule>
  </conditionalFormatting>
  <conditionalFormatting sqref="AB20">
    <cfRule type="expression" dxfId="8757" priority="343">
      <formula>$C$20=0</formula>
    </cfRule>
  </conditionalFormatting>
  <conditionalFormatting sqref="AB21">
    <cfRule type="expression" dxfId="8756" priority="342">
      <formula>$C$21=0</formula>
    </cfRule>
  </conditionalFormatting>
  <conditionalFormatting sqref="AB22">
    <cfRule type="expression" dxfId="8755" priority="341">
      <formula>$C$22=0</formula>
    </cfRule>
  </conditionalFormatting>
  <conditionalFormatting sqref="AB23">
    <cfRule type="expression" dxfId="8754" priority="340">
      <formula>$C$23=0</formula>
    </cfRule>
  </conditionalFormatting>
  <conditionalFormatting sqref="AB24">
    <cfRule type="expression" dxfId="8753" priority="339">
      <formula>$C$24=0</formula>
    </cfRule>
  </conditionalFormatting>
  <conditionalFormatting sqref="AB25">
    <cfRule type="expression" dxfId="8752" priority="338">
      <formula>$C$25=0</formula>
    </cfRule>
  </conditionalFormatting>
  <conditionalFormatting sqref="AB26">
    <cfRule type="expression" dxfId="8751" priority="337">
      <formula>$C$26=0</formula>
    </cfRule>
  </conditionalFormatting>
  <conditionalFormatting sqref="AB27">
    <cfRule type="expression" dxfId="8750" priority="336">
      <formula>$C$27=0</formula>
    </cfRule>
  </conditionalFormatting>
  <conditionalFormatting sqref="AB28">
    <cfRule type="expression" dxfId="8749" priority="335">
      <formula>$C$28=0</formula>
    </cfRule>
  </conditionalFormatting>
  <conditionalFormatting sqref="AB29">
    <cfRule type="expression" dxfId="8748" priority="334">
      <formula>$C$29=0</formula>
    </cfRule>
  </conditionalFormatting>
  <conditionalFormatting sqref="AB5:AB29">
    <cfRule type="expression" dxfId="8747" priority="333">
      <formula>$C$5=0</formula>
    </cfRule>
  </conditionalFormatting>
  <conditionalFormatting sqref="AB6">
    <cfRule type="expression" dxfId="8746" priority="332">
      <formula>$C$6=0</formula>
    </cfRule>
  </conditionalFormatting>
  <conditionalFormatting sqref="AB7">
    <cfRule type="expression" dxfId="8745" priority="331">
      <formula>$C$7=0</formula>
    </cfRule>
  </conditionalFormatting>
  <conditionalFormatting sqref="AB8">
    <cfRule type="expression" dxfId="8744" priority="330">
      <formula>$C$8=0</formula>
    </cfRule>
  </conditionalFormatting>
  <conditionalFormatting sqref="AB9">
    <cfRule type="expression" dxfId="8743" priority="329">
      <formula>$C$9=0</formula>
    </cfRule>
  </conditionalFormatting>
  <conditionalFormatting sqref="AB10">
    <cfRule type="expression" dxfId="8742" priority="328">
      <formula>$C$10=0</formula>
    </cfRule>
  </conditionalFormatting>
  <conditionalFormatting sqref="AB11">
    <cfRule type="expression" dxfId="8741" priority="327">
      <formula>$C$11=0</formula>
    </cfRule>
  </conditionalFormatting>
  <conditionalFormatting sqref="AB12">
    <cfRule type="expression" dxfId="8740" priority="326">
      <formula>$C$12=0</formula>
    </cfRule>
  </conditionalFormatting>
  <conditionalFormatting sqref="AB13">
    <cfRule type="expression" dxfId="8739" priority="325">
      <formula>$C$13=0</formula>
    </cfRule>
  </conditionalFormatting>
  <conditionalFormatting sqref="AB14">
    <cfRule type="expression" dxfId="8738" priority="324">
      <formula>$C$14=0</formula>
    </cfRule>
  </conditionalFormatting>
  <conditionalFormatting sqref="AB15">
    <cfRule type="expression" dxfId="8737" priority="323">
      <formula>$C$15=0</formula>
    </cfRule>
  </conditionalFormatting>
  <conditionalFormatting sqref="AB16">
    <cfRule type="expression" dxfId="8736" priority="322">
      <formula>$C$16=0</formula>
    </cfRule>
  </conditionalFormatting>
  <conditionalFormatting sqref="AB17">
    <cfRule type="expression" dxfId="8735" priority="321">
      <formula>$C$17=0</formula>
    </cfRule>
  </conditionalFormatting>
  <conditionalFormatting sqref="AB18">
    <cfRule type="expression" dxfId="8734" priority="320">
      <formula>$C$18=0</formula>
    </cfRule>
  </conditionalFormatting>
  <conditionalFormatting sqref="AB19">
    <cfRule type="expression" dxfId="8733" priority="319">
      <formula>$C$19=0</formula>
    </cfRule>
  </conditionalFormatting>
  <conditionalFormatting sqref="AB20">
    <cfRule type="expression" dxfId="8732" priority="318">
      <formula>$C$20=0</formula>
    </cfRule>
  </conditionalFormatting>
  <conditionalFormatting sqref="AB21">
    <cfRule type="expression" dxfId="8731" priority="317">
      <formula>$C$21=0</formula>
    </cfRule>
  </conditionalFormatting>
  <conditionalFormatting sqref="AB22">
    <cfRule type="expression" dxfId="8730" priority="316">
      <formula>$C$22=0</formula>
    </cfRule>
  </conditionalFormatting>
  <conditionalFormatting sqref="AB23">
    <cfRule type="expression" dxfId="8729" priority="315">
      <formula>$C$23=0</formula>
    </cfRule>
  </conditionalFormatting>
  <conditionalFormatting sqref="AB24">
    <cfRule type="expression" dxfId="8728" priority="314">
      <formula>$C$24=0</formula>
    </cfRule>
  </conditionalFormatting>
  <conditionalFormatting sqref="AB25">
    <cfRule type="expression" dxfId="8727" priority="313">
      <formula>$C$25=0</formula>
    </cfRule>
  </conditionalFormatting>
  <conditionalFormatting sqref="AB26">
    <cfRule type="expression" dxfId="8726" priority="312">
      <formula>$C$26=0</formula>
    </cfRule>
  </conditionalFormatting>
  <conditionalFormatting sqref="AB27">
    <cfRule type="expression" dxfId="8725" priority="311">
      <formula>$C$27=0</formula>
    </cfRule>
  </conditionalFormatting>
  <conditionalFormatting sqref="AB28">
    <cfRule type="expression" dxfId="8724" priority="310">
      <formula>$C$28=0</formula>
    </cfRule>
  </conditionalFormatting>
  <conditionalFormatting sqref="AB29">
    <cfRule type="expression" dxfId="8723" priority="309">
      <formula>$C$29=0</formula>
    </cfRule>
  </conditionalFormatting>
  <conditionalFormatting sqref="AB5:AB29">
    <cfRule type="expression" dxfId="8722" priority="308">
      <formula>$C$5=0</formula>
    </cfRule>
  </conditionalFormatting>
  <conditionalFormatting sqref="AB6">
    <cfRule type="expression" dxfId="8721" priority="307">
      <formula>$C$6=0</formula>
    </cfRule>
  </conditionalFormatting>
  <conditionalFormatting sqref="AB7">
    <cfRule type="expression" dxfId="8720" priority="306">
      <formula>$C$7=0</formula>
    </cfRule>
  </conditionalFormatting>
  <conditionalFormatting sqref="AB8">
    <cfRule type="expression" dxfId="8719" priority="305">
      <formula>$C$8=0</formula>
    </cfRule>
  </conditionalFormatting>
  <conditionalFormatting sqref="AB9">
    <cfRule type="expression" dxfId="8718" priority="304">
      <formula>$C$9=0</formula>
    </cfRule>
  </conditionalFormatting>
  <conditionalFormatting sqref="AB10">
    <cfRule type="expression" dxfId="8717" priority="303">
      <formula>$C$10=0</formula>
    </cfRule>
  </conditionalFormatting>
  <conditionalFormatting sqref="AB11">
    <cfRule type="expression" dxfId="8716" priority="302">
      <formula>$C$11=0</formula>
    </cfRule>
  </conditionalFormatting>
  <conditionalFormatting sqref="AB12">
    <cfRule type="expression" dxfId="8715" priority="301">
      <formula>$C$12=0</formula>
    </cfRule>
  </conditionalFormatting>
  <conditionalFormatting sqref="AB13">
    <cfRule type="expression" dxfId="8714" priority="300">
      <formula>$C$13=0</formula>
    </cfRule>
  </conditionalFormatting>
  <conditionalFormatting sqref="AB14">
    <cfRule type="expression" dxfId="8713" priority="299">
      <formula>$C$14=0</formula>
    </cfRule>
  </conditionalFormatting>
  <conditionalFormatting sqref="AB15">
    <cfRule type="expression" dxfId="8712" priority="298">
      <formula>$C$15=0</formula>
    </cfRule>
  </conditionalFormatting>
  <conditionalFormatting sqref="AB16">
    <cfRule type="expression" dxfId="8711" priority="297">
      <formula>$C$16=0</formula>
    </cfRule>
  </conditionalFormatting>
  <conditionalFormatting sqref="AB17">
    <cfRule type="expression" dxfId="8710" priority="296">
      <formula>$C$17=0</formula>
    </cfRule>
  </conditionalFormatting>
  <conditionalFormatting sqref="AB18">
    <cfRule type="expression" dxfId="8709" priority="295">
      <formula>$C$18=0</formula>
    </cfRule>
  </conditionalFormatting>
  <conditionalFormatting sqref="AB19">
    <cfRule type="expression" dxfId="8708" priority="294">
      <formula>$C$19=0</formula>
    </cfRule>
  </conditionalFormatting>
  <conditionalFormatting sqref="AB20">
    <cfRule type="expression" dxfId="8707" priority="293">
      <formula>$C$20=0</formula>
    </cfRule>
  </conditionalFormatting>
  <conditionalFormatting sqref="AB21">
    <cfRule type="expression" dxfId="8706" priority="292">
      <formula>$C$21=0</formula>
    </cfRule>
  </conditionalFormatting>
  <conditionalFormatting sqref="AB22">
    <cfRule type="expression" dxfId="8705" priority="291">
      <formula>$C$22=0</formula>
    </cfRule>
  </conditionalFormatting>
  <conditionalFormatting sqref="AB23">
    <cfRule type="expression" dxfId="8704" priority="290">
      <formula>$C$23=0</formula>
    </cfRule>
  </conditionalFormatting>
  <conditionalFormatting sqref="AB24">
    <cfRule type="expression" dxfId="8703" priority="289">
      <formula>$C$24=0</formula>
    </cfRule>
  </conditionalFormatting>
  <conditionalFormatting sqref="AB25">
    <cfRule type="expression" dxfId="8702" priority="288">
      <formula>$C$25=0</formula>
    </cfRule>
  </conditionalFormatting>
  <conditionalFormatting sqref="AB26">
    <cfRule type="expression" dxfId="8701" priority="287">
      <formula>$C$26=0</formula>
    </cfRule>
  </conditionalFormatting>
  <conditionalFormatting sqref="AB27">
    <cfRule type="expression" dxfId="8700" priority="286">
      <formula>$C$27=0</formula>
    </cfRule>
  </conditionalFormatting>
  <conditionalFormatting sqref="AB28">
    <cfRule type="expression" dxfId="8699" priority="285">
      <formula>$C$28=0</formula>
    </cfRule>
  </conditionalFormatting>
  <conditionalFormatting sqref="AB29">
    <cfRule type="expression" dxfId="8698" priority="284">
      <formula>$C$29=0</formula>
    </cfRule>
  </conditionalFormatting>
  <conditionalFormatting sqref="AB5:AB29">
    <cfRule type="expression" dxfId="8697" priority="283">
      <formula>$C$6=0</formula>
    </cfRule>
  </conditionalFormatting>
  <conditionalFormatting sqref="AD5:AE5">
    <cfRule type="expression" dxfId="8696" priority="281">
      <formula>D5=0</formula>
    </cfRule>
    <cfRule type="iconSet" priority="282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8695" priority="279">
      <formula>D6=0</formula>
    </cfRule>
    <cfRule type="iconSet" priority="280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8694" priority="277">
      <formula>D7=0</formula>
    </cfRule>
    <cfRule type="iconSet" priority="278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8693" priority="275">
      <formula>D8=0</formula>
    </cfRule>
    <cfRule type="iconSet" priority="276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8692" priority="273">
      <formula>D9=0</formula>
    </cfRule>
    <cfRule type="iconSet" priority="274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8691" priority="271">
      <formula>D10=0</formula>
    </cfRule>
    <cfRule type="iconSet" priority="272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8690" priority="269">
      <formula>D11=0</formula>
    </cfRule>
    <cfRule type="iconSet" priority="270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8689" priority="267">
      <formula>D12=0</formula>
    </cfRule>
    <cfRule type="iconSet" priority="268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8688" priority="265">
      <formula>D13=0</formula>
    </cfRule>
    <cfRule type="iconSet" priority="266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8687" priority="263">
      <formula>D14=0</formula>
    </cfRule>
    <cfRule type="iconSet" priority="264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8686" priority="261">
      <formula>D15=0</formula>
    </cfRule>
    <cfRule type="iconSet" priority="262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8685" priority="259">
      <formula>D16=0</formula>
    </cfRule>
    <cfRule type="iconSet" priority="260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8684" priority="257">
      <formula>D17=0</formula>
    </cfRule>
    <cfRule type="iconSet" priority="258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8683" priority="255">
      <formula>D18=0</formula>
    </cfRule>
    <cfRule type="iconSet" priority="256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8682" priority="253">
      <formula>D19=0</formula>
    </cfRule>
    <cfRule type="iconSet" priority="254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8681" priority="251">
      <formula>D20=0</formula>
    </cfRule>
    <cfRule type="iconSet" priority="252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8680" priority="249">
      <formula>D21=0</formula>
    </cfRule>
    <cfRule type="iconSet" priority="250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8679" priority="247">
      <formula>D22=0</formula>
    </cfRule>
    <cfRule type="iconSet" priority="248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8678" priority="245">
      <formula>D23=0</formula>
    </cfRule>
    <cfRule type="iconSet" priority="246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8677" priority="243">
      <formula>D24=0</formula>
    </cfRule>
    <cfRule type="iconSet" priority="244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8676" priority="241">
      <formula>D25=0</formula>
    </cfRule>
    <cfRule type="iconSet" priority="242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8675" priority="239">
      <formula>D26=0</formula>
    </cfRule>
    <cfRule type="iconSet" priority="240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8674" priority="237">
      <formula>D27=0</formula>
    </cfRule>
    <cfRule type="iconSet" priority="238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8673" priority="235">
      <formula>D28=0</formula>
    </cfRule>
    <cfRule type="iconSet" priority="236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8672" priority="233">
      <formula>D29=0</formula>
    </cfRule>
    <cfRule type="iconSet" priority="234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8671" priority="232">
      <formula>ISERROR(AD5)</formula>
    </cfRule>
  </conditionalFormatting>
  <conditionalFormatting sqref="AD5:AE5">
    <cfRule type="expression" dxfId="8670" priority="230">
      <formula>D5=0</formula>
    </cfRule>
    <cfRule type="iconSet" priority="231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8669" priority="228">
      <formula>D6=0</formula>
    </cfRule>
    <cfRule type="iconSet" priority="229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8668" priority="226">
      <formula>D7=0</formula>
    </cfRule>
    <cfRule type="iconSet" priority="227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8667" priority="224">
      <formula>D8=0</formula>
    </cfRule>
    <cfRule type="iconSet" priority="225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8666" priority="222">
      <formula>D9=0</formula>
    </cfRule>
    <cfRule type="iconSet" priority="223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8665" priority="220">
      <formula>D10=0</formula>
    </cfRule>
    <cfRule type="iconSet" priority="221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8664" priority="218">
      <formula>D11=0</formula>
    </cfRule>
    <cfRule type="iconSet" priority="219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8663" priority="216">
      <formula>D12=0</formula>
    </cfRule>
    <cfRule type="iconSet" priority="217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8662" priority="214">
      <formula>D13=0</formula>
    </cfRule>
    <cfRule type="iconSet" priority="215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8661" priority="212">
      <formula>D14=0</formula>
    </cfRule>
    <cfRule type="iconSet" priority="213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8660" priority="210">
      <formula>D15=0</formula>
    </cfRule>
    <cfRule type="iconSet" priority="211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8659" priority="208">
      <formula>D16=0</formula>
    </cfRule>
    <cfRule type="iconSet" priority="209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8658" priority="206">
      <formula>D17=0</formula>
    </cfRule>
    <cfRule type="iconSet" priority="207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8657" priority="204">
      <formula>D18=0</formula>
    </cfRule>
    <cfRule type="iconSet" priority="205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8656" priority="202">
      <formula>D19=0</formula>
    </cfRule>
    <cfRule type="iconSet" priority="203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8655" priority="200">
      <formula>D20=0</formula>
    </cfRule>
    <cfRule type="iconSet" priority="201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8654" priority="198">
      <formula>D21=0</formula>
    </cfRule>
    <cfRule type="iconSet" priority="199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8653" priority="196">
      <formula>D22=0</formula>
    </cfRule>
    <cfRule type="iconSet" priority="197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8652" priority="194">
      <formula>D23=0</formula>
    </cfRule>
    <cfRule type="iconSet" priority="195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8651" priority="192">
      <formula>D24=0</formula>
    </cfRule>
    <cfRule type="iconSet" priority="193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8650" priority="190">
      <formula>D25=0</formula>
    </cfRule>
    <cfRule type="iconSet" priority="191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8649" priority="188">
      <formula>D26=0</formula>
    </cfRule>
    <cfRule type="iconSet" priority="189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8648" priority="186">
      <formula>D27=0</formula>
    </cfRule>
    <cfRule type="iconSet" priority="187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8647" priority="184">
      <formula>D28=0</formula>
    </cfRule>
    <cfRule type="iconSet" priority="185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8646" priority="182">
      <formula>D29=0</formula>
    </cfRule>
    <cfRule type="iconSet" priority="183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8645" priority="181">
      <formula>ISERROR(AD5)</formula>
    </cfRule>
  </conditionalFormatting>
  <conditionalFormatting sqref="AD5:AE5">
    <cfRule type="expression" dxfId="8644" priority="179">
      <formula>D5=0</formula>
    </cfRule>
    <cfRule type="iconSet" priority="180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8643" priority="177">
      <formula>D6=0</formula>
    </cfRule>
    <cfRule type="iconSet" priority="178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8642" priority="175">
      <formula>D7=0</formula>
    </cfRule>
    <cfRule type="iconSet" priority="176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8641" priority="173">
      <formula>D8=0</formula>
    </cfRule>
    <cfRule type="iconSet" priority="174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8640" priority="171">
      <formula>D9=0</formula>
    </cfRule>
    <cfRule type="iconSet" priority="172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8639" priority="169">
      <formula>D10=0</formula>
    </cfRule>
    <cfRule type="iconSet" priority="170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8638" priority="167">
      <formula>D11=0</formula>
    </cfRule>
    <cfRule type="iconSet" priority="168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8637" priority="165">
      <formula>D12=0</formula>
    </cfRule>
    <cfRule type="iconSet" priority="166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8636" priority="163">
      <formula>D13=0</formula>
    </cfRule>
    <cfRule type="iconSet" priority="164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8635" priority="161">
      <formula>D14=0</formula>
    </cfRule>
    <cfRule type="iconSet" priority="162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8634" priority="159">
      <formula>D15=0</formula>
    </cfRule>
    <cfRule type="iconSet" priority="160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8633" priority="157">
      <formula>D16=0</formula>
    </cfRule>
    <cfRule type="iconSet" priority="158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8632" priority="155">
      <formula>D17=0</formula>
    </cfRule>
    <cfRule type="iconSet" priority="156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8631" priority="153">
      <formula>D18=0</formula>
    </cfRule>
    <cfRule type="iconSet" priority="154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8630" priority="151">
      <formula>D19=0</formula>
    </cfRule>
    <cfRule type="iconSet" priority="152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8629" priority="149">
      <formula>D20=0</formula>
    </cfRule>
    <cfRule type="iconSet" priority="150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8628" priority="147">
      <formula>D21=0</formula>
    </cfRule>
    <cfRule type="iconSet" priority="148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8627" priority="145">
      <formula>D22=0</formula>
    </cfRule>
    <cfRule type="iconSet" priority="146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8626" priority="143">
      <formula>D23=0</formula>
    </cfRule>
    <cfRule type="iconSet" priority="144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8625" priority="141">
      <formula>D24=0</formula>
    </cfRule>
    <cfRule type="iconSet" priority="142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8624" priority="139">
      <formula>D25=0</formula>
    </cfRule>
    <cfRule type="iconSet" priority="140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8623" priority="137">
      <formula>D26=0</formula>
    </cfRule>
    <cfRule type="iconSet" priority="138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8622" priority="135">
      <formula>D27=0</formula>
    </cfRule>
    <cfRule type="iconSet" priority="136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8621" priority="133">
      <formula>D28=0</formula>
    </cfRule>
    <cfRule type="iconSet" priority="134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8620" priority="131">
      <formula>D29=0</formula>
    </cfRule>
    <cfRule type="iconSet" priority="132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8619" priority="130">
      <formula>ISERROR(AD5)</formula>
    </cfRule>
  </conditionalFormatting>
  <conditionalFormatting sqref="AD5:AE5">
    <cfRule type="iconSet" priority="129">
      <iconSet iconSet="3Arrows" reverse="1">
        <cfvo type="percent" val="0"/>
        <cfvo type="num" val="1"/>
        <cfvo type="num" val="2"/>
      </iconSet>
    </cfRule>
  </conditionalFormatting>
  <conditionalFormatting sqref="AD5:AE5">
    <cfRule type="expression" dxfId="8618" priority="127">
      <formula>D5=0</formula>
    </cfRule>
    <cfRule type="iconSet" priority="128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8617" priority="125">
      <formula>D6=0</formula>
    </cfRule>
    <cfRule type="iconSet" priority="126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8616" priority="123">
      <formula>D7=0</formula>
    </cfRule>
    <cfRule type="iconSet" priority="124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8615" priority="121">
      <formula>D8=0</formula>
    </cfRule>
    <cfRule type="iconSet" priority="122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8614" priority="119">
      <formula>D9=0</formula>
    </cfRule>
    <cfRule type="iconSet" priority="120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8613" priority="117">
      <formula>D10=0</formula>
    </cfRule>
    <cfRule type="iconSet" priority="118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8612" priority="115">
      <formula>D11=0</formula>
    </cfRule>
    <cfRule type="iconSet" priority="116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8611" priority="113">
      <formula>D12=0</formula>
    </cfRule>
    <cfRule type="iconSet" priority="114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8610" priority="111">
      <formula>D13=0</formula>
    </cfRule>
    <cfRule type="iconSet" priority="112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8609" priority="109">
      <formula>D14=0</formula>
    </cfRule>
    <cfRule type="iconSet" priority="110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8608" priority="107">
      <formula>D15=0</formula>
    </cfRule>
    <cfRule type="iconSet" priority="108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8607" priority="105">
      <formula>D16=0</formula>
    </cfRule>
    <cfRule type="iconSet" priority="106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8606" priority="103">
      <formula>D17=0</formula>
    </cfRule>
    <cfRule type="iconSet" priority="104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8605" priority="101">
      <formula>D18=0</formula>
    </cfRule>
    <cfRule type="iconSet" priority="102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8604" priority="99">
      <formula>D19=0</formula>
    </cfRule>
    <cfRule type="iconSet" priority="100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8603" priority="97">
      <formula>D20=0</formula>
    </cfRule>
    <cfRule type="iconSet" priority="98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8602" priority="95">
      <formula>D21=0</formula>
    </cfRule>
    <cfRule type="iconSet" priority="96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8601" priority="93">
      <formula>D22=0</formula>
    </cfRule>
    <cfRule type="iconSet" priority="94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8600" priority="91">
      <formula>D23=0</formula>
    </cfRule>
    <cfRule type="iconSet" priority="92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8599" priority="89">
      <formula>D24=0</formula>
    </cfRule>
    <cfRule type="iconSet" priority="90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8598" priority="87">
      <formula>D25=0</formula>
    </cfRule>
    <cfRule type="iconSet" priority="88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8597" priority="85">
      <formula>D26=0</formula>
    </cfRule>
    <cfRule type="iconSet" priority="86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8596" priority="83">
      <formula>D27=0</formula>
    </cfRule>
    <cfRule type="iconSet" priority="84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8595" priority="81">
      <formula>D28=0</formula>
    </cfRule>
    <cfRule type="iconSet" priority="82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8594" priority="79">
      <formula>D29=0</formula>
    </cfRule>
    <cfRule type="iconSet" priority="80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8593" priority="78">
      <formula>ISERROR(AD5)</formula>
    </cfRule>
  </conditionalFormatting>
  <conditionalFormatting sqref="AD5:AE5">
    <cfRule type="expression" dxfId="8592" priority="76">
      <formula>D5=0</formula>
    </cfRule>
    <cfRule type="iconSet" priority="77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8591" priority="74">
      <formula>D6=0</formula>
    </cfRule>
    <cfRule type="iconSet" priority="75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8590" priority="72">
      <formula>D7=0</formula>
    </cfRule>
    <cfRule type="iconSet" priority="73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8589" priority="70">
      <formula>D8=0</formula>
    </cfRule>
    <cfRule type="iconSet" priority="71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8588" priority="68">
      <formula>D9=0</formula>
    </cfRule>
    <cfRule type="iconSet" priority="69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8587" priority="66">
      <formula>D10=0</formula>
    </cfRule>
    <cfRule type="iconSet" priority="67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8586" priority="64">
      <formula>D11=0</formula>
    </cfRule>
    <cfRule type="iconSet" priority="65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8585" priority="62">
      <formula>D12=0</formula>
    </cfRule>
    <cfRule type="iconSet" priority="63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8584" priority="60">
      <formula>D13=0</formula>
    </cfRule>
    <cfRule type="iconSet" priority="61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8583" priority="58">
      <formula>D14=0</formula>
    </cfRule>
    <cfRule type="iconSet" priority="59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8582" priority="56">
      <formula>D15=0</formula>
    </cfRule>
    <cfRule type="iconSet" priority="57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8581" priority="54">
      <formula>D16=0</formula>
    </cfRule>
    <cfRule type="iconSet" priority="55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8580" priority="52">
      <formula>D17=0</formula>
    </cfRule>
    <cfRule type="iconSet" priority="53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8579" priority="50">
      <formula>D18=0</formula>
    </cfRule>
    <cfRule type="iconSet" priority="51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8578" priority="48">
      <formula>D19=0</formula>
    </cfRule>
    <cfRule type="iconSet" priority="49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8577" priority="46">
      <formula>D20=0</formula>
    </cfRule>
    <cfRule type="iconSet" priority="47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8576" priority="44">
      <formula>D21=0</formula>
    </cfRule>
    <cfRule type="iconSet" priority="45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8575" priority="42">
      <formula>D22=0</formula>
    </cfRule>
    <cfRule type="iconSet" priority="43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8574" priority="40">
      <formula>D23=0</formula>
    </cfRule>
    <cfRule type="iconSet" priority="41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8573" priority="38">
      <formula>D24=0</formula>
    </cfRule>
    <cfRule type="iconSet" priority="39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8572" priority="36">
      <formula>D25=0</formula>
    </cfRule>
    <cfRule type="iconSet" priority="37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8571" priority="34">
      <formula>D26=0</formula>
    </cfRule>
    <cfRule type="iconSet" priority="35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8570" priority="32">
      <formula>D27=0</formula>
    </cfRule>
    <cfRule type="iconSet" priority="33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8569" priority="30">
      <formula>D28=0</formula>
    </cfRule>
    <cfRule type="iconSet" priority="31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8568" priority="28">
      <formula>D29=0</formula>
    </cfRule>
    <cfRule type="iconSet" priority="29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8567" priority="27">
      <formula>ISERROR(AD5)</formula>
    </cfRule>
  </conditionalFormatting>
  <conditionalFormatting sqref="AD5:AD29">
    <cfRule type="containsErrors" dxfId="8566" priority="26">
      <formula>ISERROR(AD5)</formula>
    </cfRule>
  </conditionalFormatting>
  <conditionalFormatting sqref="AD5">
    <cfRule type="iconSet" priority="25">
      <iconSet iconSet="3Arrows">
        <cfvo type="percent" val="0"/>
        <cfvo type="num" val="0"/>
        <cfvo type="num" val="1"/>
      </iconSet>
    </cfRule>
  </conditionalFormatting>
  <conditionalFormatting sqref="AD6">
    <cfRule type="iconSet" priority="24">
      <iconSet iconSet="3Arrows">
        <cfvo type="percent" val="0"/>
        <cfvo type="num" val="0"/>
        <cfvo type="num" val="1"/>
      </iconSet>
    </cfRule>
  </conditionalFormatting>
  <conditionalFormatting sqref="AD7">
    <cfRule type="iconSet" priority="23">
      <iconSet iconSet="3Arrows">
        <cfvo type="percent" val="0"/>
        <cfvo type="num" val="0"/>
        <cfvo type="num" val="1"/>
      </iconSet>
    </cfRule>
  </conditionalFormatting>
  <conditionalFormatting sqref="AD8">
    <cfRule type="iconSet" priority="22">
      <iconSet iconSet="3Arrows">
        <cfvo type="percent" val="0"/>
        <cfvo type="num" val="0"/>
        <cfvo type="num" val="1"/>
      </iconSet>
    </cfRule>
  </conditionalFormatting>
  <conditionalFormatting sqref="AD9">
    <cfRule type="iconSet" priority="21">
      <iconSet iconSet="3Arrows">
        <cfvo type="percent" val="0"/>
        <cfvo type="num" val="0"/>
        <cfvo type="num" val="1"/>
      </iconSet>
    </cfRule>
  </conditionalFormatting>
  <conditionalFormatting sqref="AD10">
    <cfRule type="iconSet" priority="20">
      <iconSet iconSet="3Arrows">
        <cfvo type="percent" val="0"/>
        <cfvo type="num" val="0"/>
        <cfvo type="num" val="1"/>
      </iconSet>
    </cfRule>
  </conditionalFormatting>
  <conditionalFormatting sqref="AD11">
    <cfRule type="iconSet" priority="19">
      <iconSet iconSet="3Arrows">
        <cfvo type="percent" val="0"/>
        <cfvo type="num" val="0"/>
        <cfvo type="num" val="1"/>
      </iconSet>
    </cfRule>
  </conditionalFormatting>
  <conditionalFormatting sqref="AD12">
    <cfRule type="iconSet" priority="18">
      <iconSet iconSet="3Arrows">
        <cfvo type="percent" val="0"/>
        <cfvo type="num" val="0"/>
        <cfvo type="num" val="1"/>
      </iconSet>
    </cfRule>
  </conditionalFormatting>
  <conditionalFormatting sqref="AD13">
    <cfRule type="iconSet" priority="17">
      <iconSet iconSet="3Arrows">
        <cfvo type="percent" val="0"/>
        <cfvo type="num" val="0"/>
        <cfvo type="num" val="1"/>
      </iconSet>
    </cfRule>
  </conditionalFormatting>
  <conditionalFormatting sqref="AD14">
    <cfRule type="iconSet" priority="16">
      <iconSet iconSet="3Arrows">
        <cfvo type="percent" val="0"/>
        <cfvo type="num" val="0"/>
        <cfvo type="num" val="1"/>
      </iconSet>
    </cfRule>
  </conditionalFormatting>
  <conditionalFormatting sqref="AD15">
    <cfRule type="iconSet" priority="15">
      <iconSet iconSet="3Arrows">
        <cfvo type="percent" val="0"/>
        <cfvo type="num" val="0"/>
        <cfvo type="num" val="1"/>
      </iconSet>
    </cfRule>
  </conditionalFormatting>
  <conditionalFormatting sqref="AD16">
    <cfRule type="iconSet" priority="14">
      <iconSet iconSet="3Arrows">
        <cfvo type="percent" val="0"/>
        <cfvo type="num" val="0"/>
        <cfvo type="num" val="1"/>
      </iconSet>
    </cfRule>
  </conditionalFormatting>
  <conditionalFormatting sqref="AD17">
    <cfRule type="iconSet" priority="13">
      <iconSet iconSet="3Arrows">
        <cfvo type="percent" val="0"/>
        <cfvo type="num" val="0"/>
        <cfvo type="num" val="1"/>
      </iconSet>
    </cfRule>
  </conditionalFormatting>
  <conditionalFormatting sqref="AD18">
    <cfRule type="iconSet" priority="12">
      <iconSet iconSet="3Arrows">
        <cfvo type="percent" val="0"/>
        <cfvo type="num" val="0"/>
        <cfvo type="num" val="1"/>
      </iconSet>
    </cfRule>
  </conditionalFormatting>
  <conditionalFormatting sqref="AD19">
    <cfRule type="iconSet" priority="11">
      <iconSet iconSet="3Arrows">
        <cfvo type="percent" val="0"/>
        <cfvo type="num" val="0"/>
        <cfvo type="num" val="1"/>
      </iconSet>
    </cfRule>
  </conditionalFormatting>
  <conditionalFormatting sqref="AD20">
    <cfRule type="iconSet" priority="10">
      <iconSet iconSet="3Arrows">
        <cfvo type="percent" val="0"/>
        <cfvo type="num" val="0"/>
        <cfvo type="num" val="1"/>
      </iconSet>
    </cfRule>
  </conditionalFormatting>
  <conditionalFormatting sqref="AD21">
    <cfRule type="iconSet" priority="9">
      <iconSet iconSet="3Arrows">
        <cfvo type="percent" val="0"/>
        <cfvo type="num" val="0"/>
        <cfvo type="num" val="1"/>
      </iconSet>
    </cfRule>
  </conditionalFormatting>
  <conditionalFormatting sqref="AD22">
    <cfRule type="iconSet" priority="8">
      <iconSet iconSet="3Arrows">
        <cfvo type="percent" val="0"/>
        <cfvo type="num" val="0"/>
        <cfvo type="num" val="1"/>
      </iconSet>
    </cfRule>
  </conditionalFormatting>
  <conditionalFormatting sqref="AD23">
    <cfRule type="iconSet" priority="7">
      <iconSet iconSet="3Arrows">
        <cfvo type="percent" val="0"/>
        <cfvo type="num" val="0"/>
        <cfvo type="num" val="1"/>
      </iconSet>
    </cfRule>
  </conditionalFormatting>
  <conditionalFormatting sqref="AD24">
    <cfRule type="iconSet" priority="6">
      <iconSet iconSet="3Arrows">
        <cfvo type="percent" val="0"/>
        <cfvo type="num" val="0"/>
        <cfvo type="num" val="1"/>
      </iconSet>
    </cfRule>
  </conditionalFormatting>
  <conditionalFormatting sqref="AD25">
    <cfRule type="iconSet" priority="5">
      <iconSet iconSet="3Arrows">
        <cfvo type="percent" val="0"/>
        <cfvo type="num" val="0"/>
        <cfvo type="num" val="1"/>
      </iconSet>
    </cfRule>
  </conditionalFormatting>
  <conditionalFormatting sqref="AD26">
    <cfRule type="iconSet" priority="4">
      <iconSet iconSet="3Arrows">
        <cfvo type="percent" val="0"/>
        <cfvo type="num" val="0"/>
        <cfvo type="num" val="1"/>
      </iconSet>
    </cfRule>
  </conditionalFormatting>
  <conditionalFormatting sqref="AD27">
    <cfRule type="iconSet" priority="3">
      <iconSet iconSet="3Arrows">
        <cfvo type="percent" val="0"/>
        <cfvo type="num" val="0"/>
        <cfvo type="num" val="1"/>
      </iconSet>
    </cfRule>
  </conditionalFormatting>
  <conditionalFormatting sqref="AD28">
    <cfRule type="iconSet" priority="2">
      <iconSet iconSet="3Arrows">
        <cfvo type="percent" val="0"/>
        <cfvo type="num" val="0"/>
        <cfvo type="num" val="1"/>
      </iconSet>
    </cfRule>
  </conditionalFormatting>
  <conditionalFormatting sqref="AD29">
    <cfRule type="iconSet" priority="1">
      <iconSet iconSet="3Arrows">
        <cfvo type="percent" val="0"/>
        <cfvo type="num" val="0"/>
        <cfvo type="num" val="1"/>
      </iconSet>
    </cfRule>
  </conditionalFormatting>
  <dataValidations count="4">
    <dataValidation type="custom" allowBlank="1" showInputMessage="1" showErrorMessage="1" errorTitle="Erreur d'encodage" error="La valeur que vous avez tapée n'est pas valide. Veuillez entrer 'NE', 'CM' ou un nombre supérieur à la cote." sqref="Y5:Y29 W5:W29 J5:J29 U5:U29 S5:S29 Q5:Q29 H5:H29">
      <formula1>OR(AND(H5&gt;=G5),AND(H5="NE",G5="NE"),AND(H5="CM",G5="CM"))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N5:O29">
      <formula1>OR(AND(N5&gt;=J5),AND(N5="NE",J5="NE"),AND(N5="CM",J5="CM"))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F5:F29">
      <formula1>OR(AND(E5="NE",F5="NE"),AND(E5="CM",F5="CM"),AND(F5&gt;=E5))</formula1>
    </dataValidation>
    <dataValidation type="custom" allowBlank="1" showInputMessage="1" showErrorMessage="1" errorTitle="Erreur d'encodage" error="La valeur que vous avez tapée n'est pas valide. Veuillez entrer 'NE', 'CM' ou un nombre sous la valeur MAX." sqref="E5:E29 G5:G29 I5:I29 P5:P29 R5:R29 T5:T29 V5:V29 X5:X29">
      <formula1>OR(AND(E5="NE"),AND(E5="CM"),AND(E5="D"),AND(E5&gt;=0,E5&lt;999))</formula1>
    </dataValidation>
  </dataValidations>
  <pageMargins left="0.7" right="0.7" top="0.75" bottom="0.75" header="0.3" footer="0.3"/>
  <pageSetup paperSize="9" orientation="portrait" horizontalDpi="1200" verticalDpi="1200" r:id="rId2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0">
    <tabColor rgb="FFFFFF00"/>
  </sheetPr>
  <dimension ref="A1:BQ325"/>
  <sheetViews>
    <sheetView zoomScale="85" zoomScaleNormal="85" workbookViewId="0">
      <selection activeCell="E3" sqref="E3:F3"/>
    </sheetView>
  </sheetViews>
  <sheetFormatPr baseColWidth="10" defaultRowHeight="15"/>
  <cols>
    <col min="1" max="1" width="10.7109375" style="3" customWidth="1"/>
    <col min="2" max="2" width="2.7109375" style="3" customWidth="1"/>
    <col min="3" max="3" width="27.7109375" style="1" customWidth="1"/>
    <col min="4" max="4" width="22.7109375" customWidth="1"/>
    <col min="5" max="10" width="7.7109375" customWidth="1"/>
    <col min="11" max="12" width="8.7109375" style="3" customWidth="1"/>
    <col min="13" max="13" width="5.7109375" style="77" customWidth="1"/>
    <col min="14" max="15" width="2.7109375" customWidth="1"/>
    <col min="16" max="25" width="7.7109375" customWidth="1"/>
    <col min="26" max="27" width="8.7109375" style="3" customWidth="1"/>
    <col min="28" max="28" width="5.7109375" style="7" customWidth="1"/>
    <col min="29" max="29" width="2.7109375" style="3" hidden="1" customWidth="1"/>
    <col min="30" max="30" width="5.7109375" style="7" customWidth="1"/>
    <col min="31" max="31" width="3.7109375" style="77" customWidth="1"/>
    <col min="32" max="48" width="11.42578125" style="3"/>
  </cols>
  <sheetData>
    <row r="1" spans="1:55" s="3" customFormat="1" ht="54.95" customHeight="1">
      <c r="A1" s="104"/>
      <c r="B1" s="25"/>
      <c r="C1" s="167" t="s">
        <v>44</v>
      </c>
      <c r="D1" s="166" t="str">
        <f>MATIÈRES!I14</f>
        <v>ÉDUCATION TECHNOLOGIQUE (Mr SMETS - 1p.)</v>
      </c>
      <c r="E1" s="164"/>
      <c r="F1" s="164"/>
      <c r="G1" s="164"/>
      <c r="H1" s="164"/>
      <c r="I1" s="164"/>
      <c r="J1" s="164"/>
      <c r="K1" s="164"/>
      <c r="L1" s="164"/>
      <c r="M1" s="164"/>
      <c r="N1" s="165" t="s">
        <v>145</v>
      </c>
      <c r="O1" s="168" t="s">
        <v>144</v>
      </c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0"/>
      <c r="AE1" s="147"/>
      <c r="AF1" s="104"/>
      <c r="AG1" s="104"/>
      <c r="AH1" s="104"/>
      <c r="AI1" s="104"/>
      <c r="AJ1" s="104"/>
      <c r="AK1" s="104"/>
      <c r="AL1" s="104"/>
      <c r="AM1" s="104"/>
      <c r="AN1" s="104"/>
      <c r="AO1" s="104"/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</row>
    <row r="2" spans="1:55" s="3" customFormat="1" ht="15" customHeight="1">
      <c r="A2" s="21"/>
      <c r="B2" s="21"/>
      <c r="C2" s="24"/>
      <c r="D2" s="21"/>
      <c r="E2" s="21"/>
      <c r="F2" s="21"/>
      <c r="G2" s="21"/>
      <c r="H2" s="21"/>
      <c r="I2" s="21"/>
      <c r="J2" s="21"/>
      <c r="K2" s="21"/>
      <c r="L2" s="21"/>
      <c r="M2" s="76"/>
      <c r="N2" s="21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5"/>
      <c r="AC2" s="33"/>
      <c r="AD2" s="35"/>
      <c r="AE2" s="92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104"/>
      <c r="AS2" s="104"/>
      <c r="AT2" s="104"/>
      <c r="AU2" s="104"/>
      <c r="AV2" s="104"/>
      <c r="AW2" s="104"/>
      <c r="AX2" s="104"/>
      <c r="AY2" s="104"/>
      <c r="AZ2" s="104"/>
      <c r="BA2" s="104"/>
      <c r="BB2" s="104"/>
      <c r="BC2" s="104"/>
    </row>
    <row r="3" spans="1:55">
      <c r="A3" s="104"/>
      <c r="B3" s="21"/>
      <c r="C3" s="229" t="s">
        <v>37</v>
      </c>
      <c r="D3" s="229"/>
      <c r="E3" s="227"/>
      <c r="F3" s="227"/>
      <c r="G3" s="228"/>
      <c r="H3" s="228"/>
      <c r="I3" s="227"/>
      <c r="J3" s="227"/>
      <c r="K3" s="230" t="s">
        <v>35</v>
      </c>
      <c r="L3" s="230"/>
      <c r="M3" s="94" t="s">
        <v>65</v>
      </c>
      <c r="N3" s="62"/>
      <c r="O3" s="63"/>
      <c r="P3" s="228"/>
      <c r="Q3" s="228"/>
      <c r="R3" s="227"/>
      <c r="S3" s="227"/>
      <c r="T3" s="228"/>
      <c r="U3" s="228"/>
      <c r="V3" s="227"/>
      <c r="W3" s="227"/>
      <c r="X3" s="228"/>
      <c r="Y3" s="228"/>
      <c r="Z3" s="230" t="s">
        <v>35</v>
      </c>
      <c r="AA3" s="230"/>
      <c r="AB3" s="94" t="s">
        <v>65</v>
      </c>
      <c r="AC3" s="35"/>
      <c r="AD3" s="35"/>
      <c r="AE3" s="92"/>
      <c r="AF3" s="10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4"/>
      <c r="AT3" s="104"/>
      <c r="AU3" s="104"/>
      <c r="AV3" s="104"/>
      <c r="AW3" s="104"/>
      <c r="AX3" s="104"/>
      <c r="AY3" s="104"/>
      <c r="AZ3" s="104"/>
      <c r="BA3" s="104"/>
      <c r="BB3" s="104"/>
      <c r="BC3" s="104"/>
    </row>
    <row r="4" spans="1:55">
      <c r="A4" s="104"/>
      <c r="B4" s="21"/>
      <c r="C4" s="9" t="s">
        <v>0</v>
      </c>
      <c r="D4" s="36" t="s">
        <v>1</v>
      </c>
      <c r="E4" s="37" t="s">
        <v>2</v>
      </c>
      <c r="F4" s="37" t="s">
        <v>3</v>
      </c>
      <c r="G4" s="38" t="s">
        <v>4</v>
      </c>
      <c r="H4" s="38" t="s">
        <v>5</v>
      </c>
      <c r="I4" s="37" t="s">
        <v>6</v>
      </c>
      <c r="J4" s="37" t="s">
        <v>7</v>
      </c>
      <c r="K4" s="11"/>
      <c r="L4" s="11"/>
      <c r="M4" s="94"/>
      <c r="N4" s="26"/>
      <c r="O4" s="34"/>
      <c r="P4" s="38" t="s">
        <v>8</v>
      </c>
      <c r="Q4" s="38" t="s">
        <v>9</v>
      </c>
      <c r="R4" s="37" t="s">
        <v>10</v>
      </c>
      <c r="S4" s="37" t="s">
        <v>11</v>
      </c>
      <c r="T4" s="38" t="s">
        <v>12</v>
      </c>
      <c r="U4" s="38" t="s">
        <v>13</v>
      </c>
      <c r="V4" s="37" t="s">
        <v>14</v>
      </c>
      <c r="W4" s="37" t="s">
        <v>15</v>
      </c>
      <c r="X4" s="38" t="s">
        <v>16</v>
      </c>
      <c r="Y4" s="38" t="s">
        <v>17</v>
      </c>
      <c r="Z4" s="11"/>
      <c r="AA4" s="11"/>
      <c r="AB4" s="95"/>
      <c r="AC4" s="35"/>
      <c r="AD4" s="35"/>
      <c r="AE4" s="92"/>
      <c r="AF4" s="10"/>
      <c r="AG4" s="104"/>
      <c r="AH4" s="104"/>
      <c r="AI4" s="104"/>
      <c r="AJ4" s="104"/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04"/>
      <c r="BA4" s="104"/>
      <c r="BB4" s="104"/>
      <c r="BC4" s="104"/>
    </row>
    <row r="5" spans="1:55">
      <c r="A5" s="104"/>
      <c r="B5" s="31">
        <v>1</v>
      </c>
      <c r="C5" s="10" t="str">
        <f>Élèves!C4</f>
        <v>MARTIN</v>
      </c>
      <c r="D5" s="10" t="str">
        <f>Élèves!D4</f>
        <v>Paul</v>
      </c>
      <c r="E5" s="5"/>
      <c r="F5" s="5"/>
      <c r="G5" s="5"/>
      <c r="H5" s="5"/>
      <c r="I5" s="32"/>
      <c r="J5" s="5"/>
      <c r="K5" s="12" t="e">
        <f>SUM(E5,G5,I5)/SUM(F5,H5,J5)*100</f>
        <v>#DIV/0!</v>
      </c>
      <c r="L5" s="11" t="s">
        <v>22</v>
      </c>
      <c r="M5" s="94" t="e">
        <f ca="1">RANK(K5,INDIRECT("K5:K" &amp; $AL$5))</f>
        <v>#DIV/0!</v>
      </c>
      <c r="N5" s="22"/>
      <c r="O5" s="35"/>
      <c r="P5" s="5"/>
      <c r="Q5" s="5"/>
      <c r="R5" s="5"/>
      <c r="S5" s="5"/>
      <c r="T5" s="5"/>
      <c r="U5" s="5"/>
      <c r="V5" s="5"/>
      <c r="W5" s="5"/>
      <c r="X5" s="5"/>
      <c r="Y5" s="5"/>
      <c r="Z5" s="12" t="e">
        <f>SUM(E5,G5,I5,P5,R5,T5,V5,X5)/SUM(F5,H5,J5,Q5,S5,U5,W5,Y5)*100</f>
        <v>#DIV/0!</v>
      </c>
      <c r="AA5" s="11" t="s">
        <v>22</v>
      </c>
      <c r="AB5" s="94" t="e">
        <f ca="1">RANK(Z5,INDIRECT("Z5:Z" &amp; AL$5))</f>
        <v>#DIV/0!</v>
      </c>
      <c r="AC5" s="35" t="e">
        <f t="shared" ref="AC5:AC29" si="0">IF(K5&gt;Z5,2,0)</f>
        <v>#DIV/0!</v>
      </c>
      <c r="AD5" s="52" t="e">
        <f t="shared" ref="AD5:AD29" si="1">Z5-K5</f>
        <v>#DIV/0!</v>
      </c>
      <c r="AE5" s="93" t="s">
        <v>54</v>
      </c>
      <c r="AF5" s="10"/>
      <c r="AG5" s="104"/>
      <c r="AH5" s="104"/>
      <c r="AI5" s="104"/>
      <c r="AJ5" s="104"/>
      <c r="AK5" s="104"/>
      <c r="AL5" s="104">
        <f>SUM(Élèves!P6+4)</f>
        <v>11</v>
      </c>
      <c r="AM5" s="104"/>
      <c r="AN5" s="104"/>
      <c r="AO5" s="104"/>
      <c r="AP5" s="104"/>
      <c r="AQ5" s="104"/>
      <c r="AR5" s="104"/>
      <c r="AS5" s="104"/>
      <c r="AT5" s="104"/>
      <c r="AU5" s="104"/>
      <c r="AV5" s="104"/>
      <c r="AW5" s="104"/>
      <c r="AX5" s="104"/>
      <c r="AY5" s="104"/>
      <c r="AZ5" s="104"/>
      <c r="BA5" s="104"/>
      <c r="BB5" s="104"/>
      <c r="BC5" s="104"/>
    </row>
    <row r="6" spans="1:55">
      <c r="A6" s="104"/>
      <c r="B6" s="31">
        <v>2</v>
      </c>
      <c r="C6" s="10" t="str">
        <f>Élèves!C5</f>
        <v>DUPOND</v>
      </c>
      <c r="D6" s="10" t="str">
        <f>Élèves!D5</f>
        <v>Henri</v>
      </c>
      <c r="E6" s="5"/>
      <c r="F6" s="5"/>
      <c r="G6" s="5"/>
      <c r="H6" s="5"/>
      <c r="I6" s="32"/>
      <c r="J6" s="5"/>
      <c r="K6" s="12" t="e">
        <f t="shared" ref="K6:K29" si="2">SUM(E6,G6,I6)/SUM(F6,H6,J6)*100</f>
        <v>#DIV/0!</v>
      </c>
      <c r="L6" s="11" t="s">
        <v>22</v>
      </c>
      <c r="M6" s="94" t="e">
        <f t="shared" ref="M6:M29" ca="1" si="3">RANK(K6,INDIRECT("K5:K" &amp; $AL$5))</f>
        <v>#DIV/0!</v>
      </c>
      <c r="N6" s="22"/>
      <c r="O6" s="35"/>
      <c r="P6" s="5"/>
      <c r="Q6" s="5"/>
      <c r="R6" s="5"/>
      <c r="S6" s="5"/>
      <c r="T6" s="5"/>
      <c r="U6" s="5"/>
      <c r="V6" s="5"/>
      <c r="W6" s="5"/>
      <c r="X6" s="5"/>
      <c r="Y6" s="5"/>
      <c r="Z6" s="12" t="e">
        <f t="shared" ref="Z6:Z29" si="4">SUM(E6,G6,I6,P6,R6,T6,V6,X6)/SUM(F6,H6,J6,Q6,S6,U6,W6,Y6)*100</f>
        <v>#DIV/0!</v>
      </c>
      <c r="AA6" s="11" t="s">
        <v>22</v>
      </c>
      <c r="AB6" s="94" t="e">
        <f t="shared" ref="AB6:AB29" ca="1" si="5">RANK(Z6,INDIRECT("Z5:Z" &amp; AL$5))</f>
        <v>#DIV/0!</v>
      </c>
      <c r="AC6" s="35" t="e">
        <f t="shared" si="0"/>
        <v>#DIV/0!</v>
      </c>
      <c r="AD6" s="52" t="e">
        <f t="shared" si="1"/>
        <v>#DIV/0!</v>
      </c>
      <c r="AE6" s="93" t="s">
        <v>54</v>
      </c>
      <c r="AF6" s="10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  <c r="AR6" s="104"/>
      <c r="AS6" s="104"/>
      <c r="AT6" s="104"/>
      <c r="AU6" s="104"/>
      <c r="AV6" s="104"/>
      <c r="AW6" s="104"/>
      <c r="AX6" s="104"/>
      <c r="AY6" s="104"/>
      <c r="AZ6" s="104"/>
      <c r="BA6" s="104"/>
      <c r="BB6" s="104"/>
      <c r="BC6" s="104"/>
    </row>
    <row r="7" spans="1:55">
      <c r="A7" s="104"/>
      <c r="B7" s="31">
        <v>3</v>
      </c>
      <c r="C7" s="10" t="str">
        <f>Élèves!C6</f>
        <v>TABERNACLE</v>
      </c>
      <c r="D7" s="10" t="str">
        <f>Élèves!D6</f>
        <v>Ghislain</v>
      </c>
      <c r="E7" s="5"/>
      <c r="F7" s="5"/>
      <c r="G7" s="5"/>
      <c r="H7" s="5"/>
      <c r="I7" s="32"/>
      <c r="J7" s="5"/>
      <c r="K7" s="12" t="e">
        <f t="shared" si="2"/>
        <v>#DIV/0!</v>
      </c>
      <c r="L7" s="11" t="s">
        <v>22</v>
      </c>
      <c r="M7" s="94" t="e">
        <f t="shared" ca="1" si="3"/>
        <v>#DIV/0!</v>
      </c>
      <c r="N7" s="22"/>
      <c r="O7" s="35"/>
      <c r="P7" s="5"/>
      <c r="Q7" s="5"/>
      <c r="R7" s="5"/>
      <c r="S7" s="5"/>
      <c r="T7" s="5"/>
      <c r="U7" s="5"/>
      <c r="V7" s="5"/>
      <c r="W7" s="5"/>
      <c r="X7" s="5"/>
      <c r="Y7" s="5"/>
      <c r="Z7" s="12" t="e">
        <f t="shared" si="4"/>
        <v>#DIV/0!</v>
      </c>
      <c r="AA7" s="11" t="s">
        <v>22</v>
      </c>
      <c r="AB7" s="94" t="e">
        <f t="shared" ca="1" si="5"/>
        <v>#DIV/0!</v>
      </c>
      <c r="AC7" s="35" t="e">
        <f t="shared" si="0"/>
        <v>#DIV/0!</v>
      </c>
      <c r="AD7" s="52" t="e">
        <f t="shared" si="1"/>
        <v>#DIV/0!</v>
      </c>
      <c r="AE7" s="93" t="s">
        <v>54</v>
      </c>
      <c r="AF7" s="10"/>
      <c r="AG7" s="104"/>
      <c r="AH7" s="104"/>
      <c r="AI7" s="104"/>
      <c r="AJ7" s="104"/>
      <c r="AK7" s="104"/>
      <c r="AL7" s="104"/>
      <c r="AM7" s="104"/>
      <c r="AN7" s="104"/>
      <c r="AO7" s="104"/>
      <c r="AP7" s="104"/>
      <c r="AQ7" s="104"/>
      <c r="AR7" s="104"/>
      <c r="AS7" s="104"/>
      <c r="AT7" s="104"/>
      <c r="AU7" s="104"/>
      <c r="AV7" s="104"/>
      <c r="AW7" s="104"/>
      <c r="AX7" s="104"/>
      <c r="AY7" s="104"/>
      <c r="AZ7" s="104"/>
      <c r="BA7" s="104"/>
      <c r="BB7" s="104"/>
      <c r="BC7" s="104"/>
    </row>
    <row r="8" spans="1:55">
      <c r="A8" s="104"/>
      <c r="B8" s="31">
        <v>4</v>
      </c>
      <c r="C8" s="10" t="str">
        <f>Élèves!C7</f>
        <v>EASY</v>
      </c>
      <c r="D8" s="10" t="str">
        <f>Élèves!D7</f>
        <v>Isabelle</v>
      </c>
      <c r="E8" s="5"/>
      <c r="F8" s="5"/>
      <c r="G8" s="5"/>
      <c r="H8" s="5"/>
      <c r="I8" s="32"/>
      <c r="J8" s="5"/>
      <c r="K8" s="12" t="e">
        <f t="shared" si="2"/>
        <v>#DIV/0!</v>
      </c>
      <c r="L8" s="11" t="s">
        <v>22</v>
      </c>
      <c r="M8" s="94" t="e">
        <f t="shared" ca="1" si="3"/>
        <v>#DIV/0!</v>
      </c>
      <c r="N8" s="22"/>
      <c r="O8" s="35"/>
      <c r="P8" s="5"/>
      <c r="Q8" s="5"/>
      <c r="R8" s="5"/>
      <c r="S8" s="5"/>
      <c r="T8" s="5"/>
      <c r="U8" s="5"/>
      <c r="V8" s="5"/>
      <c r="W8" s="5"/>
      <c r="X8" s="5"/>
      <c r="Y8" s="5"/>
      <c r="Z8" s="12" t="e">
        <f t="shared" si="4"/>
        <v>#DIV/0!</v>
      </c>
      <c r="AA8" s="11" t="s">
        <v>22</v>
      </c>
      <c r="AB8" s="94" t="e">
        <f t="shared" ca="1" si="5"/>
        <v>#DIV/0!</v>
      </c>
      <c r="AC8" s="35" t="e">
        <f t="shared" si="0"/>
        <v>#DIV/0!</v>
      </c>
      <c r="AD8" s="52" t="e">
        <f t="shared" si="1"/>
        <v>#DIV/0!</v>
      </c>
      <c r="AE8" s="93" t="s">
        <v>54</v>
      </c>
      <c r="AF8" s="10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</row>
    <row r="9" spans="1:55">
      <c r="A9" s="104"/>
      <c r="B9" s="31">
        <v>5</v>
      </c>
      <c r="C9" s="10" t="str">
        <f>Élèves!C8</f>
        <v>KINGDOM</v>
      </c>
      <c r="D9" s="10" t="str">
        <f>Élèves!D8</f>
        <v>Aline</v>
      </c>
      <c r="E9" s="5"/>
      <c r="F9" s="5"/>
      <c r="G9" s="5"/>
      <c r="H9" s="5"/>
      <c r="I9" s="32"/>
      <c r="J9" s="5"/>
      <c r="K9" s="12" t="e">
        <f t="shared" si="2"/>
        <v>#DIV/0!</v>
      </c>
      <c r="L9" s="11" t="s">
        <v>22</v>
      </c>
      <c r="M9" s="94" t="e">
        <f t="shared" ca="1" si="3"/>
        <v>#DIV/0!</v>
      </c>
      <c r="N9" s="22"/>
      <c r="O9" s="35"/>
      <c r="P9" s="5"/>
      <c r="Q9" s="5"/>
      <c r="R9" s="5"/>
      <c r="S9" s="5"/>
      <c r="T9" s="5"/>
      <c r="U9" s="5"/>
      <c r="V9" s="5"/>
      <c r="W9" s="5"/>
      <c r="X9" s="5"/>
      <c r="Y9" s="5"/>
      <c r="Z9" s="12" t="e">
        <f t="shared" si="4"/>
        <v>#DIV/0!</v>
      </c>
      <c r="AA9" s="11" t="s">
        <v>22</v>
      </c>
      <c r="AB9" s="94" t="e">
        <f t="shared" ca="1" si="5"/>
        <v>#DIV/0!</v>
      </c>
      <c r="AC9" s="35" t="e">
        <f t="shared" si="0"/>
        <v>#DIV/0!</v>
      </c>
      <c r="AD9" s="52" t="e">
        <f t="shared" si="1"/>
        <v>#DIV/0!</v>
      </c>
      <c r="AE9" s="93" t="s">
        <v>54</v>
      </c>
      <c r="AF9" s="10"/>
      <c r="AG9" s="104"/>
      <c r="AH9" s="104"/>
      <c r="AI9" s="104"/>
      <c r="AJ9" s="104"/>
      <c r="AK9" s="104"/>
      <c r="AL9" s="104"/>
      <c r="AM9" s="104"/>
      <c r="AN9" s="104"/>
      <c r="AO9" s="104"/>
      <c r="AP9" s="104"/>
      <c r="AQ9" s="104"/>
      <c r="AR9" s="104"/>
      <c r="AS9" s="104"/>
      <c r="AT9" s="104"/>
      <c r="AU9" s="104"/>
      <c r="AV9" s="104"/>
      <c r="AW9" s="104"/>
      <c r="AX9" s="104"/>
      <c r="AY9" s="104"/>
      <c r="AZ9" s="104"/>
      <c r="BA9" s="104"/>
      <c r="BB9" s="104"/>
      <c r="BC9" s="104"/>
    </row>
    <row r="10" spans="1:55">
      <c r="A10" s="104"/>
      <c r="B10" s="31">
        <v>6</v>
      </c>
      <c r="C10" s="10" t="str">
        <f>Élèves!C9</f>
        <v>FORTE</v>
      </c>
      <c r="D10" s="10" t="str">
        <f>Élèves!D9</f>
        <v>Salie</v>
      </c>
      <c r="E10" s="5"/>
      <c r="F10" s="5"/>
      <c r="G10" s="5"/>
      <c r="H10" s="5"/>
      <c r="I10" s="32"/>
      <c r="J10" s="5"/>
      <c r="K10" s="12" t="e">
        <f t="shared" si="2"/>
        <v>#DIV/0!</v>
      </c>
      <c r="L10" s="11" t="s">
        <v>22</v>
      </c>
      <c r="M10" s="94" t="e">
        <f t="shared" ca="1" si="3"/>
        <v>#DIV/0!</v>
      </c>
      <c r="N10" s="22"/>
      <c r="O10" s="35"/>
      <c r="P10" s="5"/>
      <c r="Q10" s="5"/>
      <c r="R10" s="5"/>
      <c r="S10" s="5"/>
      <c r="T10" s="5"/>
      <c r="U10" s="5"/>
      <c r="V10" s="5"/>
      <c r="W10" s="5"/>
      <c r="X10" s="5"/>
      <c r="Y10" s="5"/>
      <c r="Z10" s="12" t="e">
        <f t="shared" si="4"/>
        <v>#DIV/0!</v>
      </c>
      <c r="AA10" s="11" t="s">
        <v>22</v>
      </c>
      <c r="AB10" s="94" t="e">
        <f t="shared" ca="1" si="5"/>
        <v>#DIV/0!</v>
      </c>
      <c r="AC10" s="35" t="e">
        <f t="shared" si="0"/>
        <v>#DIV/0!</v>
      </c>
      <c r="AD10" s="52" t="e">
        <f t="shared" si="1"/>
        <v>#DIV/0!</v>
      </c>
      <c r="AE10" s="93" t="s">
        <v>54</v>
      </c>
      <c r="AF10" s="10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04"/>
      <c r="AV10" s="104"/>
      <c r="AW10" s="104"/>
      <c r="AX10" s="104"/>
      <c r="AY10" s="104"/>
      <c r="AZ10" s="104"/>
      <c r="BA10" s="104"/>
      <c r="BB10" s="104"/>
      <c r="BC10" s="104"/>
    </row>
    <row r="11" spans="1:55">
      <c r="A11" s="104"/>
      <c r="B11" s="31">
        <v>7</v>
      </c>
      <c r="C11" s="10" t="str">
        <f>Élèves!C10</f>
        <v>SEGEC</v>
      </c>
      <c r="D11" s="10" t="str">
        <f>Élèves!D10</f>
        <v>Rédoine</v>
      </c>
      <c r="E11" s="5"/>
      <c r="F11" s="5"/>
      <c r="G11" s="5"/>
      <c r="H11" s="5"/>
      <c r="I11" s="32"/>
      <c r="J11" s="5"/>
      <c r="K11" s="12" t="e">
        <f t="shared" si="2"/>
        <v>#DIV/0!</v>
      </c>
      <c r="L11" s="11" t="s">
        <v>22</v>
      </c>
      <c r="M11" s="94" t="e">
        <f t="shared" ca="1" si="3"/>
        <v>#DIV/0!</v>
      </c>
      <c r="N11" s="22"/>
      <c r="O11" s="35"/>
      <c r="P11" s="5"/>
      <c r="Q11" s="5"/>
      <c r="R11" s="5"/>
      <c r="S11" s="5"/>
      <c r="T11" s="5"/>
      <c r="U11" s="5"/>
      <c r="V11" s="5"/>
      <c r="W11" s="5"/>
      <c r="X11" s="5"/>
      <c r="Y11" s="5"/>
      <c r="Z11" s="12" t="e">
        <f t="shared" si="4"/>
        <v>#DIV/0!</v>
      </c>
      <c r="AA11" s="11" t="s">
        <v>22</v>
      </c>
      <c r="AB11" s="94" t="e">
        <f t="shared" ca="1" si="5"/>
        <v>#DIV/0!</v>
      </c>
      <c r="AC11" s="35" t="e">
        <f t="shared" si="0"/>
        <v>#DIV/0!</v>
      </c>
      <c r="AD11" s="52" t="e">
        <f t="shared" si="1"/>
        <v>#DIV/0!</v>
      </c>
      <c r="AE11" s="93" t="s">
        <v>54</v>
      </c>
      <c r="AF11" s="10"/>
      <c r="AG11" s="104"/>
      <c r="AH11" s="104"/>
      <c r="AI11" s="104"/>
      <c r="AJ11" s="104"/>
      <c r="AK11" s="104"/>
      <c r="AL11" s="104"/>
      <c r="AM11" s="104"/>
      <c r="AN11" s="104"/>
      <c r="AO11" s="104"/>
      <c r="AP11" s="104"/>
      <c r="AQ11" s="104"/>
      <c r="AR11" s="104"/>
      <c r="AS11" s="104"/>
      <c r="AT11" s="104"/>
      <c r="AU11" s="104"/>
      <c r="AV11" s="104"/>
      <c r="AW11" s="104"/>
      <c r="AX11" s="104"/>
      <c r="AY11" s="104"/>
      <c r="AZ11" s="104"/>
      <c r="BA11" s="104"/>
      <c r="BB11" s="104"/>
      <c r="BC11" s="104"/>
    </row>
    <row r="12" spans="1:55">
      <c r="A12" s="104"/>
      <c r="B12" s="31">
        <v>8</v>
      </c>
      <c r="C12" s="10">
        <f>Élèves!C11</f>
        <v>0</v>
      </c>
      <c r="D12" s="10">
        <f>Élèves!D11</f>
        <v>0</v>
      </c>
      <c r="E12" s="5"/>
      <c r="F12" s="5"/>
      <c r="G12" s="5"/>
      <c r="H12" s="5"/>
      <c r="I12" s="32"/>
      <c r="J12" s="5"/>
      <c r="K12" s="12" t="e">
        <f t="shared" si="2"/>
        <v>#DIV/0!</v>
      </c>
      <c r="L12" s="11" t="s">
        <v>22</v>
      </c>
      <c r="M12" s="94" t="e">
        <f t="shared" ca="1" si="3"/>
        <v>#DIV/0!</v>
      </c>
      <c r="N12" s="22"/>
      <c r="O12" s="35"/>
      <c r="P12" s="5"/>
      <c r="Q12" s="5"/>
      <c r="R12" s="5"/>
      <c r="S12" s="5"/>
      <c r="T12" s="5"/>
      <c r="U12" s="5"/>
      <c r="V12" s="5"/>
      <c r="W12" s="5"/>
      <c r="X12" s="5"/>
      <c r="Y12" s="5"/>
      <c r="Z12" s="12" t="e">
        <f t="shared" si="4"/>
        <v>#DIV/0!</v>
      </c>
      <c r="AA12" s="11" t="s">
        <v>22</v>
      </c>
      <c r="AB12" s="94" t="e">
        <f t="shared" ca="1" si="5"/>
        <v>#DIV/0!</v>
      </c>
      <c r="AC12" s="35" t="e">
        <f t="shared" si="0"/>
        <v>#DIV/0!</v>
      </c>
      <c r="AD12" s="52" t="e">
        <f t="shared" si="1"/>
        <v>#DIV/0!</v>
      </c>
      <c r="AE12" s="93" t="s">
        <v>54</v>
      </c>
      <c r="AF12" s="10"/>
      <c r="AG12" s="104"/>
      <c r="AH12" s="104"/>
      <c r="AI12" s="104"/>
      <c r="AJ12" s="104"/>
      <c r="AK12" s="104"/>
      <c r="AL12" s="104"/>
      <c r="AM12" s="104"/>
      <c r="AN12" s="104"/>
      <c r="AO12" s="104"/>
      <c r="AP12" s="104"/>
      <c r="AQ12" s="104"/>
      <c r="AR12" s="104"/>
      <c r="AS12" s="104"/>
      <c r="AT12" s="104"/>
      <c r="AU12" s="104"/>
      <c r="AV12" s="104"/>
      <c r="AW12" s="104"/>
      <c r="AX12" s="104"/>
      <c r="AY12" s="104"/>
      <c r="AZ12" s="104"/>
      <c r="BA12" s="104"/>
      <c r="BB12" s="104"/>
      <c r="BC12" s="104"/>
    </row>
    <row r="13" spans="1:55">
      <c r="A13" s="104"/>
      <c r="B13" s="31">
        <v>9</v>
      </c>
      <c r="C13" s="10">
        <f>Élèves!C12</f>
        <v>0</v>
      </c>
      <c r="D13" s="10">
        <f>Élèves!D12</f>
        <v>0</v>
      </c>
      <c r="E13" s="5"/>
      <c r="F13" s="5"/>
      <c r="G13" s="5"/>
      <c r="H13" s="5"/>
      <c r="I13" s="32"/>
      <c r="J13" s="5"/>
      <c r="K13" s="12" t="e">
        <f t="shared" si="2"/>
        <v>#DIV/0!</v>
      </c>
      <c r="L13" s="11" t="s">
        <v>22</v>
      </c>
      <c r="M13" s="94" t="e">
        <f t="shared" ca="1" si="3"/>
        <v>#DIV/0!</v>
      </c>
      <c r="N13" s="22"/>
      <c r="O13" s="35"/>
      <c r="P13" s="5"/>
      <c r="Q13" s="5"/>
      <c r="R13" s="5"/>
      <c r="S13" s="5"/>
      <c r="T13" s="5"/>
      <c r="U13" s="5"/>
      <c r="V13" s="5"/>
      <c r="W13" s="5"/>
      <c r="X13" s="5"/>
      <c r="Y13" s="5"/>
      <c r="Z13" s="12" t="e">
        <f t="shared" si="4"/>
        <v>#DIV/0!</v>
      </c>
      <c r="AA13" s="11" t="s">
        <v>22</v>
      </c>
      <c r="AB13" s="94" t="e">
        <f t="shared" ca="1" si="5"/>
        <v>#DIV/0!</v>
      </c>
      <c r="AC13" s="35" t="e">
        <f t="shared" si="0"/>
        <v>#DIV/0!</v>
      </c>
      <c r="AD13" s="52" t="e">
        <f t="shared" si="1"/>
        <v>#DIV/0!</v>
      </c>
      <c r="AE13" s="93" t="s">
        <v>54</v>
      </c>
      <c r="AF13" s="10"/>
      <c r="AG13" s="104"/>
      <c r="AH13" s="104"/>
      <c r="AI13" s="104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104"/>
      <c r="AU13" s="104"/>
      <c r="AV13" s="104"/>
      <c r="AW13" s="104"/>
      <c r="AX13" s="104"/>
      <c r="AY13" s="104"/>
      <c r="AZ13" s="104"/>
      <c r="BA13" s="104"/>
      <c r="BB13" s="104"/>
      <c r="BC13" s="104"/>
    </row>
    <row r="14" spans="1:55">
      <c r="A14" s="104"/>
      <c r="B14" s="31">
        <v>10</v>
      </c>
      <c r="C14" s="10">
        <f>Élèves!C13</f>
        <v>0</v>
      </c>
      <c r="D14" s="10">
        <f>Élèves!D13</f>
        <v>0</v>
      </c>
      <c r="E14" s="5"/>
      <c r="F14" s="5"/>
      <c r="G14" s="5"/>
      <c r="H14" s="5"/>
      <c r="I14" s="32"/>
      <c r="J14" s="5"/>
      <c r="K14" s="12" t="e">
        <f t="shared" si="2"/>
        <v>#DIV/0!</v>
      </c>
      <c r="L14" s="11" t="s">
        <v>22</v>
      </c>
      <c r="M14" s="94" t="e">
        <f t="shared" ca="1" si="3"/>
        <v>#DIV/0!</v>
      </c>
      <c r="N14" s="22"/>
      <c r="O14" s="35"/>
      <c r="P14" s="5"/>
      <c r="Q14" s="5"/>
      <c r="R14" s="5"/>
      <c r="S14" s="5"/>
      <c r="T14" s="5"/>
      <c r="U14" s="5"/>
      <c r="V14" s="5"/>
      <c r="W14" s="5"/>
      <c r="X14" s="5"/>
      <c r="Y14" s="5"/>
      <c r="Z14" s="12" t="e">
        <f t="shared" si="4"/>
        <v>#DIV/0!</v>
      </c>
      <c r="AA14" s="11" t="s">
        <v>22</v>
      </c>
      <c r="AB14" s="94" t="e">
        <f t="shared" ca="1" si="5"/>
        <v>#DIV/0!</v>
      </c>
      <c r="AC14" s="35" t="e">
        <f t="shared" si="0"/>
        <v>#DIV/0!</v>
      </c>
      <c r="AD14" s="52" t="e">
        <f t="shared" si="1"/>
        <v>#DIV/0!</v>
      </c>
      <c r="AE14" s="93" t="s">
        <v>54</v>
      </c>
      <c r="AF14" s="10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04"/>
      <c r="AX14" s="104"/>
      <c r="AY14" s="104"/>
      <c r="AZ14" s="104"/>
      <c r="BA14" s="104"/>
      <c r="BB14" s="104"/>
      <c r="BC14" s="104"/>
    </row>
    <row r="15" spans="1:55">
      <c r="A15" s="104"/>
      <c r="B15" s="31">
        <v>11</v>
      </c>
      <c r="C15" s="10">
        <f>Élèves!C14</f>
        <v>0</v>
      </c>
      <c r="D15" s="10">
        <f>Élèves!D14</f>
        <v>0</v>
      </c>
      <c r="E15" s="5"/>
      <c r="F15" s="5"/>
      <c r="G15" s="5"/>
      <c r="H15" s="5"/>
      <c r="I15" s="32"/>
      <c r="J15" s="5"/>
      <c r="K15" s="12" t="e">
        <f t="shared" si="2"/>
        <v>#DIV/0!</v>
      </c>
      <c r="L15" s="11" t="s">
        <v>22</v>
      </c>
      <c r="M15" s="94" t="e">
        <f t="shared" ca="1" si="3"/>
        <v>#DIV/0!</v>
      </c>
      <c r="N15" s="22"/>
      <c r="O15" s="35"/>
      <c r="P15" s="5"/>
      <c r="Q15" s="5"/>
      <c r="R15" s="5"/>
      <c r="S15" s="5"/>
      <c r="T15" s="5"/>
      <c r="U15" s="5"/>
      <c r="V15" s="5"/>
      <c r="W15" s="5"/>
      <c r="X15" s="5"/>
      <c r="Y15" s="5"/>
      <c r="Z15" s="12" t="e">
        <f t="shared" si="4"/>
        <v>#DIV/0!</v>
      </c>
      <c r="AA15" s="11" t="s">
        <v>22</v>
      </c>
      <c r="AB15" s="94" t="e">
        <f t="shared" ca="1" si="5"/>
        <v>#DIV/0!</v>
      </c>
      <c r="AC15" s="35" t="e">
        <f t="shared" si="0"/>
        <v>#DIV/0!</v>
      </c>
      <c r="AD15" s="52" t="e">
        <f t="shared" si="1"/>
        <v>#DIV/0!</v>
      </c>
      <c r="AE15" s="93" t="s">
        <v>54</v>
      </c>
      <c r="AF15" s="10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</row>
    <row r="16" spans="1:55">
      <c r="A16" s="104"/>
      <c r="B16" s="31">
        <v>12</v>
      </c>
      <c r="C16" s="10">
        <f>Élèves!C15</f>
        <v>0</v>
      </c>
      <c r="D16" s="10">
        <f>Élèves!D15</f>
        <v>0</v>
      </c>
      <c r="E16" s="5"/>
      <c r="F16" s="5"/>
      <c r="G16" s="5"/>
      <c r="H16" s="5"/>
      <c r="I16" s="32"/>
      <c r="J16" s="5"/>
      <c r="K16" s="12" t="e">
        <f t="shared" si="2"/>
        <v>#DIV/0!</v>
      </c>
      <c r="L16" s="11" t="s">
        <v>22</v>
      </c>
      <c r="M16" s="94" t="e">
        <f t="shared" ca="1" si="3"/>
        <v>#DIV/0!</v>
      </c>
      <c r="N16" s="22"/>
      <c r="O16" s="35"/>
      <c r="P16" s="5"/>
      <c r="Q16" s="5"/>
      <c r="R16" s="5"/>
      <c r="S16" s="5"/>
      <c r="T16" s="5"/>
      <c r="U16" s="5"/>
      <c r="V16" s="5"/>
      <c r="W16" s="5"/>
      <c r="X16" s="5"/>
      <c r="Y16" s="5"/>
      <c r="Z16" s="12" t="e">
        <f t="shared" si="4"/>
        <v>#DIV/0!</v>
      </c>
      <c r="AA16" s="11" t="s">
        <v>22</v>
      </c>
      <c r="AB16" s="94" t="e">
        <f t="shared" ca="1" si="5"/>
        <v>#DIV/0!</v>
      </c>
      <c r="AC16" s="35" t="e">
        <f t="shared" si="0"/>
        <v>#DIV/0!</v>
      </c>
      <c r="AD16" s="52" t="e">
        <f t="shared" si="1"/>
        <v>#DIV/0!</v>
      </c>
      <c r="AE16" s="93" t="s">
        <v>54</v>
      </c>
      <c r="AF16" s="10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4"/>
      <c r="AV16" s="104"/>
      <c r="AW16" s="104"/>
      <c r="AX16" s="104"/>
      <c r="AY16" s="104"/>
      <c r="AZ16" s="104"/>
      <c r="BA16" s="104"/>
      <c r="BB16" s="104"/>
      <c r="BC16" s="104"/>
    </row>
    <row r="17" spans="1:55">
      <c r="A17" s="104"/>
      <c r="B17" s="31">
        <v>13</v>
      </c>
      <c r="C17" s="10">
        <f>Élèves!C16</f>
        <v>0</v>
      </c>
      <c r="D17" s="10">
        <f>Élèves!D16</f>
        <v>0</v>
      </c>
      <c r="E17" s="5"/>
      <c r="F17" s="5"/>
      <c r="G17" s="5"/>
      <c r="H17" s="5"/>
      <c r="I17" s="32"/>
      <c r="J17" s="5"/>
      <c r="K17" s="12" t="e">
        <f t="shared" si="2"/>
        <v>#DIV/0!</v>
      </c>
      <c r="L17" s="11" t="s">
        <v>22</v>
      </c>
      <c r="M17" s="94" t="e">
        <f t="shared" ca="1" si="3"/>
        <v>#DIV/0!</v>
      </c>
      <c r="N17" s="22"/>
      <c r="O17" s="35"/>
      <c r="P17" s="5"/>
      <c r="Q17" s="5"/>
      <c r="R17" s="5"/>
      <c r="S17" s="5"/>
      <c r="T17" s="5"/>
      <c r="U17" s="5"/>
      <c r="V17" s="5"/>
      <c r="W17" s="5"/>
      <c r="X17" s="5"/>
      <c r="Y17" s="5"/>
      <c r="Z17" s="12" t="e">
        <f t="shared" si="4"/>
        <v>#DIV/0!</v>
      </c>
      <c r="AA17" s="11" t="s">
        <v>22</v>
      </c>
      <c r="AB17" s="94" t="e">
        <f t="shared" ca="1" si="5"/>
        <v>#DIV/0!</v>
      </c>
      <c r="AC17" s="35" t="e">
        <f t="shared" si="0"/>
        <v>#DIV/0!</v>
      </c>
      <c r="AD17" s="52" t="e">
        <f t="shared" si="1"/>
        <v>#DIV/0!</v>
      </c>
      <c r="AE17" s="93" t="s">
        <v>54</v>
      </c>
      <c r="AF17" s="10"/>
      <c r="AG17" s="104"/>
      <c r="AH17" s="104"/>
      <c r="AI17" s="104"/>
      <c r="AJ17" s="104"/>
      <c r="AK17" s="104"/>
      <c r="AL17" s="104"/>
      <c r="AM17" s="104"/>
      <c r="AN17" s="104"/>
      <c r="AO17" s="104"/>
      <c r="AP17" s="104"/>
      <c r="AQ17" s="104"/>
      <c r="AR17" s="104"/>
      <c r="AS17" s="104"/>
      <c r="AT17" s="104"/>
      <c r="AU17" s="104"/>
      <c r="AV17" s="104"/>
      <c r="AW17" s="104"/>
      <c r="AX17" s="104"/>
      <c r="AY17" s="104"/>
      <c r="AZ17" s="104"/>
      <c r="BA17" s="104"/>
      <c r="BB17" s="104"/>
      <c r="BC17" s="104"/>
    </row>
    <row r="18" spans="1:55">
      <c r="A18" s="104"/>
      <c r="B18" s="31">
        <v>14</v>
      </c>
      <c r="C18" s="10">
        <f>Élèves!C17</f>
        <v>0</v>
      </c>
      <c r="D18" s="10">
        <f>Élèves!D17</f>
        <v>0</v>
      </c>
      <c r="E18" s="5"/>
      <c r="F18" s="5"/>
      <c r="G18" s="5"/>
      <c r="H18" s="5"/>
      <c r="I18" s="32"/>
      <c r="J18" s="5"/>
      <c r="K18" s="12" t="e">
        <f t="shared" si="2"/>
        <v>#DIV/0!</v>
      </c>
      <c r="L18" s="11" t="s">
        <v>22</v>
      </c>
      <c r="M18" s="94" t="e">
        <f t="shared" ca="1" si="3"/>
        <v>#DIV/0!</v>
      </c>
      <c r="N18" s="22"/>
      <c r="O18" s="35"/>
      <c r="P18" s="5"/>
      <c r="Q18" s="5"/>
      <c r="R18" s="5"/>
      <c r="S18" s="5"/>
      <c r="T18" s="5"/>
      <c r="U18" s="5"/>
      <c r="V18" s="5"/>
      <c r="W18" s="5"/>
      <c r="X18" s="5"/>
      <c r="Y18" s="5"/>
      <c r="Z18" s="12" t="e">
        <f t="shared" si="4"/>
        <v>#DIV/0!</v>
      </c>
      <c r="AA18" s="11" t="s">
        <v>22</v>
      </c>
      <c r="AB18" s="94" t="e">
        <f t="shared" ca="1" si="5"/>
        <v>#DIV/0!</v>
      </c>
      <c r="AC18" s="35" t="e">
        <f t="shared" si="0"/>
        <v>#DIV/0!</v>
      </c>
      <c r="AD18" s="52" t="e">
        <f t="shared" si="1"/>
        <v>#DIV/0!</v>
      </c>
      <c r="AE18" s="93" t="s">
        <v>54</v>
      </c>
      <c r="AF18" s="10"/>
      <c r="AG18" s="104"/>
      <c r="AH18" s="104"/>
      <c r="AI18" s="104"/>
      <c r="AJ18" s="104"/>
      <c r="AK18" s="104"/>
      <c r="AL18" s="104"/>
      <c r="AM18" s="104"/>
      <c r="AN18" s="104"/>
      <c r="AO18" s="104"/>
      <c r="AP18" s="104"/>
      <c r="AQ18" s="104"/>
      <c r="AR18" s="104"/>
      <c r="AS18" s="104"/>
      <c r="AT18" s="104"/>
      <c r="AU18" s="104"/>
      <c r="AV18" s="104"/>
      <c r="AW18" s="104"/>
      <c r="AX18" s="104"/>
      <c r="AY18" s="104"/>
      <c r="AZ18" s="104"/>
      <c r="BA18" s="104"/>
      <c r="BB18" s="104"/>
      <c r="BC18" s="104"/>
    </row>
    <row r="19" spans="1:55">
      <c r="A19" s="104"/>
      <c r="B19" s="31">
        <v>15</v>
      </c>
      <c r="C19" s="10">
        <f>Élèves!C18</f>
        <v>0</v>
      </c>
      <c r="D19" s="10">
        <f>Élèves!D18</f>
        <v>0</v>
      </c>
      <c r="E19" s="5"/>
      <c r="F19" s="5"/>
      <c r="G19" s="5"/>
      <c r="H19" s="5"/>
      <c r="I19" s="32"/>
      <c r="J19" s="5"/>
      <c r="K19" s="12" t="e">
        <f t="shared" si="2"/>
        <v>#DIV/0!</v>
      </c>
      <c r="L19" s="11" t="s">
        <v>22</v>
      </c>
      <c r="M19" s="94" t="e">
        <f t="shared" ca="1" si="3"/>
        <v>#DIV/0!</v>
      </c>
      <c r="N19" s="22"/>
      <c r="O19" s="35"/>
      <c r="P19" s="5"/>
      <c r="Q19" s="5"/>
      <c r="R19" s="5"/>
      <c r="S19" s="5"/>
      <c r="T19" s="5"/>
      <c r="U19" s="5"/>
      <c r="V19" s="5"/>
      <c r="W19" s="5"/>
      <c r="X19" s="5"/>
      <c r="Y19" s="5"/>
      <c r="Z19" s="12" t="e">
        <f t="shared" si="4"/>
        <v>#DIV/0!</v>
      </c>
      <c r="AA19" s="11" t="s">
        <v>22</v>
      </c>
      <c r="AB19" s="94" t="e">
        <f t="shared" ca="1" si="5"/>
        <v>#DIV/0!</v>
      </c>
      <c r="AC19" s="35" t="e">
        <f t="shared" si="0"/>
        <v>#DIV/0!</v>
      </c>
      <c r="AD19" s="52" t="e">
        <f t="shared" si="1"/>
        <v>#DIV/0!</v>
      </c>
      <c r="AE19" s="93" t="s">
        <v>54</v>
      </c>
      <c r="AF19" s="10"/>
      <c r="AG19" s="104"/>
      <c r="AH19" s="104"/>
      <c r="AI19" s="104"/>
      <c r="AJ19" s="104"/>
      <c r="AK19" s="104"/>
      <c r="AL19" s="104"/>
      <c r="AM19" s="104"/>
      <c r="AN19" s="104"/>
      <c r="AO19" s="104"/>
      <c r="AP19" s="104"/>
      <c r="AQ19" s="104"/>
      <c r="AR19" s="104"/>
      <c r="AS19" s="104"/>
      <c r="AT19" s="104"/>
      <c r="AU19" s="104"/>
      <c r="AV19" s="104"/>
      <c r="AW19" s="104"/>
      <c r="AX19" s="104"/>
      <c r="AY19" s="104"/>
      <c r="AZ19" s="104"/>
      <c r="BA19" s="104"/>
      <c r="BB19" s="104"/>
      <c r="BC19" s="104"/>
    </row>
    <row r="20" spans="1:55">
      <c r="A20" s="104"/>
      <c r="B20" s="31">
        <v>16</v>
      </c>
      <c r="C20" s="10">
        <f>Élèves!C19</f>
        <v>0</v>
      </c>
      <c r="D20" s="10">
        <f>Élèves!D19</f>
        <v>0</v>
      </c>
      <c r="E20" s="5"/>
      <c r="F20" s="5"/>
      <c r="G20" s="5"/>
      <c r="H20" s="5"/>
      <c r="I20" s="32"/>
      <c r="J20" s="5"/>
      <c r="K20" s="12" t="e">
        <f t="shared" si="2"/>
        <v>#DIV/0!</v>
      </c>
      <c r="L20" s="11" t="s">
        <v>22</v>
      </c>
      <c r="M20" s="94" t="e">
        <f t="shared" ca="1" si="3"/>
        <v>#DIV/0!</v>
      </c>
      <c r="N20" s="22"/>
      <c r="O20" s="35"/>
      <c r="P20" s="5"/>
      <c r="Q20" s="5"/>
      <c r="R20" s="5"/>
      <c r="S20" s="5"/>
      <c r="T20" s="5"/>
      <c r="U20" s="5"/>
      <c r="V20" s="5"/>
      <c r="W20" s="5"/>
      <c r="X20" s="5"/>
      <c r="Y20" s="5"/>
      <c r="Z20" s="12" t="e">
        <f t="shared" si="4"/>
        <v>#DIV/0!</v>
      </c>
      <c r="AA20" s="11" t="s">
        <v>22</v>
      </c>
      <c r="AB20" s="94" t="e">
        <f t="shared" ca="1" si="5"/>
        <v>#DIV/0!</v>
      </c>
      <c r="AC20" s="35" t="e">
        <f t="shared" si="0"/>
        <v>#DIV/0!</v>
      </c>
      <c r="AD20" s="52" t="e">
        <f t="shared" si="1"/>
        <v>#DIV/0!</v>
      </c>
      <c r="AE20" s="93" t="s">
        <v>54</v>
      </c>
      <c r="AF20" s="10"/>
      <c r="AG20" s="104"/>
      <c r="AH20" s="104"/>
      <c r="AI20" s="104"/>
      <c r="AJ20" s="104"/>
      <c r="AK20" s="104"/>
      <c r="AL20" s="104"/>
      <c r="AM20" s="104"/>
      <c r="AN20" s="104"/>
      <c r="AO20" s="104"/>
      <c r="AP20" s="104"/>
      <c r="AQ20" s="104"/>
      <c r="AR20" s="104"/>
      <c r="AS20" s="104"/>
      <c r="AT20" s="104"/>
      <c r="AU20" s="104"/>
      <c r="AV20" s="104"/>
      <c r="AW20" s="104"/>
      <c r="AX20" s="104"/>
      <c r="AY20" s="104"/>
      <c r="AZ20" s="104"/>
      <c r="BA20" s="104"/>
      <c r="BB20" s="104"/>
      <c r="BC20" s="104"/>
    </row>
    <row r="21" spans="1:55">
      <c r="A21" s="104"/>
      <c r="B21" s="31">
        <v>17</v>
      </c>
      <c r="C21" s="10">
        <f>Élèves!C20</f>
        <v>0</v>
      </c>
      <c r="D21" s="10">
        <f>Élèves!D20</f>
        <v>0</v>
      </c>
      <c r="E21" s="5"/>
      <c r="F21" s="5"/>
      <c r="G21" s="5"/>
      <c r="H21" s="5"/>
      <c r="I21" s="32"/>
      <c r="J21" s="5"/>
      <c r="K21" s="12" t="e">
        <f t="shared" si="2"/>
        <v>#DIV/0!</v>
      </c>
      <c r="L21" s="11" t="s">
        <v>22</v>
      </c>
      <c r="M21" s="94" t="e">
        <f t="shared" ca="1" si="3"/>
        <v>#DIV/0!</v>
      </c>
      <c r="N21" s="22"/>
      <c r="O21" s="35"/>
      <c r="P21" s="5"/>
      <c r="Q21" s="5"/>
      <c r="R21" s="5"/>
      <c r="S21" s="5"/>
      <c r="T21" s="5"/>
      <c r="U21" s="5"/>
      <c r="V21" s="5"/>
      <c r="W21" s="5"/>
      <c r="X21" s="5"/>
      <c r="Y21" s="5"/>
      <c r="Z21" s="12" t="e">
        <f t="shared" si="4"/>
        <v>#DIV/0!</v>
      </c>
      <c r="AA21" s="11" t="s">
        <v>22</v>
      </c>
      <c r="AB21" s="94" t="e">
        <f t="shared" ca="1" si="5"/>
        <v>#DIV/0!</v>
      </c>
      <c r="AC21" s="35" t="e">
        <f t="shared" si="0"/>
        <v>#DIV/0!</v>
      </c>
      <c r="AD21" s="52" t="e">
        <f t="shared" si="1"/>
        <v>#DIV/0!</v>
      </c>
      <c r="AE21" s="93" t="s">
        <v>54</v>
      </c>
      <c r="AF21" s="10"/>
      <c r="AG21" s="104"/>
      <c r="AH21" s="104"/>
      <c r="AI21" s="104"/>
      <c r="AJ21" s="104"/>
      <c r="AK21" s="104"/>
      <c r="AL21" s="104"/>
      <c r="AM21" s="104"/>
      <c r="AN21" s="104"/>
      <c r="AO21" s="104"/>
      <c r="AP21" s="104"/>
      <c r="AQ21" s="104"/>
      <c r="AR21" s="104"/>
      <c r="AS21" s="104"/>
      <c r="AT21" s="104"/>
      <c r="AU21" s="104"/>
      <c r="AV21" s="104"/>
      <c r="AW21" s="104"/>
      <c r="AX21" s="104"/>
      <c r="AY21" s="104"/>
      <c r="AZ21" s="104"/>
      <c r="BA21" s="104"/>
      <c r="BB21" s="104"/>
      <c r="BC21" s="104"/>
    </row>
    <row r="22" spans="1:55">
      <c r="A22" s="104"/>
      <c r="B22" s="31">
        <v>18</v>
      </c>
      <c r="C22" s="10">
        <f>Élèves!C21</f>
        <v>0</v>
      </c>
      <c r="D22" s="10">
        <f>Élèves!D21</f>
        <v>0</v>
      </c>
      <c r="E22" s="5"/>
      <c r="F22" s="5"/>
      <c r="G22" s="5"/>
      <c r="H22" s="5"/>
      <c r="I22" s="32"/>
      <c r="J22" s="5"/>
      <c r="K22" s="12" t="e">
        <f t="shared" si="2"/>
        <v>#DIV/0!</v>
      </c>
      <c r="L22" s="11" t="s">
        <v>22</v>
      </c>
      <c r="M22" s="94" t="e">
        <f t="shared" ca="1" si="3"/>
        <v>#DIV/0!</v>
      </c>
      <c r="N22" s="22"/>
      <c r="O22" s="35"/>
      <c r="P22" s="5"/>
      <c r="Q22" s="5"/>
      <c r="R22" s="5"/>
      <c r="S22" s="5"/>
      <c r="T22" s="5"/>
      <c r="U22" s="5"/>
      <c r="V22" s="5"/>
      <c r="W22" s="5"/>
      <c r="X22" s="5"/>
      <c r="Y22" s="5"/>
      <c r="Z22" s="12" t="e">
        <f t="shared" si="4"/>
        <v>#DIV/0!</v>
      </c>
      <c r="AA22" s="11" t="s">
        <v>22</v>
      </c>
      <c r="AB22" s="94" t="e">
        <f t="shared" ca="1" si="5"/>
        <v>#DIV/0!</v>
      </c>
      <c r="AC22" s="35" t="e">
        <f t="shared" si="0"/>
        <v>#DIV/0!</v>
      </c>
      <c r="AD22" s="52" t="e">
        <f t="shared" si="1"/>
        <v>#DIV/0!</v>
      </c>
      <c r="AE22" s="93" t="s">
        <v>54</v>
      </c>
      <c r="AF22" s="10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4"/>
      <c r="AT22" s="104"/>
      <c r="AU22" s="104"/>
      <c r="AV22" s="104"/>
      <c r="AW22" s="104"/>
      <c r="AX22" s="104"/>
      <c r="AY22" s="104"/>
      <c r="AZ22" s="104"/>
      <c r="BA22" s="104"/>
      <c r="BB22" s="104"/>
      <c r="BC22" s="104"/>
    </row>
    <row r="23" spans="1:55">
      <c r="A23" s="104"/>
      <c r="B23" s="31">
        <v>19</v>
      </c>
      <c r="C23" s="10">
        <f>Élèves!C22</f>
        <v>0</v>
      </c>
      <c r="D23" s="10">
        <f>Élèves!D22</f>
        <v>0</v>
      </c>
      <c r="E23" s="5"/>
      <c r="F23" s="5"/>
      <c r="G23" s="5"/>
      <c r="H23" s="5"/>
      <c r="I23" s="32"/>
      <c r="J23" s="5"/>
      <c r="K23" s="12" t="e">
        <f t="shared" si="2"/>
        <v>#DIV/0!</v>
      </c>
      <c r="L23" s="11" t="s">
        <v>22</v>
      </c>
      <c r="M23" s="94" t="e">
        <f t="shared" ca="1" si="3"/>
        <v>#DIV/0!</v>
      </c>
      <c r="N23" s="22"/>
      <c r="O23" s="35"/>
      <c r="P23" s="5"/>
      <c r="Q23" s="5"/>
      <c r="R23" s="5"/>
      <c r="S23" s="5"/>
      <c r="T23" s="5"/>
      <c r="U23" s="5"/>
      <c r="V23" s="5"/>
      <c r="W23" s="5"/>
      <c r="X23" s="5"/>
      <c r="Y23" s="5"/>
      <c r="Z23" s="12" t="e">
        <f t="shared" si="4"/>
        <v>#DIV/0!</v>
      </c>
      <c r="AA23" s="11" t="s">
        <v>22</v>
      </c>
      <c r="AB23" s="94" t="e">
        <f t="shared" ca="1" si="5"/>
        <v>#DIV/0!</v>
      </c>
      <c r="AC23" s="35" t="e">
        <f t="shared" si="0"/>
        <v>#DIV/0!</v>
      </c>
      <c r="AD23" s="52" t="e">
        <f t="shared" si="1"/>
        <v>#DIV/0!</v>
      </c>
      <c r="AE23" s="93" t="s">
        <v>54</v>
      </c>
      <c r="AF23" s="10"/>
      <c r="AG23" s="104"/>
      <c r="AH23" s="104"/>
      <c r="AI23" s="104"/>
      <c r="AJ23" s="104"/>
      <c r="AK23" s="104"/>
      <c r="AL23" s="104"/>
      <c r="AM23" s="104"/>
      <c r="AN23" s="104"/>
      <c r="AO23" s="104"/>
      <c r="AP23" s="104"/>
      <c r="AQ23" s="104"/>
      <c r="AR23" s="104"/>
      <c r="AS23" s="104"/>
      <c r="AT23" s="104"/>
      <c r="AU23" s="104"/>
      <c r="AV23" s="104"/>
      <c r="AW23" s="104"/>
      <c r="AX23" s="104"/>
      <c r="AY23" s="104"/>
      <c r="AZ23" s="104"/>
      <c r="BA23" s="104"/>
      <c r="BB23" s="104"/>
      <c r="BC23" s="104"/>
    </row>
    <row r="24" spans="1:55">
      <c r="A24" s="104"/>
      <c r="B24" s="31">
        <v>20</v>
      </c>
      <c r="C24" s="10">
        <f>Élèves!C23</f>
        <v>0</v>
      </c>
      <c r="D24" s="10">
        <f>Élèves!D23</f>
        <v>0</v>
      </c>
      <c r="E24" s="5"/>
      <c r="F24" s="5"/>
      <c r="G24" s="5"/>
      <c r="H24" s="5"/>
      <c r="I24" s="32"/>
      <c r="J24" s="5"/>
      <c r="K24" s="12" t="e">
        <f t="shared" si="2"/>
        <v>#DIV/0!</v>
      </c>
      <c r="L24" s="11" t="s">
        <v>22</v>
      </c>
      <c r="M24" s="94" t="e">
        <f t="shared" ca="1" si="3"/>
        <v>#DIV/0!</v>
      </c>
      <c r="N24" s="22"/>
      <c r="O24" s="35"/>
      <c r="P24" s="5"/>
      <c r="Q24" s="5"/>
      <c r="R24" s="5"/>
      <c r="S24" s="5"/>
      <c r="T24" s="5"/>
      <c r="U24" s="5"/>
      <c r="V24" s="5"/>
      <c r="W24" s="5"/>
      <c r="X24" s="5"/>
      <c r="Y24" s="5"/>
      <c r="Z24" s="12" t="e">
        <f t="shared" si="4"/>
        <v>#DIV/0!</v>
      </c>
      <c r="AA24" s="11" t="s">
        <v>22</v>
      </c>
      <c r="AB24" s="94" t="e">
        <f t="shared" ca="1" si="5"/>
        <v>#DIV/0!</v>
      </c>
      <c r="AC24" s="35" t="e">
        <f t="shared" si="0"/>
        <v>#DIV/0!</v>
      </c>
      <c r="AD24" s="52" t="e">
        <f t="shared" si="1"/>
        <v>#DIV/0!</v>
      </c>
      <c r="AE24" s="93" t="s">
        <v>54</v>
      </c>
      <c r="AF24" s="10"/>
      <c r="AG24" s="104"/>
      <c r="AH24" s="104"/>
      <c r="AI24" s="104"/>
      <c r="AJ24" s="104"/>
      <c r="AK24" s="104"/>
      <c r="AL24" s="104"/>
      <c r="AM24" s="104"/>
      <c r="AN24" s="104"/>
      <c r="AO24" s="104"/>
      <c r="AP24" s="104"/>
      <c r="AQ24" s="104"/>
      <c r="AR24" s="104"/>
      <c r="AS24" s="104"/>
      <c r="AT24" s="104"/>
      <c r="AU24" s="104"/>
      <c r="AV24" s="104"/>
      <c r="AW24" s="104"/>
      <c r="AX24" s="104"/>
      <c r="AY24" s="104"/>
      <c r="AZ24" s="104"/>
      <c r="BA24" s="104"/>
      <c r="BB24" s="104"/>
      <c r="BC24" s="104"/>
    </row>
    <row r="25" spans="1:55">
      <c r="A25" s="104"/>
      <c r="B25" s="31">
        <v>21</v>
      </c>
      <c r="C25" s="10">
        <f>Élèves!C24</f>
        <v>0</v>
      </c>
      <c r="D25" s="10">
        <f>Élèves!D24</f>
        <v>0</v>
      </c>
      <c r="E25" s="5"/>
      <c r="F25" s="5"/>
      <c r="G25" s="5"/>
      <c r="H25" s="5"/>
      <c r="I25" s="32"/>
      <c r="J25" s="5"/>
      <c r="K25" s="12" t="e">
        <f t="shared" si="2"/>
        <v>#DIV/0!</v>
      </c>
      <c r="L25" s="11" t="s">
        <v>22</v>
      </c>
      <c r="M25" s="94" t="e">
        <f t="shared" ca="1" si="3"/>
        <v>#DIV/0!</v>
      </c>
      <c r="N25" s="22"/>
      <c r="O25" s="35"/>
      <c r="P25" s="5"/>
      <c r="Q25" s="5"/>
      <c r="R25" s="5"/>
      <c r="S25" s="5"/>
      <c r="T25" s="5"/>
      <c r="U25" s="5"/>
      <c r="V25" s="5"/>
      <c r="W25" s="5"/>
      <c r="X25" s="5"/>
      <c r="Y25" s="5"/>
      <c r="Z25" s="12" t="e">
        <f t="shared" si="4"/>
        <v>#DIV/0!</v>
      </c>
      <c r="AA25" s="11" t="s">
        <v>22</v>
      </c>
      <c r="AB25" s="94" t="e">
        <f t="shared" ca="1" si="5"/>
        <v>#DIV/0!</v>
      </c>
      <c r="AC25" s="35" t="e">
        <f t="shared" si="0"/>
        <v>#DIV/0!</v>
      </c>
      <c r="AD25" s="52" t="e">
        <f t="shared" si="1"/>
        <v>#DIV/0!</v>
      </c>
      <c r="AE25" s="93" t="s">
        <v>54</v>
      </c>
      <c r="AF25" s="10"/>
      <c r="AG25" s="104"/>
      <c r="AH25" s="104"/>
      <c r="AI25" s="104"/>
      <c r="AJ25" s="104"/>
      <c r="AK25" s="104"/>
      <c r="AL25" s="104"/>
      <c r="AM25" s="104"/>
      <c r="AN25" s="104"/>
      <c r="AO25" s="104"/>
      <c r="AP25" s="104"/>
      <c r="AQ25" s="104"/>
      <c r="AR25" s="104"/>
      <c r="AS25" s="104"/>
      <c r="AT25" s="104"/>
      <c r="AU25" s="104"/>
      <c r="AV25" s="104"/>
      <c r="AW25" s="104"/>
      <c r="AX25" s="104"/>
      <c r="AY25" s="104"/>
      <c r="AZ25" s="104"/>
      <c r="BA25" s="104"/>
      <c r="BB25" s="104"/>
      <c r="BC25" s="104"/>
    </row>
    <row r="26" spans="1:55">
      <c r="A26" s="104"/>
      <c r="B26" s="31">
        <v>22</v>
      </c>
      <c r="C26" s="10">
        <f>Élèves!C25</f>
        <v>0</v>
      </c>
      <c r="D26" s="10">
        <f>Élèves!D25</f>
        <v>0</v>
      </c>
      <c r="E26" s="5"/>
      <c r="F26" s="5"/>
      <c r="G26" s="5"/>
      <c r="H26" s="5"/>
      <c r="I26" s="32"/>
      <c r="J26" s="5"/>
      <c r="K26" s="12" t="e">
        <f t="shared" si="2"/>
        <v>#DIV/0!</v>
      </c>
      <c r="L26" s="11" t="s">
        <v>22</v>
      </c>
      <c r="M26" s="94" t="e">
        <f t="shared" ca="1" si="3"/>
        <v>#DIV/0!</v>
      </c>
      <c r="N26" s="22"/>
      <c r="O26" s="35"/>
      <c r="P26" s="5"/>
      <c r="Q26" s="5"/>
      <c r="R26" s="5"/>
      <c r="S26" s="5"/>
      <c r="T26" s="5"/>
      <c r="U26" s="5"/>
      <c r="V26" s="5"/>
      <c r="W26" s="5"/>
      <c r="X26" s="5"/>
      <c r="Y26" s="5"/>
      <c r="Z26" s="12" t="e">
        <f t="shared" si="4"/>
        <v>#DIV/0!</v>
      </c>
      <c r="AA26" s="11" t="s">
        <v>22</v>
      </c>
      <c r="AB26" s="94" t="e">
        <f t="shared" ca="1" si="5"/>
        <v>#DIV/0!</v>
      </c>
      <c r="AC26" s="35" t="e">
        <f t="shared" si="0"/>
        <v>#DIV/0!</v>
      </c>
      <c r="AD26" s="52" t="e">
        <f t="shared" si="1"/>
        <v>#DIV/0!</v>
      </c>
      <c r="AE26" s="93" t="s">
        <v>54</v>
      </c>
      <c r="AF26" s="10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  <c r="AX26" s="104"/>
      <c r="AY26" s="104"/>
      <c r="AZ26" s="104"/>
      <c r="BA26" s="104"/>
      <c r="BB26" s="104"/>
      <c r="BC26" s="104"/>
    </row>
    <row r="27" spans="1:55">
      <c r="A27" s="104"/>
      <c r="B27" s="31">
        <v>23</v>
      </c>
      <c r="C27" s="10">
        <f>Élèves!C26</f>
        <v>0</v>
      </c>
      <c r="D27" s="10">
        <f>Élèves!D26</f>
        <v>0</v>
      </c>
      <c r="E27" s="5"/>
      <c r="F27" s="5"/>
      <c r="G27" s="5"/>
      <c r="H27" s="5"/>
      <c r="I27" s="32"/>
      <c r="J27" s="5"/>
      <c r="K27" s="12" t="e">
        <f t="shared" si="2"/>
        <v>#DIV/0!</v>
      </c>
      <c r="L27" s="11" t="s">
        <v>22</v>
      </c>
      <c r="M27" s="94" t="e">
        <f t="shared" ca="1" si="3"/>
        <v>#DIV/0!</v>
      </c>
      <c r="N27" s="22"/>
      <c r="O27" s="35"/>
      <c r="P27" s="5"/>
      <c r="Q27" s="5"/>
      <c r="R27" s="5"/>
      <c r="S27" s="5"/>
      <c r="T27" s="5"/>
      <c r="U27" s="5"/>
      <c r="V27" s="5"/>
      <c r="W27" s="5"/>
      <c r="X27" s="5"/>
      <c r="Y27" s="5"/>
      <c r="Z27" s="12" t="e">
        <f t="shared" si="4"/>
        <v>#DIV/0!</v>
      </c>
      <c r="AA27" s="11" t="s">
        <v>22</v>
      </c>
      <c r="AB27" s="94" t="e">
        <f t="shared" ca="1" si="5"/>
        <v>#DIV/0!</v>
      </c>
      <c r="AC27" s="35" t="e">
        <f t="shared" si="0"/>
        <v>#DIV/0!</v>
      </c>
      <c r="AD27" s="52" t="e">
        <f t="shared" si="1"/>
        <v>#DIV/0!</v>
      </c>
      <c r="AE27" s="93" t="s">
        <v>54</v>
      </c>
      <c r="AF27" s="10"/>
      <c r="AG27" s="104"/>
      <c r="AH27" s="104"/>
      <c r="AI27" s="104"/>
      <c r="AJ27" s="104"/>
      <c r="AK27" s="104"/>
      <c r="AL27" s="104"/>
      <c r="AM27" s="104"/>
      <c r="AN27" s="104"/>
      <c r="AO27" s="104"/>
      <c r="AP27" s="104"/>
      <c r="AQ27" s="104"/>
      <c r="AR27" s="104"/>
      <c r="AS27" s="104"/>
      <c r="AT27" s="104"/>
      <c r="AU27" s="104"/>
      <c r="AV27" s="104"/>
      <c r="AW27" s="104"/>
      <c r="AX27" s="104"/>
      <c r="AY27" s="104"/>
      <c r="AZ27" s="104"/>
      <c r="BA27" s="104"/>
      <c r="BB27" s="104"/>
      <c r="BC27" s="104"/>
    </row>
    <row r="28" spans="1:55">
      <c r="A28" s="104"/>
      <c r="B28" s="31">
        <v>24</v>
      </c>
      <c r="C28" s="10">
        <f>Élèves!C27</f>
        <v>0</v>
      </c>
      <c r="D28" s="10">
        <f>Élèves!D27</f>
        <v>0</v>
      </c>
      <c r="E28" s="5"/>
      <c r="F28" s="5"/>
      <c r="G28" s="5"/>
      <c r="H28" s="5"/>
      <c r="I28" s="32"/>
      <c r="J28" s="5"/>
      <c r="K28" s="12" t="e">
        <f t="shared" si="2"/>
        <v>#DIV/0!</v>
      </c>
      <c r="L28" s="11" t="s">
        <v>22</v>
      </c>
      <c r="M28" s="94" t="e">
        <f t="shared" ca="1" si="3"/>
        <v>#DIV/0!</v>
      </c>
      <c r="N28" s="22"/>
      <c r="O28" s="35"/>
      <c r="P28" s="5"/>
      <c r="Q28" s="5"/>
      <c r="R28" s="5"/>
      <c r="S28" s="5"/>
      <c r="T28" s="5"/>
      <c r="U28" s="5"/>
      <c r="V28" s="5"/>
      <c r="W28" s="5"/>
      <c r="X28" s="5"/>
      <c r="Y28" s="5"/>
      <c r="Z28" s="12" t="e">
        <f t="shared" si="4"/>
        <v>#DIV/0!</v>
      </c>
      <c r="AA28" s="11" t="s">
        <v>22</v>
      </c>
      <c r="AB28" s="94" t="e">
        <f t="shared" ca="1" si="5"/>
        <v>#DIV/0!</v>
      </c>
      <c r="AC28" s="35" t="e">
        <f t="shared" si="0"/>
        <v>#DIV/0!</v>
      </c>
      <c r="AD28" s="52" t="e">
        <f t="shared" si="1"/>
        <v>#DIV/0!</v>
      </c>
      <c r="AE28" s="93" t="s">
        <v>54</v>
      </c>
      <c r="AF28" s="10"/>
      <c r="AG28" s="104"/>
      <c r="AH28" s="104"/>
      <c r="AI28" s="104"/>
      <c r="AJ28" s="104"/>
      <c r="AK28" s="104"/>
      <c r="AL28" s="104"/>
      <c r="AM28" s="104"/>
      <c r="AN28" s="104"/>
      <c r="AO28" s="104"/>
      <c r="AP28" s="104"/>
      <c r="AQ28" s="104"/>
      <c r="AR28" s="104"/>
      <c r="AS28" s="104"/>
      <c r="AT28" s="104"/>
      <c r="AU28" s="104"/>
      <c r="AV28" s="104"/>
      <c r="AW28" s="104"/>
      <c r="AX28" s="104"/>
      <c r="AY28" s="104"/>
      <c r="AZ28" s="104"/>
      <c r="BA28" s="104"/>
      <c r="BB28" s="104"/>
      <c r="BC28" s="104"/>
    </row>
    <row r="29" spans="1:55">
      <c r="A29" s="104"/>
      <c r="B29" s="31">
        <v>25</v>
      </c>
      <c r="C29" s="10">
        <f>Élèves!C28</f>
        <v>0</v>
      </c>
      <c r="D29" s="10">
        <f>Élèves!D28</f>
        <v>0</v>
      </c>
      <c r="E29" s="5"/>
      <c r="F29" s="5"/>
      <c r="G29" s="5"/>
      <c r="H29" s="5"/>
      <c r="I29" s="32"/>
      <c r="J29" s="5"/>
      <c r="K29" s="12" t="e">
        <f t="shared" si="2"/>
        <v>#DIV/0!</v>
      </c>
      <c r="L29" s="11" t="s">
        <v>22</v>
      </c>
      <c r="M29" s="94" t="e">
        <f t="shared" ca="1" si="3"/>
        <v>#DIV/0!</v>
      </c>
      <c r="N29" s="22"/>
      <c r="O29" s="35"/>
      <c r="P29" s="5"/>
      <c r="Q29" s="5"/>
      <c r="R29" s="5"/>
      <c r="S29" s="5"/>
      <c r="T29" s="5"/>
      <c r="U29" s="5"/>
      <c r="V29" s="5"/>
      <c r="W29" s="5"/>
      <c r="X29" s="5"/>
      <c r="Y29" s="5"/>
      <c r="Z29" s="12" t="e">
        <f t="shared" si="4"/>
        <v>#DIV/0!</v>
      </c>
      <c r="AA29" s="11" t="s">
        <v>22</v>
      </c>
      <c r="AB29" s="94" t="e">
        <f t="shared" ca="1" si="5"/>
        <v>#DIV/0!</v>
      </c>
      <c r="AC29" s="35" t="e">
        <f t="shared" si="0"/>
        <v>#DIV/0!</v>
      </c>
      <c r="AD29" s="52" t="e">
        <f t="shared" si="1"/>
        <v>#DIV/0!</v>
      </c>
      <c r="AE29" s="93" t="s">
        <v>54</v>
      </c>
      <c r="AF29" s="10"/>
      <c r="AG29" s="104"/>
      <c r="AH29" s="104"/>
      <c r="AI29" s="104"/>
      <c r="AJ29" s="104"/>
      <c r="AK29" s="104"/>
      <c r="AL29" s="104"/>
      <c r="AM29" s="104"/>
      <c r="AN29" s="104"/>
      <c r="AO29" s="104"/>
      <c r="AP29" s="104"/>
      <c r="AQ29" s="104"/>
      <c r="AR29" s="104"/>
      <c r="AS29" s="104"/>
      <c r="AT29" s="104"/>
      <c r="AU29" s="104"/>
      <c r="AV29" s="104"/>
      <c r="AW29" s="104"/>
      <c r="AX29" s="104"/>
      <c r="AY29" s="104"/>
      <c r="AZ29" s="104"/>
      <c r="BA29" s="104"/>
      <c r="BB29" s="104"/>
      <c r="BC29" s="104"/>
    </row>
    <row r="30" spans="1:55" s="3" customFormat="1">
      <c r="A30" s="104"/>
      <c r="B30" s="21"/>
      <c r="C30" s="24"/>
      <c r="D30" s="21"/>
      <c r="E30" s="21"/>
      <c r="F30" s="21"/>
      <c r="G30" s="21"/>
      <c r="H30" s="21"/>
      <c r="I30" s="21"/>
      <c r="J30" s="21"/>
      <c r="K30" s="21"/>
      <c r="L30" s="21"/>
      <c r="M30" s="76"/>
      <c r="N30" s="21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5"/>
      <c r="AC30" s="33"/>
      <c r="AD30" s="35"/>
      <c r="AE30" s="92"/>
      <c r="AF30" s="104"/>
      <c r="AG30" s="104"/>
      <c r="AH30" s="104"/>
      <c r="AI30" s="104"/>
      <c r="AJ30" s="104"/>
      <c r="AK30" s="104"/>
      <c r="AL30" s="104"/>
      <c r="AM30" s="104"/>
      <c r="AN30" s="104"/>
      <c r="AO30" s="104"/>
      <c r="AP30" s="104"/>
      <c r="AQ30" s="104"/>
      <c r="AR30" s="104"/>
      <c r="AS30" s="104"/>
      <c r="AT30" s="104"/>
      <c r="AU30" s="104"/>
      <c r="AV30" s="104"/>
      <c r="AW30" s="104"/>
      <c r="AX30" s="104"/>
      <c r="AY30" s="104"/>
      <c r="AZ30" s="104"/>
      <c r="BA30" s="104"/>
      <c r="BB30" s="104"/>
      <c r="BC30" s="104"/>
    </row>
    <row r="31" spans="1:55" s="3" customFormat="1">
      <c r="A31" s="104"/>
      <c r="B31" s="104"/>
      <c r="C31" s="155"/>
      <c r="D31" s="104"/>
      <c r="E31" s="104"/>
      <c r="F31" s="104"/>
      <c r="G31" s="104"/>
      <c r="H31" s="104"/>
      <c r="I31" s="104"/>
      <c r="J31" s="104"/>
      <c r="K31" s="104"/>
      <c r="L31" s="104"/>
      <c r="M31" s="147"/>
      <c r="N31" s="21"/>
      <c r="O31" s="33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"/>
      <c r="AC31" s="104"/>
      <c r="AD31" s="10"/>
      <c r="AE31" s="147"/>
      <c r="AF31" s="104"/>
      <c r="AG31" s="104"/>
      <c r="AH31" s="104"/>
      <c r="AI31" s="104"/>
      <c r="AJ31" s="104"/>
      <c r="AK31" s="104"/>
      <c r="AL31" s="104"/>
      <c r="AM31" s="104"/>
      <c r="AN31" s="104"/>
      <c r="AO31" s="104"/>
      <c r="AP31" s="104"/>
      <c r="AQ31" s="104"/>
      <c r="AR31" s="104"/>
      <c r="AS31" s="104"/>
      <c r="AT31" s="104"/>
      <c r="AU31" s="104"/>
      <c r="AV31" s="104"/>
      <c r="AW31" s="104"/>
      <c r="AX31" s="104"/>
      <c r="AY31" s="104"/>
      <c r="AZ31" s="104"/>
      <c r="BA31" s="104"/>
      <c r="BB31" s="104"/>
      <c r="BC31" s="104"/>
    </row>
    <row r="32" spans="1:55" s="3" customFormat="1">
      <c r="A32" s="104"/>
      <c r="B32" s="104"/>
      <c r="C32" s="155"/>
      <c r="D32" s="104"/>
      <c r="E32" s="104"/>
      <c r="F32" s="104"/>
      <c r="G32" s="104"/>
      <c r="H32" s="104"/>
      <c r="I32" s="104"/>
      <c r="J32" s="104"/>
      <c r="K32" s="104"/>
      <c r="L32" s="104"/>
      <c r="M32" s="147"/>
      <c r="N32" s="21"/>
      <c r="O32" s="33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"/>
      <c r="AC32" s="104"/>
      <c r="AD32" s="10"/>
      <c r="AE32" s="147"/>
      <c r="AF32" s="104"/>
      <c r="AG32" s="104"/>
      <c r="AH32" s="104"/>
      <c r="AI32" s="104"/>
      <c r="AJ32" s="104"/>
      <c r="AK32" s="104"/>
      <c r="AL32" s="104"/>
      <c r="AM32" s="104"/>
      <c r="AN32" s="104"/>
      <c r="AO32" s="104"/>
      <c r="AP32" s="104"/>
      <c r="AQ32" s="104"/>
      <c r="AR32" s="104"/>
      <c r="AS32" s="104"/>
      <c r="AT32" s="104"/>
      <c r="AU32" s="104"/>
      <c r="AV32" s="104"/>
      <c r="AW32" s="104"/>
      <c r="AX32" s="104"/>
      <c r="AY32" s="104"/>
      <c r="AZ32" s="104"/>
      <c r="BA32" s="104"/>
      <c r="BB32" s="104"/>
      <c r="BC32" s="104"/>
    </row>
    <row r="33" spans="1:69" s="3" customFormat="1">
      <c r="A33" s="104"/>
      <c r="B33" s="104"/>
      <c r="C33" s="155"/>
      <c r="D33" s="104"/>
      <c r="E33" s="104"/>
      <c r="F33" s="104"/>
      <c r="G33" s="104"/>
      <c r="H33" s="104"/>
      <c r="I33" s="104"/>
      <c r="J33" s="104"/>
      <c r="K33" s="104"/>
      <c r="L33" s="21"/>
      <c r="M33" s="76"/>
      <c r="N33" s="21"/>
      <c r="O33" s="33"/>
      <c r="P33" s="33"/>
      <c r="Q33" s="33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"/>
      <c r="AC33" s="104"/>
      <c r="AD33" s="10"/>
      <c r="AE33" s="147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  <c r="AU33" s="104"/>
      <c r="AV33" s="104"/>
      <c r="AW33" s="104"/>
      <c r="AX33" s="104"/>
      <c r="AY33" s="104"/>
      <c r="AZ33" s="104"/>
      <c r="BA33" s="104"/>
      <c r="BB33" s="104"/>
      <c r="BC33" s="104"/>
    </row>
    <row r="34" spans="1:69" s="3" customFormat="1">
      <c r="A34" s="104"/>
      <c r="B34" s="104"/>
      <c r="C34" s="155"/>
      <c r="D34" s="104"/>
      <c r="E34" s="104"/>
      <c r="F34" s="104"/>
      <c r="G34" s="104"/>
      <c r="H34" s="104"/>
      <c r="I34" s="104"/>
      <c r="J34" s="104"/>
      <c r="K34" s="104"/>
      <c r="L34" s="148" t="s">
        <v>146</v>
      </c>
      <c r="M34" s="169" t="str">
        <f>MATIÈRES!I14</f>
        <v>ÉDUCATION TECHNOLOGIQUE (Mr SMETS - 1p.)</v>
      </c>
      <c r="N34" s="146"/>
      <c r="O34" s="148"/>
      <c r="P34" s="149"/>
      <c r="Q34" s="10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"/>
      <c r="AC34" s="104"/>
      <c r="AD34" s="10"/>
      <c r="AE34" s="147"/>
      <c r="AF34" s="104"/>
      <c r="AG34" s="104"/>
      <c r="AH34" s="104"/>
      <c r="AI34" s="104"/>
      <c r="AJ34" s="104"/>
      <c r="AK34" s="104"/>
      <c r="AL34" s="104"/>
      <c r="AM34" s="104"/>
      <c r="AN34" s="104"/>
      <c r="AO34" s="104"/>
      <c r="AP34" s="104"/>
      <c r="AQ34" s="104"/>
      <c r="AR34" s="104"/>
      <c r="AS34" s="104"/>
      <c r="AT34" s="104"/>
      <c r="AU34" s="104"/>
      <c r="AV34" s="104"/>
      <c r="AW34" s="104"/>
      <c r="AX34" s="104"/>
      <c r="AY34" s="104"/>
      <c r="AZ34" s="104"/>
      <c r="BA34" s="104"/>
      <c r="BB34" s="104"/>
      <c r="BC34" s="104"/>
      <c r="BD34" s="104"/>
      <c r="BE34" s="104"/>
      <c r="BF34" s="104"/>
      <c r="BG34" s="104"/>
      <c r="BH34" s="104"/>
      <c r="BI34" s="104"/>
      <c r="BJ34" s="104"/>
      <c r="BK34" s="104"/>
      <c r="BL34" s="104"/>
      <c r="BM34" s="104"/>
      <c r="BN34" s="104"/>
      <c r="BO34" s="104"/>
      <c r="BP34" s="104"/>
      <c r="BQ34" s="104"/>
    </row>
    <row r="35" spans="1:69" s="3" customFormat="1">
      <c r="A35" s="104"/>
      <c r="B35" s="104"/>
      <c r="C35" s="155"/>
      <c r="D35" s="104"/>
      <c r="E35" s="104"/>
      <c r="F35" s="104"/>
      <c r="G35" s="104"/>
      <c r="H35" s="104"/>
      <c r="I35" s="104"/>
      <c r="J35" s="104"/>
      <c r="K35" s="104"/>
      <c r="L35" s="104"/>
      <c r="M35" s="147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"/>
      <c r="AC35" s="104"/>
      <c r="AD35" s="10"/>
      <c r="AE35" s="147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  <c r="AW35" s="104"/>
      <c r="AX35" s="104"/>
      <c r="AY35" s="104"/>
      <c r="AZ35" s="104"/>
      <c r="BA35" s="104"/>
      <c r="BB35" s="104"/>
      <c r="BC35" s="104"/>
      <c r="BD35" s="104"/>
      <c r="BE35" s="104"/>
      <c r="BF35" s="104"/>
      <c r="BG35" s="104"/>
      <c r="BH35" s="104"/>
      <c r="BI35" s="104"/>
      <c r="BJ35" s="104"/>
      <c r="BK35" s="104"/>
      <c r="BL35" s="104"/>
      <c r="BM35" s="104"/>
      <c r="BN35" s="104"/>
      <c r="BO35" s="104"/>
      <c r="BP35" s="104"/>
      <c r="BQ35" s="104"/>
    </row>
    <row r="36" spans="1:69" s="3" customFormat="1">
      <c r="A36" s="104"/>
      <c r="B36" s="104"/>
      <c r="C36" s="155"/>
      <c r="D36" s="104"/>
      <c r="E36" s="104"/>
      <c r="F36" s="104"/>
      <c r="G36" s="104"/>
      <c r="H36" s="104"/>
      <c r="I36" s="104"/>
      <c r="J36" s="104"/>
      <c r="K36" s="104"/>
      <c r="L36" s="104"/>
      <c r="M36" s="147"/>
      <c r="N36" s="104"/>
      <c r="O36" s="104"/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"/>
      <c r="AC36" s="104"/>
      <c r="AD36" s="10"/>
      <c r="AE36" s="147"/>
      <c r="AF36" s="104"/>
      <c r="AG36" s="104"/>
      <c r="AH36" s="104"/>
      <c r="AI36" s="104"/>
      <c r="AJ36" s="104"/>
      <c r="AK36" s="104"/>
      <c r="AL36" s="104"/>
      <c r="AM36" s="104"/>
      <c r="AN36" s="104"/>
      <c r="AO36" s="104"/>
      <c r="AP36" s="104"/>
      <c r="AQ36" s="104"/>
      <c r="AR36" s="104"/>
      <c r="AS36" s="104"/>
      <c r="AT36" s="104"/>
      <c r="AU36" s="104"/>
      <c r="AV36" s="104"/>
      <c r="AW36" s="104"/>
      <c r="AX36" s="104"/>
      <c r="AY36" s="104"/>
      <c r="AZ36" s="104"/>
      <c r="BA36" s="104"/>
      <c r="BB36" s="104"/>
      <c r="BC36" s="104"/>
      <c r="BD36" s="104"/>
      <c r="BE36" s="104"/>
      <c r="BF36" s="104"/>
      <c r="BG36" s="104"/>
      <c r="BH36" s="104"/>
      <c r="BI36" s="104"/>
      <c r="BJ36" s="104"/>
      <c r="BK36" s="104"/>
      <c r="BL36" s="104"/>
      <c r="BM36" s="104"/>
      <c r="BN36" s="104"/>
      <c r="BO36" s="104"/>
      <c r="BP36" s="104"/>
      <c r="BQ36" s="104"/>
    </row>
    <row r="37" spans="1:69" s="3" customFormat="1">
      <c r="A37" s="104"/>
      <c r="B37" s="104"/>
      <c r="C37" s="155"/>
      <c r="D37" s="104"/>
      <c r="E37" s="104"/>
      <c r="F37" s="104"/>
      <c r="G37" s="104"/>
      <c r="H37" s="104"/>
      <c r="I37" s="104"/>
      <c r="J37" s="104"/>
      <c r="K37" s="104"/>
      <c r="L37" s="104"/>
      <c r="M37" s="147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"/>
      <c r="AC37" s="104"/>
      <c r="AD37" s="10"/>
      <c r="AE37" s="147"/>
      <c r="AF37" s="104"/>
      <c r="AG37" s="104"/>
      <c r="AH37" s="104"/>
      <c r="AI37" s="104"/>
      <c r="AJ37" s="104"/>
      <c r="AK37" s="104"/>
      <c r="AL37" s="104"/>
      <c r="AM37" s="104"/>
      <c r="AN37" s="104"/>
      <c r="AO37" s="104"/>
      <c r="AP37" s="104"/>
      <c r="AQ37" s="104"/>
      <c r="AR37" s="104"/>
      <c r="AS37" s="104"/>
      <c r="AT37" s="104"/>
      <c r="AU37" s="104"/>
      <c r="AV37" s="104"/>
      <c r="AW37" s="104"/>
      <c r="AX37" s="104"/>
      <c r="AY37" s="104"/>
      <c r="AZ37" s="104"/>
      <c r="BA37" s="104"/>
      <c r="BB37" s="104"/>
      <c r="BC37" s="104"/>
      <c r="BD37" s="104"/>
      <c r="BE37" s="104"/>
      <c r="BF37" s="104"/>
      <c r="BG37" s="104"/>
      <c r="BH37" s="104"/>
      <c r="BI37" s="104"/>
      <c r="BJ37" s="104"/>
      <c r="BK37" s="104"/>
      <c r="BL37" s="104"/>
      <c r="BM37" s="104"/>
      <c r="BN37" s="104"/>
      <c r="BO37" s="104"/>
      <c r="BP37" s="104"/>
      <c r="BQ37" s="104"/>
    </row>
    <row r="38" spans="1:69" s="3" customFormat="1">
      <c r="A38" s="104"/>
      <c r="B38" s="104"/>
      <c r="C38" s="155"/>
      <c r="D38" s="104"/>
      <c r="E38" s="104"/>
      <c r="F38" s="104"/>
      <c r="G38" s="104"/>
      <c r="H38" s="104"/>
      <c r="I38" s="104"/>
      <c r="J38" s="104"/>
      <c r="K38" s="104"/>
      <c r="L38" s="104"/>
      <c r="M38" s="147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"/>
      <c r="AC38" s="104"/>
      <c r="AD38" s="10"/>
      <c r="AE38" s="147"/>
      <c r="AF38" s="104"/>
      <c r="AG38" s="104"/>
      <c r="AH38" s="104"/>
      <c r="AI38" s="104"/>
      <c r="AJ38" s="104"/>
      <c r="AK38" s="104"/>
      <c r="AL38" s="104"/>
      <c r="AM38" s="104"/>
      <c r="AN38" s="104"/>
      <c r="AO38" s="104"/>
      <c r="AP38" s="104"/>
      <c r="AQ38" s="104"/>
      <c r="AR38" s="104"/>
      <c r="AS38" s="104"/>
      <c r="AT38" s="104"/>
      <c r="AU38" s="104"/>
      <c r="AV38" s="104"/>
      <c r="AW38" s="104"/>
      <c r="AX38" s="104"/>
      <c r="AY38" s="104"/>
      <c r="AZ38" s="104"/>
      <c r="BA38" s="104"/>
      <c r="BB38" s="104"/>
      <c r="BC38" s="104"/>
      <c r="BD38" s="104"/>
      <c r="BE38" s="104"/>
      <c r="BF38" s="104"/>
      <c r="BG38" s="104"/>
      <c r="BH38" s="104"/>
      <c r="BI38" s="104"/>
      <c r="BJ38" s="104"/>
      <c r="BK38" s="104"/>
      <c r="BL38" s="104"/>
      <c r="BM38" s="104"/>
      <c r="BN38" s="104"/>
      <c r="BO38" s="104"/>
      <c r="BP38" s="104"/>
      <c r="BQ38" s="104"/>
    </row>
    <row r="39" spans="1:69" s="3" customFormat="1">
      <c r="A39" s="104"/>
      <c r="B39" s="104"/>
      <c r="C39" s="155"/>
      <c r="D39" s="104"/>
      <c r="E39" s="104"/>
      <c r="F39" s="104"/>
      <c r="G39" s="104"/>
      <c r="H39" s="104"/>
      <c r="I39" s="104"/>
      <c r="J39" s="104"/>
      <c r="K39" s="104"/>
      <c r="L39" s="104"/>
      <c r="M39" s="147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"/>
      <c r="AC39" s="104"/>
      <c r="AD39" s="10"/>
      <c r="AE39" s="147"/>
      <c r="AF39" s="104"/>
      <c r="AG39" s="104"/>
      <c r="AH39" s="104"/>
      <c r="AI39" s="104"/>
      <c r="AJ39" s="104"/>
      <c r="AK39" s="104"/>
      <c r="AL39" s="104"/>
      <c r="AM39" s="104"/>
      <c r="AN39" s="104"/>
      <c r="AO39" s="104"/>
      <c r="AP39" s="104"/>
      <c r="AQ39" s="104"/>
      <c r="AR39" s="104"/>
      <c r="AS39" s="104"/>
      <c r="AT39" s="104"/>
      <c r="AU39" s="104"/>
      <c r="AV39" s="104"/>
      <c r="AW39" s="104"/>
      <c r="AX39" s="104"/>
      <c r="AY39" s="104"/>
      <c r="AZ39" s="104"/>
      <c r="BA39" s="104"/>
      <c r="BB39" s="104"/>
      <c r="BC39" s="104"/>
      <c r="BD39" s="104"/>
      <c r="BE39" s="104"/>
      <c r="BF39" s="104"/>
      <c r="BG39" s="104"/>
      <c r="BH39" s="104"/>
      <c r="BI39" s="104"/>
      <c r="BJ39" s="104"/>
      <c r="BK39" s="104"/>
      <c r="BL39" s="104"/>
      <c r="BM39" s="104"/>
      <c r="BN39" s="104"/>
      <c r="BO39" s="104"/>
      <c r="BP39" s="104"/>
      <c r="BQ39" s="104"/>
    </row>
    <row r="40" spans="1:69" s="3" customFormat="1">
      <c r="A40" s="104"/>
      <c r="B40" s="104"/>
      <c r="C40" s="155"/>
      <c r="D40" s="104"/>
      <c r="E40" s="104"/>
      <c r="F40" s="104"/>
      <c r="G40" s="104"/>
      <c r="H40" s="104"/>
      <c r="I40" s="104"/>
      <c r="J40" s="104"/>
      <c r="K40" s="104"/>
      <c r="L40" s="104"/>
      <c r="M40" s="147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"/>
      <c r="AC40" s="104"/>
      <c r="AD40" s="10"/>
      <c r="AE40" s="147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/>
      <c r="AR40" s="104"/>
      <c r="AS40" s="104"/>
      <c r="AT40" s="104"/>
      <c r="AU40" s="104"/>
      <c r="AV40" s="104"/>
      <c r="AW40" s="104"/>
      <c r="AX40" s="104"/>
      <c r="AY40" s="104"/>
      <c r="AZ40" s="104"/>
      <c r="BA40" s="104"/>
      <c r="BB40" s="104"/>
      <c r="BC40" s="104"/>
      <c r="BD40" s="104"/>
      <c r="BE40" s="104"/>
      <c r="BF40" s="104"/>
      <c r="BG40" s="104"/>
      <c r="BH40" s="104"/>
      <c r="BI40" s="104"/>
      <c r="BJ40" s="104"/>
      <c r="BK40" s="104"/>
      <c r="BL40" s="104"/>
      <c r="BM40" s="104"/>
      <c r="BN40" s="104"/>
      <c r="BO40" s="104"/>
      <c r="BP40" s="104"/>
      <c r="BQ40" s="104"/>
    </row>
    <row r="41" spans="1:69" s="3" customFormat="1">
      <c r="A41" s="104"/>
      <c r="B41" s="104"/>
      <c r="C41" s="155"/>
      <c r="D41" s="104"/>
      <c r="E41" s="104"/>
      <c r="F41" s="104"/>
      <c r="G41" s="104"/>
      <c r="H41" s="104"/>
      <c r="I41" s="104"/>
      <c r="J41" s="104"/>
      <c r="K41" s="104"/>
      <c r="L41" s="104"/>
      <c r="M41" s="147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"/>
      <c r="AC41" s="104"/>
      <c r="AD41" s="10"/>
      <c r="AE41" s="147"/>
      <c r="AF41" s="104"/>
      <c r="AG41" s="104"/>
      <c r="AH41" s="104"/>
      <c r="AI41" s="104"/>
      <c r="AJ41" s="104"/>
      <c r="AK41" s="104"/>
      <c r="AL41" s="104"/>
      <c r="AM41" s="104"/>
      <c r="AN41" s="104"/>
      <c r="AO41" s="104"/>
      <c r="AP41" s="104"/>
      <c r="AQ41" s="104"/>
      <c r="AR41" s="104"/>
      <c r="AS41" s="104"/>
      <c r="AT41" s="104"/>
      <c r="AU41" s="104"/>
      <c r="AV41" s="104"/>
      <c r="AW41" s="104"/>
      <c r="AX41" s="104"/>
      <c r="AY41" s="104"/>
      <c r="AZ41" s="104"/>
      <c r="BA41" s="104"/>
      <c r="BB41" s="104"/>
      <c r="BC41" s="104"/>
      <c r="BD41" s="104"/>
      <c r="BE41" s="104"/>
      <c r="BF41" s="104"/>
      <c r="BG41" s="104"/>
      <c r="BH41" s="104"/>
      <c r="BI41" s="104"/>
      <c r="BJ41" s="104"/>
      <c r="BK41" s="104"/>
      <c r="BL41" s="104"/>
      <c r="BM41" s="104"/>
      <c r="BN41" s="104"/>
      <c r="BO41" s="104"/>
      <c r="BP41" s="104"/>
      <c r="BQ41" s="104"/>
    </row>
    <row r="42" spans="1:69">
      <c r="A42" s="104"/>
      <c r="B42" s="104"/>
      <c r="C42" s="155"/>
      <c r="D42" s="104"/>
      <c r="E42" s="104"/>
      <c r="F42" s="104"/>
      <c r="G42" s="104"/>
      <c r="H42" s="104"/>
      <c r="I42" s="104"/>
      <c r="J42" s="104"/>
      <c r="K42" s="104"/>
      <c r="L42" s="104"/>
      <c r="M42" s="147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"/>
      <c r="AC42" s="104"/>
      <c r="AD42" s="10"/>
      <c r="AE42" s="147"/>
      <c r="AF42" s="104"/>
      <c r="AG42" s="104"/>
      <c r="AH42" s="104"/>
      <c r="AI42" s="104"/>
      <c r="AJ42" s="104"/>
      <c r="AK42" s="104"/>
      <c r="AL42" s="104"/>
      <c r="AM42" s="104"/>
      <c r="AN42" s="104"/>
      <c r="AO42" s="104"/>
      <c r="AP42" s="104"/>
      <c r="AQ42" s="104"/>
      <c r="AR42" s="104"/>
      <c r="AS42" s="104"/>
      <c r="AT42" s="104"/>
      <c r="AU42" s="104"/>
      <c r="AV42" s="104"/>
      <c r="AW42" s="104"/>
      <c r="AX42" s="104"/>
      <c r="AY42" s="104"/>
      <c r="AZ42" s="104"/>
      <c r="BA42" s="104"/>
      <c r="BB42" s="104"/>
      <c r="BC42" s="104"/>
      <c r="BD42" s="104"/>
      <c r="BE42" s="104"/>
      <c r="BF42" s="104"/>
      <c r="BG42" s="104"/>
      <c r="BH42" s="104"/>
      <c r="BI42" s="104"/>
      <c r="BJ42" s="104"/>
      <c r="BK42" s="104"/>
      <c r="BL42" s="104"/>
      <c r="BM42" s="104"/>
      <c r="BN42" s="104"/>
      <c r="BO42" s="104"/>
      <c r="BP42" s="104"/>
      <c r="BQ42" s="104"/>
    </row>
    <row r="43" spans="1:69">
      <c r="A43" s="104"/>
      <c r="B43" s="104"/>
      <c r="C43" s="155"/>
      <c r="D43" s="104"/>
      <c r="E43" s="104"/>
      <c r="F43" s="104"/>
      <c r="G43" s="104"/>
      <c r="H43" s="104"/>
      <c r="I43" s="104"/>
      <c r="J43" s="104"/>
      <c r="K43" s="104"/>
      <c r="L43" s="104"/>
      <c r="M43" s="147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"/>
      <c r="AC43" s="104"/>
      <c r="AD43" s="10"/>
      <c r="AE43" s="147"/>
      <c r="AF43" s="104"/>
      <c r="AG43" s="104"/>
      <c r="AH43" s="104"/>
      <c r="AI43" s="104"/>
      <c r="AJ43" s="104"/>
      <c r="AK43" s="104"/>
      <c r="AL43" s="104"/>
      <c r="AM43" s="104"/>
      <c r="AN43" s="104"/>
      <c r="AO43" s="104"/>
      <c r="AP43" s="104"/>
      <c r="AQ43" s="104"/>
      <c r="AR43" s="104"/>
      <c r="AS43" s="104"/>
      <c r="AT43" s="104"/>
      <c r="AU43" s="104"/>
      <c r="AV43" s="104"/>
      <c r="AW43" s="104"/>
      <c r="AX43" s="104"/>
      <c r="AY43" s="104"/>
      <c r="AZ43" s="104"/>
      <c r="BA43" s="104"/>
      <c r="BB43" s="104"/>
      <c r="BC43" s="104"/>
      <c r="BD43" s="104"/>
      <c r="BE43" s="104"/>
      <c r="BF43" s="104"/>
      <c r="BG43" s="104"/>
      <c r="BH43" s="104"/>
      <c r="BI43" s="104"/>
      <c r="BJ43" s="104"/>
      <c r="BK43" s="104"/>
      <c r="BL43" s="104"/>
      <c r="BM43" s="104"/>
      <c r="BN43" s="104"/>
      <c r="BO43" s="104"/>
      <c r="BP43" s="104"/>
      <c r="BQ43" s="104"/>
    </row>
    <row r="44" spans="1:69">
      <c r="A44" s="104"/>
      <c r="B44" s="104"/>
      <c r="C44" s="155"/>
      <c r="D44" s="104"/>
      <c r="E44" s="104"/>
      <c r="F44" s="104"/>
      <c r="G44" s="104"/>
      <c r="H44" s="104"/>
      <c r="I44" s="104"/>
      <c r="J44" s="104"/>
      <c r="K44" s="104"/>
      <c r="L44" s="104"/>
      <c r="M44" s="147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"/>
      <c r="AC44" s="104"/>
      <c r="AD44" s="10"/>
      <c r="AE44" s="147"/>
      <c r="AF44" s="104"/>
      <c r="AG44" s="104"/>
      <c r="AH44" s="104"/>
      <c r="AI44" s="104"/>
      <c r="AJ44" s="104"/>
      <c r="AK44" s="104"/>
      <c r="AL44" s="104"/>
      <c r="AM44" s="104"/>
      <c r="AN44" s="104"/>
      <c r="AO44" s="104"/>
      <c r="AP44" s="104"/>
      <c r="AQ44" s="104"/>
      <c r="AR44" s="104"/>
      <c r="AS44" s="104"/>
      <c r="AT44" s="104"/>
      <c r="AU44" s="104"/>
      <c r="AV44" s="104"/>
      <c r="AW44" s="104"/>
      <c r="AX44" s="104"/>
      <c r="AY44" s="104"/>
      <c r="AZ44" s="104"/>
      <c r="BA44" s="104"/>
      <c r="BB44" s="104"/>
      <c r="BC44" s="104"/>
      <c r="BD44" s="104"/>
      <c r="BE44" s="104"/>
      <c r="BF44" s="104"/>
      <c r="BG44" s="104"/>
      <c r="BH44" s="104"/>
      <c r="BI44" s="104"/>
      <c r="BJ44" s="104"/>
      <c r="BK44" s="104"/>
      <c r="BL44" s="104"/>
      <c r="BM44" s="104"/>
      <c r="BN44" s="104"/>
      <c r="BO44" s="104"/>
      <c r="BP44" s="104"/>
      <c r="BQ44" s="104"/>
    </row>
    <row r="45" spans="1:69">
      <c r="A45" s="104"/>
      <c r="B45" s="104"/>
      <c r="C45" s="155"/>
      <c r="D45" s="104"/>
      <c r="E45" s="104"/>
      <c r="F45" s="104"/>
      <c r="G45" s="104"/>
      <c r="H45" s="104"/>
      <c r="I45" s="104"/>
      <c r="J45" s="104"/>
      <c r="K45" s="104"/>
      <c r="L45" s="104"/>
      <c r="M45" s="147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"/>
      <c r="AC45" s="104"/>
      <c r="AD45" s="10"/>
      <c r="AE45" s="147"/>
      <c r="AF45" s="104"/>
      <c r="AG45" s="104"/>
      <c r="AH45" s="104"/>
      <c r="AI45" s="104"/>
      <c r="AJ45" s="104"/>
      <c r="AK45" s="104"/>
      <c r="AL45" s="104"/>
      <c r="AM45" s="104"/>
      <c r="AN45" s="104"/>
      <c r="AO45" s="104"/>
      <c r="AP45" s="104"/>
      <c r="AQ45" s="104"/>
      <c r="AR45" s="104"/>
      <c r="AS45" s="104"/>
      <c r="AT45" s="104"/>
      <c r="AU45" s="104"/>
      <c r="AV45" s="104"/>
      <c r="AW45" s="104"/>
      <c r="AX45" s="104"/>
      <c r="AY45" s="104"/>
      <c r="AZ45" s="104"/>
      <c r="BA45" s="104"/>
      <c r="BB45" s="104"/>
      <c r="BC45" s="104"/>
      <c r="BD45" s="104"/>
      <c r="BE45" s="104"/>
      <c r="BF45" s="104"/>
      <c r="BG45" s="104"/>
      <c r="BH45" s="104"/>
      <c r="BI45" s="104"/>
      <c r="BJ45" s="104"/>
      <c r="BK45" s="104"/>
      <c r="BL45" s="104"/>
      <c r="BM45" s="104"/>
      <c r="BN45" s="104"/>
      <c r="BO45" s="104"/>
      <c r="BP45" s="104"/>
      <c r="BQ45" s="104"/>
    </row>
    <row r="46" spans="1:69">
      <c r="A46" s="104"/>
      <c r="B46" s="104"/>
      <c r="C46" s="155"/>
      <c r="D46" s="104"/>
      <c r="E46" s="104"/>
      <c r="F46" s="104"/>
      <c r="G46" s="104"/>
      <c r="H46" s="104"/>
      <c r="I46" s="104"/>
      <c r="J46" s="104"/>
      <c r="K46" s="104"/>
      <c r="L46" s="104"/>
      <c r="M46" s="147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"/>
      <c r="AC46" s="104"/>
      <c r="AD46" s="10"/>
      <c r="AE46" s="147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P46" s="104"/>
      <c r="AQ46" s="104"/>
      <c r="AR46" s="104"/>
      <c r="AS46" s="104"/>
      <c r="AT46" s="104"/>
      <c r="AU46" s="104"/>
      <c r="AV46" s="104"/>
      <c r="AW46" s="104"/>
      <c r="AX46" s="104"/>
      <c r="AY46" s="104"/>
      <c r="AZ46" s="104"/>
      <c r="BA46" s="104"/>
      <c r="BB46" s="104"/>
      <c r="BC46" s="104"/>
      <c r="BD46" s="104"/>
      <c r="BE46" s="104"/>
      <c r="BF46" s="104"/>
      <c r="BG46" s="104"/>
      <c r="BH46" s="104"/>
      <c r="BI46" s="104"/>
      <c r="BJ46" s="104"/>
      <c r="BK46" s="104"/>
      <c r="BL46" s="104"/>
      <c r="BM46" s="104"/>
      <c r="BN46" s="104"/>
      <c r="BO46" s="104"/>
      <c r="BP46" s="104"/>
      <c r="BQ46" s="104"/>
    </row>
    <row r="47" spans="1:69">
      <c r="A47" s="104"/>
      <c r="B47" s="104"/>
      <c r="C47" s="155"/>
      <c r="D47" s="104"/>
      <c r="E47" s="104"/>
      <c r="F47" s="104"/>
      <c r="G47" s="104"/>
      <c r="H47" s="104"/>
      <c r="I47" s="104"/>
      <c r="J47" s="104"/>
      <c r="K47" s="104"/>
      <c r="L47" s="104"/>
      <c r="M47" s="147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"/>
      <c r="AC47" s="104"/>
      <c r="AD47" s="10"/>
      <c r="AE47" s="147"/>
      <c r="AF47" s="104"/>
      <c r="AG47" s="104"/>
      <c r="AH47" s="104"/>
      <c r="AI47" s="104"/>
      <c r="AJ47" s="104"/>
      <c r="AK47" s="104"/>
      <c r="AL47" s="104"/>
      <c r="AM47" s="104"/>
      <c r="AN47" s="104"/>
      <c r="AO47" s="104"/>
      <c r="AP47" s="104"/>
      <c r="AQ47" s="104"/>
      <c r="AR47" s="104"/>
      <c r="AS47" s="104"/>
      <c r="AT47" s="104"/>
      <c r="AU47" s="104"/>
      <c r="AV47" s="104"/>
      <c r="AW47" s="104"/>
      <c r="AX47" s="104"/>
      <c r="AY47" s="104"/>
      <c r="AZ47" s="104"/>
      <c r="BA47" s="104"/>
      <c r="BB47" s="104"/>
      <c r="BC47" s="104"/>
      <c r="BD47" s="104"/>
      <c r="BE47" s="104"/>
      <c r="BF47" s="104"/>
      <c r="BG47" s="104"/>
      <c r="BH47" s="104"/>
      <c r="BI47" s="104"/>
      <c r="BJ47" s="104"/>
      <c r="BK47" s="104"/>
      <c r="BL47" s="104"/>
      <c r="BM47" s="104"/>
      <c r="BN47" s="104"/>
      <c r="BO47" s="104"/>
      <c r="BP47" s="104"/>
      <c r="BQ47" s="104"/>
    </row>
    <row r="48" spans="1:69">
      <c r="A48" s="104"/>
      <c r="B48" s="104"/>
      <c r="C48" s="155"/>
      <c r="D48" s="104"/>
      <c r="E48" s="104"/>
      <c r="F48" s="104"/>
      <c r="G48" s="104"/>
      <c r="H48" s="104"/>
      <c r="I48" s="104"/>
      <c r="J48" s="104"/>
      <c r="K48" s="104"/>
      <c r="L48" s="104"/>
      <c r="M48" s="147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"/>
      <c r="AC48" s="104"/>
      <c r="AD48" s="10"/>
      <c r="AE48" s="147"/>
      <c r="AF48" s="104"/>
      <c r="AG48" s="104"/>
      <c r="AH48" s="104"/>
      <c r="AI48" s="104"/>
      <c r="AJ48" s="104"/>
      <c r="AK48" s="104"/>
      <c r="AL48" s="104"/>
      <c r="AM48" s="104"/>
      <c r="AN48" s="104"/>
      <c r="AO48" s="104"/>
      <c r="AP48" s="104"/>
      <c r="AQ48" s="104"/>
      <c r="AR48" s="104"/>
      <c r="AS48" s="104"/>
      <c r="AT48" s="104"/>
      <c r="AU48" s="104"/>
      <c r="AV48" s="104"/>
      <c r="AW48" s="104"/>
      <c r="AX48" s="104"/>
      <c r="AY48" s="104"/>
      <c r="AZ48" s="104"/>
      <c r="BA48" s="104"/>
      <c r="BB48" s="104"/>
      <c r="BC48" s="104"/>
      <c r="BD48" s="104"/>
      <c r="BE48" s="104"/>
      <c r="BF48" s="104"/>
      <c r="BG48" s="104"/>
      <c r="BH48" s="104"/>
      <c r="BI48" s="104"/>
      <c r="BJ48" s="104"/>
      <c r="BK48" s="104"/>
      <c r="BL48" s="104"/>
      <c r="BM48" s="104"/>
      <c r="BN48" s="104"/>
      <c r="BO48" s="104"/>
      <c r="BP48" s="104"/>
      <c r="BQ48" s="104"/>
    </row>
    <row r="49" spans="1:69">
      <c r="A49" s="104"/>
      <c r="B49" s="104"/>
      <c r="C49" s="155"/>
      <c r="D49" s="104"/>
      <c r="E49" s="104"/>
      <c r="F49" s="104"/>
      <c r="G49" s="104"/>
      <c r="H49" s="104"/>
      <c r="I49" s="104"/>
      <c r="J49" s="104"/>
      <c r="K49" s="104"/>
      <c r="L49" s="104"/>
      <c r="M49" s="147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"/>
      <c r="AC49" s="104"/>
      <c r="AD49" s="10"/>
      <c r="AE49" s="147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/>
      <c r="AR49" s="104"/>
      <c r="AS49" s="104"/>
      <c r="AT49" s="104"/>
      <c r="AU49" s="104"/>
      <c r="AV49" s="104"/>
      <c r="AW49" s="104"/>
      <c r="AX49" s="104"/>
      <c r="AY49" s="104"/>
      <c r="AZ49" s="104"/>
      <c r="BA49" s="104"/>
      <c r="BB49" s="104"/>
      <c r="BC49" s="104"/>
      <c r="BD49" s="104"/>
      <c r="BE49" s="104"/>
      <c r="BF49" s="104"/>
      <c r="BG49" s="104"/>
      <c r="BH49" s="104"/>
      <c r="BI49" s="104"/>
      <c r="BJ49" s="104"/>
      <c r="BK49" s="104"/>
      <c r="BL49" s="104"/>
      <c r="BM49" s="104"/>
      <c r="BN49" s="104"/>
      <c r="BO49" s="104"/>
      <c r="BP49" s="104"/>
      <c r="BQ49" s="104"/>
    </row>
    <row r="50" spans="1:69">
      <c r="A50" s="104"/>
      <c r="B50" s="104"/>
      <c r="C50" s="155"/>
      <c r="D50" s="104"/>
      <c r="E50" s="104"/>
      <c r="F50" s="104"/>
      <c r="G50" s="104"/>
      <c r="H50" s="104"/>
      <c r="I50" s="104"/>
      <c r="J50" s="104"/>
      <c r="K50" s="104"/>
      <c r="L50" s="104"/>
      <c r="M50" s="147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"/>
      <c r="AC50" s="104"/>
      <c r="AD50" s="10"/>
      <c r="AE50" s="147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4"/>
      <c r="AQ50" s="104"/>
      <c r="AR50" s="104"/>
      <c r="AS50" s="104"/>
      <c r="AT50" s="104"/>
      <c r="AU50" s="104"/>
      <c r="AV50" s="104"/>
      <c r="AW50" s="104"/>
      <c r="AX50" s="104"/>
      <c r="AY50" s="104"/>
      <c r="AZ50" s="104"/>
      <c r="BA50" s="104"/>
      <c r="BB50" s="104"/>
      <c r="BC50" s="104"/>
      <c r="BD50" s="104"/>
      <c r="BE50" s="104"/>
      <c r="BF50" s="104"/>
      <c r="BG50" s="104"/>
      <c r="BH50" s="104"/>
      <c r="BI50" s="104"/>
      <c r="BJ50" s="104"/>
      <c r="BK50" s="104"/>
      <c r="BL50" s="104"/>
      <c r="BM50" s="104"/>
      <c r="BN50" s="104"/>
      <c r="BO50" s="104"/>
      <c r="BP50" s="104"/>
      <c r="BQ50" s="104"/>
    </row>
    <row r="51" spans="1:69">
      <c r="A51" s="104"/>
      <c r="B51" s="104"/>
      <c r="C51" s="155"/>
      <c r="D51" s="104"/>
      <c r="E51" s="104"/>
      <c r="F51" s="104"/>
      <c r="G51" s="104"/>
      <c r="H51" s="104"/>
      <c r="I51" s="104"/>
      <c r="J51" s="104"/>
      <c r="K51" s="104"/>
      <c r="L51" s="104"/>
      <c r="M51" s="147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"/>
      <c r="AC51" s="104"/>
      <c r="AD51" s="10"/>
      <c r="AE51" s="147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P51" s="104"/>
      <c r="AQ51" s="104"/>
      <c r="AR51" s="104"/>
      <c r="AS51" s="104"/>
      <c r="AT51" s="104"/>
      <c r="AU51" s="104"/>
      <c r="AV51" s="104"/>
      <c r="AW51" s="104"/>
      <c r="AX51" s="104"/>
      <c r="AY51" s="104"/>
      <c r="AZ51" s="104"/>
      <c r="BA51" s="104"/>
      <c r="BB51" s="104"/>
      <c r="BC51" s="104"/>
      <c r="BD51" s="104"/>
      <c r="BE51" s="104"/>
      <c r="BF51" s="104"/>
      <c r="BG51" s="104"/>
      <c r="BH51" s="104"/>
      <c r="BI51" s="104"/>
      <c r="BJ51" s="104"/>
      <c r="BK51" s="104"/>
      <c r="BL51" s="104"/>
      <c r="BM51" s="104"/>
      <c r="BN51" s="104"/>
      <c r="BO51" s="104"/>
      <c r="BP51" s="104"/>
      <c r="BQ51" s="104"/>
    </row>
    <row r="52" spans="1:69">
      <c r="A52" s="104"/>
      <c r="B52" s="104"/>
      <c r="C52" s="155"/>
      <c r="D52" s="104"/>
      <c r="E52" s="104"/>
      <c r="F52" s="104"/>
      <c r="G52" s="104"/>
      <c r="H52" s="104"/>
      <c r="I52" s="104"/>
      <c r="J52" s="104"/>
      <c r="K52" s="104"/>
      <c r="L52" s="104"/>
      <c r="M52" s="147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"/>
      <c r="AC52" s="104"/>
      <c r="AD52" s="10"/>
      <c r="AE52" s="147"/>
      <c r="AF52" s="104"/>
      <c r="AG52" s="104"/>
      <c r="AH52" s="104"/>
      <c r="AI52" s="104"/>
      <c r="AJ52" s="104"/>
      <c r="AK52" s="104"/>
      <c r="AL52" s="104"/>
      <c r="AM52" s="104"/>
      <c r="AN52" s="104"/>
      <c r="AO52" s="104"/>
      <c r="AP52" s="104"/>
      <c r="AQ52" s="104"/>
      <c r="AR52" s="104"/>
      <c r="AS52" s="104"/>
      <c r="AT52" s="104"/>
      <c r="AU52" s="104"/>
      <c r="AV52" s="104"/>
      <c r="AW52" s="104"/>
      <c r="AX52" s="104"/>
      <c r="AY52" s="104"/>
      <c r="AZ52" s="104"/>
      <c r="BA52" s="104"/>
      <c r="BB52" s="104"/>
      <c r="BC52" s="104"/>
      <c r="BD52" s="104"/>
      <c r="BE52" s="104"/>
      <c r="BF52" s="104"/>
      <c r="BG52" s="104"/>
      <c r="BH52" s="104"/>
      <c r="BI52" s="104"/>
      <c r="BJ52" s="104"/>
      <c r="BK52" s="104"/>
      <c r="BL52" s="104"/>
      <c r="BM52" s="104"/>
      <c r="BN52" s="104"/>
      <c r="BO52" s="104"/>
      <c r="BP52" s="104"/>
      <c r="BQ52" s="104"/>
    </row>
    <row r="53" spans="1:69">
      <c r="A53" s="104"/>
      <c r="B53" s="104"/>
      <c r="C53" s="155"/>
      <c r="D53" s="104"/>
      <c r="E53" s="104"/>
      <c r="F53" s="104"/>
      <c r="G53" s="104"/>
      <c r="H53" s="104"/>
      <c r="I53" s="104"/>
      <c r="J53" s="104"/>
      <c r="K53" s="104"/>
      <c r="L53" s="104"/>
      <c r="M53" s="147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"/>
      <c r="AC53" s="104"/>
      <c r="AD53" s="10"/>
      <c r="AE53" s="147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P53" s="104"/>
      <c r="AQ53" s="104"/>
      <c r="AR53" s="104"/>
      <c r="AS53" s="104"/>
      <c r="AT53" s="104"/>
      <c r="AU53" s="104"/>
      <c r="AV53" s="104"/>
      <c r="AW53" s="104"/>
      <c r="AX53" s="104"/>
      <c r="AY53" s="104"/>
      <c r="AZ53" s="104"/>
      <c r="BA53" s="104"/>
      <c r="BB53" s="104"/>
      <c r="BC53" s="104"/>
      <c r="BD53" s="104"/>
      <c r="BE53" s="104"/>
      <c r="BF53" s="104"/>
      <c r="BG53" s="104"/>
      <c r="BH53" s="104"/>
      <c r="BI53" s="104"/>
      <c r="BJ53" s="104"/>
      <c r="BK53" s="104"/>
      <c r="BL53" s="104"/>
      <c r="BM53" s="104"/>
      <c r="BN53" s="104"/>
      <c r="BO53" s="104"/>
      <c r="BP53" s="104"/>
      <c r="BQ53" s="104"/>
    </row>
    <row r="54" spans="1:69">
      <c r="A54" s="104"/>
      <c r="B54" s="104"/>
      <c r="C54" s="155"/>
      <c r="D54" s="104"/>
      <c r="E54" s="104"/>
      <c r="F54" s="104"/>
      <c r="G54" s="104"/>
      <c r="H54" s="104"/>
      <c r="I54" s="104"/>
      <c r="J54" s="104"/>
      <c r="K54" s="104"/>
      <c r="L54" s="104"/>
      <c r="M54" s="147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"/>
      <c r="AC54" s="104"/>
      <c r="AD54" s="10"/>
      <c r="AE54" s="147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  <c r="AR54" s="104"/>
      <c r="AS54" s="104"/>
      <c r="AT54" s="104"/>
      <c r="AU54" s="104"/>
      <c r="AV54" s="104"/>
      <c r="AW54" s="104"/>
      <c r="AX54" s="104"/>
      <c r="AY54" s="104"/>
      <c r="AZ54" s="104"/>
      <c r="BA54" s="104"/>
      <c r="BB54" s="104"/>
      <c r="BC54" s="104"/>
      <c r="BD54" s="104"/>
      <c r="BE54" s="104"/>
      <c r="BF54" s="104"/>
      <c r="BG54" s="104"/>
      <c r="BH54" s="104"/>
      <c r="BI54" s="104"/>
      <c r="BJ54" s="104"/>
      <c r="BK54" s="104"/>
      <c r="BL54" s="104"/>
      <c r="BM54" s="104"/>
      <c r="BN54" s="104"/>
      <c r="BO54" s="104"/>
      <c r="BP54" s="104"/>
      <c r="BQ54" s="104"/>
    </row>
    <row r="55" spans="1:69">
      <c r="A55" s="104"/>
      <c r="B55" s="104"/>
      <c r="C55" s="155"/>
      <c r="D55" s="104"/>
      <c r="E55" s="104"/>
      <c r="F55" s="104"/>
      <c r="G55" s="104"/>
      <c r="H55" s="104"/>
      <c r="I55" s="104"/>
      <c r="J55" s="104"/>
      <c r="K55" s="104"/>
      <c r="L55" s="104"/>
      <c r="M55" s="147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"/>
      <c r="AC55" s="104"/>
      <c r="AD55" s="10"/>
      <c r="AE55" s="147"/>
      <c r="AF55" s="104"/>
      <c r="AG55" s="104"/>
      <c r="AH55" s="104"/>
      <c r="AI55" s="104"/>
      <c r="AJ55" s="104"/>
      <c r="AK55" s="104"/>
      <c r="AL55" s="104"/>
      <c r="AM55" s="104"/>
      <c r="AN55" s="104"/>
      <c r="AO55" s="104"/>
      <c r="AP55" s="104"/>
      <c r="AQ55" s="104"/>
      <c r="AR55" s="104"/>
      <c r="AS55" s="104"/>
      <c r="AT55" s="104"/>
      <c r="AU55" s="104"/>
      <c r="AV55" s="104"/>
      <c r="AW55" s="104"/>
      <c r="AX55" s="104"/>
      <c r="AY55" s="104"/>
      <c r="AZ55" s="104"/>
      <c r="BA55" s="104"/>
      <c r="BB55" s="104"/>
      <c r="BC55" s="104"/>
      <c r="BD55" s="104"/>
      <c r="BE55" s="104"/>
      <c r="BF55" s="104"/>
      <c r="BG55" s="104"/>
      <c r="BH55" s="104"/>
      <c r="BI55" s="104"/>
      <c r="BJ55" s="104"/>
      <c r="BK55" s="104"/>
      <c r="BL55" s="104"/>
      <c r="BM55" s="104"/>
      <c r="BN55" s="104"/>
      <c r="BO55" s="104"/>
      <c r="BP55" s="104"/>
      <c r="BQ55" s="104"/>
    </row>
    <row r="56" spans="1:69">
      <c r="A56" s="104"/>
      <c r="B56" s="104"/>
      <c r="C56" s="155"/>
      <c r="D56" s="104"/>
      <c r="E56" s="104"/>
      <c r="F56" s="104"/>
      <c r="G56" s="104"/>
      <c r="H56" s="104"/>
      <c r="I56" s="104"/>
      <c r="J56" s="104"/>
      <c r="K56" s="104"/>
      <c r="L56" s="104"/>
      <c r="M56" s="147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"/>
      <c r="AC56" s="104"/>
      <c r="AD56" s="10"/>
      <c r="AE56" s="147"/>
      <c r="AF56" s="104"/>
      <c r="AG56" s="104"/>
      <c r="AH56" s="104"/>
      <c r="AI56" s="104"/>
      <c r="AJ56" s="104"/>
      <c r="AK56" s="104"/>
      <c r="AL56" s="104"/>
      <c r="AM56" s="104"/>
      <c r="AN56" s="104"/>
      <c r="AO56" s="104"/>
      <c r="AP56" s="104"/>
      <c r="AQ56" s="104"/>
      <c r="AR56" s="104"/>
      <c r="AS56" s="104"/>
      <c r="AT56" s="104"/>
      <c r="AU56" s="104"/>
      <c r="AV56" s="104"/>
      <c r="AW56" s="104"/>
      <c r="AX56" s="104"/>
      <c r="AY56" s="104"/>
      <c r="AZ56" s="104"/>
      <c r="BA56" s="104"/>
      <c r="BB56" s="104"/>
      <c r="BC56" s="104"/>
      <c r="BD56" s="104"/>
      <c r="BE56" s="104"/>
      <c r="BF56" s="104"/>
      <c r="BG56" s="104"/>
      <c r="BH56" s="104"/>
      <c r="BI56" s="104"/>
      <c r="BJ56" s="104"/>
      <c r="BK56" s="104"/>
      <c r="BL56" s="104"/>
      <c r="BM56" s="104"/>
      <c r="BN56" s="104"/>
      <c r="BO56" s="104"/>
      <c r="BP56" s="104"/>
      <c r="BQ56" s="104"/>
    </row>
    <row r="57" spans="1:69">
      <c r="A57" s="104"/>
      <c r="B57" s="104"/>
      <c r="C57" s="155"/>
      <c r="D57" s="104"/>
      <c r="E57" s="104"/>
      <c r="F57" s="104"/>
      <c r="G57" s="104"/>
      <c r="H57" s="104"/>
      <c r="I57" s="104"/>
      <c r="J57" s="104"/>
      <c r="K57" s="104"/>
      <c r="L57" s="104"/>
      <c r="M57" s="147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"/>
      <c r="AC57" s="104"/>
      <c r="AD57" s="10"/>
      <c r="AE57" s="147"/>
      <c r="AF57" s="104"/>
      <c r="AG57" s="104"/>
      <c r="AH57" s="104"/>
      <c r="AI57" s="104"/>
      <c r="AJ57" s="104"/>
      <c r="AK57" s="104"/>
      <c r="AL57" s="104"/>
      <c r="AM57" s="104"/>
      <c r="AN57" s="104"/>
      <c r="AO57" s="104"/>
      <c r="AP57" s="104"/>
      <c r="AQ57" s="104"/>
      <c r="AR57" s="104"/>
      <c r="AS57" s="104"/>
      <c r="AT57" s="104"/>
      <c r="AU57" s="104"/>
      <c r="AV57" s="104"/>
      <c r="AW57" s="104"/>
      <c r="AX57" s="104"/>
      <c r="AY57" s="104"/>
      <c r="AZ57" s="104"/>
      <c r="BA57" s="104"/>
      <c r="BB57" s="104"/>
      <c r="BC57" s="104"/>
      <c r="BD57" s="104"/>
      <c r="BE57" s="104"/>
      <c r="BF57" s="104"/>
      <c r="BG57" s="104"/>
      <c r="BH57" s="104"/>
      <c r="BI57" s="104"/>
      <c r="BJ57" s="104"/>
      <c r="BK57" s="104"/>
      <c r="BL57" s="104"/>
      <c r="BM57" s="104"/>
      <c r="BN57" s="104"/>
      <c r="BO57" s="104"/>
      <c r="BP57" s="104"/>
      <c r="BQ57" s="104"/>
    </row>
    <row r="58" spans="1:69">
      <c r="A58" s="104"/>
      <c r="B58" s="104"/>
      <c r="C58" s="155"/>
      <c r="D58" s="104"/>
      <c r="E58" s="104"/>
      <c r="F58" s="104"/>
      <c r="G58" s="104"/>
      <c r="H58" s="104"/>
      <c r="I58" s="104"/>
      <c r="J58" s="104"/>
      <c r="K58" s="104"/>
      <c r="L58" s="104"/>
      <c r="M58" s="147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"/>
      <c r="AC58" s="104"/>
      <c r="AD58" s="10"/>
      <c r="AE58" s="147"/>
      <c r="AF58" s="104"/>
      <c r="AG58" s="104"/>
      <c r="AH58" s="104"/>
      <c r="AI58" s="104"/>
      <c r="AJ58" s="104"/>
      <c r="AK58" s="104"/>
      <c r="AL58" s="104"/>
      <c r="AM58" s="104"/>
      <c r="AN58" s="104"/>
      <c r="AO58" s="104"/>
      <c r="AP58" s="104"/>
      <c r="AQ58" s="104"/>
      <c r="AR58" s="104"/>
      <c r="AS58" s="104"/>
      <c r="AT58" s="104"/>
      <c r="AU58" s="104"/>
      <c r="AV58" s="104"/>
      <c r="AW58" s="104"/>
      <c r="AX58" s="104"/>
      <c r="AY58" s="104"/>
      <c r="AZ58" s="104"/>
      <c r="BA58" s="104"/>
      <c r="BB58" s="104"/>
      <c r="BC58" s="104"/>
      <c r="BD58" s="104"/>
      <c r="BE58" s="104"/>
      <c r="BF58" s="104"/>
      <c r="BG58" s="104"/>
      <c r="BH58" s="104"/>
      <c r="BI58" s="104"/>
      <c r="BJ58" s="104"/>
      <c r="BK58" s="104"/>
      <c r="BL58" s="104"/>
      <c r="BM58" s="104"/>
      <c r="BN58" s="104"/>
      <c r="BO58" s="104"/>
      <c r="BP58" s="104"/>
      <c r="BQ58" s="104"/>
    </row>
    <row r="59" spans="1:69">
      <c r="A59" s="104"/>
      <c r="B59" s="104"/>
      <c r="C59" s="155"/>
      <c r="D59" s="104"/>
      <c r="E59" s="104"/>
      <c r="F59" s="104"/>
      <c r="G59" s="104"/>
      <c r="H59" s="104"/>
      <c r="I59" s="104"/>
      <c r="J59" s="104"/>
      <c r="K59" s="104"/>
      <c r="L59" s="104"/>
      <c r="M59" s="147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"/>
      <c r="AC59" s="104"/>
      <c r="AD59" s="10"/>
      <c r="AE59" s="147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  <c r="AR59" s="104"/>
      <c r="AS59" s="104"/>
      <c r="AT59" s="104"/>
      <c r="AU59" s="104"/>
      <c r="AV59" s="104"/>
      <c r="AW59" s="104"/>
      <c r="AX59" s="104"/>
      <c r="AY59" s="104"/>
      <c r="AZ59" s="104"/>
      <c r="BA59" s="104"/>
      <c r="BB59" s="104"/>
      <c r="BC59" s="104"/>
      <c r="BD59" s="104"/>
      <c r="BE59" s="104"/>
      <c r="BF59" s="104"/>
      <c r="BG59" s="104"/>
      <c r="BH59" s="104"/>
      <c r="BI59" s="104"/>
      <c r="BJ59" s="104"/>
      <c r="BK59" s="104"/>
      <c r="BL59" s="104"/>
      <c r="BM59" s="104"/>
      <c r="BN59" s="104"/>
      <c r="BO59" s="104"/>
      <c r="BP59" s="104"/>
      <c r="BQ59" s="104"/>
    </row>
    <row r="60" spans="1:69">
      <c r="A60" s="104"/>
      <c r="B60" s="104"/>
      <c r="C60" s="155"/>
      <c r="D60" s="104"/>
      <c r="E60" s="104"/>
      <c r="F60" s="104"/>
      <c r="G60" s="104"/>
      <c r="H60" s="104"/>
      <c r="I60" s="104"/>
      <c r="J60" s="104"/>
      <c r="K60" s="104"/>
      <c r="L60" s="104"/>
      <c r="M60" s="147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"/>
      <c r="AC60" s="104"/>
      <c r="AD60" s="10"/>
      <c r="AE60" s="147"/>
      <c r="AF60" s="104"/>
      <c r="AG60" s="104"/>
      <c r="AH60" s="104"/>
      <c r="AI60" s="104"/>
      <c r="AJ60" s="104"/>
      <c r="AK60" s="104"/>
      <c r="AL60" s="104"/>
      <c r="AM60" s="104"/>
      <c r="AN60" s="104"/>
      <c r="AO60" s="104"/>
      <c r="AP60" s="104"/>
      <c r="AQ60" s="104"/>
      <c r="AR60" s="104"/>
      <c r="AS60" s="104"/>
      <c r="AT60" s="104"/>
      <c r="AU60" s="104"/>
      <c r="AV60" s="104"/>
      <c r="AW60" s="104"/>
      <c r="AX60" s="104"/>
      <c r="AY60" s="104"/>
      <c r="AZ60" s="104"/>
      <c r="BA60" s="104"/>
      <c r="BB60" s="104"/>
      <c r="BC60" s="104"/>
      <c r="BD60" s="104"/>
      <c r="BE60" s="104"/>
      <c r="BF60" s="104"/>
      <c r="BG60" s="104"/>
      <c r="BH60" s="104"/>
      <c r="BI60" s="104"/>
      <c r="BJ60" s="104"/>
      <c r="BK60" s="104"/>
      <c r="BL60" s="104"/>
      <c r="BM60" s="104"/>
      <c r="BN60" s="104"/>
      <c r="BO60" s="104"/>
      <c r="BP60" s="104"/>
      <c r="BQ60" s="104"/>
    </row>
    <row r="61" spans="1:69">
      <c r="A61" s="104"/>
      <c r="B61" s="104"/>
      <c r="C61" s="155"/>
      <c r="D61" s="104"/>
      <c r="E61" s="104"/>
      <c r="F61" s="104"/>
      <c r="G61" s="104"/>
      <c r="H61" s="104"/>
      <c r="I61" s="104"/>
      <c r="J61" s="104"/>
      <c r="K61" s="104"/>
      <c r="L61" s="104"/>
      <c r="M61" s="147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"/>
      <c r="AC61" s="104"/>
      <c r="AD61" s="10"/>
      <c r="AE61" s="147"/>
      <c r="AF61" s="104"/>
      <c r="AG61" s="104"/>
      <c r="AH61" s="104"/>
      <c r="AI61" s="104"/>
      <c r="AJ61" s="104"/>
      <c r="AK61" s="104"/>
      <c r="AL61" s="104"/>
      <c r="AM61" s="104"/>
      <c r="AN61" s="104"/>
      <c r="AO61" s="104"/>
      <c r="AP61" s="104"/>
      <c r="AQ61" s="104"/>
      <c r="AR61" s="104"/>
      <c r="AS61" s="104"/>
      <c r="AT61" s="104"/>
      <c r="AU61" s="104"/>
      <c r="AV61" s="104"/>
      <c r="AW61" s="104"/>
      <c r="AX61" s="104"/>
      <c r="AY61" s="104"/>
      <c r="AZ61" s="104"/>
      <c r="BA61" s="104"/>
      <c r="BB61" s="104"/>
      <c r="BC61" s="104"/>
      <c r="BD61" s="104"/>
      <c r="BE61" s="104"/>
      <c r="BF61" s="104"/>
      <c r="BG61" s="104"/>
      <c r="BH61" s="104"/>
      <c r="BI61" s="104"/>
      <c r="BJ61" s="104"/>
      <c r="BK61" s="104"/>
      <c r="BL61" s="104"/>
      <c r="BM61" s="104"/>
      <c r="BN61" s="104"/>
      <c r="BO61" s="104"/>
      <c r="BP61" s="104"/>
      <c r="BQ61" s="104"/>
    </row>
    <row r="62" spans="1:69">
      <c r="A62" s="104"/>
      <c r="B62" s="104"/>
      <c r="C62" s="155"/>
      <c r="D62" s="104"/>
      <c r="E62" s="104"/>
      <c r="F62" s="104"/>
      <c r="G62" s="104"/>
      <c r="H62" s="104"/>
      <c r="I62" s="104"/>
      <c r="J62" s="104"/>
      <c r="K62" s="104"/>
      <c r="L62" s="104"/>
      <c r="M62" s="147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"/>
      <c r="AC62" s="104"/>
      <c r="AD62" s="10"/>
      <c r="AE62" s="147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/>
      <c r="AS62" s="104"/>
      <c r="AT62" s="104"/>
      <c r="AU62" s="104"/>
      <c r="AV62" s="104"/>
      <c r="AW62" s="104"/>
      <c r="AX62" s="104"/>
      <c r="AY62" s="104"/>
      <c r="AZ62" s="104"/>
      <c r="BA62" s="104"/>
      <c r="BB62" s="104"/>
      <c r="BC62" s="104"/>
      <c r="BD62" s="104"/>
      <c r="BE62" s="104"/>
      <c r="BF62" s="104"/>
      <c r="BG62" s="104"/>
      <c r="BH62" s="104"/>
      <c r="BI62" s="104"/>
      <c r="BJ62" s="104"/>
      <c r="BK62" s="104"/>
      <c r="BL62" s="104"/>
      <c r="BM62" s="104"/>
      <c r="BN62" s="104"/>
      <c r="BO62" s="104"/>
      <c r="BP62" s="104"/>
      <c r="BQ62" s="104"/>
    </row>
    <row r="63" spans="1:69">
      <c r="A63" s="104"/>
      <c r="B63" s="104"/>
      <c r="C63" s="155"/>
      <c r="D63" s="104"/>
      <c r="E63" s="104"/>
      <c r="F63" s="104"/>
      <c r="G63" s="104"/>
      <c r="H63" s="104"/>
      <c r="I63" s="104"/>
      <c r="J63" s="104"/>
      <c r="K63" s="104"/>
      <c r="L63" s="104"/>
      <c r="M63" s="147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"/>
      <c r="AC63" s="104"/>
      <c r="AD63" s="10"/>
      <c r="AE63" s="147"/>
      <c r="AF63" s="104"/>
      <c r="AG63" s="104"/>
      <c r="AH63" s="104"/>
      <c r="AI63" s="104"/>
      <c r="AJ63" s="104"/>
      <c r="AK63" s="104"/>
      <c r="AL63" s="104"/>
      <c r="AM63" s="104"/>
      <c r="AN63" s="104"/>
      <c r="AO63" s="104"/>
      <c r="AP63" s="104"/>
      <c r="AQ63" s="104"/>
      <c r="AR63" s="104"/>
      <c r="AS63" s="104"/>
      <c r="AT63" s="104"/>
      <c r="AU63" s="104"/>
      <c r="AV63" s="104"/>
      <c r="AW63" s="104"/>
      <c r="AX63" s="104"/>
      <c r="AY63" s="104"/>
      <c r="AZ63" s="104"/>
      <c r="BA63" s="104"/>
      <c r="BB63" s="104"/>
      <c r="BC63" s="104"/>
      <c r="BD63" s="104"/>
      <c r="BE63" s="104"/>
      <c r="BF63" s="104"/>
      <c r="BG63" s="104"/>
      <c r="BH63" s="104"/>
      <c r="BI63" s="104"/>
      <c r="BJ63" s="104"/>
      <c r="BK63" s="104"/>
      <c r="BL63" s="104"/>
      <c r="BM63" s="104"/>
      <c r="BN63" s="104"/>
      <c r="BO63" s="104"/>
      <c r="BP63" s="104"/>
      <c r="BQ63" s="104"/>
    </row>
    <row r="64" spans="1:69">
      <c r="A64" s="104"/>
      <c r="B64" s="104"/>
      <c r="C64" s="155"/>
      <c r="D64" s="104"/>
      <c r="E64" s="104"/>
      <c r="F64" s="104"/>
      <c r="G64" s="104"/>
      <c r="H64" s="104"/>
      <c r="I64" s="104"/>
      <c r="J64" s="104"/>
      <c r="K64" s="104"/>
      <c r="L64" s="104"/>
      <c r="M64" s="147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"/>
      <c r="AC64" s="104"/>
      <c r="AD64" s="10"/>
      <c r="AE64" s="147"/>
      <c r="AF64" s="104"/>
      <c r="AG64" s="104"/>
      <c r="AH64" s="104"/>
      <c r="AI64" s="104"/>
      <c r="AJ64" s="104"/>
      <c r="AK64" s="104"/>
      <c r="AL64" s="104"/>
      <c r="AM64" s="104"/>
      <c r="AN64" s="104"/>
      <c r="AO64" s="104"/>
      <c r="AP64" s="104"/>
      <c r="AQ64" s="104"/>
      <c r="AR64" s="104"/>
      <c r="AS64" s="104"/>
      <c r="AT64" s="104"/>
      <c r="AU64" s="104"/>
      <c r="AV64" s="104"/>
      <c r="AW64" s="104"/>
      <c r="AX64" s="104"/>
      <c r="AY64" s="104"/>
      <c r="AZ64" s="104"/>
      <c r="BA64" s="104"/>
      <c r="BB64" s="104"/>
      <c r="BC64" s="104"/>
      <c r="BD64" s="104"/>
      <c r="BE64" s="104"/>
      <c r="BF64" s="104"/>
      <c r="BG64" s="104"/>
      <c r="BH64" s="104"/>
      <c r="BI64" s="104"/>
      <c r="BJ64" s="104"/>
      <c r="BK64" s="104"/>
      <c r="BL64" s="104"/>
      <c r="BM64" s="104"/>
      <c r="BN64" s="104"/>
      <c r="BO64" s="104"/>
      <c r="BP64" s="104"/>
      <c r="BQ64" s="104"/>
    </row>
    <row r="65" spans="1:69">
      <c r="A65" s="104"/>
      <c r="B65" s="104"/>
      <c r="C65" s="155"/>
      <c r="D65" s="104"/>
      <c r="E65" s="104"/>
      <c r="F65" s="104"/>
      <c r="G65" s="104"/>
      <c r="H65" s="104"/>
      <c r="I65" s="104"/>
      <c r="J65" s="104"/>
      <c r="K65" s="104"/>
      <c r="L65" s="104"/>
      <c r="M65" s="147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"/>
      <c r="AC65" s="104"/>
      <c r="AD65" s="10"/>
      <c r="AE65" s="147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04"/>
      <c r="AQ65" s="104"/>
      <c r="AR65" s="104"/>
      <c r="AS65" s="104"/>
      <c r="AT65" s="104"/>
      <c r="AU65" s="104"/>
      <c r="AV65" s="104"/>
      <c r="AW65" s="104"/>
      <c r="AX65" s="104"/>
      <c r="AY65" s="104"/>
      <c r="AZ65" s="104"/>
      <c r="BA65" s="104"/>
      <c r="BB65" s="104"/>
      <c r="BC65" s="104"/>
      <c r="BD65" s="104"/>
      <c r="BE65" s="104"/>
      <c r="BF65" s="104"/>
      <c r="BG65" s="104"/>
      <c r="BH65" s="104"/>
      <c r="BI65" s="104"/>
      <c r="BJ65" s="104"/>
      <c r="BK65" s="104"/>
      <c r="BL65" s="104"/>
      <c r="BM65" s="104"/>
      <c r="BN65" s="104"/>
      <c r="BO65" s="104"/>
      <c r="BP65" s="104"/>
      <c r="BQ65" s="104"/>
    </row>
    <row r="66" spans="1:69">
      <c r="A66" s="104"/>
      <c r="B66" s="104"/>
      <c r="C66" s="155"/>
      <c r="D66" s="104"/>
      <c r="E66" s="104"/>
      <c r="F66" s="104"/>
      <c r="G66" s="104"/>
      <c r="H66" s="104"/>
      <c r="I66" s="104"/>
      <c r="J66" s="104"/>
      <c r="K66" s="104"/>
      <c r="L66" s="104"/>
      <c r="M66" s="147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"/>
      <c r="AC66" s="104"/>
      <c r="AD66" s="10"/>
      <c r="AE66" s="147"/>
      <c r="AF66" s="104"/>
      <c r="AG66" s="104"/>
      <c r="AH66" s="104"/>
      <c r="AI66" s="104"/>
      <c r="AJ66" s="104"/>
      <c r="AK66" s="104"/>
      <c r="AL66" s="104"/>
      <c r="AM66" s="104"/>
      <c r="AN66" s="104"/>
      <c r="AO66" s="104"/>
      <c r="AP66" s="104"/>
      <c r="AQ66" s="104"/>
      <c r="AR66" s="104"/>
      <c r="AS66" s="104"/>
      <c r="AT66" s="104"/>
      <c r="AU66" s="104"/>
      <c r="AV66" s="104"/>
      <c r="AW66" s="104"/>
      <c r="AX66" s="104"/>
      <c r="AY66" s="104"/>
      <c r="AZ66" s="104"/>
      <c r="BA66" s="104"/>
      <c r="BB66" s="104"/>
      <c r="BC66" s="104"/>
      <c r="BD66" s="104"/>
      <c r="BE66" s="104"/>
      <c r="BF66" s="104"/>
      <c r="BG66" s="104"/>
      <c r="BH66" s="104"/>
      <c r="BI66" s="104"/>
      <c r="BJ66" s="104"/>
      <c r="BK66" s="104"/>
      <c r="BL66" s="104"/>
      <c r="BM66" s="104"/>
      <c r="BN66" s="104"/>
      <c r="BO66" s="104"/>
      <c r="BP66" s="104"/>
      <c r="BQ66" s="104"/>
    </row>
    <row r="67" spans="1:69">
      <c r="A67" s="104"/>
      <c r="B67" s="104"/>
      <c r="C67" s="155"/>
      <c r="D67" s="104"/>
      <c r="E67" s="104"/>
      <c r="F67" s="104"/>
      <c r="G67" s="104"/>
      <c r="H67" s="104"/>
      <c r="I67" s="104"/>
      <c r="J67" s="104"/>
      <c r="K67" s="104"/>
      <c r="L67" s="104"/>
      <c r="M67" s="147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"/>
      <c r="AC67" s="104"/>
      <c r="AD67" s="10"/>
      <c r="AE67" s="147"/>
      <c r="AF67" s="104"/>
      <c r="AG67" s="104"/>
      <c r="AH67" s="104"/>
      <c r="AI67" s="104"/>
      <c r="AJ67" s="104"/>
      <c r="AK67" s="104"/>
      <c r="AL67" s="104"/>
      <c r="AM67" s="104"/>
      <c r="AN67" s="104"/>
      <c r="AO67" s="104"/>
      <c r="AP67" s="104"/>
      <c r="AQ67" s="104"/>
      <c r="AR67" s="104"/>
      <c r="AS67" s="104"/>
      <c r="AT67" s="104"/>
      <c r="AU67" s="104"/>
      <c r="AV67" s="104"/>
      <c r="AW67" s="104"/>
      <c r="AX67" s="104"/>
      <c r="AY67" s="104"/>
      <c r="AZ67" s="104"/>
      <c r="BA67" s="104"/>
      <c r="BB67" s="104"/>
      <c r="BC67" s="104"/>
      <c r="BD67" s="104"/>
      <c r="BE67" s="104"/>
      <c r="BF67" s="104"/>
      <c r="BG67" s="104"/>
      <c r="BH67" s="104"/>
      <c r="BI67" s="104"/>
      <c r="BJ67" s="104"/>
      <c r="BK67" s="104"/>
      <c r="BL67" s="104"/>
      <c r="BM67" s="104"/>
      <c r="BN67" s="104"/>
      <c r="BO67" s="104"/>
      <c r="BP67" s="104"/>
      <c r="BQ67" s="104"/>
    </row>
    <row r="68" spans="1:69">
      <c r="A68" s="104"/>
      <c r="B68" s="104"/>
      <c r="C68" s="155"/>
      <c r="D68" s="104"/>
      <c r="E68" s="104"/>
      <c r="F68" s="104"/>
      <c r="G68" s="104"/>
      <c r="H68" s="104"/>
      <c r="I68" s="104"/>
      <c r="J68" s="104"/>
      <c r="K68" s="104"/>
      <c r="L68" s="104"/>
      <c r="M68" s="147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"/>
      <c r="AC68" s="104"/>
      <c r="AD68" s="10"/>
      <c r="AE68" s="147"/>
      <c r="AF68" s="104"/>
      <c r="AG68" s="104"/>
      <c r="AH68" s="104"/>
      <c r="AI68" s="104"/>
      <c r="AJ68" s="104"/>
      <c r="AK68" s="104"/>
      <c r="AL68" s="104"/>
      <c r="AM68" s="104"/>
      <c r="AN68" s="104"/>
      <c r="AO68" s="104"/>
      <c r="AP68" s="104"/>
      <c r="AQ68" s="104"/>
      <c r="AR68" s="104"/>
      <c r="AS68" s="104"/>
      <c r="AT68" s="104"/>
      <c r="AU68" s="104"/>
      <c r="AV68" s="104"/>
      <c r="AW68" s="104"/>
      <c r="AX68" s="104"/>
      <c r="AY68" s="104"/>
      <c r="AZ68" s="104"/>
      <c r="BA68" s="104"/>
      <c r="BB68" s="104"/>
      <c r="BC68" s="104"/>
      <c r="BD68" s="104"/>
      <c r="BE68" s="104"/>
      <c r="BF68" s="104"/>
      <c r="BG68" s="104"/>
      <c r="BH68" s="104"/>
      <c r="BI68" s="104"/>
      <c r="BJ68" s="104"/>
      <c r="BK68" s="104"/>
      <c r="BL68" s="104"/>
      <c r="BM68" s="104"/>
      <c r="BN68" s="104"/>
      <c r="BO68" s="104"/>
      <c r="BP68" s="104"/>
      <c r="BQ68" s="104"/>
    </row>
    <row r="69" spans="1:69">
      <c r="A69" s="104"/>
      <c r="B69" s="104"/>
      <c r="C69" s="155"/>
      <c r="D69" s="104"/>
      <c r="E69" s="104"/>
      <c r="F69" s="104"/>
      <c r="G69" s="104"/>
      <c r="H69" s="104"/>
      <c r="I69" s="104"/>
      <c r="J69" s="104"/>
      <c r="K69" s="104"/>
      <c r="L69" s="104"/>
      <c r="M69" s="147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"/>
      <c r="AC69" s="104"/>
      <c r="AD69" s="10"/>
      <c r="AE69" s="147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  <c r="AR69" s="104"/>
      <c r="AS69" s="104"/>
      <c r="AT69" s="104"/>
      <c r="AU69" s="104"/>
      <c r="AV69" s="104"/>
      <c r="AW69" s="104"/>
      <c r="AX69" s="104"/>
      <c r="AY69" s="104"/>
      <c r="AZ69" s="104"/>
      <c r="BA69" s="104"/>
      <c r="BB69" s="104"/>
      <c r="BC69" s="104"/>
      <c r="BD69" s="104"/>
      <c r="BE69" s="104"/>
      <c r="BF69" s="104"/>
      <c r="BG69" s="104"/>
      <c r="BH69" s="104"/>
      <c r="BI69" s="104"/>
      <c r="BJ69" s="104"/>
      <c r="BK69" s="104"/>
      <c r="BL69" s="104"/>
      <c r="BM69" s="104"/>
      <c r="BN69" s="104"/>
      <c r="BO69" s="104"/>
      <c r="BP69" s="104"/>
      <c r="BQ69" s="104"/>
    </row>
    <row r="70" spans="1:69">
      <c r="A70" s="104"/>
      <c r="B70" s="104"/>
      <c r="C70" s="155"/>
      <c r="D70" s="104"/>
      <c r="E70" s="104"/>
      <c r="F70" s="104"/>
      <c r="G70" s="104"/>
      <c r="H70" s="104"/>
      <c r="I70" s="104"/>
      <c r="J70" s="104"/>
      <c r="K70" s="104"/>
      <c r="L70" s="104"/>
      <c r="M70" s="147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"/>
      <c r="AC70" s="104"/>
      <c r="AD70" s="10"/>
      <c r="AE70" s="147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104"/>
      <c r="AT70" s="104"/>
      <c r="AU70" s="104"/>
      <c r="AV70" s="104"/>
      <c r="AW70" s="104"/>
      <c r="AX70" s="104"/>
      <c r="AY70" s="104"/>
      <c r="AZ70" s="104"/>
      <c r="BA70" s="104"/>
      <c r="BB70" s="104"/>
      <c r="BC70" s="104"/>
      <c r="BD70" s="104"/>
      <c r="BE70" s="104"/>
      <c r="BF70" s="104"/>
      <c r="BG70" s="104"/>
      <c r="BH70" s="104"/>
      <c r="BI70" s="104"/>
      <c r="BJ70" s="104"/>
      <c r="BK70" s="104"/>
      <c r="BL70" s="104"/>
      <c r="BM70" s="104"/>
      <c r="BN70" s="104"/>
      <c r="BO70" s="104"/>
      <c r="BP70" s="104"/>
      <c r="BQ70" s="104"/>
    </row>
    <row r="71" spans="1:69">
      <c r="A71" s="104"/>
      <c r="B71" s="104"/>
      <c r="C71" s="155"/>
      <c r="D71" s="104"/>
      <c r="E71" s="104"/>
      <c r="F71" s="104"/>
      <c r="G71" s="104"/>
      <c r="H71" s="104"/>
      <c r="I71" s="104"/>
      <c r="J71" s="104"/>
      <c r="K71" s="104"/>
      <c r="L71" s="104"/>
      <c r="M71" s="147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"/>
      <c r="AC71" s="104"/>
      <c r="AD71" s="10"/>
      <c r="AE71" s="147"/>
      <c r="AF71" s="104"/>
      <c r="AG71" s="104"/>
      <c r="AH71" s="104"/>
      <c r="AI71" s="104"/>
      <c r="AJ71" s="104"/>
      <c r="AK71" s="104"/>
      <c r="AL71" s="104"/>
      <c r="AM71" s="104"/>
      <c r="AN71" s="104"/>
      <c r="AO71" s="104"/>
      <c r="AP71" s="104"/>
      <c r="AQ71" s="104"/>
      <c r="AR71" s="104"/>
      <c r="AS71" s="104"/>
      <c r="AT71" s="104"/>
      <c r="AU71" s="104"/>
      <c r="AV71" s="104"/>
      <c r="AW71" s="104"/>
      <c r="AX71" s="104"/>
      <c r="AY71" s="104"/>
      <c r="AZ71" s="104"/>
      <c r="BA71" s="104"/>
      <c r="BB71" s="104"/>
      <c r="BC71" s="104"/>
      <c r="BD71" s="104"/>
      <c r="BE71" s="104"/>
      <c r="BF71" s="104"/>
      <c r="BG71" s="104"/>
      <c r="BH71" s="104"/>
      <c r="BI71" s="104"/>
      <c r="BJ71" s="104"/>
      <c r="BK71" s="104"/>
      <c r="BL71" s="104"/>
      <c r="BM71" s="104"/>
      <c r="BN71" s="104"/>
      <c r="BO71" s="104"/>
      <c r="BP71" s="104"/>
      <c r="BQ71" s="104"/>
    </row>
    <row r="72" spans="1:69">
      <c r="A72" s="104"/>
      <c r="B72" s="104"/>
      <c r="C72" s="155"/>
      <c r="D72" s="104"/>
      <c r="E72" s="104"/>
      <c r="F72" s="104"/>
      <c r="G72" s="104"/>
      <c r="H72" s="104"/>
      <c r="I72" s="104"/>
      <c r="J72" s="104"/>
      <c r="K72" s="104"/>
      <c r="L72" s="104"/>
      <c r="M72" s="147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"/>
      <c r="AC72" s="104"/>
      <c r="AD72" s="10"/>
      <c r="AE72" s="147"/>
      <c r="AF72" s="104"/>
      <c r="AG72" s="104"/>
      <c r="AH72" s="104"/>
      <c r="AI72" s="104"/>
      <c r="AJ72" s="104"/>
      <c r="AK72" s="104"/>
      <c r="AL72" s="104"/>
      <c r="AM72" s="104"/>
      <c r="AN72" s="104"/>
      <c r="AO72" s="104"/>
      <c r="AP72" s="104"/>
      <c r="AQ72" s="104"/>
      <c r="AR72" s="104"/>
      <c r="AS72" s="104"/>
      <c r="AT72" s="104"/>
      <c r="AU72" s="104"/>
      <c r="AV72" s="104"/>
      <c r="AW72" s="104"/>
      <c r="AX72" s="104"/>
      <c r="AY72" s="104"/>
      <c r="AZ72" s="104"/>
      <c r="BA72" s="104"/>
      <c r="BB72" s="104"/>
      <c r="BC72" s="104"/>
      <c r="BD72" s="104"/>
      <c r="BE72" s="104"/>
      <c r="BF72" s="104"/>
      <c r="BG72" s="104"/>
      <c r="BH72" s="104"/>
      <c r="BI72" s="104"/>
      <c r="BJ72" s="104"/>
      <c r="BK72" s="104"/>
      <c r="BL72" s="104"/>
      <c r="BM72" s="104"/>
      <c r="BN72" s="104"/>
      <c r="BO72" s="104"/>
      <c r="BP72" s="104"/>
      <c r="BQ72" s="104"/>
    </row>
    <row r="73" spans="1:69">
      <c r="A73" s="104"/>
      <c r="B73" s="104"/>
      <c r="C73" s="155"/>
      <c r="D73" s="104"/>
      <c r="E73" s="104"/>
      <c r="F73" s="104"/>
      <c r="G73" s="104"/>
      <c r="H73" s="104"/>
      <c r="I73" s="104"/>
      <c r="J73" s="104"/>
      <c r="K73" s="104"/>
      <c r="L73" s="104"/>
      <c r="M73" s="147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"/>
      <c r="AC73" s="104"/>
      <c r="AD73" s="10"/>
      <c r="AE73" s="147"/>
      <c r="AF73" s="104"/>
      <c r="AG73" s="104"/>
      <c r="AH73" s="104"/>
      <c r="AI73" s="104"/>
      <c r="AJ73" s="104"/>
      <c r="AK73" s="104"/>
      <c r="AL73" s="104"/>
      <c r="AM73" s="104"/>
      <c r="AN73" s="104"/>
      <c r="AO73" s="104"/>
      <c r="AP73" s="104"/>
      <c r="AQ73" s="104"/>
      <c r="AR73" s="104"/>
      <c r="AS73" s="104"/>
      <c r="AT73" s="104"/>
      <c r="AU73" s="104"/>
      <c r="AV73" s="104"/>
      <c r="AW73" s="104"/>
      <c r="AX73" s="104"/>
      <c r="AY73" s="104"/>
      <c r="AZ73" s="104"/>
      <c r="BA73" s="104"/>
      <c r="BB73" s="104"/>
      <c r="BC73" s="104"/>
      <c r="BD73" s="104"/>
      <c r="BE73" s="104"/>
      <c r="BF73" s="104"/>
      <c r="BG73" s="104"/>
      <c r="BH73" s="104"/>
      <c r="BI73" s="104"/>
      <c r="BJ73" s="104"/>
      <c r="BK73" s="104"/>
      <c r="BL73" s="104"/>
      <c r="BM73" s="104"/>
      <c r="BN73" s="104"/>
      <c r="BO73" s="104"/>
      <c r="BP73" s="104"/>
      <c r="BQ73" s="104"/>
    </row>
    <row r="74" spans="1:69">
      <c r="A74" s="104"/>
      <c r="B74" s="104"/>
      <c r="C74" s="155"/>
      <c r="D74" s="104"/>
      <c r="E74" s="104"/>
      <c r="F74" s="104"/>
      <c r="G74" s="104"/>
      <c r="H74" s="104"/>
      <c r="I74" s="104"/>
      <c r="J74" s="104"/>
      <c r="K74" s="104"/>
      <c r="L74" s="104"/>
      <c r="M74" s="147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"/>
      <c r="AC74" s="104"/>
      <c r="AD74" s="10"/>
      <c r="AE74" s="147"/>
      <c r="AF74" s="104"/>
      <c r="AG74" s="104"/>
      <c r="AH74" s="104"/>
      <c r="AI74" s="104"/>
      <c r="AJ74" s="104"/>
      <c r="AK74" s="104"/>
      <c r="AL74" s="104"/>
      <c r="AM74" s="104"/>
      <c r="AN74" s="104"/>
      <c r="AO74" s="104"/>
      <c r="AP74" s="104"/>
      <c r="AQ74" s="104"/>
      <c r="AR74" s="104"/>
      <c r="AS74" s="104"/>
      <c r="AT74" s="104"/>
      <c r="AU74" s="104"/>
      <c r="AV74" s="104"/>
      <c r="AW74" s="104"/>
      <c r="AX74" s="104"/>
      <c r="AY74" s="104"/>
      <c r="AZ74" s="104"/>
      <c r="BA74" s="104"/>
      <c r="BB74" s="104"/>
      <c r="BC74" s="104"/>
      <c r="BD74" s="104"/>
      <c r="BE74" s="104"/>
      <c r="BF74" s="104"/>
      <c r="BG74" s="104"/>
      <c r="BH74" s="104"/>
      <c r="BI74" s="104"/>
      <c r="BJ74" s="104"/>
      <c r="BK74" s="104"/>
      <c r="BL74" s="104"/>
      <c r="BM74" s="104"/>
      <c r="BN74" s="104"/>
      <c r="BO74" s="104"/>
      <c r="BP74" s="104"/>
      <c r="BQ74" s="104"/>
    </row>
    <row r="75" spans="1:69">
      <c r="A75" s="104"/>
      <c r="B75" s="104"/>
      <c r="C75" s="155"/>
      <c r="D75" s="104"/>
      <c r="E75" s="104"/>
      <c r="F75" s="104"/>
      <c r="G75" s="104"/>
      <c r="H75" s="104"/>
      <c r="I75" s="104"/>
      <c r="J75" s="104"/>
      <c r="K75" s="104"/>
      <c r="L75" s="104"/>
      <c r="M75" s="147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"/>
      <c r="AC75" s="104"/>
      <c r="AD75" s="10"/>
      <c r="AE75" s="147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04"/>
      <c r="AQ75" s="104"/>
      <c r="AR75" s="104"/>
      <c r="AS75" s="104"/>
      <c r="AT75" s="104"/>
      <c r="AU75" s="104"/>
      <c r="AV75" s="104"/>
      <c r="AW75" s="104"/>
      <c r="AX75" s="104"/>
      <c r="AY75" s="104"/>
      <c r="AZ75" s="104"/>
      <c r="BA75" s="104"/>
      <c r="BB75" s="104"/>
      <c r="BC75" s="104"/>
      <c r="BD75" s="104"/>
      <c r="BE75" s="104"/>
      <c r="BF75" s="104"/>
      <c r="BG75" s="104"/>
      <c r="BH75" s="104"/>
      <c r="BI75" s="104"/>
      <c r="BJ75" s="104"/>
      <c r="BK75" s="104"/>
      <c r="BL75" s="104"/>
      <c r="BM75" s="104"/>
      <c r="BN75" s="104"/>
      <c r="BO75" s="104"/>
      <c r="BP75" s="104"/>
      <c r="BQ75" s="104"/>
    </row>
    <row r="76" spans="1:69">
      <c r="A76" s="104"/>
      <c r="B76" s="104"/>
      <c r="C76" s="155"/>
      <c r="D76" s="104"/>
      <c r="E76" s="104"/>
      <c r="F76" s="104"/>
      <c r="G76" s="104"/>
      <c r="H76" s="104"/>
      <c r="I76" s="104"/>
      <c r="J76" s="104"/>
      <c r="K76" s="104"/>
      <c r="L76" s="104"/>
      <c r="M76" s="147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  <c r="AA76" s="104"/>
      <c r="AB76" s="10"/>
      <c r="AC76" s="104"/>
      <c r="AD76" s="10"/>
      <c r="AE76" s="147"/>
      <c r="AF76" s="104"/>
      <c r="AG76" s="104"/>
      <c r="AH76" s="104"/>
      <c r="AI76" s="104"/>
      <c r="AJ76" s="104"/>
      <c r="AK76" s="104"/>
      <c r="AL76" s="104"/>
      <c r="AM76" s="104"/>
      <c r="AN76" s="104"/>
      <c r="AO76" s="104"/>
      <c r="AP76" s="104"/>
      <c r="AQ76" s="104"/>
      <c r="AR76" s="104"/>
      <c r="AS76" s="104"/>
      <c r="AT76" s="104"/>
      <c r="AU76" s="104"/>
      <c r="AV76" s="104"/>
      <c r="AW76" s="104"/>
      <c r="AX76" s="104"/>
      <c r="AY76" s="104"/>
      <c r="AZ76" s="104"/>
      <c r="BA76" s="104"/>
      <c r="BB76" s="104"/>
      <c r="BC76" s="104"/>
      <c r="BD76" s="104"/>
      <c r="BE76" s="104"/>
      <c r="BF76" s="104"/>
      <c r="BG76" s="104"/>
      <c r="BH76" s="104"/>
      <c r="BI76" s="104"/>
      <c r="BJ76" s="104"/>
      <c r="BK76" s="104"/>
      <c r="BL76" s="104"/>
      <c r="BM76" s="104"/>
      <c r="BN76" s="104"/>
      <c r="BO76" s="104"/>
      <c r="BP76" s="104"/>
      <c r="BQ76" s="104"/>
    </row>
    <row r="77" spans="1:69">
      <c r="A77" s="104"/>
      <c r="B77" s="104"/>
      <c r="C77" s="155"/>
      <c r="D77" s="104"/>
      <c r="E77" s="104"/>
      <c r="F77" s="104"/>
      <c r="G77" s="104"/>
      <c r="H77" s="104"/>
      <c r="I77" s="104"/>
      <c r="J77" s="104"/>
      <c r="K77" s="104"/>
      <c r="L77" s="104"/>
      <c r="M77" s="147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"/>
      <c r="AC77" s="104"/>
      <c r="AD77" s="10"/>
      <c r="AE77" s="147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104"/>
      <c r="AQ77" s="104"/>
      <c r="AR77" s="104"/>
      <c r="AS77" s="104"/>
      <c r="AT77" s="104"/>
      <c r="AU77" s="104"/>
      <c r="AV77" s="104"/>
      <c r="AW77" s="104"/>
      <c r="AX77" s="104"/>
      <c r="AY77" s="104"/>
      <c r="AZ77" s="104"/>
      <c r="BA77" s="104"/>
      <c r="BB77" s="104"/>
      <c r="BC77" s="104"/>
      <c r="BD77" s="104"/>
      <c r="BE77" s="104"/>
      <c r="BF77" s="104"/>
      <c r="BG77" s="104"/>
      <c r="BH77" s="104"/>
      <c r="BI77" s="104"/>
      <c r="BJ77" s="104"/>
      <c r="BK77" s="104"/>
      <c r="BL77" s="104"/>
      <c r="BM77" s="104"/>
      <c r="BN77" s="104"/>
      <c r="BO77" s="104"/>
      <c r="BP77" s="104"/>
      <c r="BQ77" s="104"/>
    </row>
    <row r="78" spans="1:69">
      <c r="A78" s="104"/>
      <c r="B78" s="104"/>
      <c r="C78" s="155"/>
      <c r="D78" s="104"/>
      <c r="E78" s="104"/>
      <c r="F78" s="104"/>
      <c r="G78" s="104"/>
      <c r="H78" s="104"/>
      <c r="I78" s="104"/>
      <c r="J78" s="104"/>
      <c r="K78" s="104"/>
      <c r="L78" s="104"/>
      <c r="M78" s="147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  <c r="AA78" s="104"/>
      <c r="AB78" s="10"/>
      <c r="AC78" s="104"/>
      <c r="AD78" s="10"/>
      <c r="AE78" s="147"/>
      <c r="AF78" s="104"/>
      <c r="AG78" s="104"/>
      <c r="AH78" s="104"/>
      <c r="AI78" s="104"/>
      <c r="AJ78" s="104"/>
      <c r="AK78" s="104"/>
      <c r="AL78" s="104"/>
      <c r="AM78" s="104"/>
      <c r="AN78" s="104"/>
      <c r="AO78" s="104"/>
      <c r="AP78" s="104"/>
      <c r="AQ78" s="104"/>
      <c r="AR78" s="104"/>
      <c r="AS78" s="104"/>
      <c r="AT78" s="104"/>
      <c r="AU78" s="104"/>
      <c r="AV78" s="104"/>
      <c r="AW78" s="104"/>
      <c r="AX78" s="104"/>
      <c r="AY78" s="104"/>
      <c r="AZ78" s="104"/>
      <c r="BA78" s="104"/>
      <c r="BB78" s="104"/>
      <c r="BC78" s="104"/>
      <c r="BD78" s="104"/>
      <c r="BE78" s="104"/>
      <c r="BF78" s="104"/>
      <c r="BG78" s="104"/>
      <c r="BH78" s="104"/>
      <c r="BI78" s="104"/>
      <c r="BJ78" s="104"/>
      <c r="BK78" s="104"/>
      <c r="BL78" s="104"/>
      <c r="BM78" s="104"/>
      <c r="BN78" s="104"/>
      <c r="BO78" s="104"/>
      <c r="BP78" s="104"/>
      <c r="BQ78" s="104"/>
    </row>
    <row r="79" spans="1:69">
      <c r="A79" s="104"/>
      <c r="B79" s="104"/>
      <c r="C79" s="155"/>
      <c r="D79" s="104"/>
      <c r="E79" s="104"/>
      <c r="F79" s="104"/>
      <c r="G79" s="104"/>
      <c r="H79" s="104"/>
      <c r="I79" s="104"/>
      <c r="J79" s="104"/>
      <c r="K79" s="104"/>
      <c r="L79" s="104"/>
      <c r="M79" s="147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  <c r="AA79" s="104"/>
      <c r="AB79" s="10"/>
      <c r="AC79" s="104"/>
      <c r="AD79" s="10"/>
      <c r="AE79" s="147"/>
      <c r="AF79" s="104"/>
      <c r="AG79" s="104"/>
      <c r="AH79" s="104"/>
      <c r="AI79" s="104"/>
      <c r="AJ79" s="104"/>
      <c r="AK79" s="104"/>
      <c r="AL79" s="104"/>
      <c r="AM79" s="104"/>
      <c r="AN79" s="104"/>
      <c r="AO79" s="104"/>
      <c r="AP79" s="104"/>
      <c r="AQ79" s="104"/>
      <c r="AR79" s="104"/>
      <c r="AS79" s="104"/>
      <c r="AT79" s="104"/>
      <c r="AU79" s="104"/>
      <c r="AV79" s="104"/>
      <c r="AW79" s="104"/>
      <c r="AX79" s="104"/>
      <c r="AY79" s="104"/>
      <c r="AZ79" s="104"/>
      <c r="BA79" s="104"/>
      <c r="BB79" s="104"/>
      <c r="BC79" s="104"/>
      <c r="BD79" s="104"/>
      <c r="BE79" s="104"/>
      <c r="BF79" s="104"/>
      <c r="BG79" s="104"/>
      <c r="BH79" s="104"/>
      <c r="BI79" s="104"/>
      <c r="BJ79" s="104"/>
      <c r="BK79" s="104"/>
      <c r="BL79" s="104"/>
      <c r="BM79" s="104"/>
      <c r="BN79" s="104"/>
      <c r="BO79" s="104"/>
      <c r="BP79" s="104"/>
      <c r="BQ79" s="104"/>
    </row>
    <row r="80" spans="1:69">
      <c r="A80" s="104"/>
      <c r="B80" s="104"/>
      <c r="C80" s="155"/>
      <c r="D80" s="104"/>
      <c r="E80" s="104"/>
      <c r="F80" s="104"/>
      <c r="G80" s="104"/>
      <c r="H80" s="104"/>
      <c r="I80" s="104"/>
      <c r="J80" s="104"/>
      <c r="K80" s="104"/>
      <c r="L80" s="104"/>
      <c r="M80" s="147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  <c r="AA80" s="104"/>
      <c r="AB80" s="10"/>
      <c r="AC80" s="104"/>
      <c r="AD80" s="10"/>
      <c r="AE80" s="147"/>
      <c r="AF80" s="104"/>
      <c r="AG80" s="104"/>
      <c r="AH80" s="104"/>
      <c r="AI80" s="104"/>
      <c r="AJ80" s="104"/>
      <c r="AK80" s="104"/>
      <c r="AL80" s="104"/>
      <c r="AM80" s="104"/>
      <c r="AN80" s="104"/>
      <c r="AO80" s="104"/>
      <c r="AP80" s="104"/>
      <c r="AQ80" s="104"/>
      <c r="AR80" s="104"/>
      <c r="AS80" s="104"/>
      <c r="AT80" s="104"/>
      <c r="AU80" s="104"/>
      <c r="AV80" s="104"/>
      <c r="AW80" s="104"/>
      <c r="AX80" s="104"/>
      <c r="AY80" s="104"/>
      <c r="AZ80" s="104"/>
      <c r="BA80" s="104"/>
      <c r="BB80" s="104"/>
      <c r="BC80" s="104"/>
      <c r="BD80" s="104"/>
      <c r="BE80" s="104"/>
      <c r="BF80" s="104"/>
      <c r="BG80" s="104"/>
      <c r="BH80" s="104"/>
      <c r="BI80" s="104"/>
      <c r="BJ80" s="104"/>
      <c r="BK80" s="104"/>
      <c r="BL80" s="104"/>
      <c r="BM80" s="104"/>
      <c r="BN80" s="104"/>
      <c r="BO80" s="104"/>
      <c r="BP80" s="104"/>
      <c r="BQ80" s="104"/>
    </row>
    <row r="81" spans="1:69">
      <c r="A81" s="104"/>
      <c r="B81" s="104"/>
      <c r="C81" s="155"/>
      <c r="D81" s="104"/>
      <c r="E81" s="104"/>
      <c r="F81" s="104"/>
      <c r="G81" s="104"/>
      <c r="H81" s="104"/>
      <c r="I81" s="104"/>
      <c r="J81" s="104"/>
      <c r="K81" s="104"/>
      <c r="L81" s="104"/>
      <c r="M81" s="147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  <c r="AA81" s="104"/>
      <c r="AB81" s="10"/>
      <c r="AC81" s="104"/>
      <c r="AD81" s="10"/>
      <c r="AE81" s="147"/>
      <c r="AF81" s="104"/>
      <c r="AG81" s="104"/>
      <c r="AH81" s="104"/>
      <c r="AI81" s="104"/>
      <c r="AJ81" s="104"/>
      <c r="AK81" s="104"/>
      <c r="AL81" s="104"/>
      <c r="AM81" s="104"/>
      <c r="AN81" s="104"/>
      <c r="AO81" s="104"/>
      <c r="AP81" s="104"/>
      <c r="AQ81" s="104"/>
      <c r="AR81" s="104"/>
      <c r="AS81" s="104"/>
      <c r="AT81" s="104"/>
      <c r="AU81" s="104"/>
      <c r="AV81" s="104"/>
      <c r="AW81" s="104"/>
      <c r="AX81" s="104"/>
      <c r="AY81" s="104"/>
      <c r="AZ81" s="104"/>
      <c r="BA81" s="104"/>
      <c r="BB81" s="104"/>
      <c r="BC81" s="104"/>
      <c r="BD81" s="104"/>
      <c r="BE81" s="104"/>
      <c r="BF81" s="104"/>
      <c r="BG81" s="104"/>
      <c r="BH81" s="104"/>
      <c r="BI81" s="104"/>
      <c r="BJ81" s="104"/>
      <c r="BK81" s="104"/>
      <c r="BL81" s="104"/>
      <c r="BM81" s="104"/>
      <c r="BN81" s="104"/>
      <c r="BO81" s="104"/>
      <c r="BP81" s="104"/>
      <c r="BQ81" s="104"/>
    </row>
    <row r="82" spans="1:69">
      <c r="A82" s="104"/>
      <c r="B82" s="104"/>
      <c r="C82" s="155"/>
      <c r="D82" s="104"/>
      <c r="E82" s="104"/>
      <c r="F82" s="104"/>
      <c r="G82" s="104"/>
      <c r="H82" s="104"/>
      <c r="I82" s="104"/>
      <c r="J82" s="104"/>
      <c r="K82" s="104"/>
      <c r="L82" s="104"/>
      <c r="M82" s="147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  <c r="AA82" s="104"/>
      <c r="AB82" s="10"/>
      <c r="AC82" s="104"/>
      <c r="AD82" s="10"/>
      <c r="AE82" s="147"/>
      <c r="AF82" s="104"/>
      <c r="AG82" s="104"/>
      <c r="AH82" s="104"/>
      <c r="AI82" s="104"/>
      <c r="AJ82" s="104"/>
      <c r="AK82" s="104"/>
      <c r="AL82" s="104"/>
      <c r="AM82" s="104"/>
      <c r="AN82" s="104"/>
      <c r="AO82" s="104"/>
      <c r="AP82" s="104"/>
      <c r="AQ82" s="104"/>
      <c r="AR82" s="104"/>
      <c r="AS82" s="104"/>
      <c r="AT82" s="104"/>
      <c r="AU82" s="104"/>
      <c r="AV82" s="104"/>
      <c r="AW82" s="104"/>
      <c r="AX82" s="104"/>
      <c r="AY82" s="104"/>
      <c r="AZ82" s="104"/>
      <c r="BA82" s="104"/>
      <c r="BB82" s="104"/>
      <c r="BC82" s="104"/>
      <c r="BD82" s="104"/>
      <c r="BE82" s="104"/>
      <c r="BF82" s="104"/>
      <c r="BG82" s="104"/>
      <c r="BH82" s="104"/>
      <c r="BI82" s="104"/>
      <c r="BJ82" s="104"/>
      <c r="BK82" s="104"/>
      <c r="BL82" s="104"/>
      <c r="BM82" s="104"/>
      <c r="BN82" s="104"/>
      <c r="BO82" s="104"/>
      <c r="BP82" s="104"/>
      <c r="BQ82" s="104"/>
    </row>
    <row r="83" spans="1:69">
      <c r="A83" s="104"/>
      <c r="B83" s="104"/>
      <c r="C83" s="155"/>
      <c r="D83" s="104"/>
      <c r="E83" s="104"/>
      <c r="F83" s="104"/>
      <c r="G83" s="104"/>
      <c r="H83" s="104"/>
      <c r="I83" s="104"/>
      <c r="J83" s="104"/>
      <c r="K83" s="104"/>
      <c r="L83" s="104"/>
      <c r="M83" s="147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  <c r="AA83" s="104"/>
      <c r="AB83" s="10"/>
      <c r="AC83" s="104"/>
      <c r="AD83" s="10"/>
      <c r="AE83" s="147"/>
      <c r="AF83" s="104"/>
      <c r="AG83" s="104"/>
      <c r="AH83" s="104"/>
      <c r="AI83" s="104"/>
      <c r="AJ83" s="104"/>
      <c r="AK83" s="104"/>
      <c r="AL83" s="104"/>
      <c r="AM83" s="104"/>
      <c r="AN83" s="104"/>
      <c r="AO83" s="104"/>
      <c r="AP83" s="104"/>
      <c r="AQ83" s="104"/>
      <c r="AR83" s="104"/>
      <c r="AS83" s="104"/>
      <c r="AT83" s="104"/>
      <c r="AU83" s="104"/>
      <c r="AV83" s="104"/>
      <c r="AW83" s="104"/>
      <c r="AX83" s="104"/>
      <c r="AY83" s="104"/>
      <c r="AZ83" s="104"/>
      <c r="BA83" s="104"/>
      <c r="BB83" s="104"/>
      <c r="BC83" s="104"/>
      <c r="BD83" s="104"/>
      <c r="BE83" s="104"/>
      <c r="BF83" s="104"/>
      <c r="BG83" s="104"/>
      <c r="BH83" s="104"/>
      <c r="BI83" s="104"/>
      <c r="BJ83" s="104"/>
      <c r="BK83" s="104"/>
      <c r="BL83" s="104"/>
      <c r="BM83" s="104"/>
      <c r="BN83" s="104"/>
      <c r="BO83" s="104"/>
      <c r="BP83" s="104"/>
      <c r="BQ83" s="104"/>
    </row>
    <row r="84" spans="1:69">
      <c r="A84" s="104"/>
      <c r="B84" s="104"/>
      <c r="C84" s="155"/>
      <c r="D84" s="104"/>
      <c r="E84" s="104"/>
      <c r="F84" s="104"/>
      <c r="G84" s="104"/>
      <c r="H84" s="104"/>
      <c r="I84" s="104"/>
      <c r="J84" s="104"/>
      <c r="K84" s="104"/>
      <c r="L84" s="104"/>
      <c r="M84" s="147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  <c r="AA84" s="104"/>
      <c r="AB84" s="10"/>
      <c r="AC84" s="104"/>
      <c r="AD84" s="10"/>
      <c r="AE84" s="147"/>
      <c r="AF84" s="104"/>
      <c r="AG84" s="104"/>
      <c r="AH84" s="104"/>
      <c r="AI84" s="104"/>
      <c r="AJ84" s="104"/>
      <c r="AK84" s="104"/>
      <c r="AL84" s="104"/>
      <c r="AM84" s="104"/>
      <c r="AN84" s="104"/>
      <c r="AO84" s="104"/>
      <c r="AP84" s="104"/>
      <c r="AQ84" s="104"/>
      <c r="AR84" s="104"/>
      <c r="AS84" s="104"/>
      <c r="AT84" s="104"/>
      <c r="AU84" s="104"/>
      <c r="AV84" s="104"/>
      <c r="AW84" s="104"/>
      <c r="AX84" s="104"/>
      <c r="AY84" s="104"/>
      <c r="AZ84" s="104"/>
      <c r="BA84" s="104"/>
      <c r="BB84" s="104"/>
      <c r="BC84" s="104"/>
      <c r="BD84" s="104"/>
      <c r="BE84" s="104"/>
      <c r="BF84" s="104"/>
      <c r="BG84" s="104"/>
      <c r="BH84" s="104"/>
      <c r="BI84" s="104"/>
      <c r="BJ84" s="104"/>
      <c r="BK84" s="104"/>
      <c r="BL84" s="104"/>
      <c r="BM84" s="104"/>
      <c r="BN84" s="104"/>
      <c r="BO84" s="104"/>
      <c r="BP84" s="104"/>
      <c r="BQ84" s="104"/>
    </row>
    <row r="85" spans="1:69">
      <c r="A85" s="104"/>
      <c r="B85" s="104"/>
      <c r="C85" s="155"/>
      <c r="D85" s="104"/>
      <c r="E85" s="104"/>
      <c r="F85" s="104"/>
      <c r="G85" s="104"/>
      <c r="H85" s="104"/>
      <c r="I85" s="104"/>
      <c r="J85" s="104"/>
      <c r="K85" s="104"/>
      <c r="L85" s="104"/>
      <c r="M85" s="147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  <c r="AA85" s="104"/>
      <c r="AB85" s="10"/>
      <c r="AC85" s="104"/>
      <c r="AD85" s="10"/>
      <c r="AE85" s="147"/>
      <c r="AF85" s="104"/>
      <c r="AG85" s="104"/>
      <c r="AH85" s="104"/>
      <c r="AI85" s="104"/>
      <c r="AJ85" s="104"/>
      <c r="AK85" s="104"/>
      <c r="AL85" s="104"/>
      <c r="AM85" s="104"/>
      <c r="AN85" s="104"/>
      <c r="AO85" s="104"/>
      <c r="AP85" s="104"/>
      <c r="AQ85" s="104"/>
      <c r="AR85" s="104"/>
      <c r="AS85" s="104"/>
      <c r="AT85" s="104"/>
      <c r="AU85" s="104"/>
      <c r="AV85" s="104"/>
      <c r="AW85" s="104"/>
      <c r="AX85" s="104"/>
      <c r="AY85" s="104"/>
      <c r="AZ85" s="104"/>
      <c r="BA85" s="104"/>
      <c r="BB85" s="104"/>
      <c r="BC85" s="104"/>
      <c r="BD85" s="104"/>
      <c r="BE85" s="104"/>
      <c r="BF85" s="104"/>
      <c r="BG85" s="104"/>
      <c r="BH85" s="104"/>
      <c r="BI85" s="104"/>
      <c r="BJ85" s="104"/>
      <c r="BK85" s="104"/>
      <c r="BL85" s="104"/>
      <c r="BM85" s="104"/>
      <c r="BN85" s="104"/>
      <c r="BO85" s="104"/>
      <c r="BP85" s="104"/>
      <c r="BQ85" s="104"/>
    </row>
    <row r="86" spans="1:69">
      <c r="A86" s="104"/>
      <c r="B86" s="104"/>
      <c r="C86" s="155"/>
      <c r="D86" s="104"/>
      <c r="E86" s="104"/>
      <c r="F86" s="104"/>
      <c r="G86" s="104"/>
      <c r="H86" s="104"/>
      <c r="I86" s="104"/>
      <c r="J86" s="104"/>
      <c r="K86" s="104"/>
      <c r="L86" s="104"/>
      <c r="M86" s="147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  <c r="AA86" s="104"/>
      <c r="AB86" s="10"/>
      <c r="AC86" s="104"/>
      <c r="AD86" s="10"/>
      <c r="AE86" s="147"/>
      <c r="AF86" s="104"/>
      <c r="AG86" s="104"/>
      <c r="AH86" s="104"/>
      <c r="AI86" s="104"/>
      <c r="AJ86" s="104"/>
      <c r="AK86" s="104"/>
      <c r="AL86" s="104"/>
      <c r="AM86" s="104"/>
      <c r="AN86" s="104"/>
      <c r="AO86" s="104"/>
      <c r="AP86" s="104"/>
      <c r="AQ86" s="104"/>
      <c r="AR86" s="104"/>
      <c r="AS86" s="104"/>
      <c r="AT86" s="104"/>
      <c r="AU86" s="104"/>
      <c r="AV86" s="104"/>
      <c r="AW86" s="104"/>
      <c r="AX86" s="104"/>
      <c r="AY86" s="104"/>
      <c r="AZ86" s="104"/>
      <c r="BA86" s="104"/>
      <c r="BB86" s="104"/>
      <c r="BC86" s="104"/>
      <c r="BD86" s="104"/>
      <c r="BE86" s="104"/>
      <c r="BF86" s="104"/>
      <c r="BG86" s="104"/>
      <c r="BH86" s="104"/>
      <c r="BI86" s="104"/>
      <c r="BJ86" s="104"/>
      <c r="BK86" s="104"/>
      <c r="BL86" s="104"/>
      <c r="BM86" s="104"/>
      <c r="BN86" s="104"/>
      <c r="BO86" s="104"/>
      <c r="BP86" s="104"/>
      <c r="BQ86" s="104"/>
    </row>
    <row r="87" spans="1:69">
      <c r="B87" s="104"/>
      <c r="C87" s="155"/>
      <c r="D87" s="104"/>
      <c r="E87" s="104"/>
      <c r="F87" s="104"/>
      <c r="G87" s="104"/>
      <c r="H87" s="104"/>
      <c r="I87" s="104"/>
      <c r="J87" s="104"/>
      <c r="K87" s="104"/>
      <c r="L87" s="104"/>
      <c r="M87" s="147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  <c r="AA87" s="104"/>
      <c r="AB87" s="10"/>
      <c r="AC87" s="104"/>
      <c r="AD87" s="10"/>
      <c r="AE87" s="147"/>
      <c r="AF87" s="104"/>
      <c r="AG87" s="104"/>
      <c r="AH87" s="104"/>
      <c r="AI87" s="104"/>
      <c r="AJ87" s="104"/>
      <c r="AK87" s="104"/>
      <c r="AL87" s="104"/>
      <c r="AM87" s="104"/>
      <c r="AN87" s="104"/>
      <c r="AO87" s="104"/>
      <c r="AP87" s="104"/>
      <c r="AQ87" s="104"/>
      <c r="AR87" s="104"/>
      <c r="AS87" s="104"/>
      <c r="AT87" s="104"/>
      <c r="AU87" s="104"/>
      <c r="AV87" s="104"/>
      <c r="AW87" s="104"/>
      <c r="AX87" s="104"/>
      <c r="AY87" s="104"/>
      <c r="AZ87" s="104"/>
      <c r="BA87" s="104"/>
      <c r="BB87" s="104"/>
      <c r="BC87" s="104"/>
      <c r="BD87" s="104"/>
      <c r="BE87" s="104"/>
      <c r="BF87" s="104"/>
      <c r="BG87" s="104"/>
      <c r="BH87" s="104"/>
      <c r="BI87" s="104"/>
      <c r="BJ87" s="104"/>
      <c r="BK87" s="104"/>
      <c r="BL87" s="104"/>
      <c r="BM87" s="104"/>
      <c r="BN87" s="104"/>
      <c r="BO87" s="104"/>
      <c r="BP87" s="104"/>
      <c r="BQ87" s="104"/>
    </row>
    <row r="88" spans="1:69">
      <c r="B88" s="104"/>
      <c r="C88" s="155"/>
      <c r="D88" s="104"/>
      <c r="E88" s="104"/>
      <c r="F88" s="104"/>
      <c r="G88" s="104"/>
      <c r="H88" s="104"/>
      <c r="I88" s="104"/>
      <c r="J88" s="104"/>
      <c r="K88" s="104"/>
      <c r="L88" s="104"/>
      <c r="M88" s="147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  <c r="AB88" s="10"/>
      <c r="AC88" s="104"/>
      <c r="AD88" s="10"/>
      <c r="AE88" s="147"/>
      <c r="AF88" s="104"/>
      <c r="AG88" s="104"/>
      <c r="AH88" s="104"/>
      <c r="AI88" s="104"/>
      <c r="AJ88" s="104"/>
      <c r="AK88" s="104"/>
      <c r="AL88" s="104"/>
      <c r="AM88" s="104"/>
      <c r="AN88" s="104"/>
      <c r="AO88" s="104"/>
      <c r="AP88" s="104"/>
      <c r="AQ88" s="104"/>
      <c r="AR88" s="104"/>
      <c r="AS88" s="104"/>
      <c r="AT88" s="104"/>
      <c r="AU88" s="104"/>
      <c r="AV88" s="104"/>
      <c r="AW88" s="104"/>
      <c r="AX88" s="104"/>
      <c r="AY88" s="104"/>
      <c r="AZ88" s="104"/>
      <c r="BA88" s="104"/>
      <c r="BB88" s="104"/>
      <c r="BC88" s="104"/>
      <c r="BD88" s="104"/>
      <c r="BE88" s="104"/>
      <c r="BF88" s="104"/>
      <c r="BG88" s="104"/>
      <c r="BH88" s="104"/>
      <c r="BI88" s="104"/>
      <c r="BJ88" s="104"/>
      <c r="BK88" s="104"/>
      <c r="BL88" s="104"/>
      <c r="BM88" s="104"/>
      <c r="BN88" s="104"/>
      <c r="BO88" s="104"/>
      <c r="BP88" s="104"/>
      <c r="BQ88" s="104"/>
    </row>
    <row r="89" spans="1:69">
      <c r="B89" s="104"/>
      <c r="C89" s="155"/>
      <c r="D89" s="104"/>
      <c r="E89" s="104"/>
      <c r="F89" s="104"/>
      <c r="G89" s="104"/>
      <c r="H89" s="104"/>
      <c r="I89" s="104"/>
      <c r="J89" s="104"/>
      <c r="K89" s="104"/>
      <c r="L89" s="104"/>
      <c r="M89" s="147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  <c r="AA89" s="104"/>
      <c r="AB89" s="10"/>
      <c r="AC89" s="104"/>
      <c r="AD89" s="10"/>
      <c r="AE89" s="147"/>
      <c r="AF89" s="104"/>
      <c r="AG89" s="104"/>
      <c r="AH89" s="104"/>
      <c r="AI89" s="104"/>
      <c r="AJ89" s="104"/>
      <c r="AK89" s="104"/>
      <c r="AL89" s="104"/>
      <c r="AM89" s="104"/>
      <c r="AN89" s="104"/>
      <c r="AO89" s="104"/>
      <c r="AP89" s="104"/>
      <c r="AQ89" s="104"/>
      <c r="AR89" s="104"/>
      <c r="AS89" s="104"/>
      <c r="AT89" s="104"/>
      <c r="AU89" s="104"/>
      <c r="AV89" s="104"/>
      <c r="AW89" s="104"/>
      <c r="AX89" s="104"/>
      <c r="AY89" s="104"/>
      <c r="AZ89" s="104"/>
      <c r="BA89" s="104"/>
      <c r="BB89" s="104"/>
      <c r="BC89" s="104"/>
      <c r="BD89" s="104"/>
      <c r="BE89" s="104"/>
      <c r="BF89" s="104"/>
      <c r="BG89" s="104"/>
      <c r="BH89" s="104"/>
      <c r="BI89" s="104"/>
      <c r="BJ89" s="104"/>
      <c r="BK89" s="104"/>
      <c r="BL89" s="104"/>
      <c r="BM89" s="104"/>
      <c r="BN89" s="104"/>
      <c r="BO89" s="104"/>
      <c r="BP89" s="104"/>
      <c r="BQ89" s="104"/>
    </row>
    <row r="90" spans="1:69">
      <c r="B90" s="104"/>
      <c r="C90" s="155"/>
      <c r="D90" s="104"/>
      <c r="E90" s="104"/>
      <c r="F90" s="104"/>
      <c r="G90" s="104"/>
      <c r="H90" s="104"/>
      <c r="I90" s="104"/>
      <c r="J90" s="104"/>
      <c r="K90" s="104"/>
      <c r="L90" s="104"/>
      <c r="M90" s="147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4"/>
      <c r="Z90" s="104"/>
      <c r="AA90" s="104"/>
      <c r="AB90" s="10"/>
      <c r="AC90" s="104"/>
      <c r="AD90" s="10"/>
      <c r="AE90" s="147"/>
      <c r="AF90" s="104"/>
      <c r="AG90" s="104"/>
      <c r="AH90" s="104"/>
      <c r="AI90" s="104"/>
      <c r="AJ90" s="104"/>
      <c r="AK90" s="104"/>
      <c r="AL90" s="104"/>
      <c r="AM90" s="104"/>
      <c r="AN90" s="104"/>
      <c r="AO90" s="104"/>
      <c r="AP90" s="104"/>
      <c r="AQ90" s="104"/>
      <c r="AR90" s="104"/>
      <c r="AS90" s="104"/>
      <c r="AT90" s="104"/>
      <c r="AU90" s="104"/>
      <c r="AV90" s="104"/>
      <c r="AW90" s="104"/>
      <c r="AX90" s="104"/>
      <c r="AY90" s="104"/>
      <c r="AZ90" s="104"/>
      <c r="BA90" s="104"/>
      <c r="BB90" s="104"/>
      <c r="BC90" s="104"/>
      <c r="BD90" s="104"/>
      <c r="BE90" s="104"/>
      <c r="BF90" s="104"/>
      <c r="BG90" s="104"/>
      <c r="BH90" s="104"/>
      <c r="BI90" s="104"/>
      <c r="BJ90" s="104"/>
      <c r="BK90" s="104"/>
      <c r="BL90" s="104"/>
      <c r="BM90" s="104"/>
      <c r="BN90" s="104"/>
      <c r="BO90" s="104"/>
      <c r="BP90" s="104"/>
      <c r="BQ90" s="104"/>
    </row>
    <row r="91" spans="1:69">
      <c r="B91" s="104"/>
      <c r="C91" s="155"/>
      <c r="D91" s="104"/>
      <c r="E91" s="104"/>
      <c r="F91" s="104"/>
      <c r="G91" s="104"/>
      <c r="H91" s="104"/>
      <c r="I91" s="104"/>
      <c r="J91" s="104"/>
      <c r="K91" s="104"/>
      <c r="L91" s="104"/>
      <c r="M91" s="147"/>
      <c r="N91" s="104"/>
      <c r="O91" s="104"/>
      <c r="P91" s="104"/>
      <c r="Q91" s="104"/>
      <c r="R91" s="104"/>
      <c r="S91" s="104"/>
      <c r="T91" s="104"/>
      <c r="U91" s="104"/>
      <c r="V91" s="104"/>
      <c r="W91" s="104"/>
      <c r="X91" s="104"/>
      <c r="Y91" s="104"/>
      <c r="Z91" s="104"/>
      <c r="AA91" s="104"/>
      <c r="AB91" s="10"/>
      <c r="AC91" s="104"/>
      <c r="AD91" s="10"/>
      <c r="AE91" s="147"/>
      <c r="AF91" s="104"/>
      <c r="AG91" s="104"/>
      <c r="AH91" s="104"/>
      <c r="AI91" s="104"/>
      <c r="AJ91" s="104"/>
      <c r="AK91" s="104"/>
      <c r="AL91" s="104"/>
      <c r="AM91" s="104"/>
      <c r="AN91" s="104"/>
      <c r="AO91" s="104"/>
      <c r="AP91" s="104"/>
      <c r="AQ91" s="104"/>
      <c r="AR91" s="104"/>
      <c r="AS91" s="104"/>
      <c r="AT91" s="104"/>
      <c r="AU91" s="104"/>
      <c r="AV91" s="104"/>
      <c r="AW91" s="104"/>
      <c r="AX91" s="104"/>
      <c r="AY91" s="104"/>
      <c r="AZ91" s="104"/>
      <c r="BA91" s="104"/>
      <c r="BB91" s="104"/>
      <c r="BC91" s="104"/>
      <c r="BD91" s="104"/>
      <c r="BE91" s="104"/>
      <c r="BF91" s="104"/>
      <c r="BG91" s="104"/>
      <c r="BH91" s="104"/>
      <c r="BI91" s="104"/>
      <c r="BJ91" s="104"/>
      <c r="BK91" s="104"/>
      <c r="BL91" s="104"/>
      <c r="BM91" s="104"/>
      <c r="BN91" s="104"/>
      <c r="BO91" s="104"/>
      <c r="BP91" s="104"/>
      <c r="BQ91" s="104"/>
    </row>
    <row r="92" spans="1:69">
      <c r="B92" s="104"/>
      <c r="C92" s="155"/>
      <c r="D92" s="104"/>
      <c r="E92" s="104"/>
      <c r="F92" s="104"/>
      <c r="G92" s="104"/>
      <c r="H92" s="104"/>
      <c r="I92" s="104"/>
      <c r="J92" s="104"/>
      <c r="K92" s="104"/>
      <c r="L92" s="104"/>
      <c r="M92" s="147"/>
      <c r="N92" s="104"/>
      <c r="O92" s="104"/>
      <c r="P92" s="104"/>
      <c r="Q92" s="104"/>
      <c r="R92" s="104"/>
      <c r="S92" s="104"/>
      <c r="T92" s="104"/>
      <c r="U92" s="104"/>
      <c r="V92" s="104"/>
      <c r="W92" s="104"/>
      <c r="X92" s="104"/>
      <c r="Y92" s="104"/>
      <c r="Z92" s="104"/>
      <c r="AA92" s="104"/>
      <c r="AB92" s="10"/>
      <c r="AC92" s="104"/>
      <c r="AD92" s="10"/>
      <c r="AE92" s="147"/>
      <c r="AF92" s="104"/>
      <c r="AG92" s="104"/>
      <c r="AH92" s="104"/>
      <c r="AI92" s="104"/>
      <c r="AJ92" s="104"/>
      <c r="AK92" s="104"/>
      <c r="AL92" s="104"/>
      <c r="AM92" s="104"/>
      <c r="AN92" s="104"/>
      <c r="AO92" s="104"/>
      <c r="AP92" s="104"/>
      <c r="AQ92" s="104"/>
      <c r="AR92" s="104"/>
      <c r="AS92" s="104"/>
      <c r="AT92" s="104"/>
      <c r="AU92" s="104"/>
      <c r="AV92" s="104"/>
      <c r="AW92" s="104"/>
      <c r="AX92" s="104"/>
      <c r="AY92" s="104"/>
      <c r="AZ92" s="104"/>
      <c r="BA92" s="104"/>
      <c r="BB92" s="104"/>
      <c r="BC92" s="104"/>
      <c r="BD92" s="104"/>
      <c r="BE92" s="104"/>
      <c r="BF92" s="104"/>
      <c r="BG92" s="104"/>
      <c r="BH92" s="104"/>
      <c r="BI92" s="104"/>
      <c r="BJ92" s="104"/>
      <c r="BK92" s="104"/>
      <c r="BL92" s="104"/>
      <c r="BM92" s="104"/>
      <c r="BN92" s="104"/>
      <c r="BO92" s="104"/>
      <c r="BP92" s="104"/>
      <c r="BQ92" s="104"/>
    </row>
    <row r="93" spans="1:69">
      <c r="B93" s="104"/>
      <c r="C93" s="155"/>
      <c r="D93" s="104"/>
      <c r="E93" s="104"/>
      <c r="F93" s="104"/>
      <c r="G93" s="104"/>
      <c r="H93" s="104"/>
      <c r="I93" s="104"/>
      <c r="J93" s="104"/>
      <c r="K93" s="104"/>
      <c r="L93" s="104"/>
      <c r="M93" s="147"/>
      <c r="N93" s="104"/>
      <c r="O93" s="104"/>
      <c r="P93" s="104"/>
      <c r="Q93" s="104"/>
      <c r="R93" s="104"/>
      <c r="S93" s="104"/>
      <c r="T93" s="104"/>
      <c r="U93" s="104"/>
      <c r="V93" s="104"/>
      <c r="W93" s="104"/>
      <c r="X93" s="104"/>
      <c r="Y93" s="104"/>
      <c r="Z93" s="104"/>
      <c r="AA93" s="104"/>
      <c r="AB93" s="10"/>
      <c r="AC93" s="104"/>
      <c r="AD93" s="10"/>
      <c r="AE93" s="147"/>
      <c r="AF93" s="104"/>
      <c r="AG93" s="104"/>
      <c r="AH93" s="104"/>
      <c r="AI93" s="104"/>
      <c r="AJ93" s="104"/>
      <c r="AK93" s="104"/>
      <c r="AL93" s="104"/>
      <c r="AM93" s="104"/>
      <c r="AN93" s="104"/>
      <c r="AO93" s="104"/>
      <c r="AP93" s="104"/>
      <c r="AQ93" s="104"/>
      <c r="AR93" s="104"/>
      <c r="AS93" s="104"/>
      <c r="AT93" s="104"/>
      <c r="AU93" s="104"/>
      <c r="AV93" s="104"/>
      <c r="AW93" s="104"/>
      <c r="AX93" s="104"/>
      <c r="AY93" s="104"/>
      <c r="AZ93" s="104"/>
      <c r="BA93" s="104"/>
      <c r="BB93" s="104"/>
      <c r="BC93" s="104"/>
      <c r="BD93" s="104"/>
      <c r="BE93" s="104"/>
      <c r="BF93" s="104"/>
      <c r="BG93" s="104"/>
      <c r="BH93" s="104"/>
      <c r="BI93" s="104"/>
      <c r="BJ93" s="104"/>
      <c r="BK93" s="104"/>
      <c r="BL93" s="104"/>
      <c r="BM93" s="104"/>
      <c r="BN93" s="104"/>
      <c r="BO93" s="104"/>
      <c r="BP93" s="104"/>
      <c r="BQ93" s="104"/>
    </row>
    <row r="94" spans="1:69">
      <c r="B94" s="104"/>
      <c r="C94" s="155"/>
      <c r="D94" s="104"/>
      <c r="E94" s="104"/>
      <c r="F94" s="104"/>
      <c r="G94" s="104"/>
      <c r="H94" s="104"/>
      <c r="I94" s="104"/>
      <c r="J94" s="104"/>
      <c r="K94" s="104"/>
      <c r="L94" s="104"/>
      <c r="M94" s="147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4"/>
      <c r="Z94" s="104"/>
      <c r="AA94" s="104"/>
      <c r="AB94" s="10"/>
      <c r="AC94" s="104"/>
      <c r="AD94" s="10"/>
      <c r="AE94" s="147"/>
      <c r="AF94" s="104"/>
      <c r="AG94" s="104"/>
      <c r="AH94" s="104"/>
      <c r="AI94" s="104"/>
      <c r="AJ94" s="104"/>
      <c r="AK94" s="104"/>
      <c r="AL94" s="104"/>
      <c r="AM94" s="104"/>
      <c r="AN94" s="104"/>
      <c r="AO94" s="104"/>
      <c r="AP94" s="104"/>
      <c r="AQ94" s="104"/>
      <c r="AR94" s="104"/>
      <c r="AS94" s="104"/>
      <c r="AT94" s="104"/>
      <c r="AU94" s="104"/>
      <c r="AV94" s="104"/>
      <c r="AW94" s="104"/>
      <c r="AX94" s="104"/>
      <c r="AY94" s="104"/>
      <c r="AZ94" s="104"/>
      <c r="BA94" s="104"/>
      <c r="BB94" s="104"/>
      <c r="BC94" s="104"/>
      <c r="BD94" s="104"/>
      <c r="BE94" s="104"/>
      <c r="BF94" s="104"/>
      <c r="BG94" s="104"/>
      <c r="BH94" s="104"/>
      <c r="BI94" s="104"/>
      <c r="BJ94" s="104"/>
      <c r="BK94" s="104"/>
      <c r="BL94" s="104"/>
      <c r="BM94" s="104"/>
      <c r="BN94" s="104"/>
      <c r="BO94" s="104"/>
      <c r="BP94" s="104"/>
      <c r="BQ94" s="104"/>
    </row>
    <row r="95" spans="1:69">
      <c r="B95" s="104"/>
      <c r="C95" s="155"/>
      <c r="D95" s="104"/>
      <c r="E95" s="104"/>
      <c r="F95" s="104"/>
      <c r="G95" s="104"/>
      <c r="H95" s="104"/>
      <c r="I95" s="104"/>
      <c r="J95" s="104"/>
      <c r="K95" s="104"/>
      <c r="L95" s="104"/>
      <c r="M95" s="147"/>
      <c r="N95" s="104"/>
      <c r="O95" s="104"/>
      <c r="P95" s="104"/>
      <c r="Q95" s="104"/>
      <c r="R95" s="104"/>
      <c r="S95" s="104"/>
      <c r="T95" s="104"/>
      <c r="U95" s="104"/>
      <c r="V95" s="104"/>
      <c r="W95" s="104"/>
      <c r="X95" s="104"/>
      <c r="Y95" s="104"/>
      <c r="Z95" s="104"/>
      <c r="AA95" s="104"/>
      <c r="AB95" s="10"/>
      <c r="AC95" s="104"/>
      <c r="AD95" s="10"/>
      <c r="AE95" s="147"/>
      <c r="AF95" s="104"/>
      <c r="AG95" s="104"/>
      <c r="AH95" s="104"/>
      <c r="AI95" s="104"/>
      <c r="AJ95" s="104"/>
      <c r="AK95" s="104"/>
      <c r="AL95" s="104"/>
      <c r="AM95" s="104"/>
      <c r="AN95" s="104"/>
      <c r="AO95" s="104"/>
      <c r="AP95" s="104"/>
      <c r="AQ95" s="104"/>
      <c r="AR95" s="104"/>
      <c r="AS95" s="104"/>
      <c r="AT95" s="104"/>
      <c r="AU95" s="104"/>
      <c r="AV95" s="104"/>
      <c r="AW95" s="104"/>
      <c r="AX95" s="104"/>
      <c r="AY95" s="104"/>
      <c r="AZ95" s="104"/>
      <c r="BA95" s="104"/>
      <c r="BB95" s="104"/>
      <c r="BC95" s="104"/>
      <c r="BD95" s="104"/>
      <c r="BE95" s="104"/>
      <c r="BF95" s="104"/>
      <c r="BG95" s="104"/>
      <c r="BH95" s="104"/>
      <c r="BI95" s="104"/>
      <c r="BJ95" s="104"/>
      <c r="BK95" s="104"/>
      <c r="BL95" s="104"/>
      <c r="BM95" s="104"/>
      <c r="BN95" s="104"/>
      <c r="BO95" s="104"/>
      <c r="BP95" s="104"/>
      <c r="BQ95" s="104"/>
    </row>
    <row r="96" spans="1:69">
      <c r="B96" s="104"/>
      <c r="C96" s="155"/>
      <c r="D96" s="104"/>
      <c r="E96" s="104"/>
      <c r="F96" s="104"/>
      <c r="G96" s="104"/>
      <c r="H96" s="104"/>
      <c r="I96" s="104"/>
      <c r="J96" s="104"/>
      <c r="K96" s="104"/>
      <c r="L96" s="104"/>
      <c r="M96" s="147"/>
      <c r="N96" s="104"/>
      <c r="O96" s="104"/>
      <c r="P96" s="104"/>
      <c r="Q96" s="104"/>
      <c r="R96" s="104"/>
      <c r="S96" s="104"/>
      <c r="T96" s="104"/>
      <c r="U96" s="104"/>
      <c r="V96" s="104"/>
      <c r="W96" s="104"/>
      <c r="X96" s="104"/>
      <c r="Y96" s="104"/>
      <c r="Z96" s="104"/>
      <c r="AA96" s="104"/>
      <c r="AB96" s="10"/>
      <c r="AC96" s="104"/>
      <c r="AD96" s="10"/>
      <c r="AE96" s="147"/>
      <c r="AF96" s="104"/>
      <c r="AG96" s="104"/>
      <c r="AH96" s="104"/>
      <c r="AI96" s="104"/>
      <c r="AJ96" s="104"/>
      <c r="AK96" s="104"/>
      <c r="AL96" s="104"/>
      <c r="AM96" s="104"/>
      <c r="AN96" s="104"/>
      <c r="AO96" s="104"/>
      <c r="AP96" s="104"/>
      <c r="AQ96" s="104"/>
      <c r="AR96" s="104"/>
      <c r="AS96" s="104"/>
      <c r="AT96" s="104"/>
      <c r="AU96" s="104"/>
      <c r="AV96" s="104"/>
      <c r="AW96" s="104"/>
      <c r="AX96" s="104"/>
      <c r="AY96" s="104"/>
      <c r="AZ96" s="104"/>
      <c r="BA96" s="104"/>
      <c r="BB96" s="104"/>
      <c r="BC96" s="104"/>
      <c r="BD96" s="104"/>
      <c r="BE96" s="104"/>
      <c r="BF96" s="104"/>
      <c r="BG96" s="104"/>
      <c r="BH96" s="104"/>
      <c r="BI96" s="104"/>
      <c r="BJ96" s="104"/>
      <c r="BK96" s="104"/>
      <c r="BL96" s="104"/>
      <c r="BM96" s="104"/>
      <c r="BN96" s="104"/>
      <c r="BO96" s="104"/>
      <c r="BP96" s="104"/>
      <c r="BQ96" s="104"/>
    </row>
    <row r="97" spans="2:69">
      <c r="B97" s="104"/>
      <c r="C97" s="155"/>
      <c r="D97" s="104"/>
      <c r="E97" s="104"/>
      <c r="F97" s="104"/>
      <c r="G97" s="104"/>
      <c r="H97" s="104"/>
      <c r="I97" s="104"/>
      <c r="J97" s="104"/>
      <c r="K97" s="104"/>
      <c r="L97" s="104"/>
      <c r="M97" s="147"/>
      <c r="N97" s="104"/>
      <c r="O97" s="104"/>
      <c r="P97" s="104"/>
      <c r="Q97" s="104"/>
      <c r="R97" s="104"/>
      <c r="S97" s="104"/>
      <c r="T97" s="104"/>
      <c r="U97" s="104"/>
      <c r="V97" s="104"/>
      <c r="W97" s="104"/>
      <c r="X97" s="104"/>
      <c r="Y97" s="104"/>
      <c r="Z97" s="104"/>
      <c r="AA97" s="104"/>
      <c r="AB97" s="10"/>
      <c r="AC97" s="104"/>
      <c r="AD97" s="10"/>
      <c r="AE97" s="147"/>
      <c r="AF97" s="104"/>
      <c r="AG97" s="104"/>
      <c r="AH97" s="104"/>
      <c r="AI97" s="104"/>
      <c r="AJ97" s="104"/>
      <c r="AK97" s="104"/>
      <c r="AL97" s="104"/>
      <c r="AM97" s="104"/>
      <c r="AN97" s="104"/>
      <c r="AO97" s="104"/>
      <c r="AP97" s="104"/>
      <c r="AQ97" s="104"/>
      <c r="AR97" s="104"/>
      <c r="AS97" s="104"/>
      <c r="AT97" s="104"/>
      <c r="AU97" s="104"/>
      <c r="AV97" s="104"/>
      <c r="AW97" s="104"/>
      <c r="AX97" s="104"/>
      <c r="AY97" s="104"/>
      <c r="AZ97" s="104"/>
      <c r="BA97" s="104"/>
      <c r="BB97" s="104"/>
      <c r="BC97" s="104"/>
      <c r="BD97" s="104"/>
      <c r="BE97" s="104"/>
      <c r="BF97" s="104"/>
      <c r="BG97" s="104"/>
      <c r="BH97" s="104"/>
      <c r="BI97" s="104"/>
      <c r="BJ97" s="104"/>
      <c r="BK97" s="104"/>
      <c r="BL97" s="104"/>
      <c r="BM97" s="104"/>
      <c r="BN97" s="104"/>
      <c r="BO97" s="104"/>
      <c r="BP97" s="104"/>
      <c r="BQ97" s="104"/>
    </row>
    <row r="98" spans="2:69">
      <c r="B98" s="104"/>
      <c r="C98" s="155"/>
      <c r="D98" s="104"/>
      <c r="E98" s="104"/>
      <c r="F98" s="104"/>
      <c r="G98" s="104"/>
      <c r="H98" s="104"/>
      <c r="I98" s="104"/>
      <c r="J98" s="104"/>
      <c r="K98" s="104"/>
      <c r="L98" s="104"/>
      <c r="M98" s="147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  <c r="AA98" s="104"/>
      <c r="AB98" s="10"/>
      <c r="AC98" s="104"/>
      <c r="AD98" s="10"/>
      <c r="AE98" s="147"/>
      <c r="AF98" s="104"/>
      <c r="AG98" s="104"/>
      <c r="AH98" s="104"/>
      <c r="AI98" s="104"/>
      <c r="AJ98" s="104"/>
      <c r="AK98" s="104"/>
      <c r="AL98" s="104"/>
      <c r="AM98" s="104"/>
      <c r="AN98" s="104"/>
      <c r="AO98" s="104"/>
      <c r="AP98" s="104"/>
      <c r="AQ98" s="104"/>
      <c r="AR98" s="104"/>
      <c r="AS98" s="104"/>
      <c r="AT98" s="104"/>
      <c r="AU98" s="104"/>
      <c r="AV98" s="104"/>
      <c r="AW98" s="104"/>
      <c r="AX98" s="104"/>
      <c r="AY98" s="104"/>
      <c r="AZ98" s="104"/>
      <c r="BA98" s="104"/>
      <c r="BB98" s="104"/>
      <c r="BC98" s="104"/>
      <c r="BD98" s="104"/>
      <c r="BE98" s="104"/>
      <c r="BF98" s="104"/>
      <c r="BG98" s="104"/>
      <c r="BH98" s="104"/>
      <c r="BI98" s="104"/>
      <c r="BJ98" s="104"/>
      <c r="BK98" s="104"/>
      <c r="BL98" s="104"/>
      <c r="BM98" s="104"/>
      <c r="BN98" s="104"/>
      <c r="BO98" s="104"/>
      <c r="BP98" s="104"/>
      <c r="BQ98" s="104"/>
    </row>
    <row r="99" spans="2:69">
      <c r="B99" s="104"/>
      <c r="C99" s="155"/>
      <c r="D99" s="104"/>
      <c r="E99" s="104"/>
      <c r="F99" s="104"/>
      <c r="G99" s="104"/>
      <c r="H99" s="104"/>
      <c r="I99" s="104"/>
      <c r="J99" s="104"/>
      <c r="K99" s="104"/>
      <c r="L99" s="104"/>
      <c r="M99" s="147"/>
      <c r="N99" s="104"/>
      <c r="O99" s="104"/>
      <c r="P99" s="104"/>
      <c r="Q99" s="104"/>
      <c r="R99" s="104"/>
      <c r="S99" s="104"/>
      <c r="T99" s="104"/>
      <c r="U99" s="104"/>
      <c r="V99" s="104"/>
      <c r="W99" s="104"/>
      <c r="X99" s="104"/>
      <c r="Y99" s="104"/>
      <c r="Z99" s="104"/>
      <c r="AA99" s="104"/>
      <c r="AB99" s="10"/>
      <c r="AC99" s="104"/>
      <c r="AD99" s="10"/>
      <c r="AE99" s="147"/>
      <c r="AF99" s="104"/>
      <c r="AG99" s="104"/>
      <c r="AH99" s="104"/>
      <c r="AI99" s="104"/>
      <c r="AJ99" s="104"/>
      <c r="AK99" s="104"/>
      <c r="AL99" s="104"/>
      <c r="AM99" s="104"/>
      <c r="AN99" s="104"/>
      <c r="AO99" s="104"/>
      <c r="AP99" s="104"/>
      <c r="AQ99" s="104"/>
      <c r="AR99" s="104"/>
      <c r="AS99" s="104"/>
      <c r="AT99" s="104"/>
      <c r="AU99" s="104"/>
      <c r="AV99" s="104"/>
      <c r="AW99" s="104"/>
      <c r="AX99" s="104"/>
      <c r="AY99" s="104"/>
      <c r="AZ99" s="104"/>
      <c r="BA99" s="104"/>
      <c r="BB99" s="104"/>
      <c r="BC99" s="104"/>
      <c r="BD99" s="104"/>
      <c r="BE99" s="104"/>
      <c r="BF99" s="104"/>
      <c r="BG99" s="104"/>
      <c r="BH99" s="104"/>
      <c r="BI99" s="104"/>
      <c r="BJ99" s="104"/>
      <c r="BK99" s="104"/>
      <c r="BL99" s="104"/>
      <c r="BM99" s="104"/>
      <c r="BN99" s="104"/>
      <c r="BO99" s="104"/>
      <c r="BP99" s="104"/>
      <c r="BQ99" s="104"/>
    </row>
    <row r="100" spans="2:69">
      <c r="B100" s="104"/>
      <c r="C100" s="155"/>
      <c r="D100" s="104"/>
      <c r="E100" s="104"/>
      <c r="F100" s="104"/>
      <c r="G100" s="104"/>
      <c r="H100" s="104"/>
      <c r="I100" s="104"/>
      <c r="J100" s="104"/>
      <c r="K100" s="104"/>
      <c r="L100" s="104"/>
      <c r="M100" s="147"/>
      <c r="N100" s="104"/>
      <c r="O100" s="104"/>
      <c r="P100" s="104"/>
      <c r="Q100" s="104"/>
      <c r="R100" s="104"/>
      <c r="S100" s="104"/>
      <c r="T100" s="104"/>
      <c r="U100" s="104"/>
      <c r="V100" s="104"/>
      <c r="W100" s="104"/>
      <c r="X100" s="104"/>
      <c r="Y100" s="104"/>
      <c r="Z100" s="104"/>
      <c r="AA100" s="104"/>
      <c r="AB100" s="10"/>
      <c r="AC100" s="104"/>
      <c r="AD100" s="10"/>
      <c r="AE100" s="147"/>
      <c r="AF100" s="104"/>
      <c r="AG100" s="104"/>
      <c r="AH100" s="104"/>
      <c r="AI100" s="104"/>
      <c r="AJ100" s="104"/>
      <c r="AK100" s="104"/>
      <c r="AL100" s="104"/>
      <c r="AM100" s="104"/>
      <c r="AN100" s="104"/>
      <c r="AO100" s="104"/>
      <c r="AP100" s="104"/>
      <c r="AQ100" s="104"/>
      <c r="AR100" s="104"/>
      <c r="AS100" s="104"/>
      <c r="AT100" s="104"/>
      <c r="AU100" s="104"/>
      <c r="AV100" s="104"/>
      <c r="AW100" s="104"/>
      <c r="AX100" s="104"/>
      <c r="AY100" s="104"/>
      <c r="AZ100" s="104"/>
      <c r="BA100" s="104"/>
      <c r="BB100" s="104"/>
      <c r="BC100" s="104"/>
      <c r="BD100" s="104"/>
      <c r="BE100" s="104"/>
      <c r="BF100" s="104"/>
      <c r="BG100" s="104"/>
      <c r="BH100" s="104"/>
      <c r="BI100" s="104"/>
      <c r="BJ100" s="104"/>
      <c r="BK100" s="104"/>
      <c r="BL100" s="104"/>
      <c r="BM100" s="104"/>
      <c r="BN100" s="104"/>
      <c r="BO100" s="104"/>
      <c r="BP100" s="104"/>
      <c r="BQ100" s="104"/>
    </row>
    <row r="101" spans="2:69">
      <c r="B101" s="104"/>
      <c r="C101" s="155"/>
      <c r="D101" s="104"/>
      <c r="E101" s="104"/>
      <c r="F101" s="104"/>
      <c r="G101" s="104"/>
      <c r="H101" s="104"/>
      <c r="I101" s="104"/>
      <c r="J101" s="104"/>
      <c r="K101" s="104"/>
      <c r="L101" s="104"/>
      <c r="M101" s="147"/>
      <c r="N101" s="104"/>
      <c r="O101" s="104"/>
      <c r="P101" s="104"/>
      <c r="Q101" s="104"/>
      <c r="R101" s="104"/>
      <c r="S101" s="104"/>
      <c r="T101" s="104"/>
      <c r="U101" s="104"/>
      <c r="V101" s="104"/>
      <c r="W101" s="104"/>
      <c r="X101" s="104"/>
      <c r="Y101" s="104"/>
      <c r="Z101" s="104"/>
      <c r="AA101" s="104"/>
      <c r="AB101" s="10"/>
      <c r="AC101" s="104"/>
      <c r="AD101" s="10"/>
      <c r="AE101" s="147"/>
      <c r="AF101" s="104"/>
      <c r="AG101" s="104"/>
      <c r="AH101" s="104"/>
      <c r="AI101" s="104"/>
      <c r="AJ101" s="104"/>
      <c r="AK101" s="104"/>
      <c r="AL101" s="104"/>
      <c r="AM101" s="104"/>
      <c r="AN101" s="104"/>
      <c r="AO101" s="104"/>
      <c r="AP101" s="104"/>
      <c r="AQ101" s="104"/>
      <c r="AR101" s="104"/>
      <c r="AS101" s="104"/>
      <c r="AT101" s="104"/>
      <c r="AU101" s="104"/>
      <c r="AV101" s="104"/>
      <c r="AW101" s="104"/>
      <c r="AX101" s="104"/>
      <c r="AY101" s="104"/>
      <c r="AZ101" s="104"/>
      <c r="BA101" s="104"/>
      <c r="BB101" s="104"/>
      <c r="BC101" s="104"/>
      <c r="BD101" s="104"/>
      <c r="BE101" s="104"/>
      <c r="BF101" s="104"/>
      <c r="BG101" s="104"/>
      <c r="BH101" s="104"/>
      <c r="BI101" s="104"/>
      <c r="BJ101" s="104"/>
      <c r="BK101" s="104"/>
      <c r="BL101" s="104"/>
      <c r="BM101" s="104"/>
      <c r="BN101" s="104"/>
      <c r="BO101" s="104"/>
      <c r="BP101" s="104"/>
      <c r="BQ101" s="104"/>
    </row>
    <row r="102" spans="2:69">
      <c r="B102" s="104"/>
      <c r="C102" s="155"/>
      <c r="D102" s="104"/>
      <c r="E102" s="104"/>
      <c r="F102" s="104"/>
      <c r="G102" s="104"/>
      <c r="H102" s="104"/>
      <c r="I102" s="104"/>
      <c r="J102" s="104"/>
      <c r="K102" s="104"/>
      <c r="L102" s="104"/>
      <c r="M102" s="147"/>
      <c r="N102" s="104"/>
      <c r="O102" s="104"/>
      <c r="P102" s="104"/>
      <c r="Q102" s="104"/>
      <c r="R102" s="104"/>
      <c r="S102" s="104"/>
      <c r="T102" s="104"/>
      <c r="U102" s="104"/>
      <c r="V102" s="104"/>
      <c r="W102" s="104"/>
      <c r="X102" s="104"/>
      <c r="Y102" s="104"/>
      <c r="Z102" s="104"/>
      <c r="AA102" s="104"/>
      <c r="AB102" s="10"/>
      <c r="AC102" s="104"/>
      <c r="AD102" s="10"/>
      <c r="AE102" s="147"/>
      <c r="AF102" s="104"/>
      <c r="AG102" s="104"/>
      <c r="AH102" s="104"/>
      <c r="AI102" s="104"/>
      <c r="AJ102" s="104"/>
      <c r="AK102" s="104"/>
      <c r="AL102" s="104"/>
      <c r="AM102" s="104"/>
      <c r="AN102" s="104"/>
      <c r="AO102" s="104"/>
      <c r="AP102" s="104"/>
      <c r="AQ102" s="104"/>
      <c r="AR102" s="104"/>
      <c r="AS102" s="104"/>
      <c r="AT102" s="104"/>
      <c r="AU102" s="104"/>
      <c r="AV102" s="104"/>
      <c r="AW102" s="104"/>
      <c r="AX102" s="104"/>
      <c r="AY102" s="104"/>
      <c r="AZ102" s="104"/>
      <c r="BA102" s="104"/>
      <c r="BB102" s="104"/>
      <c r="BC102" s="104"/>
      <c r="BD102" s="104"/>
      <c r="BE102" s="104"/>
      <c r="BF102" s="104"/>
      <c r="BG102" s="104"/>
      <c r="BH102" s="104"/>
      <c r="BI102" s="104"/>
      <c r="BJ102" s="104"/>
      <c r="BK102" s="104"/>
      <c r="BL102" s="104"/>
      <c r="BM102" s="104"/>
      <c r="BN102" s="104"/>
      <c r="BO102" s="104"/>
      <c r="BP102" s="104"/>
      <c r="BQ102" s="104"/>
    </row>
    <row r="103" spans="2:69">
      <c r="B103" s="104"/>
      <c r="C103" s="155"/>
      <c r="D103" s="104"/>
      <c r="E103" s="104"/>
      <c r="F103" s="104"/>
      <c r="G103" s="104"/>
      <c r="H103" s="104"/>
      <c r="I103" s="104"/>
      <c r="J103" s="104"/>
      <c r="K103" s="104"/>
      <c r="L103" s="104"/>
      <c r="M103" s="147"/>
      <c r="N103" s="104"/>
      <c r="O103" s="104"/>
      <c r="P103" s="104"/>
      <c r="Q103" s="104"/>
      <c r="R103" s="104"/>
      <c r="S103" s="104"/>
      <c r="T103" s="104"/>
      <c r="U103" s="104"/>
      <c r="V103" s="104"/>
      <c r="W103" s="104"/>
      <c r="X103" s="104"/>
      <c r="Y103" s="104"/>
      <c r="Z103" s="104"/>
      <c r="AA103" s="104"/>
      <c r="AB103" s="10"/>
      <c r="AC103" s="104"/>
      <c r="AD103" s="10"/>
      <c r="AE103" s="147"/>
      <c r="AF103" s="104"/>
      <c r="AG103" s="104"/>
      <c r="AH103" s="104"/>
      <c r="AI103" s="104"/>
      <c r="AJ103" s="104"/>
      <c r="AK103" s="104"/>
      <c r="AL103" s="104"/>
      <c r="AM103" s="104"/>
      <c r="AN103" s="104"/>
      <c r="AO103" s="104"/>
      <c r="AP103" s="104"/>
      <c r="AQ103" s="104"/>
      <c r="AR103" s="104"/>
      <c r="AS103" s="104"/>
      <c r="AT103" s="104"/>
      <c r="AU103" s="104"/>
      <c r="AV103" s="104"/>
      <c r="AW103" s="104"/>
      <c r="AX103" s="104"/>
      <c r="AY103" s="104"/>
      <c r="AZ103" s="104"/>
      <c r="BA103" s="104"/>
      <c r="BB103" s="104"/>
      <c r="BC103" s="104"/>
      <c r="BD103" s="104"/>
      <c r="BE103" s="104"/>
      <c r="BF103" s="104"/>
      <c r="BG103" s="104"/>
      <c r="BH103" s="104"/>
      <c r="BI103" s="104"/>
      <c r="BJ103" s="104"/>
      <c r="BK103" s="104"/>
      <c r="BL103" s="104"/>
      <c r="BM103" s="104"/>
      <c r="BN103" s="104"/>
      <c r="BO103" s="104"/>
      <c r="BP103" s="104"/>
      <c r="BQ103" s="104"/>
    </row>
    <row r="104" spans="2:69">
      <c r="B104" s="104"/>
      <c r="C104" s="155"/>
      <c r="D104" s="104"/>
      <c r="E104" s="104"/>
      <c r="F104" s="104"/>
      <c r="G104" s="104"/>
      <c r="H104" s="104"/>
      <c r="I104" s="104"/>
      <c r="J104" s="104"/>
      <c r="K104" s="104"/>
      <c r="L104" s="104"/>
      <c r="M104" s="147"/>
      <c r="N104" s="104"/>
      <c r="O104" s="104"/>
      <c r="P104" s="104"/>
      <c r="Q104" s="104"/>
      <c r="R104" s="104"/>
      <c r="S104" s="104"/>
      <c r="T104" s="104"/>
      <c r="U104" s="104"/>
      <c r="V104" s="104"/>
      <c r="W104" s="104"/>
      <c r="X104" s="104"/>
      <c r="Y104" s="104"/>
      <c r="Z104" s="104"/>
      <c r="AA104" s="104"/>
      <c r="AB104" s="10"/>
      <c r="AC104" s="104"/>
      <c r="AD104" s="10"/>
      <c r="AE104" s="147"/>
      <c r="AF104" s="104"/>
      <c r="AG104" s="104"/>
      <c r="AH104" s="104"/>
      <c r="AI104" s="104"/>
      <c r="AJ104" s="104"/>
      <c r="AK104" s="104"/>
      <c r="AL104" s="104"/>
      <c r="AM104" s="104"/>
      <c r="AN104" s="104"/>
      <c r="AO104" s="104"/>
      <c r="AP104" s="104"/>
      <c r="AQ104" s="104"/>
      <c r="AR104" s="104"/>
      <c r="AS104" s="104"/>
      <c r="AT104" s="104"/>
      <c r="AU104" s="104"/>
      <c r="AV104" s="104"/>
      <c r="AW104" s="104"/>
      <c r="AX104" s="104"/>
      <c r="AY104" s="104"/>
      <c r="AZ104" s="104"/>
      <c r="BA104" s="104"/>
      <c r="BB104" s="104"/>
      <c r="BC104" s="104"/>
      <c r="BD104" s="104"/>
      <c r="BE104" s="104"/>
      <c r="BF104" s="104"/>
      <c r="BG104" s="104"/>
      <c r="BH104" s="104"/>
      <c r="BI104" s="104"/>
      <c r="BJ104" s="104"/>
      <c r="BK104" s="104"/>
      <c r="BL104" s="104"/>
      <c r="BM104" s="104"/>
      <c r="BN104" s="104"/>
      <c r="BO104" s="104"/>
      <c r="BP104" s="104"/>
      <c r="BQ104" s="104"/>
    </row>
    <row r="105" spans="2:69">
      <c r="B105" s="104"/>
      <c r="C105" s="155"/>
      <c r="D105" s="104"/>
      <c r="E105" s="104"/>
      <c r="F105" s="104"/>
      <c r="G105" s="104"/>
      <c r="H105" s="104"/>
      <c r="I105" s="104"/>
      <c r="J105" s="104"/>
      <c r="K105" s="104"/>
      <c r="L105" s="104"/>
      <c r="M105" s="147"/>
      <c r="N105" s="104"/>
      <c r="O105" s="104"/>
      <c r="P105" s="104"/>
      <c r="Q105" s="104"/>
      <c r="R105" s="104"/>
      <c r="S105" s="104"/>
      <c r="T105" s="104"/>
      <c r="U105" s="104"/>
      <c r="V105" s="104"/>
      <c r="W105" s="104"/>
      <c r="X105" s="104"/>
      <c r="Y105" s="104"/>
      <c r="Z105" s="104"/>
      <c r="AA105" s="104"/>
      <c r="AB105" s="10"/>
      <c r="AC105" s="104"/>
      <c r="AD105" s="10"/>
      <c r="AE105" s="147"/>
      <c r="AF105" s="104"/>
      <c r="AG105" s="104"/>
      <c r="AH105" s="104"/>
      <c r="AI105" s="104"/>
      <c r="AJ105" s="104"/>
      <c r="AK105" s="104"/>
      <c r="AL105" s="104"/>
      <c r="AM105" s="104"/>
      <c r="AN105" s="104"/>
      <c r="AO105" s="104"/>
      <c r="AP105" s="104"/>
      <c r="AQ105" s="104"/>
      <c r="AR105" s="104"/>
      <c r="AS105" s="104"/>
      <c r="AT105" s="104"/>
      <c r="AU105" s="104"/>
      <c r="AV105" s="104"/>
      <c r="AW105" s="104"/>
      <c r="AX105" s="104"/>
      <c r="AY105" s="104"/>
      <c r="AZ105" s="104"/>
      <c r="BA105" s="104"/>
      <c r="BB105" s="104"/>
      <c r="BC105" s="104"/>
      <c r="BD105" s="104"/>
      <c r="BE105" s="104"/>
      <c r="BF105" s="104"/>
      <c r="BG105" s="104"/>
      <c r="BH105" s="104"/>
      <c r="BI105" s="104"/>
      <c r="BJ105" s="104"/>
      <c r="BK105" s="104"/>
      <c r="BL105" s="104"/>
      <c r="BM105" s="104"/>
      <c r="BN105" s="104"/>
      <c r="BO105" s="104"/>
      <c r="BP105" s="104"/>
      <c r="BQ105" s="104"/>
    </row>
    <row r="106" spans="2:69">
      <c r="B106" s="104"/>
      <c r="C106" s="155"/>
      <c r="D106" s="104"/>
      <c r="E106" s="104"/>
      <c r="F106" s="104"/>
      <c r="G106" s="104"/>
      <c r="H106" s="104"/>
      <c r="I106" s="104"/>
      <c r="J106" s="104"/>
      <c r="K106" s="104"/>
      <c r="L106" s="104"/>
      <c r="M106" s="147"/>
      <c r="N106" s="104"/>
      <c r="O106" s="104"/>
      <c r="P106" s="104"/>
      <c r="Q106" s="104"/>
      <c r="R106" s="104"/>
      <c r="S106" s="104"/>
      <c r="T106" s="104"/>
      <c r="U106" s="104"/>
      <c r="V106" s="104"/>
      <c r="W106" s="104"/>
      <c r="X106" s="104"/>
      <c r="Y106" s="104"/>
      <c r="Z106" s="104"/>
      <c r="AA106" s="104"/>
      <c r="AB106" s="10"/>
      <c r="AC106" s="104"/>
      <c r="AD106" s="10"/>
      <c r="AE106" s="147"/>
      <c r="AF106" s="104"/>
      <c r="AG106" s="104"/>
      <c r="AH106" s="104"/>
      <c r="AI106" s="104"/>
      <c r="AJ106" s="104"/>
      <c r="AK106" s="104"/>
      <c r="AL106" s="104"/>
      <c r="AM106" s="104"/>
      <c r="AN106" s="104"/>
      <c r="AO106" s="104"/>
      <c r="AP106" s="104"/>
      <c r="AQ106" s="104"/>
      <c r="AR106" s="104"/>
      <c r="AS106" s="104"/>
      <c r="AT106" s="104"/>
      <c r="AU106" s="104"/>
      <c r="AV106" s="104"/>
      <c r="AW106" s="104"/>
      <c r="AX106" s="104"/>
      <c r="AY106" s="104"/>
      <c r="AZ106" s="104"/>
      <c r="BA106" s="104"/>
      <c r="BB106" s="104"/>
      <c r="BC106" s="104"/>
      <c r="BD106" s="104"/>
      <c r="BE106" s="104"/>
      <c r="BF106" s="104"/>
      <c r="BG106" s="104"/>
      <c r="BH106" s="104"/>
      <c r="BI106" s="104"/>
      <c r="BJ106" s="104"/>
      <c r="BK106" s="104"/>
      <c r="BL106" s="104"/>
      <c r="BM106" s="104"/>
      <c r="BN106" s="104"/>
      <c r="BO106" s="104"/>
      <c r="BP106" s="104"/>
      <c r="BQ106" s="104"/>
    </row>
    <row r="107" spans="2:69">
      <c r="B107" s="104"/>
      <c r="C107" s="155"/>
      <c r="D107" s="104"/>
      <c r="E107" s="104"/>
      <c r="F107" s="104"/>
      <c r="G107" s="104"/>
      <c r="H107" s="104"/>
      <c r="I107" s="104"/>
      <c r="J107" s="104"/>
      <c r="K107" s="104"/>
      <c r="L107" s="104"/>
      <c r="M107" s="147"/>
      <c r="N107" s="104"/>
      <c r="O107" s="104"/>
      <c r="P107" s="104"/>
      <c r="Q107" s="104"/>
      <c r="R107" s="104"/>
      <c r="S107" s="104"/>
      <c r="T107" s="104"/>
      <c r="U107" s="104"/>
      <c r="V107" s="104"/>
      <c r="W107" s="104"/>
      <c r="X107" s="104"/>
      <c r="Y107" s="104"/>
      <c r="Z107" s="104"/>
      <c r="AA107" s="104"/>
      <c r="AB107" s="10"/>
      <c r="AC107" s="104"/>
      <c r="AD107" s="10"/>
      <c r="AE107" s="147"/>
      <c r="AF107" s="104"/>
      <c r="AG107" s="104"/>
      <c r="AH107" s="104"/>
      <c r="AI107" s="104"/>
      <c r="AJ107" s="104"/>
      <c r="AK107" s="104"/>
      <c r="AL107" s="104"/>
      <c r="AM107" s="104"/>
      <c r="AN107" s="104"/>
      <c r="AO107" s="104"/>
      <c r="AP107" s="104"/>
      <c r="AQ107" s="104"/>
      <c r="AR107" s="104"/>
      <c r="AS107" s="104"/>
      <c r="AT107" s="104"/>
      <c r="AU107" s="104"/>
      <c r="AV107" s="104"/>
      <c r="AW107" s="104"/>
      <c r="AX107" s="104"/>
      <c r="AY107" s="104"/>
      <c r="AZ107" s="104"/>
      <c r="BA107" s="104"/>
      <c r="BB107" s="104"/>
      <c r="BC107" s="104"/>
      <c r="BD107" s="104"/>
      <c r="BE107" s="104"/>
      <c r="BF107" s="104"/>
      <c r="BG107" s="104"/>
      <c r="BH107" s="104"/>
      <c r="BI107" s="104"/>
      <c r="BJ107" s="104"/>
      <c r="BK107" s="104"/>
      <c r="BL107" s="104"/>
      <c r="BM107" s="104"/>
      <c r="BN107" s="104"/>
      <c r="BO107" s="104"/>
      <c r="BP107" s="104"/>
      <c r="BQ107" s="104"/>
    </row>
    <row r="108" spans="2:69">
      <c r="B108" s="104"/>
      <c r="C108" s="155"/>
      <c r="D108" s="104"/>
      <c r="E108" s="104"/>
      <c r="F108" s="104"/>
      <c r="G108" s="104"/>
      <c r="H108" s="104"/>
      <c r="I108" s="104"/>
      <c r="J108" s="104"/>
      <c r="K108" s="104"/>
      <c r="L108" s="104"/>
      <c r="M108" s="147"/>
      <c r="N108" s="104"/>
      <c r="O108" s="104"/>
      <c r="P108" s="104"/>
      <c r="Q108" s="104"/>
      <c r="R108" s="104"/>
      <c r="S108" s="104"/>
      <c r="T108" s="104"/>
      <c r="U108" s="104"/>
      <c r="V108" s="104"/>
      <c r="W108" s="104"/>
      <c r="X108" s="104"/>
      <c r="Y108" s="104"/>
      <c r="Z108" s="104"/>
      <c r="AA108" s="104"/>
      <c r="AB108" s="10"/>
      <c r="AC108" s="104"/>
      <c r="AD108" s="10"/>
      <c r="AE108" s="147"/>
      <c r="AF108" s="104"/>
      <c r="AG108" s="104"/>
      <c r="AH108" s="104"/>
      <c r="AI108" s="104"/>
      <c r="AJ108" s="104"/>
      <c r="AK108" s="104"/>
      <c r="AL108" s="104"/>
      <c r="AM108" s="104"/>
      <c r="AN108" s="104"/>
      <c r="AO108" s="104"/>
      <c r="AP108" s="104"/>
      <c r="AQ108" s="104"/>
      <c r="AR108" s="104"/>
      <c r="AS108" s="104"/>
      <c r="AT108" s="104"/>
      <c r="AU108" s="104"/>
      <c r="AV108" s="104"/>
      <c r="AW108" s="104"/>
      <c r="AX108" s="104"/>
      <c r="AY108" s="104"/>
      <c r="AZ108" s="104"/>
      <c r="BA108" s="104"/>
      <c r="BB108" s="104"/>
      <c r="BC108" s="104"/>
      <c r="BD108" s="104"/>
      <c r="BE108" s="104"/>
      <c r="BF108" s="104"/>
      <c r="BG108" s="104"/>
      <c r="BH108" s="104"/>
      <c r="BI108" s="104"/>
      <c r="BJ108" s="104"/>
      <c r="BK108" s="104"/>
      <c r="BL108" s="104"/>
      <c r="BM108" s="104"/>
      <c r="BN108" s="104"/>
      <c r="BO108" s="104"/>
      <c r="BP108" s="104"/>
      <c r="BQ108" s="104"/>
    </row>
    <row r="109" spans="2:69">
      <c r="B109" s="104"/>
      <c r="C109" s="155"/>
      <c r="D109" s="104"/>
      <c r="E109" s="104"/>
      <c r="F109" s="104"/>
      <c r="G109" s="104"/>
      <c r="H109" s="104"/>
      <c r="I109" s="104"/>
      <c r="J109" s="104"/>
      <c r="K109" s="104"/>
      <c r="L109" s="104"/>
      <c r="M109" s="147"/>
      <c r="N109" s="104"/>
      <c r="O109" s="104"/>
      <c r="P109" s="104"/>
      <c r="Q109" s="104"/>
      <c r="R109" s="104"/>
      <c r="S109" s="104"/>
      <c r="T109" s="104"/>
      <c r="U109" s="104"/>
      <c r="V109" s="104"/>
      <c r="W109" s="104"/>
      <c r="X109" s="104"/>
      <c r="Y109" s="104"/>
      <c r="Z109" s="104"/>
      <c r="AA109" s="104"/>
      <c r="AB109" s="10"/>
      <c r="AC109" s="104"/>
      <c r="AD109" s="10"/>
      <c r="AE109" s="147"/>
      <c r="AF109" s="104"/>
      <c r="AG109" s="104"/>
      <c r="AH109" s="104"/>
      <c r="AI109" s="104"/>
      <c r="AJ109" s="104"/>
      <c r="AK109" s="104"/>
      <c r="AL109" s="104"/>
      <c r="AM109" s="104"/>
      <c r="AN109" s="104"/>
      <c r="AO109" s="104"/>
      <c r="AP109" s="104"/>
      <c r="AQ109" s="104"/>
      <c r="AR109" s="104"/>
      <c r="AS109" s="104"/>
      <c r="AT109" s="104"/>
      <c r="AU109" s="104"/>
      <c r="AV109" s="104"/>
      <c r="AW109" s="104"/>
      <c r="AX109" s="104"/>
      <c r="AY109" s="104"/>
      <c r="AZ109" s="104"/>
      <c r="BA109" s="104"/>
      <c r="BB109" s="104"/>
      <c r="BC109" s="104"/>
      <c r="BD109" s="104"/>
      <c r="BE109" s="104"/>
      <c r="BF109" s="104"/>
      <c r="BG109" s="104"/>
      <c r="BH109" s="104"/>
      <c r="BI109" s="104"/>
      <c r="BJ109" s="104"/>
      <c r="BK109" s="104"/>
      <c r="BL109" s="104"/>
      <c r="BM109" s="104"/>
      <c r="BN109" s="104"/>
      <c r="BO109" s="104"/>
      <c r="BP109" s="104"/>
      <c r="BQ109" s="104"/>
    </row>
    <row r="110" spans="2:69">
      <c r="B110" s="104"/>
      <c r="C110" s="155"/>
      <c r="D110" s="104"/>
      <c r="E110" s="104"/>
      <c r="F110" s="104"/>
      <c r="G110" s="104"/>
      <c r="H110" s="104"/>
      <c r="I110" s="104"/>
      <c r="J110" s="104"/>
      <c r="K110" s="104"/>
      <c r="L110" s="104"/>
      <c r="M110" s="147"/>
      <c r="N110" s="104"/>
      <c r="O110" s="104"/>
      <c r="P110" s="104"/>
      <c r="Q110" s="104"/>
      <c r="R110" s="104"/>
      <c r="S110" s="104"/>
      <c r="T110" s="104"/>
      <c r="U110" s="104"/>
      <c r="V110" s="104"/>
      <c r="W110" s="104"/>
      <c r="X110" s="104"/>
      <c r="Y110" s="104"/>
      <c r="Z110" s="104"/>
      <c r="AA110" s="104"/>
      <c r="AB110" s="10"/>
      <c r="AC110" s="104"/>
      <c r="AD110" s="10"/>
      <c r="AE110" s="147"/>
      <c r="AF110" s="104"/>
      <c r="AG110" s="104"/>
      <c r="AH110" s="104"/>
      <c r="AI110" s="104"/>
      <c r="AJ110" s="104"/>
      <c r="AK110" s="104"/>
      <c r="AL110" s="104"/>
      <c r="AM110" s="104"/>
      <c r="AN110" s="104"/>
      <c r="AO110" s="104"/>
      <c r="AP110" s="104"/>
      <c r="AQ110" s="104"/>
      <c r="AR110" s="104"/>
      <c r="AS110" s="104"/>
      <c r="AT110" s="104"/>
      <c r="AU110" s="104"/>
      <c r="AV110" s="104"/>
      <c r="AW110" s="104"/>
      <c r="AX110" s="104"/>
      <c r="AY110" s="104"/>
      <c r="AZ110" s="104"/>
      <c r="BA110" s="104"/>
      <c r="BB110" s="104"/>
      <c r="BC110" s="104"/>
      <c r="BD110" s="104"/>
      <c r="BE110" s="104"/>
      <c r="BF110" s="104"/>
      <c r="BG110" s="104"/>
      <c r="BH110" s="104"/>
      <c r="BI110" s="104"/>
      <c r="BJ110" s="104"/>
      <c r="BK110" s="104"/>
      <c r="BL110" s="104"/>
      <c r="BM110" s="104"/>
      <c r="BN110" s="104"/>
      <c r="BO110" s="104"/>
      <c r="BP110" s="104"/>
      <c r="BQ110" s="104"/>
    </row>
    <row r="111" spans="2:69">
      <c r="B111" s="104"/>
      <c r="C111" s="155"/>
      <c r="D111" s="104"/>
      <c r="E111" s="104"/>
      <c r="F111" s="104"/>
      <c r="G111" s="104"/>
      <c r="H111" s="104"/>
      <c r="I111" s="104"/>
      <c r="J111" s="104"/>
      <c r="K111" s="104"/>
      <c r="L111" s="104"/>
      <c r="M111" s="147"/>
      <c r="N111" s="104"/>
      <c r="O111" s="104"/>
      <c r="P111" s="104"/>
      <c r="Q111" s="104"/>
      <c r="R111" s="104"/>
      <c r="S111" s="104"/>
      <c r="T111" s="104"/>
      <c r="U111" s="104"/>
      <c r="V111" s="104"/>
      <c r="W111" s="104"/>
      <c r="X111" s="104"/>
      <c r="Y111" s="104"/>
      <c r="Z111" s="104"/>
      <c r="AA111" s="104"/>
      <c r="AB111" s="10"/>
      <c r="AC111" s="104"/>
      <c r="AD111" s="10"/>
      <c r="AE111" s="147"/>
      <c r="AF111" s="104"/>
      <c r="AG111" s="104"/>
      <c r="AH111" s="104"/>
      <c r="AI111" s="104"/>
      <c r="AJ111" s="104"/>
      <c r="AK111" s="104"/>
      <c r="AL111" s="104"/>
      <c r="AM111" s="104"/>
      <c r="AN111" s="104"/>
      <c r="AO111" s="104"/>
      <c r="AP111" s="104"/>
      <c r="AQ111" s="104"/>
      <c r="AR111" s="104"/>
      <c r="AS111" s="104"/>
      <c r="AT111" s="104"/>
      <c r="AU111" s="104"/>
      <c r="AV111" s="104"/>
      <c r="AW111" s="104"/>
      <c r="AX111" s="104"/>
      <c r="AY111" s="104"/>
      <c r="AZ111" s="104"/>
      <c r="BA111" s="104"/>
      <c r="BB111" s="104"/>
      <c r="BC111" s="104"/>
      <c r="BD111" s="104"/>
      <c r="BE111" s="104"/>
      <c r="BF111" s="104"/>
      <c r="BG111" s="104"/>
      <c r="BH111" s="104"/>
      <c r="BI111" s="104"/>
      <c r="BJ111" s="104"/>
      <c r="BK111" s="104"/>
      <c r="BL111" s="104"/>
      <c r="BM111" s="104"/>
      <c r="BN111" s="104"/>
      <c r="BO111" s="104"/>
      <c r="BP111" s="104"/>
      <c r="BQ111" s="104"/>
    </row>
    <row r="112" spans="2:69">
      <c r="B112" s="104"/>
      <c r="C112" s="155"/>
      <c r="D112" s="104"/>
      <c r="E112" s="104"/>
      <c r="F112" s="104"/>
      <c r="G112" s="104"/>
      <c r="H112" s="104"/>
      <c r="I112" s="104"/>
      <c r="J112" s="104"/>
      <c r="K112" s="104"/>
      <c r="L112" s="104"/>
      <c r="M112" s="147"/>
      <c r="N112" s="104"/>
      <c r="O112" s="104"/>
      <c r="P112" s="104"/>
      <c r="Q112" s="104"/>
      <c r="R112" s="104"/>
      <c r="S112" s="104"/>
      <c r="T112" s="104"/>
      <c r="U112" s="104"/>
      <c r="V112" s="104"/>
      <c r="W112" s="104"/>
      <c r="X112" s="104"/>
      <c r="Y112" s="104"/>
      <c r="Z112" s="104"/>
      <c r="AA112" s="104"/>
      <c r="AB112" s="10"/>
      <c r="AC112" s="104"/>
      <c r="AD112" s="10"/>
      <c r="AE112" s="147"/>
      <c r="AF112" s="104"/>
      <c r="AG112" s="104"/>
      <c r="AH112" s="104"/>
      <c r="AI112" s="104"/>
      <c r="AJ112" s="104"/>
      <c r="AK112" s="104"/>
      <c r="AL112" s="104"/>
      <c r="AM112" s="104"/>
      <c r="AN112" s="104"/>
      <c r="AO112" s="104"/>
      <c r="AP112" s="104"/>
      <c r="AQ112" s="104"/>
      <c r="AR112" s="104"/>
      <c r="AS112" s="104"/>
      <c r="AT112" s="104"/>
      <c r="AU112" s="104"/>
      <c r="AV112" s="104"/>
      <c r="AW112" s="104"/>
      <c r="AX112" s="104"/>
      <c r="AY112" s="104"/>
      <c r="AZ112" s="104"/>
      <c r="BA112" s="104"/>
      <c r="BB112" s="104"/>
      <c r="BC112" s="104"/>
      <c r="BD112" s="104"/>
      <c r="BE112" s="104"/>
      <c r="BF112" s="104"/>
      <c r="BG112" s="104"/>
      <c r="BH112" s="104"/>
      <c r="BI112" s="104"/>
      <c r="BJ112" s="104"/>
      <c r="BK112" s="104"/>
      <c r="BL112" s="104"/>
      <c r="BM112" s="104"/>
      <c r="BN112" s="104"/>
      <c r="BO112" s="104"/>
      <c r="BP112" s="104"/>
      <c r="BQ112" s="104"/>
    </row>
    <row r="113" spans="2:69">
      <c r="B113" s="104"/>
      <c r="C113" s="155"/>
      <c r="D113" s="104"/>
      <c r="E113" s="104"/>
      <c r="F113" s="104"/>
      <c r="G113" s="104"/>
      <c r="H113" s="104"/>
      <c r="I113" s="104"/>
      <c r="J113" s="104"/>
      <c r="K113" s="104"/>
      <c r="L113" s="104"/>
      <c r="M113" s="147"/>
      <c r="N113" s="104"/>
      <c r="O113" s="104"/>
      <c r="P113" s="104"/>
      <c r="Q113" s="104"/>
      <c r="R113" s="104"/>
      <c r="S113" s="104"/>
      <c r="T113" s="104"/>
      <c r="U113" s="104"/>
      <c r="V113" s="104"/>
      <c r="W113" s="104"/>
      <c r="X113" s="104"/>
      <c r="Y113" s="104"/>
      <c r="Z113" s="104"/>
      <c r="AA113" s="104"/>
      <c r="AB113" s="10"/>
      <c r="AC113" s="104"/>
      <c r="AD113" s="10"/>
      <c r="AE113" s="147"/>
      <c r="AF113" s="104"/>
      <c r="AG113" s="104"/>
      <c r="AH113" s="104"/>
      <c r="AI113" s="104"/>
      <c r="AJ113" s="104"/>
      <c r="AK113" s="104"/>
      <c r="AL113" s="104"/>
      <c r="AM113" s="104"/>
      <c r="AN113" s="104"/>
      <c r="AO113" s="104"/>
      <c r="AP113" s="104"/>
      <c r="AQ113" s="104"/>
      <c r="AR113" s="104"/>
      <c r="AS113" s="104"/>
      <c r="AT113" s="104"/>
      <c r="AU113" s="104"/>
      <c r="AV113" s="104"/>
      <c r="AW113" s="104"/>
      <c r="AX113" s="104"/>
      <c r="AY113" s="104"/>
      <c r="AZ113" s="104"/>
      <c r="BA113" s="104"/>
      <c r="BB113" s="104"/>
      <c r="BC113" s="104"/>
      <c r="BD113" s="104"/>
      <c r="BE113" s="104"/>
      <c r="BF113" s="104"/>
      <c r="BG113" s="104"/>
      <c r="BH113" s="104"/>
      <c r="BI113" s="104"/>
      <c r="BJ113" s="104"/>
      <c r="BK113" s="104"/>
      <c r="BL113" s="104"/>
      <c r="BM113" s="104"/>
      <c r="BN113" s="104"/>
      <c r="BO113" s="104"/>
      <c r="BP113" s="104"/>
      <c r="BQ113" s="104"/>
    </row>
    <row r="114" spans="2:69">
      <c r="B114" s="104"/>
      <c r="C114" s="155"/>
      <c r="D114" s="104"/>
      <c r="E114" s="104"/>
      <c r="F114" s="104"/>
      <c r="G114" s="104"/>
      <c r="H114" s="104"/>
      <c r="I114" s="104"/>
      <c r="J114" s="104"/>
      <c r="K114" s="104"/>
      <c r="L114" s="104"/>
      <c r="M114" s="147"/>
      <c r="N114" s="104"/>
      <c r="O114" s="104"/>
      <c r="P114" s="104"/>
      <c r="Q114" s="104"/>
      <c r="R114" s="104"/>
      <c r="S114" s="104"/>
      <c r="T114" s="104"/>
      <c r="U114" s="104"/>
      <c r="V114" s="104"/>
      <c r="W114" s="104"/>
      <c r="X114" s="104"/>
      <c r="Y114" s="104"/>
      <c r="Z114" s="104"/>
      <c r="AA114" s="104"/>
      <c r="AB114" s="10"/>
      <c r="AC114" s="104"/>
      <c r="AD114" s="10"/>
      <c r="AE114" s="147"/>
      <c r="AF114" s="104"/>
      <c r="AG114" s="104"/>
      <c r="AH114" s="104"/>
      <c r="AI114" s="104"/>
      <c r="AJ114" s="104"/>
      <c r="AK114" s="104"/>
      <c r="AL114" s="104"/>
      <c r="AM114" s="104"/>
      <c r="AN114" s="104"/>
      <c r="AO114" s="104"/>
      <c r="AP114" s="104"/>
      <c r="AQ114" s="104"/>
      <c r="AR114" s="104"/>
      <c r="AS114" s="104"/>
      <c r="AT114" s="104"/>
      <c r="AU114" s="104"/>
      <c r="AV114" s="104"/>
      <c r="AW114" s="104"/>
      <c r="AX114" s="104"/>
      <c r="AY114" s="104"/>
      <c r="AZ114" s="104"/>
      <c r="BA114" s="104"/>
      <c r="BB114" s="104"/>
      <c r="BC114" s="104"/>
      <c r="BD114" s="104"/>
      <c r="BE114" s="104"/>
      <c r="BF114" s="104"/>
      <c r="BG114" s="104"/>
      <c r="BH114" s="104"/>
      <c r="BI114" s="104"/>
      <c r="BJ114" s="104"/>
      <c r="BK114" s="104"/>
      <c r="BL114" s="104"/>
      <c r="BM114" s="104"/>
      <c r="BN114" s="104"/>
      <c r="BO114" s="104"/>
      <c r="BP114" s="104"/>
      <c r="BQ114" s="104"/>
    </row>
    <row r="115" spans="2:69">
      <c r="B115" s="104"/>
      <c r="C115" s="155"/>
      <c r="D115" s="104"/>
      <c r="E115" s="104"/>
      <c r="F115" s="104"/>
      <c r="G115" s="104"/>
      <c r="H115" s="104"/>
      <c r="I115" s="104"/>
      <c r="J115" s="104"/>
      <c r="K115" s="104"/>
      <c r="L115" s="104"/>
      <c r="M115" s="147"/>
      <c r="N115" s="104"/>
      <c r="O115" s="104"/>
      <c r="P115" s="104"/>
      <c r="Q115" s="104"/>
      <c r="R115" s="104"/>
      <c r="S115" s="104"/>
      <c r="T115" s="104"/>
      <c r="U115" s="104"/>
      <c r="V115" s="104"/>
      <c r="W115" s="104"/>
      <c r="X115" s="104"/>
      <c r="Y115" s="104"/>
      <c r="Z115" s="104"/>
      <c r="AA115" s="104"/>
      <c r="AB115" s="10"/>
      <c r="AC115" s="104"/>
      <c r="AD115" s="10"/>
      <c r="AE115" s="147"/>
      <c r="AF115" s="104"/>
      <c r="AG115" s="104"/>
      <c r="AH115" s="104"/>
      <c r="AI115" s="104"/>
      <c r="AJ115" s="104"/>
      <c r="AK115" s="104"/>
      <c r="AL115" s="104"/>
      <c r="AM115" s="104"/>
      <c r="AN115" s="104"/>
      <c r="AO115" s="104"/>
      <c r="AP115" s="104"/>
      <c r="AQ115" s="104"/>
      <c r="AR115" s="104"/>
      <c r="AS115" s="104"/>
      <c r="AT115" s="104"/>
      <c r="AU115" s="104"/>
      <c r="AV115" s="104"/>
      <c r="AW115" s="104"/>
      <c r="AX115" s="104"/>
      <c r="AY115" s="104"/>
      <c r="AZ115" s="104"/>
      <c r="BA115" s="104"/>
      <c r="BB115" s="104"/>
      <c r="BC115" s="104"/>
      <c r="BD115" s="104"/>
      <c r="BE115" s="104"/>
      <c r="BF115" s="104"/>
      <c r="BG115" s="104"/>
      <c r="BH115" s="104"/>
      <c r="BI115" s="104"/>
      <c r="BJ115" s="104"/>
      <c r="BK115" s="104"/>
      <c r="BL115" s="104"/>
      <c r="BM115" s="104"/>
      <c r="BN115" s="104"/>
      <c r="BO115" s="104"/>
      <c r="BP115" s="104"/>
      <c r="BQ115" s="104"/>
    </row>
    <row r="116" spans="2:69">
      <c r="B116" s="104"/>
      <c r="C116" s="155"/>
      <c r="D116" s="104"/>
      <c r="E116" s="104"/>
      <c r="F116" s="104"/>
      <c r="G116" s="104"/>
      <c r="H116" s="104"/>
      <c r="I116" s="104"/>
      <c r="J116" s="104"/>
      <c r="K116" s="104"/>
      <c r="L116" s="104"/>
      <c r="M116" s="147"/>
      <c r="N116" s="104"/>
      <c r="O116" s="104"/>
      <c r="P116" s="104"/>
      <c r="Q116" s="104"/>
      <c r="R116" s="104"/>
      <c r="S116" s="104"/>
      <c r="T116" s="104"/>
      <c r="U116" s="104"/>
      <c r="V116" s="104"/>
      <c r="W116" s="104"/>
      <c r="X116" s="104"/>
      <c r="Y116" s="104"/>
      <c r="Z116" s="104"/>
      <c r="AA116" s="104"/>
      <c r="AB116" s="10"/>
      <c r="AC116" s="104"/>
      <c r="AD116" s="10"/>
      <c r="AE116" s="147"/>
      <c r="AF116" s="104"/>
      <c r="AG116" s="104"/>
      <c r="AH116" s="104"/>
      <c r="AI116" s="104"/>
      <c r="AJ116" s="104"/>
      <c r="AK116" s="104"/>
      <c r="AL116" s="104"/>
      <c r="AM116" s="104"/>
      <c r="AN116" s="104"/>
      <c r="AO116" s="104"/>
      <c r="AP116" s="104"/>
      <c r="AQ116" s="104"/>
      <c r="AR116" s="104"/>
      <c r="AS116" s="104"/>
      <c r="AT116" s="104"/>
      <c r="AU116" s="104"/>
      <c r="AV116" s="104"/>
      <c r="AW116" s="104"/>
      <c r="AX116" s="104"/>
      <c r="AY116" s="104"/>
      <c r="AZ116" s="104"/>
      <c r="BA116" s="104"/>
      <c r="BB116" s="104"/>
      <c r="BC116" s="104"/>
      <c r="BD116" s="104"/>
      <c r="BE116" s="104"/>
      <c r="BF116" s="104"/>
      <c r="BG116" s="104"/>
      <c r="BH116" s="104"/>
      <c r="BI116" s="104"/>
      <c r="BJ116" s="104"/>
      <c r="BK116" s="104"/>
      <c r="BL116" s="104"/>
      <c r="BM116" s="104"/>
      <c r="BN116" s="104"/>
      <c r="BO116" s="104"/>
      <c r="BP116" s="104"/>
      <c r="BQ116" s="104"/>
    </row>
    <row r="117" spans="2:69">
      <c r="B117" s="104"/>
      <c r="C117" s="155"/>
      <c r="D117" s="104"/>
      <c r="E117" s="104"/>
      <c r="F117" s="104"/>
      <c r="G117" s="104"/>
      <c r="H117" s="104"/>
      <c r="I117" s="104"/>
      <c r="J117" s="104"/>
      <c r="K117" s="104"/>
      <c r="L117" s="104"/>
      <c r="M117" s="147"/>
      <c r="N117" s="104"/>
      <c r="O117" s="104"/>
      <c r="P117" s="104"/>
      <c r="Q117" s="104"/>
      <c r="R117" s="104"/>
      <c r="S117" s="104"/>
      <c r="T117" s="104"/>
      <c r="U117" s="104"/>
      <c r="V117" s="104"/>
      <c r="W117" s="104"/>
      <c r="X117" s="104"/>
      <c r="Y117" s="104"/>
      <c r="Z117" s="104"/>
      <c r="AA117" s="104"/>
      <c r="AB117" s="10"/>
      <c r="AC117" s="104"/>
      <c r="AD117" s="10"/>
      <c r="AE117" s="147"/>
      <c r="AF117" s="104"/>
      <c r="AG117" s="104"/>
      <c r="AH117" s="104"/>
      <c r="AI117" s="104"/>
      <c r="AJ117" s="104"/>
      <c r="AK117" s="104"/>
      <c r="AL117" s="104"/>
      <c r="AM117" s="104"/>
      <c r="AN117" s="104"/>
      <c r="AO117" s="104"/>
      <c r="AP117" s="104"/>
      <c r="AQ117" s="104"/>
      <c r="AR117" s="104"/>
      <c r="AS117" s="104"/>
      <c r="AT117" s="104"/>
      <c r="AU117" s="104"/>
      <c r="AV117" s="104"/>
      <c r="AW117" s="104"/>
      <c r="AX117" s="104"/>
      <c r="AY117" s="104"/>
      <c r="AZ117" s="104"/>
      <c r="BA117" s="104"/>
      <c r="BB117" s="104"/>
      <c r="BC117" s="104"/>
      <c r="BD117" s="104"/>
      <c r="BE117" s="104"/>
      <c r="BF117" s="104"/>
      <c r="BG117" s="104"/>
      <c r="BH117" s="104"/>
      <c r="BI117" s="104"/>
      <c r="BJ117" s="104"/>
      <c r="BK117" s="104"/>
      <c r="BL117" s="104"/>
      <c r="BM117" s="104"/>
      <c r="BN117" s="104"/>
      <c r="BO117" s="104"/>
      <c r="BP117" s="104"/>
      <c r="BQ117" s="104"/>
    </row>
    <row r="118" spans="2:69">
      <c r="B118" s="104"/>
      <c r="C118" s="155"/>
      <c r="D118" s="104"/>
      <c r="E118" s="104"/>
      <c r="F118" s="104"/>
      <c r="G118" s="104"/>
      <c r="H118" s="104"/>
      <c r="I118" s="104"/>
      <c r="J118" s="104"/>
      <c r="K118" s="104"/>
      <c r="L118" s="104"/>
      <c r="M118" s="147"/>
      <c r="N118" s="104"/>
      <c r="O118" s="104"/>
      <c r="P118" s="104"/>
      <c r="Q118" s="104"/>
      <c r="R118" s="104"/>
      <c r="S118" s="104"/>
      <c r="T118" s="104"/>
      <c r="U118" s="104"/>
      <c r="V118" s="104"/>
      <c r="W118" s="104"/>
      <c r="X118" s="104"/>
      <c r="Y118" s="104"/>
      <c r="Z118" s="104"/>
      <c r="AA118" s="104"/>
      <c r="AB118" s="10"/>
      <c r="AC118" s="104"/>
      <c r="AD118" s="10"/>
      <c r="AE118" s="147"/>
      <c r="AF118" s="104"/>
      <c r="AG118" s="104"/>
      <c r="AH118" s="104"/>
      <c r="AI118" s="104"/>
      <c r="AJ118" s="104"/>
      <c r="AK118" s="104"/>
      <c r="AL118" s="104"/>
      <c r="AM118" s="104"/>
      <c r="AN118" s="104"/>
      <c r="AO118" s="104"/>
      <c r="AP118" s="104"/>
      <c r="AQ118" s="104"/>
      <c r="AR118" s="104"/>
      <c r="AS118" s="104"/>
      <c r="AT118" s="104"/>
      <c r="AU118" s="104"/>
      <c r="AV118" s="104"/>
      <c r="AW118" s="104"/>
      <c r="AX118" s="104"/>
      <c r="AY118" s="104"/>
      <c r="AZ118" s="104"/>
      <c r="BA118" s="104"/>
      <c r="BB118" s="104"/>
      <c r="BC118" s="104"/>
      <c r="BD118" s="104"/>
      <c r="BE118" s="104"/>
      <c r="BF118" s="104"/>
      <c r="BG118" s="104"/>
      <c r="BH118" s="104"/>
      <c r="BI118" s="104"/>
      <c r="BJ118" s="104"/>
      <c r="BK118" s="104"/>
      <c r="BL118" s="104"/>
      <c r="BM118" s="104"/>
      <c r="BN118" s="104"/>
      <c r="BO118" s="104"/>
      <c r="BP118" s="104"/>
      <c r="BQ118" s="104"/>
    </row>
    <row r="119" spans="2:69">
      <c r="B119" s="104"/>
      <c r="C119" s="155"/>
      <c r="D119" s="104"/>
      <c r="E119" s="104"/>
      <c r="F119" s="104"/>
      <c r="G119" s="104"/>
      <c r="H119" s="104"/>
      <c r="I119" s="104"/>
      <c r="J119" s="104"/>
      <c r="K119" s="104"/>
      <c r="L119" s="104"/>
      <c r="M119" s="147"/>
      <c r="N119" s="104"/>
      <c r="O119" s="104"/>
      <c r="P119" s="104"/>
      <c r="Q119" s="104"/>
      <c r="R119" s="104"/>
      <c r="S119" s="104"/>
      <c r="T119" s="104"/>
      <c r="U119" s="104"/>
      <c r="V119" s="104"/>
      <c r="W119" s="104"/>
      <c r="X119" s="104"/>
      <c r="Y119" s="104"/>
      <c r="Z119" s="104"/>
      <c r="AA119" s="104"/>
      <c r="AB119" s="10"/>
      <c r="AC119" s="104"/>
      <c r="AD119" s="10"/>
      <c r="AE119" s="147"/>
      <c r="AF119" s="104"/>
      <c r="AG119" s="104"/>
      <c r="AH119" s="104"/>
      <c r="AI119" s="104"/>
      <c r="AJ119" s="104"/>
      <c r="AK119" s="104"/>
      <c r="AL119" s="104"/>
      <c r="AM119" s="104"/>
      <c r="AN119" s="104"/>
      <c r="AO119" s="104"/>
      <c r="AP119" s="104"/>
      <c r="AQ119" s="104"/>
      <c r="AR119" s="104"/>
      <c r="AS119" s="104"/>
      <c r="AT119" s="104"/>
      <c r="AU119" s="104"/>
      <c r="AV119" s="104"/>
      <c r="AW119" s="104"/>
      <c r="AX119" s="104"/>
      <c r="AY119" s="104"/>
      <c r="AZ119" s="104"/>
      <c r="BA119" s="104"/>
      <c r="BB119" s="104"/>
      <c r="BC119" s="104"/>
      <c r="BD119" s="104"/>
      <c r="BE119" s="104"/>
      <c r="BF119" s="104"/>
      <c r="BG119" s="104"/>
      <c r="BH119" s="104"/>
      <c r="BI119" s="104"/>
      <c r="BJ119" s="104"/>
      <c r="BK119" s="104"/>
      <c r="BL119" s="104"/>
      <c r="BM119" s="104"/>
      <c r="BN119" s="104"/>
      <c r="BO119" s="104"/>
      <c r="BP119" s="104"/>
      <c r="BQ119" s="104"/>
    </row>
    <row r="120" spans="2:69">
      <c r="B120" s="104"/>
      <c r="C120" s="155"/>
      <c r="D120" s="104"/>
      <c r="E120" s="104"/>
      <c r="F120" s="104"/>
      <c r="G120" s="104"/>
      <c r="H120" s="104"/>
      <c r="I120" s="104"/>
      <c r="J120" s="104"/>
      <c r="K120" s="104"/>
      <c r="L120" s="104"/>
      <c r="M120" s="147"/>
      <c r="N120" s="104"/>
      <c r="O120" s="104"/>
      <c r="P120" s="104"/>
      <c r="Q120" s="104"/>
      <c r="R120" s="104"/>
      <c r="S120" s="104"/>
      <c r="T120" s="104"/>
      <c r="U120" s="104"/>
      <c r="V120" s="104"/>
      <c r="W120" s="104"/>
      <c r="X120" s="104"/>
      <c r="Y120" s="104"/>
      <c r="Z120" s="104"/>
      <c r="AA120" s="104"/>
      <c r="AB120" s="10"/>
      <c r="AC120" s="104"/>
      <c r="AD120" s="10"/>
      <c r="AE120" s="147"/>
      <c r="AF120" s="104"/>
      <c r="AG120" s="104"/>
      <c r="AH120" s="104"/>
      <c r="AI120" s="104"/>
      <c r="AJ120" s="104"/>
      <c r="AK120" s="104"/>
      <c r="AL120" s="104"/>
      <c r="AM120" s="104"/>
      <c r="AN120" s="104"/>
      <c r="AO120" s="104"/>
      <c r="AP120" s="104"/>
      <c r="AQ120" s="104"/>
      <c r="AR120" s="104"/>
      <c r="AS120" s="104"/>
      <c r="AT120" s="104"/>
      <c r="AU120" s="104"/>
      <c r="AV120" s="104"/>
      <c r="AW120" s="104"/>
      <c r="AX120" s="104"/>
      <c r="AY120" s="104"/>
      <c r="AZ120" s="104"/>
      <c r="BA120" s="104"/>
      <c r="BB120" s="104"/>
      <c r="BC120" s="104"/>
      <c r="BD120" s="104"/>
      <c r="BE120" s="104"/>
      <c r="BF120" s="104"/>
      <c r="BG120" s="104"/>
      <c r="BH120" s="104"/>
      <c r="BI120" s="104"/>
      <c r="BJ120" s="104"/>
      <c r="BK120" s="104"/>
      <c r="BL120" s="104"/>
      <c r="BM120" s="104"/>
      <c r="BN120" s="104"/>
      <c r="BO120" s="104"/>
      <c r="BP120" s="104"/>
      <c r="BQ120" s="104"/>
    </row>
    <row r="121" spans="2:69">
      <c r="B121" s="104"/>
      <c r="C121" s="155"/>
      <c r="D121" s="104"/>
      <c r="E121" s="104"/>
      <c r="F121" s="104"/>
      <c r="G121" s="104"/>
      <c r="H121" s="104"/>
      <c r="I121" s="104"/>
      <c r="J121" s="104"/>
      <c r="K121" s="104"/>
      <c r="L121" s="104"/>
      <c r="M121" s="147"/>
      <c r="N121" s="104"/>
      <c r="O121" s="104"/>
      <c r="P121" s="104"/>
      <c r="Q121" s="104"/>
      <c r="R121" s="104"/>
      <c r="S121" s="104"/>
      <c r="T121" s="104"/>
      <c r="U121" s="104"/>
      <c r="V121" s="104"/>
      <c r="W121" s="104"/>
      <c r="X121" s="104"/>
      <c r="Y121" s="104"/>
      <c r="Z121" s="104"/>
      <c r="AA121" s="104"/>
      <c r="AB121" s="10"/>
      <c r="AC121" s="104"/>
      <c r="AD121" s="10"/>
      <c r="AE121" s="147"/>
      <c r="AF121" s="104"/>
      <c r="AG121" s="104"/>
      <c r="AH121" s="104"/>
      <c r="AI121" s="104"/>
      <c r="AJ121" s="104"/>
      <c r="AK121" s="104"/>
      <c r="AL121" s="104"/>
      <c r="AM121" s="104"/>
      <c r="AN121" s="104"/>
      <c r="AO121" s="104"/>
      <c r="AP121" s="104"/>
      <c r="AQ121" s="104"/>
      <c r="AR121" s="104"/>
      <c r="AS121" s="104"/>
      <c r="AT121" s="104"/>
      <c r="AU121" s="104"/>
      <c r="AV121" s="104"/>
      <c r="AW121" s="104"/>
      <c r="AX121" s="104"/>
      <c r="AY121" s="104"/>
      <c r="AZ121" s="104"/>
      <c r="BA121" s="104"/>
      <c r="BB121" s="104"/>
      <c r="BC121" s="104"/>
      <c r="BD121" s="104"/>
      <c r="BE121" s="104"/>
      <c r="BF121" s="104"/>
      <c r="BG121" s="104"/>
      <c r="BH121" s="104"/>
      <c r="BI121" s="104"/>
      <c r="BJ121" s="104"/>
      <c r="BK121" s="104"/>
      <c r="BL121" s="104"/>
      <c r="BM121" s="104"/>
      <c r="BN121" s="104"/>
      <c r="BO121" s="104"/>
      <c r="BP121" s="104"/>
      <c r="BQ121" s="104"/>
    </row>
    <row r="122" spans="2:69">
      <c r="B122" s="104"/>
      <c r="C122" s="155"/>
      <c r="D122" s="104"/>
      <c r="E122" s="104"/>
      <c r="F122" s="104"/>
      <c r="G122" s="104"/>
      <c r="H122" s="104"/>
      <c r="I122" s="104"/>
      <c r="J122" s="104"/>
      <c r="K122" s="104"/>
      <c r="L122" s="104"/>
      <c r="M122" s="147"/>
      <c r="N122" s="104"/>
      <c r="O122" s="104"/>
      <c r="P122" s="104"/>
      <c r="Q122" s="104"/>
      <c r="R122" s="104"/>
      <c r="S122" s="104"/>
      <c r="T122" s="104"/>
      <c r="U122" s="104"/>
      <c r="V122" s="104"/>
      <c r="W122" s="104"/>
      <c r="X122" s="104"/>
      <c r="Y122" s="104"/>
      <c r="Z122" s="104"/>
      <c r="AA122" s="104"/>
      <c r="AB122" s="10"/>
      <c r="AC122" s="104"/>
      <c r="AD122" s="10"/>
      <c r="AE122" s="147"/>
      <c r="AF122" s="104"/>
      <c r="AG122" s="104"/>
      <c r="AH122" s="104"/>
      <c r="AI122" s="104"/>
      <c r="AJ122" s="104"/>
      <c r="AK122" s="104"/>
      <c r="AL122" s="104"/>
      <c r="AM122" s="104"/>
      <c r="AN122" s="104"/>
      <c r="AO122" s="104"/>
      <c r="AP122" s="104"/>
      <c r="AQ122" s="104"/>
      <c r="AR122" s="104"/>
      <c r="AS122" s="104"/>
      <c r="AT122" s="104"/>
      <c r="AU122" s="104"/>
      <c r="AV122" s="104"/>
      <c r="AW122" s="104"/>
      <c r="AX122" s="104"/>
      <c r="AY122" s="104"/>
      <c r="AZ122" s="104"/>
      <c r="BA122" s="104"/>
      <c r="BB122" s="104"/>
      <c r="BC122" s="104"/>
      <c r="BD122" s="104"/>
      <c r="BE122" s="104"/>
      <c r="BF122" s="104"/>
      <c r="BG122" s="104"/>
      <c r="BH122" s="104"/>
      <c r="BI122" s="104"/>
      <c r="BJ122" s="104"/>
      <c r="BK122" s="104"/>
      <c r="BL122" s="104"/>
      <c r="BM122" s="104"/>
      <c r="BN122" s="104"/>
      <c r="BO122" s="104"/>
      <c r="BP122" s="104"/>
      <c r="BQ122" s="104"/>
    </row>
    <row r="123" spans="2:69">
      <c r="B123" s="104"/>
      <c r="C123" s="155"/>
      <c r="D123" s="104"/>
      <c r="E123" s="104"/>
      <c r="F123" s="104"/>
      <c r="G123" s="104"/>
      <c r="H123" s="104"/>
      <c r="I123" s="104"/>
      <c r="J123" s="104"/>
      <c r="K123" s="104"/>
      <c r="L123" s="104"/>
      <c r="M123" s="147"/>
      <c r="N123" s="104"/>
      <c r="O123" s="104"/>
      <c r="P123" s="104"/>
      <c r="Q123" s="104"/>
      <c r="R123" s="104"/>
      <c r="S123" s="104"/>
      <c r="T123" s="104"/>
      <c r="U123" s="104"/>
      <c r="V123" s="104"/>
      <c r="W123" s="104"/>
      <c r="X123" s="104"/>
      <c r="Y123" s="104"/>
      <c r="Z123" s="104"/>
      <c r="AA123" s="104"/>
      <c r="AB123" s="10"/>
      <c r="AC123" s="104"/>
      <c r="AD123" s="10"/>
      <c r="AE123" s="147"/>
      <c r="AF123" s="104"/>
      <c r="AG123" s="104"/>
      <c r="AH123" s="104"/>
      <c r="AI123" s="104"/>
      <c r="AJ123" s="104"/>
      <c r="AK123" s="104"/>
      <c r="AL123" s="104"/>
      <c r="AM123" s="104"/>
      <c r="AN123" s="104"/>
      <c r="AO123" s="104"/>
      <c r="AP123" s="104"/>
      <c r="AQ123" s="104"/>
      <c r="AR123" s="104"/>
      <c r="AS123" s="104"/>
      <c r="AT123" s="104"/>
      <c r="AU123" s="104"/>
      <c r="AV123" s="104"/>
      <c r="AW123" s="104"/>
      <c r="AX123" s="104"/>
      <c r="AY123" s="104"/>
      <c r="AZ123" s="104"/>
      <c r="BA123" s="104"/>
      <c r="BB123" s="104"/>
      <c r="BC123" s="104"/>
      <c r="BD123" s="104"/>
      <c r="BE123" s="104"/>
      <c r="BF123" s="104"/>
      <c r="BG123" s="104"/>
      <c r="BH123" s="104"/>
      <c r="BI123" s="104"/>
      <c r="BJ123" s="104"/>
      <c r="BK123" s="104"/>
      <c r="BL123" s="104"/>
      <c r="BM123" s="104"/>
      <c r="BN123" s="104"/>
      <c r="BO123" s="104"/>
      <c r="BP123" s="104"/>
      <c r="BQ123" s="104"/>
    </row>
    <row r="124" spans="2:69">
      <c r="B124" s="104"/>
      <c r="C124" s="155"/>
      <c r="D124" s="104"/>
      <c r="E124" s="104"/>
      <c r="F124" s="104"/>
      <c r="G124" s="104"/>
      <c r="H124" s="104"/>
      <c r="I124" s="104"/>
      <c r="J124" s="104"/>
      <c r="K124" s="104"/>
      <c r="L124" s="104"/>
      <c r="M124" s="147"/>
      <c r="N124" s="104"/>
      <c r="O124" s="104"/>
      <c r="P124" s="104"/>
      <c r="Q124" s="104"/>
      <c r="R124" s="104"/>
      <c r="S124" s="104"/>
      <c r="T124" s="104"/>
      <c r="U124" s="104"/>
      <c r="V124" s="104"/>
      <c r="W124" s="104"/>
      <c r="X124" s="104"/>
      <c r="Y124" s="104"/>
      <c r="Z124" s="104"/>
      <c r="AA124" s="104"/>
      <c r="AB124" s="10"/>
      <c r="AC124" s="104"/>
      <c r="AD124" s="10"/>
      <c r="AE124" s="147"/>
      <c r="AF124" s="104"/>
      <c r="AG124" s="104"/>
      <c r="AH124" s="104"/>
      <c r="AI124" s="104"/>
      <c r="AJ124" s="104"/>
      <c r="AK124" s="104"/>
      <c r="AL124" s="104"/>
      <c r="AM124" s="104"/>
      <c r="AN124" s="104"/>
      <c r="AO124" s="104"/>
      <c r="AP124" s="104"/>
      <c r="AQ124" s="104"/>
      <c r="AR124" s="104"/>
      <c r="AS124" s="104"/>
      <c r="AT124" s="104"/>
      <c r="AU124" s="104"/>
      <c r="AV124" s="104"/>
      <c r="AW124" s="104"/>
      <c r="AX124" s="104"/>
      <c r="AY124" s="104"/>
      <c r="AZ124" s="104"/>
      <c r="BA124" s="104"/>
      <c r="BB124" s="104"/>
      <c r="BC124" s="104"/>
      <c r="BD124" s="104"/>
      <c r="BE124" s="104"/>
      <c r="BF124" s="104"/>
      <c r="BG124" s="104"/>
      <c r="BH124" s="104"/>
      <c r="BI124" s="104"/>
      <c r="BJ124" s="104"/>
      <c r="BK124" s="104"/>
      <c r="BL124" s="104"/>
      <c r="BM124" s="104"/>
      <c r="BN124" s="104"/>
      <c r="BO124" s="104"/>
      <c r="BP124" s="104"/>
      <c r="BQ124" s="104"/>
    </row>
    <row r="125" spans="2:69">
      <c r="B125" s="104"/>
      <c r="C125" s="155"/>
      <c r="D125" s="104"/>
      <c r="E125" s="104"/>
      <c r="F125" s="104"/>
      <c r="G125" s="104"/>
      <c r="H125" s="104"/>
      <c r="I125" s="104"/>
      <c r="J125" s="104"/>
      <c r="K125" s="104"/>
      <c r="L125" s="104"/>
      <c r="M125" s="147"/>
      <c r="N125" s="104"/>
      <c r="O125" s="104"/>
      <c r="P125" s="104"/>
      <c r="Q125" s="104"/>
      <c r="R125" s="104"/>
      <c r="S125" s="104"/>
      <c r="T125" s="104"/>
      <c r="U125" s="104"/>
      <c r="V125" s="104"/>
      <c r="W125" s="104"/>
      <c r="X125" s="104"/>
      <c r="Y125" s="104"/>
      <c r="Z125" s="104"/>
      <c r="AA125" s="104"/>
      <c r="AB125" s="10"/>
      <c r="AC125" s="104"/>
      <c r="AD125" s="10"/>
      <c r="AE125" s="147"/>
      <c r="AF125" s="104"/>
      <c r="AG125" s="104"/>
      <c r="AH125" s="104"/>
      <c r="AI125" s="104"/>
      <c r="AJ125" s="104"/>
      <c r="AK125" s="104"/>
      <c r="AL125" s="104"/>
      <c r="AM125" s="104"/>
      <c r="AN125" s="104"/>
      <c r="AO125" s="104"/>
      <c r="AP125" s="104"/>
      <c r="AQ125" s="104"/>
      <c r="AR125" s="104"/>
      <c r="AS125" s="104"/>
      <c r="AT125" s="104"/>
      <c r="AU125" s="104"/>
      <c r="AV125" s="104"/>
      <c r="AW125" s="104"/>
      <c r="AX125" s="104"/>
      <c r="AY125" s="104"/>
      <c r="AZ125" s="104"/>
      <c r="BA125" s="104"/>
      <c r="BB125" s="104"/>
      <c r="BC125" s="104"/>
      <c r="BD125" s="104"/>
      <c r="BE125" s="104"/>
      <c r="BF125" s="104"/>
      <c r="BG125" s="104"/>
      <c r="BH125" s="104"/>
      <c r="BI125" s="104"/>
      <c r="BJ125" s="104"/>
      <c r="BK125" s="104"/>
      <c r="BL125" s="104"/>
      <c r="BM125" s="104"/>
      <c r="BN125" s="104"/>
      <c r="BO125" s="104"/>
      <c r="BP125" s="104"/>
      <c r="BQ125" s="104"/>
    </row>
    <row r="126" spans="2:69">
      <c r="B126" s="104"/>
      <c r="C126" s="155"/>
      <c r="D126" s="104"/>
      <c r="E126" s="104"/>
      <c r="F126" s="104"/>
      <c r="G126" s="104"/>
      <c r="H126" s="104"/>
      <c r="I126" s="104"/>
      <c r="J126" s="104"/>
      <c r="K126" s="104"/>
      <c r="L126" s="104"/>
      <c r="M126" s="147"/>
      <c r="N126" s="104"/>
      <c r="O126" s="104"/>
      <c r="P126" s="104"/>
      <c r="Q126" s="104"/>
      <c r="R126" s="104"/>
      <c r="S126" s="104"/>
      <c r="T126" s="104"/>
      <c r="U126" s="104"/>
      <c r="V126" s="104"/>
      <c r="W126" s="104"/>
      <c r="X126" s="104"/>
      <c r="Y126" s="104"/>
      <c r="Z126" s="104"/>
      <c r="AA126" s="104"/>
      <c r="AB126" s="10"/>
      <c r="AC126" s="104"/>
      <c r="AD126" s="10"/>
      <c r="AE126" s="147"/>
      <c r="AF126" s="104"/>
      <c r="AG126" s="104"/>
      <c r="AH126" s="104"/>
      <c r="AI126" s="104"/>
      <c r="AJ126" s="104"/>
      <c r="AK126" s="104"/>
      <c r="AL126" s="104"/>
      <c r="AM126" s="104"/>
      <c r="AN126" s="104"/>
      <c r="AO126" s="104"/>
      <c r="AP126" s="104"/>
      <c r="AQ126" s="104"/>
      <c r="AR126" s="104"/>
      <c r="AS126" s="104"/>
      <c r="AT126" s="104"/>
      <c r="AU126" s="104"/>
      <c r="AV126" s="104"/>
      <c r="AW126" s="104"/>
      <c r="AX126" s="104"/>
      <c r="AY126" s="104"/>
      <c r="AZ126" s="104"/>
      <c r="BA126" s="104"/>
      <c r="BB126" s="104"/>
      <c r="BC126" s="104"/>
      <c r="BD126" s="104"/>
      <c r="BE126" s="104"/>
      <c r="BF126" s="104"/>
      <c r="BG126" s="104"/>
      <c r="BH126" s="104"/>
      <c r="BI126" s="104"/>
      <c r="BJ126" s="104"/>
      <c r="BK126" s="104"/>
      <c r="BL126" s="104"/>
      <c r="BM126" s="104"/>
      <c r="BN126" s="104"/>
      <c r="BO126" s="104"/>
      <c r="BP126" s="104"/>
      <c r="BQ126" s="104"/>
    </row>
    <row r="127" spans="2:69">
      <c r="B127" s="104"/>
      <c r="C127" s="155"/>
      <c r="D127" s="104"/>
      <c r="E127" s="104"/>
      <c r="F127" s="104"/>
      <c r="G127" s="104"/>
      <c r="H127" s="104"/>
      <c r="I127" s="104"/>
      <c r="J127" s="104"/>
      <c r="K127" s="104"/>
      <c r="L127" s="104"/>
      <c r="M127" s="147"/>
      <c r="N127" s="104"/>
      <c r="O127" s="104"/>
      <c r="P127" s="104"/>
      <c r="Q127" s="104"/>
      <c r="R127" s="104"/>
      <c r="S127" s="104"/>
      <c r="T127" s="104"/>
      <c r="U127" s="104"/>
      <c r="V127" s="104"/>
      <c r="W127" s="104"/>
      <c r="X127" s="104"/>
      <c r="Y127" s="104"/>
      <c r="Z127" s="104"/>
      <c r="AA127" s="104"/>
      <c r="AB127" s="10"/>
      <c r="AC127" s="104"/>
      <c r="AD127" s="10"/>
      <c r="AE127" s="147"/>
      <c r="AF127" s="104"/>
      <c r="AG127" s="104"/>
      <c r="AH127" s="104"/>
      <c r="AI127" s="104"/>
      <c r="AJ127" s="104"/>
      <c r="AK127" s="104"/>
      <c r="AL127" s="104"/>
      <c r="AM127" s="104"/>
      <c r="AN127" s="104"/>
      <c r="AO127" s="104"/>
      <c r="AP127" s="104"/>
      <c r="AQ127" s="104"/>
      <c r="AR127" s="104"/>
      <c r="AS127" s="104"/>
      <c r="AT127" s="104"/>
      <c r="AU127" s="104"/>
      <c r="AV127" s="104"/>
      <c r="AW127" s="104"/>
      <c r="AX127" s="104"/>
      <c r="AY127" s="104"/>
      <c r="AZ127" s="104"/>
      <c r="BA127" s="104"/>
      <c r="BB127" s="104"/>
      <c r="BC127" s="104"/>
      <c r="BD127" s="104"/>
      <c r="BE127" s="104"/>
      <c r="BF127" s="104"/>
      <c r="BG127" s="104"/>
      <c r="BH127" s="104"/>
      <c r="BI127" s="104"/>
      <c r="BJ127" s="104"/>
      <c r="BK127" s="104"/>
      <c r="BL127" s="104"/>
      <c r="BM127" s="104"/>
      <c r="BN127" s="104"/>
      <c r="BO127" s="104"/>
      <c r="BP127" s="104"/>
      <c r="BQ127" s="104"/>
    </row>
    <row r="128" spans="2:69">
      <c r="B128" s="104"/>
      <c r="C128" s="155"/>
      <c r="D128" s="104"/>
      <c r="E128" s="104"/>
      <c r="F128" s="104"/>
      <c r="G128" s="104"/>
      <c r="H128" s="104"/>
      <c r="I128" s="104"/>
      <c r="J128" s="104"/>
      <c r="K128" s="104"/>
      <c r="L128" s="104"/>
      <c r="M128" s="147"/>
      <c r="N128" s="104"/>
      <c r="O128" s="104"/>
      <c r="P128" s="104"/>
      <c r="Q128" s="104"/>
      <c r="R128" s="104"/>
      <c r="S128" s="104"/>
      <c r="T128" s="104"/>
      <c r="U128" s="104"/>
      <c r="V128" s="104"/>
      <c r="W128" s="104"/>
      <c r="X128" s="104"/>
      <c r="Y128" s="104"/>
      <c r="Z128" s="104"/>
      <c r="AA128" s="104"/>
      <c r="AB128" s="10"/>
      <c r="AC128" s="104"/>
      <c r="AD128" s="10"/>
      <c r="AE128" s="147"/>
      <c r="AF128" s="104"/>
      <c r="AG128" s="104"/>
      <c r="AH128" s="104"/>
      <c r="AI128" s="104"/>
      <c r="AJ128" s="104"/>
      <c r="AK128" s="104"/>
      <c r="AL128" s="104"/>
      <c r="AM128" s="104"/>
      <c r="AN128" s="104"/>
      <c r="AO128" s="104"/>
      <c r="AP128" s="104"/>
      <c r="AQ128" s="104"/>
      <c r="AR128" s="104"/>
      <c r="AS128" s="104"/>
      <c r="AT128" s="104"/>
      <c r="AU128" s="104"/>
      <c r="AV128" s="104"/>
      <c r="AW128" s="104"/>
      <c r="AX128" s="104"/>
      <c r="AY128" s="104"/>
      <c r="AZ128" s="104"/>
      <c r="BA128" s="104"/>
      <c r="BB128" s="104"/>
      <c r="BC128" s="104"/>
      <c r="BD128" s="104"/>
      <c r="BE128" s="104"/>
      <c r="BF128" s="104"/>
      <c r="BG128" s="104"/>
      <c r="BH128" s="104"/>
      <c r="BI128" s="104"/>
      <c r="BJ128" s="104"/>
      <c r="BK128" s="104"/>
      <c r="BL128" s="104"/>
      <c r="BM128" s="104"/>
      <c r="BN128" s="104"/>
      <c r="BO128" s="104"/>
      <c r="BP128" s="104"/>
      <c r="BQ128" s="104"/>
    </row>
    <row r="129" spans="2:69">
      <c r="B129" s="104"/>
      <c r="C129" s="155"/>
      <c r="D129" s="104"/>
      <c r="E129" s="104"/>
      <c r="F129" s="104"/>
      <c r="G129" s="104"/>
      <c r="H129" s="104"/>
      <c r="I129" s="104"/>
      <c r="J129" s="104"/>
      <c r="K129" s="104"/>
      <c r="L129" s="104"/>
      <c r="M129" s="147"/>
      <c r="N129" s="104"/>
      <c r="O129" s="104"/>
      <c r="P129" s="104"/>
      <c r="Q129" s="104"/>
      <c r="R129" s="104"/>
      <c r="S129" s="104"/>
      <c r="T129" s="104"/>
      <c r="U129" s="104"/>
      <c r="V129" s="104"/>
      <c r="W129" s="104"/>
      <c r="X129" s="104"/>
      <c r="Y129" s="104"/>
      <c r="Z129" s="104"/>
      <c r="AA129" s="104"/>
      <c r="AB129" s="10"/>
      <c r="AC129" s="104"/>
      <c r="AD129" s="10"/>
      <c r="AE129" s="147"/>
      <c r="AF129" s="104"/>
      <c r="AG129" s="104"/>
      <c r="AH129" s="104"/>
      <c r="AI129" s="104"/>
      <c r="AJ129" s="104"/>
      <c r="AK129" s="104"/>
      <c r="AL129" s="104"/>
      <c r="AM129" s="104"/>
      <c r="AN129" s="104"/>
      <c r="AO129" s="104"/>
      <c r="AP129" s="104"/>
      <c r="AQ129" s="104"/>
      <c r="AR129" s="104"/>
      <c r="AS129" s="104"/>
      <c r="AT129" s="104"/>
      <c r="AU129" s="104"/>
      <c r="AV129" s="104"/>
      <c r="AW129" s="104"/>
      <c r="AX129" s="104"/>
      <c r="AY129" s="104"/>
      <c r="AZ129" s="104"/>
      <c r="BA129" s="104"/>
      <c r="BB129" s="104"/>
      <c r="BC129" s="104"/>
      <c r="BD129" s="104"/>
      <c r="BE129" s="104"/>
      <c r="BF129" s="104"/>
      <c r="BG129" s="104"/>
      <c r="BH129" s="104"/>
      <c r="BI129" s="104"/>
      <c r="BJ129" s="104"/>
      <c r="BK129" s="104"/>
      <c r="BL129" s="104"/>
      <c r="BM129" s="104"/>
      <c r="BN129" s="104"/>
      <c r="BO129" s="104"/>
      <c r="BP129" s="104"/>
      <c r="BQ129" s="104"/>
    </row>
    <row r="130" spans="2:69">
      <c r="B130" s="104"/>
      <c r="C130" s="155"/>
      <c r="D130" s="104"/>
      <c r="E130" s="104"/>
      <c r="F130" s="104"/>
      <c r="G130" s="104"/>
      <c r="H130" s="104"/>
      <c r="I130" s="104"/>
      <c r="J130" s="104"/>
      <c r="K130" s="104"/>
      <c r="L130" s="104"/>
      <c r="M130" s="147"/>
      <c r="N130" s="104"/>
      <c r="O130" s="104"/>
      <c r="P130" s="104"/>
      <c r="Q130" s="104"/>
      <c r="R130" s="104"/>
      <c r="S130" s="104"/>
      <c r="T130" s="104"/>
      <c r="U130" s="104"/>
      <c r="V130" s="104"/>
      <c r="W130" s="104"/>
      <c r="X130" s="104"/>
      <c r="Y130" s="104"/>
      <c r="Z130" s="104"/>
      <c r="AA130" s="104"/>
      <c r="AB130" s="10"/>
      <c r="AC130" s="104"/>
      <c r="AD130" s="10"/>
      <c r="AE130" s="147"/>
      <c r="AF130" s="104"/>
      <c r="AG130" s="104"/>
      <c r="AH130" s="104"/>
      <c r="AI130" s="104"/>
      <c r="AJ130" s="104"/>
      <c r="AK130" s="104"/>
      <c r="AL130" s="104"/>
      <c r="AM130" s="104"/>
      <c r="AN130" s="104"/>
      <c r="AO130" s="104"/>
      <c r="AP130" s="104"/>
      <c r="AQ130" s="104"/>
      <c r="AR130" s="104"/>
      <c r="AS130" s="104"/>
      <c r="AT130" s="104"/>
      <c r="AU130" s="104"/>
      <c r="AV130" s="104"/>
      <c r="AW130" s="104"/>
      <c r="AX130" s="104"/>
      <c r="AY130" s="104"/>
      <c r="AZ130" s="104"/>
      <c r="BA130" s="104"/>
      <c r="BB130" s="104"/>
      <c r="BC130" s="104"/>
      <c r="BD130" s="104"/>
      <c r="BE130" s="104"/>
      <c r="BF130" s="104"/>
      <c r="BG130" s="104"/>
      <c r="BH130" s="104"/>
      <c r="BI130" s="104"/>
      <c r="BJ130" s="104"/>
      <c r="BK130" s="104"/>
      <c r="BL130" s="104"/>
      <c r="BM130" s="104"/>
      <c r="BN130" s="104"/>
      <c r="BO130" s="104"/>
      <c r="BP130" s="104"/>
      <c r="BQ130" s="104"/>
    </row>
    <row r="131" spans="2:69">
      <c r="B131" s="104"/>
      <c r="C131" s="155"/>
      <c r="D131" s="104"/>
      <c r="E131" s="104"/>
      <c r="F131" s="104"/>
      <c r="G131" s="104"/>
      <c r="H131" s="104"/>
      <c r="I131" s="104"/>
      <c r="J131" s="104"/>
      <c r="K131" s="104"/>
      <c r="L131" s="104"/>
      <c r="M131" s="147"/>
      <c r="N131" s="104"/>
      <c r="O131" s="104"/>
      <c r="P131" s="104"/>
      <c r="Q131" s="104"/>
      <c r="R131" s="104"/>
      <c r="S131" s="104"/>
      <c r="T131" s="104"/>
      <c r="U131" s="104"/>
      <c r="V131" s="104"/>
      <c r="W131" s="104"/>
      <c r="X131" s="104"/>
      <c r="Y131" s="104"/>
      <c r="Z131" s="104"/>
      <c r="AA131" s="104"/>
      <c r="AB131" s="10"/>
      <c r="AC131" s="104"/>
      <c r="AD131" s="10"/>
      <c r="AE131" s="147"/>
      <c r="AF131" s="104"/>
      <c r="AG131" s="104"/>
      <c r="AH131" s="104"/>
      <c r="AI131" s="104"/>
      <c r="AJ131" s="104"/>
      <c r="AK131" s="104"/>
      <c r="AL131" s="104"/>
      <c r="AM131" s="104"/>
      <c r="AN131" s="104"/>
      <c r="AO131" s="104"/>
      <c r="AP131" s="104"/>
      <c r="AQ131" s="104"/>
      <c r="AR131" s="104"/>
      <c r="AS131" s="104"/>
      <c r="AT131" s="104"/>
      <c r="AU131" s="104"/>
      <c r="AV131" s="104"/>
      <c r="AW131" s="104"/>
      <c r="AX131" s="104"/>
      <c r="AY131" s="104"/>
      <c r="AZ131" s="104"/>
      <c r="BA131" s="104"/>
      <c r="BB131" s="104"/>
      <c r="BC131" s="104"/>
      <c r="BD131" s="104"/>
      <c r="BE131" s="104"/>
      <c r="BF131" s="104"/>
      <c r="BG131" s="104"/>
      <c r="BH131" s="104"/>
      <c r="BI131" s="104"/>
      <c r="BJ131" s="104"/>
      <c r="BK131" s="104"/>
      <c r="BL131" s="104"/>
      <c r="BM131" s="104"/>
      <c r="BN131" s="104"/>
      <c r="BO131" s="104"/>
      <c r="BP131" s="104"/>
      <c r="BQ131" s="104"/>
    </row>
    <row r="132" spans="2:69">
      <c r="B132" s="104"/>
      <c r="C132" s="155"/>
      <c r="D132" s="104"/>
      <c r="E132" s="104"/>
      <c r="F132" s="104"/>
      <c r="G132" s="104"/>
      <c r="H132" s="104"/>
      <c r="I132" s="104"/>
      <c r="J132" s="104"/>
      <c r="K132" s="104"/>
      <c r="L132" s="104"/>
      <c r="M132" s="147"/>
      <c r="N132" s="104"/>
      <c r="O132" s="104"/>
      <c r="P132" s="104"/>
      <c r="Q132" s="104"/>
      <c r="R132" s="104"/>
      <c r="S132" s="104"/>
      <c r="T132" s="104"/>
      <c r="U132" s="104"/>
      <c r="V132" s="104"/>
      <c r="W132" s="104"/>
      <c r="X132" s="104"/>
      <c r="Y132" s="104"/>
      <c r="Z132" s="104"/>
      <c r="AA132" s="104"/>
      <c r="AB132" s="10"/>
      <c r="AC132" s="104"/>
      <c r="AD132" s="10"/>
      <c r="AE132" s="147"/>
      <c r="AF132" s="104"/>
      <c r="AG132" s="104"/>
      <c r="AH132" s="104"/>
      <c r="AI132" s="104"/>
      <c r="AJ132" s="104"/>
      <c r="AK132" s="104"/>
      <c r="AL132" s="104"/>
      <c r="AM132" s="104"/>
      <c r="AN132" s="104"/>
      <c r="AO132" s="104"/>
      <c r="AP132" s="104"/>
      <c r="AQ132" s="104"/>
      <c r="AR132" s="104"/>
      <c r="AS132" s="104"/>
      <c r="AT132" s="104"/>
      <c r="AU132" s="104"/>
      <c r="AV132" s="104"/>
      <c r="AW132" s="104"/>
      <c r="AX132" s="104"/>
      <c r="AY132" s="104"/>
      <c r="AZ132" s="104"/>
      <c r="BA132" s="104"/>
      <c r="BB132" s="104"/>
      <c r="BC132" s="104"/>
      <c r="BD132" s="104"/>
      <c r="BE132" s="104"/>
      <c r="BF132" s="104"/>
      <c r="BG132" s="104"/>
      <c r="BH132" s="104"/>
      <c r="BI132" s="104"/>
      <c r="BJ132" s="104"/>
      <c r="BK132" s="104"/>
      <c r="BL132" s="104"/>
      <c r="BM132" s="104"/>
      <c r="BN132" s="104"/>
      <c r="BO132" s="104"/>
      <c r="BP132" s="104"/>
      <c r="BQ132" s="104"/>
    </row>
    <row r="133" spans="2:69">
      <c r="B133" s="104"/>
      <c r="C133" s="155"/>
      <c r="D133" s="104"/>
      <c r="E133" s="104"/>
      <c r="F133" s="104"/>
      <c r="G133" s="104"/>
      <c r="H133" s="104"/>
      <c r="I133" s="104"/>
      <c r="J133" s="104"/>
      <c r="K133" s="104"/>
      <c r="L133" s="104"/>
      <c r="M133" s="147"/>
      <c r="N133" s="104"/>
      <c r="O133" s="104"/>
      <c r="P133" s="104"/>
      <c r="Q133" s="104"/>
      <c r="R133" s="104"/>
      <c r="S133" s="104"/>
      <c r="T133" s="104"/>
      <c r="U133" s="104"/>
      <c r="V133" s="104"/>
      <c r="W133" s="104"/>
      <c r="X133" s="104"/>
      <c r="Y133" s="104"/>
      <c r="Z133" s="104"/>
      <c r="AA133" s="104"/>
      <c r="AB133" s="10"/>
      <c r="AC133" s="104"/>
      <c r="AD133" s="10"/>
      <c r="AE133" s="147"/>
      <c r="AF133" s="104"/>
      <c r="AG133" s="104"/>
      <c r="AH133" s="104"/>
      <c r="AI133" s="104"/>
      <c r="AJ133" s="104"/>
      <c r="AK133" s="104"/>
      <c r="AL133" s="104"/>
      <c r="AM133" s="104"/>
      <c r="AN133" s="104"/>
      <c r="AO133" s="104"/>
      <c r="AP133" s="104"/>
      <c r="AQ133" s="104"/>
      <c r="AR133" s="104"/>
      <c r="AS133" s="104"/>
      <c r="AT133" s="104"/>
      <c r="AU133" s="104"/>
      <c r="AV133" s="104"/>
      <c r="AW133" s="104"/>
      <c r="AX133" s="104"/>
      <c r="AY133" s="104"/>
      <c r="AZ133" s="104"/>
      <c r="BA133" s="104"/>
      <c r="BB133" s="104"/>
      <c r="BC133" s="104"/>
      <c r="BD133" s="104"/>
      <c r="BE133" s="104"/>
      <c r="BF133" s="104"/>
      <c r="BG133" s="104"/>
      <c r="BH133" s="104"/>
      <c r="BI133" s="104"/>
      <c r="BJ133" s="104"/>
      <c r="BK133" s="104"/>
      <c r="BL133" s="104"/>
      <c r="BM133" s="104"/>
      <c r="BN133" s="104"/>
      <c r="BO133" s="104"/>
      <c r="BP133" s="104"/>
      <c r="BQ133" s="104"/>
    </row>
    <row r="134" spans="2:69">
      <c r="B134" s="104"/>
      <c r="C134" s="155"/>
      <c r="D134" s="104"/>
      <c r="E134" s="104"/>
      <c r="F134" s="104"/>
      <c r="G134" s="104"/>
      <c r="H134" s="104"/>
      <c r="I134" s="104"/>
      <c r="J134" s="104"/>
      <c r="K134" s="104"/>
      <c r="L134" s="104"/>
      <c r="M134" s="147"/>
      <c r="N134" s="104"/>
      <c r="O134" s="104"/>
      <c r="P134" s="104"/>
      <c r="Q134" s="104"/>
      <c r="R134" s="104"/>
      <c r="S134" s="104"/>
      <c r="T134" s="104"/>
      <c r="U134" s="104"/>
      <c r="V134" s="104"/>
      <c r="W134" s="104"/>
      <c r="X134" s="104"/>
      <c r="Y134" s="104"/>
      <c r="Z134" s="104"/>
      <c r="AA134" s="104"/>
      <c r="AB134" s="10"/>
      <c r="AC134" s="104"/>
      <c r="AD134" s="10"/>
      <c r="AE134" s="147"/>
      <c r="AF134" s="104"/>
      <c r="AG134" s="104"/>
      <c r="AH134" s="104"/>
      <c r="AI134" s="104"/>
      <c r="AJ134" s="104"/>
      <c r="AK134" s="104"/>
      <c r="AL134" s="104"/>
      <c r="AM134" s="104"/>
      <c r="AN134" s="104"/>
      <c r="AO134" s="104"/>
      <c r="AP134" s="104"/>
      <c r="AQ134" s="104"/>
      <c r="AR134" s="104"/>
      <c r="AS134" s="104"/>
      <c r="AT134" s="104"/>
      <c r="AU134" s="104"/>
      <c r="AV134" s="104"/>
      <c r="AW134" s="104"/>
      <c r="AX134" s="104"/>
      <c r="AY134" s="104"/>
      <c r="AZ134" s="104"/>
      <c r="BA134" s="104"/>
      <c r="BB134" s="104"/>
      <c r="BC134" s="104"/>
      <c r="BD134" s="104"/>
      <c r="BE134" s="104"/>
      <c r="BF134" s="104"/>
      <c r="BG134" s="104"/>
      <c r="BH134" s="104"/>
      <c r="BI134" s="104"/>
      <c r="BJ134" s="104"/>
      <c r="BK134" s="104"/>
      <c r="BL134" s="104"/>
      <c r="BM134" s="104"/>
      <c r="BN134" s="104"/>
      <c r="BO134" s="104"/>
      <c r="BP134" s="104"/>
      <c r="BQ134" s="104"/>
    </row>
    <row r="135" spans="2:69">
      <c r="B135" s="104"/>
      <c r="C135" s="155"/>
      <c r="D135" s="104"/>
      <c r="E135" s="104"/>
      <c r="F135" s="104"/>
      <c r="G135" s="104"/>
      <c r="H135" s="104"/>
      <c r="I135" s="104"/>
      <c r="J135" s="104"/>
      <c r="K135" s="104"/>
      <c r="L135" s="104"/>
      <c r="M135" s="147"/>
      <c r="N135" s="104"/>
      <c r="O135" s="104"/>
      <c r="P135" s="104"/>
      <c r="Q135" s="104"/>
      <c r="R135" s="104"/>
      <c r="S135" s="104"/>
      <c r="T135" s="104"/>
      <c r="U135" s="104"/>
      <c r="V135" s="104"/>
      <c r="W135" s="104"/>
      <c r="X135" s="104"/>
      <c r="Y135" s="104"/>
      <c r="Z135" s="104"/>
      <c r="AA135" s="104"/>
      <c r="AB135" s="10"/>
      <c r="AC135" s="104"/>
      <c r="AD135" s="10"/>
      <c r="AE135" s="147"/>
      <c r="AF135" s="104"/>
      <c r="AG135" s="104"/>
      <c r="AH135" s="104"/>
      <c r="AI135" s="104"/>
      <c r="AJ135" s="104"/>
      <c r="AK135" s="104"/>
      <c r="AL135" s="104"/>
      <c r="AM135" s="104"/>
      <c r="AN135" s="104"/>
      <c r="AO135" s="104"/>
      <c r="AP135" s="104"/>
      <c r="AQ135" s="104"/>
      <c r="AR135" s="104"/>
      <c r="AS135" s="104"/>
      <c r="AT135" s="104"/>
      <c r="AU135" s="104"/>
      <c r="AV135" s="104"/>
      <c r="AW135" s="104"/>
      <c r="AX135" s="104"/>
      <c r="AY135" s="104"/>
      <c r="AZ135" s="104"/>
      <c r="BA135" s="104"/>
      <c r="BB135" s="104"/>
      <c r="BC135" s="104"/>
      <c r="BD135" s="104"/>
      <c r="BE135" s="104"/>
      <c r="BF135" s="104"/>
      <c r="BG135" s="104"/>
      <c r="BH135" s="104"/>
      <c r="BI135" s="104"/>
      <c r="BJ135" s="104"/>
      <c r="BK135" s="104"/>
      <c r="BL135" s="104"/>
      <c r="BM135" s="104"/>
      <c r="BN135" s="104"/>
      <c r="BO135" s="104"/>
      <c r="BP135" s="104"/>
      <c r="BQ135" s="104"/>
    </row>
    <row r="136" spans="2:69">
      <c r="B136" s="104"/>
      <c r="C136" s="155"/>
      <c r="D136" s="104"/>
      <c r="E136" s="104"/>
      <c r="F136" s="104"/>
      <c r="G136" s="104"/>
      <c r="H136" s="104"/>
      <c r="I136" s="104"/>
      <c r="J136" s="104"/>
      <c r="K136" s="104"/>
      <c r="L136" s="104"/>
      <c r="M136" s="147"/>
      <c r="N136" s="104"/>
      <c r="O136" s="104"/>
      <c r="P136" s="104"/>
      <c r="Q136" s="104"/>
      <c r="R136" s="104"/>
      <c r="S136" s="104"/>
      <c r="T136" s="104"/>
      <c r="U136" s="104"/>
      <c r="V136" s="104"/>
      <c r="W136" s="104"/>
      <c r="X136" s="104"/>
      <c r="Y136" s="104"/>
      <c r="Z136" s="104"/>
      <c r="AA136" s="104"/>
      <c r="AB136" s="10"/>
      <c r="AC136" s="104"/>
      <c r="AD136" s="10"/>
      <c r="AE136" s="147"/>
      <c r="AF136" s="104"/>
      <c r="AG136" s="104"/>
      <c r="AH136" s="104"/>
      <c r="AI136" s="104"/>
      <c r="AJ136" s="104"/>
      <c r="AK136" s="104"/>
      <c r="AL136" s="104"/>
      <c r="AM136" s="104"/>
      <c r="AN136" s="104"/>
      <c r="AO136" s="104"/>
      <c r="AP136" s="104"/>
      <c r="AQ136" s="104"/>
      <c r="AR136" s="104"/>
      <c r="AS136" s="104"/>
      <c r="AT136" s="104"/>
      <c r="AU136" s="104"/>
      <c r="AV136" s="104"/>
      <c r="AW136" s="104"/>
      <c r="AX136" s="104"/>
      <c r="AY136" s="104"/>
      <c r="AZ136" s="104"/>
      <c r="BA136" s="104"/>
      <c r="BB136" s="104"/>
      <c r="BC136" s="104"/>
      <c r="BD136" s="104"/>
      <c r="BE136" s="104"/>
      <c r="BF136" s="104"/>
      <c r="BG136" s="104"/>
      <c r="BH136" s="104"/>
      <c r="BI136" s="104"/>
      <c r="BJ136" s="104"/>
      <c r="BK136" s="104"/>
      <c r="BL136" s="104"/>
      <c r="BM136" s="104"/>
      <c r="BN136" s="104"/>
      <c r="BO136" s="104"/>
      <c r="BP136" s="104"/>
      <c r="BQ136" s="104"/>
    </row>
    <row r="137" spans="2:69">
      <c r="B137" s="104"/>
      <c r="C137" s="155"/>
      <c r="D137" s="104"/>
      <c r="E137" s="104"/>
      <c r="F137" s="104"/>
      <c r="G137" s="104"/>
      <c r="H137" s="104"/>
      <c r="I137" s="104"/>
      <c r="J137" s="104"/>
      <c r="K137" s="104"/>
      <c r="L137" s="104"/>
      <c r="M137" s="147"/>
      <c r="N137" s="104"/>
      <c r="O137" s="104"/>
      <c r="P137" s="104"/>
      <c r="Q137" s="104"/>
      <c r="R137" s="104"/>
      <c r="S137" s="104"/>
      <c r="T137" s="104"/>
      <c r="U137" s="104"/>
      <c r="V137" s="104"/>
      <c r="W137" s="104"/>
      <c r="X137" s="104"/>
      <c r="Y137" s="104"/>
      <c r="Z137" s="104"/>
      <c r="AA137" s="104"/>
      <c r="AB137" s="10"/>
      <c r="AC137" s="104"/>
      <c r="AD137" s="10"/>
      <c r="AE137" s="147"/>
      <c r="AF137" s="104"/>
      <c r="AG137" s="104"/>
      <c r="AH137" s="104"/>
      <c r="AI137" s="104"/>
      <c r="AJ137" s="104"/>
      <c r="AK137" s="104"/>
      <c r="AL137" s="104"/>
      <c r="AM137" s="104"/>
      <c r="AN137" s="104"/>
      <c r="AO137" s="104"/>
      <c r="AP137" s="104"/>
      <c r="AQ137" s="104"/>
      <c r="AR137" s="104"/>
      <c r="AS137" s="104"/>
      <c r="AT137" s="104"/>
      <c r="AU137" s="104"/>
      <c r="AV137" s="104"/>
      <c r="AW137" s="104"/>
      <c r="AX137" s="104"/>
      <c r="AY137" s="104"/>
      <c r="AZ137" s="104"/>
      <c r="BA137" s="104"/>
      <c r="BB137" s="104"/>
      <c r="BC137" s="104"/>
      <c r="BD137" s="104"/>
      <c r="BE137" s="104"/>
      <c r="BF137" s="104"/>
      <c r="BG137" s="104"/>
      <c r="BH137" s="104"/>
      <c r="BI137" s="104"/>
      <c r="BJ137" s="104"/>
      <c r="BK137" s="104"/>
      <c r="BL137" s="104"/>
      <c r="BM137" s="104"/>
      <c r="BN137" s="104"/>
      <c r="BO137" s="104"/>
      <c r="BP137" s="104"/>
      <c r="BQ137" s="104"/>
    </row>
    <row r="138" spans="2:69">
      <c r="B138" s="104"/>
      <c r="C138" s="155"/>
      <c r="D138" s="104"/>
      <c r="E138" s="104"/>
      <c r="F138" s="104"/>
      <c r="G138" s="104"/>
      <c r="H138" s="104"/>
      <c r="I138" s="104"/>
      <c r="J138" s="104"/>
      <c r="K138" s="104"/>
      <c r="L138" s="104"/>
      <c r="M138" s="147"/>
      <c r="N138" s="104"/>
      <c r="O138" s="104"/>
      <c r="P138" s="104"/>
      <c r="Q138" s="104"/>
      <c r="R138" s="104"/>
      <c r="S138" s="104"/>
      <c r="T138" s="104"/>
      <c r="U138" s="104"/>
      <c r="V138" s="104"/>
      <c r="W138" s="104"/>
      <c r="X138" s="104"/>
      <c r="Y138" s="104"/>
      <c r="Z138" s="104"/>
      <c r="AA138" s="104"/>
      <c r="AB138" s="10"/>
      <c r="AC138" s="104"/>
      <c r="AD138" s="10"/>
      <c r="AE138" s="147"/>
      <c r="AF138" s="104"/>
      <c r="AG138" s="104"/>
      <c r="AH138" s="104"/>
      <c r="AI138" s="104"/>
      <c r="AJ138" s="104"/>
      <c r="AK138" s="104"/>
      <c r="AL138" s="104"/>
      <c r="AM138" s="104"/>
      <c r="AN138" s="104"/>
      <c r="AO138" s="104"/>
      <c r="AP138" s="104"/>
      <c r="AQ138" s="104"/>
      <c r="AR138" s="104"/>
      <c r="AS138" s="104"/>
      <c r="AT138" s="104"/>
      <c r="AU138" s="104"/>
      <c r="AV138" s="104"/>
      <c r="AW138" s="104"/>
      <c r="AX138" s="104"/>
      <c r="AY138" s="104"/>
      <c r="AZ138" s="104"/>
      <c r="BA138" s="104"/>
      <c r="BB138" s="104"/>
      <c r="BC138" s="104"/>
      <c r="BD138" s="104"/>
      <c r="BE138" s="104"/>
      <c r="BF138" s="104"/>
      <c r="BG138" s="104"/>
      <c r="BH138" s="104"/>
      <c r="BI138" s="104"/>
      <c r="BJ138" s="104"/>
      <c r="BK138" s="104"/>
      <c r="BL138" s="104"/>
      <c r="BM138" s="104"/>
      <c r="BN138" s="104"/>
      <c r="BO138" s="104"/>
      <c r="BP138" s="104"/>
      <c r="BQ138" s="104"/>
    </row>
    <row r="139" spans="2:69">
      <c r="B139" s="104"/>
      <c r="C139" s="155"/>
      <c r="D139" s="104"/>
      <c r="E139" s="104"/>
      <c r="F139" s="104"/>
      <c r="G139" s="104"/>
      <c r="H139" s="104"/>
      <c r="I139" s="104"/>
      <c r="J139" s="104"/>
      <c r="K139" s="104"/>
      <c r="L139" s="104"/>
      <c r="M139" s="147"/>
      <c r="N139" s="104"/>
      <c r="O139" s="104"/>
      <c r="P139" s="104"/>
      <c r="Q139" s="104"/>
      <c r="R139" s="104"/>
      <c r="S139" s="104"/>
      <c r="T139" s="104"/>
      <c r="U139" s="104"/>
      <c r="V139" s="104"/>
      <c r="W139" s="104"/>
      <c r="X139" s="104"/>
      <c r="Y139" s="104"/>
      <c r="Z139" s="104"/>
      <c r="AA139" s="104"/>
      <c r="AB139" s="10"/>
      <c r="AC139" s="104"/>
      <c r="AD139" s="10"/>
      <c r="AE139" s="147"/>
      <c r="AF139" s="104"/>
      <c r="AG139" s="104"/>
      <c r="AH139" s="104"/>
      <c r="AI139" s="104"/>
      <c r="AJ139" s="104"/>
      <c r="AK139" s="104"/>
      <c r="AL139" s="104"/>
      <c r="AM139" s="104"/>
      <c r="AN139" s="104"/>
      <c r="AO139" s="104"/>
      <c r="AP139" s="104"/>
      <c r="AQ139" s="104"/>
      <c r="AR139" s="104"/>
      <c r="AS139" s="104"/>
      <c r="AT139" s="104"/>
      <c r="AU139" s="104"/>
      <c r="AV139" s="104"/>
      <c r="AW139" s="104"/>
      <c r="AX139" s="104"/>
      <c r="AY139" s="104"/>
      <c r="AZ139" s="104"/>
      <c r="BA139" s="104"/>
      <c r="BB139" s="104"/>
      <c r="BC139" s="104"/>
      <c r="BD139" s="104"/>
      <c r="BE139" s="104"/>
      <c r="BF139" s="104"/>
      <c r="BG139" s="104"/>
      <c r="BH139" s="104"/>
      <c r="BI139" s="104"/>
      <c r="BJ139" s="104"/>
      <c r="BK139" s="104"/>
      <c r="BL139" s="104"/>
      <c r="BM139" s="104"/>
      <c r="BN139" s="104"/>
      <c r="BO139" s="104"/>
      <c r="BP139" s="104"/>
      <c r="BQ139" s="104"/>
    </row>
    <row r="140" spans="2:69">
      <c r="B140" s="104"/>
      <c r="C140" s="155"/>
      <c r="D140" s="104"/>
      <c r="E140" s="104"/>
      <c r="F140" s="104"/>
      <c r="G140" s="104"/>
      <c r="H140" s="104"/>
      <c r="I140" s="104"/>
      <c r="J140" s="104"/>
      <c r="K140" s="104"/>
      <c r="L140" s="104"/>
      <c r="M140" s="147"/>
      <c r="N140" s="104"/>
      <c r="O140" s="104"/>
      <c r="P140" s="104"/>
      <c r="Q140" s="104"/>
      <c r="R140" s="104"/>
      <c r="S140" s="104"/>
      <c r="T140" s="104"/>
      <c r="U140" s="104"/>
      <c r="V140" s="104"/>
      <c r="W140" s="104"/>
      <c r="X140" s="104"/>
      <c r="Y140" s="104"/>
      <c r="Z140" s="104"/>
      <c r="AA140" s="104"/>
      <c r="AB140" s="10"/>
      <c r="AC140" s="104"/>
      <c r="AD140" s="10"/>
      <c r="AE140" s="147"/>
      <c r="AF140" s="104"/>
      <c r="AG140" s="104"/>
      <c r="AH140" s="104"/>
      <c r="AI140" s="104"/>
      <c r="AJ140" s="104"/>
      <c r="AK140" s="104"/>
      <c r="AL140" s="104"/>
      <c r="AM140" s="104"/>
      <c r="AN140" s="104"/>
      <c r="AO140" s="104"/>
      <c r="AP140" s="104"/>
      <c r="AQ140" s="104"/>
      <c r="AR140" s="104"/>
      <c r="AS140" s="104"/>
      <c r="AT140" s="104"/>
      <c r="AU140" s="104"/>
      <c r="AV140" s="104"/>
      <c r="AW140" s="104"/>
      <c r="AX140" s="104"/>
      <c r="AY140" s="104"/>
      <c r="AZ140" s="104"/>
      <c r="BA140" s="104"/>
      <c r="BB140" s="104"/>
      <c r="BC140" s="104"/>
      <c r="BD140" s="104"/>
      <c r="BE140" s="104"/>
      <c r="BF140" s="104"/>
      <c r="BG140" s="104"/>
      <c r="BH140" s="104"/>
      <c r="BI140" s="104"/>
      <c r="BJ140" s="104"/>
      <c r="BK140" s="104"/>
      <c r="BL140" s="104"/>
      <c r="BM140" s="104"/>
      <c r="BN140" s="104"/>
      <c r="BO140" s="104"/>
      <c r="BP140" s="104"/>
      <c r="BQ140" s="104"/>
    </row>
    <row r="141" spans="2:69">
      <c r="B141" s="104"/>
      <c r="C141" s="155"/>
      <c r="D141" s="104"/>
      <c r="E141" s="104"/>
      <c r="F141" s="104"/>
      <c r="G141" s="104"/>
      <c r="H141" s="104"/>
      <c r="I141" s="104"/>
      <c r="J141" s="104"/>
      <c r="K141" s="104"/>
      <c r="L141" s="104"/>
      <c r="M141" s="147"/>
      <c r="N141" s="104"/>
      <c r="O141" s="104"/>
      <c r="P141" s="104"/>
      <c r="Q141" s="104"/>
      <c r="R141" s="104"/>
      <c r="S141" s="104"/>
      <c r="T141" s="104"/>
      <c r="U141" s="104"/>
      <c r="V141" s="104"/>
      <c r="W141" s="104"/>
      <c r="X141" s="104"/>
      <c r="Y141" s="104"/>
      <c r="Z141" s="104"/>
      <c r="AA141" s="104"/>
      <c r="AB141" s="10"/>
      <c r="AC141" s="104"/>
      <c r="AD141" s="10"/>
      <c r="AE141" s="147"/>
      <c r="AF141" s="104"/>
      <c r="AG141" s="104"/>
      <c r="AH141" s="104"/>
      <c r="AI141" s="104"/>
      <c r="AJ141" s="104"/>
      <c r="AK141" s="104"/>
      <c r="AL141" s="104"/>
      <c r="AM141" s="104"/>
      <c r="AN141" s="104"/>
      <c r="AO141" s="104"/>
      <c r="AP141" s="104"/>
      <c r="AQ141" s="104"/>
      <c r="AR141" s="104"/>
      <c r="AS141" s="104"/>
      <c r="AT141" s="104"/>
      <c r="AU141" s="104"/>
      <c r="AV141" s="104"/>
      <c r="AW141" s="104"/>
      <c r="AX141" s="104"/>
      <c r="AY141" s="104"/>
      <c r="AZ141" s="104"/>
      <c r="BA141" s="104"/>
      <c r="BB141" s="104"/>
      <c r="BC141" s="104"/>
      <c r="BD141" s="104"/>
      <c r="BE141" s="104"/>
      <c r="BF141" s="104"/>
      <c r="BG141" s="104"/>
      <c r="BH141" s="104"/>
      <c r="BI141" s="104"/>
      <c r="BJ141" s="104"/>
      <c r="BK141" s="104"/>
      <c r="BL141" s="104"/>
      <c r="BM141" s="104"/>
      <c r="BN141" s="104"/>
      <c r="BO141" s="104"/>
      <c r="BP141" s="104"/>
      <c r="BQ141" s="104"/>
    </row>
    <row r="142" spans="2:69">
      <c r="B142" s="104"/>
      <c r="C142" s="155"/>
      <c r="D142" s="104"/>
      <c r="E142" s="104"/>
      <c r="F142" s="104"/>
      <c r="G142" s="104"/>
      <c r="H142" s="104"/>
      <c r="I142" s="104"/>
      <c r="J142" s="104"/>
      <c r="K142" s="104"/>
      <c r="L142" s="104"/>
      <c r="M142" s="147"/>
      <c r="N142" s="104"/>
      <c r="O142" s="104"/>
      <c r="P142" s="104"/>
      <c r="Q142" s="104"/>
      <c r="R142" s="104"/>
      <c r="S142" s="104"/>
      <c r="T142" s="104"/>
      <c r="U142" s="104"/>
      <c r="V142" s="104"/>
      <c r="W142" s="104"/>
      <c r="X142" s="104"/>
      <c r="Y142" s="104"/>
      <c r="Z142" s="104"/>
      <c r="AA142" s="104"/>
      <c r="AB142" s="10"/>
      <c r="AC142" s="104"/>
      <c r="AD142" s="10"/>
      <c r="AE142" s="147"/>
      <c r="AF142" s="104"/>
      <c r="AG142" s="104"/>
      <c r="AH142" s="104"/>
      <c r="AI142" s="104"/>
      <c r="AJ142" s="104"/>
      <c r="AK142" s="104"/>
      <c r="AL142" s="104"/>
      <c r="AM142" s="104"/>
      <c r="AN142" s="104"/>
      <c r="AO142" s="104"/>
      <c r="AP142" s="104"/>
      <c r="AQ142" s="104"/>
      <c r="AR142" s="104"/>
      <c r="AS142" s="104"/>
      <c r="AT142" s="104"/>
      <c r="AU142" s="104"/>
      <c r="AV142" s="104"/>
      <c r="AW142" s="104"/>
      <c r="AX142" s="104"/>
      <c r="AY142" s="104"/>
      <c r="AZ142" s="104"/>
      <c r="BA142" s="104"/>
      <c r="BB142" s="104"/>
      <c r="BC142" s="104"/>
      <c r="BD142" s="104"/>
      <c r="BE142" s="104"/>
      <c r="BF142" s="104"/>
      <c r="BG142" s="104"/>
      <c r="BH142" s="104"/>
      <c r="BI142" s="104"/>
      <c r="BJ142" s="104"/>
      <c r="BK142" s="104"/>
      <c r="BL142" s="104"/>
      <c r="BM142" s="104"/>
      <c r="BN142" s="104"/>
      <c r="BO142" s="104"/>
      <c r="BP142" s="104"/>
      <c r="BQ142" s="104"/>
    </row>
    <row r="143" spans="2:69">
      <c r="B143" s="104"/>
      <c r="C143" s="155"/>
      <c r="D143" s="104"/>
      <c r="E143" s="104"/>
      <c r="F143" s="104"/>
      <c r="G143" s="104"/>
      <c r="H143" s="104"/>
      <c r="I143" s="104"/>
      <c r="J143" s="104"/>
      <c r="K143" s="104"/>
      <c r="L143" s="104"/>
      <c r="M143" s="147"/>
      <c r="N143" s="104"/>
      <c r="O143" s="104"/>
      <c r="P143" s="104"/>
      <c r="Q143" s="104"/>
      <c r="R143" s="104"/>
      <c r="S143" s="104"/>
      <c r="T143" s="104"/>
      <c r="U143" s="104"/>
      <c r="V143" s="104"/>
      <c r="W143" s="104"/>
      <c r="X143" s="104"/>
      <c r="Y143" s="104"/>
      <c r="Z143" s="104"/>
      <c r="AA143" s="104"/>
      <c r="AB143" s="10"/>
      <c r="AC143" s="104"/>
      <c r="AD143" s="10"/>
      <c r="AE143" s="147"/>
      <c r="AF143" s="104"/>
      <c r="AG143" s="104"/>
      <c r="AH143" s="104"/>
      <c r="AI143" s="104"/>
      <c r="AJ143" s="104"/>
      <c r="AK143" s="104"/>
      <c r="AL143" s="104"/>
      <c r="AM143" s="104"/>
      <c r="AN143" s="104"/>
      <c r="AO143" s="104"/>
      <c r="AP143" s="104"/>
      <c r="AQ143" s="104"/>
      <c r="AR143" s="104"/>
      <c r="AS143" s="104"/>
      <c r="AT143" s="104"/>
      <c r="AU143" s="104"/>
      <c r="AV143" s="104"/>
      <c r="AW143" s="104"/>
      <c r="AX143" s="104"/>
      <c r="AY143" s="104"/>
      <c r="AZ143" s="104"/>
      <c r="BA143" s="104"/>
      <c r="BB143" s="104"/>
      <c r="BC143" s="104"/>
      <c r="BD143" s="104"/>
      <c r="BE143" s="104"/>
      <c r="BF143" s="104"/>
      <c r="BG143" s="104"/>
      <c r="BH143" s="104"/>
      <c r="BI143" s="104"/>
      <c r="BJ143" s="104"/>
      <c r="BK143" s="104"/>
      <c r="BL143" s="104"/>
      <c r="BM143" s="104"/>
      <c r="BN143" s="104"/>
      <c r="BO143" s="104"/>
      <c r="BP143" s="104"/>
      <c r="BQ143" s="104"/>
    </row>
    <row r="144" spans="2:69">
      <c r="B144" s="104"/>
      <c r="C144" s="155"/>
      <c r="D144" s="104"/>
      <c r="E144" s="104"/>
      <c r="F144" s="104"/>
      <c r="G144" s="104"/>
      <c r="H144" s="104"/>
      <c r="I144" s="104"/>
      <c r="J144" s="104"/>
      <c r="K144" s="104"/>
      <c r="L144" s="104"/>
      <c r="M144" s="147"/>
      <c r="N144" s="104"/>
      <c r="O144" s="104"/>
      <c r="P144" s="104"/>
      <c r="Q144" s="104"/>
      <c r="R144" s="104"/>
      <c r="S144" s="104"/>
      <c r="T144" s="104"/>
      <c r="U144" s="104"/>
      <c r="V144" s="104"/>
      <c r="W144" s="104"/>
      <c r="X144" s="104"/>
      <c r="Y144" s="104"/>
      <c r="Z144" s="104"/>
      <c r="AA144" s="104"/>
      <c r="AB144" s="10"/>
      <c r="AC144" s="104"/>
      <c r="AD144" s="10"/>
      <c r="AE144" s="147"/>
      <c r="AF144" s="104"/>
      <c r="AG144" s="104"/>
      <c r="AH144" s="104"/>
      <c r="AI144" s="104"/>
      <c r="AJ144" s="104"/>
      <c r="AK144" s="104"/>
      <c r="AL144" s="104"/>
      <c r="AM144" s="104"/>
      <c r="AN144" s="104"/>
      <c r="AO144" s="104"/>
      <c r="AP144" s="104"/>
      <c r="AQ144" s="104"/>
      <c r="AR144" s="104"/>
      <c r="AS144" s="104"/>
      <c r="AT144" s="104"/>
      <c r="AU144" s="104"/>
      <c r="AV144" s="104"/>
      <c r="AW144" s="104"/>
      <c r="AX144" s="104"/>
      <c r="AY144" s="104"/>
      <c r="AZ144" s="104"/>
      <c r="BA144" s="104"/>
      <c r="BB144" s="104"/>
      <c r="BC144" s="104"/>
      <c r="BD144" s="104"/>
      <c r="BE144" s="104"/>
      <c r="BF144" s="104"/>
      <c r="BG144" s="104"/>
      <c r="BH144" s="104"/>
      <c r="BI144" s="104"/>
      <c r="BJ144" s="104"/>
      <c r="BK144" s="104"/>
      <c r="BL144" s="104"/>
      <c r="BM144" s="104"/>
      <c r="BN144" s="104"/>
      <c r="BO144" s="104"/>
      <c r="BP144" s="104"/>
      <c r="BQ144" s="104"/>
    </row>
    <row r="145" spans="2:69">
      <c r="B145" s="104"/>
      <c r="C145" s="155"/>
      <c r="D145" s="104"/>
      <c r="E145" s="104"/>
      <c r="F145" s="104"/>
      <c r="G145" s="104"/>
      <c r="H145" s="104"/>
      <c r="I145" s="104"/>
      <c r="J145" s="104"/>
      <c r="K145" s="104"/>
      <c r="L145" s="104"/>
      <c r="M145" s="147"/>
      <c r="N145" s="104"/>
      <c r="O145" s="104"/>
      <c r="P145" s="104"/>
      <c r="Q145" s="104"/>
      <c r="R145" s="104"/>
      <c r="S145" s="104"/>
      <c r="T145" s="104"/>
      <c r="U145" s="104"/>
      <c r="V145" s="104"/>
      <c r="W145" s="104"/>
      <c r="X145" s="104"/>
      <c r="Y145" s="104"/>
      <c r="Z145" s="104"/>
      <c r="AA145" s="104"/>
      <c r="AB145" s="10"/>
      <c r="AC145" s="104"/>
      <c r="AD145" s="10"/>
      <c r="AE145" s="147"/>
      <c r="AF145" s="104"/>
      <c r="AG145" s="104"/>
      <c r="AH145" s="104"/>
      <c r="AI145" s="104"/>
      <c r="AJ145" s="104"/>
      <c r="AK145" s="104"/>
      <c r="AL145" s="104"/>
      <c r="AM145" s="104"/>
      <c r="AN145" s="104"/>
      <c r="AO145" s="104"/>
      <c r="AP145" s="104"/>
      <c r="AQ145" s="104"/>
      <c r="AR145" s="104"/>
      <c r="AS145" s="104"/>
      <c r="AT145" s="104"/>
      <c r="AU145" s="104"/>
      <c r="AV145" s="104"/>
      <c r="AW145" s="104"/>
      <c r="AX145" s="104"/>
      <c r="AY145" s="104"/>
      <c r="AZ145" s="104"/>
      <c r="BA145" s="104"/>
      <c r="BB145" s="104"/>
      <c r="BC145" s="104"/>
      <c r="BD145" s="104"/>
      <c r="BE145" s="104"/>
      <c r="BF145" s="104"/>
      <c r="BG145" s="104"/>
      <c r="BH145" s="104"/>
      <c r="BI145" s="104"/>
      <c r="BJ145" s="104"/>
      <c r="BK145" s="104"/>
      <c r="BL145" s="104"/>
      <c r="BM145" s="104"/>
      <c r="BN145" s="104"/>
      <c r="BO145" s="104"/>
      <c r="BP145" s="104"/>
      <c r="BQ145" s="104"/>
    </row>
    <row r="146" spans="2:69">
      <c r="B146" s="104"/>
      <c r="C146" s="155"/>
      <c r="D146" s="104"/>
      <c r="E146" s="104"/>
      <c r="F146" s="104"/>
      <c r="G146" s="104"/>
      <c r="H146" s="104"/>
      <c r="I146" s="104"/>
      <c r="J146" s="104"/>
      <c r="K146" s="104"/>
      <c r="L146" s="104"/>
      <c r="M146" s="147"/>
      <c r="N146" s="104"/>
      <c r="O146" s="104"/>
      <c r="P146" s="104"/>
      <c r="Q146" s="104"/>
      <c r="R146" s="104"/>
      <c r="S146" s="104"/>
      <c r="T146" s="104"/>
      <c r="U146" s="104"/>
      <c r="V146" s="104"/>
      <c r="W146" s="104"/>
      <c r="X146" s="104"/>
      <c r="Y146" s="104"/>
      <c r="Z146" s="104"/>
      <c r="AA146" s="104"/>
      <c r="AB146" s="10"/>
      <c r="AC146" s="104"/>
      <c r="AD146" s="10"/>
      <c r="AE146" s="147"/>
      <c r="AF146" s="104"/>
      <c r="AG146" s="104"/>
      <c r="AH146" s="104"/>
      <c r="AI146" s="104"/>
      <c r="AJ146" s="104"/>
      <c r="AK146" s="104"/>
      <c r="AL146" s="104"/>
      <c r="AM146" s="104"/>
      <c r="AN146" s="104"/>
      <c r="AO146" s="104"/>
      <c r="AP146" s="104"/>
      <c r="AQ146" s="104"/>
      <c r="AR146" s="104"/>
      <c r="AS146" s="104"/>
      <c r="AT146" s="104"/>
      <c r="AU146" s="104"/>
      <c r="AV146" s="104"/>
      <c r="AW146" s="104"/>
      <c r="AX146" s="104"/>
      <c r="AY146" s="104"/>
      <c r="AZ146" s="104"/>
      <c r="BA146" s="104"/>
      <c r="BB146" s="104"/>
      <c r="BC146" s="104"/>
      <c r="BD146" s="104"/>
      <c r="BE146" s="104"/>
      <c r="BF146" s="104"/>
      <c r="BG146" s="104"/>
      <c r="BH146" s="104"/>
      <c r="BI146" s="104"/>
      <c r="BJ146" s="104"/>
      <c r="BK146" s="104"/>
      <c r="BL146" s="104"/>
      <c r="BM146" s="104"/>
      <c r="BN146" s="104"/>
      <c r="BO146" s="104"/>
      <c r="BP146" s="104"/>
      <c r="BQ146" s="104"/>
    </row>
    <row r="147" spans="2:69">
      <c r="B147" s="104"/>
      <c r="C147" s="155"/>
      <c r="D147" s="104"/>
      <c r="E147" s="104"/>
      <c r="F147" s="104"/>
      <c r="G147" s="104"/>
      <c r="H147" s="104"/>
      <c r="I147" s="104"/>
      <c r="J147" s="104"/>
      <c r="K147" s="104"/>
      <c r="L147" s="104"/>
      <c r="M147" s="147"/>
      <c r="N147" s="104"/>
      <c r="O147" s="104"/>
      <c r="P147" s="104"/>
      <c r="Q147" s="104"/>
      <c r="R147" s="104"/>
      <c r="S147" s="104"/>
      <c r="T147" s="104"/>
      <c r="U147" s="104"/>
      <c r="V147" s="104"/>
      <c r="W147" s="104"/>
      <c r="X147" s="104"/>
      <c r="Y147" s="104"/>
      <c r="Z147" s="104"/>
      <c r="AA147" s="104"/>
      <c r="AB147" s="10"/>
      <c r="AC147" s="104"/>
      <c r="AD147" s="10"/>
      <c r="AE147" s="147"/>
      <c r="AF147" s="104"/>
      <c r="AG147" s="104"/>
      <c r="AH147" s="104"/>
      <c r="AI147" s="104"/>
      <c r="AJ147" s="104"/>
      <c r="AK147" s="104"/>
      <c r="AL147" s="104"/>
      <c r="AM147" s="104"/>
      <c r="AN147" s="104"/>
      <c r="AO147" s="104"/>
      <c r="AP147" s="104"/>
      <c r="AQ147" s="104"/>
      <c r="AR147" s="104"/>
      <c r="AS147" s="104"/>
      <c r="AT147" s="104"/>
      <c r="AU147" s="104"/>
      <c r="AV147" s="104"/>
      <c r="AW147" s="104"/>
      <c r="AX147" s="104"/>
      <c r="AY147" s="104"/>
      <c r="AZ147" s="104"/>
      <c r="BA147" s="104"/>
      <c r="BB147" s="104"/>
      <c r="BC147" s="104"/>
      <c r="BD147" s="104"/>
      <c r="BE147" s="104"/>
      <c r="BF147" s="104"/>
      <c r="BG147" s="104"/>
      <c r="BH147" s="104"/>
      <c r="BI147" s="104"/>
      <c r="BJ147" s="104"/>
      <c r="BK147" s="104"/>
      <c r="BL147" s="104"/>
      <c r="BM147" s="104"/>
      <c r="BN147" s="104"/>
      <c r="BO147" s="104"/>
      <c r="BP147" s="104"/>
      <c r="BQ147" s="104"/>
    </row>
    <row r="148" spans="2:69">
      <c r="B148" s="104"/>
      <c r="C148" s="155"/>
      <c r="D148" s="104"/>
      <c r="E148" s="104"/>
      <c r="F148" s="104"/>
      <c r="G148" s="104"/>
      <c r="H148" s="104"/>
      <c r="I148" s="104"/>
      <c r="J148" s="104"/>
      <c r="K148" s="104"/>
      <c r="L148" s="104"/>
      <c r="M148" s="147"/>
      <c r="N148" s="104"/>
      <c r="O148" s="104"/>
      <c r="P148" s="104"/>
      <c r="Q148" s="104"/>
      <c r="R148" s="104"/>
      <c r="S148" s="104"/>
      <c r="T148" s="104"/>
      <c r="U148" s="104"/>
      <c r="V148" s="104"/>
      <c r="W148" s="104"/>
      <c r="X148" s="104"/>
      <c r="Y148" s="104"/>
      <c r="Z148" s="104"/>
      <c r="AA148" s="104"/>
      <c r="AB148" s="10"/>
      <c r="AC148" s="104"/>
      <c r="AD148" s="10"/>
      <c r="AE148" s="147"/>
      <c r="AF148" s="104"/>
      <c r="AG148" s="104"/>
      <c r="AH148" s="104"/>
      <c r="AI148" s="104"/>
      <c r="AJ148" s="104"/>
      <c r="AK148" s="104"/>
      <c r="AL148" s="104"/>
      <c r="AM148" s="104"/>
      <c r="AN148" s="104"/>
      <c r="AO148" s="104"/>
      <c r="AP148" s="104"/>
      <c r="AQ148" s="104"/>
      <c r="AR148" s="104"/>
      <c r="AS148" s="104"/>
      <c r="AT148" s="104"/>
      <c r="AU148" s="104"/>
      <c r="AV148" s="104"/>
      <c r="AW148" s="104"/>
      <c r="AX148" s="104"/>
      <c r="AY148" s="104"/>
      <c r="AZ148" s="104"/>
      <c r="BA148" s="104"/>
      <c r="BB148" s="104"/>
      <c r="BC148" s="104"/>
      <c r="BD148" s="104"/>
      <c r="BE148" s="104"/>
      <c r="BF148" s="104"/>
      <c r="BG148" s="104"/>
      <c r="BH148" s="104"/>
      <c r="BI148" s="104"/>
      <c r="BJ148" s="104"/>
      <c r="BK148" s="104"/>
      <c r="BL148" s="104"/>
      <c r="BM148" s="104"/>
      <c r="BN148" s="104"/>
      <c r="BO148" s="104"/>
      <c r="BP148" s="104"/>
      <c r="BQ148" s="104"/>
    </row>
    <row r="149" spans="2:69">
      <c r="B149" s="104"/>
      <c r="C149" s="155"/>
      <c r="D149" s="104"/>
      <c r="E149" s="104"/>
      <c r="F149" s="104"/>
      <c r="G149" s="104"/>
      <c r="H149" s="104"/>
      <c r="I149" s="104"/>
      <c r="J149" s="104"/>
      <c r="K149" s="104"/>
      <c r="L149" s="104"/>
      <c r="M149" s="147"/>
      <c r="N149" s="104"/>
      <c r="O149" s="104"/>
      <c r="P149" s="104"/>
      <c r="Q149" s="104"/>
      <c r="R149" s="104"/>
      <c r="S149" s="104"/>
      <c r="T149" s="104"/>
      <c r="U149" s="104"/>
      <c r="V149" s="104"/>
      <c r="W149" s="104"/>
      <c r="X149" s="104"/>
      <c r="Y149" s="104"/>
      <c r="Z149" s="104"/>
      <c r="AA149" s="104"/>
      <c r="AB149" s="10"/>
      <c r="AC149" s="104"/>
      <c r="AD149" s="10"/>
      <c r="AE149" s="147"/>
      <c r="AF149" s="104"/>
      <c r="AG149" s="104"/>
      <c r="AH149" s="104"/>
      <c r="AI149" s="104"/>
      <c r="AJ149" s="104"/>
      <c r="AK149" s="104"/>
      <c r="AL149" s="104"/>
      <c r="AM149" s="104"/>
      <c r="AN149" s="104"/>
      <c r="AO149" s="104"/>
      <c r="AP149" s="104"/>
      <c r="AQ149" s="104"/>
      <c r="AR149" s="104"/>
      <c r="AS149" s="104"/>
      <c r="AT149" s="104"/>
      <c r="AU149" s="104"/>
      <c r="AV149" s="104"/>
      <c r="AW149" s="104"/>
      <c r="AX149" s="104"/>
      <c r="AY149" s="104"/>
      <c r="AZ149" s="104"/>
      <c r="BA149" s="104"/>
      <c r="BB149" s="104"/>
      <c r="BC149" s="104"/>
      <c r="BD149" s="104"/>
      <c r="BE149" s="104"/>
      <c r="BF149" s="104"/>
      <c r="BG149" s="104"/>
      <c r="BH149" s="104"/>
      <c r="BI149" s="104"/>
      <c r="BJ149" s="104"/>
      <c r="BK149" s="104"/>
      <c r="BL149" s="104"/>
      <c r="BM149" s="104"/>
      <c r="BN149" s="104"/>
      <c r="BO149" s="104"/>
      <c r="BP149" s="104"/>
      <c r="BQ149" s="104"/>
    </row>
    <row r="150" spans="2:69">
      <c r="B150" s="104"/>
      <c r="C150" s="155"/>
      <c r="D150" s="104"/>
      <c r="E150" s="104"/>
      <c r="F150" s="104"/>
      <c r="G150" s="104"/>
      <c r="H150" s="104"/>
      <c r="I150" s="104"/>
      <c r="J150" s="104"/>
      <c r="K150" s="104"/>
      <c r="L150" s="104"/>
      <c r="M150" s="147"/>
      <c r="N150" s="104"/>
      <c r="O150" s="104"/>
      <c r="P150" s="104"/>
      <c r="Q150" s="104"/>
      <c r="R150" s="104"/>
      <c r="S150" s="104"/>
      <c r="T150" s="104"/>
      <c r="U150" s="104"/>
      <c r="V150" s="104"/>
      <c r="W150" s="104"/>
      <c r="X150" s="104"/>
      <c r="Y150" s="104"/>
      <c r="Z150" s="104"/>
      <c r="AA150" s="104"/>
      <c r="AB150" s="10"/>
      <c r="AC150" s="104"/>
      <c r="AD150" s="10"/>
      <c r="AE150" s="147"/>
      <c r="AF150" s="104"/>
      <c r="AG150" s="104"/>
      <c r="AH150" s="104"/>
      <c r="AI150" s="104"/>
      <c r="AJ150" s="104"/>
      <c r="AK150" s="104"/>
      <c r="AL150" s="104"/>
      <c r="AM150" s="104"/>
      <c r="AN150" s="104"/>
      <c r="AO150" s="104"/>
      <c r="AP150" s="104"/>
      <c r="AQ150" s="104"/>
      <c r="AR150" s="104"/>
      <c r="AS150" s="104"/>
      <c r="AT150" s="104"/>
      <c r="AU150" s="104"/>
      <c r="AV150" s="104"/>
      <c r="AW150" s="104"/>
      <c r="AX150" s="104"/>
      <c r="AY150" s="104"/>
      <c r="AZ150" s="104"/>
      <c r="BA150" s="104"/>
      <c r="BB150" s="104"/>
      <c r="BC150" s="104"/>
      <c r="BD150" s="104"/>
      <c r="BE150" s="104"/>
      <c r="BF150" s="104"/>
      <c r="BG150" s="104"/>
      <c r="BH150" s="104"/>
      <c r="BI150" s="104"/>
      <c r="BJ150" s="104"/>
      <c r="BK150" s="104"/>
      <c r="BL150" s="104"/>
      <c r="BM150" s="104"/>
      <c r="BN150" s="104"/>
      <c r="BO150" s="104"/>
      <c r="BP150" s="104"/>
      <c r="BQ150" s="104"/>
    </row>
    <row r="151" spans="2:69">
      <c r="B151" s="104"/>
      <c r="C151" s="155"/>
      <c r="D151" s="104"/>
      <c r="E151" s="104"/>
      <c r="F151" s="104"/>
      <c r="G151" s="104"/>
      <c r="H151" s="104"/>
      <c r="I151" s="104"/>
      <c r="J151" s="104"/>
      <c r="K151" s="104"/>
      <c r="L151" s="104"/>
      <c r="M151" s="147"/>
      <c r="N151" s="104"/>
      <c r="O151" s="104"/>
      <c r="P151" s="104"/>
      <c r="Q151" s="104"/>
      <c r="R151" s="104"/>
      <c r="S151" s="104"/>
      <c r="T151" s="104"/>
      <c r="U151" s="104"/>
      <c r="V151" s="104"/>
      <c r="W151" s="104"/>
      <c r="X151" s="104"/>
      <c r="Y151" s="104"/>
      <c r="Z151" s="104"/>
      <c r="AA151" s="104"/>
      <c r="AB151" s="10"/>
      <c r="AC151" s="104"/>
      <c r="AD151" s="10"/>
      <c r="AE151" s="147"/>
      <c r="AF151" s="104"/>
      <c r="AG151" s="104"/>
      <c r="AH151" s="104"/>
      <c r="AI151" s="104"/>
      <c r="AJ151" s="104"/>
      <c r="AK151" s="104"/>
      <c r="AL151" s="104"/>
      <c r="AM151" s="104"/>
      <c r="AN151" s="104"/>
      <c r="AO151" s="104"/>
      <c r="AP151" s="104"/>
      <c r="AQ151" s="104"/>
      <c r="AR151" s="104"/>
      <c r="AS151" s="104"/>
      <c r="AT151" s="104"/>
      <c r="AU151" s="104"/>
      <c r="AV151" s="104"/>
      <c r="AW151" s="104"/>
      <c r="AX151" s="104"/>
      <c r="AY151" s="104"/>
      <c r="AZ151" s="104"/>
      <c r="BA151" s="104"/>
      <c r="BB151" s="104"/>
      <c r="BC151" s="104"/>
      <c r="BD151" s="104"/>
      <c r="BE151" s="104"/>
      <c r="BF151" s="104"/>
      <c r="BG151" s="104"/>
      <c r="BH151" s="104"/>
      <c r="BI151" s="104"/>
      <c r="BJ151" s="104"/>
      <c r="BK151" s="104"/>
      <c r="BL151" s="104"/>
      <c r="BM151" s="104"/>
      <c r="BN151" s="104"/>
      <c r="BO151" s="104"/>
      <c r="BP151" s="104"/>
      <c r="BQ151" s="104"/>
    </row>
    <row r="152" spans="2:69">
      <c r="B152" s="104"/>
      <c r="C152" s="155"/>
      <c r="D152" s="104"/>
      <c r="E152" s="104"/>
      <c r="F152" s="104"/>
      <c r="G152" s="104"/>
      <c r="H152" s="104"/>
      <c r="I152" s="104"/>
      <c r="J152" s="104"/>
      <c r="K152" s="104"/>
      <c r="L152" s="104"/>
      <c r="M152" s="147"/>
      <c r="N152" s="104"/>
      <c r="O152" s="104"/>
      <c r="P152" s="104"/>
      <c r="Q152" s="104"/>
      <c r="R152" s="104"/>
      <c r="S152" s="104"/>
      <c r="T152" s="104"/>
      <c r="U152" s="104"/>
      <c r="V152" s="104"/>
      <c r="W152" s="104"/>
      <c r="X152" s="104"/>
      <c r="Y152" s="104"/>
      <c r="Z152" s="104"/>
      <c r="AA152" s="104"/>
      <c r="AB152" s="10"/>
      <c r="AC152" s="104"/>
      <c r="AD152" s="10"/>
      <c r="AE152" s="147"/>
      <c r="AF152" s="104"/>
      <c r="AG152" s="104"/>
      <c r="AH152" s="104"/>
      <c r="AI152" s="104"/>
      <c r="AJ152" s="104"/>
      <c r="AK152" s="104"/>
      <c r="AL152" s="104"/>
      <c r="AM152" s="104"/>
      <c r="AN152" s="104"/>
      <c r="AO152" s="104"/>
      <c r="AP152" s="104"/>
      <c r="AQ152" s="104"/>
      <c r="AR152" s="104"/>
      <c r="AS152" s="104"/>
      <c r="AT152" s="104"/>
      <c r="AU152" s="104"/>
      <c r="AV152" s="104"/>
      <c r="AW152" s="104"/>
      <c r="AX152" s="104"/>
      <c r="AY152" s="104"/>
      <c r="AZ152" s="104"/>
      <c r="BA152" s="104"/>
      <c r="BB152" s="104"/>
      <c r="BC152" s="104"/>
      <c r="BD152" s="104"/>
      <c r="BE152" s="104"/>
      <c r="BF152" s="104"/>
      <c r="BG152" s="104"/>
      <c r="BH152" s="104"/>
      <c r="BI152" s="104"/>
      <c r="BJ152" s="104"/>
      <c r="BK152" s="104"/>
      <c r="BL152" s="104"/>
      <c r="BM152" s="104"/>
      <c r="BN152" s="104"/>
      <c r="BO152" s="104"/>
      <c r="BP152" s="104"/>
      <c r="BQ152" s="104"/>
    </row>
    <row r="153" spans="2:69">
      <c r="B153" s="104"/>
      <c r="C153" s="155"/>
      <c r="D153" s="104"/>
      <c r="E153" s="104"/>
      <c r="F153" s="104"/>
      <c r="G153" s="104"/>
      <c r="H153" s="104"/>
      <c r="I153" s="104"/>
      <c r="J153" s="104"/>
      <c r="K153" s="104"/>
      <c r="L153" s="104"/>
      <c r="M153" s="147"/>
      <c r="N153" s="104"/>
      <c r="O153" s="104"/>
      <c r="P153" s="104"/>
      <c r="Q153" s="104"/>
      <c r="R153" s="104"/>
      <c r="S153" s="104"/>
      <c r="T153" s="104"/>
      <c r="U153" s="104"/>
      <c r="V153" s="104"/>
      <c r="W153" s="104"/>
      <c r="X153" s="104"/>
      <c r="Y153" s="104"/>
      <c r="Z153" s="104"/>
      <c r="AA153" s="104"/>
      <c r="AB153" s="10"/>
      <c r="AC153" s="104"/>
      <c r="AD153" s="10"/>
      <c r="AE153" s="147"/>
      <c r="AF153" s="104"/>
      <c r="AG153" s="104"/>
      <c r="AH153" s="104"/>
      <c r="AI153" s="104"/>
      <c r="AJ153" s="104"/>
      <c r="AK153" s="104"/>
      <c r="AL153" s="104"/>
      <c r="AM153" s="104"/>
      <c r="AN153" s="104"/>
      <c r="AO153" s="104"/>
      <c r="AP153" s="104"/>
      <c r="AQ153" s="104"/>
      <c r="AR153" s="104"/>
      <c r="AS153" s="104"/>
      <c r="AT153" s="104"/>
      <c r="AU153" s="104"/>
      <c r="AV153" s="104"/>
      <c r="AW153" s="104"/>
      <c r="AX153" s="104"/>
      <c r="AY153" s="104"/>
      <c r="AZ153" s="104"/>
      <c r="BA153" s="104"/>
      <c r="BB153" s="104"/>
      <c r="BC153" s="104"/>
      <c r="BD153" s="104"/>
      <c r="BE153" s="104"/>
      <c r="BF153" s="104"/>
      <c r="BG153" s="104"/>
      <c r="BH153" s="104"/>
      <c r="BI153" s="104"/>
      <c r="BJ153" s="104"/>
      <c r="BK153" s="104"/>
      <c r="BL153" s="104"/>
      <c r="BM153" s="104"/>
      <c r="BN153" s="104"/>
      <c r="BO153" s="104"/>
      <c r="BP153" s="104"/>
      <c r="BQ153" s="104"/>
    </row>
    <row r="154" spans="2:69">
      <c r="B154" s="104"/>
      <c r="C154" s="155"/>
      <c r="D154" s="104"/>
      <c r="E154" s="104"/>
      <c r="F154" s="104"/>
      <c r="G154" s="104"/>
      <c r="H154" s="104"/>
      <c r="I154" s="104"/>
      <c r="J154" s="104"/>
      <c r="K154" s="104"/>
      <c r="L154" s="104"/>
      <c r="M154" s="147"/>
      <c r="N154" s="104"/>
      <c r="O154" s="104"/>
      <c r="P154" s="104"/>
      <c r="Q154" s="104"/>
      <c r="R154" s="104"/>
      <c r="S154" s="104"/>
      <c r="T154" s="104"/>
      <c r="U154" s="104"/>
      <c r="V154" s="104"/>
      <c r="W154" s="104"/>
      <c r="X154" s="104"/>
      <c r="Y154" s="104"/>
      <c r="Z154" s="104"/>
      <c r="AA154" s="104"/>
      <c r="AB154" s="10"/>
      <c r="AC154" s="104"/>
      <c r="AD154" s="10"/>
      <c r="AE154" s="147"/>
      <c r="AF154" s="104"/>
      <c r="AG154" s="104"/>
      <c r="AH154" s="104"/>
      <c r="AI154" s="104"/>
      <c r="AJ154" s="104"/>
      <c r="AK154" s="104"/>
      <c r="AL154" s="104"/>
      <c r="AM154" s="104"/>
      <c r="AN154" s="104"/>
      <c r="AO154" s="104"/>
      <c r="AP154" s="104"/>
      <c r="AQ154" s="104"/>
      <c r="AR154" s="104"/>
      <c r="AS154" s="104"/>
      <c r="AT154" s="104"/>
      <c r="AU154" s="104"/>
      <c r="AV154" s="104"/>
      <c r="AW154" s="104"/>
      <c r="AX154" s="104"/>
      <c r="AY154" s="104"/>
      <c r="AZ154" s="104"/>
      <c r="BA154" s="104"/>
      <c r="BB154" s="104"/>
      <c r="BC154" s="104"/>
      <c r="BD154" s="104"/>
      <c r="BE154" s="104"/>
      <c r="BF154" s="104"/>
      <c r="BG154" s="104"/>
      <c r="BH154" s="104"/>
      <c r="BI154" s="104"/>
      <c r="BJ154" s="104"/>
      <c r="BK154" s="104"/>
      <c r="BL154" s="104"/>
      <c r="BM154" s="104"/>
      <c r="BN154" s="104"/>
      <c r="BO154" s="104"/>
      <c r="BP154" s="104"/>
      <c r="BQ154" s="104"/>
    </row>
    <row r="155" spans="2:69">
      <c r="B155" s="104"/>
      <c r="C155" s="155"/>
      <c r="D155" s="104"/>
      <c r="E155" s="104"/>
      <c r="F155" s="104"/>
      <c r="G155" s="104"/>
      <c r="H155" s="104"/>
      <c r="I155" s="104"/>
      <c r="J155" s="104"/>
      <c r="K155" s="104"/>
      <c r="L155" s="104"/>
      <c r="M155" s="147"/>
      <c r="N155" s="104"/>
      <c r="O155" s="104"/>
      <c r="P155" s="104"/>
      <c r="Q155" s="104"/>
      <c r="R155" s="104"/>
      <c r="S155" s="104"/>
      <c r="T155" s="104"/>
      <c r="U155" s="104"/>
      <c r="V155" s="104"/>
      <c r="W155" s="104"/>
      <c r="X155" s="104"/>
      <c r="Y155" s="104"/>
      <c r="Z155" s="104"/>
      <c r="AA155" s="104"/>
      <c r="AB155" s="10"/>
      <c r="AC155" s="104"/>
      <c r="AD155" s="10"/>
      <c r="AE155" s="147"/>
      <c r="AF155" s="104"/>
      <c r="AG155" s="104"/>
      <c r="AH155" s="104"/>
      <c r="AI155" s="104"/>
      <c r="AJ155" s="104"/>
      <c r="AK155" s="104"/>
      <c r="AL155" s="104"/>
      <c r="AM155" s="104"/>
      <c r="AN155" s="104"/>
      <c r="AO155" s="104"/>
      <c r="AP155" s="104"/>
      <c r="AQ155" s="104"/>
      <c r="AR155" s="104"/>
      <c r="AS155" s="104"/>
      <c r="AT155" s="104"/>
      <c r="AU155" s="104"/>
      <c r="AV155" s="104"/>
      <c r="AW155" s="104"/>
      <c r="AX155" s="104"/>
      <c r="AY155" s="104"/>
      <c r="AZ155" s="104"/>
      <c r="BA155" s="104"/>
      <c r="BB155" s="104"/>
      <c r="BC155" s="104"/>
      <c r="BD155" s="104"/>
      <c r="BE155" s="104"/>
      <c r="BF155" s="104"/>
      <c r="BG155" s="104"/>
      <c r="BH155" s="104"/>
      <c r="BI155" s="104"/>
      <c r="BJ155" s="104"/>
      <c r="BK155" s="104"/>
      <c r="BL155" s="104"/>
      <c r="BM155" s="104"/>
      <c r="BN155" s="104"/>
      <c r="BO155" s="104"/>
      <c r="BP155" s="104"/>
      <c r="BQ155" s="104"/>
    </row>
    <row r="156" spans="2:69">
      <c r="B156" s="104"/>
      <c r="C156" s="155"/>
      <c r="D156" s="104"/>
      <c r="E156" s="104"/>
      <c r="F156" s="104"/>
      <c r="G156" s="104"/>
      <c r="H156" s="104"/>
      <c r="I156" s="104"/>
      <c r="J156" s="104"/>
      <c r="K156" s="104"/>
      <c r="L156" s="104"/>
      <c r="M156" s="147"/>
      <c r="N156" s="104"/>
      <c r="O156" s="104"/>
      <c r="P156" s="104"/>
      <c r="Q156" s="104"/>
      <c r="R156" s="104"/>
      <c r="S156" s="104"/>
      <c r="T156" s="104"/>
      <c r="U156" s="104"/>
      <c r="V156" s="104"/>
      <c r="W156" s="104"/>
      <c r="X156" s="104"/>
      <c r="Y156" s="104"/>
      <c r="Z156" s="104"/>
      <c r="AA156" s="104"/>
      <c r="AB156" s="10"/>
      <c r="AC156" s="104"/>
      <c r="AD156" s="10"/>
      <c r="AE156" s="147"/>
      <c r="AF156" s="104"/>
      <c r="AG156" s="104"/>
      <c r="AH156" s="104"/>
      <c r="AI156" s="104"/>
      <c r="AJ156" s="104"/>
      <c r="AK156" s="104"/>
      <c r="AL156" s="104"/>
      <c r="AM156" s="104"/>
      <c r="AN156" s="104"/>
      <c r="AO156" s="104"/>
      <c r="AP156" s="104"/>
      <c r="AQ156" s="104"/>
      <c r="AR156" s="104"/>
      <c r="AS156" s="104"/>
      <c r="AT156" s="104"/>
      <c r="AU156" s="104"/>
      <c r="AV156" s="104"/>
      <c r="AW156" s="104"/>
      <c r="AX156" s="104"/>
      <c r="AY156" s="104"/>
      <c r="AZ156" s="104"/>
      <c r="BA156" s="104"/>
      <c r="BB156" s="104"/>
      <c r="BC156" s="104"/>
      <c r="BD156" s="104"/>
      <c r="BE156" s="104"/>
      <c r="BF156" s="104"/>
      <c r="BG156" s="104"/>
      <c r="BH156" s="104"/>
      <c r="BI156" s="104"/>
      <c r="BJ156" s="104"/>
      <c r="BK156" s="104"/>
      <c r="BL156" s="104"/>
      <c r="BM156" s="104"/>
      <c r="BN156" s="104"/>
      <c r="BO156" s="104"/>
      <c r="BP156" s="104"/>
      <c r="BQ156" s="104"/>
    </row>
    <row r="157" spans="2:69">
      <c r="B157" s="104"/>
      <c r="C157" s="155"/>
      <c r="D157" s="104"/>
      <c r="E157" s="104"/>
      <c r="F157" s="104"/>
      <c r="G157" s="104"/>
      <c r="H157" s="104"/>
      <c r="I157" s="104"/>
      <c r="J157" s="104"/>
      <c r="K157" s="104"/>
      <c r="L157" s="104"/>
      <c r="M157" s="147"/>
      <c r="N157" s="104"/>
      <c r="O157" s="104"/>
      <c r="P157" s="104"/>
      <c r="Q157" s="104"/>
      <c r="R157" s="104"/>
      <c r="S157" s="104"/>
      <c r="T157" s="104"/>
      <c r="U157" s="104"/>
      <c r="V157" s="104"/>
      <c r="W157" s="104"/>
      <c r="X157" s="104"/>
      <c r="Y157" s="104"/>
      <c r="Z157" s="104"/>
      <c r="AA157" s="104"/>
      <c r="AB157" s="10"/>
      <c r="AC157" s="104"/>
      <c r="AD157" s="10"/>
      <c r="AE157" s="147"/>
      <c r="AF157" s="104"/>
      <c r="AG157" s="104"/>
      <c r="AH157" s="104"/>
      <c r="AI157" s="104"/>
      <c r="AJ157" s="104"/>
      <c r="AK157" s="104"/>
      <c r="AL157" s="104"/>
      <c r="AM157" s="104"/>
      <c r="AN157" s="104"/>
      <c r="AO157" s="104"/>
      <c r="AP157" s="104"/>
      <c r="AQ157" s="104"/>
      <c r="AR157" s="104"/>
      <c r="AS157" s="104"/>
      <c r="AT157" s="104"/>
      <c r="AU157" s="104"/>
      <c r="AV157" s="104"/>
      <c r="AW157" s="104"/>
      <c r="AX157" s="104"/>
      <c r="AY157" s="104"/>
      <c r="AZ157" s="104"/>
      <c r="BA157" s="104"/>
      <c r="BB157" s="104"/>
      <c r="BC157" s="104"/>
      <c r="BD157" s="104"/>
      <c r="BE157" s="104"/>
      <c r="BF157" s="104"/>
      <c r="BG157" s="104"/>
      <c r="BH157" s="104"/>
      <c r="BI157" s="104"/>
      <c r="BJ157" s="104"/>
      <c r="BK157" s="104"/>
      <c r="BL157" s="104"/>
      <c r="BM157" s="104"/>
      <c r="BN157" s="104"/>
      <c r="BO157" s="104"/>
      <c r="BP157" s="104"/>
      <c r="BQ157" s="104"/>
    </row>
    <row r="158" spans="2:69">
      <c r="B158" s="104"/>
      <c r="C158" s="155"/>
      <c r="D158" s="104"/>
      <c r="E158" s="104"/>
      <c r="F158" s="104"/>
      <c r="G158" s="104"/>
      <c r="H158" s="104"/>
      <c r="I158" s="104"/>
      <c r="J158" s="104"/>
      <c r="K158" s="104"/>
      <c r="L158" s="104"/>
      <c r="M158" s="147"/>
      <c r="N158" s="104"/>
      <c r="O158" s="104"/>
      <c r="P158" s="104"/>
      <c r="Q158" s="104"/>
      <c r="R158" s="104"/>
      <c r="S158" s="104"/>
      <c r="T158" s="104"/>
      <c r="U158" s="104"/>
      <c r="V158" s="104"/>
      <c r="W158" s="104"/>
      <c r="X158" s="104"/>
      <c r="Y158" s="104"/>
      <c r="Z158" s="104"/>
      <c r="AA158" s="104"/>
      <c r="AB158" s="10"/>
      <c r="AC158" s="104"/>
      <c r="AD158" s="10"/>
      <c r="AE158" s="147"/>
      <c r="AF158" s="104"/>
      <c r="AG158" s="104"/>
      <c r="AH158" s="104"/>
      <c r="AI158" s="104"/>
      <c r="AJ158" s="104"/>
      <c r="AK158" s="104"/>
      <c r="AL158" s="104"/>
      <c r="AM158" s="104"/>
      <c r="AN158" s="104"/>
      <c r="AO158" s="104"/>
      <c r="AP158" s="104"/>
      <c r="AQ158" s="104"/>
      <c r="AR158" s="104"/>
      <c r="AS158" s="104"/>
      <c r="AT158" s="104"/>
      <c r="AU158" s="104"/>
      <c r="AV158" s="104"/>
      <c r="AW158" s="104"/>
      <c r="AX158" s="104"/>
      <c r="AY158" s="104"/>
      <c r="AZ158" s="104"/>
      <c r="BA158" s="104"/>
      <c r="BB158" s="104"/>
      <c r="BC158" s="104"/>
      <c r="BD158" s="104"/>
      <c r="BE158" s="104"/>
      <c r="BF158" s="104"/>
      <c r="BG158" s="104"/>
      <c r="BH158" s="104"/>
      <c r="BI158" s="104"/>
      <c r="BJ158" s="104"/>
      <c r="BK158" s="104"/>
      <c r="BL158" s="104"/>
      <c r="BM158" s="104"/>
      <c r="BN158" s="104"/>
      <c r="BO158" s="104"/>
      <c r="BP158" s="104"/>
      <c r="BQ158" s="104"/>
    </row>
    <row r="159" spans="2:69">
      <c r="B159" s="104"/>
      <c r="C159" s="155"/>
      <c r="D159" s="104"/>
      <c r="E159" s="104"/>
      <c r="F159" s="104"/>
      <c r="G159" s="104"/>
      <c r="H159" s="104"/>
      <c r="I159" s="104"/>
      <c r="J159" s="104"/>
      <c r="K159" s="104"/>
      <c r="L159" s="104"/>
      <c r="M159" s="147"/>
      <c r="N159" s="104"/>
      <c r="O159" s="104"/>
      <c r="P159" s="104"/>
      <c r="Q159" s="104"/>
      <c r="R159" s="104"/>
      <c r="S159" s="104"/>
      <c r="T159" s="104"/>
      <c r="U159" s="104"/>
      <c r="V159" s="104"/>
      <c r="W159" s="104"/>
      <c r="X159" s="104"/>
      <c r="Y159" s="104"/>
      <c r="Z159" s="104"/>
      <c r="AA159" s="104"/>
      <c r="AB159" s="10"/>
      <c r="AC159" s="104"/>
      <c r="AD159" s="10"/>
      <c r="AE159" s="147"/>
      <c r="AF159" s="104"/>
      <c r="AG159" s="104"/>
      <c r="AH159" s="104"/>
      <c r="AI159" s="104"/>
      <c r="AJ159" s="104"/>
      <c r="AK159" s="104"/>
      <c r="AL159" s="104"/>
      <c r="AM159" s="104"/>
      <c r="AN159" s="104"/>
      <c r="AO159" s="104"/>
      <c r="AP159" s="104"/>
      <c r="AQ159" s="104"/>
      <c r="AR159" s="104"/>
      <c r="AS159" s="104"/>
      <c r="AT159" s="104"/>
      <c r="AU159" s="104"/>
      <c r="AV159" s="104"/>
      <c r="AW159" s="104"/>
      <c r="AX159" s="104"/>
      <c r="AY159" s="104"/>
      <c r="AZ159" s="104"/>
      <c r="BA159" s="104"/>
      <c r="BB159" s="104"/>
      <c r="BC159" s="104"/>
      <c r="BD159" s="104"/>
      <c r="BE159" s="104"/>
      <c r="BF159" s="104"/>
      <c r="BG159" s="104"/>
      <c r="BH159" s="104"/>
      <c r="BI159" s="104"/>
      <c r="BJ159" s="104"/>
      <c r="BK159" s="104"/>
      <c r="BL159" s="104"/>
      <c r="BM159" s="104"/>
      <c r="BN159" s="104"/>
      <c r="BO159" s="104"/>
      <c r="BP159" s="104"/>
      <c r="BQ159" s="104"/>
    </row>
    <row r="160" spans="2:69">
      <c r="B160" s="104"/>
      <c r="C160" s="155"/>
      <c r="D160" s="104"/>
      <c r="E160" s="104"/>
      <c r="F160" s="104"/>
      <c r="G160" s="104"/>
      <c r="H160" s="104"/>
      <c r="I160" s="104"/>
      <c r="J160" s="104"/>
      <c r="K160" s="104"/>
      <c r="L160" s="104"/>
      <c r="M160" s="147"/>
      <c r="N160" s="104"/>
      <c r="O160" s="104"/>
      <c r="P160" s="104"/>
      <c r="Q160" s="104"/>
      <c r="R160" s="104"/>
      <c r="S160" s="104"/>
      <c r="T160" s="104"/>
      <c r="U160" s="104"/>
      <c r="V160" s="104"/>
      <c r="W160" s="104"/>
      <c r="X160" s="104"/>
      <c r="Y160" s="104"/>
      <c r="Z160" s="104"/>
      <c r="AA160" s="104"/>
      <c r="AB160" s="10"/>
      <c r="AC160" s="104"/>
      <c r="AD160" s="10"/>
      <c r="AE160" s="147"/>
      <c r="AF160" s="104"/>
      <c r="AG160" s="104"/>
      <c r="AH160" s="104"/>
      <c r="AI160" s="104"/>
      <c r="AJ160" s="104"/>
      <c r="AK160" s="104"/>
      <c r="AL160" s="104"/>
      <c r="AM160" s="104"/>
      <c r="AN160" s="104"/>
      <c r="AO160" s="104"/>
      <c r="AP160" s="104"/>
      <c r="AQ160" s="104"/>
      <c r="AR160" s="104"/>
      <c r="AS160" s="104"/>
      <c r="AT160" s="104"/>
      <c r="AU160" s="104"/>
      <c r="AV160" s="104"/>
      <c r="AW160" s="104"/>
      <c r="AX160" s="104"/>
      <c r="AY160" s="104"/>
      <c r="AZ160" s="104"/>
      <c r="BA160" s="104"/>
      <c r="BB160" s="104"/>
      <c r="BC160" s="104"/>
      <c r="BD160" s="104"/>
      <c r="BE160" s="104"/>
      <c r="BF160" s="104"/>
      <c r="BG160" s="104"/>
      <c r="BH160" s="104"/>
      <c r="BI160" s="104"/>
      <c r="BJ160" s="104"/>
      <c r="BK160" s="104"/>
      <c r="BL160" s="104"/>
      <c r="BM160" s="104"/>
      <c r="BN160" s="104"/>
      <c r="BO160" s="104"/>
      <c r="BP160" s="104"/>
      <c r="BQ160" s="104"/>
    </row>
    <row r="161" spans="2:69">
      <c r="B161" s="104"/>
      <c r="C161" s="155"/>
      <c r="D161" s="104"/>
      <c r="E161" s="104"/>
      <c r="F161" s="104"/>
      <c r="G161" s="104"/>
      <c r="H161" s="104"/>
      <c r="I161" s="104"/>
      <c r="J161" s="104"/>
      <c r="K161" s="104"/>
      <c r="L161" s="104"/>
      <c r="M161" s="147"/>
      <c r="N161" s="104"/>
      <c r="O161" s="104"/>
      <c r="P161" s="104"/>
      <c r="Q161" s="104"/>
      <c r="R161" s="104"/>
      <c r="S161" s="104"/>
      <c r="T161" s="104"/>
      <c r="U161" s="104"/>
      <c r="V161" s="104"/>
      <c r="W161" s="104"/>
      <c r="X161" s="104"/>
      <c r="Y161" s="104"/>
      <c r="Z161" s="104"/>
      <c r="AA161" s="104"/>
      <c r="AB161" s="10"/>
      <c r="AC161" s="104"/>
      <c r="AD161" s="10"/>
      <c r="AE161" s="147"/>
      <c r="AF161" s="104"/>
      <c r="AG161" s="104"/>
      <c r="AH161" s="104"/>
      <c r="AI161" s="104"/>
      <c r="AJ161" s="104"/>
      <c r="AK161" s="104"/>
      <c r="AL161" s="104"/>
      <c r="AM161" s="104"/>
      <c r="AN161" s="104"/>
      <c r="AO161" s="104"/>
      <c r="AP161" s="104"/>
      <c r="AQ161" s="104"/>
      <c r="AR161" s="104"/>
      <c r="AS161" s="104"/>
      <c r="AT161" s="104"/>
      <c r="AU161" s="104"/>
      <c r="AV161" s="104"/>
      <c r="AW161" s="104"/>
      <c r="AX161" s="104"/>
      <c r="AY161" s="104"/>
      <c r="AZ161" s="104"/>
      <c r="BA161" s="104"/>
      <c r="BB161" s="104"/>
      <c r="BC161" s="104"/>
      <c r="BD161" s="104"/>
      <c r="BE161" s="104"/>
      <c r="BF161" s="104"/>
      <c r="BG161" s="104"/>
      <c r="BH161" s="104"/>
      <c r="BI161" s="104"/>
      <c r="BJ161" s="104"/>
      <c r="BK161" s="104"/>
      <c r="BL161" s="104"/>
      <c r="BM161" s="104"/>
      <c r="BN161" s="104"/>
      <c r="BO161" s="104"/>
      <c r="BP161" s="104"/>
      <c r="BQ161" s="104"/>
    </row>
    <row r="162" spans="2:69">
      <c r="B162" s="104"/>
      <c r="C162" s="155"/>
      <c r="D162" s="104"/>
      <c r="E162" s="104"/>
      <c r="F162" s="104"/>
      <c r="G162" s="104"/>
      <c r="H162" s="104"/>
      <c r="I162" s="104"/>
      <c r="J162" s="104"/>
      <c r="K162" s="104"/>
      <c r="L162" s="104"/>
      <c r="M162" s="147"/>
      <c r="N162" s="104"/>
      <c r="O162" s="104"/>
      <c r="P162" s="104"/>
      <c r="Q162" s="104"/>
      <c r="R162" s="104"/>
      <c r="S162" s="104"/>
      <c r="T162" s="104"/>
      <c r="U162" s="104"/>
      <c r="V162" s="104"/>
      <c r="W162" s="104"/>
      <c r="X162" s="104"/>
      <c r="Y162" s="104"/>
      <c r="Z162" s="104"/>
      <c r="AA162" s="104"/>
      <c r="AB162" s="10"/>
      <c r="AC162" s="104"/>
      <c r="AD162" s="10"/>
      <c r="AE162" s="147"/>
      <c r="AF162" s="104"/>
      <c r="AG162" s="104"/>
      <c r="AH162" s="104"/>
      <c r="AI162" s="104"/>
      <c r="AJ162" s="104"/>
      <c r="AK162" s="104"/>
      <c r="AL162" s="104"/>
      <c r="AM162" s="104"/>
      <c r="AN162" s="104"/>
      <c r="AO162" s="104"/>
      <c r="AP162" s="104"/>
      <c r="AQ162" s="104"/>
      <c r="AR162" s="104"/>
      <c r="AS162" s="104"/>
      <c r="AT162" s="104"/>
      <c r="AU162" s="104"/>
      <c r="AV162" s="104"/>
      <c r="AW162" s="104"/>
      <c r="AX162" s="104"/>
      <c r="AY162" s="104"/>
      <c r="AZ162" s="104"/>
      <c r="BA162" s="104"/>
      <c r="BB162" s="104"/>
      <c r="BC162" s="104"/>
      <c r="BD162" s="104"/>
      <c r="BE162" s="104"/>
      <c r="BF162" s="104"/>
      <c r="BG162" s="104"/>
      <c r="BH162" s="104"/>
      <c r="BI162" s="104"/>
      <c r="BJ162" s="104"/>
      <c r="BK162" s="104"/>
      <c r="BL162" s="104"/>
      <c r="BM162" s="104"/>
      <c r="BN162" s="104"/>
      <c r="BO162" s="104"/>
      <c r="BP162" s="104"/>
      <c r="BQ162" s="104"/>
    </row>
    <row r="163" spans="2:69">
      <c r="B163" s="104"/>
      <c r="C163" s="155"/>
      <c r="D163" s="104"/>
      <c r="E163" s="104"/>
      <c r="F163" s="104"/>
      <c r="G163" s="104"/>
      <c r="H163" s="104"/>
      <c r="I163" s="104"/>
      <c r="J163" s="104"/>
      <c r="K163" s="104"/>
      <c r="L163" s="104"/>
      <c r="M163" s="147"/>
      <c r="N163" s="104"/>
      <c r="O163" s="104"/>
      <c r="P163" s="104"/>
      <c r="Q163" s="104"/>
      <c r="R163" s="104"/>
      <c r="S163" s="104"/>
      <c r="T163" s="104"/>
      <c r="U163" s="104"/>
      <c r="V163" s="104"/>
      <c r="W163" s="104"/>
      <c r="X163" s="104"/>
      <c r="Y163" s="104"/>
      <c r="Z163" s="104"/>
      <c r="AA163" s="104"/>
      <c r="AB163" s="10"/>
      <c r="AC163" s="104"/>
      <c r="AD163" s="10"/>
      <c r="AE163" s="147"/>
      <c r="AF163" s="104"/>
      <c r="AG163" s="104"/>
      <c r="AH163" s="104"/>
      <c r="AI163" s="104"/>
      <c r="AJ163" s="104"/>
      <c r="AK163" s="104"/>
      <c r="AL163" s="104"/>
      <c r="AM163" s="104"/>
      <c r="AN163" s="104"/>
      <c r="AO163" s="104"/>
      <c r="AP163" s="104"/>
      <c r="AQ163" s="104"/>
      <c r="AR163" s="104"/>
      <c r="AS163" s="104"/>
      <c r="AT163" s="104"/>
      <c r="AU163" s="104"/>
      <c r="AV163" s="104"/>
      <c r="AW163" s="104"/>
      <c r="AX163" s="104"/>
      <c r="AY163" s="104"/>
      <c r="AZ163" s="104"/>
      <c r="BA163" s="104"/>
      <c r="BB163" s="104"/>
      <c r="BC163" s="104"/>
      <c r="BD163" s="104"/>
      <c r="BE163" s="104"/>
      <c r="BF163" s="104"/>
      <c r="BG163" s="104"/>
      <c r="BH163" s="104"/>
      <c r="BI163" s="104"/>
      <c r="BJ163" s="104"/>
      <c r="BK163" s="104"/>
      <c r="BL163" s="104"/>
      <c r="BM163" s="104"/>
      <c r="BN163" s="104"/>
      <c r="BO163" s="104"/>
      <c r="BP163" s="104"/>
      <c r="BQ163" s="104"/>
    </row>
    <row r="164" spans="2:69">
      <c r="B164" s="104"/>
      <c r="C164" s="155"/>
      <c r="D164" s="104"/>
      <c r="E164" s="104"/>
      <c r="F164" s="104"/>
      <c r="G164" s="104"/>
      <c r="H164" s="104"/>
      <c r="I164" s="104"/>
      <c r="J164" s="104"/>
      <c r="K164" s="104"/>
      <c r="L164" s="104"/>
      <c r="M164" s="147"/>
      <c r="N164" s="104"/>
      <c r="O164" s="104"/>
      <c r="P164" s="104"/>
      <c r="Q164" s="104"/>
      <c r="R164" s="104"/>
      <c r="S164" s="104"/>
      <c r="T164" s="104"/>
      <c r="U164" s="104"/>
      <c r="V164" s="104"/>
      <c r="W164" s="104"/>
      <c r="X164" s="104"/>
      <c r="Y164" s="104"/>
      <c r="Z164" s="104"/>
      <c r="AA164" s="104"/>
      <c r="AB164" s="10"/>
      <c r="AC164" s="104"/>
      <c r="AD164" s="10"/>
      <c r="AE164" s="147"/>
      <c r="AF164" s="104"/>
      <c r="AG164" s="104"/>
      <c r="AH164" s="104"/>
      <c r="AI164" s="104"/>
      <c r="AJ164" s="104"/>
      <c r="AK164" s="104"/>
      <c r="AL164" s="104"/>
      <c r="AM164" s="104"/>
      <c r="AN164" s="104"/>
      <c r="AO164" s="104"/>
      <c r="AP164" s="104"/>
      <c r="AQ164" s="104"/>
      <c r="AR164" s="104"/>
      <c r="AS164" s="104"/>
      <c r="AT164" s="104"/>
      <c r="AU164" s="104"/>
      <c r="AV164" s="104"/>
      <c r="AW164" s="104"/>
      <c r="AX164" s="104"/>
      <c r="AY164" s="104"/>
      <c r="AZ164" s="104"/>
      <c r="BA164" s="104"/>
      <c r="BB164" s="104"/>
      <c r="BC164" s="104"/>
      <c r="BD164" s="104"/>
      <c r="BE164" s="104"/>
      <c r="BF164" s="104"/>
      <c r="BG164" s="104"/>
      <c r="BH164" s="104"/>
      <c r="BI164" s="104"/>
      <c r="BJ164" s="104"/>
      <c r="BK164" s="104"/>
      <c r="BL164" s="104"/>
      <c r="BM164" s="104"/>
      <c r="BN164" s="104"/>
      <c r="BO164" s="104"/>
      <c r="BP164" s="104"/>
      <c r="BQ164" s="104"/>
    </row>
    <row r="165" spans="2:69">
      <c r="B165" s="104"/>
      <c r="C165" s="155"/>
      <c r="D165" s="104"/>
      <c r="E165" s="104"/>
      <c r="F165" s="104"/>
      <c r="G165" s="104"/>
      <c r="H165" s="104"/>
      <c r="I165" s="104"/>
      <c r="J165" s="104"/>
      <c r="K165" s="104"/>
      <c r="L165" s="104"/>
      <c r="M165" s="147"/>
      <c r="N165" s="104"/>
      <c r="O165" s="104"/>
      <c r="P165" s="104"/>
      <c r="Q165" s="104"/>
      <c r="R165" s="104"/>
      <c r="S165" s="104"/>
      <c r="T165" s="104"/>
      <c r="U165" s="104"/>
      <c r="V165" s="104"/>
      <c r="W165" s="104"/>
      <c r="X165" s="104"/>
      <c r="Y165" s="104"/>
      <c r="Z165" s="104"/>
      <c r="AA165" s="104"/>
      <c r="AB165" s="10"/>
      <c r="AC165" s="104"/>
      <c r="AD165" s="10"/>
      <c r="AE165" s="147"/>
      <c r="AF165" s="104"/>
      <c r="AG165" s="104"/>
      <c r="AH165" s="104"/>
      <c r="AI165" s="104"/>
      <c r="AJ165" s="104"/>
      <c r="AK165" s="104"/>
      <c r="AL165" s="104"/>
      <c r="AM165" s="104"/>
      <c r="AN165" s="104"/>
      <c r="AO165" s="104"/>
      <c r="AP165" s="104"/>
      <c r="AQ165" s="104"/>
      <c r="AR165" s="104"/>
      <c r="AS165" s="104"/>
      <c r="AT165" s="104"/>
      <c r="AU165" s="104"/>
      <c r="AV165" s="104"/>
      <c r="AW165" s="104"/>
      <c r="AX165" s="104"/>
      <c r="AY165" s="104"/>
      <c r="AZ165" s="104"/>
      <c r="BA165" s="104"/>
      <c r="BB165" s="104"/>
      <c r="BC165" s="104"/>
      <c r="BD165" s="104"/>
      <c r="BE165" s="104"/>
      <c r="BF165" s="104"/>
      <c r="BG165" s="104"/>
      <c r="BH165" s="104"/>
      <c r="BI165" s="104"/>
      <c r="BJ165" s="104"/>
      <c r="BK165" s="104"/>
      <c r="BL165" s="104"/>
      <c r="BM165" s="104"/>
      <c r="BN165" s="104"/>
      <c r="BO165" s="104"/>
      <c r="BP165" s="104"/>
      <c r="BQ165" s="104"/>
    </row>
    <row r="166" spans="2:69">
      <c r="B166" s="104"/>
      <c r="C166" s="155"/>
      <c r="D166" s="104"/>
      <c r="E166" s="104"/>
      <c r="F166" s="104"/>
      <c r="G166" s="104"/>
      <c r="H166" s="104"/>
      <c r="I166" s="104"/>
      <c r="J166" s="104"/>
      <c r="K166" s="104"/>
      <c r="L166" s="104"/>
      <c r="M166" s="147"/>
      <c r="N166" s="104"/>
      <c r="O166" s="104"/>
      <c r="P166" s="104"/>
      <c r="Q166" s="104"/>
      <c r="R166" s="104"/>
      <c r="S166" s="104"/>
      <c r="T166" s="104"/>
      <c r="U166" s="104"/>
      <c r="V166" s="104"/>
      <c r="W166" s="104"/>
      <c r="X166" s="104"/>
      <c r="Y166" s="104"/>
      <c r="Z166" s="104"/>
      <c r="AA166" s="104"/>
      <c r="AB166" s="10"/>
      <c r="AC166" s="104"/>
      <c r="AD166" s="10"/>
      <c r="AE166" s="147"/>
      <c r="AF166" s="104"/>
      <c r="AG166" s="104"/>
      <c r="AH166" s="104"/>
      <c r="AI166" s="104"/>
      <c r="AJ166" s="104"/>
      <c r="AK166" s="104"/>
      <c r="AL166" s="104"/>
      <c r="AM166" s="104"/>
      <c r="AN166" s="104"/>
      <c r="AO166" s="104"/>
      <c r="AP166" s="104"/>
      <c r="AQ166" s="104"/>
      <c r="AR166" s="104"/>
      <c r="AS166" s="104"/>
      <c r="AT166" s="104"/>
      <c r="AU166" s="104"/>
      <c r="AV166" s="104"/>
      <c r="AW166" s="104"/>
      <c r="AX166" s="104"/>
      <c r="AY166" s="104"/>
      <c r="AZ166" s="104"/>
      <c r="BA166" s="104"/>
      <c r="BB166" s="104"/>
      <c r="BC166" s="104"/>
      <c r="BD166" s="104"/>
      <c r="BE166" s="104"/>
      <c r="BF166" s="104"/>
      <c r="BG166" s="104"/>
      <c r="BH166" s="104"/>
      <c r="BI166" s="104"/>
      <c r="BJ166" s="104"/>
      <c r="BK166" s="104"/>
      <c r="BL166" s="104"/>
      <c r="BM166" s="104"/>
      <c r="BN166" s="104"/>
      <c r="BO166" s="104"/>
      <c r="BP166" s="104"/>
      <c r="BQ166" s="104"/>
    </row>
    <row r="167" spans="2:69">
      <c r="B167" s="104"/>
      <c r="C167" s="155"/>
      <c r="D167" s="104"/>
      <c r="E167" s="104"/>
      <c r="F167" s="104"/>
      <c r="G167" s="104"/>
      <c r="H167" s="104"/>
      <c r="I167" s="104"/>
      <c r="J167" s="104"/>
      <c r="K167" s="104"/>
      <c r="L167" s="104"/>
      <c r="M167" s="147"/>
      <c r="N167" s="104"/>
      <c r="O167" s="104"/>
      <c r="P167" s="104"/>
      <c r="Q167" s="104"/>
      <c r="R167" s="104"/>
      <c r="S167" s="104"/>
      <c r="T167" s="104"/>
      <c r="U167" s="104"/>
      <c r="V167" s="104"/>
      <c r="W167" s="104"/>
      <c r="X167" s="104"/>
      <c r="Y167" s="104"/>
      <c r="Z167" s="104"/>
      <c r="AA167" s="104"/>
      <c r="AB167" s="10"/>
      <c r="AC167" s="104"/>
      <c r="AD167" s="10"/>
      <c r="AE167" s="147"/>
      <c r="AF167" s="104"/>
      <c r="AG167" s="104"/>
      <c r="AH167" s="104"/>
      <c r="AI167" s="104"/>
      <c r="AJ167" s="104"/>
      <c r="AK167" s="104"/>
      <c r="AL167" s="104"/>
      <c r="AM167" s="104"/>
      <c r="AN167" s="104"/>
      <c r="AO167" s="104"/>
      <c r="AP167" s="104"/>
      <c r="AQ167" s="104"/>
      <c r="AR167" s="104"/>
      <c r="AS167" s="104"/>
      <c r="AT167" s="104"/>
      <c r="AU167" s="104"/>
      <c r="AV167" s="104"/>
      <c r="AW167" s="104"/>
      <c r="AX167" s="104"/>
      <c r="AY167" s="104"/>
      <c r="AZ167" s="104"/>
      <c r="BA167" s="104"/>
      <c r="BB167" s="104"/>
      <c r="BC167" s="104"/>
      <c r="BD167" s="104"/>
      <c r="BE167" s="104"/>
      <c r="BF167" s="104"/>
      <c r="BG167" s="104"/>
      <c r="BH167" s="104"/>
      <c r="BI167" s="104"/>
      <c r="BJ167" s="104"/>
      <c r="BK167" s="104"/>
      <c r="BL167" s="104"/>
      <c r="BM167" s="104"/>
      <c r="BN167" s="104"/>
      <c r="BO167" s="104"/>
      <c r="BP167" s="104"/>
      <c r="BQ167" s="104"/>
    </row>
    <row r="168" spans="2:69">
      <c r="B168" s="104"/>
      <c r="C168" s="155"/>
      <c r="D168" s="104"/>
      <c r="E168" s="104"/>
      <c r="F168" s="104"/>
      <c r="G168" s="104"/>
      <c r="H168" s="104"/>
      <c r="I168" s="104"/>
      <c r="J168" s="104"/>
      <c r="K168" s="104"/>
      <c r="L168" s="104"/>
      <c r="M168" s="147"/>
      <c r="N168" s="104"/>
      <c r="O168" s="104"/>
      <c r="P168" s="104"/>
      <c r="Q168" s="104"/>
      <c r="R168" s="104"/>
      <c r="S168" s="104"/>
      <c r="T168" s="104"/>
      <c r="U168" s="104"/>
      <c r="V168" s="104"/>
      <c r="W168" s="104"/>
      <c r="X168" s="104"/>
      <c r="Y168" s="104"/>
      <c r="Z168" s="104"/>
      <c r="AA168" s="104"/>
      <c r="AB168" s="10"/>
      <c r="AC168" s="104"/>
      <c r="AD168" s="10"/>
      <c r="AE168" s="147"/>
      <c r="AF168" s="104"/>
      <c r="AG168" s="104"/>
      <c r="AH168" s="104"/>
      <c r="AI168" s="104"/>
      <c r="AJ168" s="104"/>
      <c r="AK168" s="104"/>
      <c r="AL168" s="104"/>
      <c r="AM168" s="104"/>
      <c r="AN168" s="104"/>
      <c r="AO168" s="104"/>
      <c r="AP168" s="104"/>
      <c r="AQ168" s="104"/>
      <c r="AR168" s="104"/>
      <c r="AS168" s="104"/>
      <c r="AT168" s="104"/>
      <c r="AU168" s="104"/>
      <c r="AV168" s="104"/>
      <c r="AW168" s="104"/>
      <c r="AX168" s="104"/>
      <c r="AY168" s="104"/>
      <c r="AZ168" s="104"/>
      <c r="BA168" s="104"/>
      <c r="BB168" s="104"/>
      <c r="BC168" s="104"/>
      <c r="BD168" s="104"/>
      <c r="BE168" s="104"/>
      <c r="BF168" s="104"/>
      <c r="BG168" s="104"/>
      <c r="BH168" s="104"/>
      <c r="BI168" s="104"/>
      <c r="BJ168" s="104"/>
      <c r="BK168" s="104"/>
      <c r="BL168" s="104"/>
      <c r="BM168" s="104"/>
      <c r="BN168" s="104"/>
      <c r="BO168" s="104"/>
      <c r="BP168" s="104"/>
      <c r="BQ168" s="104"/>
    </row>
    <row r="169" spans="2:69">
      <c r="B169" s="104"/>
      <c r="C169" s="155"/>
      <c r="D169" s="104"/>
      <c r="E169" s="104"/>
      <c r="F169" s="104"/>
      <c r="G169" s="104"/>
      <c r="H169" s="104"/>
      <c r="I169" s="104"/>
      <c r="J169" s="104"/>
      <c r="K169" s="104"/>
      <c r="L169" s="104"/>
      <c r="M169" s="147"/>
      <c r="N169" s="104"/>
      <c r="O169" s="104"/>
      <c r="P169" s="104"/>
      <c r="Q169" s="104"/>
      <c r="R169" s="104"/>
      <c r="S169" s="104"/>
      <c r="T169" s="104"/>
      <c r="U169" s="104"/>
      <c r="V169" s="104"/>
      <c r="W169" s="104"/>
      <c r="X169" s="104"/>
      <c r="Y169" s="104"/>
      <c r="Z169" s="104"/>
      <c r="AA169" s="104"/>
      <c r="AB169" s="10"/>
      <c r="AC169" s="104"/>
      <c r="AD169" s="10"/>
      <c r="AE169" s="147"/>
      <c r="AF169" s="104"/>
      <c r="AG169" s="104"/>
      <c r="AH169" s="104"/>
      <c r="AI169" s="104"/>
      <c r="AJ169" s="104"/>
      <c r="AK169" s="104"/>
      <c r="AL169" s="104"/>
      <c r="AM169" s="104"/>
      <c r="AN169" s="104"/>
      <c r="AO169" s="104"/>
      <c r="AP169" s="104"/>
      <c r="AQ169" s="104"/>
      <c r="AR169" s="104"/>
      <c r="AS169" s="104"/>
      <c r="AT169" s="104"/>
      <c r="AU169" s="104"/>
      <c r="AV169" s="104"/>
      <c r="AW169" s="104"/>
      <c r="AX169" s="104"/>
      <c r="AY169" s="104"/>
      <c r="AZ169" s="104"/>
      <c r="BA169" s="104"/>
      <c r="BB169" s="104"/>
      <c r="BC169" s="104"/>
      <c r="BD169" s="104"/>
      <c r="BE169" s="104"/>
      <c r="BF169" s="104"/>
      <c r="BG169" s="104"/>
      <c r="BH169" s="104"/>
      <c r="BI169" s="104"/>
      <c r="BJ169" s="104"/>
      <c r="BK169" s="104"/>
      <c r="BL169" s="104"/>
      <c r="BM169" s="104"/>
      <c r="BN169" s="104"/>
      <c r="BO169" s="104"/>
      <c r="BP169" s="104"/>
      <c r="BQ169" s="104"/>
    </row>
    <row r="170" spans="2:69">
      <c r="B170" s="104"/>
      <c r="C170" s="155"/>
      <c r="D170" s="104"/>
      <c r="E170" s="104"/>
      <c r="F170" s="104"/>
      <c r="G170" s="104"/>
      <c r="H170" s="104"/>
      <c r="I170" s="104"/>
      <c r="J170" s="104"/>
      <c r="K170" s="104"/>
      <c r="L170" s="104"/>
      <c r="M170" s="147"/>
      <c r="N170" s="104"/>
      <c r="O170" s="104"/>
      <c r="P170" s="104"/>
      <c r="Q170" s="104"/>
      <c r="R170" s="104"/>
      <c r="S170" s="104"/>
      <c r="T170" s="104"/>
      <c r="U170" s="104"/>
      <c r="V170" s="104"/>
      <c r="W170" s="104"/>
      <c r="X170" s="104"/>
      <c r="Y170" s="104"/>
      <c r="Z170" s="104"/>
      <c r="AA170" s="104"/>
      <c r="AB170" s="10"/>
      <c r="AC170" s="104"/>
      <c r="AD170" s="10"/>
      <c r="AE170" s="147"/>
      <c r="AF170" s="104"/>
      <c r="AG170" s="104"/>
      <c r="AH170" s="104"/>
      <c r="AI170" s="104"/>
      <c r="AJ170" s="104"/>
      <c r="AK170" s="104"/>
      <c r="AL170" s="104"/>
      <c r="AM170" s="104"/>
      <c r="AN170" s="104"/>
      <c r="AO170" s="104"/>
      <c r="AP170" s="104"/>
      <c r="AQ170" s="104"/>
      <c r="AR170" s="104"/>
      <c r="AS170" s="104"/>
      <c r="AT170" s="104"/>
      <c r="AU170" s="104"/>
      <c r="AV170" s="104"/>
      <c r="AW170" s="104"/>
      <c r="AX170" s="104"/>
      <c r="AY170" s="104"/>
      <c r="AZ170" s="104"/>
      <c r="BA170" s="104"/>
      <c r="BB170" s="104"/>
      <c r="BC170" s="104"/>
      <c r="BD170" s="104"/>
      <c r="BE170" s="104"/>
      <c r="BF170" s="104"/>
      <c r="BG170" s="104"/>
      <c r="BH170" s="104"/>
      <c r="BI170" s="104"/>
      <c r="BJ170" s="104"/>
      <c r="BK170" s="104"/>
      <c r="BL170" s="104"/>
      <c r="BM170" s="104"/>
      <c r="BN170" s="104"/>
      <c r="BO170" s="104"/>
      <c r="BP170" s="104"/>
      <c r="BQ170" s="104"/>
    </row>
    <row r="171" spans="2:69">
      <c r="B171" s="104"/>
      <c r="C171" s="155"/>
      <c r="D171" s="104"/>
      <c r="E171" s="104"/>
      <c r="F171" s="104"/>
      <c r="G171" s="104"/>
      <c r="H171" s="104"/>
      <c r="I171" s="104"/>
      <c r="J171" s="104"/>
      <c r="K171" s="104"/>
      <c r="L171" s="104"/>
      <c r="M171" s="147"/>
      <c r="N171" s="104"/>
      <c r="O171" s="104"/>
      <c r="P171" s="104"/>
      <c r="Q171" s="104"/>
      <c r="R171" s="104"/>
      <c r="S171" s="104"/>
      <c r="T171" s="104"/>
      <c r="U171" s="104"/>
      <c r="V171" s="104"/>
      <c r="W171" s="104"/>
      <c r="X171" s="104"/>
      <c r="Y171" s="104"/>
      <c r="Z171" s="104"/>
      <c r="AA171" s="104"/>
      <c r="AB171" s="10"/>
      <c r="AC171" s="104"/>
      <c r="AD171" s="10"/>
      <c r="AE171" s="147"/>
      <c r="AF171" s="104"/>
      <c r="AG171" s="104"/>
      <c r="AH171" s="104"/>
      <c r="AI171" s="104"/>
      <c r="AJ171" s="104"/>
      <c r="AK171" s="104"/>
      <c r="AL171" s="104"/>
      <c r="AM171" s="104"/>
      <c r="AN171" s="104"/>
      <c r="AO171" s="104"/>
      <c r="AP171" s="104"/>
      <c r="AQ171" s="104"/>
      <c r="AR171" s="104"/>
      <c r="AS171" s="104"/>
      <c r="AT171" s="104"/>
      <c r="AU171" s="104"/>
      <c r="AV171" s="104"/>
      <c r="AW171" s="104"/>
      <c r="AX171" s="104"/>
      <c r="AY171" s="104"/>
      <c r="AZ171" s="104"/>
      <c r="BA171" s="104"/>
      <c r="BB171" s="104"/>
      <c r="BC171" s="104"/>
      <c r="BD171" s="104"/>
      <c r="BE171" s="104"/>
      <c r="BF171" s="104"/>
      <c r="BG171" s="104"/>
      <c r="BH171" s="104"/>
      <c r="BI171" s="104"/>
      <c r="BJ171" s="104"/>
      <c r="BK171" s="104"/>
      <c r="BL171" s="104"/>
      <c r="BM171" s="104"/>
      <c r="BN171" s="104"/>
      <c r="BO171" s="104"/>
      <c r="BP171" s="104"/>
      <c r="BQ171" s="104"/>
    </row>
    <row r="172" spans="2:69">
      <c r="B172" s="104"/>
      <c r="C172" s="155"/>
      <c r="D172" s="104"/>
      <c r="E172" s="104"/>
      <c r="F172" s="104"/>
      <c r="G172" s="104"/>
      <c r="H172" s="104"/>
      <c r="I172" s="104"/>
      <c r="J172" s="104"/>
      <c r="K172" s="104"/>
      <c r="L172" s="104"/>
      <c r="M172" s="147"/>
      <c r="N172" s="104"/>
      <c r="O172" s="104"/>
      <c r="P172" s="104"/>
      <c r="Q172" s="104"/>
      <c r="R172" s="104"/>
      <c r="S172" s="104"/>
      <c r="T172" s="104"/>
      <c r="U172" s="104"/>
      <c r="V172" s="104"/>
      <c r="W172" s="104"/>
      <c r="X172" s="104"/>
      <c r="Y172" s="104"/>
      <c r="Z172" s="104"/>
      <c r="AA172" s="104"/>
      <c r="AB172" s="10"/>
      <c r="AC172" s="104"/>
      <c r="AD172" s="10"/>
      <c r="AE172" s="147"/>
      <c r="AF172" s="104"/>
      <c r="AG172" s="104"/>
      <c r="AH172" s="104"/>
      <c r="AI172" s="104"/>
      <c r="AJ172" s="104"/>
      <c r="AK172" s="104"/>
      <c r="AL172" s="104"/>
      <c r="AM172" s="104"/>
      <c r="AN172" s="104"/>
      <c r="AO172" s="104"/>
      <c r="AP172" s="104"/>
      <c r="AQ172" s="104"/>
      <c r="AR172" s="104"/>
      <c r="AS172" s="104"/>
      <c r="AT172" s="104"/>
      <c r="AU172" s="104"/>
      <c r="AV172" s="104"/>
      <c r="AW172" s="104"/>
      <c r="AX172" s="104"/>
      <c r="AY172" s="104"/>
      <c r="AZ172" s="104"/>
      <c r="BA172" s="104"/>
      <c r="BB172" s="104"/>
      <c r="BC172" s="104"/>
      <c r="BD172" s="104"/>
      <c r="BE172" s="104"/>
      <c r="BF172" s="104"/>
      <c r="BG172" s="104"/>
      <c r="BH172" s="104"/>
      <c r="BI172" s="104"/>
      <c r="BJ172" s="104"/>
      <c r="BK172" s="104"/>
      <c r="BL172" s="104"/>
      <c r="BM172" s="104"/>
      <c r="BN172" s="104"/>
      <c r="BO172" s="104"/>
      <c r="BP172" s="104"/>
      <c r="BQ172" s="104"/>
    </row>
    <row r="173" spans="2:69">
      <c r="B173" s="104"/>
      <c r="C173" s="155"/>
      <c r="D173" s="104"/>
      <c r="E173" s="104"/>
      <c r="F173" s="104"/>
      <c r="G173" s="104"/>
      <c r="H173" s="104"/>
      <c r="I173" s="104"/>
      <c r="J173" s="104"/>
      <c r="K173" s="104"/>
      <c r="L173" s="104"/>
      <c r="M173" s="147"/>
      <c r="N173" s="104"/>
      <c r="O173" s="104"/>
      <c r="P173" s="104"/>
      <c r="Q173" s="104"/>
      <c r="R173" s="104"/>
      <c r="S173" s="104"/>
      <c r="T173" s="104"/>
      <c r="U173" s="104"/>
      <c r="V173" s="104"/>
      <c r="W173" s="104"/>
      <c r="X173" s="104"/>
      <c r="Y173" s="104"/>
      <c r="Z173" s="104"/>
      <c r="AA173" s="104"/>
      <c r="AB173" s="10"/>
      <c r="AC173" s="104"/>
      <c r="AD173" s="10"/>
      <c r="AE173" s="147"/>
      <c r="AF173" s="104"/>
      <c r="AG173" s="104"/>
      <c r="AH173" s="104"/>
      <c r="AI173" s="104"/>
      <c r="AJ173" s="104"/>
      <c r="AK173" s="104"/>
      <c r="AL173" s="104"/>
      <c r="AM173" s="104"/>
      <c r="AN173" s="104"/>
      <c r="AO173" s="104"/>
      <c r="AP173" s="104"/>
      <c r="AQ173" s="104"/>
      <c r="AR173" s="104"/>
      <c r="AS173" s="104"/>
      <c r="AT173" s="104"/>
      <c r="AU173" s="104"/>
      <c r="AV173" s="104"/>
      <c r="AW173" s="104"/>
      <c r="AX173" s="104"/>
      <c r="AY173" s="104"/>
      <c r="AZ173" s="104"/>
      <c r="BA173" s="104"/>
      <c r="BB173" s="104"/>
      <c r="BC173" s="104"/>
      <c r="BD173" s="104"/>
      <c r="BE173" s="104"/>
      <c r="BF173" s="104"/>
      <c r="BG173" s="104"/>
      <c r="BH173" s="104"/>
      <c r="BI173" s="104"/>
      <c r="BJ173" s="104"/>
      <c r="BK173" s="104"/>
      <c r="BL173" s="104"/>
      <c r="BM173" s="104"/>
      <c r="BN173" s="104"/>
      <c r="BO173" s="104"/>
      <c r="BP173" s="104"/>
      <c r="BQ173" s="104"/>
    </row>
    <row r="174" spans="2:69">
      <c r="B174" s="104"/>
      <c r="C174" s="155"/>
      <c r="D174" s="104"/>
      <c r="E174" s="104"/>
      <c r="F174" s="104"/>
      <c r="G174" s="104"/>
      <c r="H174" s="104"/>
      <c r="I174" s="104"/>
      <c r="J174" s="104"/>
      <c r="K174" s="104"/>
      <c r="L174" s="104"/>
      <c r="M174" s="147"/>
      <c r="N174" s="104"/>
      <c r="O174" s="104"/>
      <c r="P174" s="104"/>
      <c r="Q174" s="104"/>
      <c r="R174" s="104"/>
      <c r="S174" s="104"/>
      <c r="T174" s="104"/>
      <c r="U174" s="104"/>
      <c r="V174" s="104"/>
      <c r="W174" s="104"/>
      <c r="X174" s="104"/>
      <c r="Y174" s="104"/>
      <c r="Z174" s="104"/>
      <c r="AA174" s="104"/>
      <c r="AB174" s="10"/>
      <c r="AC174" s="104"/>
      <c r="AD174" s="10"/>
      <c r="AE174" s="147"/>
      <c r="AF174" s="104"/>
      <c r="AG174" s="104"/>
      <c r="AH174" s="104"/>
      <c r="AI174" s="104"/>
      <c r="AJ174" s="104"/>
      <c r="AK174" s="104"/>
      <c r="AL174" s="104"/>
      <c r="AM174" s="104"/>
      <c r="AN174" s="104"/>
      <c r="AO174" s="104"/>
      <c r="AP174" s="104"/>
      <c r="AQ174" s="104"/>
      <c r="AR174" s="104"/>
      <c r="AS174" s="104"/>
      <c r="AT174" s="104"/>
      <c r="AU174" s="104"/>
      <c r="AV174" s="104"/>
      <c r="AW174" s="104"/>
      <c r="AX174" s="104"/>
      <c r="AY174" s="104"/>
      <c r="AZ174" s="104"/>
      <c r="BA174" s="104"/>
      <c r="BB174" s="104"/>
      <c r="BC174" s="104"/>
      <c r="BD174" s="104"/>
      <c r="BE174" s="104"/>
      <c r="BF174" s="104"/>
      <c r="BG174" s="104"/>
      <c r="BH174" s="104"/>
      <c r="BI174" s="104"/>
      <c r="BJ174" s="104"/>
      <c r="BK174" s="104"/>
      <c r="BL174" s="104"/>
      <c r="BM174" s="104"/>
      <c r="BN174" s="104"/>
      <c r="BO174" s="104"/>
      <c r="BP174" s="104"/>
      <c r="BQ174" s="104"/>
    </row>
    <row r="175" spans="2:69">
      <c r="B175" s="104"/>
      <c r="C175" s="155"/>
      <c r="D175" s="104"/>
      <c r="E175" s="104"/>
      <c r="F175" s="104"/>
      <c r="G175" s="104"/>
      <c r="H175" s="104"/>
      <c r="I175" s="104"/>
      <c r="J175" s="104"/>
      <c r="K175" s="104"/>
      <c r="L175" s="104"/>
      <c r="M175" s="147"/>
      <c r="N175" s="104"/>
      <c r="O175" s="104"/>
      <c r="P175" s="104"/>
      <c r="Q175" s="104"/>
      <c r="R175" s="104"/>
      <c r="S175" s="104"/>
      <c r="T175" s="104"/>
      <c r="U175" s="104"/>
      <c r="V175" s="104"/>
      <c r="W175" s="104"/>
      <c r="X175" s="104"/>
      <c r="Y175" s="104"/>
      <c r="Z175" s="104"/>
      <c r="AA175" s="104"/>
      <c r="AB175" s="10"/>
      <c r="AC175" s="104"/>
      <c r="AD175" s="10"/>
      <c r="AE175" s="147"/>
      <c r="AF175" s="104"/>
      <c r="AG175" s="104"/>
      <c r="AH175" s="104"/>
      <c r="AI175" s="104"/>
      <c r="AJ175" s="104"/>
      <c r="AK175" s="104"/>
      <c r="AL175" s="104"/>
      <c r="AM175" s="104"/>
      <c r="AN175" s="104"/>
      <c r="AO175" s="104"/>
      <c r="AP175" s="104"/>
      <c r="AQ175" s="104"/>
      <c r="AR175" s="104"/>
      <c r="AS175" s="104"/>
      <c r="AT175" s="104"/>
      <c r="AU175" s="104"/>
      <c r="AV175" s="104"/>
      <c r="AW175" s="104"/>
      <c r="AX175" s="104"/>
      <c r="AY175" s="104"/>
      <c r="AZ175" s="104"/>
      <c r="BA175" s="104"/>
      <c r="BB175" s="104"/>
      <c r="BC175" s="104"/>
      <c r="BD175" s="104"/>
      <c r="BE175" s="104"/>
      <c r="BF175" s="104"/>
      <c r="BG175" s="104"/>
      <c r="BH175" s="104"/>
      <c r="BI175" s="104"/>
      <c r="BJ175" s="104"/>
      <c r="BK175" s="104"/>
      <c r="BL175" s="104"/>
      <c r="BM175" s="104"/>
      <c r="BN175" s="104"/>
      <c r="BO175" s="104"/>
      <c r="BP175" s="104"/>
      <c r="BQ175" s="104"/>
    </row>
    <row r="176" spans="2:69">
      <c r="B176" s="104"/>
      <c r="C176" s="155"/>
      <c r="D176" s="104"/>
      <c r="E176" s="104"/>
      <c r="F176" s="104"/>
      <c r="G176" s="104"/>
      <c r="H176" s="104"/>
      <c r="I176" s="104"/>
      <c r="J176" s="104"/>
      <c r="K176" s="104"/>
      <c r="L176" s="104"/>
      <c r="M176" s="147"/>
      <c r="N176" s="104"/>
      <c r="O176" s="104"/>
      <c r="P176" s="104"/>
      <c r="Q176" s="104"/>
      <c r="R176" s="104"/>
      <c r="S176" s="104"/>
      <c r="T176" s="104"/>
      <c r="U176" s="104"/>
      <c r="V176" s="104"/>
      <c r="W176" s="104"/>
      <c r="X176" s="104"/>
      <c r="Y176" s="104"/>
      <c r="Z176" s="104"/>
      <c r="AA176" s="104"/>
      <c r="AB176" s="10"/>
      <c r="AC176" s="104"/>
      <c r="AD176" s="10"/>
      <c r="AE176" s="147"/>
      <c r="AF176" s="104"/>
      <c r="AG176" s="104"/>
      <c r="AH176" s="104"/>
      <c r="AI176" s="104"/>
      <c r="AJ176" s="104"/>
      <c r="AK176" s="104"/>
      <c r="AL176" s="104"/>
      <c r="AM176" s="104"/>
      <c r="AN176" s="104"/>
      <c r="AO176" s="104"/>
      <c r="AP176" s="104"/>
      <c r="AQ176" s="104"/>
      <c r="AR176" s="104"/>
      <c r="AS176" s="104"/>
      <c r="AT176" s="104"/>
      <c r="AU176" s="104"/>
      <c r="AV176" s="104"/>
      <c r="AW176" s="104"/>
      <c r="AX176" s="104"/>
      <c r="AY176" s="104"/>
      <c r="AZ176" s="104"/>
      <c r="BA176" s="104"/>
      <c r="BB176" s="104"/>
      <c r="BC176" s="104"/>
      <c r="BD176" s="104"/>
      <c r="BE176" s="104"/>
      <c r="BF176" s="104"/>
      <c r="BG176" s="104"/>
      <c r="BH176" s="104"/>
      <c r="BI176" s="104"/>
      <c r="BJ176" s="104"/>
      <c r="BK176" s="104"/>
      <c r="BL176" s="104"/>
      <c r="BM176" s="104"/>
      <c r="BN176" s="104"/>
      <c r="BO176" s="104"/>
      <c r="BP176" s="104"/>
      <c r="BQ176" s="104"/>
    </row>
    <row r="177" spans="2:69">
      <c r="B177" s="104"/>
      <c r="C177" s="155"/>
      <c r="D177" s="104"/>
      <c r="E177" s="104"/>
      <c r="F177" s="104"/>
      <c r="G177" s="104"/>
      <c r="H177" s="104"/>
      <c r="I177" s="104"/>
      <c r="J177" s="104"/>
      <c r="K177" s="104"/>
      <c r="L177" s="104"/>
      <c r="M177" s="147"/>
      <c r="N177" s="104"/>
      <c r="O177" s="104"/>
      <c r="P177" s="104"/>
      <c r="Q177" s="104"/>
      <c r="R177" s="104"/>
      <c r="S177" s="104"/>
      <c r="T177" s="104"/>
      <c r="U177" s="104"/>
      <c r="V177" s="104"/>
      <c r="W177" s="104"/>
      <c r="X177" s="104"/>
      <c r="Y177" s="104"/>
      <c r="Z177" s="104"/>
      <c r="AA177" s="104"/>
      <c r="AB177" s="10"/>
      <c r="AC177" s="104"/>
      <c r="AD177" s="10"/>
      <c r="AE177" s="147"/>
      <c r="AF177" s="104"/>
      <c r="AG177" s="104"/>
      <c r="AH177" s="104"/>
      <c r="AI177" s="104"/>
      <c r="AJ177" s="104"/>
      <c r="AK177" s="104"/>
      <c r="AL177" s="104"/>
      <c r="AM177" s="104"/>
      <c r="AN177" s="104"/>
      <c r="AO177" s="104"/>
      <c r="AP177" s="104"/>
      <c r="AQ177" s="104"/>
      <c r="AR177" s="104"/>
      <c r="AS177" s="104"/>
      <c r="AT177" s="104"/>
      <c r="AU177" s="104"/>
      <c r="AV177" s="104"/>
      <c r="AW177" s="104"/>
      <c r="AX177" s="104"/>
      <c r="AY177" s="104"/>
      <c r="AZ177" s="104"/>
      <c r="BA177" s="104"/>
      <c r="BB177" s="104"/>
      <c r="BC177" s="104"/>
      <c r="BD177" s="104"/>
      <c r="BE177" s="104"/>
      <c r="BF177" s="104"/>
      <c r="BG177" s="104"/>
      <c r="BH177" s="104"/>
      <c r="BI177" s="104"/>
      <c r="BJ177" s="104"/>
      <c r="BK177" s="104"/>
      <c r="BL177" s="104"/>
      <c r="BM177" s="104"/>
      <c r="BN177" s="104"/>
      <c r="BO177" s="104"/>
      <c r="BP177" s="104"/>
      <c r="BQ177" s="104"/>
    </row>
    <row r="178" spans="2:69">
      <c r="B178" s="104"/>
      <c r="C178" s="155"/>
      <c r="D178" s="104"/>
      <c r="E178" s="104"/>
      <c r="F178" s="104"/>
      <c r="G178" s="104"/>
      <c r="H178" s="104"/>
      <c r="I178" s="104"/>
      <c r="J178" s="104"/>
      <c r="K178" s="104"/>
      <c r="L178" s="104"/>
      <c r="M178" s="147"/>
      <c r="N178" s="104"/>
      <c r="O178" s="104"/>
      <c r="P178" s="104"/>
      <c r="Q178" s="104"/>
      <c r="R178" s="104"/>
      <c r="S178" s="104"/>
      <c r="T178" s="104"/>
      <c r="U178" s="104"/>
      <c r="V178" s="104"/>
      <c r="W178" s="104"/>
      <c r="X178" s="104"/>
      <c r="Y178" s="104"/>
      <c r="Z178" s="104"/>
      <c r="AA178" s="104"/>
      <c r="AB178" s="10"/>
      <c r="AC178" s="104"/>
      <c r="AD178" s="10"/>
      <c r="AE178" s="147"/>
      <c r="AF178" s="104"/>
      <c r="AG178" s="104"/>
      <c r="AH178" s="104"/>
      <c r="AI178" s="104"/>
      <c r="AJ178" s="104"/>
      <c r="AK178" s="104"/>
      <c r="AL178" s="104"/>
      <c r="AM178" s="104"/>
      <c r="AN178" s="104"/>
      <c r="AO178" s="104"/>
      <c r="AP178" s="104"/>
      <c r="AQ178" s="104"/>
      <c r="AR178" s="104"/>
      <c r="AS178" s="104"/>
      <c r="AT178" s="104"/>
      <c r="AU178" s="104"/>
      <c r="AV178" s="104"/>
      <c r="AW178" s="104"/>
      <c r="AX178" s="104"/>
      <c r="AY178" s="104"/>
      <c r="AZ178" s="104"/>
      <c r="BA178" s="104"/>
      <c r="BB178" s="104"/>
      <c r="BC178" s="104"/>
      <c r="BD178" s="104"/>
      <c r="BE178" s="104"/>
      <c r="BF178" s="104"/>
      <c r="BG178" s="104"/>
      <c r="BH178" s="104"/>
      <c r="BI178" s="104"/>
      <c r="BJ178" s="104"/>
      <c r="BK178" s="104"/>
      <c r="BL178" s="104"/>
      <c r="BM178" s="104"/>
      <c r="BN178" s="104"/>
      <c r="BO178" s="104"/>
      <c r="BP178" s="104"/>
      <c r="BQ178" s="104"/>
    </row>
    <row r="179" spans="2:69">
      <c r="B179" s="104"/>
      <c r="C179" s="155"/>
      <c r="D179" s="104"/>
      <c r="E179" s="104"/>
      <c r="F179" s="104"/>
      <c r="G179" s="104"/>
      <c r="H179" s="104"/>
      <c r="I179" s="104"/>
      <c r="J179" s="104"/>
      <c r="K179" s="104"/>
      <c r="L179" s="104"/>
      <c r="M179" s="147"/>
      <c r="N179" s="104"/>
      <c r="O179" s="104"/>
      <c r="P179" s="104"/>
      <c r="Q179" s="104"/>
      <c r="R179" s="104"/>
      <c r="S179" s="104"/>
      <c r="T179" s="104"/>
      <c r="U179" s="104"/>
      <c r="V179" s="104"/>
      <c r="W179" s="104"/>
      <c r="X179" s="104"/>
      <c r="Y179" s="104"/>
      <c r="Z179" s="104"/>
      <c r="AA179" s="104"/>
      <c r="AB179" s="10"/>
      <c r="AC179" s="104"/>
      <c r="AD179" s="10"/>
      <c r="AE179" s="147"/>
      <c r="AF179" s="104"/>
      <c r="AG179" s="104"/>
      <c r="AH179" s="104"/>
      <c r="AI179" s="104"/>
      <c r="AJ179" s="104"/>
      <c r="AK179" s="104"/>
      <c r="AL179" s="104"/>
      <c r="AM179" s="104"/>
      <c r="AN179" s="104"/>
      <c r="AO179" s="104"/>
      <c r="AP179" s="104"/>
      <c r="AQ179" s="104"/>
      <c r="AR179" s="104"/>
      <c r="AS179" s="104"/>
      <c r="AT179" s="104"/>
      <c r="AU179" s="104"/>
      <c r="AV179" s="104"/>
      <c r="AW179" s="104"/>
      <c r="AX179" s="104"/>
      <c r="AY179" s="104"/>
      <c r="AZ179" s="104"/>
      <c r="BA179" s="104"/>
      <c r="BB179" s="104"/>
      <c r="BC179" s="104"/>
      <c r="BD179" s="104"/>
      <c r="BE179" s="104"/>
      <c r="BF179" s="104"/>
      <c r="BG179" s="104"/>
      <c r="BH179" s="104"/>
      <c r="BI179" s="104"/>
      <c r="BJ179" s="104"/>
      <c r="BK179" s="104"/>
      <c r="BL179" s="104"/>
      <c r="BM179" s="104"/>
      <c r="BN179" s="104"/>
      <c r="BO179" s="104"/>
      <c r="BP179" s="104"/>
      <c r="BQ179" s="104"/>
    </row>
    <row r="180" spans="2:69">
      <c r="B180" s="104"/>
      <c r="C180" s="155"/>
      <c r="D180" s="104"/>
      <c r="E180" s="104"/>
      <c r="F180" s="104"/>
      <c r="G180" s="104"/>
      <c r="H180" s="104"/>
      <c r="I180" s="104"/>
      <c r="J180" s="104"/>
      <c r="K180" s="104"/>
      <c r="L180" s="104"/>
      <c r="M180" s="147"/>
      <c r="N180" s="104"/>
      <c r="O180" s="104"/>
      <c r="P180" s="104"/>
      <c r="Q180" s="104"/>
      <c r="R180" s="104"/>
      <c r="S180" s="104"/>
      <c r="T180" s="104"/>
      <c r="U180" s="104"/>
      <c r="V180" s="104"/>
      <c r="W180" s="104"/>
      <c r="X180" s="104"/>
      <c r="Y180" s="104"/>
      <c r="Z180" s="104"/>
      <c r="AA180" s="104"/>
      <c r="AB180" s="10"/>
      <c r="AC180" s="104"/>
      <c r="AD180" s="10"/>
      <c r="AE180" s="147"/>
      <c r="AF180" s="104"/>
      <c r="AG180" s="104"/>
      <c r="AH180" s="104"/>
      <c r="AI180" s="104"/>
      <c r="AJ180" s="104"/>
      <c r="AK180" s="104"/>
      <c r="AL180" s="104"/>
      <c r="AM180" s="104"/>
      <c r="AN180" s="104"/>
      <c r="AO180" s="104"/>
      <c r="AP180" s="104"/>
      <c r="AQ180" s="104"/>
      <c r="AR180" s="104"/>
      <c r="AS180" s="104"/>
      <c r="AT180" s="104"/>
      <c r="AU180" s="104"/>
      <c r="AV180" s="104"/>
      <c r="AW180" s="104"/>
      <c r="AX180" s="104"/>
      <c r="AY180" s="104"/>
      <c r="AZ180" s="104"/>
      <c r="BA180" s="104"/>
      <c r="BB180" s="104"/>
      <c r="BC180" s="104"/>
      <c r="BD180" s="104"/>
      <c r="BE180" s="104"/>
      <c r="BF180" s="104"/>
      <c r="BG180" s="104"/>
      <c r="BH180" s="104"/>
      <c r="BI180" s="104"/>
      <c r="BJ180" s="104"/>
      <c r="BK180" s="104"/>
      <c r="BL180" s="104"/>
      <c r="BM180" s="104"/>
      <c r="BN180" s="104"/>
      <c r="BO180" s="104"/>
      <c r="BP180" s="104"/>
      <c r="BQ180" s="104"/>
    </row>
    <row r="181" spans="2:69">
      <c r="B181" s="104"/>
      <c r="C181" s="155"/>
      <c r="D181" s="104"/>
      <c r="E181" s="104"/>
      <c r="F181" s="104"/>
      <c r="G181" s="104"/>
      <c r="H181" s="104"/>
      <c r="I181" s="104"/>
      <c r="J181" s="104"/>
      <c r="K181" s="104"/>
      <c r="L181" s="104"/>
      <c r="M181" s="147"/>
      <c r="N181" s="104"/>
      <c r="O181" s="104"/>
      <c r="P181" s="104"/>
      <c r="Q181" s="104"/>
      <c r="R181" s="104"/>
      <c r="S181" s="104"/>
      <c r="T181" s="104"/>
      <c r="U181" s="104"/>
      <c r="V181" s="104"/>
      <c r="W181" s="104"/>
      <c r="X181" s="104"/>
      <c r="Y181" s="104"/>
      <c r="Z181" s="104"/>
      <c r="AA181" s="104"/>
      <c r="AB181" s="10"/>
      <c r="AC181" s="104"/>
      <c r="AD181" s="10"/>
      <c r="AE181" s="147"/>
      <c r="AF181" s="104"/>
      <c r="AG181" s="104"/>
      <c r="AH181" s="104"/>
      <c r="AI181" s="104"/>
      <c r="AJ181" s="104"/>
      <c r="AK181" s="104"/>
      <c r="AL181" s="104"/>
      <c r="AM181" s="104"/>
      <c r="AN181" s="104"/>
      <c r="AO181" s="104"/>
      <c r="AP181" s="104"/>
      <c r="AQ181" s="104"/>
      <c r="AR181" s="104"/>
      <c r="AS181" s="104"/>
      <c r="AT181" s="104"/>
      <c r="AU181" s="104"/>
      <c r="AV181" s="104"/>
      <c r="AW181" s="104"/>
      <c r="AX181" s="104"/>
      <c r="AY181" s="104"/>
      <c r="AZ181" s="104"/>
      <c r="BA181" s="104"/>
      <c r="BB181" s="104"/>
      <c r="BC181" s="104"/>
      <c r="BD181" s="104"/>
      <c r="BE181" s="104"/>
      <c r="BF181" s="104"/>
      <c r="BG181" s="104"/>
      <c r="BH181" s="104"/>
      <c r="BI181" s="104"/>
      <c r="BJ181" s="104"/>
      <c r="BK181" s="104"/>
      <c r="BL181" s="104"/>
      <c r="BM181" s="104"/>
      <c r="BN181" s="104"/>
      <c r="BO181" s="104"/>
      <c r="BP181" s="104"/>
      <c r="BQ181" s="104"/>
    </row>
    <row r="182" spans="2:69">
      <c r="B182" s="104"/>
      <c r="C182" s="155"/>
      <c r="D182" s="104"/>
      <c r="E182" s="104"/>
      <c r="F182" s="104"/>
      <c r="G182" s="104"/>
      <c r="H182" s="104"/>
      <c r="I182" s="104"/>
      <c r="J182" s="104"/>
      <c r="K182" s="104"/>
      <c r="L182" s="104"/>
      <c r="M182" s="147"/>
      <c r="N182" s="104"/>
      <c r="O182" s="104"/>
      <c r="P182" s="104"/>
      <c r="Q182" s="104"/>
      <c r="R182" s="104"/>
      <c r="S182" s="104"/>
      <c r="T182" s="104"/>
      <c r="U182" s="104"/>
      <c r="V182" s="104"/>
      <c r="W182" s="104"/>
      <c r="X182" s="104"/>
      <c r="Y182" s="104"/>
      <c r="Z182" s="104"/>
      <c r="AA182" s="104"/>
      <c r="AB182" s="10"/>
      <c r="AC182" s="104"/>
      <c r="AD182" s="10"/>
      <c r="AE182" s="147"/>
      <c r="AF182" s="104"/>
      <c r="AG182" s="104"/>
      <c r="AH182" s="104"/>
      <c r="AI182" s="104"/>
      <c r="AJ182" s="104"/>
      <c r="AK182" s="104"/>
      <c r="AL182" s="104"/>
      <c r="AM182" s="104"/>
      <c r="AN182" s="104"/>
      <c r="AO182" s="104"/>
      <c r="AP182" s="104"/>
      <c r="AQ182" s="104"/>
      <c r="AR182" s="104"/>
      <c r="AS182" s="104"/>
      <c r="AT182" s="104"/>
      <c r="AU182" s="104"/>
      <c r="AV182" s="104"/>
      <c r="AW182" s="104"/>
      <c r="AX182" s="104"/>
      <c r="AY182" s="104"/>
      <c r="AZ182" s="104"/>
      <c r="BA182" s="104"/>
      <c r="BB182" s="104"/>
      <c r="BC182" s="104"/>
      <c r="BD182" s="104"/>
      <c r="BE182" s="104"/>
      <c r="BF182" s="104"/>
      <c r="BG182" s="104"/>
      <c r="BH182" s="104"/>
      <c r="BI182" s="104"/>
      <c r="BJ182" s="104"/>
      <c r="BK182" s="104"/>
      <c r="BL182" s="104"/>
      <c r="BM182" s="104"/>
      <c r="BN182" s="104"/>
      <c r="BO182" s="104"/>
      <c r="BP182" s="104"/>
      <c r="BQ182" s="104"/>
    </row>
    <row r="183" spans="2:69">
      <c r="B183" s="104"/>
      <c r="C183" s="155"/>
      <c r="D183" s="104"/>
      <c r="E183" s="104"/>
      <c r="F183" s="104"/>
      <c r="G183" s="104"/>
      <c r="H183" s="104"/>
      <c r="I183" s="104"/>
      <c r="J183" s="104"/>
      <c r="K183" s="104"/>
      <c r="L183" s="104"/>
      <c r="M183" s="147"/>
      <c r="N183" s="104"/>
      <c r="O183" s="104"/>
      <c r="P183" s="104"/>
      <c r="Q183" s="104"/>
      <c r="R183" s="104"/>
      <c r="S183" s="104"/>
      <c r="T183" s="104"/>
      <c r="U183" s="104"/>
      <c r="V183" s="104"/>
      <c r="W183" s="104"/>
      <c r="X183" s="104"/>
      <c r="Y183" s="104"/>
      <c r="Z183" s="104"/>
      <c r="AA183" s="104"/>
      <c r="AB183" s="10"/>
      <c r="AC183" s="104"/>
      <c r="AD183" s="10"/>
      <c r="AE183" s="147"/>
      <c r="AF183" s="104"/>
      <c r="AG183" s="104"/>
      <c r="AH183" s="104"/>
      <c r="AI183" s="104"/>
      <c r="AJ183" s="104"/>
      <c r="AK183" s="104"/>
      <c r="AL183" s="104"/>
      <c r="AM183" s="104"/>
      <c r="AN183" s="104"/>
      <c r="AO183" s="104"/>
      <c r="AP183" s="104"/>
      <c r="AQ183" s="104"/>
      <c r="AR183" s="104"/>
      <c r="AS183" s="104"/>
      <c r="AT183" s="104"/>
      <c r="AU183" s="104"/>
      <c r="AV183" s="104"/>
      <c r="AW183" s="104"/>
      <c r="AX183" s="104"/>
      <c r="AY183" s="104"/>
      <c r="AZ183" s="104"/>
      <c r="BA183" s="104"/>
      <c r="BB183" s="104"/>
      <c r="BC183" s="104"/>
      <c r="BD183" s="104"/>
      <c r="BE183" s="104"/>
      <c r="BF183" s="104"/>
      <c r="BG183" s="104"/>
      <c r="BH183" s="104"/>
      <c r="BI183" s="104"/>
      <c r="BJ183" s="104"/>
      <c r="BK183" s="104"/>
      <c r="BL183" s="104"/>
      <c r="BM183" s="104"/>
      <c r="BN183" s="104"/>
      <c r="BO183" s="104"/>
      <c r="BP183" s="104"/>
      <c r="BQ183" s="104"/>
    </row>
    <row r="184" spans="2:69">
      <c r="B184" s="104"/>
      <c r="C184" s="155"/>
      <c r="D184" s="104"/>
      <c r="E184" s="104"/>
      <c r="F184" s="104"/>
      <c r="G184" s="104"/>
      <c r="H184" s="104"/>
      <c r="I184" s="104"/>
      <c r="J184" s="104"/>
      <c r="K184" s="104"/>
      <c r="L184" s="104"/>
      <c r="M184" s="147"/>
      <c r="N184" s="104"/>
      <c r="O184" s="104"/>
      <c r="P184" s="104"/>
      <c r="Q184" s="104"/>
      <c r="R184" s="104"/>
      <c r="S184" s="104"/>
      <c r="T184" s="104"/>
      <c r="U184" s="104"/>
      <c r="V184" s="104"/>
      <c r="W184" s="104"/>
      <c r="X184" s="104"/>
      <c r="Y184" s="104"/>
      <c r="Z184" s="104"/>
      <c r="AA184" s="104"/>
      <c r="AB184" s="10"/>
      <c r="AC184" s="104"/>
      <c r="AD184" s="10"/>
      <c r="AE184" s="147"/>
      <c r="AF184" s="104"/>
      <c r="AG184" s="104"/>
      <c r="AH184" s="104"/>
      <c r="AI184" s="104"/>
      <c r="AJ184" s="104"/>
      <c r="AK184" s="104"/>
      <c r="AL184" s="104"/>
      <c r="AM184" s="104"/>
      <c r="AN184" s="104"/>
      <c r="AO184" s="104"/>
      <c r="AP184" s="104"/>
      <c r="AQ184" s="104"/>
      <c r="AR184" s="104"/>
      <c r="AS184" s="104"/>
      <c r="AT184" s="104"/>
      <c r="AU184" s="104"/>
      <c r="AV184" s="104"/>
      <c r="AW184" s="104"/>
      <c r="AX184" s="104"/>
      <c r="AY184" s="104"/>
      <c r="AZ184" s="104"/>
      <c r="BA184" s="104"/>
      <c r="BB184" s="104"/>
      <c r="BC184" s="104"/>
      <c r="BD184" s="104"/>
      <c r="BE184" s="104"/>
      <c r="BF184" s="104"/>
      <c r="BG184" s="104"/>
      <c r="BH184" s="104"/>
      <c r="BI184" s="104"/>
      <c r="BJ184" s="104"/>
      <c r="BK184" s="104"/>
      <c r="BL184" s="104"/>
      <c r="BM184" s="104"/>
      <c r="BN184" s="104"/>
      <c r="BO184" s="104"/>
      <c r="BP184" s="104"/>
      <c r="BQ184" s="104"/>
    </row>
    <row r="185" spans="2:69">
      <c r="B185" s="104"/>
      <c r="C185" s="155"/>
      <c r="D185" s="104"/>
      <c r="E185" s="104"/>
      <c r="F185" s="104"/>
      <c r="G185" s="104"/>
      <c r="H185" s="104"/>
      <c r="I185" s="104"/>
      <c r="J185" s="104"/>
      <c r="K185" s="104"/>
      <c r="L185" s="104"/>
      <c r="M185" s="147"/>
      <c r="N185" s="104"/>
      <c r="O185" s="104"/>
      <c r="P185" s="104"/>
      <c r="Q185" s="104"/>
      <c r="R185" s="104"/>
      <c r="S185" s="104"/>
      <c r="T185" s="104"/>
      <c r="U185" s="104"/>
      <c r="V185" s="104"/>
      <c r="W185" s="104"/>
      <c r="X185" s="104"/>
      <c r="Y185" s="104"/>
      <c r="Z185" s="104"/>
      <c r="AA185" s="104"/>
      <c r="AB185" s="10"/>
      <c r="AC185" s="104"/>
      <c r="AD185" s="10"/>
      <c r="AE185" s="147"/>
      <c r="AF185" s="104"/>
      <c r="AG185" s="104"/>
      <c r="AH185" s="104"/>
      <c r="AI185" s="104"/>
      <c r="AJ185" s="104"/>
      <c r="AK185" s="104"/>
      <c r="AL185" s="104"/>
      <c r="AM185" s="104"/>
      <c r="AN185" s="104"/>
      <c r="AO185" s="104"/>
      <c r="AP185" s="104"/>
      <c r="AQ185" s="104"/>
      <c r="AR185" s="104"/>
      <c r="AS185" s="104"/>
      <c r="AT185" s="104"/>
      <c r="AU185" s="104"/>
      <c r="AV185" s="104"/>
      <c r="AW185" s="104"/>
      <c r="AX185" s="104"/>
      <c r="AY185" s="104"/>
      <c r="AZ185" s="104"/>
      <c r="BA185" s="104"/>
      <c r="BB185" s="104"/>
      <c r="BC185" s="104"/>
      <c r="BD185" s="104"/>
      <c r="BE185" s="104"/>
      <c r="BF185" s="104"/>
      <c r="BG185" s="104"/>
      <c r="BH185" s="104"/>
      <c r="BI185" s="104"/>
      <c r="BJ185" s="104"/>
      <c r="BK185" s="104"/>
      <c r="BL185" s="104"/>
      <c r="BM185" s="104"/>
      <c r="BN185" s="104"/>
      <c r="BO185" s="104"/>
      <c r="BP185" s="104"/>
      <c r="BQ185" s="104"/>
    </row>
    <row r="186" spans="2:69">
      <c r="B186" s="104"/>
      <c r="C186" s="155"/>
      <c r="D186" s="104"/>
      <c r="E186" s="104"/>
      <c r="F186" s="104"/>
      <c r="G186" s="104"/>
      <c r="H186" s="104"/>
      <c r="I186" s="104"/>
      <c r="J186" s="104"/>
      <c r="K186" s="104"/>
      <c r="L186" s="104"/>
      <c r="M186" s="147"/>
      <c r="N186" s="104"/>
      <c r="O186" s="104"/>
      <c r="P186" s="104"/>
      <c r="Q186" s="104"/>
      <c r="R186" s="104"/>
      <c r="S186" s="104"/>
      <c r="T186" s="104"/>
      <c r="U186" s="104"/>
      <c r="V186" s="104"/>
      <c r="W186" s="104"/>
      <c r="X186" s="104"/>
      <c r="Y186" s="104"/>
      <c r="Z186" s="104"/>
      <c r="AA186" s="104"/>
      <c r="AB186" s="10"/>
      <c r="AC186" s="104"/>
      <c r="AD186" s="10"/>
      <c r="AE186" s="147"/>
      <c r="AF186" s="104"/>
      <c r="AG186" s="104"/>
      <c r="AH186" s="104"/>
      <c r="AI186" s="104"/>
      <c r="AJ186" s="104"/>
      <c r="AK186" s="104"/>
      <c r="AL186" s="104"/>
      <c r="AM186" s="104"/>
      <c r="AN186" s="104"/>
      <c r="AO186" s="104"/>
      <c r="AP186" s="104"/>
      <c r="AQ186" s="104"/>
      <c r="AR186" s="104"/>
      <c r="AS186" s="104"/>
      <c r="AT186" s="104"/>
      <c r="AU186" s="104"/>
      <c r="AV186" s="104"/>
      <c r="AW186" s="104"/>
      <c r="AX186" s="104"/>
      <c r="AY186" s="104"/>
      <c r="AZ186" s="104"/>
      <c r="BA186" s="104"/>
      <c r="BB186" s="104"/>
      <c r="BC186" s="104"/>
      <c r="BD186" s="104"/>
      <c r="BE186" s="104"/>
      <c r="BF186" s="104"/>
      <c r="BG186" s="104"/>
      <c r="BH186" s="104"/>
      <c r="BI186" s="104"/>
      <c r="BJ186" s="104"/>
      <c r="BK186" s="104"/>
      <c r="BL186" s="104"/>
      <c r="BM186" s="104"/>
      <c r="BN186" s="104"/>
      <c r="BO186" s="104"/>
      <c r="BP186" s="104"/>
      <c r="BQ186" s="104"/>
    </row>
    <row r="187" spans="2:69">
      <c r="B187" s="104"/>
      <c r="C187" s="155"/>
      <c r="D187" s="104"/>
      <c r="E187" s="104"/>
      <c r="F187" s="104"/>
      <c r="G187" s="104"/>
      <c r="H187" s="104"/>
      <c r="I187" s="104"/>
      <c r="J187" s="104"/>
      <c r="K187" s="104"/>
      <c r="L187" s="104"/>
      <c r="M187" s="147"/>
      <c r="N187" s="104"/>
      <c r="O187" s="104"/>
      <c r="P187" s="104"/>
      <c r="Q187" s="104"/>
      <c r="R187" s="104"/>
      <c r="S187" s="104"/>
      <c r="T187" s="104"/>
      <c r="U187" s="104"/>
      <c r="V187" s="104"/>
      <c r="W187" s="104"/>
      <c r="X187" s="104"/>
      <c r="Y187" s="104"/>
      <c r="Z187" s="104"/>
      <c r="AA187" s="104"/>
      <c r="AB187" s="10"/>
      <c r="AC187" s="104"/>
      <c r="AD187" s="10"/>
      <c r="AE187" s="147"/>
      <c r="AF187" s="104"/>
      <c r="AG187" s="104"/>
      <c r="AH187" s="104"/>
      <c r="AI187" s="104"/>
      <c r="AJ187" s="104"/>
      <c r="AK187" s="104"/>
      <c r="AL187" s="104"/>
      <c r="AM187" s="104"/>
      <c r="AN187" s="104"/>
      <c r="AO187" s="104"/>
      <c r="AP187" s="104"/>
      <c r="AQ187" s="104"/>
      <c r="AR187" s="104"/>
      <c r="AS187" s="104"/>
      <c r="AT187" s="104"/>
      <c r="AU187" s="104"/>
      <c r="AV187" s="104"/>
      <c r="AW187" s="104"/>
      <c r="AX187" s="104"/>
      <c r="AY187" s="104"/>
      <c r="AZ187" s="104"/>
      <c r="BA187" s="104"/>
      <c r="BB187" s="104"/>
      <c r="BC187" s="104"/>
      <c r="BD187" s="104"/>
      <c r="BE187" s="104"/>
      <c r="BF187" s="104"/>
      <c r="BG187" s="104"/>
      <c r="BH187" s="104"/>
      <c r="BI187" s="104"/>
      <c r="BJ187" s="104"/>
      <c r="BK187" s="104"/>
      <c r="BL187" s="104"/>
      <c r="BM187" s="104"/>
      <c r="BN187" s="104"/>
      <c r="BO187" s="104"/>
      <c r="BP187" s="104"/>
      <c r="BQ187" s="104"/>
    </row>
    <row r="188" spans="2:69">
      <c r="B188" s="104"/>
      <c r="C188" s="155"/>
      <c r="D188" s="104"/>
      <c r="E188" s="104"/>
      <c r="F188" s="104"/>
      <c r="G188" s="104"/>
      <c r="H188" s="104"/>
      <c r="I188" s="104"/>
      <c r="J188" s="104"/>
      <c r="K188" s="104"/>
      <c r="L188" s="104"/>
      <c r="M188" s="147"/>
      <c r="N188" s="104"/>
      <c r="O188" s="104"/>
      <c r="P188" s="104"/>
      <c r="Q188" s="104"/>
      <c r="R188" s="104"/>
      <c r="S188" s="104"/>
      <c r="T188" s="104"/>
      <c r="U188" s="104"/>
      <c r="V188" s="104"/>
      <c r="W188" s="104"/>
      <c r="X188" s="104"/>
      <c r="Y188" s="104"/>
      <c r="Z188" s="104"/>
      <c r="AA188" s="104"/>
      <c r="AB188" s="10"/>
      <c r="AC188" s="104"/>
      <c r="AD188" s="10"/>
      <c r="AE188" s="147"/>
      <c r="AF188" s="104"/>
      <c r="AG188" s="104"/>
      <c r="AH188" s="104"/>
      <c r="AI188" s="104"/>
      <c r="AJ188" s="104"/>
      <c r="AK188" s="104"/>
      <c r="AL188" s="104"/>
      <c r="AM188" s="104"/>
      <c r="AN188" s="104"/>
      <c r="AO188" s="104"/>
      <c r="AP188" s="104"/>
      <c r="AQ188" s="104"/>
      <c r="AR188" s="104"/>
      <c r="AS188" s="104"/>
      <c r="AT188" s="104"/>
      <c r="AU188" s="104"/>
      <c r="AV188" s="104"/>
      <c r="AW188" s="104"/>
      <c r="AX188" s="104"/>
      <c r="AY188" s="104"/>
      <c r="AZ188" s="104"/>
      <c r="BA188" s="104"/>
      <c r="BB188" s="104"/>
      <c r="BC188" s="104"/>
      <c r="BD188" s="104"/>
      <c r="BE188" s="104"/>
      <c r="BF188" s="104"/>
      <c r="BG188" s="104"/>
      <c r="BH188" s="104"/>
      <c r="BI188" s="104"/>
      <c r="BJ188" s="104"/>
      <c r="BK188" s="104"/>
      <c r="BL188" s="104"/>
      <c r="BM188" s="104"/>
      <c r="BN188" s="104"/>
      <c r="BO188" s="104"/>
      <c r="BP188" s="104"/>
      <c r="BQ188" s="104"/>
    </row>
    <row r="189" spans="2:69">
      <c r="B189" s="104"/>
      <c r="C189" s="155"/>
      <c r="D189" s="104"/>
      <c r="E189" s="104"/>
      <c r="F189" s="104"/>
      <c r="G189" s="104"/>
      <c r="H189" s="104"/>
      <c r="I189" s="104"/>
      <c r="J189" s="104"/>
      <c r="K189" s="104"/>
      <c r="L189" s="104"/>
      <c r="M189" s="147"/>
      <c r="N189" s="104"/>
      <c r="O189" s="104"/>
      <c r="P189" s="104"/>
      <c r="Q189" s="104"/>
      <c r="R189" s="104"/>
      <c r="S189" s="104"/>
      <c r="T189" s="104"/>
      <c r="U189" s="104"/>
      <c r="V189" s="104"/>
      <c r="W189" s="104"/>
      <c r="X189" s="104"/>
      <c r="Y189" s="104"/>
      <c r="Z189" s="104"/>
      <c r="AA189" s="104"/>
      <c r="AB189" s="10"/>
      <c r="AC189" s="104"/>
      <c r="AD189" s="10"/>
      <c r="AE189" s="147"/>
      <c r="AF189" s="104"/>
      <c r="AG189" s="104"/>
      <c r="AH189" s="104"/>
      <c r="AI189" s="104"/>
      <c r="AJ189" s="104"/>
      <c r="AK189" s="104"/>
      <c r="AL189" s="104"/>
      <c r="AM189" s="104"/>
      <c r="AN189" s="104"/>
      <c r="AO189" s="104"/>
      <c r="AP189" s="104"/>
      <c r="AQ189" s="104"/>
      <c r="AR189" s="104"/>
      <c r="AS189" s="104"/>
      <c r="AT189" s="104"/>
      <c r="AU189" s="104"/>
      <c r="AV189" s="104"/>
      <c r="AW189" s="104"/>
      <c r="AX189" s="104"/>
      <c r="AY189" s="104"/>
      <c r="AZ189" s="104"/>
      <c r="BA189" s="104"/>
      <c r="BB189" s="104"/>
      <c r="BC189" s="104"/>
      <c r="BD189" s="104"/>
      <c r="BE189" s="104"/>
      <c r="BF189" s="104"/>
      <c r="BG189" s="104"/>
      <c r="BH189" s="104"/>
      <c r="BI189" s="104"/>
      <c r="BJ189" s="104"/>
      <c r="BK189" s="104"/>
      <c r="BL189" s="104"/>
      <c r="BM189" s="104"/>
      <c r="BN189" s="104"/>
      <c r="BO189" s="104"/>
      <c r="BP189" s="104"/>
      <c r="BQ189" s="104"/>
    </row>
    <row r="190" spans="2:69">
      <c r="B190" s="104"/>
      <c r="C190" s="155"/>
      <c r="D190" s="104"/>
      <c r="E190" s="104"/>
      <c r="F190" s="104"/>
      <c r="G190" s="104"/>
      <c r="H190" s="104"/>
      <c r="I190" s="104"/>
      <c r="J190" s="104"/>
      <c r="K190" s="104"/>
      <c r="L190" s="104"/>
      <c r="M190" s="147"/>
      <c r="N190" s="104"/>
      <c r="O190" s="104"/>
      <c r="P190" s="104"/>
      <c r="Q190" s="104"/>
      <c r="R190" s="104"/>
      <c r="S190" s="104"/>
      <c r="T190" s="104"/>
      <c r="U190" s="104"/>
      <c r="V190" s="104"/>
      <c r="W190" s="104"/>
      <c r="X190" s="104"/>
      <c r="Y190" s="104"/>
      <c r="Z190" s="104"/>
      <c r="AA190" s="104"/>
      <c r="AB190" s="10"/>
      <c r="AC190" s="104"/>
      <c r="AD190" s="10"/>
      <c r="AE190" s="147"/>
      <c r="AF190" s="104"/>
      <c r="AG190" s="104"/>
      <c r="AH190" s="104"/>
      <c r="AI190" s="104"/>
      <c r="AJ190" s="104"/>
      <c r="AK190" s="104"/>
      <c r="AL190" s="104"/>
      <c r="AM190" s="104"/>
      <c r="AN190" s="104"/>
      <c r="AO190" s="104"/>
      <c r="AP190" s="104"/>
      <c r="AQ190" s="104"/>
      <c r="AR190" s="104"/>
      <c r="AS190" s="104"/>
      <c r="AT190" s="104"/>
      <c r="AU190" s="104"/>
      <c r="AV190" s="104"/>
      <c r="AW190" s="104"/>
      <c r="AX190" s="104"/>
      <c r="AY190" s="104"/>
      <c r="AZ190" s="104"/>
      <c r="BA190" s="104"/>
      <c r="BB190" s="104"/>
      <c r="BC190" s="104"/>
      <c r="BD190" s="104"/>
      <c r="BE190" s="104"/>
      <c r="BF190" s="104"/>
      <c r="BG190" s="104"/>
      <c r="BH190" s="104"/>
      <c r="BI190" s="104"/>
      <c r="BJ190" s="104"/>
      <c r="BK190" s="104"/>
      <c r="BL190" s="104"/>
      <c r="BM190" s="104"/>
      <c r="BN190" s="104"/>
      <c r="BO190" s="104"/>
      <c r="BP190" s="104"/>
      <c r="BQ190" s="104"/>
    </row>
    <row r="191" spans="2:69">
      <c r="B191" s="104"/>
      <c r="C191" s="155"/>
      <c r="D191" s="104"/>
      <c r="E191" s="104"/>
      <c r="F191" s="104"/>
      <c r="G191" s="104"/>
      <c r="H191" s="104"/>
      <c r="I191" s="104"/>
      <c r="J191" s="104"/>
      <c r="K191" s="104"/>
      <c r="L191" s="104"/>
      <c r="M191" s="147"/>
      <c r="N191" s="104"/>
      <c r="O191" s="104"/>
      <c r="P191" s="104"/>
      <c r="Q191" s="104"/>
      <c r="R191" s="104"/>
      <c r="S191" s="104"/>
      <c r="T191" s="104"/>
      <c r="U191" s="104"/>
      <c r="V191" s="104"/>
      <c r="W191" s="104"/>
      <c r="X191" s="104"/>
      <c r="Y191" s="104"/>
      <c r="Z191" s="104"/>
      <c r="AA191" s="104"/>
      <c r="AB191" s="10"/>
      <c r="AC191" s="104"/>
      <c r="AD191" s="10"/>
      <c r="AE191" s="147"/>
      <c r="AF191" s="104"/>
      <c r="AG191" s="104"/>
      <c r="AH191" s="104"/>
      <c r="AI191" s="104"/>
      <c r="AJ191" s="104"/>
      <c r="AK191" s="104"/>
      <c r="AL191" s="104"/>
      <c r="AM191" s="104"/>
      <c r="AN191" s="104"/>
      <c r="AO191" s="104"/>
      <c r="AP191" s="104"/>
      <c r="AQ191" s="104"/>
      <c r="AR191" s="104"/>
      <c r="AS191" s="104"/>
      <c r="AT191" s="104"/>
      <c r="AU191" s="104"/>
      <c r="AV191" s="104"/>
      <c r="AW191" s="104"/>
      <c r="AX191" s="104"/>
      <c r="AY191" s="104"/>
      <c r="AZ191" s="104"/>
      <c r="BA191" s="104"/>
      <c r="BB191" s="104"/>
      <c r="BC191" s="104"/>
      <c r="BD191" s="104"/>
      <c r="BE191" s="104"/>
      <c r="BF191" s="104"/>
      <c r="BG191" s="104"/>
      <c r="BH191" s="104"/>
      <c r="BI191" s="104"/>
      <c r="BJ191" s="104"/>
      <c r="BK191" s="104"/>
      <c r="BL191" s="104"/>
      <c r="BM191" s="104"/>
      <c r="BN191" s="104"/>
      <c r="BO191" s="104"/>
      <c r="BP191" s="104"/>
      <c r="BQ191" s="104"/>
    </row>
    <row r="192" spans="2:69">
      <c r="B192" s="104"/>
      <c r="C192" s="155"/>
      <c r="D192" s="104"/>
      <c r="E192" s="104"/>
      <c r="F192" s="104"/>
      <c r="G192" s="104"/>
      <c r="H192" s="104"/>
      <c r="I192" s="104"/>
      <c r="J192" s="104"/>
      <c r="K192" s="104"/>
      <c r="L192" s="104"/>
      <c r="M192" s="147"/>
      <c r="N192" s="104"/>
      <c r="O192" s="104"/>
      <c r="P192" s="104"/>
      <c r="Q192" s="104"/>
      <c r="R192" s="104"/>
      <c r="S192" s="104"/>
      <c r="T192" s="104"/>
      <c r="U192" s="104"/>
      <c r="V192" s="104"/>
      <c r="W192" s="104"/>
      <c r="X192" s="104"/>
      <c r="Y192" s="104"/>
      <c r="Z192" s="104"/>
      <c r="AA192" s="104"/>
      <c r="AB192" s="10"/>
      <c r="AC192" s="104"/>
      <c r="AD192" s="10"/>
      <c r="AE192" s="147"/>
      <c r="AF192" s="104"/>
      <c r="AG192" s="104"/>
      <c r="AH192" s="104"/>
      <c r="AI192" s="104"/>
      <c r="AJ192" s="104"/>
      <c r="AK192" s="104"/>
      <c r="AL192" s="104"/>
      <c r="AM192" s="104"/>
      <c r="AN192" s="104"/>
      <c r="AO192" s="104"/>
      <c r="AP192" s="104"/>
      <c r="AQ192" s="104"/>
      <c r="AR192" s="104"/>
      <c r="AS192" s="104"/>
      <c r="AT192" s="104"/>
      <c r="AU192" s="104"/>
      <c r="AV192" s="104"/>
      <c r="AW192" s="104"/>
      <c r="AX192" s="104"/>
      <c r="AY192" s="104"/>
      <c r="AZ192" s="104"/>
      <c r="BA192" s="104"/>
      <c r="BB192" s="104"/>
      <c r="BC192" s="104"/>
      <c r="BD192" s="104"/>
      <c r="BE192" s="104"/>
      <c r="BF192" s="104"/>
      <c r="BG192" s="104"/>
      <c r="BH192" s="104"/>
      <c r="BI192" s="104"/>
      <c r="BJ192" s="104"/>
      <c r="BK192" s="104"/>
      <c r="BL192" s="104"/>
      <c r="BM192" s="104"/>
      <c r="BN192" s="104"/>
      <c r="BO192" s="104"/>
      <c r="BP192" s="104"/>
      <c r="BQ192" s="104"/>
    </row>
    <row r="193" spans="2:69">
      <c r="B193" s="104"/>
      <c r="C193" s="155"/>
      <c r="D193" s="104"/>
      <c r="E193" s="104"/>
      <c r="F193" s="104"/>
      <c r="G193" s="104"/>
      <c r="H193" s="104"/>
      <c r="I193" s="104"/>
      <c r="J193" s="104"/>
      <c r="K193" s="104"/>
      <c r="L193" s="104"/>
      <c r="M193" s="147"/>
      <c r="N193" s="104"/>
      <c r="O193" s="104"/>
      <c r="P193" s="104"/>
      <c r="Q193" s="104"/>
      <c r="R193" s="104"/>
      <c r="S193" s="104"/>
      <c r="T193" s="104"/>
      <c r="U193" s="104"/>
      <c r="V193" s="104"/>
      <c r="W193" s="104"/>
      <c r="X193" s="104"/>
      <c r="Y193" s="104"/>
      <c r="Z193" s="104"/>
      <c r="AA193" s="104"/>
      <c r="AB193" s="10"/>
      <c r="AC193" s="104"/>
      <c r="AD193" s="10"/>
      <c r="AE193" s="147"/>
      <c r="AF193" s="104"/>
      <c r="AG193" s="104"/>
      <c r="AH193" s="104"/>
      <c r="AI193" s="104"/>
      <c r="AJ193" s="104"/>
      <c r="AK193" s="104"/>
      <c r="AL193" s="104"/>
      <c r="AM193" s="104"/>
      <c r="AN193" s="104"/>
      <c r="AO193" s="104"/>
      <c r="AP193" s="104"/>
      <c r="AQ193" s="104"/>
      <c r="AR193" s="104"/>
      <c r="AS193" s="104"/>
      <c r="AT193" s="104"/>
      <c r="AU193" s="104"/>
      <c r="AV193" s="104"/>
      <c r="AW193" s="104"/>
      <c r="AX193" s="104"/>
      <c r="AY193" s="104"/>
      <c r="AZ193" s="104"/>
      <c r="BA193" s="104"/>
      <c r="BB193" s="104"/>
      <c r="BC193" s="104"/>
      <c r="BD193" s="104"/>
      <c r="BE193" s="104"/>
      <c r="BF193" s="104"/>
      <c r="BG193" s="104"/>
      <c r="BH193" s="104"/>
      <c r="BI193" s="104"/>
      <c r="BJ193" s="104"/>
      <c r="BK193" s="104"/>
      <c r="BL193" s="104"/>
      <c r="BM193" s="104"/>
      <c r="BN193" s="104"/>
      <c r="BO193" s="104"/>
      <c r="BP193" s="104"/>
      <c r="BQ193" s="104"/>
    </row>
    <row r="194" spans="2:69">
      <c r="B194" s="104"/>
      <c r="C194" s="155"/>
      <c r="D194" s="104"/>
      <c r="E194" s="104"/>
      <c r="F194" s="104"/>
      <c r="G194" s="104"/>
      <c r="H194" s="104"/>
      <c r="I194" s="104"/>
      <c r="J194" s="104"/>
      <c r="K194" s="104"/>
      <c r="L194" s="104"/>
      <c r="M194" s="147"/>
      <c r="N194" s="104"/>
      <c r="O194" s="104"/>
      <c r="P194" s="104"/>
      <c r="Q194" s="104"/>
      <c r="R194" s="104"/>
      <c r="S194" s="104"/>
      <c r="T194" s="104"/>
      <c r="U194" s="104"/>
      <c r="V194" s="104"/>
      <c r="W194" s="104"/>
      <c r="X194" s="104"/>
      <c r="Y194" s="104"/>
      <c r="Z194" s="104"/>
      <c r="AA194" s="104"/>
      <c r="AB194" s="10"/>
      <c r="AC194" s="104"/>
      <c r="AD194" s="10"/>
      <c r="AE194" s="147"/>
      <c r="AF194" s="104"/>
      <c r="AG194" s="104"/>
      <c r="AH194" s="104"/>
      <c r="AI194" s="104"/>
      <c r="AJ194" s="104"/>
      <c r="AK194" s="104"/>
      <c r="AL194" s="104"/>
      <c r="AM194" s="104"/>
      <c r="AN194" s="104"/>
      <c r="AO194" s="104"/>
      <c r="AP194" s="104"/>
      <c r="AQ194" s="104"/>
      <c r="AR194" s="104"/>
      <c r="AS194" s="104"/>
      <c r="AT194" s="104"/>
      <c r="AU194" s="104"/>
      <c r="AV194" s="104"/>
      <c r="AW194" s="104"/>
      <c r="AX194" s="104"/>
      <c r="AY194" s="104"/>
      <c r="AZ194" s="104"/>
      <c r="BA194" s="104"/>
      <c r="BB194" s="104"/>
      <c r="BC194" s="104"/>
      <c r="BD194" s="104"/>
      <c r="BE194" s="104"/>
      <c r="BF194" s="104"/>
      <c r="BG194" s="104"/>
      <c r="BH194" s="104"/>
      <c r="BI194" s="104"/>
      <c r="BJ194" s="104"/>
      <c r="BK194" s="104"/>
      <c r="BL194" s="104"/>
      <c r="BM194" s="104"/>
      <c r="BN194" s="104"/>
      <c r="BO194" s="104"/>
      <c r="BP194" s="104"/>
      <c r="BQ194" s="104"/>
    </row>
    <row r="195" spans="2:69">
      <c r="B195" s="104"/>
      <c r="C195" s="155"/>
      <c r="D195" s="104"/>
      <c r="E195" s="104"/>
      <c r="F195" s="104"/>
      <c r="G195" s="104"/>
      <c r="H195" s="104"/>
      <c r="I195" s="104"/>
      <c r="J195" s="104"/>
      <c r="K195" s="104"/>
      <c r="L195" s="104"/>
      <c r="M195" s="147"/>
      <c r="N195" s="104"/>
      <c r="O195" s="104"/>
      <c r="P195" s="104"/>
      <c r="Q195" s="104"/>
      <c r="R195" s="104"/>
      <c r="S195" s="104"/>
      <c r="T195" s="104"/>
      <c r="U195" s="104"/>
      <c r="V195" s="104"/>
      <c r="W195" s="104"/>
      <c r="X195" s="104"/>
      <c r="Y195" s="104"/>
      <c r="Z195" s="104"/>
      <c r="AA195" s="104"/>
      <c r="AB195" s="10"/>
      <c r="AC195" s="104"/>
      <c r="AD195" s="10"/>
      <c r="AE195" s="147"/>
      <c r="AF195" s="104"/>
      <c r="AG195" s="104"/>
      <c r="AH195" s="104"/>
      <c r="AI195" s="104"/>
      <c r="AJ195" s="104"/>
      <c r="AK195" s="104"/>
      <c r="AL195" s="104"/>
      <c r="AM195" s="104"/>
      <c r="AN195" s="104"/>
      <c r="AO195" s="104"/>
      <c r="AP195" s="104"/>
      <c r="AQ195" s="104"/>
      <c r="AR195" s="104"/>
      <c r="AS195" s="104"/>
      <c r="AT195" s="104"/>
      <c r="AU195" s="104"/>
      <c r="AV195" s="104"/>
      <c r="AW195" s="104"/>
      <c r="AX195" s="104"/>
      <c r="AY195" s="104"/>
      <c r="AZ195" s="104"/>
      <c r="BA195" s="104"/>
      <c r="BB195" s="104"/>
      <c r="BC195" s="104"/>
      <c r="BD195" s="104"/>
      <c r="BE195" s="104"/>
      <c r="BF195" s="104"/>
      <c r="BG195" s="104"/>
      <c r="BH195" s="104"/>
      <c r="BI195" s="104"/>
      <c r="BJ195" s="104"/>
      <c r="BK195" s="104"/>
      <c r="BL195" s="104"/>
      <c r="BM195" s="104"/>
      <c r="BN195" s="104"/>
      <c r="BO195" s="104"/>
      <c r="BP195" s="104"/>
      <c r="BQ195" s="104"/>
    </row>
    <row r="196" spans="2:69">
      <c r="B196" s="104"/>
      <c r="C196" s="155"/>
      <c r="D196" s="104"/>
      <c r="E196" s="104"/>
      <c r="F196" s="104"/>
      <c r="G196" s="104"/>
      <c r="H196" s="104"/>
      <c r="I196" s="104"/>
      <c r="J196" s="104"/>
      <c r="K196" s="104"/>
      <c r="L196" s="104"/>
      <c r="M196" s="147"/>
      <c r="N196" s="104"/>
      <c r="O196" s="104"/>
      <c r="P196" s="104"/>
      <c r="Q196" s="104"/>
      <c r="R196" s="104"/>
      <c r="S196" s="104"/>
      <c r="T196" s="104"/>
      <c r="U196" s="104"/>
      <c r="V196" s="104"/>
      <c r="W196" s="104"/>
      <c r="X196" s="104"/>
      <c r="Y196" s="104"/>
      <c r="Z196" s="104"/>
      <c r="AA196" s="104"/>
      <c r="AB196" s="10"/>
      <c r="AC196" s="104"/>
      <c r="AD196" s="10"/>
      <c r="AE196" s="147"/>
      <c r="AF196" s="104"/>
      <c r="AG196" s="104"/>
      <c r="AH196" s="104"/>
      <c r="AI196" s="104"/>
      <c r="AJ196" s="104"/>
      <c r="AK196" s="104"/>
      <c r="AL196" s="104"/>
      <c r="AM196" s="104"/>
      <c r="AN196" s="104"/>
      <c r="AO196" s="104"/>
      <c r="AP196" s="104"/>
      <c r="AQ196" s="104"/>
      <c r="AR196" s="104"/>
      <c r="AS196" s="104"/>
      <c r="AT196" s="104"/>
      <c r="AU196" s="104"/>
      <c r="AV196" s="104"/>
      <c r="AW196" s="104"/>
      <c r="AX196" s="104"/>
      <c r="AY196" s="104"/>
      <c r="AZ196" s="104"/>
      <c r="BA196" s="104"/>
      <c r="BB196" s="104"/>
      <c r="BC196" s="104"/>
      <c r="BD196" s="104"/>
      <c r="BE196" s="104"/>
      <c r="BF196" s="104"/>
      <c r="BG196" s="104"/>
      <c r="BH196" s="104"/>
      <c r="BI196" s="104"/>
      <c r="BJ196" s="104"/>
      <c r="BK196" s="104"/>
      <c r="BL196" s="104"/>
      <c r="BM196" s="104"/>
      <c r="BN196" s="104"/>
      <c r="BO196" s="104"/>
      <c r="BP196" s="104"/>
      <c r="BQ196" s="104"/>
    </row>
    <row r="197" spans="2:69">
      <c r="B197" s="104"/>
      <c r="C197" s="155"/>
      <c r="D197" s="104"/>
      <c r="E197" s="104"/>
      <c r="F197" s="104"/>
      <c r="G197" s="104"/>
      <c r="H197" s="104"/>
      <c r="I197" s="104"/>
      <c r="J197" s="104"/>
      <c r="K197" s="104"/>
      <c r="L197" s="104"/>
      <c r="M197" s="147"/>
      <c r="N197" s="104"/>
      <c r="O197" s="104"/>
      <c r="P197" s="104"/>
      <c r="Q197" s="104"/>
      <c r="R197" s="104"/>
      <c r="S197" s="104"/>
      <c r="T197" s="104"/>
      <c r="U197" s="104"/>
      <c r="V197" s="104"/>
      <c r="W197" s="104"/>
      <c r="X197" s="104"/>
      <c r="Y197" s="104"/>
      <c r="Z197" s="104"/>
      <c r="AA197" s="104"/>
      <c r="AB197" s="10"/>
      <c r="AC197" s="104"/>
      <c r="AD197" s="10"/>
      <c r="AE197" s="147"/>
      <c r="AF197" s="104"/>
      <c r="AG197" s="104"/>
      <c r="AH197" s="104"/>
      <c r="AI197" s="104"/>
      <c r="AJ197" s="104"/>
      <c r="AK197" s="104"/>
      <c r="AL197" s="104"/>
      <c r="AM197" s="104"/>
      <c r="AN197" s="104"/>
      <c r="AO197" s="104"/>
      <c r="AP197" s="104"/>
      <c r="AQ197" s="104"/>
      <c r="AR197" s="104"/>
      <c r="AS197" s="104"/>
      <c r="AT197" s="104"/>
      <c r="AU197" s="104"/>
      <c r="AV197" s="104"/>
      <c r="AW197" s="104"/>
      <c r="AX197" s="104"/>
      <c r="AY197" s="104"/>
      <c r="AZ197" s="104"/>
      <c r="BA197" s="104"/>
      <c r="BB197" s="104"/>
      <c r="BC197" s="104"/>
      <c r="BD197" s="104"/>
      <c r="BE197" s="104"/>
      <c r="BF197" s="104"/>
      <c r="BG197" s="104"/>
      <c r="BH197" s="104"/>
      <c r="BI197" s="104"/>
      <c r="BJ197" s="104"/>
      <c r="BK197" s="104"/>
      <c r="BL197" s="104"/>
      <c r="BM197" s="104"/>
      <c r="BN197" s="104"/>
      <c r="BO197" s="104"/>
      <c r="BP197" s="104"/>
      <c r="BQ197" s="104"/>
    </row>
    <row r="198" spans="2:69">
      <c r="B198" s="104"/>
      <c r="C198" s="155"/>
      <c r="D198" s="104"/>
      <c r="E198" s="104"/>
      <c r="F198" s="104"/>
      <c r="G198" s="104"/>
      <c r="H198" s="104"/>
      <c r="I198" s="104"/>
      <c r="J198" s="104"/>
      <c r="K198" s="104"/>
      <c r="L198" s="104"/>
      <c r="M198" s="147"/>
      <c r="N198" s="104"/>
      <c r="O198" s="104"/>
      <c r="P198" s="104"/>
      <c r="Q198" s="104"/>
      <c r="R198" s="104"/>
      <c r="S198" s="104"/>
      <c r="T198" s="104"/>
      <c r="U198" s="104"/>
      <c r="V198" s="104"/>
      <c r="W198" s="104"/>
      <c r="X198" s="104"/>
      <c r="Y198" s="104"/>
      <c r="Z198" s="104"/>
      <c r="AA198" s="104"/>
      <c r="AB198" s="10"/>
      <c r="AC198" s="104"/>
      <c r="AD198" s="10"/>
      <c r="AE198" s="147"/>
      <c r="AF198" s="104"/>
      <c r="AG198" s="104"/>
      <c r="AH198" s="104"/>
      <c r="AI198" s="104"/>
      <c r="AJ198" s="104"/>
      <c r="AK198" s="104"/>
      <c r="AL198" s="104"/>
      <c r="AM198" s="104"/>
      <c r="AN198" s="104"/>
      <c r="AO198" s="104"/>
      <c r="AP198" s="104"/>
      <c r="AQ198" s="104"/>
      <c r="AR198" s="104"/>
      <c r="AS198" s="104"/>
      <c r="AT198" s="104"/>
      <c r="AU198" s="104"/>
      <c r="AV198" s="104"/>
      <c r="AW198" s="104"/>
      <c r="AX198" s="104"/>
      <c r="AY198" s="104"/>
      <c r="AZ198" s="104"/>
      <c r="BA198" s="104"/>
      <c r="BB198" s="104"/>
      <c r="BC198" s="104"/>
      <c r="BD198" s="104"/>
      <c r="BE198" s="104"/>
      <c r="BF198" s="104"/>
      <c r="BG198" s="104"/>
      <c r="BH198" s="104"/>
      <c r="BI198" s="104"/>
      <c r="BJ198" s="104"/>
      <c r="BK198" s="104"/>
      <c r="BL198" s="104"/>
      <c r="BM198" s="104"/>
      <c r="BN198" s="104"/>
      <c r="BO198" s="104"/>
      <c r="BP198" s="104"/>
      <c r="BQ198" s="104"/>
    </row>
    <row r="199" spans="2:69">
      <c r="B199" s="104"/>
      <c r="C199" s="155"/>
      <c r="D199" s="104"/>
      <c r="E199" s="104"/>
      <c r="F199" s="104"/>
      <c r="G199" s="104"/>
      <c r="H199" s="104"/>
      <c r="I199" s="104"/>
      <c r="J199" s="104"/>
      <c r="K199" s="104"/>
      <c r="L199" s="104"/>
      <c r="M199" s="147"/>
      <c r="N199" s="104"/>
      <c r="O199" s="104"/>
      <c r="P199" s="104"/>
      <c r="Q199" s="104"/>
      <c r="R199" s="104"/>
      <c r="S199" s="104"/>
      <c r="T199" s="104"/>
      <c r="U199" s="104"/>
      <c r="V199" s="104"/>
      <c r="W199" s="104"/>
      <c r="X199" s="104"/>
      <c r="Y199" s="104"/>
      <c r="Z199" s="104"/>
      <c r="AA199" s="104"/>
      <c r="AB199" s="10"/>
      <c r="AC199" s="104"/>
      <c r="AD199" s="10"/>
      <c r="AE199" s="147"/>
      <c r="AF199" s="104"/>
      <c r="AG199" s="104"/>
      <c r="AH199" s="104"/>
      <c r="AI199" s="104"/>
      <c r="AJ199" s="104"/>
      <c r="AK199" s="104"/>
      <c r="AL199" s="104"/>
      <c r="AM199" s="104"/>
      <c r="AN199" s="104"/>
      <c r="AO199" s="104"/>
      <c r="AP199" s="104"/>
      <c r="AQ199" s="104"/>
      <c r="AR199" s="104"/>
      <c r="AS199" s="104"/>
      <c r="AT199" s="104"/>
      <c r="AU199" s="104"/>
      <c r="AV199" s="104"/>
      <c r="AW199" s="104"/>
      <c r="AX199" s="104"/>
      <c r="AY199" s="104"/>
      <c r="AZ199" s="104"/>
      <c r="BA199" s="104"/>
      <c r="BB199" s="104"/>
      <c r="BC199" s="104"/>
      <c r="BD199" s="104"/>
      <c r="BE199" s="104"/>
      <c r="BF199" s="104"/>
      <c r="BG199" s="104"/>
      <c r="BH199" s="104"/>
      <c r="BI199" s="104"/>
      <c r="BJ199" s="104"/>
      <c r="BK199" s="104"/>
      <c r="BL199" s="104"/>
      <c r="BM199" s="104"/>
      <c r="BN199" s="104"/>
      <c r="BO199" s="104"/>
      <c r="BP199" s="104"/>
      <c r="BQ199" s="104"/>
    </row>
    <row r="200" spans="2:69">
      <c r="B200" s="104"/>
      <c r="C200" s="155"/>
      <c r="D200" s="104"/>
      <c r="E200" s="104"/>
      <c r="F200" s="104"/>
      <c r="G200" s="104"/>
      <c r="H200" s="104"/>
      <c r="I200" s="104"/>
      <c r="J200" s="104"/>
      <c r="K200" s="104"/>
      <c r="L200" s="104"/>
      <c r="M200" s="147"/>
      <c r="N200" s="104"/>
      <c r="O200" s="104"/>
      <c r="P200" s="104"/>
      <c r="Q200" s="104"/>
      <c r="R200" s="104"/>
      <c r="S200" s="104"/>
      <c r="T200" s="104"/>
      <c r="U200" s="104"/>
      <c r="V200" s="104"/>
      <c r="W200" s="104"/>
      <c r="X200" s="104"/>
      <c r="Y200" s="104"/>
      <c r="Z200" s="104"/>
      <c r="AA200" s="104"/>
      <c r="AB200" s="10"/>
      <c r="AC200" s="104"/>
      <c r="AD200" s="10"/>
      <c r="AE200" s="147"/>
      <c r="AF200" s="104"/>
      <c r="AG200" s="104"/>
      <c r="AH200" s="104"/>
      <c r="AI200" s="104"/>
      <c r="AJ200" s="104"/>
      <c r="AK200" s="104"/>
      <c r="AL200" s="104"/>
      <c r="AM200" s="104"/>
      <c r="AN200" s="104"/>
      <c r="AO200" s="104"/>
      <c r="AP200" s="104"/>
      <c r="AQ200" s="104"/>
      <c r="AR200" s="104"/>
      <c r="AS200" s="104"/>
      <c r="AT200" s="104"/>
      <c r="AU200" s="104"/>
      <c r="AV200" s="104"/>
      <c r="AW200" s="104"/>
      <c r="AX200" s="104"/>
      <c r="AY200" s="104"/>
      <c r="AZ200" s="104"/>
      <c r="BA200" s="104"/>
      <c r="BB200" s="104"/>
      <c r="BC200" s="104"/>
      <c r="BD200" s="104"/>
      <c r="BE200" s="104"/>
      <c r="BF200" s="104"/>
      <c r="BG200" s="104"/>
      <c r="BH200" s="104"/>
      <c r="BI200" s="104"/>
      <c r="BJ200" s="104"/>
      <c r="BK200" s="104"/>
      <c r="BL200" s="104"/>
      <c r="BM200" s="104"/>
      <c r="BN200" s="104"/>
      <c r="BO200" s="104"/>
      <c r="BP200" s="104"/>
      <c r="BQ200" s="104"/>
    </row>
    <row r="201" spans="2:69">
      <c r="B201" s="104"/>
      <c r="C201" s="155"/>
      <c r="D201" s="104"/>
      <c r="E201" s="104"/>
      <c r="F201" s="104"/>
      <c r="G201" s="104"/>
      <c r="H201" s="104"/>
      <c r="I201" s="104"/>
      <c r="J201" s="104"/>
      <c r="K201" s="104"/>
      <c r="L201" s="104"/>
      <c r="M201" s="147"/>
      <c r="N201" s="104"/>
      <c r="O201" s="104"/>
      <c r="P201" s="104"/>
      <c r="Q201" s="104"/>
      <c r="R201" s="104"/>
      <c r="S201" s="104"/>
      <c r="T201" s="104"/>
      <c r="U201" s="104"/>
      <c r="V201" s="104"/>
      <c r="W201" s="104"/>
      <c r="X201" s="104"/>
      <c r="Y201" s="104"/>
      <c r="Z201" s="104"/>
      <c r="AA201" s="104"/>
      <c r="AB201" s="10"/>
      <c r="AC201" s="104"/>
      <c r="AD201" s="10"/>
      <c r="AE201" s="147"/>
      <c r="AF201" s="104"/>
      <c r="AG201" s="104"/>
      <c r="AH201" s="104"/>
      <c r="AI201" s="104"/>
      <c r="AJ201" s="104"/>
      <c r="AK201" s="104"/>
      <c r="AL201" s="104"/>
      <c r="AM201" s="104"/>
      <c r="AN201" s="104"/>
      <c r="AO201" s="104"/>
      <c r="AP201" s="104"/>
      <c r="AQ201" s="104"/>
      <c r="AR201" s="104"/>
      <c r="AS201" s="104"/>
      <c r="AT201" s="104"/>
      <c r="AU201" s="104"/>
      <c r="AV201" s="104"/>
      <c r="AW201" s="104"/>
      <c r="AX201" s="104"/>
      <c r="AY201" s="104"/>
      <c r="AZ201" s="104"/>
      <c r="BA201" s="104"/>
      <c r="BB201" s="104"/>
      <c r="BC201" s="104"/>
      <c r="BD201" s="104"/>
      <c r="BE201" s="104"/>
      <c r="BF201" s="104"/>
      <c r="BG201" s="104"/>
      <c r="BH201" s="104"/>
      <c r="BI201" s="104"/>
      <c r="BJ201" s="104"/>
      <c r="BK201" s="104"/>
      <c r="BL201" s="104"/>
      <c r="BM201" s="104"/>
      <c r="BN201" s="104"/>
      <c r="BO201" s="104"/>
      <c r="BP201" s="104"/>
      <c r="BQ201" s="104"/>
    </row>
    <row r="202" spans="2:69">
      <c r="B202" s="104"/>
      <c r="C202" s="155"/>
      <c r="D202" s="104"/>
      <c r="E202" s="104"/>
      <c r="F202" s="104"/>
      <c r="G202" s="104"/>
      <c r="H202" s="104"/>
      <c r="I202" s="104"/>
      <c r="J202" s="104"/>
      <c r="K202" s="104"/>
      <c r="L202" s="104"/>
      <c r="M202" s="147"/>
      <c r="N202" s="104"/>
      <c r="O202" s="104"/>
      <c r="P202" s="104"/>
      <c r="Q202" s="104"/>
      <c r="R202" s="104"/>
      <c r="S202" s="104"/>
      <c r="T202" s="104"/>
      <c r="U202" s="104"/>
      <c r="V202" s="104"/>
      <c r="W202" s="104"/>
      <c r="X202" s="104"/>
      <c r="Y202" s="104"/>
      <c r="Z202" s="104"/>
      <c r="AA202" s="104"/>
      <c r="AB202" s="10"/>
      <c r="AC202" s="104"/>
      <c r="AD202" s="10"/>
      <c r="AE202" s="147"/>
      <c r="AF202" s="104"/>
      <c r="AG202" s="104"/>
      <c r="AH202" s="104"/>
      <c r="AI202" s="104"/>
      <c r="AJ202" s="104"/>
      <c r="AK202" s="104"/>
      <c r="AL202" s="104"/>
      <c r="AM202" s="104"/>
      <c r="AN202" s="104"/>
      <c r="AO202" s="104"/>
      <c r="AP202" s="104"/>
      <c r="AQ202" s="104"/>
      <c r="AR202" s="104"/>
      <c r="AS202" s="104"/>
      <c r="AT202" s="104"/>
      <c r="AU202" s="104"/>
      <c r="AV202" s="104"/>
      <c r="AW202" s="104"/>
      <c r="AX202" s="104"/>
      <c r="AY202" s="104"/>
      <c r="AZ202" s="104"/>
      <c r="BA202" s="104"/>
      <c r="BB202" s="104"/>
      <c r="BC202" s="104"/>
      <c r="BD202" s="104"/>
      <c r="BE202" s="104"/>
      <c r="BF202" s="104"/>
      <c r="BG202" s="104"/>
      <c r="BH202" s="104"/>
      <c r="BI202" s="104"/>
      <c r="BJ202" s="104"/>
      <c r="BK202" s="104"/>
      <c r="BL202" s="104"/>
      <c r="BM202" s="104"/>
      <c r="BN202" s="104"/>
      <c r="BO202" s="104"/>
      <c r="BP202" s="104"/>
      <c r="BQ202" s="104"/>
    </row>
    <row r="203" spans="2:69">
      <c r="B203" s="104"/>
      <c r="C203" s="155"/>
      <c r="D203" s="104"/>
      <c r="E203" s="104"/>
      <c r="F203" s="104"/>
      <c r="G203" s="104"/>
      <c r="H203" s="104"/>
      <c r="I203" s="104"/>
      <c r="J203" s="104"/>
      <c r="K203" s="104"/>
      <c r="L203" s="104"/>
      <c r="M203" s="147"/>
      <c r="N203" s="104"/>
      <c r="O203" s="104"/>
      <c r="P203" s="104"/>
      <c r="Q203" s="104"/>
      <c r="R203" s="104"/>
      <c r="S203" s="104"/>
      <c r="T203" s="104"/>
      <c r="U203" s="104"/>
      <c r="V203" s="104"/>
      <c r="W203" s="104"/>
      <c r="X203" s="104"/>
      <c r="Y203" s="104"/>
      <c r="Z203" s="104"/>
      <c r="AA203" s="104"/>
      <c r="AB203" s="10"/>
      <c r="AC203" s="104"/>
      <c r="AD203" s="10"/>
      <c r="AE203" s="147"/>
      <c r="AF203" s="104"/>
      <c r="AG203" s="104"/>
      <c r="AH203" s="104"/>
      <c r="AI203" s="104"/>
      <c r="AJ203" s="104"/>
      <c r="AK203" s="104"/>
      <c r="AL203" s="104"/>
      <c r="AM203" s="104"/>
      <c r="AN203" s="104"/>
      <c r="AO203" s="104"/>
      <c r="AP203" s="104"/>
      <c r="AQ203" s="104"/>
      <c r="AR203" s="104"/>
      <c r="AS203" s="104"/>
      <c r="AT203" s="104"/>
      <c r="AU203" s="104"/>
      <c r="AV203" s="104"/>
      <c r="AW203" s="104"/>
      <c r="AX203" s="104"/>
      <c r="AY203" s="104"/>
      <c r="AZ203" s="104"/>
      <c r="BA203" s="104"/>
      <c r="BB203" s="104"/>
      <c r="BC203" s="104"/>
      <c r="BD203" s="104"/>
      <c r="BE203" s="104"/>
      <c r="BF203" s="104"/>
      <c r="BG203" s="104"/>
      <c r="BH203" s="104"/>
      <c r="BI203" s="104"/>
      <c r="BJ203" s="104"/>
      <c r="BK203" s="104"/>
      <c r="BL203" s="104"/>
      <c r="BM203" s="104"/>
      <c r="BN203" s="104"/>
      <c r="BO203" s="104"/>
      <c r="BP203" s="104"/>
      <c r="BQ203" s="104"/>
    </row>
    <row r="204" spans="2:69">
      <c r="B204" s="104"/>
      <c r="C204" s="155"/>
      <c r="D204" s="104"/>
      <c r="E204" s="104"/>
      <c r="F204" s="104"/>
      <c r="G204" s="104"/>
      <c r="H204" s="104"/>
      <c r="I204" s="104"/>
      <c r="J204" s="104"/>
      <c r="K204" s="104"/>
      <c r="L204" s="104"/>
      <c r="M204" s="147"/>
      <c r="N204" s="104"/>
      <c r="O204" s="104"/>
      <c r="P204" s="104"/>
      <c r="Q204" s="104"/>
      <c r="R204" s="104"/>
      <c r="S204" s="104"/>
      <c r="T204" s="104"/>
      <c r="U204" s="104"/>
      <c r="V204" s="104"/>
      <c r="W204" s="104"/>
      <c r="X204" s="104"/>
      <c r="Y204" s="104"/>
      <c r="Z204" s="104"/>
      <c r="AA204" s="104"/>
      <c r="AB204" s="10"/>
      <c r="AC204" s="104"/>
      <c r="AD204" s="10"/>
      <c r="AE204" s="147"/>
      <c r="AF204" s="104"/>
      <c r="AG204" s="104"/>
      <c r="AH204" s="104"/>
      <c r="AI204" s="104"/>
      <c r="AJ204" s="104"/>
      <c r="AK204" s="104"/>
      <c r="AL204" s="104"/>
      <c r="AM204" s="104"/>
      <c r="AN204" s="104"/>
      <c r="AO204" s="104"/>
      <c r="AP204" s="104"/>
      <c r="AQ204" s="104"/>
      <c r="AR204" s="104"/>
      <c r="AS204" s="104"/>
      <c r="AT204" s="104"/>
      <c r="AU204" s="104"/>
      <c r="AV204" s="104"/>
      <c r="AW204" s="104"/>
      <c r="AX204" s="104"/>
      <c r="AY204" s="104"/>
      <c r="AZ204" s="104"/>
      <c r="BA204" s="104"/>
      <c r="BB204" s="104"/>
      <c r="BC204" s="104"/>
      <c r="BD204" s="104"/>
      <c r="BE204" s="104"/>
      <c r="BF204" s="104"/>
      <c r="BG204" s="104"/>
      <c r="BH204" s="104"/>
      <c r="BI204" s="104"/>
      <c r="BJ204" s="104"/>
      <c r="BK204" s="104"/>
      <c r="BL204" s="104"/>
      <c r="BM204" s="104"/>
      <c r="BN204" s="104"/>
      <c r="BO204" s="104"/>
      <c r="BP204" s="104"/>
      <c r="BQ204" s="104"/>
    </row>
    <row r="205" spans="2:69">
      <c r="B205" s="104"/>
      <c r="C205" s="155"/>
      <c r="D205" s="104"/>
      <c r="E205" s="104"/>
      <c r="F205" s="104"/>
      <c r="G205" s="104"/>
      <c r="H205" s="104"/>
      <c r="I205" s="104"/>
      <c r="J205" s="104"/>
      <c r="K205" s="104"/>
      <c r="L205" s="104"/>
      <c r="M205" s="147"/>
      <c r="N205" s="104"/>
      <c r="O205" s="104"/>
      <c r="P205" s="104"/>
      <c r="Q205" s="104"/>
      <c r="R205" s="104"/>
      <c r="S205" s="104"/>
      <c r="T205" s="104"/>
      <c r="U205" s="104"/>
      <c r="V205" s="104"/>
      <c r="W205" s="104"/>
      <c r="X205" s="104"/>
      <c r="Y205" s="104"/>
      <c r="Z205" s="104"/>
      <c r="AA205" s="104"/>
      <c r="AB205" s="10"/>
      <c r="AC205" s="104"/>
      <c r="AD205" s="10"/>
      <c r="AE205" s="147"/>
      <c r="AF205" s="104"/>
      <c r="AG205" s="104"/>
      <c r="AH205" s="104"/>
      <c r="AI205" s="104"/>
      <c r="AJ205" s="104"/>
      <c r="AK205" s="104"/>
      <c r="AL205" s="104"/>
      <c r="AM205" s="104"/>
      <c r="AN205" s="104"/>
      <c r="AO205" s="104"/>
      <c r="AP205" s="104"/>
      <c r="AQ205" s="104"/>
      <c r="AR205" s="104"/>
      <c r="AS205" s="104"/>
      <c r="AT205" s="104"/>
      <c r="AU205" s="104"/>
      <c r="AV205" s="104"/>
      <c r="AW205" s="104"/>
      <c r="AX205" s="104"/>
      <c r="AY205" s="104"/>
      <c r="AZ205" s="104"/>
      <c r="BA205" s="104"/>
      <c r="BB205" s="104"/>
      <c r="BC205" s="104"/>
      <c r="BD205" s="104"/>
      <c r="BE205" s="104"/>
      <c r="BF205" s="104"/>
      <c r="BG205" s="104"/>
      <c r="BH205" s="104"/>
      <c r="BI205" s="104"/>
      <c r="BJ205" s="104"/>
      <c r="BK205" s="104"/>
      <c r="BL205" s="104"/>
      <c r="BM205" s="104"/>
      <c r="BN205" s="104"/>
      <c r="BO205" s="104"/>
      <c r="BP205" s="104"/>
      <c r="BQ205" s="104"/>
    </row>
    <row r="206" spans="2:69">
      <c r="B206" s="104"/>
      <c r="C206" s="155"/>
      <c r="D206" s="104"/>
      <c r="E206" s="104"/>
      <c r="F206" s="104"/>
      <c r="G206" s="104"/>
      <c r="H206" s="104"/>
      <c r="I206" s="104"/>
      <c r="J206" s="104"/>
      <c r="K206" s="104"/>
      <c r="L206" s="104"/>
      <c r="M206" s="147"/>
      <c r="N206" s="104"/>
      <c r="O206" s="104"/>
      <c r="P206" s="104"/>
      <c r="Q206" s="104"/>
      <c r="R206" s="104"/>
      <c r="S206" s="104"/>
      <c r="T206" s="104"/>
      <c r="U206" s="104"/>
      <c r="V206" s="104"/>
      <c r="W206" s="104"/>
      <c r="X206" s="104"/>
      <c r="Y206" s="104"/>
      <c r="Z206" s="104"/>
      <c r="AA206" s="104"/>
      <c r="AB206" s="10"/>
      <c r="AC206" s="104"/>
      <c r="AD206" s="10"/>
      <c r="AE206" s="147"/>
      <c r="AF206" s="104"/>
      <c r="AG206" s="104"/>
      <c r="AH206" s="104"/>
      <c r="AI206" s="104"/>
      <c r="AJ206" s="104"/>
      <c r="AK206" s="104"/>
      <c r="AL206" s="104"/>
      <c r="AM206" s="104"/>
      <c r="AN206" s="104"/>
      <c r="AO206" s="104"/>
      <c r="AP206" s="104"/>
      <c r="AQ206" s="104"/>
      <c r="AR206" s="104"/>
      <c r="AS206" s="104"/>
      <c r="AT206" s="104"/>
      <c r="AU206" s="104"/>
      <c r="AV206" s="104"/>
      <c r="AW206" s="104"/>
      <c r="AX206" s="104"/>
      <c r="AY206" s="104"/>
      <c r="AZ206" s="104"/>
      <c r="BA206" s="104"/>
      <c r="BB206" s="104"/>
      <c r="BC206" s="104"/>
      <c r="BD206" s="104"/>
      <c r="BE206" s="104"/>
      <c r="BF206" s="104"/>
      <c r="BG206" s="104"/>
      <c r="BH206" s="104"/>
      <c r="BI206" s="104"/>
      <c r="BJ206" s="104"/>
      <c r="BK206" s="104"/>
      <c r="BL206" s="104"/>
      <c r="BM206" s="104"/>
      <c r="BN206" s="104"/>
      <c r="BO206" s="104"/>
      <c r="BP206" s="104"/>
      <c r="BQ206" s="104"/>
    </row>
    <row r="207" spans="2:69">
      <c r="B207" s="104"/>
      <c r="C207" s="155"/>
      <c r="D207" s="104"/>
      <c r="E207" s="104"/>
      <c r="F207" s="104"/>
      <c r="G207" s="104"/>
      <c r="H207" s="104"/>
      <c r="I207" s="104"/>
      <c r="J207" s="104"/>
      <c r="K207" s="104"/>
      <c r="L207" s="104"/>
      <c r="M207" s="147"/>
      <c r="N207" s="104"/>
      <c r="O207" s="104"/>
      <c r="P207" s="104"/>
      <c r="Q207" s="104"/>
      <c r="R207" s="104"/>
      <c r="S207" s="104"/>
      <c r="T207" s="104"/>
      <c r="U207" s="104"/>
      <c r="V207" s="104"/>
      <c r="W207" s="104"/>
      <c r="X207" s="104"/>
      <c r="Y207" s="104"/>
      <c r="Z207" s="104"/>
      <c r="AA207" s="104"/>
      <c r="AB207" s="10"/>
      <c r="AC207" s="104"/>
      <c r="AD207" s="10"/>
      <c r="AE207" s="147"/>
      <c r="AF207" s="104"/>
      <c r="AG207" s="104"/>
      <c r="AH207" s="104"/>
      <c r="AI207" s="104"/>
      <c r="AJ207" s="104"/>
      <c r="AK207" s="104"/>
      <c r="AL207" s="104"/>
      <c r="AM207" s="104"/>
      <c r="AN207" s="104"/>
      <c r="AO207" s="104"/>
      <c r="AP207" s="104"/>
      <c r="AQ207" s="104"/>
      <c r="AR207" s="104"/>
      <c r="AS207" s="104"/>
      <c r="AT207" s="104"/>
      <c r="AU207" s="104"/>
      <c r="AV207" s="104"/>
      <c r="AW207" s="104"/>
      <c r="AX207" s="104"/>
      <c r="AY207" s="104"/>
      <c r="AZ207" s="104"/>
      <c r="BA207" s="104"/>
      <c r="BB207" s="104"/>
      <c r="BC207" s="104"/>
      <c r="BD207" s="104"/>
      <c r="BE207" s="104"/>
      <c r="BF207" s="104"/>
      <c r="BG207" s="104"/>
      <c r="BH207" s="104"/>
      <c r="BI207" s="104"/>
      <c r="BJ207" s="104"/>
      <c r="BK207" s="104"/>
      <c r="BL207" s="104"/>
      <c r="BM207" s="104"/>
      <c r="BN207" s="104"/>
      <c r="BO207" s="104"/>
      <c r="BP207" s="104"/>
      <c r="BQ207" s="104"/>
    </row>
    <row r="208" spans="2:69">
      <c r="B208" s="104"/>
      <c r="C208" s="155"/>
      <c r="D208" s="104"/>
      <c r="E208" s="104"/>
      <c r="F208" s="104"/>
      <c r="G208" s="104"/>
      <c r="H208" s="104"/>
      <c r="I208" s="104"/>
      <c r="J208" s="104"/>
      <c r="K208" s="104"/>
      <c r="L208" s="104"/>
      <c r="M208" s="147"/>
      <c r="N208" s="104"/>
      <c r="O208" s="104"/>
      <c r="P208" s="104"/>
      <c r="Q208" s="104"/>
      <c r="R208" s="104"/>
      <c r="S208" s="104"/>
      <c r="T208" s="104"/>
      <c r="U208" s="104"/>
      <c r="V208" s="104"/>
      <c r="W208" s="104"/>
      <c r="X208" s="104"/>
      <c r="Y208" s="104"/>
      <c r="Z208" s="104"/>
      <c r="AA208" s="104"/>
      <c r="AB208" s="10"/>
      <c r="AC208" s="104"/>
      <c r="AD208" s="10"/>
      <c r="AE208" s="147"/>
      <c r="AF208" s="104"/>
      <c r="AG208" s="104"/>
      <c r="AH208" s="104"/>
      <c r="AI208" s="104"/>
      <c r="AJ208" s="104"/>
      <c r="AK208" s="104"/>
      <c r="AL208" s="104"/>
      <c r="AM208" s="104"/>
      <c r="AN208" s="104"/>
      <c r="AO208" s="104"/>
      <c r="AP208" s="104"/>
      <c r="AQ208" s="104"/>
      <c r="AR208" s="104"/>
      <c r="AS208" s="104"/>
      <c r="AT208" s="104"/>
      <c r="AU208" s="104"/>
      <c r="AV208" s="104"/>
      <c r="AW208" s="104"/>
      <c r="AX208" s="104"/>
      <c r="AY208" s="104"/>
      <c r="AZ208" s="104"/>
      <c r="BA208" s="104"/>
      <c r="BB208" s="104"/>
      <c r="BC208" s="104"/>
      <c r="BD208" s="104"/>
      <c r="BE208" s="104"/>
      <c r="BF208" s="104"/>
      <c r="BG208" s="104"/>
      <c r="BH208" s="104"/>
      <c r="BI208" s="104"/>
      <c r="BJ208" s="104"/>
      <c r="BK208" s="104"/>
      <c r="BL208" s="104"/>
      <c r="BM208" s="104"/>
      <c r="BN208" s="104"/>
      <c r="BO208" s="104"/>
      <c r="BP208" s="104"/>
      <c r="BQ208" s="104"/>
    </row>
    <row r="209" spans="2:69">
      <c r="B209" s="104"/>
      <c r="C209" s="155"/>
      <c r="D209" s="104"/>
      <c r="E209" s="104"/>
      <c r="F209" s="104"/>
      <c r="G209" s="104"/>
      <c r="H209" s="104"/>
      <c r="I209" s="104"/>
      <c r="J209" s="104"/>
      <c r="K209" s="104"/>
      <c r="L209" s="104"/>
      <c r="M209" s="147"/>
      <c r="N209" s="104"/>
      <c r="O209" s="104"/>
      <c r="P209" s="104"/>
      <c r="Q209" s="104"/>
      <c r="R209" s="104"/>
      <c r="S209" s="104"/>
      <c r="T209" s="104"/>
      <c r="U209" s="104"/>
      <c r="V209" s="104"/>
      <c r="W209" s="104"/>
      <c r="X209" s="104"/>
      <c r="Y209" s="104"/>
      <c r="Z209" s="104"/>
      <c r="AA209" s="104"/>
      <c r="AB209" s="10"/>
      <c r="AC209" s="104"/>
      <c r="AD209" s="10"/>
      <c r="AE209" s="147"/>
      <c r="AF209" s="104"/>
      <c r="AG209" s="104"/>
      <c r="AH209" s="104"/>
      <c r="AI209" s="104"/>
      <c r="AJ209" s="104"/>
      <c r="AK209" s="104"/>
      <c r="AL209" s="104"/>
      <c r="AM209" s="104"/>
      <c r="AN209" s="104"/>
      <c r="AO209" s="104"/>
      <c r="AP209" s="104"/>
      <c r="AQ209" s="104"/>
      <c r="AR209" s="104"/>
      <c r="AS209" s="104"/>
      <c r="AT209" s="104"/>
      <c r="AU209" s="104"/>
      <c r="AV209" s="104"/>
      <c r="AW209" s="104"/>
      <c r="AX209" s="104"/>
      <c r="AY209" s="104"/>
      <c r="AZ209" s="104"/>
      <c r="BA209" s="104"/>
      <c r="BB209" s="104"/>
      <c r="BC209" s="104"/>
      <c r="BD209" s="104"/>
      <c r="BE209" s="104"/>
      <c r="BF209" s="104"/>
      <c r="BG209" s="104"/>
      <c r="BH209" s="104"/>
      <c r="BI209" s="104"/>
      <c r="BJ209" s="104"/>
      <c r="BK209" s="104"/>
      <c r="BL209" s="104"/>
      <c r="BM209" s="104"/>
      <c r="BN209" s="104"/>
      <c r="BO209" s="104"/>
      <c r="BP209" s="104"/>
      <c r="BQ209" s="104"/>
    </row>
    <row r="210" spans="2:69">
      <c r="B210" s="104"/>
      <c r="C210" s="155"/>
      <c r="D210" s="104"/>
      <c r="E210" s="104"/>
      <c r="F210" s="104"/>
      <c r="G210" s="104"/>
      <c r="H210" s="104"/>
      <c r="I210" s="104"/>
      <c r="J210" s="104"/>
      <c r="K210" s="104"/>
      <c r="L210" s="104"/>
      <c r="M210" s="147"/>
      <c r="N210" s="104"/>
      <c r="O210" s="104"/>
      <c r="P210" s="104"/>
      <c r="Q210" s="104"/>
      <c r="R210" s="104"/>
      <c r="S210" s="104"/>
      <c r="T210" s="104"/>
      <c r="U210" s="104"/>
      <c r="V210" s="104"/>
      <c r="W210" s="104"/>
      <c r="X210" s="104"/>
      <c r="Y210" s="104"/>
      <c r="Z210" s="104"/>
      <c r="AA210" s="104"/>
      <c r="AB210" s="10"/>
      <c r="AC210" s="104"/>
      <c r="AD210" s="10"/>
      <c r="AE210" s="147"/>
      <c r="AF210" s="104"/>
      <c r="AG210" s="104"/>
      <c r="AH210" s="104"/>
      <c r="AI210" s="104"/>
      <c r="AJ210" s="104"/>
      <c r="AK210" s="104"/>
      <c r="AL210" s="104"/>
      <c r="AM210" s="104"/>
      <c r="AN210" s="104"/>
      <c r="AO210" s="104"/>
      <c r="AP210" s="104"/>
      <c r="AQ210" s="104"/>
      <c r="AR210" s="104"/>
      <c r="AS210" s="104"/>
      <c r="AT210" s="104"/>
      <c r="AU210" s="104"/>
      <c r="AV210" s="104"/>
      <c r="AW210" s="104"/>
      <c r="AX210" s="104"/>
      <c r="AY210" s="104"/>
      <c r="AZ210" s="104"/>
      <c r="BA210" s="104"/>
      <c r="BB210" s="104"/>
      <c r="BC210" s="104"/>
      <c r="BD210" s="104"/>
      <c r="BE210" s="104"/>
      <c r="BF210" s="104"/>
      <c r="BG210" s="104"/>
      <c r="BH210" s="104"/>
      <c r="BI210" s="104"/>
      <c r="BJ210" s="104"/>
      <c r="BK210" s="104"/>
      <c r="BL210" s="104"/>
      <c r="BM210" s="104"/>
      <c r="BN210" s="104"/>
      <c r="BO210" s="104"/>
      <c r="BP210" s="104"/>
      <c r="BQ210" s="104"/>
    </row>
    <row r="211" spans="2:69">
      <c r="B211" s="104"/>
      <c r="C211" s="155"/>
      <c r="D211" s="104"/>
      <c r="E211" s="104"/>
      <c r="F211" s="104"/>
      <c r="G211" s="104"/>
      <c r="H211" s="104"/>
      <c r="I211" s="104"/>
      <c r="J211" s="104"/>
      <c r="K211" s="104"/>
      <c r="L211" s="104"/>
      <c r="M211" s="147"/>
      <c r="N211" s="104"/>
      <c r="O211" s="104"/>
      <c r="P211" s="104"/>
      <c r="Q211" s="104"/>
      <c r="R211" s="104"/>
      <c r="S211" s="104"/>
      <c r="T211" s="104"/>
      <c r="U211" s="104"/>
      <c r="V211" s="104"/>
      <c r="W211" s="104"/>
      <c r="X211" s="104"/>
      <c r="Y211" s="104"/>
      <c r="Z211" s="104"/>
      <c r="AA211" s="104"/>
      <c r="AB211" s="10"/>
      <c r="AC211" s="104"/>
      <c r="AD211" s="10"/>
      <c r="AE211" s="147"/>
      <c r="AF211" s="104"/>
      <c r="AG211" s="104"/>
      <c r="AH211" s="104"/>
      <c r="AI211" s="104"/>
      <c r="AJ211" s="104"/>
      <c r="AK211" s="104"/>
      <c r="AL211" s="104"/>
      <c r="AM211" s="104"/>
      <c r="AN211" s="104"/>
      <c r="AO211" s="104"/>
      <c r="AP211" s="104"/>
      <c r="AQ211" s="104"/>
      <c r="AR211" s="104"/>
      <c r="AS211" s="104"/>
      <c r="AT211" s="104"/>
      <c r="AU211" s="104"/>
      <c r="AV211" s="104"/>
      <c r="AW211" s="104"/>
      <c r="AX211" s="104"/>
      <c r="AY211" s="104"/>
      <c r="AZ211" s="104"/>
      <c r="BA211" s="104"/>
      <c r="BB211" s="104"/>
      <c r="BC211" s="104"/>
      <c r="BD211" s="104"/>
      <c r="BE211" s="104"/>
      <c r="BF211" s="104"/>
      <c r="BG211" s="104"/>
      <c r="BH211" s="104"/>
      <c r="BI211" s="104"/>
      <c r="BJ211" s="104"/>
      <c r="BK211" s="104"/>
      <c r="BL211" s="104"/>
      <c r="BM211" s="104"/>
      <c r="BN211" s="104"/>
      <c r="BO211" s="104"/>
      <c r="BP211" s="104"/>
      <c r="BQ211" s="104"/>
    </row>
    <row r="212" spans="2:69">
      <c r="B212" s="104"/>
      <c r="C212" s="155"/>
      <c r="D212" s="104"/>
      <c r="E212" s="104"/>
      <c r="F212" s="104"/>
      <c r="G212" s="104"/>
      <c r="H212" s="104"/>
      <c r="I212" s="104"/>
      <c r="J212" s="104"/>
      <c r="K212" s="104"/>
      <c r="L212" s="104"/>
      <c r="M212" s="147"/>
      <c r="N212" s="104"/>
      <c r="O212" s="104"/>
      <c r="P212" s="104"/>
      <c r="Q212" s="104"/>
      <c r="R212" s="104"/>
      <c r="S212" s="104"/>
      <c r="T212" s="104"/>
      <c r="U212" s="104"/>
      <c r="V212" s="104"/>
      <c r="W212" s="104"/>
      <c r="X212" s="104"/>
      <c r="Y212" s="104"/>
      <c r="Z212" s="104"/>
      <c r="AA212" s="104"/>
      <c r="AB212" s="10"/>
      <c r="AC212" s="104"/>
      <c r="AD212" s="10"/>
      <c r="AE212" s="147"/>
      <c r="AF212" s="104"/>
      <c r="AG212" s="104"/>
      <c r="AH212" s="104"/>
      <c r="AI212" s="104"/>
      <c r="AJ212" s="104"/>
      <c r="AK212" s="104"/>
      <c r="AL212" s="104"/>
      <c r="AM212" s="104"/>
      <c r="AN212" s="104"/>
      <c r="AO212" s="104"/>
      <c r="AP212" s="104"/>
      <c r="AQ212" s="104"/>
      <c r="AR212" s="104"/>
      <c r="AS212" s="104"/>
      <c r="AT212" s="104"/>
      <c r="AU212" s="104"/>
      <c r="AV212" s="104"/>
      <c r="AW212" s="104"/>
      <c r="AX212" s="104"/>
      <c r="AY212" s="104"/>
      <c r="AZ212" s="104"/>
      <c r="BA212" s="104"/>
      <c r="BB212" s="104"/>
      <c r="BC212" s="104"/>
      <c r="BD212" s="104"/>
      <c r="BE212" s="104"/>
      <c r="BF212" s="104"/>
      <c r="BG212" s="104"/>
      <c r="BH212" s="104"/>
      <c r="BI212" s="104"/>
      <c r="BJ212" s="104"/>
      <c r="BK212" s="104"/>
      <c r="BL212" s="104"/>
      <c r="BM212" s="104"/>
      <c r="BN212" s="104"/>
      <c r="BO212" s="104"/>
      <c r="BP212" s="104"/>
      <c r="BQ212" s="104"/>
    </row>
    <row r="213" spans="2:69">
      <c r="B213" s="104"/>
      <c r="C213" s="155"/>
      <c r="D213" s="104"/>
      <c r="E213" s="104"/>
      <c r="F213" s="104"/>
      <c r="G213" s="104"/>
      <c r="H213" s="104"/>
      <c r="I213" s="104"/>
      <c r="J213" s="104"/>
      <c r="K213" s="104"/>
      <c r="L213" s="104"/>
      <c r="M213" s="147"/>
      <c r="N213" s="104"/>
      <c r="O213" s="104"/>
      <c r="P213" s="104"/>
      <c r="Q213" s="104"/>
      <c r="R213" s="104"/>
      <c r="S213" s="104"/>
      <c r="T213" s="104"/>
      <c r="U213" s="104"/>
      <c r="V213" s="104"/>
      <c r="W213" s="104"/>
      <c r="X213" s="104"/>
      <c r="Y213" s="104"/>
      <c r="Z213" s="104"/>
      <c r="AA213" s="104"/>
      <c r="AB213" s="10"/>
      <c r="AC213" s="104"/>
      <c r="AD213" s="10"/>
      <c r="AE213" s="147"/>
      <c r="AF213" s="104"/>
      <c r="AG213" s="104"/>
      <c r="AH213" s="104"/>
      <c r="AI213" s="104"/>
      <c r="AJ213" s="104"/>
      <c r="AK213" s="104"/>
      <c r="AL213" s="104"/>
      <c r="AM213" s="104"/>
      <c r="AN213" s="104"/>
      <c r="AO213" s="104"/>
      <c r="AP213" s="104"/>
      <c r="AQ213" s="104"/>
      <c r="AR213" s="104"/>
      <c r="AS213" s="104"/>
      <c r="AT213" s="104"/>
      <c r="AU213" s="104"/>
      <c r="AV213" s="104"/>
      <c r="AW213" s="104"/>
      <c r="AX213" s="104"/>
      <c r="AY213" s="104"/>
      <c r="AZ213" s="104"/>
      <c r="BA213" s="104"/>
      <c r="BB213" s="104"/>
      <c r="BC213" s="104"/>
      <c r="BD213" s="104"/>
      <c r="BE213" s="104"/>
      <c r="BF213" s="104"/>
      <c r="BG213" s="104"/>
      <c r="BH213" s="104"/>
      <c r="BI213" s="104"/>
      <c r="BJ213" s="104"/>
      <c r="BK213" s="104"/>
      <c r="BL213" s="104"/>
      <c r="BM213" s="104"/>
      <c r="BN213" s="104"/>
      <c r="BO213" s="104"/>
      <c r="BP213" s="104"/>
      <c r="BQ213" s="104"/>
    </row>
    <row r="214" spans="2:69">
      <c r="B214" s="104"/>
      <c r="C214" s="155"/>
      <c r="D214" s="104"/>
      <c r="E214" s="104"/>
      <c r="F214" s="104"/>
      <c r="G214" s="104"/>
      <c r="H214" s="104"/>
      <c r="I214" s="104"/>
      <c r="J214" s="104"/>
      <c r="K214" s="104"/>
      <c r="L214" s="104"/>
      <c r="M214" s="147"/>
      <c r="N214" s="104"/>
      <c r="O214" s="104"/>
      <c r="P214" s="104"/>
      <c r="Q214" s="104"/>
      <c r="R214" s="104"/>
      <c r="S214" s="104"/>
      <c r="T214" s="104"/>
      <c r="U214" s="104"/>
      <c r="V214" s="104"/>
      <c r="W214" s="104"/>
      <c r="X214" s="104"/>
      <c r="Y214" s="104"/>
      <c r="Z214" s="104"/>
      <c r="AA214" s="104"/>
      <c r="AB214" s="10"/>
      <c r="AC214" s="104"/>
      <c r="AD214" s="10"/>
      <c r="AE214" s="147"/>
      <c r="AF214" s="104"/>
      <c r="AG214" s="104"/>
      <c r="AH214" s="104"/>
      <c r="AI214" s="104"/>
      <c r="AJ214" s="104"/>
      <c r="AK214" s="104"/>
      <c r="AL214" s="104"/>
      <c r="AM214" s="104"/>
      <c r="AN214" s="104"/>
      <c r="AO214" s="104"/>
      <c r="AP214" s="104"/>
      <c r="AQ214" s="104"/>
      <c r="AR214" s="104"/>
      <c r="AS214" s="104"/>
      <c r="AT214" s="104"/>
      <c r="AU214" s="104"/>
      <c r="AV214" s="104"/>
      <c r="AW214" s="104"/>
      <c r="AX214" s="104"/>
      <c r="AY214" s="104"/>
      <c r="AZ214" s="104"/>
      <c r="BA214" s="104"/>
      <c r="BB214" s="104"/>
      <c r="BC214" s="104"/>
      <c r="BD214" s="104"/>
      <c r="BE214" s="104"/>
      <c r="BF214" s="104"/>
      <c r="BG214" s="104"/>
      <c r="BH214" s="104"/>
      <c r="BI214" s="104"/>
      <c r="BJ214" s="104"/>
      <c r="BK214" s="104"/>
      <c r="BL214" s="104"/>
      <c r="BM214" s="104"/>
      <c r="BN214" s="104"/>
      <c r="BO214" s="104"/>
      <c r="BP214" s="104"/>
      <c r="BQ214" s="104"/>
    </row>
    <row r="215" spans="2:69">
      <c r="B215" s="104"/>
      <c r="C215" s="155"/>
      <c r="D215" s="104"/>
      <c r="E215" s="104"/>
      <c r="F215" s="104"/>
      <c r="G215" s="104"/>
      <c r="H215" s="104"/>
      <c r="I215" s="104"/>
      <c r="J215" s="104"/>
      <c r="K215" s="104"/>
      <c r="L215" s="104"/>
      <c r="M215" s="147"/>
      <c r="N215" s="104"/>
      <c r="O215" s="104"/>
      <c r="P215" s="104"/>
      <c r="Q215" s="104"/>
      <c r="R215" s="104"/>
      <c r="S215" s="104"/>
      <c r="T215" s="104"/>
      <c r="U215" s="104"/>
      <c r="V215" s="104"/>
      <c r="W215" s="104"/>
      <c r="X215" s="104"/>
      <c r="Y215" s="104"/>
      <c r="Z215" s="104"/>
      <c r="AA215" s="104"/>
      <c r="AB215" s="10"/>
      <c r="AC215" s="104"/>
      <c r="AD215" s="10"/>
      <c r="AE215" s="147"/>
      <c r="AF215" s="104"/>
      <c r="AG215" s="104"/>
      <c r="AH215" s="104"/>
      <c r="AI215" s="104"/>
      <c r="AJ215" s="104"/>
      <c r="AK215" s="104"/>
      <c r="AL215" s="104"/>
      <c r="AM215" s="104"/>
      <c r="AN215" s="104"/>
      <c r="AO215" s="104"/>
      <c r="AP215" s="104"/>
      <c r="AQ215" s="104"/>
      <c r="AR215" s="104"/>
      <c r="AS215" s="104"/>
      <c r="AT215" s="104"/>
      <c r="AU215" s="104"/>
      <c r="AV215" s="104"/>
      <c r="AW215" s="104"/>
      <c r="AX215" s="104"/>
      <c r="AY215" s="104"/>
      <c r="AZ215" s="104"/>
      <c r="BA215" s="104"/>
      <c r="BB215" s="104"/>
      <c r="BC215" s="104"/>
      <c r="BD215" s="104"/>
      <c r="BE215" s="104"/>
      <c r="BF215" s="104"/>
      <c r="BG215" s="104"/>
      <c r="BH215" s="104"/>
      <c r="BI215" s="104"/>
      <c r="BJ215" s="104"/>
      <c r="BK215" s="104"/>
      <c r="BL215" s="104"/>
      <c r="BM215" s="104"/>
      <c r="BN215" s="104"/>
      <c r="BO215" s="104"/>
      <c r="BP215" s="104"/>
      <c r="BQ215" s="104"/>
    </row>
    <row r="216" spans="2:69">
      <c r="B216" s="104"/>
      <c r="C216" s="155"/>
      <c r="D216" s="104"/>
      <c r="E216" s="104"/>
      <c r="F216" s="104"/>
      <c r="G216" s="104"/>
      <c r="H216" s="104"/>
      <c r="I216" s="104"/>
      <c r="J216" s="104"/>
      <c r="K216" s="104"/>
      <c r="L216" s="104"/>
      <c r="M216" s="147"/>
      <c r="N216" s="104"/>
      <c r="O216" s="104"/>
      <c r="P216" s="104"/>
      <c r="Q216" s="104"/>
      <c r="R216" s="104"/>
      <c r="S216" s="104"/>
      <c r="T216" s="104"/>
      <c r="U216" s="104"/>
      <c r="V216" s="104"/>
      <c r="W216" s="104"/>
      <c r="X216" s="104"/>
      <c r="Y216" s="104"/>
      <c r="Z216" s="104"/>
      <c r="AA216" s="104"/>
      <c r="AB216" s="10"/>
      <c r="AC216" s="104"/>
      <c r="AD216" s="10"/>
      <c r="AE216" s="147"/>
      <c r="AF216" s="104"/>
      <c r="AG216" s="104"/>
      <c r="AH216" s="104"/>
      <c r="AI216" s="104"/>
      <c r="AJ216" s="104"/>
      <c r="AK216" s="104"/>
      <c r="AL216" s="104"/>
      <c r="AM216" s="104"/>
      <c r="AN216" s="104"/>
      <c r="AO216" s="104"/>
      <c r="AP216" s="104"/>
      <c r="AQ216" s="104"/>
      <c r="AR216" s="104"/>
      <c r="AS216" s="104"/>
      <c r="AT216" s="104"/>
      <c r="AU216" s="104"/>
      <c r="AV216" s="104"/>
      <c r="AW216" s="104"/>
      <c r="AX216" s="104"/>
      <c r="AY216" s="104"/>
      <c r="AZ216" s="104"/>
      <c r="BA216" s="104"/>
      <c r="BB216" s="104"/>
      <c r="BC216" s="104"/>
      <c r="BD216" s="104"/>
      <c r="BE216" s="104"/>
      <c r="BF216" s="104"/>
      <c r="BG216" s="104"/>
      <c r="BH216" s="104"/>
      <c r="BI216" s="104"/>
      <c r="BJ216" s="104"/>
      <c r="BK216" s="104"/>
      <c r="BL216" s="104"/>
      <c r="BM216" s="104"/>
      <c r="BN216" s="104"/>
      <c r="BO216" s="104"/>
      <c r="BP216" s="104"/>
      <c r="BQ216" s="104"/>
    </row>
    <row r="217" spans="2:69">
      <c r="B217" s="104"/>
      <c r="C217" s="155"/>
      <c r="D217" s="104"/>
      <c r="E217" s="104"/>
      <c r="F217" s="104"/>
      <c r="G217" s="104"/>
      <c r="H217" s="104"/>
      <c r="I217" s="104"/>
      <c r="J217" s="104"/>
      <c r="K217" s="104"/>
      <c r="L217" s="104"/>
      <c r="M217" s="147"/>
      <c r="N217" s="104"/>
      <c r="O217" s="104"/>
      <c r="P217" s="104"/>
      <c r="Q217" s="104"/>
      <c r="R217" s="104"/>
      <c r="S217" s="104"/>
      <c r="T217" s="104"/>
      <c r="U217" s="104"/>
      <c r="V217" s="104"/>
      <c r="W217" s="104"/>
      <c r="X217" s="104"/>
      <c r="Y217" s="104"/>
      <c r="Z217" s="104"/>
      <c r="AA217" s="104"/>
      <c r="AB217" s="10"/>
      <c r="AC217" s="104"/>
      <c r="AD217" s="10"/>
      <c r="AE217" s="147"/>
      <c r="AF217" s="104"/>
      <c r="AG217" s="104"/>
      <c r="AH217" s="104"/>
      <c r="AI217" s="104"/>
      <c r="AJ217" s="104"/>
      <c r="AK217" s="104"/>
      <c r="AL217" s="104"/>
      <c r="AM217" s="104"/>
      <c r="AN217" s="104"/>
      <c r="AO217" s="104"/>
      <c r="AP217" s="104"/>
      <c r="AQ217" s="104"/>
      <c r="AR217" s="104"/>
      <c r="AS217" s="104"/>
      <c r="AT217" s="104"/>
      <c r="AU217" s="104"/>
      <c r="AV217" s="104"/>
      <c r="AW217" s="104"/>
      <c r="AX217" s="104"/>
      <c r="AY217" s="104"/>
      <c r="AZ217" s="104"/>
      <c r="BA217" s="104"/>
      <c r="BB217" s="104"/>
      <c r="BC217" s="104"/>
      <c r="BD217" s="104"/>
      <c r="BE217" s="104"/>
      <c r="BF217" s="104"/>
      <c r="BG217" s="104"/>
      <c r="BH217" s="104"/>
      <c r="BI217" s="104"/>
      <c r="BJ217" s="104"/>
      <c r="BK217" s="104"/>
      <c r="BL217" s="104"/>
      <c r="BM217" s="104"/>
      <c r="BN217" s="104"/>
      <c r="BO217" s="104"/>
      <c r="BP217" s="104"/>
      <c r="BQ217" s="104"/>
    </row>
    <row r="218" spans="2:69">
      <c r="B218" s="104"/>
      <c r="C218" s="155"/>
      <c r="D218" s="104"/>
      <c r="E218" s="104"/>
      <c r="F218" s="104"/>
      <c r="G218" s="104"/>
      <c r="H218" s="104"/>
      <c r="I218" s="104"/>
      <c r="J218" s="104"/>
      <c r="K218" s="104"/>
      <c r="L218" s="104"/>
      <c r="M218" s="147"/>
      <c r="N218" s="104"/>
      <c r="O218" s="104"/>
      <c r="P218" s="104"/>
      <c r="Q218" s="104"/>
      <c r="R218" s="104"/>
      <c r="S218" s="104"/>
      <c r="T218" s="104"/>
      <c r="U218" s="104"/>
      <c r="V218" s="104"/>
      <c r="W218" s="104"/>
      <c r="X218" s="104"/>
      <c r="Y218" s="104"/>
      <c r="Z218" s="104"/>
      <c r="AA218" s="104"/>
      <c r="AB218" s="10"/>
      <c r="AC218" s="104"/>
      <c r="AD218" s="10"/>
      <c r="AE218" s="147"/>
      <c r="AF218" s="104"/>
      <c r="AG218" s="104"/>
      <c r="AH218" s="104"/>
      <c r="AI218" s="104"/>
      <c r="AJ218" s="104"/>
      <c r="AK218" s="104"/>
      <c r="AL218" s="104"/>
      <c r="AM218" s="104"/>
      <c r="AN218" s="104"/>
      <c r="AO218" s="104"/>
      <c r="AP218" s="104"/>
      <c r="AQ218" s="104"/>
      <c r="AR218" s="104"/>
      <c r="AS218" s="104"/>
      <c r="AT218" s="104"/>
      <c r="AU218" s="104"/>
      <c r="AV218" s="104"/>
      <c r="AW218" s="104"/>
      <c r="AX218" s="104"/>
      <c r="AY218" s="104"/>
      <c r="AZ218" s="104"/>
      <c r="BA218" s="104"/>
      <c r="BB218" s="104"/>
      <c r="BC218" s="104"/>
      <c r="BD218" s="104"/>
      <c r="BE218" s="104"/>
      <c r="BF218" s="104"/>
      <c r="BG218" s="104"/>
      <c r="BH218" s="104"/>
      <c r="BI218" s="104"/>
      <c r="BJ218" s="104"/>
      <c r="BK218" s="104"/>
      <c r="BL218" s="104"/>
      <c r="BM218" s="104"/>
      <c r="BN218" s="104"/>
      <c r="BO218" s="104"/>
      <c r="BP218" s="104"/>
      <c r="BQ218" s="104"/>
    </row>
    <row r="219" spans="2:69">
      <c r="B219" s="104"/>
      <c r="C219" s="155"/>
      <c r="D219" s="104"/>
      <c r="E219" s="104"/>
      <c r="F219" s="104"/>
      <c r="G219" s="104"/>
      <c r="H219" s="104"/>
      <c r="I219" s="104"/>
      <c r="J219" s="104"/>
      <c r="K219" s="104"/>
      <c r="L219" s="104"/>
      <c r="M219" s="147"/>
      <c r="N219" s="104"/>
      <c r="O219" s="104"/>
      <c r="P219" s="104"/>
      <c r="Q219" s="104"/>
      <c r="R219" s="104"/>
      <c r="S219" s="104"/>
      <c r="T219" s="104"/>
      <c r="U219" s="104"/>
      <c r="V219" s="104"/>
      <c r="W219" s="104"/>
      <c r="X219" s="104"/>
      <c r="Y219" s="104"/>
      <c r="Z219" s="104"/>
      <c r="AA219" s="104"/>
      <c r="AB219" s="10"/>
      <c r="AC219" s="104"/>
      <c r="AD219" s="10"/>
      <c r="AE219" s="147"/>
      <c r="AF219" s="104"/>
      <c r="AG219" s="104"/>
      <c r="AH219" s="104"/>
      <c r="AI219" s="104"/>
      <c r="AJ219" s="104"/>
      <c r="AK219" s="104"/>
      <c r="AL219" s="104"/>
      <c r="AM219" s="104"/>
      <c r="AN219" s="104"/>
      <c r="AO219" s="104"/>
      <c r="AP219" s="104"/>
      <c r="AQ219" s="104"/>
      <c r="AR219" s="104"/>
      <c r="AS219" s="104"/>
      <c r="AT219" s="104"/>
      <c r="AU219" s="104"/>
      <c r="AV219" s="104"/>
      <c r="AW219" s="104"/>
      <c r="AX219" s="104"/>
      <c r="AY219" s="104"/>
      <c r="AZ219" s="104"/>
      <c r="BA219" s="104"/>
      <c r="BB219" s="104"/>
      <c r="BC219" s="104"/>
      <c r="BD219" s="104"/>
      <c r="BE219" s="104"/>
      <c r="BF219" s="104"/>
      <c r="BG219" s="104"/>
      <c r="BH219" s="104"/>
      <c r="BI219" s="104"/>
      <c r="BJ219" s="104"/>
      <c r="BK219" s="104"/>
      <c r="BL219" s="104"/>
      <c r="BM219" s="104"/>
      <c r="BN219" s="104"/>
      <c r="BO219" s="104"/>
      <c r="BP219" s="104"/>
      <c r="BQ219" s="104"/>
    </row>
    <row r="220" spans="2:69">
      <c r="B220" s="104"/>
      <c r="C220" s="155"/>
      <c r="D220" s="104"/>
      <c r="E220" s="104"/>
      <c r="F220" s="104"/>
      <c r="G220" s="104"/>
      <c r="H220" s="104"/>
      <c r="I220" s="104"/>
      <c r="J220" s="104"/>
      <c r="K220" s="104"/>
      <c r="L220" s="104"/>
      <c r="M220" s="147"/>
      <c r="N220" s="104"/>
      <c r="O220" s="104"/>
      <c r="P220" s="104"/>
      <c r="Q220" s="104"/>
      <c r="R220" s="104"/>
      <c r="S220" s="104"/>
      <c r="T220" s="104"/>
      <c r="U220" s="104"/>
      <c r="V220" s="104"/>
      <c r="W220" s="104"/>
      <c r="X220" s="104"/>
      <c r="Y220" s="104"/>
      <c r="Z220" s="104"/>
      <c r="AA220" s="104"/>
      <c r="AB220" s="10"/>
      <c r="AC220" s="104"/>
      <c r="AD220" s="10"/>
      <c r="AE220" s="147"/>
      <c r="AF220" s="104"/>
      <c r="AG220" s="104"/>
      <c r="AH220" s="104"/>
      <c r="AI220" s="104"/>
      <c r="AJ220" s="104"/>
      <c r="AK220" s="104"/>
      <c r="AL220" s="104"/>
      <c r="AM220" s="104"/>
      <c r="AN220" s="104"/>
      <c r="AO220" s="104"/>
      <c r="AP220" s="104"/>
      <c r="AQ220" s="104"/>
      <c r="AR220" s="104"/>
      <c r="AS220" s="104"/>
      <c r="AT220" s="104"/>
      <c r="AU220" s="104"/>
      <c r="AV220" s="104"/>
      <c r="AW220" s="104"/>
      <c r="AX220" s="104"/>
      <c r="AY220" s="104"/>
      <c r="AZ220" s="104"/>
      <c r="BA220" s="104"/>
      <c r="BB220" s="104"/>
      <c r="BC220" s="104"/>
      <c r="BD220" s="104"/>
      <c r="BE220" s="104"/>
      <c r="BF220" s="104"/>
      <c r="BG220" s="104"/>
      <c r="BH220" s="104"/>
      <c r="BI220" s="104"/>
      <c r="BJ220" s="104"/>
      <c r="BK220" s="104"/>
      <c r="BL220" s="104"/>
      <c r="BM220" s="104"/>
      <c r="BN220" s="104"/>
      <c r="BO220" s="104"/>
      <c r="BP220" s="104"/>
      <c r="BQ220" s="104"/>
    </row>
    <row r="221" spans="2:69">
      <c r="B221" s="104"/>
      <c r="C221" s="155"/>
      <c r="D221" s="104"/>
      <c r="E221" s="104"/>
      <c r="F221" s="104"/>
      <c r="G221" s="104"/>
      <c r="H221" s="104"/>
      <c r="I221" s="104"/>
      <c r="J221" s="104"/>
      <c r="K221" s="104"/>
      <c r="L221" s="104"/>
      <c r="M221" s="147"/>
      <c r="N221" s="104"/>
      <c r="O221" s="104"/>
      <c r="P221" s="104"/>
      <c r="Q221" s="104"/>
      <c r="R221" s="104"/>
      <c r="S221" s="104"/>
      <c r="T221" s="104"/>
      <c r="U221" s="104"/>
      <c r="V221" s="104"/>
      <c r="W221" s="104"/>
      <c r="X221" s="104"/>
      <c r="Y221" s="104"/>
      <c r="Z221" s="104"/>
      <c r="AA221" s="104"/>
      <c r="AB221" s="10"/>
      <c r="AC221" s="104"/>
      <c r="AD221" s="10"/>
      <c r="AE221" s="147"/>
      <c r="AF221" s="104"/>
      <c r="AG221" s="104"/>
      <c r="AH221" s="104"/>
      <c r="AI221" s="104"/>
      <c r="AJ221" s="104"/>
      <c r="AK221" s="104"/>
      <c r="AL221" s="104"/>
      <c r="AM221" s="104"/>
      <c r="AN221" s="104"/>
      <c r="AO221" s="104"/>
      <c r="AP221" s="104"/>
      <c r="AQ221" s="104"/>
      <c r="AR221" s="104"/>
      <c r="AS221" s="104"/>
      <c r="AT221" s="104"/>
      <c r="AU221" s="104"/>
      <c r="AV221" s="104"/>
      <c r="AW221" s="104"/>
      <c r="AX221" s="104"/>
      <c r="AY221" s="104"/>
      <c r="AZ221" s="104"/>
      <c r="BA221" s="104"/>
      <c r="BB221" s="104"/>
      <c r="BC221" s="104"/>
      <c r="BD221" s="104"/>
      <c r="BE221" s="104"/>
      <c r="BF221" s="104"/>
      <c r="BG221" s="104"/>
      <c r="BH221" s="104"/>
      <c r="BI221" s="104"/>
      <c r="BJ221" s="104"/>
      <c r="BK221" s="104"/>
      <c r="BL221" s="104"/>
      <c r="BM221" s="104"/>
      <c r="BN221" s="104"/>
      <c r="BO221" s="104"/>
      <c r="BP221" s="104"/>
      <c r="BQ221" s="104"/>
    </row>
    <row r="222" spans="2:69">
      <c r="B222" s="104"/>
      <c r="C222" s="155"/>
      <c r="D222" s="104"/>
      <c r="E222" s="104"/>
      <c r="F222" s="104"/>
      <c r="G222" s="104"/>
      <c r="H222" s="104"/>
      <c r="I222" s="104"/>
      <c r="J222" s="104"/>
      <c r="K222" s="104"/>
      <c r="L222" s="104"/>
      <c r="M222" s="147"/>
      <c r="N222" s="104"/>
      <c r="O222" s="104"/>
      <c r="P222" s="104"/>
      <c r="Q222" s="104"/>
      <c r="R222" s="104"/>
      <c r="S222" s="104"/>
      <c r="T222" s="104"/>
      <c r="U222" s="104"/>
      <c r="V222" s="104"/>
      <c r="W222" s="104"/>
      <c r="X222" s="104"/>
      <c r="Y222" s="104"/>
      <c r="Z222" s="104"/>
      <c r="AA222" s="104"/>
      <c r="AB222" s="10"/>
      <c r="AC222" s="104"/>
      <c r="AD222" s="10"/>
      <c r="AE222" s="147"/>
      <c r="AF222" s="104"/>
      <c r="AG222" s="104"/>
      <c r="AH222" s="104"/>
      <c r="AI222" s="104"/>
      <c r="AJ222" s="104"/>
      <c r="AK222" s="104"/>
      <c r="AL222" s="104"/>
      <c r="AM222" s="104"/>
      <c r="AN222" s="104"/>
      <c r="AO222" s="104"/>
      <c r="AP222" s="104"/>
      <c r="AQ222" s="104"/>
      <c r="AR222" s="104"/>
      <c r="AS222" s="104"/>
      <c r="AT222" s="104"/>
      <c r="AU222" s="104"/>
      <c r="AV222" s="104"/>
      <c r="AW222" s="104"/>
      <c r="AX222" s="104"/>
      <c r="AY222" s="104"/>
      <c r="AZ222" s="104"/>
      <c r="BA222" s="104"/>
      <c r="BB222" s="104"/>
      <c r="BC222" s="104"/>
      <c r="BD222" s="104"/>
      <c r="BE222" s="104"/>
      <c r="BF222" s="104"/>
      <c r="BG222" s="104"/>
      <c r="BH222" s="104"/>
      <c r="BI222" s="104"/>
      <c r="BJ222" s="104"/>
      <c r="BK222" s="104"/>
      <c r="BL222" s="104"/>
      <c r="BM222" s="104"/>
      <c r="BN222" s="104"/>
      <c r="BO222" s="104"/>
      <c r="BP222" s="104"/>
      <c r="BQ222" s="104"/>
    </row>
    <row r="223" spans="2:69">
      <c r="B223" s="104"/>
      <c r="C223" s="155"/>
      <c r="D223" s="104"/>
      <c r="E223" s="104"/>
      <c r="F223" s="104"/>
      <c r="G223" s="104"/>
      <c r="H223" s="104"/>
      <c r="I223" s="104"/>
      <c r="J223" s="104"/>
      <c r="K223" s="104"/>
      <c r="L223" s="104"/>
      <c r="M223" s="147"/>
      <c r="N223" s="104"/>
      <c r="O223" s="104"/>
      <c r="P223" s="104"/>
      <c r="Q223" s="104"/>
      <c r="R223" s="104"/>
      <c r="S223" s="104"/>
      <c r="T223" s="104"/>
      <c r="U223" s="104"/>
      <c r="V223" s="104"/>
      <c r="W223" s="104"/>
      <c r="X223" s="104"/>
      <c r="Y223" s="104"/>
      <c r="Z223" s="104"/>
      <c r="AA223" s="104"/>
      <c r="AB223" s="10"/>
      <c r="AC223" s="104"/>
      <c r="AD223" s="10"/>
      <c r="AE223" s="147"/>
      <c r="AF223" s="104"/>
      <c r="AG223" s="104"/>
      <c r="AH223" s="104"/>
      <c r="AI223" s="104"/>
      <c r="AJ223" s="104"/>
      <c r="AK223" s="104"/>
      <c r="AL223" s="104"/>
      <c r="AM223" s="104"/>
      <c r="AN223" s="104"/>
      <c r="AO223" s="104"/>
      <c r="AP223" s="104"/>
      <c r="AQ223" s="104"/>
      <c r="AR223" s="104"/>
      <c r="AS223" s="104"/>
      <c r="AT223" s="104"/>
      <c r="AU223" s="104"/>
      <c r="AV223" s="104"/>
      <c r="AW223" s="104"/>
      <c r="AX223" s="104"/>
      <c r="AY223" s="104"/>
      <c r="AZ223" s="104"/>
      <c r="BA223" s="104"/>
      <c r="BB223" s="104"/>
      <c r="BC223" s="104"/>
      <c r="BD223" s="104"/>
      <c r="BE223" s="104"/>
      <c r="BF223" s="104"/>
      <c r="BG223" s="104"/>
      <c r="BH223" s="104"/>
      <c r="BI223" s="104"/>
      <c r="BJ223" s="104"/>
      <c r="BK223" s="104"/>
      <c r="BL223" s="104"/>
      <c r="BM223" s="104"/>
      <c r="BN223" s="104"/>
      <c r="BO223" s="104"/>
      <c r="BP223" s="104"/>
      <c r="BQ223" s="104"/>
    </row>
    <row r="224" spans="2:69">
      <c r="B224" s="104"/>
      <c r="C224" s="155"/>
      <c r="D224" s="104"/>
      <c r="E224" s="104"/>
      <c r="F224" s="104"/>
      <c r="G224" s="104"/>
      <c r="H224" s="104"/>
      <c r="I224" s="104"/>
      <c r="J224" s="104"/>
      <c r="K224" s="104"/>
      <c r="L224" s="104"/>
      <c r="M224" s="147"/>
      <c r="N224" s="104"/>
      <c r="O224" s="104"/>
      <c r="P224" s="104"/>
      <c r="Q224" s="104"/>
      <c r="R224" s="104"/>
      <c r="S224" s="104"/>
      <c r="T224" s="104"/>
      <c r="U224" s="104"/>
      <c r="V224" s="104"/>
      <c r="W224" s="104"/>
      <c r="X224" s="104"/>
      <c r="Y224" s="104"/>
      <c r="Z224" s="104"/>
      <c r="AA224" s="104"/>
      <c r="AB224" s="10"/>
      <c r="AC224" s="104"/>
      <c r="AD224" s="10"/>
      <c r="AE224" s="147"/>
      <c r="AF224" s="104"/>
      <c r="AG224" s="104"/>
      <c r="AH224" s="104"/>
      <c r="AI224" s="104"/>
      <c r="AJ224" s="104"/>
      <c r="AK224" s="104"/>
      <c r="AL224" s="104"/>
      <c r="AM224" s="104"/>
      <c r="AN224" s="104"/>
      <c r="AO224" s="104"/>
      <c r="AP224" s="104"/>
      <c r="AQ224" s="104"/>
      <c r="AR224" s="104"/>
      <c r="AS224" s="104"/>
      <c r="AT224" s="104"/>
      <c r="AU224" s="104"/>
      <c r="AV224" s="104"/>
      <c r="AW224" s="104"/>
      <c r="AX224" s="104"/>
      <c r="AY224" s="104"/>
      <c r="AZ224" s="104"/>
      <c r="BA224" s="104"/>
      <c r="BB224" s="104"/>
      <c r="BC224" s="104"/>
      <c r="BD224" s="104"/>
      <c r="BE224" s="104"/>
      <c r="BF224" s="104"/>
      <c r="BG224" s="104"/>
      <c r="BH224" s="104"/>
      <c r="BI224" s="104"/>
      <c r="BJ224" s="104"/>
      <c r="BK224" s="104"/>
      <c r="BL224" s="104"/>
      <c r="BM224" s="104"/>
      <c r="BN224" s="104"/>
      <c r="BO224" s="104"/>
      <c r="BP224" s="104"/>
      <c r="BQ224" s="104"/>
    </row>
    <row r="225" spans="2:69">
      <c r="B225" s="104"/>
      <c r="C225" s="155"/>
      <c r="D225" s="104"/>
      <c r="E225" s="104"/>
      <c r="F225" s="104"/>
      <c r="G225" s="104"/>
      <c r="H225" s="104"/>
      <c r="I225" s="104"/>
      <c r="J225" s="104"/>
      <c r="K225" s="104"/>
      <c r="L225" s="104"/>
      <c r="M225" s="147"/>
      <c r="N225" s="104"/>
      <c r="O225" s="104"/>
      <c r="P225" s="104"/>
      <c r="Q225" s="104"/>
      <c r="R225" s="104"/>
      <c r="S225" s="104"/>
      <c r="T225" s="104"/>
      <c r="U225" s="104"/>
      <c r="V225" s="104"/>
      <c r="W225" s="104"/>
      <c r="X225" s="104"/>
      <c r="Y225" s="104"/>
      <c r="Z225" s="104"/>
      <c r="AA225" s="104"/>
      <c r="AB225" s="10"/>
      <c r="AC225" s="104"/>
      <c r="AD225" s="10"/>
      <c r="AE225" s="147"/>
      <c r="AF225" s="104"/>
      <c r="AG225" s="104"/>
      <c r="AH225" s="104"/>
      <c r="AI225" s="104"/>
      <c r="AJ225" s="104"/>
      <c r="AK225" s="104"/>
      <c r="AL225" s="104"/>
      <c r="AM225" s="104"/>
      <c r="AN225" s="104"/>
      <c r="AO225" s="104"/>
      <c r="AP225" s="104"/>
      <c r="AQ225" s="104"/>
      <c r="AR225" s="104"/>
      <c r="AS225" s="104"/>
      <c r="AT225" s="104"/>
      <c r="AU225" s="104"/>
      <c r="AV225" s="104"/>
      <c r="AW225" s="104"/>
      <c r="AX225" s="104"/>
      <c r="AY225" s="104"/>
      <c r="AZ225" s="104"/>
      <c r="BA225" s="104"/>
      <c r="BB225" s="104"/>
      <c r="BC225" s="104"/>
      <c r="BD225" s="104"/>
      <c r="BE225" s="104"/>
      <c r="BF225" s="104"/>
      <c r="BG225" s="104"/>
      <c r="BH225" s="104"/>
      <c r="BI225" s="104"/>
      <c r="BJ225" s="104"/>
      <c r="BK225" s="104"/>
      <c r="BL225" s="104"/>
      <c r="BM225" s="104"/>
      <c r="BN225" s="104"/>
      <c r="BO225" s="104"/>
      <c r="BP225" s="104"/>
      <c r="BQ225" s="104"/>
    </row>
    <row r="226" spans="2:69">
      <c r="B226" s="104"/>
      <c r="C226" s="155"/>
      <c r="D226" s="104"/>
      <c r="E226" s="104"/>
      <c r="F226" s="104"/>
      <c r="G226" s="104"/>
      <c r="H226" s="104"/>
      <c r="I226" s="104"/>
      <c r="J226" s="104"/>
      <c r="K226" s="104"/>
      <c r="L226" s="104"/>
      <c r="M226" s="147"/>
      <c r="N226" s="104"/>
      <c r="O226" s="104"/>
      <c r="P226" s="104"/>
      <c r="Q226" s="104"/>
      <c r="R226" s="104"/>
      <c r="S226" s="104"/>
      <c r="T226" s="104"/>
      <c r="U226" s="104"/>
      <c r="V226" s="104"/>
      <c r="W226" s="104"/>
      <c r="X226" s="104"/>
      <c r="Y226" s="104"/>
      <c r="Z226" s="104"/>
      <c r="AA226" s="104"/>
      <c r="AB226" s="10"/>
      <c r="AC226" s="104"/>
      <c r="AD226" s="10"/>
      <c r="AE226" s="147"/>
      <c r="AF226" s="104"/>
      <c r="AG226" s="104"/>
      <c r="AH226" s="104"/>
      <c r="AI226" s="104"/>
      <c r="AJ226" s="104"/>
      <c r="AK226" s="104"/>
      <c r="AL226" s="104"/>
      <c r="AM226" s="104"/>
      <c r="AN226" s="104"/>
      <c r="AO226" s="104"/>
      <c r="AP226" s="104"/>
      <c r="AQ226" s="104"/>
      <c r="AR226" s="104"/>
      <c r="AS226" s="104"/>
      <c r="AT226" s="104"/>
      <c r="AU226" s="104"/>
      <c r="AV226" s="104"/>
      <c r="AW226" s="104"/>
      <c r="AX226" s="104"/>
      <c r="AY226" s="104"/>
      <c r="AZ226" s="104"/>
      <c r="BA226" s="104"/>
      <c r="BB226" s="104"/>
      <c r="BC226" s="104"/>
      <c r="BD226" s="104"/>
      <c r="BE226" s="104"/>
      <c r="BF226" s="104"/>
      <c r="BG226" s="104"/>
      <c r="BH226" s="104"/>
      <c r="BI226" s="104"/>
      <c r="BJ226" s="104"/>
      <c r="BK226" s="104"/>
      <c r="BL226" s="104"/>
      <c r="BM226" s="104"/>
      <c r="BN226" s="104"/>
      <c r="BO226" s="104"/>
      <c r="BP226" s="104"/>
      <c r="BQ226" s="104"/>
    </row>
    <row r="227" spans="2:69">
      <c r="B227" s="104"/>
      <c r="C227" s="155"/>
      <c r="D227" s="104"/>
      <c r="E227" s="104"/>
      <c r="F227" s="104"/>
      <c r="G227" s="104"/>
      <c r="H227" s="104"/>
      <c r="I227" s="104"/>
      <c r="J227" s="104"/>
      <c r="K227" s="104"/>
      <c r="L227" s="104"/>
      <c r="M227" s="147"/>
      <c r="N227" s="104"/>
      <c r="O227" s="104"/>
      <c r="P227" s="104"/>
      <c r="Q227" s="104"/>
      <c r="R227" s="104"/>
      <c r="S227" s="104"/>
      <c r="T227" s="104"/>
      <c r="U227" s="104"/>
      <c r="V227" s="104"/>
      <c r="W227" s="104"/>
      <c r="X227" s="104"/>
      <c r="Y227" s="104"/>
      <c r="Z227" s="104"/>
      <c r="AA227" s="104"/>
      <c r="AB227" s="10"/>
      <c r="AC227" s="104"/>
      <c r="AD227" s="10"/>
      <c r="AE227" s="147"/>
      <c r="AF227" s="104"/>
      <c r="AG227" s="104"/>
      <c r="AH227" s="104"/>
      <c r="AI227" s="104"/>
      <c r="AJ227" s="104"/>
      <c r="AK227" s="104"/>
      <c r="AL227" s="104"/>
      <c r="AM227" s="104"/>
      <c r="AN227" s="104"/>
      <c r="AO227" s="104"/>
      <c r="AP227" s="104"/>
      <c r="AQ227" s="104"/>
      <c r="AR227" s="104"/>
      <c r="AS227" s="104"/>
      <c r="AT227" s="104"/>
      <c r="AU227" s="104"/>
      <c r="AV227" s="104"/>
      <c r="AW227" s="104"/>
      <c r="AX227" s="104"/>
      <c r="AY227" s="104"/>
      <c r="AZ227" s="104"/>
      <c r="BA227" s="104"/>
      <c r="BB227" s="104"/>
      <c r="BC227" s="104"/>
      <c r="BD227" s="104"/>
      <c r="BE227" s="104"/>
      <c r="BF227" s="104"/>
      <c r="BG227" s="104"/>
      <c r="BH227" s="104"/>
      <c r="BI227" s="104"/>
      <c r="BJ227" s="104"/>
      <c r="BK227" s="104"/>
      <c r="BL227" s="104"/>
      <c r="BM227" s="104"/>
      <c r="BN227" s="104"/>
      <c r="BO227" s="104"/>
      <c r="BP227" s="104"/>
      <c r="BQ227" s="104"/>
    </row>
    <row r="228" spans="2:69">
      <c r="B228" s="104"/>
      <c r="C228" s="155"/>
      <c r="D228" s="104"/>
      <c r="E228" s="104"/>
      <c r="F228" s="104"/>
      <c r="G228" s="104"/>
      <c r="H228" s="104"/>
      <c r="I228" s="104"/>
      <c r="J228" s="104"/>
      <c r="K228" s="104"/>
      <c r="L228" s="104"/>
      <c r="M228" s="147"/>
      <c r="N228" s="104"/>
      <c r="O228" s="104"/>
      <c r="P228" s="104"/>
      <c r="Q228" s="104"/>
      <c r="R228" s="104"/>
      <c r="S228" s="104"/>
      <c r="T228" s="104"/>
      <c r="U228" s="104"/>
      <c r="V228" s="104"/>
      <c r="W228" s="104"/>
      <c r="X228" s="104"/>
      <c r="Y228" s="104"/>
      <c r="Z228" s="104"/>
      <c r="AA228" s="104"/>
      <c r="AB228" s="10"/>
      <c r="AC228" s="104"/>
      <c r="AD228" s="10"/>
      <c r="AE228" s="147"/>
      <c r="AF228" s="104"/>
      <c r="AG228" s="104"/>
      <c r="AH228" s="104"/>
      <c r="AI228" s="104"/>
      <c r="AJ228" s="104"/>
      <c r="AK228" s="104"/>
      <c r="AL228" s="104"/>
      <c r="AM228" s="104"/>
      <c r="AN228" s="104"/>
      <c r="AO228" s="104"/>
      <c r="AP228" s="104"/>
      <c r="AQ228" s="104"/>
      <c r="AR228" s="104"/>
      <c r="AS228" s="104"/>
      <c r="AT228" s="104"/>
      <c r="AU228" s="104"/>
      <c r="AV228" s="104"/>
      <c r="AW228" s="104"/>
      <c r="AX228" s="104"/>
      <c r="AY228" s="104"/>
      <c r="AZ228" s="104"/>
      <c r="BA228" s="104"/>
      <c r="BB228" s="104"/>
      <c r="BC228" s="104"/>
      <c r="BD228" s="104"/>
      <c r="BE228" s="104"/>
      <c r="BF228" s="104"/>
      <c r="BG228" s="104"/>
      <c r="BH228" s="104"/>
      <c r="BI228" s="104"/>
      <c r="BJ228" s="104"/>
      <c r="BK228" s="104"/>
      <c r="BL228" s="104"/>
      <c r="BM228" s="104"/>
      <c r="BN228" s="104"/>
      <c r="BO228" s="104"/>
      <c r="BP228" s="104"/>
      <c r="BQ228" s="104"/>
    </row>
    <row r="229" spans="2:69">
      <c r="B229" s="104"/>
      <c r="C229" s="155"/>
      <c r="D229" s="104"/>
      <c r="E229" s="104"/>
      <c r="F229" s="104"/>
      <c r="G229" s="104"/>
      <c r="H229" s="104"/>
      <c r="I229" s="104"/>
      <c r="J229" s="104"/>
      <c r="K229" s="104"/>
      <c r="L229" s="104"/>
      <c r="M229" s="147"/>
      <c r="N229" s="104"/>
      <c r="O229" s="104"/>
      <c r="P229" s="104"/>
      <c r="Q229" s="104"/>
      <c r="R229" s="104"/>
      <c r="S229" s="104"/>
      <c r="T229" s="104"/>
      <c r="U229" s="104"/>
      <c r="V229" s="104"/>
      <c r="W229" s="104"/>
      <c r="X229" s="104"/>
      <c r="Y229" s="104"/>
      <c r="Z229" s="104"/>
      <c r="AA229" s="104"/>
      <c r="AB229" s="10"/>
      <c r="AC229" s="104"/>
      <c r="AD229" s="10"/>
      <c r="AE229" s="147"/>
      <c r="AF229" s="104"/>
      <c r="AG229" s="104"/>
      <c r="AH229" s="104"/>
      <c r="AI229" s="104"/>
      <c r="AJ229" s="104"/>
      <c r="AK229" s="104"/>
      <c r="AL229" s="104"/>
      <c r="AM229" s="104"/>
      <c r="AN229" s="104"/>
      <c r="AO229" s="104"/>
      <c r="AP229" s="104"/>
      <c r="AQ229" s="104"/>
      <c r="AR229" s="104"/>
      <c r="AS229" s="104"/>
      <c r="AT229" s="104"/>
      <c r="AU229" s="104"/>
      <c r="AV229" s="104"/>
      <c r="AW229" s="104"/>
      <c r="AX229" s="104"/>
      <c r="AY229" s="104"/>
      <c r="AZ229" s="104"/>
      <c r="BA229" s="104"/>
      <c r="BB229" s="104"/>
      <c r="BC229" s="104"/>
      <c r="BD229" s="104"/>
      <c r="BE229" s="104"/>
      <c r="BF229" s="104"/>
      <c r="BG229" s="104"/>
      <c r="BH229" s="104"/>
      <c r="BI229" s="104"/>
      <c r="BJ229" s="104"/>
      <c r="BK229" s="104"/>
      <c r="BL229" s="104"/>
      <c r="BM229" s="104"/>
      <c r="BN229" s="104"/>
      <c r="BO229" s="104"/>
      <c r="BP229" s="104"/>
      <c r="BQ229" s="104"/>
    </row>
    <row r="230" spans="2:69">
      <c r="B230" s="104"/>
      <c r="C230" s="155"/>
      <c r="D230" s="104"/>
      <c r="E230" s="104"/>
      <c r="F230" s="104"/>
      <c r="G230" s="104"/>
      <c r="H230" s="104"/>
      <c r="I230" s="104"/>
      <c r="J230" s="104"/>
      <c r="K230" s="104"/>
      <c r="L230" s="104"/>
      <c r="M230" s="147"/>
      <c r="N230" s="104"/>
      <c r="O230" s="104"/>
      <c r="P230" s="104"/>
      <c r="Q230" s="104"/>
      <c r="R230" s="104"/>
      <c r="S230" s="104"/>
      <c r="T230" s="104"/>
      <c r="U230" s="104"/>
      <c r="V230" s="104"/>
      <c r="W230" s="104"/>
      <c r="X230" s="104"/>
      <c r="Y230" s="104"/>
      <c r="Z230" s="104"/>
      <c r="AA230" s="104"/>
      <c r="AB230" s="10"/>
      <c r="AC230" s="104"/>
      <c r="AD230" s="10"/>
      <c r="AE230" s="147"/>
      <c r="AF230" s="104"/>
      <c r="AG230" s="104"/>
      <c r="AH230" s="104"/>
      <c r="AI230" s="104"/>
      <c r="AJ230" s="104"/>
      <c r="AK230" s="104"/>
      <c r="AL230" s="104"/>
      <c r="AM230" s="104"/>
      <c r="AN230" s="104"/>
      <c r="AO230" s="104"/>
      <c r="AP230" s="104"/>
      <c r="AQ230" s="104"/>
      <c r="AR230" s="104"/>
      <c r="AS230" s="104"/>
      <c r="AT230" s="104"/>
      <c r="AU230" s="104"/>
      <c r="AV230" s="104"/>
      <c r="AW230" s="104"/>
      <c r="AX230" s="104"/>
      <c r="AY230" s="104"/>
      <c r="AZ230" s="104"/>
      <c r="BA230" s="104"/>
      <c r="BB230" s="104"/>
      <c r="BC230" s="104"/>
      <c r="BD230" s="104"/>
      <c r="BE230" s="104"/>
      <c r="BF230" s="104"/>
      <c r="BG230" s="104"/>
      <c r="BH230" s="104"/>
      <c r="BI230" s="104"/>
      <c r="BJ230" s="104"/>
      <c r="BK230" s="104"/>
      <c r="BL230" s="104"/>
      <c r="BM230" s="104"/>
      <c r="BN230" s="104"/>
      <c r="BO230" s="104"/>
      <c r="BP230" s="104"/>
      <c r="BQ230" s="104"/>
    </row>
    <row r="231" spans="2:69">
      <c r="B231" s="104"/>
      <c r="C231" s="155"/>
      <c r="D231" s="104"/>
      <c r="E231" s="104"/>
      <c r="F231" s="104"/>
      <c r="G231" s="104"/>
      <c r="H231" s="104"/>
      <c r="I231" s="104"/>
      <c r="J231" s="104"/>
      <c r="K231" s="104"/>
      <c r="L231" s="104"/>
      <c r="M231" s="147"/>
      <c r="N231" s="104"/>
      <c r="O231" s="104"/>
      <c r="P231" s="104"/>
      <c r="Q231" s="104"/>
      <c r="R231" s="104"/>
      <c r="S231" s="104"/>
      <c r="T231" s="104"/>
      <c r="U231" s="104"/>
      <c r="V231" s="104"/>
      <c r="W231" s="104"/>
      <c r="X231" s="104"/>
      <c r="Y231" s="104"/>
      <c r="Z231" s="104"/>
      <c r="AA231" s="104"/>
      <c r="AB231" s="10"/>
      <c r="AC231" s="104"/>
      <c r="AD231" s="10"/>
      <c r="AE231" s="147"/>
      <c r="AF231" s="104"/>
      <c r="AG231" s="104"/>
      <c r="AH231" s="104"/>
      <c r="AI231" s="104"/>
      <c r="AJ231" s="104"/>
      <c r="AK231" s="104"/>
      <c r="AL231" s="104"/>
      <c r="AM231" s="104"/>
      <c r="AN231" s="104"/>
      <c r="AO231" s="104"/>
      <c r="AP231" s="104"/>
      <c r="AQ231" s="104"/>
      <c r="AR231" s="104"/>
      <c r="AS231" s="104"/>
      <c r="AT231" s="104"/>
      <c r="AU231" s="104"/>
      <c r="AV231" s="104"/>
      <c r="AW231" s="104"/>
      <c r="AX231" s="104"/>
      <c r="AY231" s="104"/>
      <c r="AZ231" s="104"/>
      <c r="BA231" s="104"/>
      <c r="BB231" s="104"/>
      <c r="BC231" s="104"/>
      <c r="BD231" s="104"/>
      <c r="BE231" s="104"/>
      <c r="BF231" s="104"/>
      <c r="BG231" s="104"/>
      <c r="BH231" s="104"/>
      <c r="BI231" s="104"/>
      <c r="BJ231" s="104"/>
      <c r="BK231" s="104"/>
      <c r="BL231" s="104"/>
      <c r="BM231" s="104"/>
      <c r="BN231" s="104"/>
      <c r="BO231" s="104"/>
      <c r="BP231" s="104"/>
      <c r="BQ231" s="104"/>
    </row>
    <row r="232" spans="2:69">
      <c r="B232" s="104"/>
      <c r="C232" s="155"/>
      <c r="D232" s="104"/>
      <c r="E232" s="104"/>
      <c r="F232" s="104"/>
      <c r="G232" s="104"/>
      <c r="H232" s="104"/>
      <c r="I232" s="104"/>
      <c r="J232" s="104"/>
      <c r="K232" s="104"/>
      <c r="L232" s="104"/>
      <c r="M232" s="147"/>
      <c r="N232" s="104"/>
      <c r="O232" s="104"/>
      <c r="P232" s="104"/>
      <c r="Q232" s="104"/>
      <c r="R232" s="104"/>
      <c r="S232" s="104"/>
      <c r="T232" s="104"/>
      <c r="U232" s="104"/>
      <c r="V232" s="104"/>
      <c r="W232" s="104"/>
      <c r="X232" s="104"/>
      <c r="Y232" s="104"/>
      <c r="Z232" s="104"/>
      <c r="AA232" s="104"/>
      <c r="AB232" s="10"/>
      <c r="AC232" s="104"/>
      <c r="AD232" s="10"/>
      <c r="AE232" s="147"/>
      <c r="AF232" s="104"/>
      <c r="AG232" s="104"/>
      <c r="AH232" s="104"/>
      <c r="AI232" s="104"/>
      <c r="AJ232" s="104"/>
      <c r="AK232" s="104"/>
      <c r="AL232" s="104"/>
      <c r="AM232" s="104"/>
      <c r="AN232" s="104"/>
      <c r="AO232" s="104"/>
      <c r="AP232" s="104"/>
      <c r="AQ232" s="104"/>
      <c r="AR232" s="104"/>
      <c r="AS232" s="104"/>
      <c r="AT232" s="104"/>
      <c r="AU232" s="104"/>
      <c r="AV232" s="104"/>
      <c r="AW232" s="104"/>
      <c r="AX232" s="104"/>
      <c r="AY232" s="104"/>
      <c r="AZ232" s="104"/>
      <c r="BA232" s="104"/>
      <c r="BB232" s="104"/>
      <c r="BC232" s="104"/>
      <c r="BD232" s="104"/>
      <c r="BE232" s="104"/>
      <c r="BF232" s="104"/>
      <c r="BG232" s="104"/>
      <c r="BH232" s="104"/>
      <c r="BI232" s="104"/>
      <c r="BJ232" s="104"/>
      <c r="BK232" s="104"/>
      <c r="BL232" s="104"/>
      <c r="BM232" s="104"/>
      <c r="BN232" s="104"/>
      <c r="BO232" s="104"/>
      <c r="BP232" s="104"/>
      <c r="BQ232" s="104"/>
    </row>
    <row r="233" spans="2:69">
      <c r="B233" s="104"/>
      <c r="C233" s="155"/>
      <c r="D233" s="104"/>
      <c r="E233" s="104"/>
      <c r="F233" s="104"/>
      <c r="G233" s="104"/>
      <c r="H233" s="104"/>
      <c r="I233" s="104"/>
      <c r="J233" s="104"/>
      <c r="K233" s="104"/>
      <c r="L233" s="104"/>
      <c r="M233" s="147"/>
      <c r="N233" s="104"/>
      <c r="O233" s="104"/>
      <c r="P233" s="104"/>
      <c r="Q233" s="104"/>
      <c r="R233" s="104"/>
      <c r="S233" s="104"/>
      <c r="T233" s="104"/>
      <c r="U233" s="104"/>
      <c r="V233" s="104"/>
      <c r="W233" s="104"/>
      <c r="X233" s="104"/>
      <c r="Y233" s="104"/>
      <c r="Z233" s="104"/>
      <c r="AA233" s="104"/>
      <c r="AB233" s="10"/>
      <c r="AC233" s="104"/>
      <c r="AD233" s="10"/>
      <c r="AE233" s="147"/>
      <c r="AF233" s="104"/>
      <c r="AG233" s="104"/>
      <c r="AH233" s="104"/>
      <c r="AI233" s="104"/>
      <c r="AJ233" s="104"/>
      <c r="AK233" s="104"/>
      <c r="AL233" s="104"/>
      <c r="AM233" s="104"/>
      <c r="AN233" s="104"/>
      <c r="AO233" s="104"/>
      <c r="AP233" s="104"/>
      <c r="AQ233" s="104"/>
      <c r="AR233" s="104"/>
      <c r="AS233" s="104"/>
      <c r="AT233" s="104"/>
      <c r="AU233" s="104"/>
      <c r="AV233" s="104"/>
      <c r="AW233" s="104"/>
      <c r="AX233" s="104"/>
      <c r="AY233" s="104"/>
      <c r="AZ233" s="104"/>
      <c r="BA233" s="104"/>
      <c r="BB233" s="104"/>
      <c r="BC233" s="104"/>
      <c r="BD233" s="104"/>
      <c r="BE233" s="104"/>
      <c r="BF233" s="104"/>
      <c r="BG233" s="104"/>
      <c r="BH233" s="104"/>
      <c r="BI233" s="104"/>
      <c r="BJ233" s="104"/>
      <c r="BK233" s="104"/>
      <c r="BL233" s="104"/>
      <c r="BM233" s="104"/>
      <c r="BN233" s="104"/>
      <c r="BO233" s="104"/>
      <c r="BP233" s="104"/>
      <c r="BQ233" s="104"/>
    </row>
    <row r="234" spans="2:69">
      <c r="B234" s="104"/>
      <c r="C234" s="155"/>
      <c r="D234" s="104"/>
      <c r="E234" s="104"/>
      <c r="F234" s="104"/>
      <c r="G234" s="104"/>
      <c r="H234" s="104"/>
      <c r="I234" s="104"/>
      <c r="J234" s="104"/>
      <c r="K234" s="104"/>
      <c r="L234" s="104"/>
      <c r="M234" s="147"/>
      <c r="N234" s="104"/>
      <c r="O234" s="104"/>
      <c r="P234" s="104"/>
      <c r="Q234" s="104"/>
      <c r="R234" s="104"/>
      <c r="S234" s="104"/>
      <c r="T234" s="104"/>
      <c r="U234" s="104"/>
      <c r="V234" s="104"/>
      <c r="W234" s="104"/>
      <c r="X234" s="104"/>
      <c r="Y234" s="104"/>
      <c r="Z234" s="104"/>
      <c r="AA234" s="104"/>
      <c r="AB234" s="10"/>
      <c r="AC234" s="104"/>
      <c r="AD234" s="10"/>
      <c r="AE234" s="147"/>
      <c r="AF234" s="104"/>
      <c r="AG234" s="104"/>
      <c r="AH234" s="104"/>
      <c r="AI234" s="104"/>
      <c r="AJ234" s="104"/>
      <c r="AK234" s="104"/>
      <c r="AL234" s="104"/>
      <c r="AM234" s="104"/>
      <c r="AN234" s="104"/>
      <c r="AO234" s="104"/>
      <c r="AP234" s="104"/>
      <c r="AQ234" s="104"/>
      <c r="AR234" s="104"/>
      <c r="AS234" s="104"/>
      <c r="AT234" s="104"/>
      <c r="AU234" s="104"/>
      <c r="AV234" s="104"/>
      <c r="AW234" s="104"/>
      <c r="AX234" s="104"/>
      <c r="AY234" s="104"/>
      <c r="AZ234" s="104"/>
      <c r="BA234" s="104"/>
      <c r="BB234" s="104"/>
      <c r="BC234" s="104"/>
      <c r="BD234" s="104"/>
      <c r="BE234" s="104"/>
      <c r="BF234" s="104"/>
      <c r="BG234" s="104"/>
      <c r="BH234" s="104"/>
      <c r="BI234" s="104"/>
      <c r="BJ234" s="104"/>
      <c r="BK234" s="104"/>
      <c r="BL234" s="104"/>
      <c r="BM234" s="104"/>
      <c r="BN234" s="104"/>
      <c r="BO234" s="104"/>
      <c r="BP234" s="104"/>
      <c r="BQ234" s="104"/>
    </row>
    <row r="235" spans="2:69">
      <c r="B235" s="104"/>
      <c r="C235" s="155"/>
      <c r="D235" s="104"/>
      <c r="E235" s="104"/>
      <c r="F235" s="104"/>
      <c r="G235" s="104"/>
      <c r="H235" s="104"/>
      <c r="I235" s="104"/>
      <c r="J235" s="104"/>
      <c r="K235" s="104"/>
      <c r="L235" s="104"/>
      <c r="M235" s="147"/>
      <c r="N235" s="104"/>
      <c r="O235" s="104"/>
      <c r="P235" s="104"/>
      <c r="Q235" s="104"/>
      <c r="R235" s="104"/>
      <c r="S235" s="104"/>
      <c r="T235" s="104"/>
      <c r="U235" s="104"/>
      <c r="V235" s="104"/>
      <c r="W235" s="104"/>
      <c r="X235" s="104"/>
      <c r="Y235" s="104"/>
      <c r="Z235" s="104"/>
      <c r="AA235" s="104"/>
      <c r="AB235" s="10"/>
      <c r="AC235" s="104"/>
      <c r="AD235" s="10"/>
      <c r="AE235" s="147"/>
      <c r="AF235" s="104"/>
      <c r="AG235" s="104"/>
      <c r="AH235" s="104"/>
      <c r="AI235" s="104"/>
      <c r="AJ235" s="104"/>
      <c r="AK235" s="104"/>
      <c r="AL235" s="104"/>
      <c r="AM235" s="104"/>
      <c r="AN235" s="104"/>
      <c r="AO235" s="104"/>
      <c r="AP235" s="104"/>
      <c r="AQ235" s="104"/>
      <c r="AR235" s="104"/>
      <c r="AS235" s="104"/>
      <c r="AT235" s="104"/>
      <c r="AU235" s="104"/>
      <c r="AV235" s="104"/>
      <c r="AW235" s="104"/>
      <c r="AX235" s="104"/>
      <c r="AY235" s="104"/>
      <c r="AZ235" s="104"/>
      <c r="BA235" s="104"/>
      <c r="BB235" s="104"/>
      <c r="BC235" s="104"/>
      <c r="BD235" s="104"/>
      <c r="BE235" s="104"/>
      <c r="BF235" s="104"/>
      <c r="BG235" s="104"/>
      <c r="BH235" s="104"/>
      <c r="BI235" s="104"/>
      <c r="BJ235" s="104"/>
      <c r="BK235" s="104"/>
      <c r="BL235" s="104"/>
      <c r="BM235" s="104"/>
      <c r="BN235" s="104"/>
      <c r="BO235" s="104"/>
      <c r="BP235" s="104"/>
      <c r="BQ235" s="104"/>
    </row>
    <row r="236" spans="2:69">
      <c r="B236" s="104"/>
      <c r="C236" s="155"/>
      <c r="D236" s="104"/>
      <c r="E236" s="104"/>
      <c r="F236" s="104"/>
      <c r="G236" s="104"/>
      <c r="H236" s="104"/>
      <c r="I236" s="104"/>
      <c r="J236" s="104"/>
      <c r="K236" s="104"/>
      <c r="L236" s="104"/>
      <c r="M236" s="147"/>
      <c r="N236" s="104"/>
      <c r="O236" s="104"/>
      <c r="P236" s="104"/>
      <c r="Q236" s="104"/>
      <c r="R236" s="104"/>
      <c r="S236" s="104"/>
      <c r="T236" s="104"/>
      <c r="U236" s="104"/>
      <c r="V236" s="104"/>
      <c r="W236" s="104"/>
      <c r="X236" s="104"/>
      <c r="Y236" s="104"/>
      <c r="Z236" s="104"/>
      <c r="AA236" s="104"/>
      <c r="AB236" s="10"/>
      <c r="AC236" s="104"/>
      <c r="AD236" s="10"/>
      <c r="AE236" s="147"/>
      <c r="AF236" s="104"/>
      <c r="AG236" s="104"/>
      <c r="AH236" s="104"/>
      <c r="AI236" s="104"/>
      <c r="AJ236" s="104"/>
      <c r="AK236" s="104"/>
      <c r="AL236" s="104"/>
      <c r="AM236" s="104"/>
      <c r="AN236" s="104"/>
      <c r="AO236" s="104"/>
      <c r="AP236" s="104"/>
      <c r="AQ236" s="104"/>
      <c r="AR236" s="104"/>
      <c r="AS236" s="104"/>
      <c r="AT236" s="104"/>
      <c r="AU236" s="104"/>
      <c r="AV236" s="104"/>
      <c r="AW236" s="104"/>
      <c r="AX236" s="104"/>
      <c r="AY236" s="104"/>
      <c r="AZ236" s="104"/>
      <c r="BA236" s="104"/>
      <c r="BB236" s="104"/>
      <c r="BC236" s="104"/>
      <c r="BD236" s="104"/>
      <c r="BE236" s="104"/>
      <c r="BF236" s="104"/>
      <c r="BG236" s="104"/>
      <c r="BH236" s="104"/>
      <c r="BI236" s="104"/>
      <c r="BJ236" s="104"/>
      <c r="BK236" s="104"/>
      <c r="BL236" s="104"/>
      <c r="BM236" s="104"/>
      <c r="BN236" s="104"/>
      <c r="BO236" s="104"/>
      <c r="BP236" s="104"/>
      <c r="BQ236" s="104"/>
    </row>
    <row r="237" spans="2:69">
      <c r="B237" s="104"/>
      <c r="C237" s="155"/>
      <c r="D237" s="104"/>
      <c r="E237" s="104"/>
      <c r="F237" s="104"/>
      <c r="G237" s="104"/>
      <c r="H237" s="104"/>
      <c r="I237" s="104"/>
      <c r="J237" s="104"/>
      <c r="K237" s="104"/>
      <c r="L237" s="104"/>
      <c r="M237" s="147"/>
      <c r="N237" s="104"/>
      <c r="O237" s="104"/>
      <c r="P237" s="104"/>
      <c r="Q237" s="104"/>
      <c r="R237" s="104"/>
      <c r="S237" s="104"/>
      <c r="T237" s="104"/>
      <c r="U237" s="104"/>
      <c r="V237" s="104"/>
      <c r="W237" s="104"/>
      <c r="X237" s="104"/>
      <c r="Y237" s="104"/>
      <c r="Z237" s="104"/>
      <c r="AA237" s="104"/>
      <c r="AB237" s="10"/>
      <c r="AC237" s="104"/>
      <c r="AD237" s="10"/>
      <c r="AE237" s="147"/>
      <c r="AF237" s="104"/>
      <c r="AG237" s="104"/>
      <c r="AH237" s="104"/>
      <c r="AI237" s="104"/>
      <c r="AJ237" s="104"/>
      <c r="AK237" s="104"/>
      <c r="AL237" s="104"/>
      <c r="AM237" s="104"/>
      <c r="AN237" s="104"/>
      <c r="AO237" s="104"/>
      <c r="AP237" s="104"/>
      <c r="AQ237" s="104"/>
      <c r="AR237" s="104"/>
      <c r="AS237" s="104"/>
      <c r="AT237" s="104"/>
      <c r="AU237" s="104"/>
      <c r="AV237" s="104"/>
      <c r="AW237" s="104"/>
      <c r="AX237" s="104"/>
      <c r="AY237" s="104"/>
      <c r="AZ237" s="104"/>
      <c r="BA237" s="104"/>
      <c r="BB237" s="104"/>
      <c r="BC237" s="104"/>
      <c r="BD237" s="104"/>
      <c r="BE237" s="104"/>
      <c r="BF237" s="104"/>
      <c r="BG237" s="104"/>
      <c r="BH237" s="104"/>
      <c r="BI237" s="104"/>
      <c r="BJ237" s="104"/>
      <c r="BK237" s="104"/>
      <c r="BL237" s="104"/>
      <c r="BM237" s="104"/>
      <c r="BN237" s="104"/>
      <c r="BO237" s="104"/>
      <c r="BP237" s="104"/>
      <c r="BQ237" s="104"/>
    </row>
    <row r="238" spans="2:69">
      <c r="B238" s="104"/>
      <c r="C238" s="155"/>
      <c r="D238" s="104"/>
      <c r="E238" s="104"/>
      <c r="F238" s="104"/>
      <c r="G238" s="104"/>
      <c r="H238" s="104"/>
      <c r="I238" s="104"/>
      <c r="J238" s="104"/>
      <c r="K238" s="104"/>
      <c r="L238" s="104"/>
      <c r="M238" s="147"/>
      <c r="N238" s="104"/>
      <c r="O238" s="104"/>
      <c r="P238" s="104"/>
      <c r="Q238" s="104"/>
      <c r="R238" s="104"/>
      <c r="S238" s="104"/>
      <c r="T238" s="104"/>
      <c r="U238" s="104"/>
      <c r="V238" s="104"/>
      <c r="W238" s="104"/>
      <c r="X238" s="104"/>
      <c r="Y238" s="104"/>
      <c r="Z238" s="104"/>
      <c r="AA238" s="104"/>
      <c r="AB238" s="10"/>
      <c r="AC238" s="104"/>
      <c r="AD238" s="10"/>
      <c r="AE238" s="147"/>
      <c r="AF238" s="104"/>
      <c r="AG238" s="104"/>
      <c r="AH238" s="104"/>
      <c r="AI238" s="104"/>
      <c r="AJ238" s="104"/>
      <c r="AK238" s="104"/>
      <c r="AL238" s="104"/>
      <c r="AM238" s="104"/>
      <c r="AN238" s="104"/>
      <c r="AO238" s="104"/>
      <c r="AP238" s="104"/>
      <c r="AQ238" s="104"/>
      <c r="AR238" s="104"/>
      <c r="AS238" s="104"/>
      <c r="AT238" s="104"/>
      <c r="AU238" s="104"/>
      <c r="AV238" s="104"/>
      <c r="AW238" s="104"/>
      <c r="AX238" s="104"/>
      <c r="AY238" s="104"/>
      <c r="AZ238" s="104"/>
      <c r="BA238" s="104"/>
      <c r="BB238" s="104"/>
      <c r="BC238" s="104"/>
      <c r="BD238" s="104"/>
      <c r="BE238" s="104"/>
      <c r="BF238" s="104"/>
      <c r="BG238" s="104"/>
      <c r="BH238" s="104"/>
      <c r="BI238" s="104"/>
      <c r="BJ238" s="104"/>
      <c r="BK238" s="104"/>
      <c r="BL238" s="104"/>
      <c r="BM238" s="104"/>
      <c r="BN238" s="104"/>
      <c r="BO238" s="104"/>
      <c r="BP238" s="104"/>
      <c r="BQ238" s="104"/>
    </row>
    <row r="239" spans="2:69">
      <c r="B239" s="104"/>
      <c r="C239" s="155"/>
      <c r="D239" s="104"/>
      <c r="E239" s="104"/>
      <c r="F239" s="104"/>
      <c r="G239" s="104"/>
      <c r="H239" s="104"/>
      <c r="I239" s="104"/>
      <c r="J239" s="104"/>
      <c r="K239" s="104"/>
      <c r="L239" s="104"/>
      <c r="M239" s="147"/>
      <c r="N239" s="104"/>
      <c r="O239" s="104"/>
      <c r="P239" s="104"/>
      <c r="Q239" s="104"/>
      <c r="R239" s="104"/>
      <c r="S239" s="104"/>
      <c r="T239" s="104"/>
      <c r="U239" s="104"/>
      <c r="V239" s="104"/>
      <c r="W239" s="104"/>
      <c r="X239" s="104"/>
      <c r="Y239" s="104"/>
      <c r="Z239" s="104"/>
      <c r="AA239" s="104"/>
      <c r="AB239" s="10"/>
      <c r="AC239" s="104"/>
      <c r="AD239" s="10"/>
      <c r="AE239" s="147"/>
      <c r="AF239" s="104"/>
      <c r="AG239" s="104"/>
      <c r="AH239" s="104"/>
      <c r="AI239" s="104"/>
      <c r="AJ239" s="104"/>
      <c r="AK239" s="104"/>
      <c r="AL239" s="104"/>
      <c r="AM239" s="104"/>
      <c r="AN239" s="104"/>
      <c r="AO239" s="104"/>
      <c r="AP239" s="104"/>
      <c r="AQ239" s="104"/>
      <c r="AR239" s="104"/>
      <c r="AS239" s="104"/>
      <c r="AT239" s="104"/>
      <c r="AU239" s="104"/>
      <c r="AV239" s="104"/>
      <c r="AW239" s="104"/>
      <c r="AX239" s="104"/>
      <c r="AY239" s="104"/>
      <c r="AZ239" s="104"/>
      <c r="BA239" s="104"/>
      <c r="BB239" s="104"/>
      <c r="BC239" s="104"/>
      <c r="BD239" s="104"/>
      <c r="BE239" s="104"/>
      <c r="BF239" s="104"/>
      <c r="BG239" s="104"/>
      <c r="BH239" s="104"/>
      <c r="BI239" s="104"/>
      <c r="BJ239" s="104"/>
      <c r="BK239" s="104"/>
      <c r="BL239" s="104"/>
      <c r="BM239" s="104"/>
      <c r="BN239" s="104"/>
      <c r="BO239" s="104"/>
      <c r="BP239" s="104"/>
      <c r="BQ239" s="104"/>
    </row>
    <row r="240" spans="2:69">
      <c r="B240" s="104"/>
      <c r="C240" s="155"/>
      <c r="D240" s="104"/>
      <c r="E240" s="104"/>
      <c r="F240" s="104"/>
      <c r="G240" s="104"/>
      <c r="H240" s="104"/>
      <c r="I240" s="104"/>
      <c r="J240" s="104"/>
      <c r="K240" s="104"/>
      <c r="L240" s="104"/>
      <c r="M240" s="147"/>
      <c r="N240" s="104"/>
      <c r="O240" s="104"/>
      <c r="P240" s="104"/>
      <c r="Q240" s="104"/>
      <c r="R240" s="104"/>
      <c r="S240" s="104"/>
      <c r="T240" s="104"/>
      <c r="U240" s="104"/>
      <c r="V240" s="104"/>
      <c r="W240" s="104"/>
      <c r="X240" s="104"/>
      <c r="Y240" s="104"/>
      <c r="Z240" s="104"/>
      <c r="AA240" s="104"/>
      <c r="AB240" s="10"/>
      <c r="AC240" s="104"/>
      <c r="AD240" s="10"/>
      <c r="AE240" s="147"/>
      <c r="AF240" s="104"/>
      <c r="AG240" s="104"/>
      <c r="AH240" s="104"/>
      <c r="AI240" s="104"/>
      <c r="AJ240" s="104"/>
      <c r="AK240" s="104"/>
      <c r="AL240" s="104"/>
      <c r="AM240" s="104"/>
      <c r="AN240" s="104"/>
      <c r="AO240" s="104"/>
      <c r="AP240" s="104"/>
      <c r="AQ240" s="104"/>
      <c r="AR240" s="104"/>
      <c r="AS240" s="104"/>
      <c r="AT240" s="104"/>
      <c r="AU240" s="104"/>
      <c r="AV240" s="104"/>
      <c r="AW240" s="104"/>
      <c r="AX240" s="104"/>
      <c r="AY240" s="104"/>
      <c r="AZ240" s="104"/>
      <c r="BA240" s="104"/>
      <c r="BB240" s="104"/>
      <c r="BC240" s="104"/>
      <c r="BD240" s="104"/>
      <c r="BE240" s="104"/>
      <c r="BF240" s="104"/>
      <c r="BG240" s="104"/>
      <c r="BH240" s="104"/>
      <c r="BI240" s="104"/>
      <c r="BJ240" s="104"/>
      <c r="BK240" s="104"/>
      <c r="BL240" s="104"/>
      <c r="BM240" s="104"/>
      <c r="BN240" s="104"/>
      <c r="BO240" s="104"/>
      <c r="BP240" s="104"/>
      <c r="BQ240" s="104"/>
    </row>
    <row r="241" spans="2:69">
      <c r="B241" s="104"/>
      <c r="C241" s="155"/>
      <c r="D241" s="104"/>
      <c r="E241" s="104"/>
      <c r="F241" s="104"/>
      <c r="G241" s="104"/>
      <c r="H241" s="104"/>
      <c r="I241" s="104"/>
      <c r="J241" s="104"/>
      <c r="K241" s="104"/>
      <c r="L241" s="104"/>
      <c r="M241" s="147"/>
      <c r="N241" s="104"/>
      <c r="O241" s="104"/>
      <c r="P241" s="104"/>
      <c r="Q241" s="104"/>
      <c r="R241" s="104"/>
      <c r="S241" s="104"/>
      <c r="T241" s="104"/>
      <c r="U241" s="104"/>
      <c r="V241" s="104"/>
      <c r="W241" s="104"/>
      <c r="X241" s="104"/>
      <c r="Y241" s="104"/>
      <c r="Z241" s="104"/>
      <c r="AA241" s="104"/>
      <c r="AB241" s="10"/>
      <c r="AC241" s="104"/>
      <c r="AD241" s="10"/>
      <c r="AE241" s="147"/>
      <c r="AF241" s="104"/>
      <c r="AG241" s="104"/>
      <c r="AH241" s="104"/>
      <c r="AI241" s="104"/>
      <c r="AJ241" s="104"/>
      <c r="AK241" s="104"/>
      <c r="AL241" s="104"/>
      <c r="AM241" s="104"/>
      <c r="AN241" s="104"/>
      <c r="AO241" s="104"/>
      <c r="AP241" s="104"/>
      <c r="AQ241" s="104"/>
      <c r="AR241" s="104"/>
      <c r="AS241" s="104"/>
      <c r="AT241" s="104"/>
      <c r="AU241" s="104"/>
      <c r="AV241" s="104"/>
      <c r="AW241" s="104"/>
      <c r="AX241" s="104"/>
      <c r="AY241" s="104"/>
      <c r="AZ241" s="104"/>
      <c r="BA241" s="104"/>
      <c r="BB241" s="104"/>
      <c r="BC241" s="104"/>
      <c r="BD241" s="104"/>
      <c r="BE241" s="104"/>
      <c r="BF241" s="104"/>
      <c r="BG241" s="104"/>
      <c r="BH241" s="104"/>
      <c r="BI241" s="104"/>
      <c r="BJ241" s="104"/>
      <c r="BK241" s="104"/>
      <c r="BL241" s="104"/>
      <c r="BM241" s="104"/>
      <c r="BN241" s="104"/>
      <c r="BO241" s="104"/>
      <c r="BP241" s="104"/>
      <c r="BQ241" s="104"/>
    </row>
    <row r="242" spans="2:69">
      <c r="B242" s="104"/>
      <c r="C242" s="155"/>
      <c r="D242" s="104"/>
      <c r="E242" s="104"/>
      <c r="F242" s="104"/>
      <c r="G242" s="104"/>
      <c r="H242" s="104"/>
      <c r="I242" s="104"/>
      <c r="J242" s="104"/>
      <c r="K242" s="104"/>
      <c r="L242" s="104"/>
      <c r="M242" s="147"/>
      <c r="N242" s="104"/>
      <c r="O242" s="104"/>
      <c r="P242" s="104"/>
      <c r="Q242" s="104"/>
      <c r="R242" s="104"/>
      <c r="S242" s="104"/>
      <c r="T242" s="104"/>
      <c r="U242" s="104"/>
      <c r="V242" s="104"/>
      <c r="W242" s="104"/>
      <c r="X242" s="104"/>
      <c r="Y242" s="104"/>
      <c r="Z242" s="104"/>
      <c r="AA242" s="104"/>
      <c r="AB242" s="10"/>
      <c r="AC242" s="104"/>
      <c r="AD242" s="10"/>
      <c r="AE242" s="147"/>
      <c r="AF242" s="104"/>
      <c r="AG242" s="104"/>
      <c r="AH242" s="104"/>
      <c r="AI242" s="104"/>
      <c r="AJ242" s="104"/>
      <c r="AK242" s="104"/>
      <c r="AL242" s="104"/>
      <c r="AM242" s="104"/>
      <c r="AN242" s="104"/>
      <c r="AO242" s="104"/>
      <c r="AP242" s="104"/>
      <c r="AQ242" s="104"/>
      <c r="AR242" s="104"/>
      <c r="AS242" s="104"/>
      <c r="AT242" s="104"/>
      <c r="AU242" s="104"/>
      <c r="AV242" s="104"/>
      <c r="AW242" s="104"/>
      <c r="AX242" s="104"/>
      <c r="AY242" s="104"/>
      <c r="AZ242" s="104"/>
      <c r="BA242" s="104"/>
      <c r="BB242" s="104"/>
      <c r="BC242" s="104"/>
      <c r="BD242" s="104"/>
      <c r="BE242" s="104"/>
      <c r="BF242" s="104"/>
      <c r="BG242" s="104"/>
      <c r="BH242" s="104"/>
      <c r="BI242" s="104"/>
      <c r="BJ242" s="104"/>
      <c r="BK242" s="104"/>
      <c r="BL242" s="104"/>
      <c r="BM242" s="104"/>
      <c r="BN242" s="104"/>
      <c r="BO242" s="104"/>
      <c r="BP242" s="104"/>
      <c r="BQ242" s="104"/>
    </row>
    <row r="243" spans="2:69">
      <c r="B243" s="104"/>
      <c r="C243" s="155"/>
      <c r="D243" s="104"/>
      <c r="E243" s="104"/>
      <c r="F243" s="104"/>
      <c r="G243" s="104"/>
      <c r="H243" s="104"/>
      <c r="I243" s="104"/>
      <c r="J243" s="104"/>
      <c r="K243" s="104"/>
      <c r="L243" s="104"/>
      <c r="M243" s="147"/>
      <c r="N243" s="104"/>
      <c r="O243" s="104"/>
      <c r="P243" s="104"/>
      <c r="Q243" s="104"/>
      <c r="R243" s="104"/>
      <c r="S243" s="104"/>
      <c r="T243" s="104"/>
      <c r="U243" s="104"/>
      <c r="V243" s="104"/>
      <c r="W243" s="104"/>
      <c r="X243" s="104"/>
      <c r="Y243" s="104"/>
      <c r="Z243" s="104"/>
      <c r="AA243" s="104"/>
      <c r="AB243" s="10"/>
      <c r="AC243" s="104"/>
      <c r="AD243" s="10"/>
      <c r="AE243" s="147"/>
      <c r="AF243" s="104"/>
      <c r="AG243" s="104"/>
      <c r="AH243" s="104"/>
      <c r="AI243" s="104"/>
      <c r="AJ243" s="104"/>
      <c r="AK243" s="104"/>
      <c r="AL243" s="104"/>
      <c r="AM243" s="104"/>
      <c r="AN243" s="104"/>
      <c r="AO243" s="104"/>
      <c r="AP243" s="104"/>
      <c r="AQ243" s="104"/>
      <c r="AR243" s="104"/>
      <c r="AS243" s="104"/>
      <c r="AT243" s="104"/>
      <c r="AU243" s="104"/>
      <c r="AV243" s="104"/>
      <c r="AW243" s="104"/>
      <c r="AX243" s="104"/>
      <c r="AY243" s="104"/>
      <c r="AZ243" s="104"/>
      <c r="BA243" s="104"/>
      <c r="BB243" s="104"/>
      <c r="BC243" s="104"/>
      <c r="BD243" s="104"/>
      <c r="BE243" s="104"/>
      <c r="BF243" s="104"/>
      <c r="BG243" s="104"/>
      <c r="BH243" s="104"/>
      <c r="BI243" s="104"/>
      <c r="BJ243" s="104"/>
      <c r="BK243" s="104"/>
      <c r="BL243" s="104"/>
      <c r="BM243" s="104"/>
      <c r="BN243" s="104"/>
      <c r="BO243" s="104"/>
      <c r="BP243" s="104"/>
      <c r="BQ243" s="104"/>
    </row>
    <row r="244" spans="2:69">
      <c r="B244" s="104"/>
      <c r="C244" s="155"/>
      <c r="D244" s="104"/>
      <c r="E244" s="104"/>
      <c r="F244" s="104"/>
      <c r="G244" s="104"/>
      <c r="H244" s="104"/>
      <c r="I244" s="104"/>
      <c r="J244" s="104"/>
      <c r="K244" s="104"/>
      <c r="L244" s="104"/>
      <c r="M244" s="147"/>
      <c r="N244" s="104"/>
      <c r="O244" s="104"/>
      <c r="P244" s="104"/>
      <c r="Q244" s="104"/>
      <c r="R244" s="104"/>
      <c r="S244" s="104"/>
      <c r="T244" s="104"/>
      <c r="U244" s="104"/>
      <c r="V244" s="104"/>
      <c r="W244" s="104"/>
      <c r="X244" s="104"/>
      <c r="Y244" s="104"/>
      <c r="Z244" s="104"/>
      <c r="AA244" s="104"/>
      <c r="AB244" s="10"/>
      <c r="AC244" s="104"/>
      <c r="AD244" s="10"/>
      <c r="AE244" s="147"/>
      <c r="AF244" s="104"/>
      <c r="AG244" s="104"/>
      <c r="AH244" s="104"/>
      <c r="AI244" s="104"/>
      <c r="AJ244" s="104"/>
      <c r="AK244" s="104"/>
      <c r="AL244" s="104"/>
      <c r="AM244" s="104"/>
      <c r="AN244" s="104"/>
      <c r="AO244" s="104"/>
      <c r="AP244" s="104"/>
      <c r="AQ244" s="104"/>
      <c r="AR244" s="104"/>
      <c r="AS244" s="104"/>
      <c r="AT244" s="104"/>
      <c r="AU244" s="104"/>
      <c r="AV244" s="104"/>
      <c r="AW244" s="104"/>
      <c r="AX244" s="104"/>
      <c r="AY244" s="104"/>
      <c r="AZ244" s="104"/>
      <c r="BA244" s="104"/>
      <c r="BB244" s="104"/>
      <c r="BC244" s="104"/>
      <c r="BD244" s="104"/>
      <c r="BE244" s="104"/>
      <c r="BF244" s="104"/>
      <c r="BG244" s="104"/>
      <c r="BH244" s="104"/>
      <c r="BI244" s="104"/>
      <c r="BJ244" s="104"/>
      <c r="BK244" s="104"/>
      <c r="BL244" s="104"/>
      <c r="BM244" s="104"/>
      <c r="BN244" s="104"/>
      <c r="BO244" s="104"/>
      <c r="BP244" s="104"/>
      <c r="BQ244" s="104"/>
    </row>
    <row r="245" spans="2:69">
      <c r="B245" s="104"/>
      <c r="C245" s="155"/>
      <c r="D245" s="104"/>
      <c r="E245" s="104"/>
      <c r="F245" s="104"/>
      <c r="G245" s="104"/>
      <c r="H245" s="104"/>
      <c r="I245" s="104"/>
      <c r="J245" s="104"/>
      <c r="K245" s="104"/>
      <c r="L245" s="104"/>
      <c r="M245" s="147"/>
      <c r="N245" s="104"/>
      <c r="O245" s="104"/>
      <c r="P245" s="104"/>
      <c r="Q245" s="104"/>
      <c r="R245" s="104"/>
      <c r="S245" s="104"/>
      <c r="T245" s="104"/>
      <c r="U245" s="104"/>
      <c r="V245" s="104"/>
      <c r="W245" s="104"/>
      <c r="X245" s="104"/>
      <c r="Y245" s="104"/>
      <c r="Z245" s="104"/>
      <c r="AA245" s="104"/>
      <c r="AB245" s="10"/>
      <c r="AC245" s="104"/>
      <c r="AD245" s="10"/>
      <c r="AE245" s="147"/>
      <c r="AF245" s="104"/>
      <c r="AG245" s="104"/>
      <c r="AH245" s="104"/>
      <c r="AI245" s="104"/>
      <c r="AJ245" s="104"/>
      <c r="AK245" s="104"/>
      <c r="AL245" s="104"/>
      <c r="AM245" s="104"/>
      <c r="AN245" s="104"/>
      <c r="AO245" s="104"/>
      <c r="AP245" s="104"/>
      <c r="AQ245" s="104"/>
      <c r="AR245" s="104"/>
      <c r="AS245" s="104"/>
      <c r="AT245" s="104"/>
      <c r="AU245" s="104"/>
      <c r="AV245" s="104"/>
      <c r="AW245" s="104"/>
      <c r="AX245" s="104"/>
      <c r="AY245" s="104"/>
      <c r="AZ245" s="104"/>
      <c r="BA245" s="104"/>
      <c r="BB245" s="104"/>
      <c r="BC245" s="104"/>
      <c r="BD245" s="104"/>
      <c r="BE245" s="104"/>
      <c r="BF245" s="104"/>
      <c r="BG245" s="104"/>
      <c r="BH245" s="104"/>
      <c r="BI245" s="104"/>
      <c r="BJ245" s="104"/>
      <c r="BK245" s="104"/>
      <c r="BL245" s="104"/>
      <c r="BM245" s="104"/>
      <c r="BN245" s="104"/>
      <c r="BO245" s="104"/>
      <c r="BP245" s="104"/>
      <c r="BQ245" s="104"/>
    </row>
    <row r="246" spans="2:69">
      <c r="B246" s="104"/>
      <c r="C246" s="155"/>
      <c r="D246" s="104"/>
      <c r="E246" s="104"/>
      <c r="F246" s="104"/>
      <c r="G246" s="104"/>
      <c r="H246" s="104"/>
      <c r="I246" s="104"/>
      <c r="J246" s="104"/>
      <c r="K246" s="104"/>
      <c r="L246" s="104"/>
      <c r="M246" s="147"/>
      <c r="N246" s="104"/>
      <c r="O246" s="104"/>
      <c r="P246" s="104"/>
      <c r="Q246" s="104"/>
      <c r="R246" s="104"/>
      <c r="S246" s="104"/>
      <c r="T246" s="104"/>
      <c r="U246" s="104"/>
      <c r="V246" s="104"/>
      <c r="W246" s="104"/>
      <c r="X246" s="104"/>
      <c r="Y246" s="104"/>
      <c r="Z246" s="104"/>
      <c r="AA246" s="104"/>
      <c r="AB246" s="10"/>
      <c r="AC246" s="104"/>
      <c r="AD246" s="10"/>
      <c r="AE246" s="147"/>
      <c r="AF246" s="104"/>
      <c r="AG246" s="104"/>
      <c r="AH246" s="104"/>
      <c r="AI246" s="104"/>
      <c r="AJ246" s="104"/>
      <c r="AK246" s="104"/>
      <c r="AL246" s="104"/>
      <c r="AM246" s="104"/>
      <c r="AN246" s="104"/>
      <c r="AO246" s="104"/>
      <c r="AP246" s="104"/>
      <c r="AQ246" s="104"/>
      <c r="AR246" s="104"/>
      <c r="AS246" s="104"/>
      <c r="AT246" s="104"/>
      <c r="AU246" s="104"/>
      <c r="AV246" s="104"/>
      <c r="AW246" s="104"/>
      <c r="AX246" s="104"/>
      <c r="AY246" s="104"/>
      <c r="AZ246" s="104"/>
      <c r="BA246" s="104"/>
      <c r="BB246" s="104"/>
      <c r="BC246" s="104"/>
      <c r="BD246" s="104"/>
      <c r="BE246" s="104"/>
      <c r="BF246" s="104"/>
      <c r="BG246" s="104"/>
      <c r="BH246" s="104"/>
      <c r="BI246" s="104"/>
      <c r="BJ246" s="104"/>
      <c r="BK246" s="104"/>
      <c r="BL246" s="104"/>
      <c r="BM246" s="104"/>
      <c r="BN246" s="104"/>
      <c r="BO246" s="104"/>
      <c r="BP246" s="104"/>
      <c r="BQ246" s="104"/>
    </row>
    <row r="247" spans="2:69">
      <c r="B247" s="104"/>
      <c r="C247" s="155"/>
      <c r="D247" s="104"/>
      <c r="E247" s="104"/>
      <c r="F247" s="104"/>
      <c r="G247" s="104"/>
      <c r="H247" s="104"/>
      <c r="I247" s="104"/>
      <c r="J247" s="104"/>
      <c r="K247" s="104"/>
      <c r="L247" s="104"/>
      <c r="M247" s="147"/>
      <c r="N247" s="104"/>
      <c r="O247" s="104"/>
      <c r="P247" s="104"/>
      <c r="Q247" s="104"/>
      <c r="R247" s="104"/>
      <c r="S247" s="104"/>
      <c r="T247" s="104"/>
      <c r="U247" s="104"/>
      <c r="V247" s="104"/>
      <c r="W247" s="104"/>
      <c r="X247" s="104"/>
      <c r="Y247" s="104"/>
      <c r="Z247" s="104"/>
      <c r="AA247" s="104"/>
      <c r="AB247" s="10"/>
      <c r="AC247" s="104"/>
      <c r="AD247" s="10"/>
      <c r="AE247" s="147"/>
      <c r="AF247" s="104"/>
      <c r="AG247" s="104"/>
      <c r="AH247" s="104"/>
      <c r="AI247" s="104"/>
      <c r="AJ247" s="104"/>
      <c r="AK247" s="104"/>
      <c r="AL247" s="104"/>
      <c r="AM247" s="104"/>
      <c r="AN247" s="104"/>
      <c r="AO247" s="104"/>
      <c r="AP247" s="104"/>
      <c r="AQ247" s="104"/>
      <c r="AR247" s="104"/>
      <c r="AS247" s="104"/>
      <c r="AT247" s="104"/>
      <c r="AU247" s="104"/>
      <c r="AV247" s="104"/>
      <c r="AW247" s="104"/>
      <c r="AX247" s="104"/>
      <c r="AY247" s="104"/>
      <c r="AZ247" s="104"/>
      <c r="BA247" s="104"/>
      <c r="BB247" s="104"/>
      <c r="BC247" s="104"/>
      <c r="BD247" s="104"/>
      <c r="BE247" s="104"/>
      <c r="BF247" s="104"/>
      <c r="BG247" s="104"/>
      <c r="BH247" s="104"/>
      <c r="BI247" s="104"/>
      <c r="BJ247" s="104"/>
      <c r="BK247" s="104"/>
      <c r="BL247" s="104"/>
      <c r="BM247" s="104"/>
      <c r="BN247" s="104"/>
      <c r="BO247" s="104"/>
      <c r="BP247" s="104"/>
      <c r="BQ247" s="104"/>
    </row>
    <row r="248" spans="2:69">
      <c r="B248" s="104"/>
      <c r="C248" s="155"/>
      <c r="D248" s="104"/>
      <c r="E248" s="104"/>
      <c r="F248" s="104"/>
      <c r="G248" s="104"/>
      <c r="H248" s="104"/>
      <c r="I248" s="104"/>
      <c r="J248" s="104"/>
      <c r="K248" s="104"/>
      <c r="L248" s="104"/>
      <c r="M248" s="147"/>
      <c r="N248" s="104"/>
      <c r="O248" s="104"/>
      <c r="P248" s="104"/>
      <c r="Q248" s="104"/>
      <c r="R248" s="104"/>
      <c r="S248" s="104"/>
      <c r="T248" s="104"/>
      <c r="U248" s="104"/>
      <c r="V248" s="104"/>
      <c r="W248" s="104"/>
      <c r="X248" s="104"/>
      <c r="Y248" s="104"/>
      <c r="Z248" s="104"/>
      <c r="AA248" s="104"/>
      <c r="AB248" s="10"/>
      <c r="AC248" s="104"/>
      <c r="AD248" s="10"/>
      <c r="AE248" s="147"/>
      <c r="AF248" s="104"/>
      <c r="AG248" s="104"/>
      <c r="AH248" s="104"/>
      <c r="AI248" s="104"/>
      <c r="AJ248" s="104"/>
      <c r="AK248" s="104"/>
      <c r="AL248" s="104"/>
      <c r="AM248" s="104"/>
      <c r="AN248" s="104"/>
      <c r="AO248" s="104"/>
      <c r="AP248" s="104"/>
      <c r="AQ248" s="104"/>
      <c r="AR248" s="104"/>
      <c r="AS248" s="104"/>
      <c r="AT248" s="104"/>
      <c r="AU248" s="104"/>
      <c r="AV248" s="104"/>
      <c r="AW248" s="104"/>
      <c r="AX248" s="104"/>
      <c r="AY248" s="104"/>
      <c r="AZ248" s="104"/>
      <c r="BA248" s="104"/>
      <c r="BB248" s="104"/>
      <c r="BC248" s="104"/>
      <c r="BD248" s="104"/>
      <c r="BE248" s="104"/>
      <c r="BF248" s="104"/>
      <c r="BG248" s="104"/>
      <c r="BH248" s="104"/>
      <c r="BI248" s="104"/>
      <c r="BJ248" s="104"/>
      <c r="BK248" s="104"/>
      <c r="BL248" s="104"/>
      <c r="BM248" s="104"/>
      <c r="BN248" s="104"/>
      <c r="BO248" s="104"/>
      <c r="BP248" s="104"/>
      <c r="BQ248" s="104"/>
    </row>
    <row r="249" spans="2:69">
      <c r="B249" s="104"/>
      <c r="C249" s="155"/>
      <c r="D249" s="104"/>
      <c r="E249" s="104"/>
      <c r="F249" s="104"/>
      <c r="G249" s="104"/>
      <c r="H249" s="104"/>
      <c r="I249" s="104"/>
      <c r="J249" s="104"/>
      <c r="K249" s="104"/>
      <c r="L249" s="104"/>
      <c r="M249" s="147"/>
      <c r="N249" s="104"/>
      <c r="O249" s="104"/>
      <c r="P249" s="104"/>
      <c r="Q249" s="104"/>
      <c r="R249" s="104"/>
      <c r="S249" s="104"/>
      <c r="T249" s="104"/>
      <c r="U249" s="104"/>
      <c r="V249" s="104"/>
      <c r="W249" s="104"/>
      <c r="X249" s="104"/>
      <c r="Y249" s="104"/>
      <c r="Z249" s="104"/>
      <c r="AA249" s="104"/>
      <c r="AB249" s="10"/>
      <c r="AC249" s="104"/>
      <c r="AD249" s="10"/>
      <c r="AE249" s="147"/>
      <c r="AF249" s="104"/>
      <c r="AG249" s="104"/>
      <c r="AH249" s="104"/>
      <c r="AI249" s="104"/>
      <c r="AJ249" s="104"/>
      <c r="AK249" s="104"/>
      <c r="AL249" s="104"/>
      <c r="AM249" s="104"/>
      <c r="AN249" s="104"/>
      <c r="AO249" s="104"/>
      <c r="AP249" s="104"/>
      <c r="AQ249" s="104"/>
      <c r="AR249" s="104"/>
      <c r="AS249" s="104"/>
      <c r="AT249" s="104"/>
      <c r="AU249" s="104"/>
      <c r="AV249" s="104"/>
      <c r="AW249" s="104"/>
      <c r="AX249" s="104"/>
      <c r="AY249" s="104"/>
      <c r="AZ249" s="104"/>
      <c r="BA249" s="104"/>
      <c r="BB249" s="104"/>
      <c r="BC249" s="104"/>
      <c r="BD249" s="104"/>
      <c r="BE249" s="104"/>
      <c r="BF249" s="104"/>
      <c r="BG249" s="104"/>
      <c r="BH249" s="104"/>
      <c r="BI249" s="104"/>
      <c r="BJ249" s="104"/>
      <c r="BK249" s="104"/>
      <c r="BL249" s="104"/>
      <c r="BM249" s="104"/>
      <c r="BN249" s="104"/>
      <c r="BO249" s="104"/>
      <c r="BP249" s="104"/>
      <c r="BQ249" s="104"/>
    </row>
    <row r="250" spans="2:69">
      <c r="B250" s="104"/>
      <c r="C250" s="155"/>
      <c r="D250" s="104"/>
      <c r="E250" s="104"/>
      <c r="F250" s="104"/>
      <c r="G250" s="104"/>
      <c r="H250" s="104"/>
      <c r="I250" s="104"/>
      <c r="J250" s="104"/>
      <c r="K250" s="104"/>
      <c r="L250" s="104"/>
      <c r="M250" s="147"/>
      <c r="N250" s="104"/>
      <c r="O250" s="104"/>
      <c r="P250" s="104"/>
      <c r="Q250" s="104"/>
      <c r="R250" s="104"/>
      <c r="S250" s="104"/>
      <c r="T250" s="104"/>
      <c r="U250" s="104"/>
      <c r="V250" s="104"/>
      <c r="W250" s="104"/>
      <c r="X250" s="104"/>
      <c r="Y250" s="104"/>
      <c r="Z250" s="104"/>
      <c r="AA250" s="104"/>
      <c r="AB250" s="10"/>
      <c r="AC250" s="104"/>
      <c r="AD250" s="10"/>
      <c r="AE250" s="147"/>
      <c r="AF250" s="104"/>
      <c r="AG250" s="104"/>
      <c r="AH250" s="104"/>
      <c r="AI250" s="104"/>
      <c r="AJ250" s="104"/>
      <c r="AK250" s="104"/>
      <c r="AL250" s="104"/>
      <c r="AM250" s="104"/>
      <c r="AN250" s="104"/>
      <c r="AO250" s="104"/>
      <c r="AP250" s="104"/>
      <c r="AQ250" s="104"/>
      <c r="AR250" s="104"/>
      <c r="AS250" s="104"/>
      <c r="AT250" s="104"/>
      <c r="AU250" s="104"/>
      <c r="AV250" s="104"/>
      <c r="AW250" s="104"/>
      <c r="AX250" s="104"/>
      <c r="AY250" s="104"/>
      <c r="AZ250" s="104"/>
      <c r="BA250" s="104"/>
      <c r="BB250" s="104"/>
      <c r="BC250" s="104"/>
      <c r="BD250" s="104"/>
      <c r="BE250" s="104"/>
      <c r="BF250" s="104"/>
      <c r="BG250" s="104"/>
      <c r="BH250" s="104"/>
      <c r="BI250" s="104"/>
      <c r="BJ250" s="104"/>
      <c r="BK250" s="104"/>
      <c r="BL250" s="104"/>
      <c r="BM250" s="104"/>
      <c r="BN250" s="104"/>
      <c r="BO250" s="104"/>
      <c r="BP250" s="104"/>
      <c r="BQ250" s="104"/>
    </row>
    <row r="251" spans="2:69">
      <c r="B251" s="104"/>
      <c r="C251" s="155"/>
      <c r="D251" s="104"/>
      <c r="E251" s="104"/>
      <c r="F251" s="104"/>
      <c r="G251" s="104"/>
      <c r="H251" s="104"/>
      <c r="I251" s="104"/>
      <c r="J251" s="104"/>
      <c r="K251" s="104"/>
      <c r="L251" s="104"/>
      <c r="M251" s="147"/>
      <c r="N251" s="104"/>
      <c r="O251" s="104"/>
      <c r="P251" s="104"/>
      <c r="Q251" s="104"/>
      <c r="R251" s="104"/>
      <c r="S251" s="104"/>
      <c r="T251" s="104"/>
      <c r="U251" s="104"/>
      <c r="V251" s="104"/>
      <c r="W251" s="104"/>
      <c r="X251" s="104"/>
      <c r="Y251" s="104"/>
      <c r="Z251" s="104"/>
      <c r="AA251" s="104"/>
      <c r="AB251" s="10"/>
      <c r="AC251" s="104"/>
      <c r="AD251" s="10"/>
      <c r="AE251" s="147"/>
      <c r="AF251" s="104"/>
      <c r="AG251" s="104"/>
      <c r="AH251" s="104"/>
      <c r="AI251" s="104"/>
      <c r="AJ251" s="104"/>
      <c r="AK251" s="104"/>
      <c r="AL251" s="104"/>
      <c r="AM251" s="104"/>
      <c r="AN251" s="104"/>
      <c r="AO251" s="104"/>
      <c r="AP251" s="104"/>
      <c r="AQ251" s="104"/>
      <c r="AR251" s="104"/>
      <c r="AS251" s="104"/>
      <c r="AT251" s="104"/>
      <c r="AU251" s="104"/>
      <c r="AV251" s="104"/>
      <c r="AW251" s="104"/>
      <c r="AX251" s="104"/>
      <c r="AY251" s="104"/>
      <c r="AZ251" s="104"/>
      <c r="BA251" s="104"/>
      <c r="BB251" s="104"/>
      <c r="BC251" s="104"/>
      <c r="BD251" s="104"/>
      <c r="BE251" s="104"/>
      <c r="BF251" s="104"/>
      <c r="BG251" s="104"/>
      <c r="BH251" s="104"/>
      <c r="BI251" s="104"/>
      <c r="BJ251" s="104"/>
      <c r="BK251" s="104"/>
      <c r="BL251" s="104"/>
      <c r="BM251" s="104"/>
      <c r="BN251" s="104"/>
      <c r="BO251" s="104"/>
      <c r="BP251" s="104"/>
      <c r="BQ251" s="104"/>
    </row>
    <row r="252" spans="2:69">
      <c r="B252" s="104"/>
      <c r="C252" s="155"/>
      <c r="D252" s="104"/>
      <c r="E252" s="104"/>
      <c r="F252" s="104"/>
      <c r="G252" s="104"/>
      <c r="H252" s="104"/>
      <c r="I252" s="104"/>
      <c r="J252" s="104"/>
      <c r="K252" s="104"/>
      <c r="L252" s="104"/>
      <c r="M252" s="147"/>
      <c r="N252" s="104"/>
      <c r="O252" s="104"/>
      <c r="P252" s="104"/>
      <c r="Q252" s="104"/>
      <c r="R252" s="104"/>
      <c r="S252" s="104"/>
      <c r="T252" s="104"/>
      <c r="U252" s="104"/>
      <c r="V252" s="104"/>
      <c r="W252" s="104"/>
      <c r="X252" s="104"/>
      <c r="Y252" s="104"/>
      <c r="Z252" s="104"/>
      <c r="AA252" s="104"/>
      <c r="AB252" s="10"/>
      <c r="AC252" s="104"/>
      <c r="AD252" s="10"/>
      <c r="AE252" s="147"/>
      <c r="AF252" s="104"/>
      <c r="AG252" s="104"/>
      <c r="AH252" s="104"/>
      <c r="AI252" s="104"/>
      <c r="AJ252" s="104"/>
      <c r="AK252" s="104"/>
      <c r="AL252" s="104"/>
      <c r="AM252" s="104"/>
      <c r="AN252" s="104"/>
      <c r="AO252" s="104"/>
      <c r="AP252" s="104"/>
      <c r="AQ252" s="104"/>
      <c r="AR252" s="104"/>
      <c r="AS252" s="104"/>
      <c r="AT252" s="104"/>
      <c r="AU252" s="104"/>
      <c r="AV252" s="104"/>
      <c r="AW252" s="104"/>
      <c r="AX252" s="104"/>
      <c r="AY252" s="104"/>
      <c r="AZ252" s="104"/>
      <c r="BA252" s="104"/>
      <c r="BB252" s="104"/>
      <c r="BC252" s="104"/>
      <c r="BD252" s="104"/>
      <c r="BE252" s="104"/>
      <c r="BF252" s="104"/>
      <c r="BG252" s="104"/>
      <c r="BH252" s="104"/>
      <c r="BI252" s="104"/>
      <c r="BJ252" s="104"/>
      <c r="BK252" s="104"/>
      <c r="BL252" s="104"/>
      <c r="BM252" s="104"/>
      <c r="BN252" s="104"/>
      <c r="BO252" s="104"/>
      <c r="BP252" s="104"/>
      <c r="BQ252" s="104"/>
    </row>
    <row r="253" spans="2:69">
      <c r="B253" s="104"/>
      <c r="C253" s="155"/>
      <c r="D253" s="104"/>
      <c r="E253" s="104"/>
      <c r="F253" s="104"/>
      <c r="G253" s="104"/>
      <c r="H253" s="104"/>
      <c r="I253" s="104"/>
      <c r="J253" s="104"/>
      <c r="K253" s="104"/>
      <c r="L253" s="104"/>
      <c r="M253" s="147"/>
      <c r="N253" s="104"/>
      <c r="O253" s="104"/>
      <c r="P253" s="104"/>
      <c r="Q253" s="104"/>
      <c r="R253" s="104"/>
      <c r="S253" s="104"/>
      <c r="T253" s="104"/>
      <c r="U253" s="104"/>
      <c r="V253" s="104"/>
      <c r="W253" s="104"/>
      <c r="X253" s="104"/>
      <c r="Y253" s="104"/>
      <c r="Z253" s="104"/>
      <c r="AA253" s="104"/>
      <c r="AB253" s="10"/>
      <c r="AC253" s="104"/>
      <c r="AD253" s="10"/>
      <c r="AE253" s="147"/>
      <c r="AF253" s="104"/>
      <c r="AG253" s="104"/>
      <c r="AH253" s="104"/>
      <c r="AI253" s="104"/>
      <c r="AJ253" s="104"/>
      <c r="AK253" s="104"/>
      <c r="AL253" s="104"/>
      <c r="AM253" s="104"/>
      <c r="AN253" s="104"/>
      <c r="AO253" s="104"/>
      <c r="AP253" s="104"/>
      <c r="AQ253" s="104"/>
      <c r="AR253" s="104"/>
      <c r="AS253" s="104"/>
      <c r="AT253" s="104"/>
      <c r="AU253" s="104"/>
      <c r="AV253" s="104"/>
      <c r="AW253" s="104"/>
      <c r="AX253" s="104"/>
      <c r="AY253" s="104"/>
      <c r="AZ253" s="104"/>
      <c r="BA253" s="104"/>
      <c r="BB253" s="104"/>
      <c r="BC253" s="104"/>
      <c r="BD253" s="104"/>
      <c r="BE253" s="104"/>
      <c r="BF253" s="104"/>
      <c r="BG253" s="104"/>
      <c r="BH253" s="104"/>
      <c r="BI253" s="104"/>
      <c r="BJ253" s="104"/>
      <c r="BK253" s="104"/>
      <c r="BL253" s="104"/>
      <c r="BM253" s="104"/>
      <c r="BN253" s="104"/>
      <c r="BO253" s="104"/>
      <c r="BP253" s="104"/>
      <c r="BQ253" s="104"/>
    </row>
    <row r="254" spans="2:69">
      <c r="B254" s="104"/>
      <c r="C254" s="155"/>
      <c r="D254" s="104"/>
      <c r="E254" s="104"/>
      <c r="F254" s="104"/>
      <c r="G254" s="104"/>
      <c r="H254" s="104"/>
      <c r="I254" s="104"/>
      <c r="J254" s="104"/>
      <c r="K254" s="104"/>
      <c r="L254" s="104"/>
      <c r="M254" s="147"/>
      <c r="N254" s="104"/>
      <c r="O254" s="104"/>
      <c r="P254" s="104"/>
      <c r="Q254" s="104"/>
      <c r="R254" s="104"/>
      <c r="S254" s="104"/>
      <c r="T254" s="104"/>
      <c r="U254" s="104"/>
      <c r="V254" s="104"/>
      <c r="W254" s="104"/>
      <c r="X254" s="104"/>
      <c r="Y254" s="104"/>
      <c r="Z254" s="104"/>
      <c r="AA254" s="104"/>
      <c r="AB254" s="10"/>
      <c r="AC254" s="104"/>
      <c r="AD254" s="10"/>
      <c r="AE254" s="147"/>
      <c r="AF254" s="104"/>
      <c r="AG254" s="104"/>
      <c r="AH254" s="104"/>
      <c r="AI254" s="104"/>
      <c r="AJ254" s="104"/>
      <c r="AK254" s="104"/>
      <c r="AL254" s="104"/>
      <c r="AM254" s="104"/>
      <c r="AN254" s="104"/>
      <c r="AO254" s="104"/>
      <c r="AP254" s="104"/>
      <c r="AQ254" s="104"/>
      <c r="AR254" s="104"/>
      <c r="AS254" s="104"/>
      <c r="AT254" s="104"/>
      <c r="AU254" s="104"/>
      <c r="AV254" s="104"/>
      <c r="AW254" s="104"/>
      <c r="AX254" s="104"/>
      <c r="AY254" s="104"/>
      <c r="AZ254" s="104"/>
      <c r="BA254" s="104"/>
      <c r="BB254" s="104"/>
      <c r="BC254" s="104"/>
      <c r="BD254" s="104"/>
      <c r="BE254" s="104"/>
      <c r="BF254" s="104"/>
      <c r="BG254" s="104"/>
      <c r="BH254" s="104"/>
      <c r="BI254" s="104"/>
      <c r="BJ254" s="104"/>
      <c r="BK254" s="104"/>
      <c r="BL254" s="104"/>
      <c r="BM254" s="104"/>
      <c r="BN254" s="104"/>
      <c r="BO254" s="104"/>
      <c r="BP254" s="104"/>
      <c r="BQ254" s="104"/>
    </row>
    <row r="255" spans="2:69">
      <c r="B255" s="104"/>
      <c r="C255" s="155"/>
      <c r="D255" s="104"/>
      <c r="E255" s="104"/>
      <c r="F255" s="104"/>
      <c r="G255" s="104"/>
      <c r="H255" s="104"/>
      <c r="I255" s="104"/>
      <c r="J255" s="104"/>
      <c r="K255" s="104"/>
      <c r="L255" s="104"/>
      <c r="M255" s="147"/>
      <c r="N255" s="104"/>
      <c r="O255" s="104"/>
      <c r="P255" s="104"/>
      <c r="Q255" s="104"/>
      <c r="R255" s="104"/>
      <c r="S255" s="104"/>
      <c r="T255" s="104"/>
      <c r="U255" s="104"/>
      <c r="V255" s="104"/>
      <c r="W255" s="104"/>
      <c r="X255" s="104"/>
      <c r="Y255" s="104"/>
      <c r="Z255" s="104"/>
      <c r="AA255" s="104"/>
      <c r="AB255" s="10"/>
      <c r="AC255" s="104"/>
      <c r="AD255" s="10"/>
      <c r="AE255" s="147"/>
      <c r="AF255" s="104"/>
      <c r="AG255" s="104"/>
      <c r="AH255" s="104"/>
      <c r="AI255" s="104"/>
      <c r="AJ255" s="104"/>
      <c r="AK255" s="104"/>
      <c r="AL255" s="104"/>
      <c r="AM255" s="104"/>
      <c r="AN255" s="104"/>
      <c r="AO255" s="104"/>
      <c r="AP255" s="104"/>
      <c r="AQ255" s="104"/>
      <c r="AR255" s="104"/>
      <c r="AS255" s="104"/>
      <c r="AT255" s="104"/>
      <c r="AU255" s="104"/>
      <c r="AV255" s="104"/>
      <c r="AW255" s="104"/>
      <c r="AX255" s="104"/>
      <c r="AY255" s="104"/>
      <c r="AZ255" s="104"/>
      <c r="BA255" s="104"/>
      <c r="BB255" s="104"/>
      <c r="BC255" s="104"/>
      <c r="BD255" s="104"/>
      <c r="BE255" s="104"/>
      <c r="BF255" s="104"/>
      <c r="BG255" s="104"/>
      <c r="BH255" s="104"/>
      <c r="BI255" s="104"/>
      <c r="BJ255" s="104"/>
      <c r="BK255" s="104"/>
      <c r="BL255" s="104"/>
      <c r="BM255" s="104"/>
      <c r="BN255" s="104"/>
      <c r="BO255" s="104"/>
      <c r="BP255" s="104"/>
      <c r="BQ255" s="104"/>
    </row>
    <row r="256" spans="2:69">
      <c r="B256" s="104"/>
      <c r="C256" s="155"/>
      <c r="D256" s="104"/>
      <c r="E256" s="104"/>
      <c r="F256" s="104"/>
      <c r="G256" s="104"/>
      <c r="H256" s="104"/>
      <c r="I256" s="104"/>
      <c r="J256" s="104"/>
      <c r="K256" s="104"/>
      <c r="L256" s="104"/>
      <c r="M256" s="147"/>
      <c r="N256" s="104"/>
      <c r="O256" s="104"/>
      <c r="P256" s="104"/>
      <c r="Q256" s="104"/>
      <c r="R256" s="104"/>
      <c r="S256" s="104"/>
      <c r="T256" s="104"/>
      <c r="U256" s="104"/>
      <c r="V256" s="104"/>
      <c r="W256" s="104"/>
      <c r="X256" s="104"/>
      <c r="Y256" s="104"/>
      <c r="Z256" s="104"/>
      <c r="AA256" s="104"/>
      <c r="AB256" s="10"/>
      <c r="AC256" s="104"/>
      <c r="AD256" s="10"/>
      <c r="AE256" s="147"/>
      <c r="AF256" s="104"/>
      <c r="AG256" s="104"/>
      <c r="AH256" s="104"/>
      <c r="AI256" s="104"/>
      <c r="AJ256" s="104"/>
      <c r="AK256" s="104"/>
      <c r="AL256" s="104"/>
      <c r="AM256" s="104"/>
      <c r="AN256" s="104"/>
      <c r="AO256" s="104"/>
      <c r="AP256" s="104"/>
      <c r="AQ256" s="104"/>
      <c r="AR256" s="104"/>
      <c r="AS256" s="104"/>
      <c r="AT256" s="104"/>
      <c r="AU256" s="104"/>
      <c r="AV256" s="104"/>
      <c r="AW256" s="104"/>
      <c r="AX256" s="104"/>
      <c r="AY256" s="104"/>
      <c r="AZ256" s="104"/>
      <c r="BA256" s="104"/>
      <c r="BB256" s="104"/>
      <c r="BC256" s="104"/>
      <c r="BD256" s="104"/>
      <c r="BE256" s="104"/>
      <c r="BF256" s="104"/>
      <c r="BG256" s="104"/>
      <c r="BH256" s="104"/>
      <c r="BI256" s="104"/>
      <c r="BJ256" s="104"/>
      <c r="BK256" s="104"/>
      <c r="BL256" s="104"/>
      <c r="BM256" s="104"/>
      <c r="BN256" s="104"/>
      <c r="BO256" s="104"/>
      <c r="BP256" s="104"/>
      <c r="BQ256" s="104"/>
    </row>
    <row r="257" spans="2:69">
      <c r="B257" s="104"/>
      <c r="C257" s="155"/>
      <c r="D257" s="104"/>
      <c r="E257" s="104"/>
      <c r="F257" s="104"/>
      <c r="G257" s="104"/>
      <c r="H257" s="104"/>
      <c r="I257" s="104"/>
      <c r="J257" s="104"/>
      <c r="K257" s="104"/>
      <c r="L257" s="104"/>
      <c r="M257" s="147"/>
      <c r="N257" s="104"/>
      <c r="O257" s="104"/>
      <c r="P257" s="104"/>
      <c r="Q257" s="104"/>
      <c r="R257" s="104"/>
      <c r="S257" s="104"/>
      <c r="T257" s="104"/>
      <c r="U257" s="104"/>
      <c r="V257" s="104"/>
      <c r="W257" s="104"/>
      <c r="X257" s="104"/>
      <c r="Y257" s="104"/>
      <c r="Z257" s="104"/>
      <c r="AA257" s="104"/>
      <c r="AB257" s="10"/>
      <c r="AC257" s="104"/>
      <c r="AD257" s="10"/>
      <c r="AE257" s="147"/>
      <c r="AF257" s="104"/>
      <c r="AG257" s="104"/>
      <c r="AH257" s="104"/>
      <c r="AI257" s="104"/>
      <c r="AJ257" s="104"/>
      <c r="AK257" s="104"/>
      <c r="AL257" s="104"/>
      <c r="AM257" s="104"/>
      <c r="AN257" s="104"/>
      <c r="AO257" s="104"/>
      <c r="AP257" s="104"/>
      <c r="AQ257" s="104"/>
      <c r="AR257" s="104"/>
      <c r="AS257" s="104"/>
      <c r="AT257" s="104"/>
      <c r="AU257" s="104"/>
      <c r="AV257" s="104"/>
      <c r="AW257" s="104"/>
      <c r="AX257" s="104"/>
      <c r="AY257" s="104"/>
      <c r="AZ257" s="104"/>
      <c r="BA257" s="104"/>
      <c r="BB257" s="104"/>
      <c r="BC257" s="104"/>
      <c r="BD257" s="104"/>
      <c r="BE257" s="104"/>
      <c r="BF257" s="104"/>
      <c r="BG257" s="104"/>
      <c r="BH257" s="104"/>
      <c r="BI257" s="104"/>
      <c r="BJ257" s="104"/>
      <c r="BK257" s="104"/>
      <c r="BL257" s="104"/>
      <c r="BM257" s="104"/>
      <c r="BN257" s="104"/>
      <c r="BO257" s="104"/>
      <c r="BP257" s="104"/>
      <c r="BQ257" s="104"/>
    </row>
    <row r="258" spans="2:69">
      <c r="B258" s="104"/>
      <c r="C258" s="155"/>
      <c r="D258" s="104"/>
      <c r="E258" s="104"/>
      <c r="F258" s="104"/>
      <c r="G258" s="104"/>
      <c r="H258" s="104"/>
      <c r="I258" s="104"/>
      <c r="J258" s="104"/>
      <c r="K258" s="104"/>
      <c r="L258" s="104"/>
      <c r="M258" s="147"/>
      <c r="N258" s="104"/>
      <c r="O258" s="104"/>
      <c r="P258" s="104"/>
      <c r="Q258" s="104"/>
      <c r="R258" s="104"/>
      <c r="S258" s="104"/>
      <c r="T258" s="104"/>
      <c r="U258" s="104"/>
      <c r="V258" s="104"/>
      <c r="W258" s="104"/>
      <c r="X258" s="104"/>
      <c r="Y258" s="104"/>
      <c r="Z258" s="104"/>
      <c r="AA258" s="104"/>
      <c r="AB258" s="10"/>
      <c r="AC258" s="104"/>
      <c r="AD258" s="10"/>
      <c r="AE258" s="147"/>
      <c r="AF258" s="104"/>
      <c r="AG258" s="104"/>
      <c r="AH258" s="104"/>
      <c r="AI258" s="104"/>
      <c r="AJ258" s="104"/>
      <c r="AK258" s="104"/>
      <c r="AL258" s="104"/>
      <c r="AM258" s="104"/>
      <c r="AN258" s="104"/>
      <c r="AO258" s="104"/>
      <c r="AP258" s="104"/>
      <c r="AQ258" s="104"/>
      <c r="AR258" s="104"/>
      <c r="AS258" s="104"/>
      <c r="AT258" s="104"/>
      <c r="AU258" s="104"/>
      <c r="AV258" s="104"/>
      <c r="AW258" s="104"/>
      <c r="AX258" s="104"/>
      <c r="AY258" s="104"/>
      <c r="AZ258" s="104"/>
      <c r="BA258" s="104"/>
      <c r="BB258" s="104"/>
      <c r="BC258" s="104"/>
      <c r="BD258" s="104"/>
      <c r="BE258" s="104"/>
      <c r="BF258" s="104"/>
      <c r="BG258" s="104"/>
      <c r="BH258" s="104"/>
      <c r="BI258" s="104"/>
      <c r="BJ258" s="104"/>
      <c r="BK258" s="104"/>
      <c r="BL258" s="104"/>
      <c r="BM258" s="104"/>
      <c r="BN258" s="104"/>
      <c r="BO258" s="104"/>
      <c r="BP258" s="104"/>
      <c r="BQ258" s="104"/>
    </row>
    <row r="259" spans="2:69">
      <c r="B259" s="104"/>
      <c r="C259" s="155"/>
      <c r="D259" s="104"/>
      <c r="E259" s="104"/>
      <c r="F259" s="104"/>
      <c r="G259" s="104"/>
      <c r="H259" s="104"/>
      <c r="I259" s="104"/>
      <c r="J259" s="104"/>
      <c r="K259" s="104"/>
      <c r="L259" s="104"/>
      <c r="M259" s="147"/>
      <c r="N259" s="104"/>
      <c r="O259" s="104"/>
      <c r="P259" s="104"/>
      <c r="Q259" s="104"/>
      <c r="R259" s="104"/>
      <c r="S259" s="104"/>
      <c r="T259" s="104"/>
      <c r="U259" s="104"/>
      <c r="V259" s="104"/>
      <c r="W259" s="104"/>
      <c r="X259" s="104"/>
      <c r="Y259" s="104"/>
      <c r="Z259" s="104"/>
      <c r="AA259" s="104"/>
      <c r="AB259" s="10"/>
      <c r="AC259" s="104"/>
      <c r="AD259" s="10"/>
      <c r="AE259" s="147"/>
      <c r="AF259" s="104"/>
      <c r="AG259" s="104"/>
      <c r="AH259" s="104"/>
      <c r="AI259" s="104"/>
      <c r="AJ259" s="104"/>
      <c r="AK259" s="104"/>
      <c r="AL259" s="104"/>
      <c r="AM259" s="104"/>
      <c r="AN259" s="104"/>
      <c r="AO259" s="104"/>
      <c r="AP259" s="104"/>
      <c r="AQ259" s="104"/>
      <c r="AR259" s="104"/>
      <c r="AS259" s="104"/>
      <c r="AT259" s="104"/>
      <c r="AU259" s="104"/>
      <c r="AV259" s="104"/>
      <c r="AW259" s="104"/>
      <c r="AX259" s="104"/>
      <c r="AY259" s="104"/>
      <c r="AZ259" s="104"/>
      <c r="BA259" s="104"/>
      <c r="BB259" s="104"/>
      <c r="BC259" s="104"/>
      <c r="BD259" s="104"/>
      <c r="BE259" s="104"/>
      <c r="BF259" s="104"/>
      <c r="BG259" s="104"/>
      <c r="BH259" s="104"/>
      <c r="BI259" s="104"/>
      <c r="BJ259" s="104"/>
      <c r="BK259" s="104"/>
      <c r="BL259" s="104"/>
      <c r="BM259" s="104"/>
      <c r="BN259" s="104"/>
      <c r="BO259" s="104"/>
      <c r="BP259" s="104"/>
      <c r="BQ259" s="104"/>
    </row>
    <row r="260" spans="2:69">
      <c r="B260" s="104"/>
      <c r="C260" s="155"/>
      <c r="D260" s="104"/>
      <c r="E260" s="104"/>
      <c r="F260" s="104"/>
      <c r="G260" s="104"/>
      <c r="H260" s="104"/>
      <c r="I260" s="104"/>
      <c r="J260" s="104"/>
      <c r="K260" s="104"/>
      <c r="L260" s="104"/>
      <c r="M260" s="147"/>
      <c r="N260" s="104"/>
      <c r="O260" s="104"/>
      <c r="P260" s="104"/>
      <c r="Q260" s="104"/>
      <c r="R260" s="104"/>
      <c r="S260" s="104"/>
      <c r="T260" s="104"/>
      <c r="U260" s="104"/>
      <c r="V260" s="104"/>
      <c r="W260" s="104"/>
      <c r="X260" s="104"/>
      <c r="Y260" s="104"/>
      <c r="Z260" s="104"/>
      <c r="AA260" s="104"/>
      <c r="AB260" s="10"/>
      <c r="AC260" s="104"/>
      <c r="AD260" s="10"/>
      <c r="AE260" s="147"/>
      <c r="AF260" s="104"/>
      <c r="AG260" s="104"/>
      <c r="AH260" s="104"/>
      <c r="AI260" s="104"/>
      <c r="AJ260" s="104"/>
      <c r="AK260" s="104"/>
      <c r="AL260" s="104"/>
      <c r="AM260" s="104"/>
      <c r="AN260" s="104"/>
      <c r="AO260" s="104"/>
      <c r="AP260" s="104"/>
      <c r="AQ260" s="104"/>
      <c r="AR260" s="104"/>
      <c r="AS260" s="104"/>
      <c r="AT260" s="104"/>
      <c r="AU260" s="104"/>
      <c r="AV260" s="104"/>
      <c r="AW260" s="104"/>
      <c r="AX260" s="104"/>
      <c r="AY260" s="104"/>
      <c r="AZ260" s="104"/>
      <c r="BA260" s="104"/>
      <c r="BB260" s="104"/>
      <c r="BC260" s="104"/>
      <c r="BD260" s="104"/>
      <c r="BE260" s="104"/>
      <c r="BF260" s="104"/>
      <c r="BG260" s="104"/>
      <c r="BH260" s="104"/>
      <c r="BI260" s="104"/>
      <c r="BJ260" s="104"/>
      <c r="BK260" s="104"/>
      <c r="BL260" s="104"/>
      <c r="BM260" s="104"/>
      <c r="BN260" s="104"/>
      <c r="BO260" s="104"/>
      <c r="BP260" s="104"/>
      <c r="BQ260" s="104"/>
    </row>
    <row r="261" spans="2:69">
      <c r="B261" s="104"/>
      <c r="C261" s="155"/>
      <c r="D261" s="104"/>
      <c r="E261" s="104"/>
      <c r="F261" s="104"/>
      <c r="G261" s="104"/>
      <c r="H261" s="104"/>
      <c r="I261" s="104"/>
      <c r="J261" s="104"/>
      <c r="K261" s="104"/>
      <c r="L261" s="104"/>
      <c r="M261" s="147"/>
      <c r="N261" s="104"/>
      <c r="O261" s="104"/>
      <c r="P261" s="104"/>
      <c r="Q261" s="104"/>
      <c r="R261" s="104"/>
      <c r="S261" s="104"/>
      <c r="T261" s="104"/>
      <c r="U261" s="104"/>
      <c r="V261" s="104"/>
      <c r="W261" s="104"/>
      <c r="X261" s="104"/>
      <c r="Y261" s="104"/>
      <c r="Z261" s="104"/>
      <c r="AA261" s="104"/>
      <c r="AB261" s="10"/>
      <c r="AC261" s="104"/>
      <c r="AD261" s="10"/>
      <c r="AE261" s="147"/>
      <c r="AF261" s="104"/>
      <c r="AG261" s="104"/>
      <c r="AH261" s="104"/>
      <c r="AI261" s="104"/>
      <c r="AJ261" s="104"/>
      <c r="AK261" s="104"/>
      <c r="AL261" s="104"/>
      <c r="AM261" s="104"/>
      <c r="AN261" s="104"/>
      <c r="AO261" s="104"/>
      <c r="AP261" s="104"/>
      <c r="AQ261" s="104"/>
      <c r="AR261" s="104"/>
      <c r="AS261" s="104"/>
      <c r="AT261" s="104"/>
      <c r="AU261" s="104"/>
      <c r="AV261" s="104"/>
      <c r="AW261" s="104"/>
      <c r="AX261" s="104"/>
      <c r="AY261" s="104"/>
      <c r="AZ261" s="104"/>
      <c r="BA261" s="104"/>
      <c r="BB261" s="104"/>
      <c r="BC261" s="104"/>
      <c r="BD261" s="104"/>
      <c r="BE261" s="104"/>
      <c r="BF261" s="104"/>
      <c r="BG261" s="104"/>
      <c r="BH261" s="104"/>
      <c r="BI261" s="104"/>
      <c r="BJ261" s="104"/>
      <c r="BK261" s="104"/>
      <c r="BL261" s="104"/>
      <c r="BM261" s="104"/>
      <c r="BN261" s="104"/>
      <c r="BO261" s="104"/>
      <c r="BP261" s="104"/>
      <c r="BQ261" s="104"/>
    </row>
    <row r="262" spans="2:69">
      <c r="B262" s="104"/>
      <c r="C262" s="155"/>
      <c r="D262" s="104"/>
      <c r="E262" s="104"/>
      <c r="F262" s="104"/>
      <c r="G262" s="104"/>
      <c r="H262" s="104"/>
      <c r="I262" s="104"/>
      <c r="J262" s="104"/>
      <c r="K262" s="104"/>
      <c r="L262" s="104"/>
      <c r="M262" s="147"/>
      <c r="N262" s="104"/>
      <c r="O262" s="104"/>
      <c r="P262" s="104"/>
      <c r="Q262" s="104"/>
      <c r="R262" s="104"/>
      <c r="S262" s="104"/>
      <c r="T262" s="104"/>
      <c r="U262" s="104"/>
      <c r="V262" s="104"/>
      <c r="W262" s="104"/>
      <c r="X262" s="104"/>
      <c r="Y262" s="104"/>
      <c r="Z262" s="104"/>
      <c r="AA262" s="104"/>
      <c r="AB262" s="10"/>
      <c r="AC262" s="104"/>
      <c r="AD262" s="10"/>
      <c r="AE262" s="147"/>
      <c r="AF262" s="104"/>
      <c r="AG262" s="104"/>
      <c r="AH262" s="104"/>
      <c r="AI262" s="104"/>
      <c r="AJ262" s="104"/>
      <c r="AK262" s="104"/>
      <c r="AL262" s="104"/>
      <c r="AM262" s="104"/>
      <c r="AN262" s="104"/>
      <c r="AO262" s="104"/>
      <c r="AP262" s="104"/>
      <c r="AQ262" s="104"/>
      <c r="AR262" s="104"/>
      <c r="AS262" s="104"/>
      <c r="AT262" s="104"/>
      <c r="AU262" s="104"/>
      <c r="AV262" s="104"/>
      <c r="AW262" s="104"/>
      <c r="AX262" s="104"/>
      <c r="AY262" s="104"/>
      <c r="AZ262" s="104"/>
      <c r="BA262" s="104"/>
      <c r="BB262" s="104"/>
      <c r="BC262" s="104"/>
      <c r="BD262" s="104"/>
      <c r="BE262" s="104"/>
      <c r="BF262" s="104"/>
      <c r="BG262" s="104"/>
      <c r="BH262" s="104"/>
      <c r="BI262" s="104"/>
      <c r="BJ262" s="104"/>
      <c r="BK262" s="104"/>
      <c r="BL262" s="104"/>
      <c r="BM262" s="104"/>
      <c r="BN262" s="104"/>
      <c r="BO262" s="104"/>
      <c r="BP262" s="104"/>
      <c r="BQ262" s="104"/>
    </row>
    <row r="263" spans="2:69">
      <c r="B263" s="104"/>
      <c r="C263" s="155"/>
      <c r="D263" s="104"/>
      <c r="E263" s="104"/>
      <c r="F263" s="104"/>
      <c r="G263" s="104"/>
      <c r="H263" s="104"/>
      <c r="I263" s="104"/>
      <c r="J263" s="104"/>
      <c r="K263" s="104"/>
      <c r="L263" s="104"/>
      <c r="M263" s="147"/>
      <c r="N263" s="104"/>
      <c r="O263" s="104"/>
      <c r="P263" s="104"/>
      <c r="Q263" s="104"/>
      <c r="R263" s="104"/>
      <c r="S263" s="104"/>
      <c r="T263" s="104"/>
      <c r="U263" s="104"/>
      <c r="V263" s="104"/>
      <c r="W263" s="104"/>
      <c r="X263" s="104"/>
      <c r="Y263" s="104"/>
      <c r="Z263" s="104"/>
      <c r="AA263" s="104"/>
      <c r="AB263" s="10"/>
      <c r="AC263" s="104"/>
      <c r="AD263" s="10"/>
      <c r="AE263" s="147"/>
      <c r="AF263" s="104"/>
      <c r="AG263" s="104"/>
      <c r="AH263" s="104"/>
      <c r="AI263" s="104"/>
      <c r="AJ263" s="104"/>
      <c r="AK263" s="104"/>
      <c r="AL263" s="104"/>
      <c r="AM263" s="104"/>
      <c r="AN263" s="104"/>
      <c r="AO263" s="104"/>
      <c r="AP263" s="104"/>
      <c r="AQ263" s="104"/>
      <c r="AR263" s="104"/>
      <c r="AS263" s="104"/>
      <c r="AT263" s="104"/>
      <c r="AU263" s="104"/>
      <c r="AV263" s="104"/>
      <c r="AW263" s="104"/>
      <c r="AX263" s="104"/>
      <c r="AY263" s="104"/>
      <c r="AZ263" s="104"/>
      <c r="BA263" s="104"/>
      <c r="BB263" s="104"/>
      <c r="BC263" s="104"/>
      <c r="BD263" s="104"/>
      <c r="BE263" s="104"/>
      <c r="BF263" s="104"/>
      <c r="BG263" s="104"/>
      <c r="BH263" s="104"/>
      <c r="BI263" s="104"/>
      <c r="BJ263" s="104"/>
      <c r="BK263" s="104"/>
      <c r="BL263" s="104"/>
      <c r="BM263" s="104"/>
      <c r="BN263" s="104"/>
      <c r="BO263" s="104"/>
      <c r="BP263" s="104"/>
      <c r="BQ263" s="104"/>
    </row>
    <row r="264" spans="2:69">
      <c r="B264" s="104"/>
      <c r="C264" s="155"/>
      <c r="D264" s="104"/>
      <c r="E264" s="104"/>
      <c r="F264" s="104"/>
      <c r="G264" s="104"/>
      <c r="H264" s="104"/>
      <c r="I264" s="104"/>
      <c r="J264" s="104"/>
      <c r="K264" s="104"/>
      <c r="L264" s="104"/>
      <c r="M264" s="147"/>
      <c r="N264" s="104"/>
      <c r="O264" s="104"/>
      <c r="P264" s="104"/>
      <c r="Q264" s="104"/>
      <c r="R264" s="104"/>
      <c r="S264" s="104"/>
      <c r="T264" s="104"/>
      <c r="U264" s="104"/>
      <c r="V264" s="104"/>
      <c r="W264" s="104"/>
      <c r="X264" s="104"/>
      <c r="Y264" s="104"/>
      <c r="Z264" s="104"/>
      <c r="AA264" s="104"/>
      <c r="AB264" s="10"/>
      <c r="AC264" s="104"/>
      <c r="AD264" s="10"/>
      <c r="AE264" s="147"/>
      <c r="AF264" s="104"/>
      <c r="AG264" s="104"/>
      <c r="AH264" s="104"/>
      <c r="AI264" s="104"/>
      <c r="AJ264" s="104"/>
      <c r="AK264" s="104"/>
      <c r="AL264" s="104"/>
      <c r="AM264" s="104"/>
      <c r="AN264" s="104"/>
      <c r="AO264" s="104"/>
      <c r="AP264" s="104"/>
      <c r="AQ264" s="104"/>
      <c r="AR264" s="104"/>
      <c r="AS264" s="104"/>
      <c r="AT264" s="104"/>
      <c r="AU264" s="104"/>
      <c r="AV264" s="104"/>
      <c r="AW264" s="104"/>
      <c r="AX264" s="104"/>
      <c r="AY264" s="104"/>
      <c r="AZ264" s="104"/>
      <c r="BA264" s="104"/>
      <c r="BB264" s="104"/>
      <c r="BC264" s="104"/>
      <c r="BD264" s="104"/>
      <c r="BE264" s="104"/>
      <c r="BF264" s="104"/>
      <c r="BG264" s="104"/>
      <c r="BH264" s="104"/>
      <c r="BI264" s="104"/>
      <c r="BJ264" s="104"/>
      <c r="BK264" s="104"/>
      <c r="BL264" s="104"/>
      <c r="BM264" s="104"/>
      <c r="BN264" s="104"/>
      <c r="BO264" s="104"/>
      <c r="BP264" s="104"/>
      <c r="BQ264" s="104"/>
    </row>
    <row r="265" spans="2:69">
      <c r="B265" s="104"/>
      <c r="C265" s="155"/>
      <c r="D265" s="104"/>
      <c r="E265" s="104"/>
      <c r="F265" s="104"/>
      <c r="G265" s="104"/>
      <c r="H265" s="104"/>
      <c r="I265" s="104"/>
      <c r="J265" s="104"/>
      <c r="K265" s="104"/>
      <c r="L265" s="104"/>
      <c r="M265" s="147"/>
      <c r="N265" s="104"/>
      <c r="O265" s="104"/>
      <c r="P265" s="104"/>
      <c r="Q265" s="104"/>
      <c r="R265" s="104"/>
      <c r="S265" s="104"/>
      <c r="T265" s="104"/>
      <c r="U265" s="104"/>
      <c r="V265" s="104"/>
      <c r="W265" s="104"/>
      <c r="X265" s="104"/>
      <c r="Y265" s="104"/>
      <c r="Z265" s="104"/>
      <c r="AA265" s="104"/>
      <c r="AB265" s="10"/>
      <c r="AC265" s="104"/>
      <c r="AD265" s="10"/>
      <c r="AE265" s="147"/>
      <c r="AF265" s="104"/>
      <c r="AG265" s="104"/>
      <c r="AH265" s="104"/>
      <c r="AI265" s="104"/>
      <c r="AJ265" s="104"/>
      <c r="AK265" s="104"/>
      <c r="AL265" s="104"/>
      <c r="AM265" s="104"/>
      <c r="AN265" s="104"/>
      <c r="AO265" s="104"/>
      <c r="AP265" s="104"/>
      <c r="AQ265" s="104"/>
      <c r="AR265" s="104"/>
      <c r="AS265" s="104"/>
      <c r="AT265" s="104"/>
      <c r="AU265" s="104"/>
      <c r="AV265" s="104"/>
      <c r="AW265" s="104"/>
      <c r="AX265" s="104"/>
      <c r="AY265" s="104"/>
      <c r="AZ265" s="104"/>
      <c r="BA265" s="104"/>
      <c r="BB265" s="104"/>
      <c r="BC265" s="104"/>
      <c r="BD265" s="104"/>
      <c r="BE265" s="104"/>
      <c r="BF265" s="104"/>
      <c r="BG265" s="104"/>
      <c r="BH265" s="104"/>
      <c r="BI265" s="104"/>
      <c r="BJ265" s="104"/>
      <c r="BK265" s="104"/>
      <c r="BL265" s="104"/>
      <c r="BM265" s="104"/>
      <c r="BN265" s="104"/>
      <c r="BO265" s="104"/>
      <c r="BP265" s="104"/>
      <c r="BQ265" s="104"/>
    </row>
    <row r="266" spans="2:69">
      <c r="B266" s="104"/>
      <c r="C266" s="155"/>
      <c r="D266" s="104"/>
      <c r="E266" s="104"/>
      <c r="F266" s="104"/>
      <c r="G266" s="104"/>
      <c r="H266" s="104"/>
      <c r="I266" s="104"/>
      <c r="J266" s="104"/>
      <c r="K266" s="104"/>
      <c r="L266" s="104"/>
      <c r="M266" s="147"/>
      <c r="N266" s="104"/>
      <c r="O266" s="104"/>
      <c r="P266" s="104"/>
      <c r="Q266" s="104"/>
      <c r="R266" s="104"/>
      <c r="S266" s="104"/>
      <c r="T266" s="104"/>
      <c r="U266" s="104"/>
      <c r="V266" s="104"/>
      <c r="W266" s="104"/>
      <c r="X266" s="104"/>
      <c r="Y266" s="104"/>
      <c r="Z266" s="104"/>
      <c r="AA266" s="104"/>
      <c r="AB266" s="10"/>
      <c r="AC266" s="104"/>
      <c r="AD266" s="10"/>
      <c r="AE266" s="147"/>
      <c r="AF266" s="104"/>
      <c r="AG266" s="104"/>
      <c r="AH266" s="104"/>
      <c r="AI266" s="104"/>
      <c r="AJ266" s="104"/>
      <c r="AK266" s="104"/>
      <c r="AL266" s="104"/>
      <c r="AM266" s="104"/>
      <c r="AN266" s="104"/>
      <c r="AO266" s="104"/>
      <c r="AP266" s="104"/>
      <c r="AQ266" s="104"/>
      <c r="AR266" s="104"/>
      <c r="AS266" s="104"/>
      <c r="AT266" s="104"/>
      <c r="AU266" s="104"/>
      <c r="AV266" s="104"/>
      <c r="AW266" s="104"/>
      <c r="AX266" s="104"/>
      <c r="AY266" s="104"/>
      <c r="AZ266" s="104"/>
      <c r="BA266" s="104"/>
      <c r="BB266" s="104"/>
      <c r="BC266" s="104"/>
      <c r="BD266" s="104"/>
      <c r="BE266" s="104"/>
      <c r="BF266" s="104"/>
      <c r="BG266" s="104"/>
      <c r="BH266" s="104"/>
      <c r="BI266" s="104"/>
      <c r="BJ266" s="104"/>
      <c r="BK266" s="104"/>
      <c r="BL266" s="104"/>
      <c r="BM266" s="104"/>
      <c r="BN266" s="104"/>
      <c r="BO266" s="104"/>
      <c r="BP266" s="104"/>
      <c r="BQ266" s="104"/>
    </row>
    <row r="267" spans="2:69">
      <c r="B267" s="104"/>
      <c r="C267" s="155"/>
      <c r="D267" s="104"/>
      <c r="E267" s="104"/>
      <c r="F267" s="104"/>
      <c r="G267" s="104"/>
      <c r="H267" s="104"/>
      <c r="I267" s="104"/>
      <c r="J267" s="104"/>
      <c r="K267" s="104"/>
      <c r="L267" s="104"/>
      <c r="M267" s="147"/>
      <c r="N267" s="104"/>
      <c r="O267" s="104"/>
      <c r="P267" s="104"/>
      <c r="Q267" s="104"/>
      <c r="R267" s="104"/>
      <c r="S267" s="104"/>
      <c r="T267" s="104"/>
      <c r="U267" s="104"/>
      <c r="V267" s="104"/>
      <c r="W267" s="104"/>
      <c r="X267" s="104"/>
      <c r="Y267" s="104"/>
      <c r="Z267" s="104"/>
      <c r="AA267" s="104"/>
      <c r="AB267" s="10"/>
      <c r="AC267" s="104"/>
      <c r="AD267" s="10"/>
      <c r="AE267" s="147"/>
      <c r="AF267" s="104"/>
      <c r="AG267" s="104"/>
      <c r="AH267" s="104"/>
      <c r="AI267" s="104"/>
      <c r="AJ267" s="104"/>
      <c r="AK267" s="104"/>
      <c r="AL267" s="104"/>
      <c r="AM267" s="104"/>
      <c r="AN267" s="104"/>
      <c r="AO267" s="104"/>
      <c r="AP267" s="104"/>
      <c r="AQ267" s="104"/>
      <c r="AR267" s="104"/>
      <c r="AS267" s="104"/>
      <c r="AT267" s="104"/>
      <c r="AU267" s="104"/>
      <c r="AV267" s="104"/>
      <c r="AW267" s="104"/>
      <c r="AX267" s="104"/>
      <c r="AY267" s="104"/>
      <c r="AZ267" s="104"/>
      <c r="BA267" s="104"/>
      <c r="BB267" s="104"/>
      <c r="BC267" s="104"/>
      <c r="BD267" s="104"/>
      <c r="BE267" s="104"/>
      <c r="BF267" s="104"/>
      <c r="BG267" s="104"/>
      <c r="BH267" s="104"/>
      <c r="BI267" s="104"/>
      <c r="BJ267" s="104"/>
      <c r="BK267" s="104"/>
      <c r="BL267" s="104"/>
      <c r="BM267" s="104"/>
      <c r="BN267" s="104"/>
      <c r="BO267" s="104"/>
      <c r="BP267" s="104"/>
      <c r="BQ267" s="104"/>
    </row>
    <row r="268" spans="2:69">
      <c r="B268" s="104"/>
      <c r="C268" s="155"/>
      <c r="D268" s="104"/>
      <c r="E268" s="104"/>
      <c r="F268" s="104"/>
      <c r="G268" s="104"/>
      <c r="H268" s="104"/>
      <c r="I268" s="104"/>
      <c r="J268" s="104"/>
      <c r="K268" s="104"/>
      <c r="L268" s="104"/>
      <c r="M268" s="147"/>
      <c r="N268" s="104"/>
      <c r="O268" s="104"/>
      <c r="P268" s="104"/>
      <c r="Q268" s="104"/>
      <c r="R268" s="104"/>
      <c r="S268" s="104"/>
      <c r="T268" s="104"/>
      <c r="U268" s="104"/>
      <c r="V268" s="104"/>
      <c r="W268" s="104"/>
      <c r="X268" s="104"/>
      <c r="Y268" s="104"/>
      <c r="Z268" s="104"/>
      <c r="AA268" s="104"/>
      <c r="AB268" s="10"/>
      <c r="AC268" s="104"/>
      <c r="AD268" s="10"/>
      <c r="AE268" s="147"/>
      <c r="AF268" s="104"/>
      <c r="AG268" s="104"/>
      <c r="AH268" s="104"/>
      <c r="AI268" s="104"/>
      <c r="AJ268" s="104"/>
      <c r="AK268" s="104"/>
      <c r="AL268" s="104"/>
      <c r="AM268" s="104"/>
      <c r="AN268" s="104"/>
      <c r="AO268" s="104"/>
      <c r="AP268" s="104"/>
      <c r="AQ268" s="104"/>
      <c r="AR268" s="104"/>
      <c r="AS268" s="104"/>
      <c r="AT268" s="104"/>
      <c r="AU268" s="104"/>
      <c r="AV268" s="104"/>
      <c r="AW268" s="104"/>
      <c r="AX268" s="104"/>
      <c r="AY268" s="104"/>
      <c r="AZ268" s="104"/>
      <c r="BA268" s="104"/>
      <c r="BB268" s="104"/>
      <c r="BC268" s="104"/>
      <c r="BD268" s="104"/>
      <c r="BE268" s="104"/>
      <c r="BF268" s="104"/>
      <c r="BG268" s="104"/>
      <c r="BH268" s="104"/>
      <c r="BI268" s="104"/>
      <c r="BJ268" s="104"/>
      <c r="BK268" s="104"/>
      <c r="BL268" s="104"/>
      <c r="BM268" s="104"/>
      <c r="BN268" s="104"/>
      <c r="BO268" s="104"/>
      <c r="BP268" s="104"/>
      <c r="BQ268" s="104"/>
    </row>
    <row r="269" spans="2:69">
      <c r="B269" s="104"/>
      <c r="C269" s="155"/>
      <c r="D269" s="104"/>
      <c r="E269" s="104"/>
      <c r="F269" s="104"/>
      <c r="G269" s="104"/>
      <c r="H269" s="104"/>
      <c r="I269" s="104"/>
      <c r="J269" s="104"/>
      <c r="K269" s="104"/>
      <c r="L269" s="104"/>
      <c r="M269" s="147"/>
      <c r="N269" s="104"/>
      <c r="O269" s="104"/>
      <c r="P269" s="104"/>
      <c r="Q269" s="104"/>
      <c r="R269" s="104"/>
      <c r="S269" s="104"/>
      <c r="T269" s="104"/>
      <c r="U269" s="104"/>
      <c r="V269" s="104"/>
      <c r="W269" s="104"/>
      <c r="X269" s="104"/>
      <c r="Y269" s="104"/>
      <c r="Z269" s="104"/>
      <c r="AA269" s="104"/>
      <c r="AB269" s="10"/>
      <c r="AC269" s="104"/>
      <c r="AD269" s="10"/>
      <c r="AE269" s="147"/>
      <c r="AF269" s="104"/>
      <c r="AG269" s="104"/>
      <c r="AH269" s="104"/>
      <c r="AI269" s="104"/>
      <c r="AJ269" s="104"/>
      <c r="AK269" s="104"/>
      <c r="AL269" s="104"/>
      <c r="AM269" s="104"/>
      <c r="AN269" s="104"/>
      <c r="AO269" s="104"/>
      <c r="AP269" s="104"/>
      <c r="AQ269" s="104"/>
      <c r="AR269" s="104"/>
      <c r="AS269" s="104"/>
      <c r="AT269" s="104"/>
      <c r="AU269" s="104"/>
      <c r="AV269" s="104"/>
      <c r="AW269" s="104"/>
      <c r="AX269" s="104"/>
      <c r="AY269" s="104"/>
      <c r="AZ269" s="104"/>
      <c r="BA269" s="104"/>
      <c r="BB269" s="104"/>
      <c r="BC269" s="104"/>
      <c r="BD269" s="104"/>
      <c r="BE269" s="104"/>
      <c r="BF269" s="104"/>
      <c r="BG269" s="104"/>
      <c r="BH269" s="104"/>
      <c r="BI269" s="104"/>
      <c r="BJ269" s="104"/>
      <c r="BK269" s="104"/>
      <c r="BL269" s="104"/>
      <c r="BM269" s="104"/>
      <c r="BN269" s="104"/>
      <c r="BO269" s="104"/>
      <c r="BP269" s="104"/>
      <c r="BQ269" s="104"/>
    </row>
    <row r="270" spans="2:69">
      <c r="B270" s="104"/>
      <c r="C270" s="155"/>
      <c r="D270" s="104"/>
      <c r="E270" s="104"/>
      <c r="F270" s="104"/>
      <c r="G270" s="104"/>
      <c r="H270" s="104"/>
      <c r="I270" s="104"/>
      <c r="J270" s="104"/>
      <c r="K270" s="104"/>
      <c r="L270" s="104"/>
      <c r="M270" s="147"/>
      <c r="N270" s="104"/>
      <c r="O270" s="104"/>
      <c r="P270" s="104"/>
      <c r="Q270" s="104"/>
      <c r="R270" s="104"/>
      <c r="S270" s="104"/>
      <c r="T270" s="104"/>
      <c r="U270" s="104"/>
      <c r="V270" s="104"/>
      <c r="W270" s="104"/>
      <c r="X270" s="104"/>
      <c r="Y270" s="104"/>
      <c r="Z270" s="104"/>
      <c r="AA270" s="104"/>
      <c r="AB270" s="10"/>
      <c r="AC270" s="104"/>
      <c r="AD270" s="10"/>
      <c r="AE270" s="147"/>
      <c r="AF270" s="104"/>
      <c r="AG270" s="104"/>
      <c r="AH270" s="104"/>
      <c r="AI270" s="104"/>
      <c r="AJ270" s="104"/>
      <c r="AK270" s="104"/>
      <c r="AL270" s="104"/>
      <c r="AM270" s="104"/>
      <c r="AN270" s="104"/>
      <c r="AO270" s="104"/>
      <c r="AP270" s="104"/>
      <c r="AQ270" s="104"/>
      <c r="AR270" s="104"/>
      <c r="AS270" s="104"/>
      <c r="AT270" s="104"/>
      <c r="AU270" s="104"/>
      <c r="AV270" s="104"/>
      <c r="AW270" s="104"/>
      <c r="AX270" s="104"/>
      <c r="AY270" s="104"/>
      <c r="AZ270" s="104"/>
      <c r="BA270" s="104"/>
      <c r="BB270" s="104"/>
      <c r="BC270" s="104"/>
      <c r="BD270" s="104"/>
      <c r="BE270" s="104"/>
      <c r="BF270" s="104"/>
      <c r="BG270" s="104"/>
      <c r="BH270" s="104"/>
      <c r="BI270" s="104"/>
      <c r="BJ270" s="104"/>
      <c r="BK270" s="104"/>
      <c r="BL270" s="104"/>
      <c r="BM270" s="104"/>
      <c r="BN270" s="104"/>
      <c r="BO270" s="104"/>
      <c r="BP270" s="104"/>
      <c r="BQ270" s="104"/>
    </row>
    <row r="271" spans="2:69">
      <c r="B271" s="104"/>
      <c r="C271" s="155"/>
      <c r="D271" s="104"/>
      <c r="E271" s="104"/>
      <c r="F271" s="104"/>
      <c r="G271" s="104"/>
      <c r="H271" s="104"/>
      <c r="I271" s="104"/>
      <c r="J271" s="104"/>
      <c r="K271" s="104"/>
      <c r="L271" s="104"/>
      <c r="M271" s="147"/>
      <c r="N271" s="104"/>
      <c r="O271" s="104"/>
      <c r="P271" s="104"/>
      <c r="Q271" s="104"/>
      <c r="R271" s="104"/>
      <c r="S271" s="104"/>
      <c r="T271" s="104"/>
      <c r="U271" s="104"/>
      <c r="V271" s="104"/>
      <c r="W271" s="104"/>
      <c r="X271" s="104"/>
      <c r="Y271" s="104"/>
      <c r="Z271" s="104"/>
      <c r="AA271" s="104"/>
      <c r="AB271" s="10"/>
      <c r="AC271" s="104"/>
      <c r="AD271" s="10"/>
      <c r="AE271" s="147"/>
      <c r="AF271" s="104"/>
      <c r="AG271" s="104"/>
      <c r="AH271" s="104"/>
      <c r="AI271" s="104"/>
      <c r="AJ271" s="104"/>
      <c r="AK271" s="104"/>
      <c r="AL271" s="104"/>
      <c r="AM271" s="104"/>
      <c r="AN271" s="104"/>
      <c r="AO271" s="104"/>
      <c r="AP271" s="104"/>
      <c r="AQ271" s="104"/>
      <c r="AR271" s="104"/>
      <c r="AS271" s="104"/>
      <c r="AT271" s="104"/>
      <c r="AU271" s="104"/>
      <c r="AV271" s="104"/>
      <c r="AW271" s="104"/>
      <c r="AX271" s="104"/>
      <c r="AY271" s="104"/>
      <c r="AZ271" s="104"/>
      <c r="BA271" s="104"/>
      <c r="BB271" s="104"/>
      <c r="BC271" s="104"/>
      <c r="BD271" s="104"/>
      <c r="BE271" s="104"/>
      <c r="BF271" s="104"/>
      <c r="BG271" s="104"/>
      <c r="BH271" s="104"/>
      <c r="BI271" s="104"/>
      <c r="BJ271" s="104"/>
      <c r="BK271" s="104"/>
      <c r="BL271" s="104"/>
      <c r="BM271" s="104"/>
      <c r="BN271" s="104"/>
      <c r="BO271" s="104"/>
      <c r="BP271" s="104"/>
      <c r="BQ271" s="104"/>
    </row>
    <row r="272" spans="2:69">
      <c r="B272" s="104"/>
      <c r="C272" s="155"/>
      <c r="D272" s="104"/>
      <c r="E272" s="104"/>
      <c r="F272" s="104"/>
      <c r="G272" s="104"/>
      <c r="H272" s="104"/>
      <c r="I272" s="104"/>
      <c r="J272" s="104"/>
      <c r="K272" s="104"/>
      <c r="L272" s="104"/>
      <c r="M272" s="147"/>
      <c r="N272" s="104"/>
      <c r="O272" s="104"/>
      <c r="P272" s="104"/>
      <c r="Q272" s="104"/>
      <c r="R272" s="104"/>
      <c r="S272" s="104"/>
      <c r="T272" s="104"/>
      <c r="U272" s="104"/>
      <c r="V272" s="104"/>
      <c r="W272" s="104"/>
      <c r="X272" s="104"/>
      <c r="Y272" s="104"/>
      <c r="Z272" s="104"/>
      <c r="AA272" s="104"/>
      <c r="AB272" s="10"/>
      <c r="AC272" s="104"/>
      <c r="AD272" s="10"/>
      <c r="AE272" s="147"/>
      <c r="AF272" s="104"/>
      <c r="AG272" s="104"/>
      <c r="AH272" s="104"/>
      <c r="AI272" s="104"/>
      <c r="AJ272" s="104"/>
      <c r="AK272" s="104"/>
      <c r="AL272" s="104"/>
      <c r="AM272" s="104"/>
      <c r="AN272" s="104"/>
      <c r="AO272" s="104"/>
      <c r="AP272" s="104"/>
      <c r="AQ272" s="104"/>
      <c r="AR272" s="104"/>
      <c r="AS272" s="104"/>
      <c r="AT272" s="104"/>
      <c r="AU272" s="104"/>
      <c r="AV272" s="104"/>
      <c r="AW272" s="104"/>
      <c r="AX272" s="104"/>
      <c r="AY272" s="104"/>
      <c r="AZ272" s="104"/>
      <c r="BA272" s="104"/>
      <c r="BB272" s="104"/>
      <c r="BC272" s="104"/>
      <c r="BD272" s="104"/>
      <c r="BE272" s="104"/>
      <c r="BF272" s="104"/>
      <c r="BG272" s="104"/>
      <c r="BH272" s="104"/>
      <c r="BI272" s="104"/>
      <c r="BJ272" s="104"/>
      <c r="BK272" s="104"/>
      <c r="BL272" s="104"/>
      <c r="BM272" s="104"/>
      <c r="BN272" s="104"/>
      <c r="BO272" s="104"/>
      <c r="BP272" s="104"/>
      <c r="BQ272" s="104"/>
    </row>
    <row r="273" spans="2:69">
      <c r="B273" s="104"/>
      <c r="C273" s="155"/>
      <c r="D273" s="104"/>
      <c r="E273" s="104"/>
      <c r="F273" s="104"/>
      <c r="G273" s="104"/>
      <c r="H273" s="104"/>
      <c r="I273" s="104"/>
      <c r="J273" s="104"/>
      <c r="K273" s="104"/>
      <c r="L273" s="104"/>
      <c r="M273" s="147"/>
      <c r="N273" s="104"/>
      <c r="O273" s="104"/>
      <c r="P273" s="104"/>
      <c r="Q273" s="104"/>
      <c r="R273" s="104"/>
      <c r="S273" s="104"/>
      <c r="T273" s="104"/>
      <c r="U273" s="104"/>
      <c r="V273" s="104"/>
      <c r="W273" s="104"/>
      <c r="X273" s="104"/>
      <c r="Y273" s="104"/>
      <c r="Z273" s="104"/>
      <c r="AA273" s="104"/>
      <c r="AB273" s="10"/>
      <c r="AC273" s="104"/>
      <c r="AD273" s="10"/>
      <c r="AE273" s="147"/>
      <c r="AF273" s="104"/>
      <c r="AG273" s="104"/>
      <c r="AH273" s="104"/>
      <c r="AI273" s="104"/>
      <c r="AJ273" s="104"/>
      <c r="AK273" s="104"/>
      <c r="AL273" s="104"/>
      <c r="AM273" s="104"/>
      <c r="AN273" s="104"/>
      <c r="AO273" s="104"/>
      <c r="AP273" s="104"/>
      <c r="AQ273" s="104"/>
      <c r="AR273" s="104"/>
      <c r="AS273" s="104"/>
      <c r="AT273" s="104"/>
      <c r="AU273" s="104"/>
      <c r="AV273" s="104"/>
      <c r="AW273" s="104"/>
      <c r="AX273" s="104"/>
      <c r="AY273" s="104"/>
      <c r="AZ273" s="104"/>
      <c r="BA273" s="104"/>
      <c r="BB273" s="104"/>
      <c r="BC273" s="104"/>
      <c r="BD273" s="104"/>
      <c r="BE273" s="104"/>
      <c r="BF273" s="104"/>
      <c r="BG273" s="104"/>
      <c r="BH273" s="104"/>
      <c r="BI273" s="104"/>
      <c r="BJ273" s="104"/>
      <c r="BK273" s="104"/>
      <c r="BL273" s="104"/>
      <c r="BM273" s="104"/>
      <c r="BN273" s="104"/>
      <c r="BO273" s="104"/>
      <c r="BP273" s="104"/>
      <c r="BQ273" s="104"/>
    </row>
    <row r="274" spans="2:69">
      <c r="B274" s="104"/>
      <c r="C274" s="155"/>
      <c r="D274" s="104"/>
      <c r="E274" s="104"/>
      <c r="F274" s="104"/>
      <c r="G274" s="104"/>
      <c r="H274" s="104"/>
      <c r="I274" s="104"/>
      <c r="J274" s="104"/>
      <c r="K274" s="104"/>
      <c r="L274" s="104"/>
      <c r="M274" s="147"/>
      <c r="N274" s="104"/>
      <c r="O274" s="104"/>
      <c r="P274" s="104"/>
      <c r="Q274" s="104"/>
      <c r="R274" s="104"/>
      <c r="S274" s="104"/>
      <c r="T274" s="104"/>
      <c r="U274" s="104"/>
      <c r="V274" s="104"/>
      <c r="W274" s="104"/>
      <c r="X274" s="104"/>
      <c r="Y274" s="104"/>
      <c r="Z274" s="104"/>
      <c r="AA274" s="104"/>
      <c r="AB274" s="10"/>
      <c r="AC274" s="104"/>
      <c r="AD274" s="10"/>
      <c r="AE274" s="147"/>
      <c r="AF274" s="104"/>
      <c r="AG274" s="104"/>
      <c r="AH274" s="104"/>
      <c r="AI274" s="104"/>
      <c r="AJ274" s="104"/>
      <c r="AK274" s="104"/>
      <c r="AL274" s="104"/>
      <c r="AM274" s="104"/>
      <c r="AN274" s="104"/>
      <c r="AO274" s="104"/>
      <c r="AP274" s="104"/>
      <c r="AQ274" s="104"/>
      <c r="AR274" s="104"/>
      <c r="AS274" s="104"/>
      <c r="AT274" s="104"/>
      <c r="AU274" s="104"/>
      <c r="AV274" s="104"/>
      <c r="AW274" s="104"/>
      <c r="AX274" s="104"/>
      <c r="AY274" s="104"/>
      <c r="AZ274" s="104"/>
      <c r="BA274" s="104"/>
      <c r="BB274" s="104"/>
      <c r="BC274" s="104"/>
      <c r="BD274" s="104"/>
      <c r="BE274" s="104"/>
      <c r="BF274" s="104"/>
      <c r="BG274" s="104"/>
      <c r="BH274" s="104"/>
      <c r="BI274" s="104"/>
      <c r="BJ274" s="104"/>
      <c r="BK274" s="104"/>
      <c r="BL274" s="104"/>
      <c r="BM274" s="104"/>
      <c r="BN274" s="104"/>
      <c r="BO274" s="104"/>
      <c r="BP274" s="104"/>
      <c r="BQ274" s="104"/>
    </row>
    <row r="275" spans="2:69">
      <c r="B275" s="104"/>
      <c r="C275" s="155"/>
      <c r="D275" s="104"/>
      <c r="E275" s="104"/>
      <c r="F275" s="104"/>
      <c r="G275" s="104"/>
      <c r="H275" s="104"/>
      <c r="I275" s="104"/>
      <c r="J275" s="104"/>
      <c r="K275" s="104"/>
      <c r="L275" s="104"/>
      <c r="M275" s="147"/>
      <c r="N275" s="104"/>
      <c r="O275" s="104"/>
      <c r="P275" s="104"/>
      <c r="Q275" s="104"/>
      <c r="R275" s="104"/>
      <c r="S275" s="104"/>
      <c r="T275" s="104"/>
      <c r="U275" s="104"/>
      <c r="V275" s="104"/>
      <c r="W275" s="104"/>
      <c r="X275" s="104"/>
      <c r="Y275" s="104"/>
      <c r="Z275" s="104"/>
      <c r="AA275" s="104"/>
      <c r="AB275" s="10"/>
      <c r="AC275" s="104"/>
      <c r="AD275" s="10"/>
      <c r="AE275" s="147"/>
      <c r="AF275" s="104"/>
      <c r="AG275" s="104"/>
      <c r="AH275" s="104"/>
      <c r="AI275" s="104"/>
      <c r="AJ275" s="104"/>
      <c r="AK275" s="104"/>
      <c r="AL275" s="104"/>
      <c r="AM275" s="104"/>
      <c r="AN275" s="104"/>
      <c r="AO275" s="104"/>
      <c r="AP275" s="104"/>
      <c r="AQ275" s="104"/>
      <c r="AR275" s="104"/>
      <c r="AS275" s="104"/>
      <c r="AT275" s="104"/>
      <c r="AU275" s="104"/>
      <c r="AV275" s="104"/>
      <c r="AW275" s="104"/>
      <c r="AX275" s="104"/>
      <c r="AY275" s="104"/>
      <c r="AZ275" s="104"/>
      <c r="BA275" s="104"/>
      <c r="BB275" s="104"/>
      <c r="BC275" s="104"/>
      <c r="BD275" s="104"/>
      <c r="BE275" s="104"/>
      <c r="BF275" s="104"/>
      <c r="BG275" s="104"/>
      <c r="BH275" s="104"/>
      <c r="BI275" s="104"/>
      <c r="BJ275" s="104"/>
      <c r="BK275" s="104"/>
      <c r="BL275" s="104"/>
      <c r="BM275" s="104"/>
      <c r="BN275" s="104"/>
      <c r="BO275" s="104"/>
      <c r="BP275" s="104"/>
      <c r="BQ275" s="104"/>
    </row>
    <row r="276" spans="2:69">
      <c r="B276" s="104"/>
      <c r="C276" s="155"/>
      <c r="D276" s="104"/>
      <c r="E276" s="104"/>
      <c r="F276" s="104"/>
      <c r="G276" s="104"/>
      <c r="H276" s="104"/>
      <c r="I276" s="104"/>
      <c r="J276" s="104"/>
      <c r="K276" s="104"/>
      <c r="L276" s="104"/>
      <c r="M276" s="147"/>
      <c r="N276" s="104"/>
      <c r="O276" s="104"/>
      <c r="P276" s="104"/>
      <c r="Q276" s="104"/>
      <c r="R276" s="104"/>
      <c r="S276" s="104"/>
      <c r="T276" s="104"/>
      <c r="U276" s="104"/>
      <c r="V276" s="104"/>
      <c r="W276" s="104"/>
      <c r="X276" s="104"/>
      <c r="Y276" s="104"/>
      <c r="Z276" s="104"/>
      <c r="AA276" s="104"/>
      <c r="AB276" s="10"/>
      <c r="AC276" s="104"/>
      <c r="AD276" s="10"/>
      <c r="AE276" s="147"/>
      <c r="AF276" s="104"/>
      <c r="AG276" s="104"/>
      <c r="AH276" s="104"/>
      <c r="AI276" s="104"/>
      <c r="AJ276" s="104"/>
      <c r="AK276" s="104"/>
      <c r="AL276" s="104"/>
      <c r="AM276" s="104"/>
      <c r="AN276" s="104"/>
      <c r="AO276" s="104"/>
      <c r="AP276" s="104"/>
      <c r="AQ276" s="104"/>
      <c r="AR276" s="104"/>
      <c r="AS276" s="104"/>
      <c r="AT276" s="104"/>
      <c r="AU276" s="104"/>
      <c r="AV276" s="104"/>
      <c r="AW276" s="104"/>
      <c r="AX276" s="104"/>
      <c r="AY276" s="104"/>
      <c r="AZ276" s="104"/>
      <c r="BA276" s="104"/>
      <c r="BB276" s="104"/>
      <c r="BC276" s="104"/>
      <c r="BD276" s="104"/>
      <c r="BE276" s="104"/>
      <c r="BF276" s="104"/>
      <c r="BG276" s="104"/>
      <c r="BH276" s="104"/>
      <c r="BI276" s="104"/>
      <c r="BJ276" s="104"/>
      <c r="BK276" s="104"/>
      <c r="BL276" s="104"/>
      <c r="BM276" s="104"/>
      <c r="BN276" s="104"/>
      <c r="BO276" s="104"/>
      <c r="BP276" s="104"/>
      <c r="BQ276" s="104"/>
    </row>
    <row r="277" spans="2:69">
      <c r="B277" s="104"/>
      <c r="C277" s="155"/>
      <c r="D277" s="104"/>
      <c r="E277" s="104"/>
      <c r="F277" s="104"/>
      <c r="G277" s="104"/>
      <c r="H277" s="104"/>
      <c r="I277" s="104"/>
      <c r="J277" s="104"/>
      <c r="K277" s="104"/>
      <c r="L277" s="104"/>
      <c r="M277" s="147"/>
      <c r="N277" s="104"/>
      <c r="O277" s="104"/>
      <c r="P277" s="104"/>
      <c r="Q277" s="104"/>
      <c r="R277" s="104"/>
      <c r="S277" s="104"/>
      <c r="T277" s="104"/>
      <c r="U277" s="104"/>
      <c r="V277" s="104"/>
      <c r="W277" s="104"/>
      <c r="X277" s="104"/>
      <c r="Y277" s="104"/>
      <c r="Z277" s="104"/>
      <c r="AA277" s="104"/>
      <c r="AB277" s="10"/>
      <c r="AC277" s="104"/>
      <c r="AD277" s="10"/>
      <c r="AE277" s="147"/>
      <c r="AF277" s="104"/>
      <c r="AG277" s="104"/>
      <c r="AH277" s="104"/>
      <c r="AI277" s="104"/>
      <c r="AJ277" s="104"/>
      <c r="AK277" s="104"/>
      <c r="AL277" s="104"/>
      <c r="AM277" s="104"/>
      <c r="AN277" s="104"/>
      <c r="AO277" s="104"/>
      <c r="AP277" s="104"/>
      <c r="AQ277" s="104"/>
      <c r="AR277" s="104"/>
      <c r="AS277" s="104"/>
      <c r="AT277" s="104"/>
      <c r="AU277" s="104"/>
      <c r="AV277" s="104"/>
      <c r="AW277" s="104"/>
      <c r="AX277" s="104"/>
      <c r="AY277" s="104"/>
      <c r="AZ277" s="104"/>
      <c r="BA277" s="104"/>
      <c r="BB277" s="104"/>
      <c r="BC277" s="104"/>
      <c r="BD277" s="104"/>
      <c r="BE277" s="104"/>
      <c r="BF277" s="104"/>
      <c r="BG277" s="104"/>
      <c r="BH277" s="104"/>
      <c r="BI277" s="104"/>
      <c r="BJ277" s="104"/>
      <c r="BK277" s="104"/>
      <c r="BL277" s="104"/>
      <c r="BM277" s="104"/>
      <c r="BN277" s="104"/>
      <c r="BO277" s="104"/>
      <c r="BP277" s="104"/>
      <c r="BQ277" s="104"/>
    </row>
    <row r="278" spans="2:69">
      <c r="B278" s="104"/>
      <c r="C278" s="155"/>
      <c r="D278" s="104"/>
      <c r="E278" s="104"/>
      <c r="F278" s="104"/>
      <c r="G278" s="104"/>
      <c r="H278" s="104"/>
      <c r="I278" s="104"/>
      <c r="J278" s="104"/>
      <c r="K278" s="104"/>
      <c r="L278" s="104"/>
      <c r="M278" s="147"/>
      <c r="N278" s="104"/>
      <c r="O278" s="104"/>
      <c r="P278" s="104"/>
      <c r="Q278" s="104"/>
      <c r="R278" s="104"/>
      <c r="S278" s="104"/>
      <c r="T278" s="104"/>
      <c r="U278" s="104"/>
      <c r="V278" s="104"/>
      <c r="W278" s="104"/>
      <c r="X278" s="104"/>
      <c r="Y278" s="104"/>
      <c r="Z278" s="104"/>
      <c r="AA278" s="104"/>
      <c r="AB278" s="10"/>
      <c r="AC278" s="104"/>
      <c r="AD278" s="10"/>
      <c r="AE278" s="147"/>
      <c r="AF278" s="104"/>
      <c r="AG278" s="104"/>
      <c r="AH278" s="104"/>
      <c r="AI278" s="104"/>
      <c r="AJ278" s="104"/>
      <c r="AK278" s="104"/>
      <c r="AL278" s="104"/>
      <c r="AM278" s="104"/>
      <c r="AN278" s="104"/>
      <c r="AO278" s="104"/>
      <c r="AP278" s="104"/>
      <c r="AQ278" s="104"/>
      <c r="AR278" s="104"/>
      <c r="AS278" s="104"/>
      <c r="AT278" s="104"/>
      <c r="AU278" s="104"/>
      <c r="AV278" s="104"/>
      <c r="AW278" s="104"/>
      <c r="AX278" s="104"/>
      <c r="AY278" s="104"/>
      <c r="AZ278" s="104"/>
      <c r="BA278" s="104"/>
      <c r="BB278" s="104"/>
      <c r="BC278" s="104"/>
      <c r="BD278" s="104"/>
      <c r="BE278" s="104"/>
      <c r="BF278" s="104"/>
      <c r="BG278" s="104"/>
      <c r="BH278" s="104"/>
      <c r="BI278" s="104"/>
      <c r="BJ278" s="104"/>
      <c r="BK278" s="104"/>
      <c r="BL278" s="104"/>
      <c r="BM278" s="104"/>
      <c r="BN278" s="104"/>
      <c r="BO278" s="104"/>
      <c r="BP278" s="104"/>
      <c r="BQ278" s="104"/>
    </row>
    <row r="279" spans="2:69">
      <c r="B279" s="104"/>
      <c r="C279" s="155"/>
      <c r="D279" s="104"/>
      <c r="E279" s="104"/>
      <c r="F279" s="104"/>
      <c r="G279" s="104"/>
      <c r="H279" s="104"/>
      <c r="I279" s="104"/>
      <c r="J279" s="104"/>
      <c r="K279" s="104"/>
      <c r="L279" s="104"/>
      <c r="M279" s="147"/>
      <c r="N279" s="104"/>
      <c r="O279" s="104"/>
      <c r="P279" s="104"/>
      <c r="Q279" s="104"/>
      <c r="R279" s="104"/>
      <c r="S279" s="104"/>
      <c r="T279" s="104"/>
      <c r="U279" s="104"/>
      <c r="V279" s="104"/>
      <c r="W279" s="104"/>
      <c r="X279" s="104"/>
      <c r="Y279" s="104"/>
      <c r="Z279" s="104"/>
      <c r="AA279" s="104"/>
      <c r="AB279" s="10"/>
      <c r="AC279" s="104"/>
      <c r="AD279" s="10"/>
      <c r="AE279" s="147"/>
      <c r="AF279" s="104"/>
      <c r="AG279" s="104"/>
      <c r="AH279" s="104"/>
      <c r="AI279" s="104"/>
      <c r="AJ279" s="104"/>
      <c r="AK279" s="104"/>
      <c r="AL279" s="104"/>
      <c r="AM279" s="104"/>
      <c r="AN279" s="104"/>
      <c r="AO279" s="104"/>
      <c r="AP279" s="104"/>
      <c r="AQ279" s="104"/>
      <c r="AR279" s="104"/>
      <c r="AS279" s="104"/>
      <c r="AT279" s="104"/>
      <c r="AU279" s="104"/>
      <c r="AV279" s="104"/>
      <c r="AW279" s="104"/>
      <c r="AX279" s="104"/>
      <c r="AY279" s="104"/>
      <c r="AZ279" s="104"/>
      <c r="BA279" s="104"/>
      <c r="BB279" s="104"/>
      <c r="BC279" s="104"/>
      <c r="BD279" s="104"/>
      <c r="BE279" s="104"/>
      <c r="BF279" s="104"/>
      <c r="BG279" s="104"/>
      <c r="BH279" s="104"/>
      <c r="BI279" s="104"/>
      <c r="BJ279" s="104"/>
      <c r="BK279" s="104"/>
      <c r="BL279" s="104"/>
      <c r="BM279" s="104"/>
      <c r="BN279" s="104"/>
      <c r="BO279" s="104"/>
      <c r="BP279" s="104"/>
      <c r="BQ279" s="104"/>
    </row>
    <row r="280" spans="2:69">
      <c r="B280" s="104"/>
      <c r="C280" s="155"/>
      <c r="D280" s="104"/>
      <c r="E280" s="104"/>
      <c r="F280" s="104"/>
      <c r="G280" s="104"/>
      <c r="H280" s="104"/>
      <c r="I280" s="104"/>
      <c r="J280" s="104"/>
      <c r="K280" s="104"/>
      <c r="L280" s="104"/>
      <c r="M280" s="147"/>
      <c r="N280" s="104"/>
      <c r="O280" s="104"/>
      <c r="P280" s="104"/>
      <c r="Q280" s="104"/>
      <c r="R280" s="104"/>
      <c r="S280" s="104"/>
      <c r="T280" s="104"/>
      <c r="U280" s="104"/>
      <c r="V280" s="104"/>
      <c r="W280" s="104"/>
      <c r="X280" s="104"/>
      <c r="Y280" s="104"/>
      <c r="Z280" s="104"/>
      <c r="AA280" s="104"/>
      <c r="AB280" s="10"/>
      <c r="AC280" s="104"/>
      <c r="AD280" s="10"/>
      <c r="AE280" s="147"/>
      <c r="AF280" s="104"/>
      <c r="AG280" s="104"/>
      <c r="AH280" s="104"/>
      <c r="AI280" s="104"/>
      <c r="AJ280" s="104"/>
      <c r="AK280" s="104"/>
      <c r="AL280" s="104"/>
      <c r="AM280" s="104"/>
      <c r="AN280" s="104"/>
      <c r="AO280" s="104"/>
      <c r="AP280" s="104"/>
      <c r="AQ280" s="104"/>
      <c r="AR280" s="104"/>
      <c r="AS280" s="104"/>
      <c r="AT280" s="104"/>
      <c r="AU280" s="104"/>
      <c r="AV280" s="104"/>
      <c r="AW280" s="104"/>
      <c r="AX280" s="104"/>
      <c r="AY280" s="104"/>
      <c r="AZ280" s="104"/>
      <c r="BA280" s="104"/>
      <c r="BB280" s="104"/>
      <c r="BC280" s="104"/>
      <c r="BD280" s="104"/>
      <c r="BE280" s="104"/>
      <c r="BF280" s="104"/>
      <c r="BG280" s="104"/>
      <c r="BH280" s="104"/>
      <c r="BI280" s="104"/>
      <c r="BJ280" s="104"/>
      <c r="BK280" s="104"/>
      <c r="BL280" s="104"/>
      <c r="BM280" s="104"/>
      <c r="BN280" s="104"/>
      <c r="BO280" s="104"/>
      <c r="BP280" s="104"/>
      <c r="BQ280" s="104"/>
    </row>
    <row r="281" spans="2:69">
      <c r="B281" s="104"/>
      <c r="C281" s="155"/>
      <c r="D281" s="104"/>
      <c r="E281" s="104"/>
      <c r="F281" s="104"/>
      <c r="G281" s="104"/>
      <c r="H281" s="104"/>
      <c r="I281" s="104"/>
      <c r="J281" s="104"/>
      <c r="K281" s="104"/>
      <c r="L281" s="104"/>
      <c r="M281" s="147"/>
      <c r="N281" s="104"/>
      <c r="O281" s="104"/>
      <c r="P281" s="104"/>
      <c r="Q281" s="104"/>
      <c r="R281" s="104"/>
      <c r="S281" s="104"/>
      <c r="T281" s="104"/>
      <c r="U281" s="104"/>
      <c r="V281" s="104"/>
      <c r="W281" s="104"/>
      <c r="X281" s="104"/>
      <c r="Y281" s="104"/>
      <c r="Z281" s="104"/>
      <c r="AA281" s="104"/>
      <c r="AB281" s="10"/>
      <c r="AC281" s="104"/>
      <c r="AD281" s="10"/>
      <c r="AE281" s="147"/>
      <c r="AF281" s="104"/>
      <c r="AG281" s="104"/>
      <c r="AH281" s="104"/>
      <c r="AI281" s="104"/>
      <c r="AJ281" s="104"/>
      <c r="AK281" s="104"/>
      <c r="AL281" s="104"/>
      <c r="AM281" s="104"/>
      <c r="AN281" s="104"/>
      <c r="AO281" s="104"/>
      <c r="AP281" s="104"/>
      <c r="AQ281" s="104"/>
      <c r="AR281" s="104"/>
      <c r="AS281" s="104"/>
      <c r="AT281" s="104"/>
      <c r="AU281" s="104"/>
      <c r="AV281" s="104"/>
      <c r="AW281" s="104"/>
      <c r="AX281" s="104"/>
      <c r="AY281" s="104"/>
      <c r="AZ281" s="104"/>
      <c r="BA281" s="104"/>
      <c r="BB281" s="104"/>
      <c r="BC281" s="104"/>
      <c r="BD281" s="104"/>
      <c r="BE281" s="104"/>
      <c r="BF281" s="104"/>
      <c r="BG281" s="104"/>
      <c r="BH281" s="104"/>
      <c r="BI281" s="104"/>
      <c r="BJ281" s="104"/>
      <c r="BK281" s="104"/>
      <c r="BL281" s="104"/>
      <c r="BM281" s="104"/>
      <c r="BN281" s="104"/>
      <c r="BO281" s="104"/>
      <c r="BP281" s="104"/>
      <c r="BQ281" s="104"/>
    </row>
    <row r="282" spans="2:69">
      <c r="B282" s="104"/>
      <c r="C282" s="155"/>
      <c r="D282" s="104"/>
      <c r="E282" s="104"/>
      <c r="F282" s="104"/>
      <c r="G282" s="104"/>
      <c r="H282" s="104"/>
      <c r="I282" s="104"/>
      <c r="J282" s="104"/>
      <c r="K282" s="104"/>
      <c r="L282" s="104"/>
      <c r="M282" s="147"/>
      <c r="N282" s="104"/>
      <c r="O282" s="104"/>
      <c r="P282" s="104"/>
      <c r="Q282" s="104"/>
      <c r="R282" s="104"/>
      <c r="S282" s="104"/>
      <c r="T282" s="104"/>
      <c r="U282" s="104"/>
      <c r="V282" s="104"/>
      <c r="W282" s="104"/>
      <c r="X282" s="104"/>
      <c r="Y282" s="104"/>
      <c r="Z282" s="104"/>
      <c r="AA282" s="104"/>
      <c r="AB282" s="10"/>
      <c r="AC282" s="104"/>
      <c r="AD282" s="10"/>
      <c r="AE282" s="147"/>
      <c r="AF282" s="104"/>
      <c r="AG282" s="104"/>
      <c r="AH282" s="104"/>
      <c r="AI282" s="104"/>
      <c r="AJ282" s="104"/>
      <c r="AK282" s="104"/>
      <c r="AL282" s="104"/>
      <c r="AM282" s="104"/>
      <c r="AN282" s="104"/>
      <c r="AO282" s="104"/>
      <c r="AP282" s="104"/>
      <c r="AQ282" s="104"/>
      <c r="AR282" s="104"/>
      <c r="AS282" s="104"/>
      <c r="AT282" s="104"/>
      <c r="AU282" s="104"/>
      <c r="AV282" s="104"/>
      <c r="AW282" s="104"/>
      <c r="AX282" s="104"/>
      <c r="AY282" s="104"/>
      <c r="AZ282" s="104"/>
      <c r="BA282" s="104"/>
      <c r="BB282" s="104"/>
      <c r="BC282" s="104"/>
      <c r="BD282" s="104"/>
      <c r="BE282" s="104"/>
      <c r="BF282" s="104"/>
      <c r="BG282" s="104"/>
      <c r="BH282" s="104"/>
      <c r="BI282" s="104"/>
      <c r="BJ282" s="104"/>
      <c r="BK282" s="104"/>
      <c r="BL282" s="104"/>
      <c r="BM282" s="104"/>
      <c r="BN282" s="104"/>
      <c r="BO282" s="104"/>
      <c r="BP282" s="104"/>
      <c r="BQ282" s="104"/>
    </row>
    <row r="283" spans="2:69">
      <c r="B283" s="104"/>
      <c r="C283" s="155"/>
      <c r="D283" s="104"/>
      <c r="E283" s="104"/>
      <c r="F283" s="104"/>
      <c r="G283" s="104"/>
      <c r="H283" s="104"/>
      <c r="I283" s="104"/>
      <c r="J283" s="104"/>
      <c r="K283" s="104"/>
      <c r="L283" s="104"/>
      <c r="M283" s="147"/>
      <c r="N283" s="104"/>
      <c r="O283" s="104"/>
      <c r="P283" s="104"/>
      <c r="Q283" s="104"/>
      <c r="R283" s="104"/>
      <c r="S283" s="104"/>
      <c r="T283" s="104"/>
      <c r="U283" s="104"/>
      <c r="V283" s="104"/>
      <c r="W283" s="104"/>
      <c r="X283" s="104"/>
      <c r="Y283" s="104"/>
      <c r="Z283" s="104"/>
      <c r="AA283" s="104"/>
      <c r="AB283" s="10"/>
      <c r="AC283" s="104"/>
      <c r="AD283" s="10"/>
      <c r="AE283" s="147"/>
      <c r="AF283" s="104"/>
      <c r="AG283" s="104"/>
      <c r="AH283" s="104"/>
      <c r="AI283" s="104"/>
      <c r="AJ283" s="104"/>
      <c r="AK283" s="104"/>
      <c r="AL283" s="104"/>
      <c r="AM283" s="104"/>
      <c r="AN283" s="104"/>
      <c r="AO283" s="104"/>
      <c r="AP283" s="104"/>
      <c r="AQ283" s="104"/>
      <c r="AR283" s="104"/>
      <c r="AS283" s="104"/>
      <c r="AT283" s="104"/>
      <c r="AU283" s="104"/>
      <c r="AV283" s="104"/>
      <c r="AW283" s="104"/>
      <c r="AX283" s="104"/>
      <c r="AY283" s="104"/>
      <c r="AZ283" s="104"/>
      <c r="BA283" s="104"/>
      <c r="BB283" s="104"/>
      <c r="BC283" s="104"/>
      <c r="BD283" s="104"/>
      <c r="BE283" s="104"/>
      <c r="BF283" s="104"/>
      <c r="BG283" s="104"/>
      <c r="BH283" s="104"/>
      <c r="BI283" s="104"/>
      <c r="BJ283" s="104"/>
      <c r="BK283" s="104"/>
      <c r="BL283" s="104"/>
      <c r="BM283" s="104"/>
      <c r="BN283" s="104"/>
      <c r="BO283" s="104"/>
      <c r="BP283" s="104"/>
      <c r="BQ283" s="104"/>
    </row>
    <row r="284" spans="2:69">
      <c r="B284" s="104"/>
      <c r="C284" s="155"/>
      <c r="D284" s="104"/>
      <c r="E284" s="104"/>
      <c r="F284" s="104"/>
      <c r="G284" s="104"/>
      <c r="H284" s="104"/>
      <c r="I284" s="104"/>
      <c r="J284" s="104"/>
      <c r="K284" s="104"/>
      <c r="L284" s="104"/>
      <c r="M284" s="147"/>
      <c r="N284" s="104"/>
      <c r="O284" s="104"/>
      <c r="P284" s="104"/>
      <c r="Q284" s="104"/>
      <c r="R284" s="104"/>
      <c r="S284" s="104"/>
      <c r="T284" s="104"/>
      <c r="U284" s="104"/>
      <c r="V284" s="104"/>
      <c r="W284" s="104"/>
      <c r="X284" s="104"/>
      <c r="Y284" s="104"/>
      <c r="Z284" s="104"/>
      <c r="AA284" s="104"/>
      <c r="AB284" s="10"/>
      <c r="AC284" s="104"/>
      <c r="AD284" s="10"/>
      <c r="AE284" s="147"/>
      <c r="AF284" s="104"/>
      <c r="AG284" s="104"/>
      <c r="AH284" s="104"/>
      <c r="AI284" s="104"/>
      <c r="AJ284" s="104"/>
      <c r="AK284" s="104"/>
      <c r="AL284" s="104"/>
      <c r="AM284" s="104"/>
      <c r="AN284" s="104"/>
      <c r="AO284" s="104"/>
      <c r="AP284" s="104"/>
      <c r="AQ284" s="104"/>
      <c r="AR284" s="104"/>
      <c r="AS284" s="104"/>
      <c r="AT284" s="104"/>
      <c r="AU284" s="104"/>
      <c r="AV284" s="104"/>
      <c r="AW284" s="104"/>
      <c r="AX284" s="104"/>
      <c r="AY284" s="104"/>
      <c r="AZ284" s="104"/>
      <c r="BA284" s="104"/>
      <c r="BB284" s="104"/>
      <c r="BC284" s="104"/>
      <c r="BD284" s="104"/>
      <c r="BE284" s="104"/>
      <c r="BF284" s="104"/>
      <c r="BG284" s="104"/>
      <c r="BH284" s="104"/>
      <c r="BI284" s="104"/>
      <c r="BJ284" s="104"/>
      <c r="BK284" s="104"/>
      <c r="BL284" s="104"/>
      <c r="BM284" s="104"/>
      <c r="BN284" s="104"/>
      <c r="BO284" s="104"/>
      <c r="BP284" s="104"/>
      <c r="BQ284" s="104"/>
    </row>
    <row r="285" spans="2:69">
      <c r="B285" s="104"/>
      <c r="C285" s="155"/>
      <c r="D285" s="104"/>
      <c r="E285" s="104"/>
      <c r="F285" s="104"/>
      <c r="G285" s="104"/>
      <c r="H285" s="104"/>
      <c r="I285" s="104"/>
      <c r="J285" s="104"/>
      <c r="K285" s="104"/>
      <c r="L285" s="104"/>
      <c r="M285" s="147"/>
      <c r="N285" s="104"/>
      <c r="O285" s="104"/>
      <c r="P285" s="104"/>
      <c r="Q285" s="104"/>
      <c r="R285" s="104"/>
      <c r="S285" s="104"/>
      <c r="T285" s="104"/>
      <c r="U285" s="104"/>
      <c r="V285" s="104"/>
      <c r="W285" s="104"/>
      <c r="X285" s="104"/>
      <c r="Y285" s="104"/>
      <c r="Z285" s="104"/>
      <c r="AA285" s="104"/>
      <c r="AB285" s="10"/>
      <c r="AC285" s="104"/>
      <c r="AD285" s="10"/>
      <c r="AE285" s="147"/>
      <c r="AF285" s="104"/>
      <c r="AG285" s="104"/>
      <c r="AH285" s="104"/>
      <c r="AI285" s="104"/>
      <c r="AJ285" s="104"/>
      <c r="AK285" s="104"/>
      <c r="AL285" s="104"/>
      <c r="AM285" s="104"/>
      <c r="AN285" s="104"/>
      <c r="AO285" s="104"/>
      <c r="AP285" s="104"/>
      <c r="AQ285" s="104"/>
      <c r="AR285" s="104"/>
      <c r="AS285" s="104"/>
      <c r="AT285" s="104"/>
      <c r="AU285" s="104"/>
      <c r="AV285" s="104"/>
      <c r="AW285" s="104"/>
      <c r="AX285" s="104"/>
      <c r="AY285" s="104"/>
      <c r="AZ285" s="104"/>
      <c r="BA285" s="104"/>
      <c r="BB285" s="104"/>
      <c r="BC285" s="104"/>
      <c r="BD285" s="104"/>
      <c r="BE285" s="104"/>
      <c r="BF285" s="104"/>
      <c r="BG285" s="104"/>
      <c r="BH285" s="104"/>
      <c r="BI285" s="104"/>
      <c r="BJ285" s="104"/>
      <c r="BK285" s="104"/>
      <c r="BL285" s="104"/>
      <c r="BM285" s="104"/>
      <c r="BN285" s="104"/>
      <c r="BO285" s="104"/>
      <c r="BP285" s="104"/>
      <c r="BQ285" s="104"/>
    </row>
    <row r="286" spans="2:69">
      <c r="B286" s="104"/>
      <c r="C286" s="155"/>
      <c r="D286" s="104"/>
      <c r="E286" s="104"/>
      <c r="F286" s="104"/>
      <c r="G286" s="104"/>
      <c r="H286" s="104"/>
      <c r="I286" s="104"/>
      <c r="J286" s="104"/>
      <c r="K286" s="104"/>
      <c r="L286" s="104"/>
      <c r="M286" s="147"/>
      <c r="N286" s="104"/>
      <c r="O286" s="104"/>
      <c r="P286" s="104"/>
      <c r="Q286" s="104"/>
      <c r="R286" s="104"/>
      <c r="S286" s="104"/>
      <c r="T286" s="104"/>
      <c r="U286" s="104"/>
      <c r="V286" s="104"/>
      <c r="W286" s="104"/>
      <c r="X286" s="104"/>
      <c r="Y286" s="104"/>
      <c r="Z286" s="104"/>
      <c r="AA286" s="104"/>
      <c r="AB286" s="10"/>
      <c r="AC286" s="104"/>
      <c r="AD286" s="10"/>
      <c r="AE286" s="147"/>
      <c r="AF286" s="104"/>
      <c r="AG286" s="104"/>
      <c r="AH286" s="104"/>
      <c r="AI286" s="104"/>
      <c r="AJ286" s="104"/>
      <c r="AK286" s="104"/>
      <c r="AL286" s="104"/>
      <c r="AM286" s="104"/>
      <c r="AN286" s="104"/>
      <c r="AO286" s="104"/>
      <c r="AP286" s="104"/>
      <c r="AQ286" s="104"/>
      <c r="AR286" s="104"/>
      <c r="AS286" s="104"/>
      <c r="AT286" s="104"/>
      <c r="AU286" s="104"/>
      <c r="AV286" s="104"/>
      <c r="AW286" s="104"/>
      <c r="AX286" s="104"/>
      <c r="AY286" s="104"/>
      <c r="AZ286" s="104"/>
      <c r="BA286" s="104"/>
      <c r="BB286" s="104"/>
      <c r="BC286" s="104"/>
      <c r="BD286" s="104"/>
      <c r="BE286" s="104"/>
      <c r="BF286" s="104"/>
      <c r="BG286" s="104"/>
      <c r="BH286" s="104"/>
      <c r="BI286" s="104"/>
      <c r="BJ286" s="104"/>
      <c r="BK286" s="104"/>
      <c r="BL286" s="104"/>
      <c r="BM286" s="104"/>
      <c r="BN286" s="104"/>
      <c r="BO286" s="104"/>
      <c r="BP286" s="104"/>
      <c r="BQ286" s="104"/>
    </row>
    <row r="287" spans="2:69">
      <c r="B287" s="104"/>
      <c r="C287" s="155"/>
      <c r="D287" s="104"/>
      <c r="E287" s="104"/>
      <c r="F287" s="104"/>
      <c r="G287" s="104"/>
      <c r="H287" s="104"/>
      <c r="I287" s="104"/>
      <c r="J287" s="104"/>
      <c r="K287" s="104"/>
      <c r="L287" s="104"/>
      <c r="M287" s="147"/>
      <c r="N287" s="104"/>
      <c r="O287" s="104"/>
      <c r="P287" s="104"/>
      <c r="Q287" s="104"/>
      <c r="R287" s="104"/>
      <c r="S287" s="104"/>
      <c r="T287" s="104"/>
      <c r="U287" s="104"/>
      <c r="V287" s="104"/>
      <c r="W287" s="104"/>
      <c r="X287" s="104"/>
      <c r="Y287" s="104"/>
      <c r="Z287" s="104"/>
      <c r="AA287" s="104"/>
      <c r="AB287" s="10"/>
      <c r="AC287" s="104"/>
      <c r="AD287" s="10"/>
      <c r="AE287" s="147"/>
      <c r="AF287" s="104"/>
      <c r="AG287" s="104"/>
      <c r="AH287" s="104"/>
      <c r="AI287" s="104"/>
      <c r="AJ287" s="104"/>
      <c r="AK287" s="104"/>
      <c r="AL287" s="104"/>
      <c r="AM287" s="104"/>
      <c r="AN287" s="104"/>
      <c r="AO287" s="104"/>
      <c r="AP287" s="104"/>
      <c r="AQ287" s="104"/>
      <c r="AR287" s="104"/>
      <c r="AS287" s="104"/>
      <c r="AT287" s="104"/>
      <c r="AU287" s="104"/>
      <c r="AV287" s="104"/>
      <c r="AW287" s="104"/>
      <c r="AX287" s="104"/>
      <c r="AY287" s="104"/>
      <c r="AZ287" s="104"/>
      <c r="BA287" s="104"/>
      <c r="BB287" s="104"/>
      <c r="BC287" s="104"/>
      <c r="BD287" s="104"/>
      <c r="BE287" s="104"/>
      <c r="BF287" s="104"/>
      <c r="BG287" s="104"/>
      <c r="BH287" s="104"/>
      <c r="BI287" s="104"/>
      <c r="BJ287" s="104"/>
      <c r="BK287" s="104"/>
      <c r="BL287" s="104"/>
      <c r="BM287" s="104"/>
      <c r="BN287" s="104"/>
      <c r="BO287" s="104"/>
      <c r="BP287" s="104"/>
      <c r="BQ287" s="104"/>
    </row>
    <row r="288" spans="2:69">
      <c r="B288" s="104"/>
      <c r="C288" s="155"/>
      <c r="D288" s="104"/>
      <c r="E288" s="104"/>
      <c r="F288" s="104"/>
      <c r="G288" s="104"/>
      <c r="H288" s="104"/>
      <c r="I288" s="104"/>
      <c r="J288" s="104"/>
      <c r="K288" s="104"/>
      <c r="L288" s="104"/>
      <c r="M288" s="147"/>
      <c r="N288" s="104"/>
      <c r="O288" s="104"/>
      <c r="P288" s="104"/>
      <c r="Q288" s="104"/>
      <c r="R288" s="104"/>
      <c r="S288" s="104"/>
      <c r="T288" s="104"/>
      <c r="U288" s="104"/>
      <c r="V288" s="104"/>
      <c r="W288" s="104"/>
      <c r="X288" s="104"/>
      <c r="Y288" s="104"/>
      <c r="Z288" s="104"/>
      <c r="AA288" s="104"/>
      <c r="AB288" s="10"/>
      <c r="AC288" s="104"/>
      <c r="AD288" s="10"/>
      <c r="AE288" s="147"/>
      <c r="AF288" s="104"/>
      <c r="AG288" s="104"/>
      <c r="AH288" s="104"/>
      <c r="AI288" s="104"/>
      <c r="AJ288" s="104"/>
      <c r="AK288" s="104"/>
      <c r="AL288" s="104"/>
      <c r="AM288" s="104"/>
      <c r="AN288" s="104"/>
      <c r="AO288" s="104"/>
      <c r="AP288" s="104"/>
      <c r="AQ288" s="104"/>
      <c r="AR288" s="104"/>
      <c r="AS288" s="104"/>
      <c r="AT288" s="104"/>
      <c r="AU288" s="104"/>
      <c r="AV288" s="104"/>
      <c r="AW288" s="104"/>
      <c r="AX288" s="104"/>
      <c r="AY288" s="104"/>
      <c r="AZ288" s="104"/>
      <c r="BA288" s="104"/>
      <c r="BB288" s="104"/>
      <c r="BC288" s="104"/>
      <c r="BD288" s="104"/>
      <c r="BE288" s="104"/>
      <c r="BF288" s="104"/>
      <c r="BG288" s="104"/>
      <c r="BH288" s="104"/>
      <c r="BI288" s="104"/>
      <c r="BJ288" s="104"/>
      <c r="BK288" s="104"/>
      <c r="BL288" s="104"/>
      <c r="BM288" s="104"/>
      <c r="BN288" s="104"/>
      <c r="BO288" s="104"/>
      <c r="BP288" s="104"/>
      <c r="BQ288" s="104"/>
    </row>
    <row r="289" spans="2:69">
      <c r="B289" s="104"/>
      <c r="C289" s="155"/>
      <c r="D289" s="104"/>
      <c r="E289" s="104"/>
      <c r="F289" s="104"/>
      <c r="G289" s="104"/>
      <c r="H289" s="104"/>
      <c r="I289" s="104"/>
      <c r="J289" s="104"/>
      <c r="K289" s="104"/>
      <c r="L289" s="104"/>
      <c r="M289" s="147"/>
      <c r="N289" s="104"/>
      <c r="O289" s="104"/>
      <c r="P289" s="104"/>
      <c r="Q289" s="104"/>
      <c r="R289" s="104"/>
      <c r="S289" s="104"/>
      <c r="T289" s="104"/>
      <c r="U289" s="104"/>
      <c r="V289" s="104"/>
      <c r="W289" s="104"/>
      <c r="X289" s="104"/>
      <c r="Y289" s="104"/>
      <c r="Z289" s="104"/>
      <c r="AA289" s="104"/>
      <c r="AB289" s="10"/>
      <c r="AC289" s="104"/>
      <c r="AD289" s="10"/>
      <c r="AE289" s="147"/>
      <c r="AF289" s="104"/>
      <c r="AG289" s="104"/>
      <c r="AH289" s="104"/>
      <c r="AI289" s="104"/>
      <c r="AJ289" s="104"/>
      <c r="AK289" s="104"/>
      <c r="AL289" s="104"/>
      <c r="AM289" s="104"/>
      <c r="AN289" s="104"/>
      <c r="AO289" s="104"/>
      <c r="AP289" s="104"/>
      <c r="AQ289" s="104"/>
      <c r="AR289" s="104"/>
      <c r="AS289" s="104"/>
      <c r="AT289" s="104"/>
      <c r="AU289" s="104"/>
      <c r="AV289" s="104"/>
      <c r="AW289" s="104"/>
      <c r="AX289" s="104"/>
      <c r="AY289" s="104"/>
      <c r="AZ289" s="104"/>
      <c r="BA289" s="104"/>
      <c r="BB289" s="104"/>
      <c r="BC289" s="104"/>
      <c r="BD289" s="104"/>
      <c r="BE289" s="104"/>
      <c r="BF289" s="104"/>
      <c r="BG289" s="104"/>
      <c r="BH289" s="104"/>
      <c r="BI289" s="104"/>
      <c r="BJ289" s="104"/>
      <c r="BK289" s="104"/>
      <c r="BL289" s="104"/>
      <c r="BM289" s="104"/>
      <c r="BN289" s="104"/>
      <c r="BO289" s="104"/>
      <c r="BP289" s="104"/>
      <c r="BQ289" s="104"/>
    </row>
    <row r="290" spans="2:69">
      <c r="B290" s="104"/>
      <c r="C290" s="155"/>
      <c r="D290" s="104"/>
      <c r="E290" s="104"/>
      <c r="F290" s="104"/>
      <c r="G290" s="104"/>
      <c r="H290" s="104"/>
      <c r="I290" s="104"/>
      <c r="J290" s="104"/>
      <c r="K290" s="104"/>
      <c r="L290" s="104"/>
      <c r="M290" s="147"/>
      <c r="N290" s="104"/>
      <c r="O290" s="104"/>
      <c r="P290" s="104"/>
      <c r="Q290" s="104"/>
      <c r="R290" s="104"/>
      <c r="S290" s="104"/>
      <c r="T290" s="104"/>
      <c r="U290" s="104"/>
      <c r="V290" s="104"/>
      <c r="W290" s="104"/>
      <c r="X290" s="104"/>
      <c r="Y290" s="104"/>
      <c r="Z290" s="104"/>
      <c r="AA290" s="104"/>
      <c r="AB290" s="10"/>
      <c r="AC290" s="104"/>
      <c r="AD290" s="10"/>
      <c r="AE290" s="147"/>
      <c r="AF290" s="104"/>
      <c r="AG290" s="104"/>
      <c r="AH290" s="104"/>
      <c r="AI290" s="104"/>
      <c r="AJ290" s="104"/>
      <c r="AK290" s="104"/>
      <c r="AL290" s="104"/>
      <c r="AM290" s="104"/>
      <c r="AN290" s="104"/>
      <c r="AO290" s="104"/>
      <c r="AP290" s="104"/>
      <c r="AQ290" s="104"/>
      <c r="AR290" s="104"/>
      <c r="AS290" s="104"/>
      <c r="AT290" s="104"/>
      <c r="AU290" s="104"/>
      <c r="AV290" s="104"/>
      <c r="AW290" s="104"/>
      <c r="AX290" s="104"/>
      <c r="AY290" s="104"/>
      <c r="AZ290" s="104"/>
      <c r="BA290" s="104"/>
      <c r="BB290" s="104"/>
      <c r="BC290" s="104"/>
      <c r="BD290" s="104"/>
      <c r="BE290" s="104"/>
      <c r="BF290" s="104"/>
      <c r="BG290" s="104"/>
      <c r="BH290" s="104"/>
      <c r="BI290" s="104"/>
      <c r="BJ290" s="104"/>
      <c r="BK290" s="104"/>
      <c r="BL290" s="104"/>
      <c r="BM290" s="104"/>
      <c r="BN290" s="104"/>
      <c r="BO290" s="104"/>
      <c r="BP290" s="104"/>
      <c r="BQ290" s="104"/>
    </row>
    <row r="291" spans="2:69">
      <c r="B291" s="104"/>
      <c r="C291" s="155"/>
      <c r="D291" s="104"/>
      <c r="E291" s="104"/>
      <c r="F291" s="104"/>
      <c r="G291" s="104"/>
      <c r="H291" s="104"/>
      <c r="I291" s="104"/>
      <c r="J291" s="104"/>
      <c r="K291" s="104"/>
      <c r="L291" s="104"/>
      <c r="M291" s="147"/>
      <c r="N291" s="104"/>
      <c r="O291" s="104"/>
      <c r="P291" s="104"/>
      <c r="Q291" s="104"/>
      <c r="R291" s="104"/>
      <c r="S291" s="104"/>
      <c r="T291" s="104"/>
      <c r="U291" s="104"/>
      <c r="V291" s="104"/>
      <c r="W291" s="104"/>
      <c r="X291" s="104"/>
      <c r="Y291" s="104"/>
      <c r="Z291" s="104"/>
      <c r="AA291" s="104"/>
      <c r="AB291" s="10"/>
      <c r="AC291" s="104"/>
      <c r="AD291" s="10"/>
      <c r="AE291" s="147"/>
      <c r="AF291" s="104"/>
      <c r="AG291" s="104"/>
      <c r="AH291" s="104"/>
      <c r="AI291" s="104"/>
      <c r="AJ291" s="104"/>
      <c r="AK291" s="104"/>
      <c r="AL291" s="104"/>
      <c r="AM291" s="104"/>
      <c r="AN291" s="104"/>
      <c r="AO291" s="104"/>
      <c r="AP291" s="104"/>
      <c r="AQ291" s="104"/>
      <c r="AR291" s="104"/>
      <c r="AS291" s="104"/>
      <c r="AT291" s="104"/>
      <c r="AU291" s="104"/>
      <c r="AV291" s="104"/>
      <c r="AW291" s="104"/>
      <c r="AX291" s="104"/>
      <c r="AY291" s="104"/>
      <c r="AZ291" s="104"/>
      <c r="BA291" s="104"/>
      <c r="BB291" s="104"/>
      <c r="BC291" s="104"/>
      <c r="BD291" s="104"/>
      <c r="BE291" s="104"/>
      <c r="BF291" s="104"/>
      <c r="BG291" s="104"/>
      <c r="BH291" s="104"/>
      <c r="BI291" s="104"/>
      <c r="BJ291" s="104"/>
      <c r="BK291" s="104"/>
      <c r="BL291" s="104"/>
      <c r="BM291" s="104"/>
      <c r="BN291" s="104"/>
      <c r="BO291" s="104"/>
      <c r="BP291" s="104"/>
      <c r="BQ291" s="104"/>
    </row>
    <row r="292" spans="2:69">
      <c r="B292" s="104"/>
      <c r="C292" s="155"/>
      <c r="D292" s="104"/>
      <c r="E292" s="104"/>
      <c r="F292" s="104"/>
      <c r="G292" s="104"/>
      <c r="H292" s="104"/>
      <c r="I292" s="104"/>
      <c r="J292" s="104"/>
      <c r="K292" s="104"/>
      <c r="L292" s="104"/>
      <c r="M292" s="147"/>
      <c r="N292" s="104"/>
      <c r="O292" s="104"/>
      <c r="P292" s="104"/>
      <c r="Q292" s="104"/>
      <c r="R292" s="104"/>
      <c r="S292" s="104"/>
      <c r="T292" s="104"/>
      <c r="U292" s="104"/>
      <c r="V292" s="104"/>
      <c r="W292" s="104"/>
      <c r="X292" s="104"/>
      <c r="Y292" s="104"/>
      <c r="Z292" s="104"/>
      <c r="AA292" s="104"/>
      <c r="AB292" s="10"/>
      <c r="AC292" s="104"/>
      <c r="AD292" s="10"/>
      <c r="AE292" s="147"/>
      <c r="AF292" s="104"/>
      <c r="AG292" s="104"/>
      <c r="AH292" s="104"/>
      <c r="AI292" s="104"/>
      <c r="AJ292" s="104"/>
      <c r="AK292" s="104"/>
      <c r="AL292" s="104"/>
      <c r="AM292" s="104"/>
      <c r="AN292" s="104"/>
      <c r="AO292" s="104"/>
      <c r="AP292" s="104"/>
      <c r="AQ292" s="104"/>
      <c r="AR292" s="104"/>
      <c r="AS292" s="104"/>
      <c r="AT292" s="104"/>
      <c r="AU292" s="104"/>
      <c r="AV292" s="104"/>
      <c r="AW292" s="104"/>
      <c r="AX292" s="104"/>
      <c r="AY292" s="104"/>
      <c r="AZ292" s="104"/>
      <c r="BA292" s="104"/>
      <c r="BB292" s="104"/>
      <c r="BC292" s="104"/>
      <c r="BD292" s="104"/>
      <c r="BE292" s="104"/>
      <c r="BF292" s="104"/>
      <c r="BG292" s="104"/>
      <c r="BH292" s="104"/>
      <c r="BI292" s="104"/>
      <c r="BJ292" s="104"/>
      <c r="BK292" s="104"/>
      <c r="BL292" s="104"/>
      <c r="BM292" s="104"/>
      <c r="BN292" s="104"/>
      <c r="BO292" s="104"/>
      <c r="BP292" s="104"/>
      <c r="BQ292" s="104"/>
    </row>
    <row r="293" spans="2:69">
      <c r="B293" s="104"/>
      <c r="C293" s="155"/>
      <c r="D293" s="104"/>
      <c r="E293" s="104"/>
      <c r="F293" s="104"/>
      <c r="G293" s="104"/>
      <c r="H293" s="104"/>
      <c r="I293" s="104"/>
      <c r="J293" s="104"/>
      <c r="K293" s="104"/>
      <c r="L293" s="104"/>
      <c r="M293" s="147"/>
      <c r="N293" s="104"/>
      <c r="O293" s="104"/>
      <c r="P293" s="104"/>
      <c r="Q293" s="104"/>
      <c r="R293" s="104"/>
      <c r="S293" s="104"/>
      <c r="T293" s="104"/>
      <c r="U293" s="104"/>
      <c r="V293" s="104"/>
      <c r="W293" s="104"/>
      <c r="X293" s="104"/>
      <c r="Y293" s="104"/>
      <c r="Z293" s="104"/>
      <c r="AA293" s="104"/>
      <c r="AB293" s="10"/>
      <c r="AC293" s="104"/>
      <c r="AD293" s="10"/>
      <c r="AE293" s="147"/>
      <c r="AF293" s="104"/>
      <c r="AG293" s="104"/>
      <c r="AH293" s="104"/>
      <c r="AI293" s="104"/>
      <c r="AJ293" s="104"/>
      <c r="AK293" s="104"/>
      <c r="AL293" s="104"/>
      <c r="AM293" s="104"/>
      <c r="AN293" s="104"/>
      <c r="AO293" s="104"/>
      <c r="AP293" s="104"/>
      <c r="AQ293" s="104"/>
      <c r="AR293" s="104"/>
      <c r="AS293" s="104"/>
      <c r="AT293" s="104"/>
      <c r="AU293" s="104"/>
      <c r="AV293" s="104"/>
      <c r="AW293" s="104"/>
      <c r="AX293" s="104"/>
      <c r="AY293" s="104"/>
      <c r="AZ293" s="104"/>
      <c r="BA293" s="104"/>
      <c r="BB293" s="104"/>
      <c r="BC293" s="104"/>
      <c r="BD293" s="104"/>
      <c r="BE293" s="104"/>
      <c r="BF293" s="104"/>
      <c r="BG293" s="104"/>
      <c r="BH293" s="104"/>
      <c r="BI293" s="104"/>
      <c r="BJ293" s="104"/>
      <c r="BK293" s="104"/>
      <c r="BL293" s="104"/>
      <c r="BM293" s="104"/>
      <c r="BN293" s="104"/>
      <c r="BO293" s="104"/>
      <c r="BP293" s="104"/>
      <c r="BQ293" s="104"/>
    </row>
    <row r="294" spans="2:69">
      <c r="B294" s="104"/>
      <c r="C294" s="155"/>
      <c r="D294" s="104"/>
      <c r="E294" s="104"/>
      <c r="F294" s="104"/>
      <c r="G294" s="104"/>
      <c r="H294" s="104"/>
      <c r="I294" s="104"/>
      <c r="J294" s="104"/>
      <c r="K294" s="104"/>
      <c r="L294" s="104"/>
      <c r="M294" s="147"/>
      <c r="N294" s="104"/>
      <c r="O294" s="104"/>
      <c r="P294" s="104"/>
      <c r="Q294" s="104"/>
      <c r="R294" s="104"/>
      <c r="S294" s="104"/>
      <c r="T294" s="104"/>
      <c r="U294" s="104"/>
      <c r="V294" s="104"/>
      <c r="W294" s="104"/>
      <c r="X294" s="104"/>
      <c r="Y294" s="104"/>
      <c r="Z294" s="104"/>
      <c r="AA294" s="104"/>
      <c r="AB294" s="10"/>
      <c r="AC294" s="104"/>
      <c r="AD294" s="10"/>
      <c r="AE294" s="147"/>
      <c r="AF294" s="104"/>
      <c r="AG294" s="104"/>
      <c r="AH294" s="104"/>
      <c r="AI294" s="104"/>
      <c r="AJ294" s="104"/>
      <c r="AK294" s="104"/>
      <c r="AL294" s="104"/>
      <c r="AM294" s="104"/>
      <c r="AN294" s="104"/>
      <c r="AO294" s="104"/>
      <c r="AP294" s="104"/>
      <c r="AQ294" s="104"/>
      <c r="AR294" s="104"/>
      <c r="AS294" s="104"/>
      <c r="AT294" s="104"/>
      <c r="AU294" s="104"/>
      <c r="AV294" s="104"/>
      <c r="AW294" s="104"/>
      <c r="AX294" s="104"/>
      <c r="AY294" s="104"/>
      <c r="AZ294" s="104"/>
      <c r="BA294" s="104"/>
      <c r="BB294" s="104"/>
      <c r="BC294" s="104"/>
      <c r="BD294" s="104"/>
      <c r="BE294" s="104"/>
      <c r="BF294" s="104"/>
      <c r="BG294" s="104"/>
      <c r="BH294" s="104"/>
      <c r="BI294" s="104"/>
      <c r="BJ294" s="104"/>
      <c r="BK294" s="104"/>
      <c r="BL294" s="104"/>
      <c r="BM294" s="104"/>
      <c r="BN294" s="104"/>
      <c r="BO294" s="104"/>
      <c r="BP294" s="104"/>
      <c r="BQ294" s="104"/>
    </row>
    <row r="295" spans="2:69">
      <c r="B295" s="104"/>
      <c r="C295" s="155"/>
      <c r="D295" s="104"/>
      <c r="E295" s="104"/>
      <c r="F295" s="104"/>
      <c r="G295" s="104"/>
      <c r="H295" s="104"/>
      <c r="I295" s="104"/>
      <c r="J295" s="104"/>
      <c r="K295" s="104"/>
      <c r="L295" s="104"/>
      <c r="M295" s="147"/>
      <c r="N295" s="104"/>
      <c r="O295" s="104"/>
      <c r="P295" s="104"/>
      <c r="Q295" s="104"/>
      <c r="R295" s="104"/>
      <c r="S295" s="104"/>
      <c r="T295" s="104"/>
      <c r="U295" s="104"/>
      <c r="V295" s="104"/>
      <c r="W295" s="104"/>
      <c r="X295" s="104"/>
      <c r="Y295" s="104"/>
      <c r="Z295" s="104"/>
      <c r="AA295" s="104"/>
      <c r="AB295" s="10"/>
      <c r="AC295" s="104"/>
      <c r="AD295" s="10"/>
      <c r="AE295" s="147"/>
      <c r="AF295" s="104"/>
      <c r="AG295" s="104"/>
      <c r="AH295" s="104"/>
      <c r="AI295" s="104"/>
      <c r="AJ295" s="104"/>
      <c r="AK295" s="104"/>
      <c r="AL295" s="104"/>
      <c r="AM295" s="104"/>
      <c r="AN295" s="104"/>
      <c r="AO295" s="104"/>
      <c r="AP295" s="104"/>
      <c r="AQ295" s="104"/>
      <c r="AR295" s="104"/>
      <c r="AS295" s="104"/>
      <c r="AT295" s="104"/>
      <c r="AU295" s="104"/>
      <c r="AV295" s="104"/>
      <c r="AW295" s="104"/>
      <c r="AX295" s="104"/>
      <c r="AY295" s="104"/>
      <c r="AZ295" s="104"/>
      <c r="BA295" s="104"/>
      <c r="BB295" s="104"/>
      <c r="BC295" s="104"/>
      <c r="BD295" s="104"/>
      <c r="BE295" s="104"/>
      <c r="BF295" s="104"/>
      <c r="BG295" s="104"/>
      <c r="BH295" s="104"/>
      <c r="BI295" s="104"/>
      <c r="BJ295" s="104"/>
      <c r="BK295" s="104"/>
      <c r="BL295" s="104"/>
      <c r="BM295" s="104"/>
      <c r="BN295" s="104"/>
      <c r="BO295" s="104"/>
      <c r="BP295" s="104"/>
      <c r="BQ295" s="104"/>
    </row>
    <row r="296" spans="2:69">
      <c r="B296" s="104"/>
      <c r="C296" s="155"/>
      <c r="D296" s="104"/>
      <c r="E296" s="104"/>
      <c r="F296" s="104"/>
      <c r="G296" s="104"/>
      <c r="H296" s="104"/>
      <c r="I296" s="104"/>
      <c r="J296" s="104"/>
      <c r="K296" s="104"/>
      <c r="L296" s="104"/>
      <c r="M296" s="147"/>
      <c r="N296" s="104"/>
      <c r="O296" s="104"/>
      <c r="P296" s="104"/>
      <c r="Q296" s="104"/>
      <c r="R296" s="104"/>
      <c r="S296" s="104"/>
      <c r="T296" s="104"/>
      <c r="U296" s="104"/>
      <c r="V296" s="104"/>
      <c r="W296" s="104"/>
      <c r="X296" s="104"/>
      <c r="Y296" s="104"/>
      <c r="Z296" s="104"/>
      <c r="AA296" s="104"/>
      <c r="AB296" s="10"/>
      <c r="AC296" s="104"/>
      <c r="AD296" s="10"/>
      <c r="AE296" s="147"/>
      <c r="AF296" s="104"/>
      <c r="AG296" s="104"/>
      <c r="AH296" s="104"/>
      <c r="AI296" s="104"/>
      <c r="AJ296" s="104"/>
      <c r="AK296" s="104"/>
      <c r="AL296" s="104"/>
      <c r="AM296" s="104"/>
      <c r="AN296" s="104"/>
      <c r="AO296" s="104"/>
      <c r="AP296" s="104"/>
      <c r="AQ296" s="104"/>
      <c r="AR296" s="104"/>
      <c r="AS296" s="104"/>
      <c r="AT296" s="104"/>
      <c r="AU296" s="104"/>
      <c r="AV296" s="104"/>
      <c r="AW296" s="104"/>
      <c r="AX296" s="104"/>
      <c r="AY296" s="104"/>
      <c r="AZ296" s="104"/>
      <c r="BA296" s="104"/>
      <c r="BB296" s="104"/>
      <c r="BC296" s="104"/>
      <c r="BD296" s="104"/>
      <c r="BE296" s="104"/>
      <c r="BF296" s="104"/>
      <c r="BG296" s="104"/>
      <c r="BH296" s="104"/>
      <c r="BI296" s="104"/>
      <c r="BJ296" s="104"/>
      <c r="BK296" s="104"/>
      <c r="BL296" s="104"/>
      <c r="BM296" s="104"/>
      <c r="BN296" s="104"/>
      <c r="BO296" s="104"/>
      <c r="BP296" s="104"/>
      <c r="BQ296" s="104"/>
    </row>
    <row r="297" spans="2:69">
      <c r="B297" s="104"/>
      <c r="C297" s="155"/>
      <c r="D297" s="104"/>
      <c r="E297" s="104"/>
      <c r="F297" s="104"/>
      <c r="G297" s="104"/>
      <c r="H297" s="104"/>
      <c r="I297" s="104"/>
      <c r="J297" s="104"/>
      <c r="K297" s="104"/>
      <c r="L297" s="104"/>
      <c r="M297" s="147"/>
      <c r="N297" s="104"/>
      <c r="O297" s="104"/>
      <c r="P297" s="104"/>
      <c r="Q297" s="104"/>
      <c r="R297" s="104"/>
      <c r="S297" s="104"/>
      <c r="T297" s="104"/>
      <c r="U297" s="104"/>
      <c r="V297" s="104"/>
      <c r="W297" s="104"/>
      <c r="X297" s="104"/>
      <c r="Y297" s="104"/>
      <c r="Z297" s="104"/>
      <c r="AA297" s="104"/>
      <c r="AB297" s="10"/>
      <c r="AC297" s="104"/>
      <c r="AD297" s="10"/>
      <c r="AE297" s="147"/>
      <c r="AF297" s="104"/>
      <c r="AG297" s="104"/>
      <c r="AH297" s="104"/>
      <c r="AI297" s="104"/>
      <c r="AJ297" s="104"/>
      <c r="AK297" s="104"/>
      <c r="AL297" s="104"/>
      <c r="AM297" s="104"/>
      <c r="AN297" s="104"/>
      <c r="AO297" s="104"/>
      <c r="AP297" s="104"/>
      <c r="AQ297" s="104"/>
      <c r="AR297" s="104"/>
      <c r="AS297" s="104"/>
      <c r="AT297" s="104"/>
      <c r="AU297" s="104"/>
      <c r="AV297" s="104"/>
      <c r="AW297" s="104"/>
      <c r="AX297" s="104"/>
      <c r="AY297" s="104"/>
      <c r="AZ297" s="104"/>
      <c r="BA297" s="104"/>
      <c r="BB297" s="104"/>
      <c r="BC297" s="104"/>
      <c r="BD297" s="104"/>
      <c r="BE297" s="104"/>
      <c r="BF297" s="104"/>
      <c r="BG297" s="104"/>
      <c r="BH297" s="104"/>
      <c r="BI297" s="104"/>
      <c r="BJ297" s="104"/>
      <c r="BK297" s="104"/>
      <c r="BL297" s="104"/>
      <c r="BM297" s="104"/>
      <c r="BN297" s="104"/>
      <c r="BO297" s="104"/>
      <c r="BP297" s="104"/>
      <c r="BQ297" s="104"/>
    </row>
    <row r="298" spans="2:69">
      <c r="B298" s="104"/>
      <c r="C298" s="155"/>
      <c r="D298" s="104"/>
      <c r="E298" s="104"/>
      <c r="F298" s="104"/>
      <c r="G298" s="104"/>
      <c r="H298" s="104"/>
      <c r="I298" s="104"/>
      <c r="J298" s="104"/>
      <c r="K298" s="104"/>
      <c r="L298" s="104"/>
      <c r="M298" s="147"/>
      <c r="N298" s="104"/>
      <c r="O298" s="104"/>
      <c r="P298" s="104"/>
      <c r="Q298" s="104"/>
      <c r="R298" s="104"/>
      <c r="S298" s="104"/>
      <c r="T298" s="104"/>
      <c r="U298" s="104"/>
      <c r="V298" s="104"/>
      <c r="W298" s="104"/>
      <c r="X298" s="104"/>
      <c r="Y298" s="104"/>
      <c r="Z298" s="104"/>
      <c r="AA298" s="104"/>
      <c r="AB298" s="10"/>
      <c r="AC298" s="104"/>
      <c r="AD298" s="10"/>
      <c r="AE298" s="147"/>
      <c r="AF298" s="104"/>
      <c r="AG298" s="104"/>
      <c r="AH298" s="104"/>
      <c r="AI298" s="104"/>
      <c r="AJ298" s="104"/>
      <c r="AK298" s="104"/>
      <c r="AL298" s="104"/>
      <c r="AM298" s="104"/>
      <c r="AN298" s="104"/>
      <c r="AO298" s="104"/>
      <c r="AP298" s="104"/>
      <c r="AQ298" s="104"/>
      <c r="AR298" s="104"/>
      <c r="AS298" s="104"/>
      <c r="AT298" s="104"/>
      <c r="AU298" s="104"/>
      <c r="AV298" s="104"/>
      <c r="AW298" s="104"/>
      <c r="AX298" s="104"/>
      <c r="AY298" s="104"/>
      <c r="AZ298" s="104"/>
      <c r="BA298" s="104"/>
      <c r="BB298" s="104"/>
      <c r="BC298" s="104"/>
      <c r="BD298" s="104"/>
      <c r="BE298" s="104"/>
      <c r="BF298" s="104"/>
      <c r="BG298" s="104"/>
      <c r="BH298" s="104"/>
      <c r="BI298" s="104"/>
      <c r="BJ298" s="104"/>
      <c r="BK298" s="104"/>
      <c r="BL298" s="104"/>
      <c r="BM298" s="104"/>
      <c r="BN298" s="104"/>
      <c r="BO298" s="104"/>
      <c r="BP298" s="104"/>
      <c r="BQ298" s="104"/>
    </row>
    <row r="299" spans="2:69">
      <c r="B299" s="104"/>
      <c r="C299" s="155"/>
      <c r="D299" s="104"/>
      <c r="E299" s="104"/>
      <c r="F299" s="104"/>
      <c r="G299" s="104"/>
      <c r="H299" s="104"/>
      <c r="I299" s="104"/>
      <c r="J299" s="104"/>
      <c r="K299" s="104"/>
      <c r="L299" s="104"/>
      <c r="M299" s="147"/>
      <c r="N299" s="104"/>
      <c r="O299" s="104"/>
      <c r="P299" s="104"/>
      <c r="Q299" s="104"/>
      <c r="R299" s="104"/>
      <c r="S299" s="104"/>
      <c r="T299" s="104"/>
      <c r="U299" s="104"/>
      <c r="V299" s="104"/>
      <c r="W299" s="104"/>
      <c r="X299" s="104"/>
      <c r="Y299" s="104"/>
      <c r="Z299" s="104"/>
      <c r="AA299" s="104"/>
      <c r="AB299" s="10"/>
      <c r="AC299" s="104"/>
      <c r="AD299" s="10"/>
      <c r="AE299" s="147"/>
      <c r="AF299" s="104"/>
      <c r="AG299" s="104"/>
      <c r="AH299" s="104"/>
      <c r="AI299" s="104"/>
      <c r="AJ299" s="104"/>
      <c r="AK299" s="104"/>
      <c r="AL299" s="104"/>
      <c r="AM299" s="104"/>
      <c r="AN299" s="104"/>
      <c r="AO299" s="104"/>
      <c r="AP299" s="104"/>
      <c r="AQ299" s="104"/>
      <c r="AR299" s="104"/>
      <c r="AS299" s="104"/>
      <c r="AT299" s="104"/>
      <c r="AU299" s="104"/>
      <c r="AV299" s="104"/>
      <c r="AW299" s="104"/>
      <c r="AX299" s="104"/>
      <c r="AY299" s="104"/>
      <c r="AZ299" s="104"/>
      <c r="BA299" s="104"/>
      <c r="BB299" s="104"/>
      <c r="BC299" s="104"/>
      <c r="BD299" s="104"/>
      <c r="BE299" s="104"/>
      <c r="BF299" s="104"/>
      <c r="BG299" s="104"/>
      <c r="BH299" s="104"/>
      <c r="BI299" s="104"/>
      <c r="BJ299" s="104"/>
      <c r="BK299" s="104"/>
      <c r="BL299" s="104"/>
      <c r="BM299" s="104"/>
      <c r="BN299" s="104"/>
      <c r="BO299" s="104"/>
      <c r="BP299" s="104"/>
      <c r="BQ299" s="104"/>
    </row>
    <row r="300" spans="2:69">
      <c r="B300" s="104"/>
      <c r="C300" s="155"/>
      <c r="D300" s="104"/>
      <c r="E300" s="104"/>
      <c r="F300" s="104"/>
      <c r="G300" s="104"/>
      <c r="H300" s="104"/>
      <c r="I300" s="104"/>
      <c r="J300" s="104"/>
      <c r="K300" s="104"/>
      <c r="L300" s="104"/>
      <c r="M300" s="147"/>
      <c r="N300" s="104"/>
      <c r="O300" s="104"/>
      <c r="P300" s="104"/>
      <c r="Q300" s="104"/>
      <c r="R300" s="104"/>
      <c r="S300" s="104"/>
      <c r="T300" s="104"/>
      <c r="U300" s="104"/>
      <c r="V300" s="104"/>
      <c r="W300" s="104"/>
      <c r="X300" s="104"/>
      <c r="Y300" s="104"/>
      <c r="Z300" s="104"/>
      <c r="AA300" s="104"/>
      <c r="AB300" s="10"/>
      <c r="AC300" s="104"/>
      <c r="AD300" s="10"/>
      <c r="AE300" s="147"/>
      <c r="AF300" s="104"/>
      <c r="AG300" s="104"/>
      <c r="AH300" s="104"/>
      <c r="AI300" s="104"/>
      <c r="AJ300" s="104"/>
      <c r="AK300" s="104"/>
      <c r="AL300" s="104"/>
      <c r="AM300" s="104"/>
      <c r="AN300" s="104"/>
      <c r="AO300" s="104"/>
      <c r="AP300" s="104"/>
      <c r="AQ300" s="104"/>
      <c r="AR300" s="104"/>
      <c r="AS300" s="104"/>
      <c r="AT300" s="104"/>
      <c r="AU300" s="104"/>
      <c r="AV300" s="104"/>
      <c r="AW300" s="104"/>
      <c r="AX300" s="104"/>
      <c r="AY300" s="104"/>
      <c r="AZ300" s="104"/>
      <c r="BA300" s="104"/>
      <c r="BB300" s="104"/>
      <c r="BC300" s="104"/>
      <c r="BD300" s="104"/>
      <c r="BE300" s="104"/>
      <c r="BF300" s="104"/>
      <c r="BG300" s="104"/>
      <c r="BH300" s="104"/>
      <c r="BI300" s="104"/>
      <c r="BJ300" s="104"/>
      <c r="BK300" s="104"/>
      <c r="BL300" s="104"/>
      <c r="BM300" s="104"/>
      <c r="BN300" s="104"/>
      <c r="BO300" s="104"/>
      <c r="BP300" s="104"/>
      <c r="BQ300" s="104"/>
    </row>
    <row r="301" spans="2:69">
      <c r="B301" s="104"/>
      <c r="C301" s="155"/>
      <c r="D301" s="104"/>
      <c r="E301" s="104"/>
      <c r="F301" s="104"/>
      <c r="G301" s="104"/>
      <c r="H301" s="104"/>
      <c r="I301" s="104"/>
      <c r="J301" s="104"/>
      <c r="K301" s="104"/>
      <c r="L301" s="104"/>
      <c r="M301" s="147"/>
      <c r="N301" s="104"/>
      <c r="O301" s="104"/>
      <c r="P301" s="104"/>
      <c r="Q301" s="104"/>
      <c r="R301" s="104"/>
      <c r="S301" s="104"/>
      <c r="T301" s="104"/>
      <c r="U301" s="104"/>
      <c r="V301" s="104"/>
      <c r="W301" s="104"/>
      <c r="X301" s="104"/>
      <c r="Y301" s="104"/>
      <c r="Z301" s="104"/>
      <c r="AA301" s="104"/>
      <c r="AB301" s="10"/>
      <c r="AC301" s="104"/>
      <c r="AD301" s="10"/>
      <c r="AE301" s="147"/>
      <c r="AF301" s="104"/>
      <c r="AG301" s="104"/>
      <c r="AH301" s="104"/>
      <c r="AI301" s="104"/>
      <c r="AJ301" s="104"/>
      <c r="AK301" s="104"/>
      <c r="AL301" s="104"/>
      <c r="AM301" s="104"/>
      <c r="AN301" s="104"/>
      <c r="AO301" s="104"/>
      <c r="AP301" s="104"/>
      <c r="AQ301" s="104"/>
      <c r="AR301" s="104"/>
      <c r="AS301" s="104"/>
      <c r="AT301" s="104"/>
      <c r="AU301" s="104"/>
      <c r="AV301" s="104"/>
      <c r="AW301" s="104"/>
      <c r="AX301" s="104"/>
      <c r="AY301" s="104"/>
      <c r="AZ301" s="104"/>
      <c r="BA301" s="104"/>
      <c r="BB301" s="104"/>
      <c r="BC301" s="104"/>
      <c r="BD301" s="104"/>
      <c r="BE301" s="104"/>
      <c r="BF301" s="104"/>
      <c r="BG301" s="104"/>
      <c r="BH301" s="104"/>
      <c r="BI301" s="104"/>
      <c r="BJ301" s="104"/>
      <c r="BK301" s="104"/>
      <c r="BL301" s="104"/>
      <c r="BM301" s="104"/>
      <c r="BN301" s="104"/>
      <c r="BO301" s="104"/>
      <c r="BP301" s="104"/>
      <c r="BQ301" s="104"/>
    </row>
    <row r="302" spans="2:69">
      <c r="B302" s="104"/>
      <c r="C302" s="155"/>
      <c r="D302" s="104"/>
      <c r="E302" s="104"/>
      <c r="F302" s="104"/>
      <c r="G302" s="104"/>
      <c r="H302" s="104"/>
      <c r="I302" s="104"/>
      <c r="J302" s="104"/>
      <c r="K302" s="104"/>
      <c r="L302" s="104"/>
      <c r="M302" s="147"/>
      <c r="N302" s="104"/>
      <c r="O302" s="104"/>
      <c r="P302" s="104"/>
      <c r="Q302" s="104"/>
      <c r="R302" s="104"/>
      <c r="S302" s="104"/>
      <c r="T302" s="104"/>
      <c r="U302" s="104"/>
      <c r="V302" s="104"/>
      <c r="W302" s="104"/>
      <c r="X302" s="104"/>
      <c r="Y302" s="104"/>
      <c r="Z302" s="104"/>
      <c r="AA302" s="104"/>
      <c r="AB302" s="10"/>
      <c r="AC302" s="104"/>
      <c r="AD302" s="10"/>
      <c r="AE302" s="147"/>
      <c r="AF302" s="104"/>
      <c r="AG302" s="104"/>
      <c r="AH302" s="104"/>
      <c r="AI302" s="104"/>
      <c r="AJ302" s="104"/>
      <c r="AK302" s="104"/>
      <c r="AL302" s="104"/>
      <c r="AM302" s="104"/>
      <c r="AN302" s="104"/>
      <c r="AO302" s="104"/>
      <c r="AP302" s="104"/>
      <c r="AQ302" s="104"/>
      <c r="AR302" s="104"/>
      <c r="AS302" s="104"/>
      <c r="AT302" s="104"/>
      <c r="AU302" s="104"/>
      <c r="AV302" s="104"/>
      <c r="AW302" s="104"/>
      <c r="AX302" s="104"/>
      <c r="AY302" s="104"/>
      <c r="AZ302" s="104"/>
      <c r="BA302" s="104"/>
      <c r="BB302" s="104"/>
      <c r="BC302" s="104"/>
      <c r="BD302" s="104"/>
      <c r="BE302" s="104"/>
      <c r="BF302" s="104"/>
      <c r="BG302" s="104"/>
      <c r="BH302" s="104"/>
      <c r="BI302" s="104"/>
      <c r="BJ302" s="104"/>
      <c r="BK302" s="104"/>
      <c r="BL302" s="104"/>
      <c r="BM302" s="104"/>
      <c r="BN302" s="104"/>
      <c r="BO302" s="104"/>
      <c r="BP302" s="104"/>
      <c r="BQ302" s="104"/>
    </row>
    <row r="303" spans="2:69">
      <c r="B303" s="104"/>
      <c r="C303" s="155"/>
      <c r="D303" s="104"/>
      <c r="E303" s="104"/>
      <c r="F303" s="104"/>
      <c r="G303" s="104"/>
      <c r="H303" s="104"/>
      <c r="I303" s="104"/>
      <c r="J303" s="104"/>
      <c r="K303" s="104"/>
      <c r="L303" s="104"/>
      <c r="M303" s="147"/>
      <c r="N303" s="104"/>
      <c r="O303" s="104"/>
      <c r="P303" s="104"/>
      <c r="Q303" s="104"/>
      <c r="R303" s="104"/>
      <c r="S303" s="104"/>
      <c r="T303" s="104"/>
      <c r="U303" s="104"/>
      <c r="V303" s="104"/>
      <c r="W303" s="104"/>
      <c r="X303" s="104"/>
      <c r="Y303" s="104"/>
      <c r="Z303" s="104"/>
      <c r="AA303" s="104"/>
      <c r="AB303" s="10"/>
      <c r="AC303" s="104"/>
      <c r="AD303" s="10"/>
      <c r="AE303" s="147"/>
      <c r="AF303" s="104"/>
      <c r="AG303" s="104"/>
      <c r="AH303" s="104"/>
      <c r="AI303" s="104"/>
      <c r="AJ303" s="104"/>
      <c r="AK303" s="104"/>
      <c r="AL303" s="104"/>
      <c r="AM303" s="104"/>
      <c r="AN303" s="104"/>
      <c r="AO303" s="104"/>
      <c r="AP303" s="104"/>
      <c r="AQ303" s="104"/>
      <c r="AR303" s="104"/>
      <c r="AS303" s="104"/>
      <c r="AT303" s="104"/>
      <c r="AU303" s="104"/>
      <c r="AV303" s="104"/>
      <c r="AW303" s="104"/>
      <c r="AX303" s="104"/>
      <c r="AY303" s="104"/>
      <c r="AZ303" s="104"/>
      <c r="BA303" s="104"/>
      <c r="BB303" s="104"/>
      <c r="BC303" s="104"/>
      <c r="BD303" s="104"/>
      <c r="BE303" s="104"/>
      <c r="BF303" s="104"/>
      <c r="BG303" s="104"/>
      <c r="BH303" s="104"/>
      <c r="BI303" s="104"/>
      <c r="BJ303" s="104"/>
      <c r="BK303" s="104"/>
      <c r="BL303" s="104"/>
      <c r="BM303" s="104"/>
      <c r="BN303" s="104"/>
      <c r="BO303" s="104"/>
      <c r="BP303" s="104"/>
      <c r="BQ303" s="104"/>
    </row>
    <row r="304" spans="2:69">
      <c r="B304" s="104"/>
      <c r="C304" s="155"/>
      <c r="D304" s="104"/>
      <c r="E304" s="104"/>
      <c r="F304" s="104"/>
      <c r="G304" s="104"/>
      <c r="H304" s="104"/>
      <c r="I304" s="104"/>
      <c r="J304" s="104"/>
      <c r="K304" s="104"/>
      <c r="L304" s="104"/>
      <c r="M304" s="147"/>
      <c r="N304" s="104"/>
      <c r="O304" s="104"/>
      <c r="P304" s="104"/>
      <c r="Q304" s="104"/>
      <c r="R304" s="104"/>
      <c r="S304" s="104"/>
      <c r="T304" s="104"/>
      <c r="U304" s="104"/>
      <c r="V304" s="104"/>
      <c r="W304" s="104"/>
      <c r="X304" s="104"/>
      <c r="Y304" s="104"/>
      <c r="Z304" s="104"/>
      <c r="AA304" s="104"/>
      <c r="AB304" s="10"/>
      <c r="AC304" s="104"/>
      <c r="AD304" s="10"/>
      <c r="AE304" s="147"/>
      <c r="AF304" s="104"/>
      <c r="AG304" s="104"/>
      <c r="AH304" s="104"/>
      <c r="AI304" s="104"/>
      <c r="AJ304" s="104"/>
      <c r="AK304" s="104"/>
      <c r="AL304" s="104"/>
      <c r="AM304" s="104"/>
      <c r="AN304" s="104"/>
      <c r="AO304" s="104"/>
      <c r="AP304" s="104"/>
      <c r="AQ304" s="104"/>
      <c r="AR304" s="104"/>
      <c r="AS304" s="104"/>
      <c r="AT304" s="104"/>
      <c r="AU304" s="104"/>
      <c r="AV304" s="104"/>
      <c r="AW304" s="104"/>
      <c r="AX304" s="104"/>
      <c r="AY304" s="104"/>
      <c r="AZ304" s="104"/>
      <c r="BA304" s="104"/>
      <c r="BB304" s="104"/>
      <c r="BC304" s="104"/>
      <c r="BD304" s="104"/>
      <c r="BE304" s="104"/>
      <c r="BF304" s="104"/>
      <c r="BG304" s="104"/>
      <c r="BH304" s="104"/>
      <c r="BI304" s="104"/>
      <c r="BJ304" s="104"/>
      <c r="BK304" s="104"/>
      <c r="BL304" s="104"/>
      <c r="BM304" s="104"/>
      <c r="BN304" s="104"/>
      <c r="BO304" s="104"/>
      <c r="BP304" s="104"/>
      <c r="BQ304" s="104"/>
    </row>
    <row r="305" spans="2:69">
      <c r="B305" s="104"/>
      <c r="C305" s="155"/>
      <c r="D305" s="104"/>
      <c r="E305" s="104"/>
      <c r="F305" s="104"/>
      <c r="G305" s="104"/>
      <c r="H305" s="104"/>
      <c r="I305" s="104"/>
      <c r="J305" s="104"/>
      <c r="K305" s="104"/>
      <c r="L305" s="104"/>
      <c r="M305" s="147"/>
      <c r="N305" s="104"/>
      <c r="O305" s="104"/>
      <c r="P305" s="104"/>
      <c r="Q305" s="104"/>
      <c r="R305" s="104"/>
      <c r="S305" s="104"/>
      <c r="T305" s="104"/>
      <c r="U305" s="104"/>
      <c r="V305" s="104"/>
      <c r="W305" s="104"/>
      <c r="X305" s="104"/>
      <c r="Y305" s="104"/>
      <c r="Z305" s="104"/>
      <c r="AA305" s="104"/>
      <c r="AB305" s="10"/>
      <c r="AC305" s="104"/>
      <c r="AD305" s="10"/>
      <c r="AE305" s="147"/>
      <c r="AF305" s="104"/>
      <c r="AG305" s="104"/>
      <c r="AH305" s="104"/>
      <c r="AI305" s="104"/>
      <c r="AJ305" s="104"/>
      <c r="AK305" s="104"/>
      <c r="AL305" s="104"/>
      <c r="AM305" s="104"/>
      <c r="AN305" s="104"/>
      <c r="AO305" s="104"/>
      <c r="AP305" s="104"/>
      <c r="AQ305" s="104"/>
      <c r="AR305" s="104"/>
      <c r="AS305" s="104"/>
      <c r="AT305" s="104"/>
      <c r="AU305" s="104"/>
      <c r="AV305" s="104"/>
      <c r="AW305" s="104"/>
      <c r="AX305" s="104"/>
      <c r="AY305" s="104"/>
      <c r="AZ305" s="104"/>
      <c r="BA305" s="104"/>
      <c r="BB305" s="104"/>
      <c r="BC305" s="104"/>
      <c r="BD305" s="104"/>
      <c r="BE305" s="104"/>
      <c r="BF305" s="104"/>
      <c r="BG305" s="104"/>
      <c r="BH305" s="104"/>
      <c r="BI305" s="104"/>
      <c r="BJ305" s="104"/>
      <c r="BK305" s="104"/>
      <c r="BL305" s="104"/>
      <c r="BM305" s="104"/>
      <c r="BN305" s="104"/>
      <c r="BO305" s="104"/>
      <c r="BP305" s="104"/>
      <c r="BQ305" s="104"/>
    </row>
    <row r="306" spans="2:69">
      <c r="B306" s="104"/>
      <c r="C306" s="155"/>
      <c r="D306" s="104"/>
      <c r="E306" s="104"/>
      <c r="F306" s="104"/>
      <c r="G306" s="104"/>
      <c r="H306" s="104"/>
      <c r="I306" s="104"/>
      <c r="J306" s="104"/>
      <c r="K306" s="104"/>
      <c r="L306" s="104"/>
      <c r="M306" s="147"/>
      <c r="N306" s="104"/>
      <c r="O306" s="104"/>
      <c r="P306" s="104"/>
      <c r="Q306" s="104"/>
      <c r="R306" s="104"/>
      <c r="S306" s="104"/>
      <c r="T306" s="104"/>
      <c r="U306" s="104"/>
      <c r="V306" s="104"/>
      <c r="W306" s="104"/>
      <c r="X306" s="104"/>
      <c r="Y306" s="104"/>
      <c r="Z306" s="104"/>
      <c r="AA306" s="104"/>
      <c r="AB306" s="10"/>
      <c r="AC306" s="104"/>
      <c r="AD306" s="10"/>
      <c r="AE306" s="147"/>
      <c r="AF306" s="104"/>
      <c r="AG306" s="104"/>
      <c r="AH306" s="104"/>
      <c r="AI306" s="104"/>
      <c r="AJ306" s="104"/>
      <c r="AK306" s="104"/>
      <c r="AL306" s="104"/>
      <c r="AM306" s="104"/>
      <c r="AN306" s="104"/>
      <c r="AO306" s="104"/>
      <c r="AP306" s="104"/>
      <c r="AQ306" s="104"/>
      <c r="AR306" s="104"/>
      <c r="AS306" s="104"/>
      <c r="AT306" s="104"/>
      <c r="AU306" s="104"/>
      <c r="AV306" s="104"/>
      <c r="AW306" s="104"/>
      <c r="AX306" s="104"/>
      <c r="AY306" s="104"/>
      <c r="AZ306" s="104"/>
      <c r="BA306" s="104"/>
      <c r="BB306" s="104"/>
      <c r="BC306" s="104"/>
      <c r="BD306" s="104"/>
      <c r="BE306" s="104"/>
      <c r="BF306" s="104"/>
      <c r="BG306" s="104"/>
      <c r="BH306" s="104"/>
      <c r="BI306" s="104"/>
      <c r="BJ306" s="104"/>
      <c r="BK306" s="104"/>
      <c r="BL306" s="104"/>
      <c r="BM306" s="104"/>
      <c r="BN306" s="104"/>
      <c r="BO306" s="104"/>
      <c r="BP306" s="104"/>
      <c r="BQ306" s="104"/>
    </row>
    <row r="307" spans="2:69">
      <c r="B307" s="104"/>
      <c r="C307" s="155"/>
      <c r="D307" s="104"/>
      <c r="E307" s="104"/>
      <c r="F307" s="104"/>
      <c r="G307" s="104"/>
      <c r="H307" s="104"/>
      <c r="I307" s="104"/>
      <c r="J307" s="104"/>
      <c r="K307" s="104"/>
      <c r="L307" s="104"/>
      <c r="M307" s="147"/>
      <c r="N307" s="104"/>
      <c r="O307" s="104"/>
      <c r="P307" s="104"/>
      <c r="Q307" s="104"/>
      <c r="R307" s="104"/>
      <c r="S307" s="104"/>
      <c r="T307" s="104"/>
      <c r="U307" s="104"/>
      <c r="V307" s="104"/>
      <c r="W307" s="104"/>
      <c r="X307" s="104"/>
      <c r="Y307" s="104"/>
      <c r="Z307" s="104"/>
      <c r="AA307" s="104"/>
      <c r="AB307" s="10"/>
      <c r="AC307" s="104"/>
      <c r="AD307" s="10"/>
      <c r="AE307" s="147"/>
      <c r="AF307" s="104"/>
      <c r="AG307" s="104"/>
      <c r="AH307" s="104"/>
      <c r="AI307" s="104"/>
      <c r="AJ307" s="104"/>
      <c r="AK307" s="104"/>
      <c r="AL307" s="104"/>
      <c r="AM307" s="104"/>
      <c r="AN307" s="104"/>
      <c r="AO307" s="104"/>
      <c r="AP307" s="104"/>
      <c r="AQ307" s="104"/>
      <c r="AR307" s="104"/>
      <c r="AS307" s="104"/>
      <c r="AT307" s="104"/>
      <c r="AU307" s="104"/>
      <c r="AV307" s="104"/>
      <c r="AW307" s="104"/>
      <c r="AX307" s="104"/>
      <c r="AY307" s="104"/>
      <c r="AZ307" s="104"/>
      <c r="BA307" s="104"/>
      <c r="BB307" s="104"/>
      <c r="BC307" s="104"/>
      <c r="BD307" s="104"/>
      <c r="BE307" s="104"/>
      <c r="BF307" s="104"/>
      <c r="BG307" s="104"/>
      <c r="BH307" s="104"/>
      <c r="BI307" s="104"/>
      <c r="BJ307" s="104"/>
      <c r="BK307" s="104"/>
      <c r="BL307" s="104"/>
      <c r="BM307" s="104"/>
      <c r="BN307" s="104"/>
      <c r="BO307" s="104"/>
      <c r="BP307" s="104"/>
      <c r="BQ307" s="104"/>
    </row>
    <row r="308" spans="2:69">
      <c r="B308" s="104"/>
      <c r="C308" s="155"/>
      <c r="D308" s="104"/>
      <c r="E308" s="104"/>
      <c r="F308" s="104"/>
      <c r="G308" s="104"/>
      <c r="H308" s="104"/>
      <c r="I308" s="104"/>
      <c r="J308" s="104"/>
      <c r="K308" s="104"/>
      <c r="L308" s="104"/>
      <c r="M308" s="147"/>
      <c r="N308" s="104"/>
      <c r="O308" s="104"/>
      <c r="P308" s="104"/>
      <c r="Q308" s="104"/>
      <c r="R308" s="104"/>
      <c r="S308" s="104"/>
      <c r="T308" s="104"/>
      <c r="U308" s="104"/>
      <c r="V308" s="104"/>
      <c r="W308" s="104"/>
      <c r="X308" s="104"/>
      <c r="Y308" s="104"/>
      <c r="Z308" s="104"/>
      <c r="AA308" s="104"/>
      <c r="AB308" s="10"/>
      <c r="AC308" s="104"/>
      <c r="AD308" s="10"/>
      <c r="AE308" s="147"/>
      <c r="AF308" s="104"/>
      <c r="AG308" s="104"/>
      <c r="AH308" s="104"/>
      <c r="AI308" s="104"/>
      <c r="AJ308" s="104"/>
      <c r="AK308" s="104"/>
      <c r="AL308" s="104"/>
      <c r="AM308" s="104"/>
      <c r="AN308" s="104"/>
      <c r="AO308" s="104"/>
      <c r="AP308" s="104"/>
      <c r="AQ308" s="104"/>
      <c r="AR308" s="104"/>
      <c r="AS308" s="104"/>
      <c r="AT308" s="104"/>
      <c r="AU308" s="104"/>
      <c r="AV308" s="104"/>
      <c r="AW308" s="104"/>
      <c r="AX308" s="104"/>
      <c r="AY308" s="104"/>
      <c r="AZ308" s="104"/>
      <c r="BA308" s="104"/>
      <c r="BB308" s="104"/>
      <c r="BC308" s="104"/>
      <c r="BD308" s="104"/>
      <c r="BE308" s="104"/>
      <c r="BF308" s="104"/>
      <c r="BG308" s="104"/>
      <c r="BH308" s="104"/>
      <c r="BI308" s="104"/>
      <c r="BJ308" s="104"/>
      <c r="BK308" s="104"/>
      <c r="BL308" s="104"/>
      <c r="BM308" s="104"/>
      <c r="BN308" s="104"/>
      <c r="BO308" s="104"/>
      <c r="BP308" s="104"/>
      <c r="BQ308" s="104"/>
    </row>
    <row r="309" spans="2:69">
      <c r="B309" s="104"/>
      <c r="C309" s="155"/>
      <c r="D309" s="104"/>
      <c r="E309" s="104"/>
      <c r="F309" s="104"/>
      <c r="G309" s="104"/>
      <c r="H309" s="104"/>
      <c r="I309" s="104"/>
      <c r="J309" s="104"/>
      <c r="K309" s="104"/>
      <c r="L309" s="104"/>
      <c r="M309" s="147"/>
      <c r="N309" s="104"/>
      <c r="O309" s="104"/>
      <c r="P309" s="104"/>
      <c r="Q309" s="104"/>
      <c r="R309" s="104"/>
      <c r="S309" s="104"/>
      <c r="T309" s="104"/>
      <c r="U309" s="104"/>
      <c r="V309" s="104"/>
      <c r="W309" s="104"/>
      <c r="X309" s="104"/>
      <c r="Y309" s="104"/>
      <c r="Z309" s="104"/>
      <c r="AA309" s="104"/>
      <c r="AB309" s="10"/>
      <c r="AC309" s="104"/>
      <c r="AD309" s="10"/>
      <c r="AE309" s="147"/>
      <c r="AF309" s="104"/>
      <c r="AG309" s="104"/>
      <c r="AH309" s="104"/>
      <c r="AI309" s="104"/>
      <c r="AJ309" s="104"/>
      <c r="AK309" s="104"/>
      <c r="AL309" s="104"/>
      <c r="AM309" s="104"/>
      <c r="AN309" s="104"/>
      <c r="AO309" s="104"/>
      <c r="AP309" s="104"/>
      <c r="AQ309" s="104"/>
      <c r="AR309" s="104"/>
      <c r="AS309" s="104"/>
      <c r="AT309" s="104"/>
      <c r="AU309" s="104"/>
      <c r="AV309" s="104"/>
      <c r="AW309" s="104"/>
      <c r="AX309" s="104"/>
      <c r="AY309" s="104"/>
      <c r="AZ309" s="104"/>
      <c r="BA309" s="104"/>
      <c r="BB309" s="104"/>
      <c r="BC309" s="104"/>
      <c r="BD309" s="104"/>
      <c r="BE309" s="104"/>
      <c r="BF309" s="104"/>
      <c r="BG309" s="104"/>
      <c r="BH309" s="104"/>
      <c r="BI309" s="104"/>
      <c r="BJ309" s="104"/>
      <c r="BK309" s="104"/>
      <c r="BL309" s="104"/>
      <c r="BM309" s="104"/>
      <c r="BN309" s="104"/>
      <c r="BO309" s="104"/>
      <c r="BP309" s="104"/>
      <c r="BQ309" s="104"/>
    </row>
    <row r="310" spans="2:69">
      <c r="B310" s="104"/>
      <c r="C310" s="155"/>
      <c r="D310" s="104"/>
      <c r="E310" s="104"/>
      <c r="F310" s="104"/>
      <c r="G310" s="104"/>
      <c r="H310" s="104"/>
      <c r="I310" s="104"/>
      <c r="J310" s="104"/>
      <c r="K310" s="104"/>
      <c r="L310" s="104"/>
      <c r="M310" s="147"/>
      <c r="N310" s="104"/>
      <c r="O310" s="104"/>
      <c r="P310" s="104"/>
      <c r="Q310" s="104"/>
      <c r="R310" s="104"/>
      <c r="S310" s="104"/>
      <c r="T310" s="104"/>
      <c r="U310" s="104"/>
      <c r="V310" s="104"/>
      <c r="W310" s="104"/>
      <c r="X310" s="104"/>
      <c r="Y310" s="104"/>
      <c r="Z310" s="104"/>
      <c r="AA310" s="104"/>
      <c r="AB310" s="10"/>
      <c r="AC310" s="104"/>
      <c r="AD310" s="10"/>
      <c r="AE310" s="147"/>
      <c r="AF310" s="104"/>
      <c r="AG310" s="104"/>
      <c r="AH310" s="104"/>
      <c r="AI310" s="104"/>
      <c r="AJ310" s="104"/>
      <c r="AK310" s="104"/>
      <c r="AL310" s="104"/>
      <c r="AM310" s="104"/>
      <c r="AN310" s="104"/>
      <c r="AO310" s="104"/>
      <c r="AP310" s="104"/>
      <c r="AQ310" s="104"/>
      <c r="AR310" s="104"/>
      <c r="AS310" s="104"/>
      <c r="AT310" s="104"/>
      <c r="AU310" s="104"/>
      <c r="AV310" s="104"/>
      <c r="AW310" s="104"/>
      <c r="AX310" s="104"/>
      <c r="AY310" s="104"/>
      <c r="AZ310" s="104"/>
      <c r="BA310" s="104"/>
      <c r="BB310" s="104"/>
      <c r="BC310" s="104"/>
      <c r="BD310" s="104"/>
      <c r="BE310" s="104"/>
      <c r="BF310" s="104"/>
      <c r="BG310" s="104"/>
      <c r="BH310" s="104"/>
      <c r="BI310" s="104"/>
      <c r="BJ310" s="104"/>
      <c r="BK310" s="104"/>
      <c r="BL310" s="104"/>
      <c r="BM310" s="104"/>
      <c r="BN310" s="104"/>
      <c r="BO310" s="104"/>
      <c r="BP310" s="104"/>
      <c r="BQ310" s="104"/>
    </row>
    <row r="311" spans="2:69">
      <c r="B311" s="104"/>
      <c r="C311" s="155"/>
      <c r="D311" s="104"/>
      <c r="E311" s="104"/>
      <c r="F311" s="104"/>
      <c r="G311" s="104"/>
      <c r="H311" s="104"/>
      <c r="I311" s="104"/>
      <c r="J311" s="104"/>
      <c r="K311" s="104"/>
      <c r="L311" s="104"/>
      <c r="M311" s="147"/>
      <c r="N311" s="104"/>
      <c r="O311" s="104"/>
      <c r="P311" s="104"/>
      <c r="Q311" s="104"/>
      <c r="R311" s="104"/>
      <c r="S311" s="104"/>
      <c r="T311" s="104"/>
      <c r="U311" s="104"/>
      <c r="V311" s="104"/>
      <c r="W311" s="104"/>
      <c r="X311" s="104"/>
      <c r="Y311" s="104"/>
      <c r="Z311" s="104"/>
      <c r="AA311" s="104"/>
      <c r="AB311" s="10"/>
      <c r="AC311" s="104"/>
      <c r="AD311" s="10"/>
      <c r="AE311" s="147"/>
      <c r="AF311" s="104"/>
      <c r="AG311" s="104"/>
      <c r="AH311" s="104"/>
      <c r="AI311" s="104"/>
      <c r="AJ311" s="104"/>
      <c r="AK311" s="104"/>
      <c r="AL311" s="104"/>
      <c r="AM311" s="104"/>
      <c r="AN311" s="104"/>
      <c r="AO311" s="104"/>
      <c r="AP311" s="104"/>
      <c r="AQ311" s="104"/>
      <c r="AR311" s="104"/>
      <c r="AS311" s="104"/>
      <c r="AT311" s="104"/>
      <c r="AU311" s="104"/>
      <c r="AV311" s="104"/>
      <c r="AW311" s="104"/>
      <c r="AX311" s="104"/>
      <c r="AY311" s="104"/>
      <c r="AZ311" s="104"/>
      <c r="BA311" s="104"/>
      <c r="BB311" s="104"/>
      <c r="BC311" s="104"/>
      <c r="BD311" s="104"/>
      <c r="BE311" s="104"/>
      <c r="BF311" s="104"/>
      <c r="BG311" s="104"/>
      <c r="BH311" s="104"/>
      <c r="BI311" s="104"/>
      <c r="BJ311" s="104"/>
      <c r="BK311" s="104"/>
      <c r="BL311" s="104"/>
      <c r="BM311" s="104"/>
      <c r="BN311" s="104"/>
      <c r="BO311" s="104"/>
      <c r="BP311" s="104"/>
      <c r="BQ311" s="104"/>
    </row>
    <row r="312" spans="2:69">
      <c r="B312" s="104"/>
      <c r="C312" s="155"/>
      <c r="D312" s="104"/>
      <c r="E312" s="104"/>
      <c r="F312" s="104"/>
      <c r="G312" s="104"/>
      <c r="H312" s="104"/>
      <c r="I312" s="104"/>
      <c r="J312" s="104"/>
      <c r="K312" s="104"/>
      <c r="L312" s="104"/>
      <c r="M312" s="147"/>
      <c r="N312" s="104"/>
      <c r="O312" s="104"/>
      <c r="P312" s="104"/>
      <c r="Q312" s="104"/>
      <c r="R312" s="104"/>
      <c r="S312" s="104"/>
      <c r="T312" s="104"/>
      <c r="U312" s="104"/>
      <c r="V312" s="104"/>
      <c r="W312" s="104"/>
      <c r="X312" s="104"/>
      <c r="Y312" s="104"/>
      <c r="Z312" s="104"/>
      <c r="AA312" s="104"/>
      <c r="AB312" s="10"/>
      <c r="AC312" s="104"/>
      <c r="AD312" s="10"/>
      <c r="AE312" s="147"/>
      <c r="AF312" s="104"/>
      <c r="AG312" s="104"/>
      <c r="AH312" s="104"/>
      <c r="AI312" s="104"/>
      <c r="AJ312" s="104"/>
      <c r="AK312" s="104"/>
      <c r="AL312" s="104"/>
      <c r="AM312" s="104"/>
      <c r="AN312" s="104"/>
      <c r="AO312" s="104"/>
      <c r="AP312" s="104"/>
      <c r="AQ312" s="104"/>
      <c r="AR312" s="104"/>
      <c r="AS312" s="104"/>
      <c r="AT312" s="104"/>
      <c r="AU312" s="104"/>
      <c r="AV312" s="104"/>
      <c r="AW312" s="104"/>
      <c r="AX312" s="104"/>
      <c r="AY312" s="104"/>
      <c r="AZ312" s="104"/>
      <c r="BA312" s="104"/>
      <c r="BB312" s="104"/>
      <c r="BC312" s="104"/>
      <c r="BD312" s="104"/>
      <c r="BE312" s="104"/>
      <c r="BF312" s="104"/>
      <c r="BG312" s="104"/>
      <c r="BH312" s="104"/>
      <c r="BI312" s="104"/>
      <c r="BJ312" s="104"/>
      <c r="BK312" s="104"/>
      <c r="BL312" s="104"/>
      <c r="BM312" s="104"/>
      <c r="BN312" s="104"/>
      <c r="BO312" s="104"/>
      <c r="BP312" s="104"/>
      <c r="BQ312" s="104"/>
    </row>
    <row r="313" spans="2:69">
      <c r="B313" s="104"/>
      <c r="C313" s="155"/>
      <c r="D313" s="104"/>
      <c r="E313" s="104"/>
      <c r="F313" s="104"/>
      <c r="G313" s="104"/>
      <c r="H313" s="104"/>
      <c r="I313" s="104"/>
      <c r="J313" s="104"/>
      <c r="K313" s="104"/>
      <c r="L313" s="104"/>
      <c r="M313" s="147"/>
      <c r="N313" s="104"/>
      <c r="O313" s="104"/>
      <c r="P313" s="104"/>
      <c r="Q313" s="104"/>
      <c r="R313" s="104"/>
      <c r="S313" s="104"/>
      <c r="T313" s="104"/>
      <c r="U313" s="104"/>
      <c r="V313" s="104"/>
      <c r="W313" s="104"/>
      <c r="X313" s="104"/>
      <c r="Y313" s="104"/>
      <c r="Z313" s="104"/>
      <c r="AA313" s="104"/>
      <c r="AB313" s="10"/>
      <c r="AC313" s="104"/>
      <c r="AD313" s="10"/>
      <c r="AE313" s="147"/>
      <c r="AF313" s="104"/>
      <c r="AG313" s="104"/>
      <c r="AH313" s="104"/>
      <c r="AI313" s="104"/>
      <c r="AJ313" s="104"/>
      <c r="AK313" s="104"/>
      <c r="AL313" s="104"/>
      <c r="AM313" s="104"/>
      <c r="AN313" s="104"/>
      <c r="AO313" s="104"/>
      <c r="AP313" s="104"/>
      <c r="AQ313" s="104"/>
      <c r="AR313" s="104"/>
      <c r="AS313" s="104"/>
      <c r="AT313" s="104"/>
      <c r="AU313" s="104"/>
      <c r="AV313" s="104"/>
      <c r="AW313" s="104"/>
      <c r="AX313" s="104"/>
      <c r="AY313" s="104"/>
      <c r="AZ313" s="104"/>
      <c r="BA313" s="104"/>
      <c r="BB313" s="104"/>
      <c r="BC313" s="104"/>
      <c r="BD313" s="104"/>
      <c r="BE313" s="104"/>
      <c r="BF313" s="104"/>
      <c r="BG313" s="104"/>
      <c r="BH313" s="104"/>
      <c r="BI313" s="104"/>
      <c r="BJ313" s="104"/>
      <c r="BK313" s="104"/>
      <c r="BL313" s="104"/>
      <c r="BM313" s="104"/>
      <c r="BN313" s="104"/>
      <c r="BO313" s="104"/>
      <c r="BP313" s="104"/>
      <c r="BQ313" s="104"/>
    </row>
    <row r="314" spans="2:69">
      <c r="B314" s="104"/>
      <c r="C314" s="155"/>
      <c r="D314" s="104"/>
      <c r="E314" s="104"/>
      <c r="F314" s="104"/>
      <c r="G314" s="104"/>
      <c r="H314" s="104"/>
      <c r="I314" s="104"/>
      <c r="J314" s="104"/>
      <c r="K314" s="104"/>
      <c r="L314" s="104"/>
      <c r="M314" s="147"/>
      <c r="N314" s="104"/>
      <c r="O314" s="104"/>
      <c r="P314" s="104"/>
      <c r="Q314" s="104"/>
      <c r="R314" s="104"/>
      <c r="S314" s="104"/>
      <c r="T314" s="104"/>
      <c r="U314" s="104"/>
      <c r="V314" s="104"/>
      <c r="W314" s="104"/>
      <c r="X314" s="104"/>
      <c r="Y314" s="104"/>
      <c r="Z314" s="104"/>
      <c r="AA314" s="104"/>
      <c r="AB314" s="10"/>
      <c r="AC314" s="104"/>
      <c r="AD314" s="10"/>
      <c r="AE314" s="147"/>
      <c r="AF314" s="104"/>
      <c r="AG314" s="104"/>
      <c r="AH314" s="104"/>
      <c r="AI314" s="104"/>
      <c r="AJ314" s="104"/>
      <c r="AK314" s="104"/>
      <c r="AL314" s="104"/>
      <c r="AM314" s="104"/>
      <c r="AN314" s="104"/>
      <c r="AO314" s="104"/>
      <c r="AP314" s="104"/>
      <c r="AQ314" s="104"/>
      <c r="AR314" s="104"/>
      <c r="AS314" s="104"/>
      <c r="AT314" s="104"/>
      <c r="AU314" s="104"/>
      <c r="AV314" s="104"/>
      <c r="AW314" s="104"/>
      <c r="AX314" s="104"/>
      <c r="AY314" s="104"/>
      <c r="AZ314" s="104"/>
      <c r="BA314" s="104"/>
      <c r="BB314" s="104"/>
      <c r="BC314" s="104"/>
      <c r="BD314" s="104"/>
      <c r="BE314" s="104"/>
      <c r="BF314" s="104"/>
      <c r="BG314" s="104"/>
      <c r="BH314" s="104"/>
      <c r="BI314" s="104"/>
      <c r="BJ314" s="104"/>
      <c r="BK314" s="104"/>
      <c r="BL314" s="104"/>
      <c r="BM314" s="104"/>
      <c r="BN314" s="104"/>
      <c r="BO314" s="104"/>
      <c r="BP314" s="104"/>
      <c r="BQ314" s="104"/>
    </row>
    <row r="315" spans="2:69">
      <c r="B315" s="104"/>
      <c r="C315" s="155"/>
      <c r="D315" s="104"/>
      <c r="E315" s="104"/>
      <c r="F315" s="104"/>
      <c r="G315" s="104"/>
      <c r="H315" s="104"/>
      <c r="I315" s="104"/>
      <c r="J315" s="104"/>
      <c r="K315" s="104"/>
      <c r="L315" s="104"/>
      <c r="M315" s="147"/>
      <c r="N315" s="104"/>
      <c r="O315" s="104"/>
      <c r="P315" s="104"/>
      <c r="Q315" s="104"/>
      <c r="R315" s="104"/>
      <c r="S315" s="104"/>
      <c r="T315" s="104"/>
      <c r="U315" s="104"/>
      <c r="V315" s="104"/>
      <c r="W315" s="104"/>
      <c r="X315" s="104"/>
      <c r="Y315" s="104"/>
      <c r="Z315" s="104"/>
      <c r="AA315" s="104"/>
      <c r="AB315" s="10"/>
      <c r="AC315" s="104"/>
      <c r="AD315" s="10"/>
      <c r="AE315" s="147"/>
      <c r="AF315" s="104"/>
      <c r="AG315" s="104"/>
      <c r="AH315" s="104"/>
      <c r="AI315" s="104"/>
      <c r="AJ315" s="104"/>
      <c r="AK315" s="104"/>
      <c r="AL315" s="104"/>
      <c r="AM315" s="104"/>
      <c r="AN315" s="104"/>
      <c r="AO315" s="104"/>
      <c r="AP315" s="104"/>
      <c r="AQ315" s="104"/>
      <c r="AR315" s="104"/>
      <c r="AS315" s="104"/>
      <c r="AT315" s="104"/>
      <c r="AU315" s="104"/>
      <c r="AV315" s="104"/>
      <c r="AW315" s="104"/>
      <c r="AX315" s="104"/>
      <c r="AY315" s="104"/>
      <c r="AZ315" s="104"/>
      <c r="BA315" s="104"/>
      <c r="BB315" s="104"/>
      <c r="BC315" s="104"/>
      <c r="BD315" s="104"/>
      <c r="BE315" s="104"/>
      <c r="BF315" s="104"/>
      <c r="BG315" s="104"/>
      <c r="BH315" s="104"/>
      <c r="BI315" s="104"/>
      <c r="BJ315" s="104"/>
      <c r="BK315" s="104"/>
      <c r="BL315" s="104"/>
      <c r="BM315" s="104"/>
      <c r="BN315" s="104"/>
      <c r="BO315" s="104"/>
      <c r="BP315" s="104"/>
      <c r="BQ315" s="104"/>
    </row>
    <row r="316" spans="2:69">
      <c r="B316" s="104"/>
      <c r="C316" s="155"/>
      <c r="D316" s="104"/>
      <c r="E316" s="104"/>
      <c r="F316" s="104"/>
      <c r="G316" s="104"/>
      <c r="H316" s="104"/>
      <c r="I316" s="104"/>
      <c r="J316" s="104"/>
      <c r="K316" s="104"/>
      <c r="L316" s="104"/>
      <c r="M316" s="147"/>
      <c r="N316" s="104"/>
      <c r="O316" s="104"/>
      <c r="P316" s="104"/>
      <c r="Q316" s="104"/>
      <c r="R316" s="104"/>
      <c r="S316" s="104"/>
      <c r="T316" s="104"/>
      <c r="U316" s="104"/>
      <c r="V316" s="104"/>
      <c r="W316" s="104"/>
      <c r="X316" s="104"/>
      <c r="Y316" s="104"/>
      <c r="Z316" s="104"/>
      <c r="AA316" s="104"/>
      <c r="AB316" s="10"/>
      <c r="AC316" s="104"/>
      <c r="AD316" s="10"/>
      <c r="AE316" s="147"/>
      <c r="AF316" s="104"/>
      <c r="AG316" s="104"/>
      <c r="AH316" s="104"/>
      <c r="AI316" s="104"/>
      <c r="AJ316" s="104"/>
      <c r="AK316" s="104"/>
      <c r="AL316" s="104"/>
      <c r="AM316" s="104"/>
      <c r="AN316" s="104"/>
      <c r="AO316" s="104"/>
      <c r="AP316" s="104"/>
      <c r="AQ316" s="104"/>
      <c r="AR316" s="104"/>
      <c r="AS316" s="104"/>
      <c r="AT316" s="104"/>
      <c r="AU316" s="104"/>
      <c r="AV316" s="104"/>
      <c r="AW316" s="104"/>
      <c r="AX316" s="104"/>
      <c r="AY316" s="104"/>
      <c r="AZ316" s="104"/>
      <c r="BA316" s="104"/>
      <c r="BB316" s="104"/>
      <c r="BC316" s="104"/>
      <c r="BD316" s="104"/>
      <c r="BE316" s="104"/>
      <c r="BF316" s="104"/>
      <c r="BG316" s="104"/>
      <c r="BH316" s="104"/>
      <c r="BI316" s="104"/>
      <c r="BJ316" s="104"/>
      <c r="BK316" s="104"/>
      <c r="BL316" s="104"/>
      <c r="BM316" s="104"/>
      <c r="BN316" s="104"/>
      <c r="BO316" s="104"/>
      <c r="BP316" s="104"/>
      <c r="BQ316" s="104"/>
    </row>
    <row r="317" spans="2:69">
      <c r="B317" s="104"/>
      <c r="C317" s="155"/>
      <c r="D317" s="104"/>
      <c r="E317" s="104"/>
      <c r="F317" s="104"/>
      <c r="G317" s="104"/>
      <c r="H317" s="104"/>
      <c r="I317" s="104"/>
      <c r="J317" s="104"/>
      <c r="K317" s="104"/>
      <c r="L317" s="104"/>
      <c r="M317" s="147"/>
      <c r="N317" s="104"/>
      <c r="O317" s="104"/>
      <c r="P317" s="104"/>
      <c r="Q317" s="104"/>
      <c r="R317" s="104"/>
      <c r="S317" s="104"/>
      <c r="T317" s="104"/>
      <c r="U317" s="104"/>
      <c r="V317" s="104"/>
      <c r="W317" s="104"/>
      <c r="X317" s="104"/>
      <c r="Y317" s="104"/>
      <c r="Z317" s="104"/>
      <c r="AA317" s="104"/>
      <c r="AB317" s="10"/>
      <c r="AC317" s="104"/>
      <c r="AD317" s="10"/>
      <c r="AE317" s="147"/>
      <c r="AF317" s="104"/>
      <c r="AG317" s="104"/>
      <c r="AH317" s="104"/>
      <c r="AI317" s="104"/>
      <c r="AJ317" s="104"/>
      <c r="AK317" s="104"/>
      <c r="AL317" s="104"/>
      <c r="AM317" s="104"/>
      <c r="AN317" s="104"/>
      <c r="AO317" s="104"/>
      <c r="AP317" s="104"/>
      <c r="AQ317" s="104"/>
      <c r="AR317" s="104"/>
      <c r="AS317" s="104"/>
      <c r="AT317" s="104"/>
      <c r="AU317" s="104"/>
      <c r="AV317" s="104"/>
      <c r="AW317" s="104"/>
      <c r="AX317" s="104"/>
      <c r="AY317" s="104"/>
      <c r="AZ317" s="104"/>
      <c r="BA317" s="104"/>
      <c r="BB317" s="104"/>
      <c r="BC317" s="104"/>
      <c r="BD317" s="104"/>
      <c r="BE317" s="104"/>
      <c r="BF317" s="104"/>
      <c r="BG317" s="104"/>
      <c r="BH317" s="104"/>
      <c r="BI317" s="104"/>
      <c r="BJ317" s="104"/>
      <c r="BK317" s="104"/>
      <c r="BL317" s="104"/>
      <c r="BM317" s="104"/>
      <c r="BN317" s="104"/>
      <c r="BO317" s="104"/>
      <c r="BP317" s="104"/>
      <c r="BQ317" s="104"/>
    </row>
    <row r="318" spans="2:69">
      <c r="B318" s="104"/>
      <c r="C318" s="155"/>
      <c r="D318" s="104"/>
      <c r="E318" s="104"/>
      <c r="F318" s="104"/>
      <c r="G318" s="104"/>
      <c r="H318" s="104"/>
      <c r="I318" s="104"/>
      <c r="J318" s="104"/>
      <c r="K318" s="104"/>
      <c r="L318" s="104"/>
      <c r="M318" s="147"/>
      <c r="N318" s="104"/>
      <c r="O318" s="104"/>
      <c r="P318" s="104"/>
      <c r="Q318" s="104"/>
      <c r="R318" s="104"/>
      <c r="S318" s="104"/>
      <c r="T318" s="104"/>
      <c r="U318" s="104"/>
      <c r="V318" s="104"/>
      <c r="W318" s="104"/>
      <c r="X318" s="104"/>
      <c r="Y318" s="104"/>
      <c r="Z318" s="104"/>
      <c r="AA318" s="104"/>
      <c r="AB318" s="10"/>
      <c r="AC318" s="104"/>
      <c r="AD318" s="10"/>
      <c r="AE318" s="147"/>
      <c r="AF318" s="104"/>
      <c r="AG318" s="104"/>
      <c r="AH318" s="104"/>
      <c r="AI318" s="104"/>
      <c r="AJ318" s="104"/>
      <c r="AK318" s="104"/>
      <c r="AL318" s="104"/>
      <c r="AM318" s="104"/>
      <c r="AN318" s="104"/>
      <c r="AO318" s="104"/>
      <c r="AP318" s="104"/>
      <c r="AQ318" s="104"/>
      <c r="AR318" s="104"/>
      <c r="AS318" s="104"/>
      <c r="AT318" s="104"/>
      <c r="AU318" s="104"/>
      <c r="AV318" s="104"/>
      <c r="AW318" s="104"/>
      <c r="AX318" s="104"/>
      <c r="AY318" s="104"/>
      <c r="AZ318" s="104"/>
      <c r="BA318" s="104"/>
      <c r="BB318" s="104"/>
      <c r="BC318" s="104"/>
      <c r="BD318" s="104"/>
      <c r="BE318" s="104"/>
      <c r="BF318" s="104"/>
      <c r="BG318" s="104"/>
      <c r="BH318" s="104"/>
      <c r="BI318" s="104"/>
      <c r="BJ318" s="104"/>
      <c r="BK318" s="104"/>
      <c r="BL318" s="104"/>
      <c r="BM318" s="104"/>
      <c r="BN318" s="104"/>
      <c r="BO318" s="104"/>
      <c r="BP318" s="104"/>
      <c r="BQ318" s="104"/>
    </row>
    <row r="319" spans="2:69">
      <c r="B319" s="104"/>
      <c r="C319" s="155"/>
      <c r="D319" s="104"/>
      <c r="E319" s="104"/>
      <c r="F319" s="104"/>
      <c r="G319" s="104"/>
      <c r="H319" s="104"/>
      <c r="I319" s="104"/>
      <c r="J319" s="104"/>
      <c r="K319" s="104"/>
      <c r="L319" s="104"/>
      <c r="M319" s="147"/>
      <c r="N319" s="104"/>
      <c r="O319" s="104"/>
      <c r="P319" s="104"/>
      <c r="Q319" s="104"/>
      <c r="R319" s="104"/>
      <c r="S319" s="104"/>
      <c r="T319" s="104"/>
      <c r="U319" s="104"/>
      <c r="V319" s="104"/>
      <c r="W319" s="104"/>
      <c r="X319" s="104"/>
      <c r="Y319" s="104"/>
      <c r="Z319" s="104"/>
      <c r="AA319" s="104"/>
      <c r="AB319" s="10"/>
      <c r="AC319" s="104"/>
      <c r="AD319" s="10"/>
      <c r="AE319" s="147"/>
      <c r="AF319" s="104"/>
      <c r="AG319" s="104"/>
      <c r="AH319" s="104"/>
      <c r="AI319" s="104"/>
      <c r="AJ319" s="104"/>
      <c r="AK319" s="104"/>
      <c r="AL319" s="104"/>
      <c r="AM319" s="104"/>
      <c r="AN319" s="104"/>
      <c r="AO319" s="104"/>
      <c r="AP319" s="104"/>
      <c r="AQ319" s="104"/>
      <c r="AR319" s="104"/>
      <c r="AS319" s="104"/>
      <c r="AT319" s="104"/>
      <c r="AU319" s="104"/>
      <c r="AV319" s="104"/>
      <c r="AW319" s="104"/>
      <c r="AX319" s="104"/>
      <c r="AY319" s="104"/>
      <c r="AZ319" s="104"/>
      <c r="BA319" s="104"/>
      <c r="BB319" s="104"/>
      <c r="BC319" s="104"/>
      <c r="BD319" s="104"/>
      <c r="BE319" s="104"/>
      <c r="BF319" s="104"/>
      <c r="BG319" s="104"/>
      <c r="BH319" s="104"/>
      <c r="BI319" s="104"/>
      <c r="BJ319" s="104"/>
      <c r="BK319" s="104"/>
      <c r="BL319" s="104"/>
      <c r="BM319" s="104"/>
      <c r="BN319" s="104"/>
      <c r="BO319" s="104"/>
      <c r="BP319" s="104"/>
      <c r="BQ319" s="104"/>
    </row>
    <row r="320" spans="2:69">
      <c r="B320" s="104"/>
      <c r="C320" s="155"/>
      <c r="D320" s="104"/>
      <c r="E320" s="104"/>
      <c r="F320" s="104"/>
      <c r="G320" s="104"/>
      <c r="H320" s="104"/>
      <c r="I320" s="104"/>
      <c r="J320" s="104"/>
      <c r="K320" s="104"/>
      <c r="L320" s="104"/>
      <c r="M320" s="147"/>
      <c r="N320" s="104"/>
      <c r="O320" s="104"/>
      <c r="P320" s="104"/>
      <c r="Q320" s="104"/>
      <c r="R320" s="104"/>
      <c r="S320" s="104"/>
      <c r="T320" s="104"/>
      <c r="U320" s="104"/>
      <c r="V320" s="104"/>
      <c r="W320" s="104"/>
      <c r="X320" s="104"/>
      <c r="Y320" s="104"/>
      <c r="Z320" s="104"/>
      <c r="AA320" s="104"/>
      <c r="AB320" s="10"/>
      <c r="AC320" s="104"/>
      <c r="AD320" s="10"/>
      <c r="AE320" s="147"/>
      <c r="AF320" s="104"/>
      <c r="AG320" s="104"/>
      <c r="AH320" s="104"/>
      <c r="AI320" s="104"/>
      <c r="AJ320" s="104"/>
      <c r="AK320" s="104"/>
      <c r="AL320" s="104"/>
      <c r="AM320" s="104"/>
      <c r="AN320" s="104"/>
      <c r="AO320" s="104"/>
      <c r="AP320" s="104"/>
      <c r="AQ320" s="104"/>
      <c r="AR320" s="104"/>
      <c r="AS320" s="104"/>
      <c r="AT320" s="104"/>
      <c r="AU320" s="104"/>
      <c r="AV320" s="104"/>
      <c r="AW320" s="104"/>
      <c r="AX320" s="104"/>
      <c r="AY320" s="104"/>
      <c r="AZ320" s="104"/>
      <c r="BA320" s="104"/>
      <c r="BB320" s="104"/>
      <c r="BC320" s="104"/>
      <c r="BD320" s="104"/>
      <c r="BE320" s="104"/>
      <c r="BF320" s="104"/>
      <c r="BG320" s="104"/>
      <c r="BH320" s="104"/>
      <c r="BI320" s="104"/>
      <c r="BJ320" s="104"/>
      <c r="BK320" s="104"/>
      <c r="BL320" s="104"/>
      <c r="BM320" s="104"/>
      <c r="BN320" s="104"/>
      <c r="BO320" s="104"/>
      <c r="BP320" s="104"/>
      <c r="BQ320" s="104"/>
    </row>
    <row r="321" spans="2:69">
      <c r="B321" s="104"/>
      <c r="C321" s="155"/>
      <c r="D321" s="104"/>
      <c r="E321" s="104"/>
      <c r="F321" s="104"/>
      <c r="G321" s="104"/>
      <c r="H321" s="104"/>
      <c r="I321" s="104"/>
      <c r="J321" s="104"/>
      <c r="K321" s="104"/>
      <c r="L321" s="104"/>
      <c r="M321" s="147"/>
      <c r="N321" s="104"/>
      <c r="O321" s="104"/>
      <c r="P321" s="104"/>
      <c r="Q321" s="104"/>
      <c r="R321" s="104"/>
      <c r="S321" s="104"/>
      <c r="T321" s="104"/>
      <c r="U321" s="104"/>
      <c r="V321" s="104"/>
      <c r="W321" s="104"/>
      <c r="X321" s="104"/>
      <c r="Y321" s="104"/>
      <c r="Z321" s="104"/>
      <c r="AA321" s="104"/>
      <c r="AB321" s="10"/>
      <c r="AC321" s="104"/>
      <c r="AD321" s="10"/>
      <c r="AE321" s="147"/>
      <c r="AF321" s="104"/>
      <c r="AG321" s="104"/>
      <c r="AH321" s="104"/>
      <c r="AI321" s="104"/>
      <c r="AJ321" s="104"/>
      <c r="AK321" s="104"/>
      <c r="AL321" s="104"/>
      <c r="AM321" s="104"/>
      <c r="AN321" s="104"/>
      <c r="AO321" s="104"/>
      <c r="AP321" s="104"/>
      <c r="AQ321" s="104"/>
      <c r="AR321" s="104"/>
      <c r="AS321" s="104"/>
      <c r="AT321" s="104"/>
      <c r="AU321" s="104"/>
      <c r="AV321" s="104"/>
      <c r="AW321" s="104"/>
      <c r="AX321" s="104"/>
      <c r="AY321" s="104"/>
      <c r="AZ321" s="104"/>
      <c r="BA321" s="104"/>
      <c r="BB321" s="104"/>
      <c r="BC321" s="104"/>
      <c r="BD321" s="104"/>
      <c r="BE321" s="104"/>
      <c r="BF321" s="104"/>
      <c r="BG321" s="104"/>
      <c r="BH321" s="104"/>
      <c r="BI321" s="104"/>
      <c r="BJ321" s="104"/>
      <c r="BK321" s="104"/>
      <c r="BL321" s="104"/>
      <c r="BM321" s="104"/>
      <c r="BN321" s="104"/>
      <c r="BO321" s="104"/>
      <c r="BP321" s="104"/>
      <c r="BQ321" s="104"/>
    </row>
    <row r="322" spans="2:69">
      <c r="B322" s="104"/>
      <c r="C322" s="155"/>
      <c r="D322" s="104"/>
      <c r="E322" s="104"/>
      <c r="F322" s="104"/>
      <c r="G322" s="104"/>
      <c r="H322" s="104"/>
      <c r="I322" s="104"/>
      <c r="J322" s="104"/>
      <c r="K322" s="104"/>
      <c r="L322" s="104"/>
      <c r="M322" s="147"/>
      <c r="N322" s="104"/>
      <c r="O322" s="104"/>
      <c r="P322" s="104"/>
      <c r="Q322" s="104"/>
      <c r="R322" s="104"/>
      <c r="S322" s="104"/>
      <c r="T322" s="104"/>
      <c r="U322" s="104"/>
      <c r="V322" s="104"/>
      <c r="W322" s="104"/>
      <c r="X322" s="104"/>
      <c r="Y322" s="104"/>
      <c r="Z322" s="104"/>
      <c r="AA322" s="104"/>
      <c r="AB322" s="10"/>
      <c r="AC322" s="104"/>
      <c r="AD322" s="10"/>
      <c r="AE322" s="147"/>
      <c r="AF322" s="104"/>
      <c r="AG322" s="104"/>
      <c r="AH322" s="104"/>
      <c r="AI322" s="104"/>
      <c r="AJ322" s="104"/>
      <c r="AK322" s="104"/>
      <c r="AL322" s="104"/>
      <c r="AM322" s="104"/>
      <c r="AN322" s="104"/>
      <c r="AO322" s="104"/>
      <c r="AP322" s="104"/>
      <c r="AQ322" s="104"/>
      <c r="AR322" s="104"/>
      <c r="AS322" s="104"/>
      <c r="AT322" s="104"/>
      <c r="AU322" s="104"/>
      <c r="AV322" s="104"/>
      <c r="AW322" s="104"/>
      <c r="AX322" s="104"/>
      <c r="AY322" s="104"/>
      <c r="AZ322" s="104"/>
      <c r="BA322" s="104"/>
      <c r="BB322" s="104"/>
      <c r="BC322" s="104"/>
      <c r="BD322" s="104"/>
      <c r="BE322" s="104"/>
      <c r="BF322" s="104"/>
      <c r="BG322" s="104"/>
      <c r="BH322" s="104"/>
      <c r="BI322" s="104"/>
      <c r="BJ322" s="104"/>
      <c r="BK322" s="104"/>
      <c r="BL322" s="104"/>
      <c r="BM322" s="104"/>
      <c r="BN322" s="104"/>
      <c r="BO322" s="104"/>
      <c r="BP322" s="104"/>
      <c r="BQ322" s="104"/>
    </row>
    <row r="323" spans="2:69">
      <c r="B323" s="104"/>
      <c r="C323" s="155"/>
      <c r="D323" s="104"/>
      <c r="E323" s="104"/>
      <c r="F323" s="104"/>
      <c r="G323" s="104"/>
      <c r="H323" s="104"/>
      <c r="I323" s="104"/>
      <c r="J323" s="104"/>
      <c r="K323" s="104"/>
      <c r="L323" s="104"/>
      <c r="M323" s="147"/>
      <c r="N323" s="104"/>
      <c r="O323" s="104"/>
      <c r="P323" s="104"/>
      <c r="Q323" s="104"/>
      <c r="R323" s="104"/>
      <c r="S323" s="104"/>
      <c r="T323" s="104"/>
      <c r="U323" s="104"/>
      <c r="V323" s="104"/>
      <c r="W323" s="104"/>
      <c r="X323" s="104"/>
      <c r="Y323" s="104"/>
      <c r="Z323" s="104"/>
      <c r="AA323" s="104"/>
      <c r="AB323" s="10"/>
      <c r="AC323" s="104"/>
      <c r="AD323" s="10"/>
      <c r="AE323" s="147"/>
      <c r="AF323" s="104"/>
      <c r="AG323" s="104"/>
      <c r="AH323" s="104"/>
      <c r="AI323" s="104"/>
      <c r="AJ323" s="104"/>
      <c r="AK323" s="104"/>
      <c r="AL323" s="104"/>
      <c r="AM323" s="104"/>
      <c r="AN323" s="104"/>
      <c r="AO323" s="104"/>
      <c r="AP323" s="104"/>
      <c r="AQ323" s="104"/>
      <c r="AR323" s="104"/>
      <c r="AS323" s="104"/>
      <c r="AT323" s="104"/>
      <c r="AU323" s="104"/>
      <c r="AV323" s="104"/>
      <c r="AW323" s="104"/>
      <c r="AX323" s="104"/>
      <c r="AY323" s="104"/>
      <c r="AZ323" s="104"/>
      <c r="BA323" s="104"/>
      <c r="BB323" s="104"/>
      <c r="BC323" s="104"/>
      <c r="BD323" s="104"/>
      <c r="BE323" s="104"/>
      <c r="BF323" s="104"/>
      <c r="BG323" s="104"/>
      <c r="BH323" s="104"/>
      <c r="BI323" s="104"/>
      <c r="BJ323" s="104"/>
      <c r="BK323" s="104"/>
      <c r="BL323" s="104"/>
      <c r="BM323" s="104"/>
      <c r="BN323" s="104"/>
      <c r="BO323" s="104"/>
      <c r="BP323" s="104"/>
      <c r="BQ323" s="104"/>
    </row>
    <row r="324" spans="2:69">
      <c r="B324" s="104"/>
      <c r="C324" s="155"/>
      <c r="D324" s="104"/>
      <c r="E324" s="104"/>
      <c r="F324" s="104"/>
      <c r="G324" s="104"/>
      <c r="H324" s="104"/>
      <c r="I324" s="104"/>
      <c r="J324" s="104"/>
      <c r="K324" s="104"/>
      <c r="L324" s="104"/>
      <c r="M324" s="147"/>
      <c r="N324" s="104"/>
      <c r="O324" s="104"/>
      <c r="P324" s="104"/>
      <c r="Q324" s="104"/>
      <c r="R324" s="104"/>
      <c r="S324" s="104"/>
      <c r="T324" s="104"/>
      <c r="U324" s="104"/>
      <c r="V324" s="104"/>
      <c r="W324" s="104"/>
      <c r="X324" s="104"/>
      <c r="Y324" s="104"/>
      <c r="Z324" s="104"/>
      <c r="AA324" s="104"/>
      <c r="AB324" s="10"/>
      <c r="AC324" s="104"/>
      <c r="AD324" s="10"/>
      <c r="AE324" s="147"/>
      <c r="AF324" s="104"/>
      <c r="AG324" s="104"/>
      <c r="AH324" s="104"/>
      <c r="AI324" s="104"/>
      <c r="AJ324" s="104"/>
      <c r="AK324" s="104"/>
      <c r="AL324" s="104"/>
      <c r="AM324" s="104"/>
      <c r="AN324" s="104"/>
      <c r="AO324" s="104"/>
      <c r="AP324" s="104"/>
      <c r="AQ324" s="104"/>
      <c r="AR324" s="104"/>
      <c r="AS324" s="104"/>
      <c r="AT324" s="104"/>
      <c r="AU324" s="104"/>
      <c r="AV324" s="104"/>
      <c r="AW324" s="104"/>
      <c r="AX324" s="104"/>
      <c r="AY324" s="104"/>
      <c r="AZ324" s="104"/>
      <c r="BA324" s="104"/>
      <c r="BB324" s="104"/>
      <c r="BC324" s="104"/>
      <c r="BD324" s="104"/>
      <c r="BE324" s="104"/>
      <c r="BF324" s="104"/>
      <c r="BG324" s="104"/>
      <c r="BH324" s="104"/>
      <c r="BI324" s="104"/>
      <c r="BJ324" s="104"/>
      <c r="BK324" s="104"/>
      <c r="BL324" s="104"/>
      <c r="BM324" s="104"/>
      <c r="BN324" s="104"/>
      <c r="BO324" s="104"/>
      <c r="BP324" s="104"/>
      <c r="BQ324" s="104"/>
    </row>
    <row r="325" spans="2:69">
      <c r="B325" s="104"/>
      <c r="C325" s="155"/>
      <c r="D325" s="104"/>
      <c r="E325" s="104"/>
      <c r="F325" s="104"/>
      <c r="G325" s="104"/>
      <c r="H325" s="104"/>
      <c r="I325" s="104"/>
      <c r="J325" s="104"/>
      <c r="K325" s="104"/>
      <c r="L325" s="104"/>
      <c r="M325" s="147"/>
      <c r="N325" s="104"/>
      <c r="O325" s="104"/>
      <c r="P325" s="104"/>
      <c r="Q325" s="104"/>
      <c r="R325" s="104"/>
      <c r="S325" s="104"/>
      <c r="T325" s="104"/>
      <c r="U325" s="104"/>
      <c r="V325" s="104"/>
      <c r="W325" s="104"/>
      <c r="X325" s="104"/>
      <c r="Y325" s="104"/>
      <c r="Z325" s="104"/>
      <c r="AA325" s="104"/>
      <c r="AB325" s="10"/>
      <c r="AC325" s="104"/>
      <c r="AD325" s="10"/>
      <c r="AE325" s="147"/>
      <c r="AF325" s="104"/>
      <c r="AG325" s="104"/>
      <c r="AH325" s="104"/>
      <c r="AI325" s="104"/>
      <c r="AJ325" s="104"/>
      <c r="AK325" s="104"/>
      <c r="AL325" s="104"/>
      <c r="AM325" s="104"/>
      <c r="AN325" s="104"/>
      <c r="AO325" s="104"/>
      <c r="AP325" s="104"/>
      <c r="AQ325" s="104"/>
      <c r="AR325" s="104"/>
      <c r="AS325" s="104"/>
      <c r="AT325" s="104"/>
      <c r="AU325" s="104"/>
      <c r="AV325" s="104"/>
      <c r="AW325" s="104"/>
      <c r="AX325" s="104"/>
      <c r="AY325" s="104"/>
      <c r="AZ325" s="104"/>
      <c r="BA325" s="104"/>
      <c r="BB325" s="104"/>
      <c r="BC325" s="104"/>
      <c r="BD325" s="104"/>
      <c r="BE325" s="104"/>
      <c r="BF325" s="104"/>
      <c r="BG325" s="104"/>
      <c r="BH325" s="104"/>
      <c r="BI325" s="104"/>
      <c r="BJ325" s="104"/>
      <c r="BK325" s="104"/>
      <c r="BL325" s="104"/>
      <c r="BM325" s="104"/>
      <c r="BN325" s="104"/>
      <c r="BO325" s="104"/>
      <c r="BP325" s="104"/>
      <c r="BQ325" s="104"/>
    </row>
  </sheetData>
  <sheetProtection password="ED67" sheet="1" objects="1" scenarios="1" selectLockedCells="1"/>
  <dataConsolidate/>
  <customSheetViews>
    <customSheetView guid="{60F2E9B3-473C-4B94-90AC-2B30E7B669F7}" scale="85" hiddenColumns="1">
      <selection activeCell="E3" sqref="E3:F3"/>
      <pageMargins left="0.7" right="0.7" top="0.75" bottom="0.75" header="0.3" footer="0.3"/>
      <pageSetup paperSize="9" orientation="portrait" horizontalDpi="1200" verticalDpi="1200" r:id="rId1"/>
    </customSheetView>
  </customSheetViews>
  <mergeCells count="11">
    <mergeCell ref="V3:W3"/>
    <mergeCell ref="X3:Y3"/>
    <mergeCell ref="Z3:AA3"/>
    <mergeCell ref="C3:D3"/>
    <mergeCell ref="E3:F3"/>
    <mergeCell ref="G3:H3"/>
    <mergeCell ref="I3:J3"/>
    <mergeCell ref="K3:L3"/>
    <mergeCell ref="P3:Q3"/>
    <mergeCell ref="R3:S3"/>
    <mergeCell ref="T3:U3"/>
  </mergeCells>
  <conditionalFormatting sqref="C5:D5">
    <cfRule type="cellIs" dxfId="8565" priority="1108" operator="equal">
      <formula>0</formula>
    </cfRule>
  </conditionalFormatting>
  <conditionalFormatting sqref="B5">
    <cfRule type="expression" dxfId="8564" priority="1107">
      <formula>C5=0</formula>
    </cfRule>
  </conditionalFormatting>
  <conditionalFormatting sqref="G5">
    <cfRule type="expression" dxfId="8563" priority="1106">
      <formula>G5&lt;H5/2</formula>
    </cfRule>
  </conditionalFormatting>
  <conditionalFormatting sqref="I5">
    <cfRule type="expression" dxfId="8562" priority="1105">
      <formula>I5&lt;J5/2</formula>
    </cfRule>
  </conditionalFormatting>
  <conditionalFormatting sqref="E5:E11">
    <cfRule type="expression" dxfId="8561" priority="1104">
      <formula>E5&lt;F5/2</formula>
    </cfRule>
  </conditionalFormatting>
  <conditionalFormatting sqref="P5">
    <cfRule type="expression" dxfId="8560" priority="1103">
      <formula>P5&lt;Q5/2</formula>
    </cfRule>
  </conditionalFormatting>
  <conditionalFormatting sqref="R5">
    <cfRule type="expression" dxfId="8559" priority="1102">
      <formula>R5&lt;S5/2</formula>
    </cfRule>
  </conditionalFormatting>
  <conditionalFormatting sqref="T5">
    <cfRule type="expression" dxfId="8558" priority="1101">
      <formula>T5&lt;U5/2</formula>
    </cfRule>
  </conditionalFormatting>
  <conditionalFormatting sqref="V5">
    <cfRule type="expression" dxfId="8557" priority="1100">
      <formula>V5&lt;W5/2</formula>
    </cfRule>
  </conditionalFormatting>
  <conditionalFormatting sqref="X5">
    <cfRule type="expression" dxfId="8556" priority="1099">
      <formula>X5&lt;Y5/2</formula>
    </cfRule>
  </conditionalFormatting>
  <conditionalFormatting sqref="C6:D6">
    <cfRule type="cellIs" dxfId="8555" priority="1098" operator="equal">
      <formula>0</formula>
    </cfRule>
  </conditionalFormatting>
  <conditionalFormatting sqref="B6">
    <cfRule type="expression" dxfId="8554" priority="1097">
      <formula>C6=0</formula>
    </cfRule>
  </conditionalFormatting>
  <conditionalFormatting sqref="G6">
    <cfRule type="expression" dxfId="8553" priority="1096">
      <formula>G6&lt;H6/2</formula>
    </cfRule>
  </conditionalFormatting>
  <conditionalFormatting sqref="I6">
    <cfRule type="expression" dxfId="8552" priority="1095">
      <formula>I6&lt;J6/2</formula>
    </cfRule>
  </conditionalFormatting>
  <conditionalFormatting sqref="E6">
    <cfRule type="expression" dxfId="8551" priority="1094">
      <formula>E6&lt;F6/2</formula>
    </cfRule>
  </conditionalFormatting>
  <conditionalFormatting sqref="P6">
    <cfRule type="expression" dxfId="8550" priority="1093">
      <formula>P6&lt;Q6/2</formula>
    </cfRule>
  </conditionalFormatting>
  <conditionalFormatting sqref="R6">
    <cfRule type="expression" dxfId="8549" priority="1092">
      <formula>R6&lt;S6/2</formula>
    </cfRule>
  </conditionalFormatting>
  <conditionalFormatting sqref="T6">
    <cfRule type="expression" dxfId="8548" priority="1091">
      <formula>T6&lt;U6/2</formula>
    </cfRule>
  </conditionalFormatting>
  <conditionalFormatting sqref="V6">
    <cfRule type="expression" dxfId="8547" priority="1090">
      <formula>V6&lt;W6/2</formula>
    </cfRule>
  </conditionalFormatting>
  <conditionalFormatting sqref="X6">
    <cfRule type="expression" dxfId="8546" priority="1089">
      <formula>X6&lt;Y6/2</formula>
    </cfRule>
  </conditionalFormatting>
  <conditionalFormatting sqref="C7:D7">
    <cfRule type="cellIs" dxfId="8545" priority="1088" operator="equal">
      <formula>0</formula>
    </cfRule>
  </conditionalFormatting>
  <conditionalFormatting sqref="B7">
    <cfRule type="expression" dxfId="8544" priority="1087">
      <formula>C7=0</formula>
    </cfRule>
  </conditionalFormatting>
  <conditionalFormatting sqref="G7">
    <cfRule type="expression" dxfId="8543" priority="1086">
      <formula>G7&lt;H7/2</formula>
    </cfRule>
  </conditionalFormatting>
  <conditionalFormatting sqref="I7">
    <cfRule type="expression" dxfId="8542" priority="1085">
      <formula>I7&lt;J7/2</formula>
    </cfRule>
  </conditionalFormatting>
  <conditionalFormatting sqref="E7">
    <cfRule type="expression" dxfId="8541" priority="1084">
      <formula>E7&lt;F7/2</formula>
    </cfRule>
  </conditionalFormatting>
  <conditionalFormatting sqref="P7">
    <cfRule type="expression" dxfId="8540" priority="1083">
      <formula>P7&lt;Q7/2</formula>
    </cfRule>
  </conditionalFormatting>
  <conditionalFormatting sqref="R7">
    <cfRule type="expression" dxfId="8539" priority="1082">
      <formula>R7&lt;S7/2</formula>
    </cfRule>
  </conditionalFormatting>
  <conditionalFormatting sqref="T7">
    <cfRule type="expression" dxfId="8538" priority="1081">
      <formula>T7&lt;U7/2</formula>
    </cfRule>
  </conditionalFormatting>
  <conditionalFormatting sqref="V7">
    <cfRule type="expression" dxfId="8537" priority="1080">
      <formula>V7&lt;W7/2</formula>
    </cfRule>
  </conditionalFormatting>
  <conditionalFormatting sqref="X7">
    <cfRule type="expression" dxfId="8536" priority="1079">
      <formula>X7&lt;Y7/2</formula>
    </cfRule>
  </conditionalFormatting>
  <conditionalFormatting sqref="C8:D8">
    <cfRule type="cellIs" dxfId="8535" priority="1078" operator="equal">
      <formula>0</formula>
    </cfRule>
  </conditionalFormatting>
  <conditionalFormatting sqref="B8">
    <cfRule type="expression" dxfId="8534" priority="1077">
      <formula>C8=0</formula>
    </cfRule>
  </conditionalFormatting>
  <conditionalFormatting sqref="G8">
    <cfRule type="expression" dxfId="8533" priority="1076">
      <formula>G8&lt;H8/2</formula>
    </cfRule>
  </conditionalFormatting>
  <conditionalFormatting sqref="I8">
    <cfRule type="expression" dxfId="8532" priority="1075">
      <formula>I8&lt;J8/2</formula>
    </cfRule>
  </conditionalFormatting>
  <conditionalFormatting sqref="E8">
    <cfRule type="expression" dxfId="8531" priority="1074">
      <formula>E8&lt;F8/2</formula>
    </cfRule>
  </conditionalFormatting>
  <conditionalFormatting sqref="P8">
    <cfRule type="expression" dxfId="8530" priority="1073">
      <formula>P8&lt;Q8/2</formula>
    </cfRule>
  </conditionalFormatting>
  <conditionalFormatting sqref="R8">
    <cfRule type="expression" dxfId="8529" priority="1072">
      <formula>R8&lt;S8/2</formula>
    </cfRule>
  </conditionalFormatting>
  <conditionalFormatting sqref="T8">
    <cfRule type="expression" dxfId="8528" priority="1071">
      <formula>T8&lt;U8/2</formula>
    </cfRule>
  </conditionalFormatting>
  <conditionalFormatting sqref="V8">
    <cfRule type="expression" dxfId="8527" priority="1070">
      <formula>V8&lt;W8/2</formula>
    </cfRule>
  </conditionalFormatting>
  <conditionalFormatting sqref="X8">
    <cfRule type="expression" dxfId="8526" priority="1069">
      <formula>X8&lt;Y8/2</formula>
    </cfRule>
  </conditionalFormatting>
  <conditionalFormatting sqref="C9:D9">
    <cfRule type="cellIs" dxfId="8525" priority="1068" operator="equal">
      <formula>0</formula>
    </cfRule>
  </conditionalFormatting>
  <conditionalFormatting sqref="B9">
    <cfRule type="expression" dxfId="8524" priority="1067">
      <formula>C9=0</formula>
    </cfRule>
  </conditionalFormatting>
  <conditionalFormatting sqref="G9">
    <cfRule type="expression" dxfId="8523" priority="1066">
      <formula>G9&lt;H9/2</formula>
    </cfRule>
  </conditionalFormatting>
  <conditionalFormatting sqref="I9">
    <cfRule type="expression" dxfId="8522" priority="1065">
      <formula>I9&lt;J9/2</formula>
    </cfRule>
  </conditionalFormatting>
  <conditionalFormatting sqref="E9">
    <cfRule type="expression" dxfId="8521" priority="1064">
      <formula>E9&lt;F9/2</formula>
    </cfRule>
  </conditionalFormatting>
  <conditionalFormatting sqref="P9">
    <cfRule type="expression" dxfId="8520" priority="1063">
      <formula>P9&lt;Q9/2</formula>
    </cfRule>
  </conditionalFormatting>
  <conditionalFormatting sqref="R9">
    <cfRule type="expression" dxfId="8519" priority="1062">
      <formula>R9&lt;S9/2</formula>
    </cfRule>
  </conditionalFormatting>
  <conditionalFormatting sqref="T9">
    <cfRule type="expression" dxfId="8518" priority="1061">
      <formula>T9&lt;U9/2</formula>
    </cfRule>
  </conditionalFormatting>
  <conditionalFormatting sqref="V9">
    <cfRule type="expression" dxfId="8517" priority="1060">
      <formula>V9&lt;W9/2</formula>
    </cfRule>
  </conditionalFormatting>
  <conditionalFormatting sqref="X9">
    <cfRule type="expression" dxfId="8516" priority="1059">
      <formula>X9&lt;Y9/2</formula>
    </cfRule>
  </conditionalFormatting>
  <conditionalFormatting sqref="C10:D10">
    <cfRule type="cellIs" dxfId="8515" priority="1058" operator="equal">
      <formula>0</formula>
    </cfRule>
  </conditionalFormatting>
  <conditionalFormatting sqref="B10">
    <cfRule type="expression" dxfId="8514" priority="1057">
      <formula>C10=0</formula>
    </cfRule>
  </conditionalFormatting>
  <conditionalFormatting sqref="G10">
    <cfRule type="expression" dxfId="8513" priority="1056">
      <formula>G10&lt;H10/2</formula>
    </cfRule>
  </conditionalFormatting>
  <conditionalFormatting sqref="I10">
    <cfRule type="expression" dxfId="8512" priority="1055">
      <formula>I10&lt;J10/2</formula>
    </cfRule>
  </conditionalFormatting>
  <conditionalFormatting sqref="E10">
    <cfRule type="expression" dxfId="8511" priority="1054">
      <formula>E10&lt;F10/2</formula>
    </cfRule>
  </conditionalFormatting>
  <conditionalFormatting sqref="P10">
    <cfRule type="expression" dxfId="8510" priority="1053">
      <formula>P10&lt;Q10/2</formula>
    </cfRule>
  </conditionalFormatting>
  <conditionalFormatting sqref="R10">
    <cfRule type="expression" dxfId="8509" priority="1052">
      <formula>R10&lt;S10/2</formula>
    </cfRule>
  </conditionalFormatting>
  <conditionalFormatting sqref="T10">
    <cfRule type="expression" dxfId="8508" priority="1051">
      <formula>T10&lt;U10/2</formula>
    </cfRule>
  </conditionalFormatting>
  <conditionalFormatting sqref="V10">
    <cfRule type="expression" dxfId="8507" priority="1050">
      <formula>V10&lt;W10/2</formula>
    </cfRule>
  </conditionalFormatting>
  <conditionalFormatting sqref="X10">
    <cfRule type="expression" dxfId="8506" priority="1049">
      <formula>X10&lt;Y10/2</formula>
    </cfRule>
  </conditionalFormatting>
  <conditionalFormatting sqref="C11:D11">
    <cfRule type="cellIs" dxfId="8505" priority="1048" operator="equal">
      <formula>0</formula>
    </cfRule>
  </conditionalFormatting>
  <conditionalFormatting sqref="B11">
    <cfRule type="expression" dxfId="8504" priority="1047">
      <formula>C11=0</formula>
    </cfRule>
  </conditionalFormatting>
  <conditionalFormatting sqref="G11">
    <cfRule type="expression" dxfId="8503" priority="1046">
      <formula>G11&lt;H11/2</formula>
    </cfRule>
  </conditionalFormatting>
  <conditionalFormatting sqref="I11">
    <cfRule type="expression" dxfId="8502" priority="1045">
      <formula>I11&lt;J11/2</formula>
    </cfRule>
  </conditionalFormatting>
  <conditionalFormatting sqref="E11">
    <cfRule type="expression" dxfId="8501" priority="1044">
      <formula>E11&lt;F11/2</formula>
    </cfRule>
  </conditionalFormatting>
  <conditionalFormatting sqref="P11">
    <cfRule type="expression" dxfId="8500" priority="1043">
      <formula>P11&lt;Q11/2</formula>
    </cfRule>
  </conditionalFormatting>
  <conditionalFormatting sqref="R11">
    <cfRule type="expression" dxfId="8499" priority="1042">
      <formula>R11&lt;S11/2</formula>
    </cfRule>
  </conditionalFormatting>
  <conditionalFormatting sqref="T11">
    <cfRule type="expression" dxfId="8498" priority="1041">
      <formula>T11&lt;U11/2</formula>
    </cfRule>
  </conditionalFormatting>
  <conditionalFormatting sqref="V11">
    <cfRule type="expression" dxfId="8497" priority="1040">
      <formula>V11&lt;W11/2</formula>
    </cfRule>
  </conditionalFormatting>
  <conditionalFormatting sqref="X11">
    <cfRule type="expression" dxfId="8496" priority="1039">
      <formula>X11&lt;Y11/2</formula>
    </cfRule>
  </conditionalFormatting>
  <conditionalFormatting sqref="C12:D12">
    <cfRule type="cellIs" dxfId="8495" priority="1038" operator="equal">
      <formula>0</formula>
    </cfRule>
  </conditionalFormatting>
  <conditionalFormatting sqref="B12">
    <cfRule type="expression" dxfId="8494" priority="1037">
      <formula>C12=0</formula>
    </cfRule>
  </conditionalFormatting>
  <conditionalFormatting sqref="G12">
    <cfRule type="expression" dxfId="8493" priority="1036">
      <formula>G12&lt;H12/2</formula>
    </cfRule>
  </conditionalFormatting>
  <conditionalFormatting sqref="I12">
    <cfRule type="expression" dxfId="8492" priority="1035">
      <formula>I12&lt;J12/2</formula>
    </cfRule>
  </conditionalFormatting>
  <conditionalFormatting sqref="E12">
    <cfRule type="expression" dxfId="8491" priority="1034">
      <formula>E12&lt;F12/2</formula>
    </cfRule>
  </conditionalFormatting>
  <conditionalFormatting sqref="P12">
    <cfRule type="expression" dxfId="8490" priority="1033">
      <formula>P12&lt;Q12/2</formula>
    </cfRule>
  </conditionalFormatting>
  <conditionalFormatting sqref="R12">
    <cfRule type="expression" dxfId="8489" priority="1032">
      <formula>R12&lt;S12/2</formula>
    </cfRule>
  </conditionalFormatting>
  <conditionalFormatting sqref="T12">
    <cfRule type="expression" dxfId="8488" priority="1031">
      <formula>T12&lt;U12/2</formula>
    </cfRule>
  </conditionalFormatting>
  <conditionalFormatting sqref="V12">
    <cfRule type="expression" dxfId="8487" priority="1030">
      <formula>V12&lt;W12/2</formula>
    </cfRule>
  </conditionalFormatting>
  <conditionalFormatting sqref="X12">
    <cfRule type="expression" dxfId="8486" priority="1029">
      <formula>X12&lt;Y12/2</formula>
    </cfRule>
  </conditionalFormatting>
  <conditionalFormatting sqref="C13:D13">
    <cfRule type="cellIs" dxfId="8485" priority="1028" operator="equal">
      <formula>0</formula>
    </cfRule>
  </conditionalFormatting>
  <conditionalFormatting sqref="B13">
    <cfRule type="expression" dxfId="8484" priority="1027">
      <formula>C13=0</formula>
    </cfRule>
  </conditionalFormatting>
  <conditionalFormatting sqref="G13">
    <cfRule type="expression" dxfId="8483" priority="1026">
      <formula>G13&lt;H13/2</formula>
    </cfRule>
  </conditionalFormatting>
  <conditionalFormatting sqref="I13">
    <cfRule type="expression" dxfId="8482" priority="1025">
      <formula>I13&lt;J13/2</formula>
    </cfRule>
  </conditionalFormatting>
  <conditionalFormatting sqref="E13">
    <cfRule type="expression" dxfId="8481" priority="1024">
      <formula>E13&lt;F13/2</formula>
    </cfRule>
  </conditionalFormatting>
  <conditionalFormatting sqref="P13">
    <cfRule type="expression" dxfId="8480" priority="1023">
      <formula>P13&lt;Q13/2</formula>
    </cfRule>
  </conditionalFormatting>
  <conditionalFormatting sqref="R13">
    <cfRule type="expression" dxfId="8479" priority="1022">
      <formula>R13&lt;S13/2</formula>
    </cfRule>
  </conditionalFormatting>
  <conditionalFormatting sqref="T13">
    <cfRule type="expression" dxfId="8478" priority="1021">
      <formula>T13&lt;U13/2</formula>
    </cfRule>
  </conditionalFormatting>
  <conditionalFormatting sqref="V13">
    <cfRule type="expression" dxfId="8477" priority="1020">
      <formula>V13&lt;W13/2</formula>
    </cfRule>
  </conditionalFormatting>
  <conditionalFormatting sqref="X13">
    <cfRule type="expression" dxfId="8476" priority="1019">
      <formula>X13&lt;Y13/2</formula>
    </cfRule>
  </conditionalFormatting>
  <conditionalFormatting sqref="C14:D14">
    <cfRule type="cellIs" dxfId="8475" priority="1018" operator="equal">
      <formula>0</formula>
    </cfRule>
  </conditionalFormatting>
  <conditionalFormatting sqref="B14">
    <cfRule type="expression" dxfId="8474" priority="1017">
      <formula>C14=0</formula>
    </cfRule>
  </conditionalFormatting>
  <conditionalFormatting sqref="G14">
    <cfRule type="expression" dxfId="8473" priority="1016">
      <formula>G14&lt;H14/2</formula>
    </cfRule>
  </conditionalFormatting>
  <conditionalFormatting sqref="I14">
    <cfRule type="expression" dxfId="8472" priority="1015">
      <formula>I14&lt;J14/2</formula>
    </cfRule>
  </conditionalFormatting>
  <conditionalFormatting sqref="E14">
    <cfRule type="expression" dxfId="8471" priority="1014">
      <formula>E14&lt;F14/2</formula>
    </cfRule>
  </conditionalFormatting>
  <conditionalFormatting sqref="P14">
    <cfRule type="expression" dxfId="8470" priority="1013">
      <formula>P14&lt;Q14/2</formula>
    </cfRule>
  </conditionalFormatting>
  <conditionalFormatting sqref="R14">
    <cfRule type="expression" dxfId="8469" priority="1012">
      <formula>R14&lt;S14/2</formula>
    </cfRule>
  </conditionalFormatting>
  <conditionalFormatting sqref="T14">
    <cfRule type="expression" dxfId="8468" priority="1011">
      <formula>T14&lt;U14/2</formula>
    </cfRule>
  </conditionalFormatting>
  <conditionalFormatting sqref="V14">
    <cfRule type="expression" dxfId="8467" priority="1010">
      <formula>V14&lt;W14/2</formula>
    </cfRule>
  </conditionalFormatting>
  <conditionalFormatting sqref="X14">
    <cfRule type="expression" dxfId="8466" priority="1009">
      <formula>X14&lt;Y14/2</formula>
    </cfRule>
  </conditionalFormatting>
  <conditionalFormatting sqref="C15:D15">
    <cfRule type="cellIs" dxfId="8465" priority="1008" operator="equal">
      <formula>0</formula>
    </cfRule>
  </conditionalFormatting>
  <conditionalFormatting sqref="B15">
    <cfRule type="expression" dxfId="8464" priority="1007">
      <formula>C15=0</formula>
    </cfRule>
  </conditionalFormatting>
  <conditionalFormatting sqref="G15">
    <cfRule type="expression" dxfId="8463" priority="1006">
      <formula>G15&lt;H15/2</formula>
    </cfRule>
  </conditionalFormatting>
  <conditionalFormatting sqref="I15">
    <cfRule type="expression" dxfId="8462" priority="1005">
      <formula>I15&lt;J15/2</formula>
    </cfRule>
  </conditionalFormatting>
  <conditionalFormatting sqref="E15">
    <cfRule type="expression" dxfId="8461" priority="1004">
      <formula>E15&lt;F15/2</formula>
    </cfRule>
  </conditionalFormatting>
  <conditionalFormatting sqref="P15">
    <cfRule type="expression" dxfId="8460" priority="1003">
      <formula>P15&lt;Q15/2</formula>
    </cfRule>
  </conditionalFormatting>
  <conditionalFormatting sqref="R15">
    <cfRule type="expression" dxfId="8459" priority="1002">
      <formula>R15&lt;S15/2</formula>
    </cfRule>
  </conditionalFormatting>
  <conditionalFormatting sqref="T15">
    <cfRule type="expression" dxfId="8458" priority="1001">
      <formula>T15&lt;U15/2</formula>
    </cfRule>
  </conditionalFormatting>
  <conditionalFormatting sqref="V15">
    <cfRule type="expression" dxfId="8457" priority="1000">
      <formula>V15&lt;W15/2</formula>
    </cfRule>
  </conditionalFormatting>
  <conditionalFormatting sqref="X15">
    <cfRule type="expression" dxfId="8456" priority="999">
      <formula>X15&lt;Y15/2</formula>
    </cfRule>
  </conditionalFormatting>
  <conditionalFormatting sqref="C16:D16">
    <cfRule type="cellIs" dxfId="8455" priority="998" operator="equal">
      <formula>0</formula>
    </cfRule>
  </conditionalFormatting>
  <conditionalFormatting sqref="B16">
    <cfRule type="expression" dxfId="8454" priority="997">
      <formula>C16=0</formula>
    </cfRule>
  </conditionalFormatting>
  <conditionalFormatting sqref="G16">
    <cfRule type="expression" dxfId="8453" priority="996">
      <formula>G16&lt;H16/2</formula>
    </cfRule>
  </conditionalFormatting>
  <conditionalFormatting sqref="I16">
    <cfRule type="expression" dxfId="8452" priority="995">
      <formula>I16&lt;J16/2</formula>
    </cfRule>
  </conditionalFormatting>
  <conditionalFormatting sqref="E16">
    <cfRule type="expression" dxfId="8451" priority="994">
      <formula>E16&lt;F16/2</formula>
    </cfRule>
  </conditionalFormatting>
  <conditionalFormatting sqref="P16">
    <cfRule type="expression" dxfId="8450" priority="993">
      <formula>P16&lt;Q16/2</formula>
    </cfRule>
  </conditionalFormatting>
  <conditionalFormatting sqref="R16">
    <cfRule type="expression" dxfId="8449" priority="992">
      <formula>R16&lt;S16/2</formula>
    </cfRule>
  </conditionalFormatting>
  <conditionalFormatting sqref="T16">
    <cfRule type="expression" dxfId="8448" priority="991">
      <formula>T16&lt;U16/2</formula>
    </cfRule>
  </conditionalFormatting>
  <conditionalFormatting sqref="V16">
    <cfRule type="expression" dxfId="8447" priority="990">
      <formula>V16&lt;W16/2</formula>
    </cfRule>
  </conditionalFormatting>
  <conditionalFormatting sqref="X16">
    <cfRule type="expression" dxfId="8446" priority="989">
      <formula>X16&lt;Y16/2</formula>
    </cfRule>
  </conditionalFormatting>
  <conditionalFormatting sqref="C17:D17">
    <cfRule type="cellIs" dxfId="8445" priority="988" operator="equal">
      <formula>0</formula>
    </cfRule>
  </conditionalFormatting>
  <conditionalFormatting sqref="B17">
    <cfRule type="expression" dxfId="8444" priority="987">
      <formula>C17=0</formula>
    </cfRule>
  </conditionalFormatting>
  <conditionalFormatting sqref="G17">
    <cfRule type="expression" dxfId="8443" priority="986">
      <formula>G17&lt;H17/2</formula>
    </cfRule>
  </conditionalFormatting>
  <conditionalFormatting sqref="I17">
    <cfRule type="expression" dxfId="8442" priority="985">
      <formula>I17&lt;J17/2</formula>
    </cfRule>
  </conditionalFormatting>
  <conditionalFormatting sqref="E17">
    <cfRule type="expression" dxfId="8441" priority="984">
      <formula>E17&lt;F17/2</formula>
    </cfRule>
  </conditionalFormatting>
  <conditionalFormatting sqref="P17">
    <cfRule type="expression" dxfId="8440" priority="983">
      <formula>P17&lt;Q17/2</formula>
    </cfRule>
  </conditionalFormatting>
  <conditionalFormatting sqref="R17">
    <cfRule type="expression" dxfId="8439" priority="982">
      <formula>R17&lt;S17/2</formula>
    </cfRule>
  </conditionalFormatting>
  <conditionalFormatting sqref="T17">
    <cfRule type="expression" dxfId="8438" priority="981">
      <formula>T17&lt;U17/2</formula>
    </cfRule>
  </conditionalFormatting>
  <conditionalFormatting sqref="V17">
    <cfRule type="expression" dxfId="8437" priority="980">
      <formula>V17&lt;W17/2</formula>
    </cfRule>
  </conditionalFormatting>
  <conditionalFormatting sqref="X17">
    <cfRule type="expression" dxfId="8436" priority="979">
      <formula>X17&lt;Y17/2</formula>
    </cfRule>
  </conditionalFormatting>
  <conditionalFormatting sqref="C18:D18">
    <cfRule type="cellIs" dxfId="8435" priority="978" operator="equal">
      <formula>0</formula>
    </cfRule>
  </conditionalFormatting>
  <conditionalFormatting sqref="B18">
    <cfRule type="expression" dxfId="8434" priority="977">
      <formula>C18=0</formula>
    </cfRule>
  </conditionalFormatting>
  <conditionalFormatting sqref="G18">
    <cfRule type="expression" dxfId="8433" priority="976">
      <formula>G18&lt;H18/2</formula>
    </cfRule>
  </conditionalFormatting>
  <conditionalFormatting sqref="I18">
    <cfRule type="expression" dxfId="8432" priority="975">
      <formula>I18&lt;J18/2</formula>
    </cfRule>
  </conditionalFormatting>
  <conditionalFormatting sqref="E18">
    <cfRule type="expression" dxfId="8431" priority="974">
      <formula>E18&lt;F18/2</formula>
    </cfRule>
  </conditionalFormatting>
  <conditionalFormatting sqref="P18">
    <cfRule type="expression" dxfId="8430" priority="973">
      <formula>P18&lt;Q18/2</formula>
    </cfRule>
  </conditionalFormatting>
  <conditionalFormatting sqref="R18">
    <cfRule type="expression" dxfId="8429" priority="972">
      <formula>R18&lt;S18/2</formula>
    </cfRule>
  </conditionalFormatting>
  <conditionalFormatting sqref="T18">
    <cfRule type="expression" dxfId="8428" priority="971">
      <formula>T18&lt;U18/2</formula>
    </cfRule>
  </conditionalFormatting>
  <conditionalFormatting sqref="V18">
    <cfRule type="expression" dxfId="8427" priority="970">
      <formula>V18&lt;W18/2</formula>
    </cfRule>
  </conditionalFormatting>
  <conditionalFormatting sqref="X18">
    <cfRule type="expression" dxfId="8426" priority="969">
      <formula>X18&lt;Y18/2</formula>
    </cfRule>
  </conditionalFormatting>
  <conditionalFormatting sqref="C19:D19">
    <cfRule type="cellIs" dxfId="8425" priority="968" operator="equal">
      <formula>0</formula>
    </cfRule>
  </conditionalFormatting>
  <conditionalFormatting sqref="B19">
    <cfRule type="expression" dxfId="8424" priority="967">
      <formula>C19=0</formula>
    </cfRule>
  </conditionalFormatting>
  <conditionalFormatting sqref="G19">
    <cfRule type="expression" dxfId="8423" priority="966">
      <formula>G19&lt;H19/2</formula>
    </cfRule>
  </conditionalFormatting>
  <conditionalFormatting sqref="I19">
    <cfRule type="expression" dxfId="8422" priority="965">
      <formula>I19&lt;J19/2</formula>
    </cfRule>
  </conditionalFormatting>
  <conditionalFormatting sqref="E19">
    <cfRule type="expression" dxfId="8421" priority="964">
      <formula>E19&lt;F19/2</formula>
    </cfRule>
  </conditionalFormatting>
  <conditionalFormatting sqref="P19">
    <cfRule type="expression" dxfId="8420" priority="963">
      <formula>P19&lt;Q19/2</formula>
    </cfRule>
  </conditionalFormatting>
  <conditionalFormatting sqref="R19">
    <cfRule type="expression" dxfId="8419" priority="962">
      <formula>R19&lt;S19/2</formula>
    </cfRule>
  </conditionalFormatting>
  <conditionalFormatting sqref="T19">
    <cfRule type="expression" dxfId="8418" priority="961">
      <formula>T19&lt;U19/2</formula>
    </cfRule>
  </conditionalFormatting>
  <conditionalFormatting sqref="V19">
    <cfRule type="expression" dxfId="8417" priority="960">
      <formula>V19&lt;W19/2</formula>
    </cfRule>
  </conditionalFormatting>
  <conditionalFormatting sqref="X19">
    <cfRule type="expression" dxfId="8416" priority="959">
      <formula>X19&lt;Y19/2</formula>
    </cfRule>
  </conditionalFormatting>
  <conditionalFormatting sqref="C20:D20">
    <cfRule type="cellIs" dxfId="8415" priority="958" operator="equal">
      <formula>0</formula>
    </cfRule>
  </conditionalFormatting>
  <conditionalFormatting sqref="B20">
    <cfRule type="expression" dxfId="8414" priority="957">
      <formula>C20=0</formula>
    </cfRule>
  </conditionalFormatting>
  <conditionalFormatting sqref="G20">
    <cfRule type="expression" dxfId="8413" priority="956">
      <formula>G20&lt;H20/2</formula>
    </cfRule>
  </conditionalFormatting>
  <conditionalFormatting sqref="I20">
    <cfRule type="expression" dxfId="8412" priority="955">
      <formula>I20&lt;J20/2</formula>
    </cfRule>
  </conditionalFormatting>
  <conditionalFormatting sqref="E20">
    <cfRule type="expression" dxfId="8411" priority="954">
      <formula>E20&lt;F20/2</formula>
    </cfRule>
  </conditionalFormatting>
  <conditionalFormatting sqref="P20">
    <cfRule type="expression" dxfId="8410" priority="953">
      <formula>P20&lt;Q20/2</formula>
    </cfRule>
  </conditionalFormatting>
  <conditionalFormatting sqref="R20">
    <cfRule type="expression" dxfId="8409" priority="952">
      <formula>R20&lt;S20/2</formula>
    </cfRule>
  </conditionalFormatting>
  <conditionalFormatting sqref="T20">
    <cfRule type="expression" dxfId="8408" priority="951">
      <formula>T20&lt;U20/2</formula>
    </cfRule>
  </conditionalFormatting>
  <conditionalFormatting sqref="V20">
    <cfRule type="expression" dxfId="8407" priority="950">
      <formula>V20&lt;W20/2</formula>
    </cfRule>
  </conditionalFormatting>
  <conditionalFormatting sqref="X20">
    <cfRule type="expression" dxfId="8406" priority="949">
      <formula>X20&lt;Y20/2</formula>
    </cfRule>
  </conditionalFormatting>
  <conditionalFormatting sqref="C21:D21">
    <cfRule type="cellIs" dxfId="8405" priority="948" operator="equal">
      <formula>0</formula>
    </cfRule>
  </conditionalFormatting>
  <conditionalFormatting sqref="B21">
    <cfRule type="expression" dxfId="8404" priority="947">
      <formula>C21=0</formula>
    </cfRule>
  </conditionalFormatting>
  <conditionalFormatting sqref="G21">
    <cfRule type="expression" dxfId="8403" priority="946">
      <formula>G21&lt;H21/2</formula>
    </cfRule>
  </conditionalFormatting>
  <conditionalFormatting sqref="I21">
    <cfRule type="expression" dxfId="8402" priority="945">
      <formula>I21&lt;J21/2</formula>
    </cfRule>
  </conditionalFormatting>
  <conditionalFormatting sqref="E21">
    <cfRule type="expression" dxfId="8401" priority="944">
      <formula>E21&lt;F21/2</formula>
    </cfRule>
  </conditionalFormatting>
  <conditionalFormatting sqref="P21">
    <cfRule type="expression" dxfId="8400" priority="943">
      <formula>P21&lt;Q21/2</formula>
    </cfRule>
  </conditionalFormatting>
  <conditionalFormatting sqref="R21">
    <cfRule type="expression" dxfId="8399" priority="942">
      <formula>R21&lt;S21/2</formula>
    </cfRule>
  </conditionalFormatting>
  <conditionalFormatting sqref="T21">
    <cfRule type="expression" dxfId="8398" priority="941">
      <formula>T21&lt;U21/2</formula>
    </cfRule>
  </conditionalFormatting>
  <conditionalFormatting sqref="V21">
    <cfRule type="expression" dxfId="8397" priority="940">
      <formula>V21&lt;W21/2</formula>
    </cfRule>
  </conditionalFormatting>
  <conditionalFormatting sqref="X21">
    <cfRule type="expression" dxfId="8396" priority="939">
      <formula>X21&lt;Y21/2</formula>
    </cfRule>
  </conditionalFormatting>
  <conditionalFormatting sqref="C22:D22">
    <cfRule type="cellIs" dxfId="8395" priority="938" operator="equal">
      <formula>0</formula>
    </cfRule>
  </conditionalFormatting>
  <conditionalFormatting sqref="B22">
    <cfRule type="expression" dxfId="8394" priority="937">
      <formula>C22=0</formula>
    </cfRule>
  </conditionalFormatting>
  <conditionalFormatting sqref="G22">
    <cfRule type="expression" dxfId="8393" priority="936">
      <formula>G22&lt;H22/2</formula>
    </cfRule>
  </conditionalFormatting>
  <conditionalFormatting sqref="I22">
    <cfRule type="expression" dxfId="8392" priority="935">
      <formula>I22&lt;J22/2</formula>
    </cfRule>
  </conditionalFormatting>
  <conditionalFormatting sqref="E22">
    <cfRule type="expression" dxfId="8391" priority="934">
      <formula>E22&lt;F22/2</formula>
    </cfRule>
  </conditionalFormatting>
  <conditionalFormatting sqref="P22">
    <cfRule type="expression" dxfId="8390" priority="933">
      <formula>P22&lt;Q22/2</formula>
    </cfRule>
  </conditionalFormatting>
  <conditionalFormatting sqref="R22">
    <cfRule type="expression" dxfId="8389" priority="932">
      <formula>R22&lt;S22/2</formula>
    </cfRule>
  </conditionalFormatting>
  <conditionalFormatting sqref="T22">
    <cfRule type="expression" dxfId="8388" priority="931">
      <formula>T22&lt;U22/2</formula>
    </cfRule>
  </conditionalFormatting>
  <conditionalFormatting sqref="V22">
    <cfRule type="expression" dxfId="8387" priority="930">
      <formula>V22&lt;W22/2</formula>
    </cfRule>
  </conditionalFormatting>
  <conditionalFormatting sqref="X22">
    <cfRule type="expression" dxfId="8386" priority="929">
      <formula>X22&lt;Y22/2</formula>
    </cfRule>
  </conditionalFormatting>
  <conditionalFormatting sqref="C23:D23">
    <cfRule type="cellIs" dxfId="8385" priority="928" operator="equal">
      <formula>0</formula>
    </cfRule>
  </conditionalFormatting>
  <conditionalFormatting sqref="B23">
    <cfRule type="expression" dxfId="8384" priority="927">
      <formula>C23=0</formula>
    </cfRule>
  </conditionalFormatting>
  <conditionalFormatting sqref="G23">
    <cfRule type="expression" dxfId="8383" priority="926">
      <formula>G23&lt;H23/2</formula>
    </cfRule>
  </conditionalFormatting>
  <conditionalFormatting sqref="I23">
    <cfRule type="expression" dxfId="8382" priority="925">
      <formula>I23&lt;J23/2</formula>
    </cfRule>
  </conditionalFormatting>
  <conditionalFormatting sqref="E23">
    <cfRule type="expression" dxfId="8381" priority="924">
      <formula>E23&lt;F23/2</formula>
    </cfRule>
  </conditionalFormatting>
  <conditionalFormatting sqref="P23">
    <cfRule type="expression" dxfId="8380" priority="923">
      <formula>P23&lt;Q23/2</formula>
    </cfRule>
  </conditionalFormatting>
  <conditionalFormatting sqref="R23">
    <cfRule type="expression" dxfId="8379" priority="922">
      <formula>R23&lt;S23/2</formula>
    </cfRule>
  </conditionalFormatting>
  <conditionalFormatting sqref="T23">
    <cfRule type="expression" dxfId="8378" priority="921">
      <formula>T23&lt;U23/2</formula>
    </cfRule>
  </conditionalFormatting>
  <conditionalFormatting sqref="V23">
    <cfRule type="expression" dxfId="8377" priority="920">
      <formula>V23&lt;W23/2</formula>
    </cfRule>
  </conditionalFormatting>
  <conditionalFormatting sqref="X23">
    <cfRule type="expression" dxfId="8376" priority="919">
      <formula>X23&lt;Y23/2</formula>
    </cfRule>
  </conditionalFormatting>
  <conditionalFormatting sqref="C24:D24">
    <cfRule type="cellIs" dxfId="8375" priority="918" operator="equal">
      <formula>0</formula>
    </cfRule>
  </conditionalFormatting>
  <conditionalFormatting sqref="B24">
    <cfRule type="expression" dxfId="8374" priority="917">
      <formula>C24=0</formula>
    </cfRule>
  </conditionalFormatting>
  <conditionalFormatting sqref="G24">
    <cfRule type="expression" dxfId="8373" priority="916">
      <formula>G24&lt;H24/2</formula>
    </cfRule>
  </conditionalFormatting>
  <conditionalFormatting sqref="I24">
    <cfRule type="expression" dxfId="8372" priority="915">
      <formula>I24&lt;J24/2</formula>
    </cfRule>
  </conditionalFormatting>
  <conditionalFormatting sqref="E24">
    <cfRule type="expression" dxfId="8371" priority="914">
      <formula>E24&lt;F24/2</formula>
    </cfRule>
  </conditionalFormatting>
  <conditionalFormatting sqref="P24">
    <cfRule type="expression" dxfId="8370" priority="913">
      <formula>P24&lt;Q24/2</formula>
    </cfRule>
  </conditionalFormatting>
  <conditionalFormatting sqref="R24">
    <cfRule type="expression" dxfId="8369" priority="912">
      <formula>R24&lt;S24/2</formula>
    </cfRule>
  </conditionalFormatting>
  <conditionalFormatting sqref="T24">
    <cfRule type="expression" dxfId="8368" priority="911">
      <formula>T24&lt;U24/2</formula>
    </cfRule>
  </conditionalFormatting>
  <conditionalFormatting sqref="V24">
    <cfRule type="expression" dxfId="8367" priority="910">
      <formula>V24&lt;W24/2</formula>
    </cfRule>
  </conditionalFormatting>
  <conditionalFormatting sqref="X24">
    <cfRule type="expression" dxfId="8366" priority="909">
      <formula>X24&lt;Y24/2</formula>
    </cfRule>
  </conditionalFormatting>
  <conditionalFormatting sqref="C25:D25">
    <cfRule type="cellIs" dxfId="8365" priority="908" operator="equal">
      <formula>0</formula>
    </cfRule>
  </conditionalFormatting>
  <conditionalFormatting sqref="B25">
    <cfRule type="expression" dxfId="8364" priority="907">
      <formula>C25=0</formula>
    </cfRule>
  </conditionalFormatting>
  <conditionalFormatting sqref="G25">
    <cfRule type="expression" dxfId="8363" priority="906">
      <formula>G25&lt;H25/2</formula>
    </cfRule>
  </conditionalFormatting>
  <conditionalFormatting sqref="I25">
    <cfRule type="expression" dxfId="8362" priority="905">
      <formula>I25&lt;J25/2</formula>
    </cfRule>
  </conditionalFormatting>
  <conditionalFormatting sqref="E25">
    <cfRule type="expression" dxfId="8361" priority="904">
      <formula>E25&lt;F25/2</formula>
    </cfRule>
  </conditionalFormatting>
  <conditionalFormatting sqref="P25">
    <cfRule type="expression" dxfId="8360" priority="903">
      <formula>P25&lt;Q25/2</formula>
    </cfRule>
  </conditionalFormatting>
  <conditionalFormatting sqref="R25">
    <cfRule type="expression" dxfId="8359" priority="902">
      <formula>R25&lt;S25/2</formula>
    </cfRule>
  </conditionalFormatting>
  <conditionalFormatting sqref="T25">
    <cfRule type="expression" dxfId="8358" priority="901">
      <formula>T25&lt;U25/2</formula>
    </cfRule>
  </conditionalFormatting>
  <conditionalFormatting sqref="V25">
    <cfRule type="expression" dxfId="8357" priority="900">
      <formula>V25&lt;W25/2</formula>
    </cfRule>
  </conditionalFormatting>
  <conditionalFormatting sqref="X25">
    <cfRule type="expression" dxfId="8356" priority="899">
      <formula>X25&lt;Y25/2</formula>
    </cfRule>
  </conditionalFormatting>
  <conditionalFormatting sqref="C26:D26">
    <cfRule type="cellIs" dxfId="8355" priority="898" operator="equal">
      <formula>0</formula>
    </cfRule>
  </conditionalFormatting>
  <conditionalFormatting sqref="B26">
    <cfRule type="expression" dxfId="8354" priority="897">
      <formula>C26=0</formula>
    </cfRule>
  </conditionalFormatting>
  <conditionalFormatting sqref="G26">
    <cfRule type="expression" dxfId="8353" priority="896">
      <formula>G26&lt;H26/2</formula>
    </cfRule>
  </conditionalFormatting>
  <conditionalFormatting sqref="I26">
    <cfRule type="expression" dxfId="8352" priority="895">
      <formula>I26&lt;J26/2</formula>
    </cfRule>
  </conditionalFormatting>
  <conditionalFormatting sqref="E26">
    <cfRule type="expression" dxfId="8351" priority="894">
      <formula>E26&lt;F26/2</formula>
    </cfRule>
  </conditionalFormatting>
  <conditionalFormatting sqref="P26">
    <cfRule type="expression" dxfId="8350" priority="893">
      <formula>P26&lt;Q26/2</formula>
    </cfRule>
  </conditionalFormatting>
  <conditionalFormatting sqref="R26">
    <cfRule type="expression" dxfId="8349" priority="892">
      <formula>R26&lt;S26/2</formula>
    </cfRule>
  </conditionalFormatting>
  <conditionalFormatting sqref="T26">
    <cfRule type="expression" dxfId="8348" priority="891">
      <formula>T26&lt;U26/2</formula>
    </cfRule>
  </conditionalFormatting>
  <conditionalFormatting sqref="V26">
    <cfRule type="expression" dxfId="8347" priority="890">
      <formula>V26&lt;W26/2</formula>
    </cfRule>
  </conditionalFormatting>
  <conditionalFormatting sqref="X26">
    <cfRule type="expression" dxfId="8346" priority="889">
      <formula>X26&lt;Y26/2</formula>
    </cfRule>
  </conditionalFormatting>
  <conditionalFormatting sqref="C27:D27">
    <cfRule type="cellIs" dxfId="8345" priority="888" operator="equal">
      <formula>0</formula>
    </cfRule>
  </conditionalFormatting>
  <conditionalFormatting sqref="B27">
    <cfRule type="expression" dxfId="8344" priority="887">
      <formula>C27=0</formula>
    </cfRule>
  </conditionalFormatting>
  <conditionalFormatting sqref="G27">
    <cfRule type="expression" dxfId="8343" priority="886">
      <formula>G27&lt;H27/2</formula>
    </cfRule>
  </conditionalFormatting>
  <conditionalFormatting sqref="I27">
    <cfRule type="expression" dxfId="8342" priority="885">
      <formula>I27&lt;J27/2</formula>
    </cfRule>
  </conditionalFormatting>
  <conditionalFormatting sqref="E27">
    <cfRule type="expression" dxfId="8341" priority="884">
      <formula>E27&lt;F27/2</formula>
    </cfRule>
  </conditionalFormatting>
  <conditionalFormatting sqref="P27">
    <cfRule type="expression" dxfId="8340" priority="883">
      <formula>P27&lt;Q27/2</formula>
    </cfRule>
  </conditionalFormatting>
  <conditionalFormatting sqref="R27">
    <cfRule type="expression" dxfId="8339" priority="882">
      <formula>R27&lt;S27/2</formula>
    </cfRule>
  </conditionalFormatting>
  <conditionalFormatting sqref="T27">
    <cfRule type="expression" dxfId="8338" priority="881">
      <formula>T27&lt;U27/2</formula>
    </cfRule>
  </conditionalFormatting>
  <conditionalFormatting sqref="V27">
    <cfRule type="expression" dxfId="8337" priority="880">
      <formula>V27&lt;W27/2</formula>
    </cfRule>
  </conditionalFormatting>
  <conditionalFormatting sqref="X27">
    <cfRule type="expression" dxfId="8336" priority="879">
      <formula>X27&lt;Y27/2</formula>
    </cfRule>
  </conditionalFormatting>
  <conditionalFormatting sqref="C28:D28">
    <cfRule type="cellIs" dxfId="8335" priority="878" operator="equal">
      <formula>0</formula>
    </cfRule>
  </conditionalFormatting>
  <conditionalFormatting sqref="B28">
    <cfRule type="expression" dxfId="8334" priority="877">
      <formula>C28=0</formula>
    </cfRule>
  </conditionalFormatting>
  <conditionalFormatting sqref="G28">
    <cfRule type="expression" dxfId="8333" priority="876">
      <formula>G28&lt;H28/2</formula>
    </cfRule>
  </conditionalFormatting>
  <conditionalFormatting sqref="I28">
    <cfRule type="expression" dxfId="8332" priority="875">
      <formula>I28&lt;J28/2</formula>
    </cfRule>
  </conditionalFormatting>
  <conditionalFormatting sqref="E28">
    <cfRule type="expression" dxfId="8331" priority="874">
      <formula>E28&lt;F28/2</formula>
    </cfRule>
  </conditionalFormatting>
  <conditionalFormatting sqref="P28">
    <cfRule type="expression" dxfId="8330" priority="873">
      <formula>P28&lt;Q28/2</formula>
    </cfRule>
  </conditionalFormatting>
  <conditionalFormatting sqref="R28">
    <cfRule type="expression" dxfId="8329" priority="872">
      <formula>R28&lt;S28/2</formula>
    </cfRule>
  </conditionalFormatting>
  <conditionalFormatting sqref="T28">
    <cfRule type="expression" dxfId="8328" priority="871">
      <formula>T28&lt;U28/2</formula>
    </cfRule>
  </conditionalFormatting>
  <conditionalFormatting sqref="V28">
    <cfRule type="expression" dxfId="8327" priority="870">
      <formula>V28&lt;W28/2</formula>
    </cfRule>
  </conditionalFormatting>
  <conditionalFormatting sqref="X28">
    <cfRule type="expression" dxfId="8326" priority="869">
      <formula>X28&lt;Y28/2</formula>
    </cfRule>
  </conditionalFormatting>
  <conditionalFormatting sqref="C29:D29">
    <cfRule type="cellIs" dxfId="8325" priority="868" operator="equal">
      <formula>0</formula>
    </cfRule>
  </conditionalFormatting>
  <conditionalFormatting sqref="B29">
    <cfRule type="expression" dxfId="8324" priority="867">
      <formula>C29=0</formula>
    </cfRule>
  </conditionalFormatting>
  <conditionalFormatting sqref="G29">
    <cfRule type="expression" dxfId="8323" priority="866">
      <formula>G29&lt;H29/2</formula>
    </cfRule>
  </conditionalFormatting>
  <conditionalFormatting sqref="I29">
    <cfRule type="expression" dxfId="8322" priority="865">
      <formula>I29&lt;J29/2</formula>
    </cfRule>
  </conditionalFormatting>
  <conditionalFormatting sqref="E29">
    <cfRule type="expression" dxfId="8321" priority="864">
      <formula>E29&lt;F29/2</formula>
    </cfRule>
  </conditionalFormatting>
  <conditionalFormatting sqref="P29">
    <cfRule type="expression" dxfId="8320" priority="863">
      <formula>P29&lt;Q29/2</formula>
    </cfRule>
  </conditionalFormatting>
  <conditionalFormatting sqref="R29">
    <cfRule type="expression" dxfId="8319" priority="862">
      <formula>R29&lt;S29/2</formula>
    </cfRule>
  </conditionalFormatting>
  <conditionalFormatting sqref="T29">
    <cfRule type="expression" dxfId="8318" priority="861">
      <formula>T29&lt;U29/2</formula>
    </cfRule>
  </conditionalFormatting>
  <conditionalFormatting sqref="V29">
    <cfRule type="expression" dxfId="8317" priority="860">
      <formula>V29&lt;W29/2</formula>
    </cfRule>
  </conditionalFormatting>
  <conditionalFormatting sqref="X29">
    <cfRule type="expression" dxfId="8316" priority="859">
      <formula>X29&lt;Y29/2</formula>
    </cfRule>
  </conditionalFormatting>
  <conditionalFormatting sqref="E5:M5 P5:AB5 K6:K29 Z6:Z29 M6:M29 AB6:AB29 Q6:Q11 E6:F11">
    <cfRule type="expression" dxfId="8315" priority="858">
      <formula>$C$5=0</formula>
    </cfRule>
  </conditionalFormatting>
  <conditionalFormatting sqref="E6:M6 P6:AB6">
    <cfRule type="expression" dxfId="8314" priority="857">
      <formula>$C$6=0</formula>
    </cfRule>
  </conditionalFormatting>
  <conditionalFormatting sqref="E7:M7 P7:AB7">
    <cfRule type="expression" dxfId="8313" priority="856">
      <formula>$C$7=0</formula>
    </cfRule>
  </conditionalFormatting>
  <conditionalFormatting sqref="E8:M8 P8:AB8">
    <cfRule type="expression" dxfId="8312" priority="855">
      <formula>$C$8=0</formula>
    </cfRule>
  </conditionalFormatting>
  <conditionalFormatting sqref="E9:M9 P9:AB9">
    <cfRule type="expression" dxfId="8311" priority="854">
      <formula>$C$9=0</formula>
    </cfRule>
  </conditionalFormatting>
  <conditionalFormatting sqref="E10:M10 P10:AB10">
    <cfRule type="expression" dxfId="8310" priority="853">
      <formula>$C$10=0</formula>
    </cfRule>
  </conditionalFormatting>
  <conditionalFormatting sqref="E11:M11 P11:AB11">
    <cfRule type="expression" dxfId="8309" priority="852">
      <formula>$C$11=0</formula>
    </cfRule>
  </conditionalFormatting>
  <conditionalFormatting sqref="E12:M12 P12:AB12">
    <cfRule type="expression" dxfId="8308" priority="851">
      <formula>$C$12=0</formula>
    </cfRule>
  </conditionalFormatting>
  <conditionalFormatting sqref="E13:M13 P13:AB13">
    <cfRule type="expression" dxfId="8307" priority="850">
      <formula>$C$13=0</formula>
    </cfRule>
  </conditionalFormatting>
  <conditionalFormatting sqref="E14:M14 P14:AB14">
    <cfRule type="expression" dxfId="8306" priority="849">
      <formula>$C$14=0</formula>
    </cfRule>
  </conditionalFormatting>
  <conditionalFormatting sqref="E15:M15 P15:AB15">
    <cfRule type="expression" dxfId="8305" priority="848">
      <formula>$C$15=0</formula>
    </cfRule>
  </conditionalFormatting>
  <conditionalFormatting sqref="E16:M16 P16:AB16">
    <cfRule type="expression" dxfId="8304" priority="847">
      <formula>$C$16=0</formula>
    </cfRule>
  </conditionalFormatting>
  <conditionalFormatting sqref="E17:M17 P17:AB17">
    <cfRule type="expression" dxfId="8303" priority="846">
      <formula>$C$17=0</formula>
    </cfRule>
  </conditionalFormatting>
  <conditionalFormatting sqref="E18:M18 P18:AB18">
    <cfRule type="expression" dxfId="8302" priority="845">
      <formula>$C$18=0</formula>
    </cfRule>
  </conditionalFormatting>
  <conditionalFormatting sqref="E19:M19 P19:AB19">
    <cfRule type="expression" dxfId="8301" priority="844">
      <formula>$C$19=0</formula>
    </cfRule>
  </conditionalFormatting>
  <conditionalFormatting sqref="E20:M20 P20:AB20">
    <cfRule type="expression" dxfId="8300" priority="843">
      <formula>$C$20=0</formula>
    </cfRule>
  </conditionalFormatting>
  <conditionalFormatting sqref="E21:M21 P21:AB21">
    <cfRule type="expression" dxfId="8299" priority="842">
      <formula>$C$21=0</formula>
    </cfRule>
  </conditionalFormatting>
  <conditionalFormatting sqref="E22:M22 P22:AB22">
    <cfRule type="expression" dxfId="8298" priority="841">
      <formula>$C$22=0</formula>
    </cfRule>
  </conditionalFormatting>
  <conditionalFormatting sqref="E23:M23 P23:AB23">
    <cfRule type="expression" dxfId="8297" priority="840">
      <formula>$C$23=0</formula>
    </cfRule>
  </conditionalFormatting>
  <conditionalFormatting sqref="E24:M24 P24:AB24">
    <cfRule type="expression" dxfId="8296" priority="839">
      <formula>$C$24=0</formula>
    </cfRule>
  </conditionalFormatting>
  <conditionalFormatting sqref="E25:M25 P25:AB25">
    <cfRule type="expression" dxfId="8295" priority="838">
      <formula>$C$25=0</formula>
    </cfRule>
  </conditionalFormatting>
  <conditionalFormatting sqref="E26:M26 P26:AB26">
    <cfRule type="expression" dxfId="8294" priority="837">
      <formula>$C$26=0</formula>
    </cfRule>
  </conditionalFormatting>
  <conditionalFormatting sqref="E27:M27 P27:AB27">
    <cfRule type="expression" dxfId="8293" priority="836">
      <formula>$C$27=0</formula>
    </cfRule>
  </conditionalFormatting>
  <conditionalFormatting sqref="E28:M28 P28:AB28">
    <cfRule type="expression" dxfId="8292" priority="835">
      <formula>$C$28=0</formula>
    </cfRule>
  </conditionalFormatting>
  <conditionalFormatting sqref="E29:M29 P29:AB29">
    <cfRule type="expression" dxfId="8291" priority="834">
      <formula>$C$29=0</formula>
    </cfRule>
  </conditionalFormatting>
  <conditionalFormatting sqref="K5:K29">
    <cfRule type="containsErrors" dxfId="8290" priority="783">
      <formula>ISERROR(K5)</formula>
    </cfRule>
    <cfRule type="expression" dxfId="8289" priority="833">
      <formula>K5&lt;50</formula>
    </cfRule>
  </conditionalFormatting>
  <conditionalFormatting sqref="K6">
    <cfRule type="expression" dxfId="8288" priority="832">
      <formula>K6&lt;50</formula>
    </cfRule>
  </conditionalFormatting>
  <conditionalFormatting sqref="K7">
    <cfRule type="expression" dxfId="8287" priority="831">
      <formula>K7&lt;50</formula>
    </cfRule>
  </conditionalFormatting>
  <conditionalFormatting sqref="K8">
    <cfRule type="expression" dxfId="8286" priority="830">
      <formula>K8&lt;50</formula>
    </cfRule>
  </conditionalFormatting>
  <conditionalFormatting sqref="K9">
    <cfRule type="expression" dxfId="8285" priority="829">
      <formula>K9&lt;50</formula>
    </cfRule>
  </conditionalFormatting>
  <conditionalFormatting sqref="K10">
    <cfRule type="expression" dxfId="8284" priority="828">
      <formula>K10&lt;50</formula>
    </cfRule>
  </conditionalFormatting>
  <conditionalFormatting sqref="K11">
    <cfRule type="expression" dxfId="8283" priority="827">
      <formula>K11&lt;50</formula>
    </cfRule>
  </conditionalFormatting>
  <conditionalFormatting sqref="K12">
    <cfRule type="expression" dxfId="8282" priority="826">
      <formula>K12&lt;50</formula>
    </cfRule>
  </conditionalFormatting>
  <conditionalFormatting sqref="K13">
    <cfRule type="expression" dxfId="8281" priority="825">
      <formula>K13&lt;50</formula>
    </cfRule>
  </conditionalFormatting>
  <conditionalFormatting sqref="K14">
    <cfRule type="expression" dxfId="8280" priority="824">
      <formula>K14&lt;50</formula>
    </cfRule>
  </conditionalFormatting>
  <conditionalFormatting sqref="K15">
    <cfRule type="expression" dxfId="8279" priority="823">
      <formula>K15&lt;50</formula>
    </cfRule>
  </conditionalFormatting>
  <conditionalFormatting sqref="K16">
    <cfRule type="expression" dxfId="8278" priority="822">
      <formula>K16&lt;50</formula>
    </cfRule>
  </conditionalFormatting>
  <conditionalFormatting sqref="K17">
    <cfRule type="expression" dxfId="8277" priority="821">
      <formula>K17&lt;50</formula>
    </cfRule>
  </conditionalFormatting>
  <conditionalFormatting sqref="K18">
    <cfRule type="expression" dxfId="8276" priority="820">
      <formula>K18&lt;50</formula>
    </cfRule>
  </conditionalFormatting>
  <conditionalFormatting sqref="K19">
    <cfRule type="expression" dxfId="8275" priority="819">
      <formula>K19&lt;50</formula>
    </cfRule>
  </conditionalFormatting>
  <conditionalFormatting sqref="K20">
    <cfRule type="expression" dxfId="8274" priority="818">
      <formula>K20&lt;50</formula>
    </cfRule>
  </conditionalFormatting>
  <conditionalFormatting sqref="K21">
    <cfRule type="expression" dxfId="8273" priority="817">
      <formula>K21&lt;50</formula>
    </cfRule>
  </conditionalFormatting>
  <conditionalFormatting sqref="K22">
    <cfRule type="expression" dxfId="8272" priority="816">
      <formula>K22&lt;50</formula>
    </cfRule>
  </conditionalFormatting>
  <conditionalFormatting sqref="K23">
    <cfRule type="expression" dxfId="8271" priority="815">
      <formula>K23&lt;50</formula>
    </cfRule>
  </conditionalFormatting>
  <conditionalFormatting sqref="K24">
    <cfRule type="expression" dxfId="8270" priority="814">
      <formula>K24&lt;50</formula>
    </cfRule>
  </conditionalFormatting>
  <conditionalFormatting sqref="K25">
    <cfRule type="expression" dxfId="8269" priority="813">
      <formula>K25&lt;50</formula>
    </cfRule>
  </conditionalFormatting>
  <conditionalFormatting sqref="K26">
    <cfRule type="expression" dxfId="8268" priority="812">
      <formula>K26&lt;50</formula>
    </cfRule>
  </conditionalFormatting>
  <conditionalFormatting sqref="K27">
    <cfRule type="expression" dxfId="8267" priority="811">
      <formula>K27&lt;50</formula>
    </cfRule>
  </conditionalFormatting>
  <conditionalFormatting sqref="K28">
    <cfRule type="expression" dxfId="8266" priority="810">
      <formula>K28&lt;50</formula>
    </cfRule>
  </conditionalFormatting>
  <conditionalFormatting sqref="K29">
    <cfRule type="expression" dxfId="8265" priority="809">
      <formula>K29&lt;50</formula>
    </cfRule>
  </conditionalFormatting>
  <conditionalFormatting sqref="Z5:Z29">
    <cfRule type="containsErrors" dxfId="8264" priority="782">
      <formula>ISERROR(Z5)</formula>
    </cfRule>
    <cfRule type="expression" dxfId="8263" priority="808">
      <formula>Z5&lt;50</formula>
    </cfRule>
  </conditionalFormatting>
  <conditionalFormatting sqref="Z6">
    <cfRule type="expression" dxfId="8262" priority="807">
      <formula>Z6&lt;50</formula>
    </cfRule>
  </conditionalFormatting>
  <conditionalFormatting sqref="Z7">
    <cfRule type="expression" dxfId="8261" priority="806">
      <formula>Z7&lt;50</formula>
    </cfRule>
  </conditionalFormatting>
  <conditionalFormatting sqref="Z8">
    <cfRule type="expression" dxfId="8260" priority="805">
      <formula>Z8&lt;50</formula>
    </cfRule>
  </conditionalFormatting>
  <conditionalFormatting sqref="Z9">
    <cfRule type="expression" dxfId="8259" priority="804">
      <formula>Z9&lt;50</formula>
    </cfRule>
  </conditionalFormatting>
  <conditionalFormatting sqref="Z10">
    <cfRule type="expression" dxfId="8258" priority="803">
      <formula>Z10&lt;50</formula>
    </cfRule>
  </conditionalFormatting>
  <conditionalFormatting sqref="Z11">
    <cfRule type="expression" dxfId="8257" priority="802">
      <formula>Z11&lt;50</formula>
    </cfRule>
  </conditionalFormatting>
  <conditionalFormatting sqref="Z12">
    <cfRule type="expression" dxfId="8256" priority="801">
      <formula>Z12&lt;50</formula>
    </cfRule>
  </conditionalFormatting>
  <conditionalFormatting sqref="Z13">
    <cfRule type="expression" dxfId="8255" priority="800">
      <formula>Z13&lt;50</formula>
    </cfRule>
  </conditionalFormatting>
  <conditionalFormatting sqref="Z14">
    <cfRule type="expression" dxfId="8254" priority="799">
      <formula>Z14&lt;50</formula>
    </cfRule>
  </conditionalFormatting>
  <conditionalFormatting sqref="Z15">
    <cfRule type="expression" dxfId="8253" priority="798">
      <formula>Z15&lt;50</formula>
    </cfRule>
  </conditionalFormatting>
  <conditionalFormatting sqref="Z16">
    <cfRule type="expression" dxfId="8252" priority="797">
      <formula>Z16&lt;50</formula>
    </cfRule>
  </conditionalFormatting>
  <conditionalFormatting sqref="Z17">
    <cfRule type="expression" dxfId="8251" priority="796">
      <formula>Z17&lt;50</formula>
    </cfRule>
  </conditionalFormatting>
  <conditionalFormatting sqref="Z18">
    <cfRule type="expression" dxfId="8250" priority="795">
      <formula>Z18&lt;50</formula>
    </cfRule>
  </conditionalFormatting>
  <conditionalFormatting sqref="Z19">
    <cfRule type="expression" dxfId="8249" priority="794">
      <formula>Z19&lt;50</formula>
    </cfRule>
  </conditionalFormatting>
  <conditionalFormatting sqref="Z20">
    <cfRule type="expression" dxfId="8248" priority="793">
      <formula>Z20&lt;50</formula>
    </cfRule>
  </conditionalFormatting>
  <conditionalFormatting sqref="Z21">
    <cfRule type="expression" dxfId="8247" priority="792">
      <formula>Z21&lt;50</formula>
    </cfRule>
  </conditionalFormatting>
  <conditionalFormatting sqref="Z22">
    <cfRule type="expression" dxfId="8246" priority="791">
      <formula>Z22&lt;50</formula>
    </cfRule>
  </conditionalFormatting>
  <conditionalFormatting sqref="Z23">
    <cfRule type="expression" dxfId="8245" priority="790">
      <formula>Z23&lt;50</formula>
    </cfRule>
  </conditionalFormatting>
  <conditionalFormatting sqref="Z24">
    <cfRule type="expression" dxfId="8244" priority="789">
      <formula>Z24&lt;50</formula>
    </cfRule>
  </conditionalFormatting>
  <conditionalFormatting sqref="Z25">
    <cfRule type="expression" dxfId="8243" priority="788">
      <formula>Z25&lt;50</formula>
    </cfRule>
  </conditionalFormatting>
  <conditionalFormatting sqref="Z26">
    <cfRule type="expression" dxfId="8242" priority="787">
      <formula>Z26&lt;50</formula>
    </cfRule>
  </conditionalFormatting>
  <conditionalFormatting sqref="Z27">
    <cfRule type="expression" dxfId="8241" priority="786">
      <formula>Z27&lt;50</formula>
    </cfRule>
  </conditionalFormatting>
  <conditionalFormatting sqref="Z28">
    <cfRule type="expression" dxfId="8240" priority="785">
      <formula>Z28&lt;50</formula>
    </cfRule>
  </conditionalFormatting>
  <conditionalFormatting sqref="Z29">
    <cfRule type="expression" dxfId="8239" priority="784">
      <formula>Z29&lt;50</formula>
    </cfRule>
  </conditionalFormatting>
  <conditionalFormatting sqref="G5">
    <cfRule type="expression" dxfId="8238" priority="781">
      <formula>G5&lt;H5/2</formula>
    </cfRule>
  </conditionalFormatting>
  <conditionalFormatting sqref="E5:E11">
    <cfRule type="expression" dxfId="8237" priority="780">
      <formula>E5&lt;F5/2</formula>
    </cfRule>
  </conditionalFormatting>
  <conditionalFormatting sqref="G6">
    <cfRule type="expression" dxfId="8236" priority="779">
      <formula>G6&lt;H6/2</formula>
    </cfRule>
  </conditionalFormatting>
  <conditionalFormatting sqref="E6">
    <cfRule type="expression" dxfId="8235" priority="778">
      <formula>E6&lt;F6/2</formula>
    </cfRule>
  </conditionalFormatting>
  <conditionalFormatting sqref="G7">
    <cfRule type="expression" dxfId="8234" priority="777">
      <formula>G7&lt;H7/2</formula>
    </cfRule>
  </conditionalFormatting>
  <conditionalFormatting sqref="E7">
    <cfRule type="expression" dxfId="8233" priority="776">
      <formula>E7&lt;F7/2</formula>
    </cfRule>
  </conditionalFormatting>
  <conditionalFormatting sqref="G8">
    <cfRule type="expression" dxfId="8232" priority="775">
      <formula>G8&lt;H8/2</formula>
    </cfRule>
  </conditionalFormatting>
  <conditionalFormatting sqref="E8">
    <cfRule type="expression" dxfId="8231" priority="774">
      <formula>E8&lt;F8/2</formula>
    </cfRule>
  </conditionalFormatting>
  <conditionalFormatting sqref="G9">
    <cfRule type="expression" dxfId="8230" priority="773">
      <formula>G9&lt;H9/2</formula>
    </cfRule>
  </conditionalFormatting>
  <conditionalFormatting sqref="E9">
    <cfRule type="expression" dxfId="8229" priority="772">
      <formula>E9&lt;F9/2</formula>
    </cfRule>
  </conditionalFormatting>
  <conditionalFormatting sqref="G10">
    <cfRule type="expression" dxfId="8228" priority="771">
      <formula>G10&lt;H10/2</formula>
    </cfRule>
  </conditionalFormatting>
  <conditionalFormatting sqref="E10">
    <cfRule type="expression" dxfId="8227" priority="770">
      <formula>E10&lt;F10/2</formula>
    </cfRule>
  </conditionalFormatting>
  <conditionalFormatting sqref="G11">
    <cfRule type="expression" dxfId="8226" priority="769">
      <formula>G11&lt;H11/2</formula>
    </cfRule>
  </conditionalFormatting>
  <conditionalFormatting sqref="E11">
    <cfRule type="expression" dxfId="8225" priority="768">
      <formula>E11&lt;F11/2</formula>
    </cfRule>
  </conditionalFormatting>
  <conditionalFormatting sqref="E5:H5 H6:H11 E6:F11">
    <cfRule type="expression" dxfId="8224" priority="767">
      <formula>$C$5=0</formula>
    </cfRule>
  </conditionalFormatting>
  <conditionalFormatting sqref="E6:H6">
    <cfRule type="expression" dxfId="8223" priority="766">
      <formula>$C$6=0</formula>
    </cfRule>
  </conditionalFormatting>
  <conditionalFormatting sqref="E7:H7">
    <cfRule type="expression" dxfId="8222" priority="765">
      <formula>$C$7=0</formula>
    </cfRule>
  </conditionalFormatting>
  <conditionalFormatting sqref="E8:H8">
    <cfRule type="expression" dxfId="8221" priority="764">
      <formula>$C$8=0</formula>
    </cfRule>
  </conditionalFormatting>
  <conditionalFormatting sqref="E9:H9">
    <cfRule type="expression" dxfId="8220" priority="763">
      <formula>$C$9=0</formula>
    </cfRule>
  </conditionalFormatting>
  <conditionalFormatting sqref="E10:H10">
    <cfRule type="expression" dxfId="8219" priority="762">
      <formula>$C$10=0</formula>
    </cfRule>
  </conditionalFormatting>
  <conditionalFormatting sqref="E11:H11">
    <cfRule type="expression" dxfId="8218" priority="761">
      <formula>$C$11=0</formula>
    </cfRule>
  </conditionalFormatting>
  <conditionalFormatting sqref="R5">
    <cfRule type="expression" dxfId="8217" priority="760">
      <formula>R5&lt;S5/2</formula>
    </cfRule>
  </conditionalFormatting>
  <conditionalFormatting sqref="P5">
    <cfRule type="expression" dxfId="8216" priority="759">
      <formula>P5&lt;Q5/2</formula>
    </cfRule>
  </conditionalFormatting>
  <conditionalFormatting sqref="R6">
    <cfRule type="expression" dxfId="8215" priority="758">
      <formula>R6&lt;S6/2</formula>
    </cfRule>
  </conditionalFormatting>
  <conditionalFormatting sqref="P6">
    <cfRule type="expression" dxfId="8214" priority="757">
      <formula>P6&lt;Q6/2</formula>
    </cfRule>
  </conditionalFormatting>
  <conditionalFormatting sqref="R7">
    <cfRule type="expression" dxfId="8213" priority="756">
      <formula>R7&lt;S7/2</formula>
    </cfRule>
  </conditionalFormatting>
  <conditionalFormatting sqref="P7">
    <cfRule type="expression" dxfId="8212" priority="755">
      <formula>P7&lt;Q7/2</formula>
    </cfRule>
  </conditionalFormatting>
  <conditionalFormatting sqref="R8">
    <cfRule type="expression" dxfId="8211" priority="754">
      <formula>R8&lt;S8/2</formula>
    </cfRule>
  </conditionalFormatting>
  <conditionalFormatting sqref="P8">
    <cfRule type="expression" dxfId="8210" priority="753">
      <formula>P8&lt;Q8/2</formula>
    </cfRule>
  </conditionalFormatting>
  <conditionalFormatting sqref="R9">
    <cfRule type="expression" dxfId="8209" priority="752">
      <formula>R9&lt;S9/2</formula>
    </cfRule>
  </conditionalFormatting>
  <conditionalFormatting sqref="P9">
    <cfRule type="expression" dxfId="8208" priority="751">
      <formula>P9&lt;Q9/2</formula>
    </cfRule>
  </conditionalFormatting>
  <conditionalFormatting sqref="R10">
    <cfRule type="expression" dxfId="8207" priority="750">
      <formula>R10&lt;S10/2</formula>
    </cfRule>
  </conditionalFormatting>
  <conditionalFormatting sqref="P10">
    <cfRule type="expression" dxfId="8206" priority="749">
      <formula>P10&lt;Q10/2</formula>
    </cfRule>
  </conditionalFormatting>
  <conditionalFormatting sqref="R11">
    <cfRule type="expression" dxfId="8205" priority="748">
      <formula>R11&lt;S11/2</formula>
    </cfRule>
  </conditionalFormatting>
  <conditionalFormatting sqref="P11">
    <cfRule type="expression" dxfId="8204" priority="747">
      <formula>P11&lt;Q11/2</formula>
    </cfRule>
  </conditionalFormatting>
  <conditionalFormatting sqref="P5:S5 S6:S11 Q6:Q11">
    <cfRule type="expression" dxfId="8203" priority="746">
      <formula>$C$5=0</formula>
    </cfRule>
  </conditionalFormatting>
  <conditionalFormatting sqref="P6:S6">
    <cfRule type="expression" dxfId="8202" priority="745">
      <formula>$C$6=0</formula>
    </cfRule>
  </conditionalFormatting>
  <conditionalFormatting sqref="P7:S7">
    <cfRule type="expression" dxfId="8201" priority="744">
      <formula>$C$7=0</formula>
    </cfRule>
  </conditionalFormatting>
  <conditionalFormatting sqref="P8:S8">
    <cfRule type="expression" dxfId="8200" priority="743">
      <formula>$C$8=0</formula>
    </cfRule>
  </conditionalFormatting>
  <conditionalFormatting sqref="P9:S9">
    <cfRule type="expression" dxfId="8199" priority="742">
      <formula>$C$9=0</formula>
    </cfRule>
  </conditionalFormatting>
  <conditionalFormatting sqref="P10:S10">
    <cfRule type="expression" dxfId="8198" priority="741">
      <formula>$C$10=0</formula>
    </cfRule>
  </conditionalFormatting>
  <conditionalFormatting sqref="P11:S11">
    <cfRule type="expression" dxfId="8197" priority="740">
      <formula>$C$11=0</formula>
    </cfRule>
  </conditionalFormatting>
  <conditionalFormatting sqref="AC5:AE5">
    <cfRule type="expression" dxfId="8196" priority="738">
      <formula>C5=0</formula>
    </cfRule>
    <cfRule type="iconSet" priority="739">
      <iconSet iconSet="3Arrows" reverse="1">
        <cfvo type="percent" val="0"/>
        <cfvo type="num" val="1"/>
        <cfvo type="num" val="2"/>
      </iconSet>
    </cfRule>
  </conditionalFormatting>
  <conditionalFormatting sqref="AC6:AE6">
    <cfRule type="expression" dxfId="8195" priority="736">
      <formula>C6=0</formula>
    </cfRule>
    <cfRule type="iconSet" priority="737">
      <iconSet iconSet="3Arrows" reverse="1">
        <cfvo type="percent" val="0"/>
        <cfvo type="num" val="1"/>
        <cfvo type="num" val="2"/>
      </iconSet>
    </cfRule>
  </conditionalFormatting>
  <conditionalFormatting sqref="AC7:AE7">
    <cfRule type="expression" dxfId="8194" priority="734">
      <formula>C7=0</formula>
    </cfRule>
    <cfRule type="iconSet" priority="735">
      <iconSet iconSet="3Arrows" reverse="1">
        <cfvo type="percent" val="0"/>
        <cfvo type="num" val="1"/>
        <cfvo type="num" val="2"/>
      </iconSet>
    </cfRule>
  </conditionalFormatting>
  <conditionalFormatting sqref="AC8:AE8">
    <cfRule type="expression" dxfId="8193" priority="732">
      <formula>C8=0</formula>
    </cfRule>
    <cfRule type="iconSet" priority="733">
      <iconSet iconSet="3Arrows" reverse="1">
        <cfvo type="percent" val="0"/>
        <cfvo type="num" val="1"/>
        <cfvo type="num" val="2"/>
      </iconSet>
    </cfRule>
  </conditionalFormatting>
  <conditionalFormatting sqref="AC9:AE9">
    <cfRule type="expression" dxfId="8192" priority="730">
      <formula>C9=0</formula>
    </cfRule>
    <cfRule type="iconSet" priority="731">
      <iconSet iconSet="3Arrows" reverse="1">
        <cfvo type="percent" val="0"/>
        <cfvo type="num" val="1"/>
        <cfvo type="num" val="2"/>
      </iconSet>
    </cfRule>
  </conditionalFormatting>
  <conditionalFormatting sqref="AC10:AE10">
    <cfRule type="expression" dxfId="8191" priority="728">
      <formula>C10=0</formula>
    </cfRule>
    <cfRule type="iconSet" priority="729">
      <iconSet iconSet="3Arrows" reverse="1">
        <cfvo type="percent" val="0"/>
        <cfvo type="num" val="1"/>
        <cfvo type="num" val="2"/>
      </iconSet>
    </cfRule>
  </conditionalFormatting>
  <conditionalFormatting sqref="AC11:AE11">
    <cfRule type="expression" dxfId="8190" priority="726">
      <formula>C11=0</formula>
    </cfRule>
    <cfRule type="iconSet" priority="727">
      <iconSet iconSet="3Arrows" reverse="1">
        <cfvo type="percent" val="0"/>
        <cfvo type="num" val="1"/>
        <cfvo type="num" val="2"/>
      </iconSet>
    </cfRule>
  </conditionalFormatting>
  <conditionalFormatting sqref="AC12:AE12">
    <cfRule type="expression" dxfId="8189" priority="724">
      <formula>C12=0</formula>
    </cfRule>
    <cfRule type="iconSet" priority="725">
      <iconSet iconSet="3Arrows" reverse="1">
        <cfvo type="percent" val="0"/>
        <cfvo type="num" val="1"/>
        <cfvo type="num" val="2"/>
      </iconSet>
    </cfRule>
  </conditionalFormatting>
  <conditionalFormatting sqref="AC13:AE13">
    <cfRule type="expression" dxfId="8188" priority="722">
      <formula>C13=0</formula>
    </cfRule>
    <cfRule type="iconSet" priority="723">
      <iconSet iconSet="3Arrows" reverse="1">
        <cfvo type="percent" val="0"/>
        <cfvo type="num" val="1"/>
        <cfvo type="num" val="2"/>
      </iconSet>
    </cfRule>
  </conditionalFormatting>
  <conditionalFormatting sqref="AC14:AE14">
    <cfRule type="expression" dxfId="8187" priority="720">
      <formula>C14=0</formula>
    </cfRule>
    <cfRule type="iconSet" priority="721">
      <iconSet iconSet="3Arrows" reverse="1">
        <cfvo type="percent" val="0"/>
        <cfvo type="num" val="1"/>
        <cfvo type="num" val="2"/>
      </iconSet>
    </cfRule>
  </conditionalFormatting>
  <conditionalFormatting sqref="AC15:AE15">
    <cfRule type="expression" dxfId="8186" priority="718">
      <formula>C15=0</formula>
    </cfRule>
    <cfRule type="iconSet" priority="719">
      <iconSet iconSet="3Arrows" reverse="1">
        <cfvo type="percent" val="0"/>
        <cfvo type="num" val="1"/>
        <cfvo type="num" val="2"/>
      </iconSet>
    </cfRule>
  </conditionalFormatting>
  <conditionalFormatting sqref="AC16:AE16">
    <cfRule type="expression" dxfId="8185" priority="716">
      <formula>C16=0</formula>
    </cfRule>
    <cfRule type="iconSet" priority="717">
      <iconSet iconSet="3Arrows" reverse="1">
        <cfvo type="percent" val="0"/>
        <cfvo type="num" val="1"/>
        <cfvo type="num" val="2"/>
      </iconSet>
    </cfRule>
  </conditionalFormatting>
  <conditionalFormatting sqref="AC17:AE17">
    <cfRule type="expression" dxfId="8184" priority="714">
      <formula>C17=0</formula>
    </cfRule>
    <cfRule type="iconSet" priority="715">
      <iconSet iconSet="3Arrows" reverse="1">
        <cfvo type="percent" val="0"/>
        <cfvo type="num" val="1"/>
        <cfvo type="num" val="2"/>
      </iconSet>
    </cfRule>
  </conditionalFormatting>
  <conditionalFormatting sqref="AC18:AE18">
    <cfRule type="expression" dxfId="8183" priority="712">
      <formula>C18=0</formula>
    </cfRule>
    <cfRule type="iconSet" priority="713">
      <iconSet iconSet="3Arrows" reverse="1">
        <cfvo type="percent" val="0"/>
        <cfvo type="num" val="1"/>
        <cfvo type="num" val="2"/>
      </iconSet>
    </cfRule>
  </conditionalFormatting>
  <conditionalFormatting sqref="AC19:AE19">
    <cfRule type="expression" dxfId="8182" priority="710">
      <formula>C19=0</formula>
    </cfRule>
    <cfRule type="iconSet" priority="711">
      <iconSet iconSet="3Arrows" reverse="1">
        <cfvo type="percent" val="0"/>
        <cfvo type="num" val="1"/>
        <cfvo type="num" val="2"/>
      </iconSet>
    </cfRule>
  </conditionalFormatting>
  <conditionalFormatting sqref="AC20:AE20">
    <cfRule type="expression" dxfId="8181" priority="708">
      <formula>C20=0</formula>
    </cfRule>
    <cfRule type="iconSet" priority="709">
      <iconSet iconSet="3Arrows" reverse="1">
        <cfvo type="percent" val="0"/>
        <cfvo type="num" val="1"/>
        <cfvo type="num" val="2"/>
      </iconSet>
    </cfRule>
  </conditionalFormatting>
  <conditionalFormatting sqref="AC21:AE21">
    <cfRule type="expression" dxfId="8180" priority="706">
      <formula>C21=0</formula>
    </cfRule>
    <cfRule type="iconSet" priority="707">
      <iconSet iconSet="3Arrows" reverse="1">
        <cfvo type="percent" val="0"/>
        <cfvo type="num" val="1"/>
        <cfvo type="num" val="2"/>
      </iconSet>
    </cfRule>
  </conditionalFormatting>
  <conditionalFormatting sqref="AC22:AE22">
    <cfRule type="expression" dxfId="8179" priority="704">
      <formula>C22=0</formula>
    </cfRule>
    <cfRule type="iconSet" priority="705">
      <iconSet iconSet="3Arrows" reverse="1">
        <cfvo type="percent" val="0"/>
        <cfvo type="num" val="1"/>
        <cfvo type="num" val="2"/>
      </iconSet>
    </cfRule>
  </conditionalFormatting>
  <conditionalFormatting sqref="AC23:AE23">
    <cfRule type="expression" dxfId="8178" priority="702">
      <formula>C23=0</formula>
    </cfRule>
    <cfRule type="iconSet" priority="703">
      <iconSet iconSet="3Arrows" reverse="1">
        <cfvo type="percent" val="0"/>
        <cfvo type="num" val="1"/>
        <cfvo type="num" val="2"/>
      </iconSet>
    </cfRule>
  </conditionalFormatting>
  <conditionalFormatting sqref="AC24:AE24">
    <cfRule type="expression" dxfId="8177" priority="700">
      <formula>C24=0</formula>
    </cfRule>
    <cfRule type="iconSet" priority="701">
      <iconSet iconSet="3Arrows" reverse="1">
        <cfvo type="percent" val="0"/>
        <cfvo type="num" val="1"/>
        <cfvo type="num" val="2"/>
      </iconSet>
    </cfRule>
  </conditionalFormatting>
  <conditionalFormatting sqref="AC25:AE25">
    <cfRule type="expression" dxfId="8176" priority="698">
      <formula>C25=0</formula>
    </cfRule>
    <cfRule type="iconSet" priority="699">
      <iconSet iconSet="3Arrows" reverse="1">
        <cfvo type="percent" val="0"/>
        <cfvo type="num" val="1"/>
        <cfvo type="num" val="2"/>
      </iconSet>
    </cfRule>
  </conditionalFormatting>
  <conditionalFormatting sqref="AC26:AE26">
    <cfRule type="expression" dxfId="8175" priority="696">
      <formula>C26=0</formula>
    </cfRule>
    <cfRule type="iconSet" priority="697">
      <iconSet iconSet="3Arrows" reverse="1">
        <cfvo type="percent" val="0"/>
        <cfvo type="num" val="1"/>
        <cfvo type="num" val="2"/>
      </iconSet>
    </cfRule>
  </conditionalFormatting>
  <conditionalFormatting sqref="AC27:AE27">
    <cfRule type="expression" dxfId="8174" priority="694">
      <formula>C27=0</formula>
    </cfRule>
    <cfRule type="iconSet" priority="695">
      <iconSet iconSet="3Arrows" reverse="1">
        <cfvo type="percent" val="0"/>
        <cfvo type="num" val="1"/>
        <cfvo type="num" val="2"/>
      </iconSet>
    </cfRule>
  </conditionalFormatting>
  <conditionalFormatting sqref="AC28:AE28">
    <cfRule type="expression" dxfId="8173" priority="692">
      <formula>C28=0</formula>
    </cfRule>
    <cfRule type="iconSet" priority="693">
      <iconSet iconSet="3Arrows" reverse="1">
        <cfvo type="percent" val="0"/>
        <cfvo type="num" val="1"/>
        <cfvo type="num" val="2"/>
      </iconSet>
    </cfRule>
  </conditionalFormatting>
  <conditionalFormatting sqref="AC29:AE29">
    <cfRule type="expression" dxfId="8172" priority="690">
      <formula>C29=0</formula>
    </cfRule>
    <cfRule type="iconSet" priority="691">
      <iconSet iconSet="3Arrows" reverse="1">
        <cfvo type="percent" val="0"/>
        <cfvo type="num" val="1"/>
        <cfvo type="num" val="2"/>
      </iconSet>
    </cfRule>
  </conditionalFormatting>
  <conditionalFormatting sqref="AC5:AE29">
    <cfRule type="containsErrors" dxfId="8171" priority="689">
      <formula>ISERROR(AC5)</formula>
    </cfRule>
  </conditionalFormatting>
  <conditionalFormatting sqref="M5:M29">
    <cfRule type="expression" dxfId="8170" priority="688">
      <formula>$C$5=0</formula>
    </cfRule>
  </conditionalFormatting>
  <conditionalFormatting sqref="M6">
    <cfRule type="expression" dxfId="8169" priority="687">
      <formula>$C$6=0</formula>
    </cfRule>
  </conditionalFormatting>
  <conditionalFormatting sqref="M7">
    <cfRule type="expression" dxfId="8168" priority="686">
      <formula>$C$7=0</formula>
    </cfRule>
  </conditionalFormatting>
  <conditionalFormatting sqref="M8">
    <cfRule type="expression" dxfId="8167" priority="685">
      <formula>$C$8=0</formula>
    </cfRule>
  </conditionalFormatting>
  <conditionalFormatting sqref="M9">
    <cfRule type="expression" dxfId="8166" priority="684">
      <formula>$C$9=0</formula>
    </cfRule>
  </conditionalFormatting>
  <conditionalFormatting sqref="M10">
    <cfRule type="expression" dxfId="8165" priority="683">
      <formula>$C$10=0</formula>
    </cfRule>
  </conditionalFormatting>
  <conditionalFormatting sqref="M11">
    <cfRule type="expression" dxfId="8164" priority="682">
      <formula>$C$11=0</formula>
    </cfRule>
  </conditionalFormatting>
  <conditionalFormatting sqref="M12">
    <cfRule type="expression" dxfId="8163" priority="681">
      <formula>$C$12=0</formula>
    </cfRule>
  </conditionalFormatting>
  <conditionalFormatting sqref="M13">
    <cfRule type="expression" dxfId="8162" priority="680">
      <formula>$C$13=0</formula>
    </cfRule>
  </conditionalFormatting>
  <conditionalFormatting sqref="M14">
    <cfRule type="expression" dxfId="8161" priority="679">
      <formula>$C$14=0</formula>
    </cfRule>
  </conditionalFormatting>
  <conditionalFormatting sqref="M15">
    <cfRule type="expression" dxfId="8160" priority="678">
      <formula>$C$15=0</formula>
    </cfRule>
  </conditionalFormatting>
  <conditionalFormatting sqref="M16">
    <cfRule type="expression" dxfId="8159" priority="677">
      <formula>$C$16=0</formula>
    </cfRule>
  </conditionalFormatting>
  <conditionalFormatting sqref="M17">
    <cfRule type="expression" dxfId="8158" priority="676">
      <formula>$C$17=0</formula>
    </cfRule>
  </conditionalFormatting>
  <conditionalFormatting sqref="M18">
    <cfRule type="expression" dxfId="8157" priority="675">
      <formula>$C$18=0</formula>
    </cfRule>
  </conditionalFormatting>
  <conditionalFormatting sqref="M19">
    <cfRule type="expression" dxfId="8156" priority="674">
      <formula>$C$19=0</formula>
    </cfRule>
  </conditionalFormatting>
  <conditionalFormatting sqref="M20">
    <cfRule type="expression" dxfId="8155" priority="673">
      <formula>$C$20=0</formula>
    </cfRule>
  </conditionalFormatting>
  <conditionalFormatting sqref="M21">
    <cfRule type="expression" dxfId="8154" priority="672">
      <formula>$C$21=0</formula>
    </cfRule>
  </conditionalFormatting>
  <conditionalFormatting sqref="M22">
    <cfRule type="expression" dxfId="8153" priority="671">
      <formula>$C$22=0</formula>
    </cfRule>
  </conditionalFormatting>
  <conditionalFormatting sqref="M23">
    <cfRule type="expression" dxfId="8152" priority="670">
      <formula>$C$23=0</formula>
    </cfRule>
  </conditionalFormatting>
  <conditionalFormatting sqref="M24">
    <cfRule type="expression" dxfId="8151" priority="669">
      <formula>$C$24=0</formula>
    </cfRule>
  </conditionalFormatting>
  <conditionalFormatting sqref="M25">
    <cfRule type="expression" dxfId="8150" priority="668">
      <formula>$C$25=0</formula>
    </cfRule>
  </conditionalFormatting>
  <conditionalFormatting sqref="M26">
    <cfRule type="expression" dxfId="8149" priority="667">
      <formula>$C$26=0</formula>
    </cfRule>
  </conditionalFormatting>
  <conditionalFormatting sqref="M27">
    <cfRule type="expression" dxfId="8148" priority="666">
      <formula>$C$27=0</formula>
    </cfRule>
  </conditionalFormatting>
  <conditionalFormatting sqref="M28">
    <cfRule type="expression" dxfId="8147" priority="665">
      <formula>$C$28=0</formula>
    </cfRule>
  </conditionalFormatting>
  <conditionalFormatting sqref="M29">
    <cfRule type="expression" dxfId="8146" priority="664">
      <formula>$C$29=0</formula>
    </cfRule>
  </conditionalFormatting>
  <conditionalFormatting sqref="M5:M29">
    <cfRule type="expression" dxfId="8145" priority="663">
      <formula>$C$5=0</formula>
    </cfRule>
  </conditionalFormatting>
  <conditionalFormatting sqref="M6">
    <cfRule type="expression" dxfId="8144" priority="662">
      <formula>$C$6=0</formula>
    </cfRule>
  </conditionalFormatting>
  <conditionalFormatting sqref="M7">
    <cfRule type="expression" dxfId="8143" priority="661">
      <formula>$C$7=0</formula>
    </cfRule>
  </conditionalFormatting>
  <conditionalFormatting sqref="M8">
    <cfRule type="expression" dxfId="8142" priority="660">
      <formula>$C$8=0</formula>
    </cfRule>
  </conditionalFormatting>
  <conditionalFormatting sqref="M9">
    <cfRule type="expression" dxfId="8141" priority="659">
      <formula>$C$9=0</formula>
    </cfRule>
  </conditionalFormatting>
  <conditionalFormatting sqref="M10">
    <cfRule type="expression" dxfId="8140" priority="658">
      <formula>$C$10=0</formula>
    </cfRule>
  </conditionalFormatting>
  <conditionalFormatting sqref="M11">
    <cfRule type="expression" dxfId="8139" priority="657">
      <formula>$C$11=0</formula>
    </cfRule>
  </conditionalFormatting>
  <conditionalFormatting sqref="M12">
    <cfRule type="expression" dxfId="8138" priority="656">
      <formula>$C$12=0</formula>
    </cfRule>
  </conditionalFormatting>
  <conditionalFormatting sqref="M13">
    <cfRule type="expression" dxfId="8137" priority="655">
      <formula>$C$13=0</formula>
    </cfRule>
  </conditionalFormatting>
  <conditionalFormatting sqref="M14">
    <cfRule type="expression" dxfId="8136" priority="654">
      <formula>$C$14=0</formula>
    </cfRule>
  </conditionalFormatting>
  <conditionalFormatting sqref="M15">
    <cfRule type="expression" dxfId="8135" priority="653">
      <formula>$C$15=0</formula>
    </cfRule>
  </conditionalFormatting>
  <conditionalFormatting sqref="M16">
    <cfRule type="expression" dxfId="8134" priority="652">
      <formula>$C$16=0</formula>
    </cfRule>
  </conditionalFormatting>
  <conditionalFormatting sqref="M17">
    <cfRule type="expression" dxfId="8133" priority="651">
      <formula>$C$17=0</formula>
    </cfRule>
  </conditionalFormatting>
  <conditionalFormatting sqref="M18">
    <cfRule type="expression" dxfId="8132" priority="650">
      <formula>$C$18=0</formula>
    </cfRule>
  </conditionalFormatting>
  <conditionalFormatting sqref="M19">
    <cfRule type="expression" dxfId="8131" priority="649">
      <formula>$C$19=0</formula>
    </cfRule>
  </conditionalFormatting>
  <conditionalFormatting sqref="M20">
    <cfRule type="expression" dxfId="8130" priority="648">
      <formula>$C$20=0</formula>
    </cfRule>
  </conditionalFormatting>
  <conditionalFormatting sqref="M21">
    <cfRule type="expression" dxfId="8129" priority="647">
      <formula>$C$21=0</formula>
    </cfRule>
  </conditionalFormatting>
  <conditionalFormatting sqref="M22">
    <cfRule type="expression" dxfId="8128" priority="646">
      <formula>$C$22=0</formula>
    </cfRule>
  </conditionalFormatting>
  <conditionalFormatting sqref="M23">
    <cfRule type="expression" dxfId="8127" priority="645">
      <formula>$C$23=0</formula>
    </cfRule>
  </conditionalFormatting>
  <conditionalFormatting sqref="M24">
    <cfRule type="expression" dxfId="8126" priority="644">
      <formula>$C$24=0</formula>
    </cfRule>
  </conditionalFormatting>
  <conditionalFormatting sqref="M25">
    <cfRule type="expression" dxfId="8125" priority="643">
      <formula>$C$25=0</formula>
    </cfRule>
  </conditionalFormatting>
  <conditionalFormatting sqref="M26">
    <cfRule type="expression" dxfId="8124" priority="642">
      <formula>$C$26=0</formula>
    </cfRule>
  </conditionalFormatting>
  <conditionalFormatting sqref="M27">
    <cfRule type="expression" dxfId="8123" priority="641">
      <formula>$C$27=0</formula>
    </cfRule>
  </conditionalFormatting>
  <conditionalFormatting sqref="M28">
    <cfRule type="expression" dxfId="8122" priority="640">
      <formula>$C$28=0</formula>
    </cfRule>
  </conditionalFormatting>
  <conditionalFormatting sqref="M29">
    <cfRule type="expression" dxfId="8121" priority="639">
      <formula>$C$29=0</formula>
    </cfRule>
  </conditionalFormatting>
  <conditionalFormatting sqref="M5:M29">
    <cfRule type="expression" dxfId="8120" priority="638">
      <formula>$C$5=0</formula>
    </cfRule>
  </conditionalFormatting>
  <conditionalFormatting sqref="M6">
    <cfRule type="expression" dxfId="8119" priority="637">
      <formula>$C$6=0</formula>
    </cfRule>
  </conditionalFormatting>
  <conditionalFormatting sqref="M7">
    <cfRule type="expression" dxfId="8118" priority="636">
      <formula>$C$7=0</formula>
    </cfRule>
  </conditionalFormatting>
  <conditionalFormatting sqref="M8">
    <cfRule type="expression" dxfId="8117" priority="635">
      <formula>$C$8=0</formula>
    </cfRule>
  </conditionalFormatting>
  <conditionalFormatting sqref="M9">
    <cfRule type="expression" dxfId="8116" priority="634">
      <formula>$C$9=0</formula>
    </cfRule>
  </conditionalFormatting>
  <conditionalFormatting sqref="M10">
    <cfRule type="expression" dxfId="8115" priority="633">
      <formula>$C$10=0</formula>
    </cfRule>
  </conditionalFormatting>
  <conditionalFormatting sqref="M11">
    <cfRule type="expression" dxfId="8114" priority="632">
      <formula>$C$11=0</formula>
    </cfRule>
  </conditionalFormatting>
  <conditionalFormatting sqref="M12">
    <cfRule type="expression" dxfId="8113" priority="631">
      <formula>$C$12=0</formula>
    </cfRule>
  </conditionalFormatting>
  <conditionalFormatting sqref="M13">
    <cfRule type="expression" dxfId="8112" priority="630">
      <formula>$C$13=0</formula>
    </cfRule>
  </conditionalFormatting>
  <conditionalFormatting sqref="M14">
    <cfRule type="expression" dxfId="8111" priority="629">
      <formula>$C$14=0</formula>
    </cfRule>
  </conditionalFormatting>
  <conditionalFormatting sqref="M15">
    <cfRule type="expression" dxfId="8110" priority="628">
      <formula>$C$15=0</formula>
    </cfRule>
  </conditionalFormatting>
  <conditionalFormatting sqref="M16">
    <cfRule type="expression" dxfId="8109" priority="627">
      <formula>$C$16=0</formula>
    </cfRule>
  </conditionalFormatting>
  <conditionalFormatting sqref="M17">
    <cfRule type="expression" dxfId="8108" priority="626">
      <formula>$C$17=0</formula>
    </cfRule>
  </conditionalFormatting>
  <conditionalFormatting sqref="M18">
    <cfRule type="expression" dxfId="8107" priority="625">
      <formula>$C$18=0</formula>
    </cfRule>
  </conditionalFormatting>
  <conditionalFormatting sqref="M19">
    <cfRule type="expression" dxfId="8106" priority="624">
      <formula>$C$19=0</formula>
    </cfRule>
  </conditionalFormatting>
  <conditionalFormatting sqref="M20">
    <cfRule type="expression" dxfId="8105" priority="623">
      <formula>$C$20=0</formula>
    </cfRule>
  </conditionalFormatting>
  <conditionalFormatting sqref="M21">
    <cfRule type="expression" dxfId="8104" priority="622">
      <formula>$C$21=0</formula>
    </cfRule>
  </conditionalFormatting>
  <conditionalFormatting sqref="M22">
    <cfRule type="expression" dxfId="8103" priority="621">
      <formula>$C$22=0</formula>
    </cfRule>
  </conditionalFormatting>
  <conditionalFormatting sqref="M23">
    <cfRule type="expression" dxfId="8102" priority="620">
      <formula>$C$23=0</formula>
    </cfRule>
  </conditionalFormatting>
  <conditionalFormatting sqref="M24">
    <cfRule type="expression" dxfId="8101" priority="619">
      <formula>$C$24=0</formula>
    </cfRule>
  </conditionalFormatting>
  <conditionalFormatting sqref="M25">
    <cfRule type="expression" dxfId="8100" priority="618">
      <formula>$C$25=0</formula>
    </cfRule>
  </conditionalFormatting>
  <conditionalFormatting sqref="M26">
    <cfRule type="expression" dxfId="8099" priority="617">
      <formula>$C$26=0</formula>
    </cfRule>
  </conditionalFormatting>
  <conditionalFormatting sqref="M27">
    <cfRule type="expression" dxfId="8098" priority="616">
      <formula>$C$27=0</formula>
    </cfRule>
  </conditionalFormatting>
  <conditionalFormatting sqref="M28">
    <cfRule type="expression" dxfId="8097" priority="615">
      <formula>$C$28=0</formula>
    </cfRule>
  </conditionalFormatting>
  <conditionalFormatting sqref="M29">
    <cfRule type="expression" dxfId="8096" priority="614">
      <formula>$C$29=0</formula>
    </cfRule>
  </conditionalFormatting>
  <conditionalFormatting sqref="M5:M29">
    <cfRule type="expression" dxfId="8095" priority="613">
      <formula>$C$5=0</formula>
    </cfRule>
  </conditionalFormatting>
  <conditionalFormatting sqref="M6">
    <cfRule type="expression" dxfId="8094" priority="612">
      <formula>$C$6=0</formula>
    </cfRule>
  </conditionalFormatting>
  <conditionalFormatting sqref="M7">
    <cfRule type="expression" dxfId="8093" priority="611">
      <formula>$C$7=0</formula>
    </cfRule>
  </conditionalFormatting>
  <conditionalFormatting sqref="M8">
    <cfRule type="expression" dxfId="8092" priority="610">
      <formula>$C$8=0</formula>
    </cfRule>
  </conditionalFormatting>
  <conditionalFormatting sqref="M9">
    <cfRule type="expression" dxfId="8091" priority="609">
      <formula>$C$9=0</formula>
    </cfRule>
  </conditionalFormatting>
  <conditionalFormatting sqref="M10">
    <cfRule type="expression" dxfId="8090" priority="608">
      <formula>$C$10=0</formula>
    </cfRule>
  </conditionalFormatting>
  <conditionalFormatting sqref="M11">
    <cfRule type="expression" dxfId="8089" priority="607">
      <formula>$C$11=0</formula>
    </cfRule>
  </conditionalFormatting>
  <conditionalFormatting sqref="M12">
    <cfRule type="expression" dxfId="8088" priority="606">
      <formula>$C$12=0</formula>
    </cfRule>
  </conditionalFormatting>
  <conditionalFormatting sqref="M13">
    <cfRule type="expression" dxfId="8087" priority="605">
      <formula>$C$13=0</formula>
    </cfRule>
  </conditionalFormatting>
  <conditionalFormatting sqref="M14">
    <cfRule type="expression" dxfId="8086" priority="604">
      <formula>$C$14=0</formula>
    </cfRule>
  </conditionalFormatting>
  <conditionalFormatting sqref="M15">
    <cfRule type="expression" dxfId="8085" priority="603">
      <formula>$C$15=0</formula>
    </cfRule>
  </conditionalFormatting>
  <conditionalFormatting sqref="M16">
    <cfRule type="expression" dxfId="8084" priority="602">
      <formula>$C$16=0</formula>
    </cfRule>
  </conditionalFormatting>
  <conditionalFormatting sqref="M17">
    <cfRule type="expression" dxfId="8083" priority="601">
      <formula>$C$17=0</formula>
    </cfRule>
  </conditionalFormatting>
  <conditionalFormatting sqref="M18">
    <cfRule type="expression" dxfId="8082" priority="600">
      <formula>$C$18=0</formula>
    </cfRule>
  </conditionalFormatting>
  <conditionalFormatting sqref="M19">
    <cfRule type="expression" dxfId="8081" priority="599">
      <formula>$C$19=0</formula>
    </cfRule>
  </conditionalFormatting>
  <conditionalFormatting sqref="M20">
    <cfRule type="expression" dxfId="8080" priority="598">
      <formula>$C$20=0</formula>
    </cfRule>
  </conditionalFormatting>
  <conditionalFormatting sqref="M21">
    <cfRule type="expression" dxfId="8079" priority="597">
      <formula>$C$21=0</formula>
    </cfRule>
  </conditionalFormatting>
  <conditionalFormatting sqref="M22">
    <cfRule type="expression" dxfId="8078" priority="596">
      <formula>$C$22=0</formula>
    </cfRule>
  </conditionalFormatting>
  <conditionalFormatting sqref="M23">
    <cfRule type="expression" dxfId="8077" priority="595">
      <formula>$C$23=0</formula>
    </cfRule>
  </conditionalFormatting>
  <conditionalFormatting sqref="M24">
    <cfRule type="expression" dxfId="8076" priority="594">
      <formula>$C$24=0</formula>
    </cfRule>
  </conditionalFormatting>
  <conditionalFormatting sqref="M25">
    <cfRule type="expression" dxfId="8075" priority="593">
      <formula>$C$25=0</formula>
    </cfRule>
  </conditionalFormatting>
  <conditionalFormatting sqref="M26">
    <cfRule type="expression" dxfId="8074" priority="592">
      <formula>$C$26=0</formula>
    </cfRule>
  </conditionalFormatting>
  <conditionalFormatting sqref="M27">
    <cfRule type="expression" dxfId="8073" priority="591">
      <formula>$C$27=0</formula>
    </cfRule>
  </conditionalFormatting>
  <conditionalFormatting sqref="M28">
    <cfRule type="expression" dxfId="8072" priority="590">
      <formula>$C$28=0</formula>
    </cfRule>
  </conditionalFormatting>
  <conditionalFormatting sqref="M29">
    <cfRule type="expression" dxfId="8071" priority="589">
      <formula>$C$29=0</formula>
    </cfRule>
  </conditionalFormatting>
  <conditionalFormatting sqref="M5:M29">
    <cfRule type="expression" dxfId="8070" priority="588">
      <formula>$C$5=0</formula>
    </cfRule>
  </conditionalFormatting>
  <conditionalFormatting sqref="M6">
    <cfRule type="expression" dxfId="8069" priority="587">
      <formula>$C$6=0</formula>
    </cfRule>
  </conditionalFormatting>
  <conditionalFormatting sqref="M7">
    <cfRule type="expression" dxfId="8068" priority="586">
      <formula>$C$7=0</formula>
    </cfRule>
  </conditionalFormatting>
  <conditionalFormatting sqref="M8">
    <cfRule type="expression" dxfId="8067" priority="585">
      <formula>$C$8=0</formula>
    </cfRule>
  </conditionalFormatting>
  <conditionalFormatting sqref="M9">
    <cfRule type="expression" dxfId="8066" priority="584">
      <formula>$C$9=0</formula>
    </cfRule>
  </conditionalFormatting>
  <conditionalFormatting sqref="M10">
    <cfRule type="expression" dxfId="8065" priority="583">
      <formula>$C$10=0</formula>
    </cfRule>
  </conditionalFormatting>
  <conditionalFormatting sqref="M11">
    <cfRule type="expression" dxfId="8064" priority="582">
      <formula>$C$11=0</formula>
    </cfRule>
  </conditionalFormatting>
  <conditionalFormatting sqref="M12">
    <cfRule type="expression" dxfId="8063" priority="581">
      <formula>$C$12=0</formula>
    </cfRule>
  </conditionalFormatting>
  <conditionalFormatting sqref="M13">
    <cfRule type="expression" dxfId="8062" priority="580">
      <formula>$C$13=0</formula>
    </cfRule>
  </conditionalFormatting>
  <conditionalFormatting sqref="M14">
    <cfRule type="expression" dxfId="8061" priority="579">
      <formula>$C$14=0</formula>
    </cfRule>
  </conditionalFormatting>
  <conditionalFormatting sqref="M15">
    <cfRule type="expression" dxfId="8060" priority="578">
      <formula>$C$15=0</formula>
    </cfRule>
  </conditionalFormatting>
  <conditionalFormatting sqref="M16">
    <cfRule type="expression" dxfId="8059" priority="577">
      <formula>$C$16=0</formula>
    </cfRule>
  </conditionalFormatting>
  <conditionalFormatting sqref="M17">
    <cfRule type="expression" dxfId="8058" priority="576">
      <formula>$C$17=0</formula>
    </cfRule>
  </conditionalFormatting>
  <conditionalFormatting sqref="M18">
    <cfRule type="expression" dxfId="8057" priority="575">
      <formula>$C$18=0</formula>
    </cfRule>
  </conditionalFormatting>
  <conditionalFormatting sqref="M19">
    <cfRule type="expression" dxfId="8056" priority="574">
      <formula>$C$19=0</formula>
    </cfRule>
  </conditionalFormatting>
  <conditionalFormatting sqref="M20">
    <cfRule type="expression" dxfId="8055" priority="573">
      <formula>$C$20=0</formula>
    </cfRule>
  </conditionalFormatting>
  <conditionalFormatting sqref="M21">
    <cfRule type="expression" dxfId="8054" priority="572">
      <formula>$C$21=0</formula>
    </cfRule>
  </conditionalFormatting>
  <conditionalFormatting sqref="M22">
    <cfRule type="expression" dxfId="8053" priority="571">
      <formula>$C$22=0</formula>
    </cfRule>
  </conditionalFormatting>
  <conditionalFormatting sqref="M23">
    <cfRule type="expression" dxfId="8052" priority="570">
      <formula>$C$23=0</formula>
    </cfRule>
  </conditionalFormatting>
  <conditionalFormatting sqref="M24">
    <cfRule type="expression" dxfId="8051" priority="569">
      <formula>$C$24=0</formula>
    </cfRule>
  </conditionalFormatting>
  <conditionalFormatting sqref="M25">
    <cfRule type="expression" dxfId="8050" priority="568">
      <formula>$C$25=0</formula>
    </cfRule>
  </conditionalFormatting>
  <conditionalFormatting sqref="M26">
    <cfRule type="expression" dxfId="8049" priority="567">
      <formula>$C$26=0</formula>
    </cfRule>
  </conditionalFormatting>
  <conditionalFormatting sqref="M27">
    <cfRule type="expression" dxfId="8048" priority="566">
      <formula>$C$27=0</formula>
    </cfRule>
  </conditionalFormatting>
  <conditionalFormatting sqref="M28">
    <cfRule type="expression" dxfId="8047" priority="565">
      <formula>$C$28=0</formula>
    </cfRule>
  </conditionalFormatting>
  <conditionalFormatting sqref="M29">
    <cfRule type="expression" dxfId="8046" priority="564">
      <formula>$C$29=0</formula>
    </cfRule>
  </conditionalFormatting>
  <conditionalFormatting sqref="M5:M29">
    <cfRule type="expression" dxfId="8045" priority="563">
      <formula>$C$5=0</formula>
    </cfRule>
  </conditionalFormatting>
  <conditionalFormatting sqref="M6">
    <cfRule type="expression" dxfId="8044" priority="562">
      <formula>$C$6=0</formula>
    </cfRule>
  </conditionalFormatting>
  <conditionalFormatting sqref="M7">
    <cfRule type="expression" dxfId="8043" priority="561">
      <formula>$C$7=0</formula>
    </cfRule>
  </conditionalFormatting>
  <conditionalFormatting sqref="M8">
    <cfRule type="expression" dxfId="8042" priority="560">
      <formula>$C$8=0</formula>
    </cfRule>
  </conditionalFormatting>
  <conditionalFormatting sqref="M9">
    <cfRule type="expression" dxfId="8041" priority="559">
      <formula>$C$9=0</formula>
    </cfRule>
  </conditionalFormatting>
  <conditionalFormatting sqref="M10">
    <cfRule type="expression" dxfId="8040" priority="558">
      <formula>$C$10=0</formula>
    </cfRule>
  </conditionalFormatting>
  <conditionalFormatting sqref="M11">
    <cfRule type="expression" dxfId="8039" priority="557">
      <formula>$C$11=0</formula>
    </cfRule>
  </conditionalFormatting>
  <conditionalFormatting sqref="M12">
    <cfRule type="expression" dxfId="8038" priority="556">
      <formula>$C$12=0</formula>
    </cfRule>
  </conditionalFormatting>
  <conditionalFormatting sqref="M13">
    <cfRule type="expression" dxfId="8037" priority="555">
      <formula>$C$13=0</formula>
    </cfRule>
  </conditionalFormatting>
  <conditionalFormatting sqref="M14">
    <cfRule type="expression" dxfId="8036" priority="554">
      <formula>$C$14=0</formula>
    </cfRule>
  </conditionalFormatting>
  <conditionalFormatting sqref="M15">
    <cfRule type="expression" dxfId="8035" priority="553">
      <formula>$C$15=0</formula>
    </cfRule>
  </conditionalFormatting>
  <conditionalFormatting sqref="M16">
    <cfRule type="expression" dxfId="8034" priority="552">
      <formula>$C$16=0</formula>
    </cfRule>
  </conditionalFormatting>
  <conditionalFormatting sqref="M17">
    <cfRule type="expression" dxfId="8033" priority="551">
      <formula>$C$17=0</formula>
    </cfRule>
  </conditionalFormatting>
  <conditionalFormatting sqref="M18">
    <cfRule type="expression" dxfId="8032" priority="550">
      <formula>$C$18=0</formula>
    </cfRule>
  </conditionalFormatting>
  <conditionalFormatting sqref="M19">
    <cfRule type="expression" dxfId="8031" priority="549">
      <formula>$C$19=0</formula>
    </cfRule>
  </conditionalFormatting>
  <conditionalFormatting sqref="M20">
    <cfRule type="expression" dxfId="8030" priority="548">
      <formula>$C$20=0</formula>
    </cfRule>
  </conditionalFormatting>
  <conditionalFormatting sqref="M21">
    <cfRule type="expression" dxfId="8029" priority="547">
      <formula>$C$21=0</formula>
    </cfRule>
  </conditionalFormatting>
  <conditionalFormatting sqref="M22">
    <cfRule type="expression" dxfId="8028" priority="546">
      <formula>$C$22=0</formula>
    </cfRule>
  </conditionalFormatting>
  <conditionalFormatting sqref="M23">
    <cfRule type="expression" dxfId="8027" priority="545">
      <formula>$C$23=0</formula>
    </cfRule>
  </conditionalFormatting>
  <conditionalFormatting sqref="M24">
    <cfRule type="expression" dxfId="8026" priority="544">
      <formula>$C$24=0</formula>
    </cfRule>
  </conditionalFormatting>
  <conditionalFormatting sqref="M25">
    <cfRule type="expression" dxfId="8025" priority="543">
      <formula>$C$25=0</formula>
    </cfRule>
  </conditionalFormatting>
  <conditionalFormatting sqref="M26">
    <cfRule type="expression" dxfId="8024" priority="542">
      <formula>$C$26=0</formula>
    </cfRule>
  </conditionalFormatting>
  <conditionalFormatting sqref="M27">
    <cfRule type="expression" dxfId="8023" priority="541">
      <formula>$C$27=0</formula>
    </cfRule>
  </conditionalFormatting>
  <conditionalFormatting sqref="M28">
    <cfRule type="expression" dxfId="8022" priority="540">
      <formula>$C$28=0</formula>
    </cfRule>
  </conditionalFormatting>
  <conditionalFormatting sqref="M29">
    <cfRule type="expression" dxfId="8021" priority="539">
      <formula>$C$29=0</formula>
    </cfRule>
  </conditionalFormatting>
  <conditionalFormatting sqref="M5:M29">
    <cfRule type="expression" dxfId="8020" priority="538">
      <formula>$C$5=0</formula>
    </cfRule>
  </conditionalFormatting>
  <conditionalFormatting sqref="M5:M29">
    <cfRule type="expression" dxfId="8019" priority="537">
      <formula>$C$6=0</formula>
    </cfRule>
  </conditionalFormatting>
  <conditionalFormatting sqref="M7:M11">
    <cfRule type="expression" dxfId="8018" priority="536">
      <formula>$C$7=0</formula>
    </cfRule>
  </conditionalFormatting>
  <conditionalFormatting sqref="M8">
    <cfRule type="expression" dxfId="8017" priority="535">
      <formula>$C$8=0</formula>
    </cfRule>
  </conditionalFormatting>
  <conditionalFormatting sqref="M9">
    <cfRule type="expression" dxfId="8016" priority="534">
      <formula>$C$9=0</formula>
    </cfRule>
  </conditionalFormatting>
  <conditionalFormatting sqref="M10">
    <cfRule type="expression" dxfId="8015" priority="533">
      <formula>$C$10=0</formula>
    </cfRule>
  </conditionalFormatting>
  <conditionalFormatting sqref="M11">
    <cfRule type="expression" dxfId="8014" priority="532">
      <formula>$C$11=0</formula>
    </cfRule>
  </conditionalFormatting>
  <conditionalFormatting sqref="M12:M29">
    <cfRule type="expression" dxfId="8013" priority="531">
      <formula>$C$12=0</formula>
    </cfRule>
  </conditionalFormatting>
  <conditionalFormatting sqref="M13">
    <cfRule type="expression" dxfId="8012" priority="530">
      <formula>$C$13=0</formula>
    </cfRule>
  </conditionalFormatting>
  <conditionalFormatting sqref="M14">
    <cfRule type="expression" dxfId="8011" priority="529">
      <formula>$C$14=0</formula>
    </cfRule>
  </conditionalFormatting>
  <conditionalFormatting sqref="M15">
    <cfRule type="expression" dxfId="8010" priority="528">
      <formula>$C$15=0</formula>
    </cfRule>
  </conditionalFormatting>
  <conditionalFormatting sqref="M16">
    <cfRule type="expression" dxfId="8009" priority="527">
      <formula>$C$16=0</formula>
    </cfRule>
  </conditionalFormatting>
  <conditionalFormatting sqref="M17">
    <cfRule type="expression" dxfId="8008" priority="526">
      <formula>$C$17=0</formula>
    </cfRule>
  </conditionalFormatting>
  <conditionalFormatting sqref="M18:M29">
    <cfRule type="expression" dxfId="8007" priority="525">
      <formula>$C$18=0</formula>
    </cfRule>
  </conditionalFormatting>
  <conditionalFormatting sqref="M19">
    <cfRule type="expression" dxfId="8006" priority="524">
      <formula>$C$19=0</formula>
    </cfRule>
  </conditionalFormatting>
  <conditionalFormatting sqref="M20">
    <cfRule type="expression" dxfId="8005" priority="523">
      <formula>$C$20=0</formula>
    </cfRule>
  </conditionalFormatting>
  <conditionalFormatting sqref="M21">
    <cfRule type="expression" dxfId="8004" priority="522">
      <formula>$C$21=0</formula>
    </cfRule>
  </conditionalFormatting>
  <conditionalFormatting sqref="M22">
    <cfRule type="expression" dxfId="8003" priority="521">
      <formula>$C$22=0</formula>
    </cfRule>
  </conditionalFormatting>
  <conditionalFormatting sqref="M23">
    <cfRule type="expression" dxfId="8002" priority="520">
      <formula>$C$23=0</formula>
    </cfRule>
  </conditionalFormatting>
  <conditionalFormatting sqref="M24">
    <cfRule type="expression" dxfId="8001" priority="519">
      <formula>$C$24=0</formula>
    </cfRule>
  </conditionalFormatting>
  <conditionalFormatting sqref="M25">
    <cfRule type="expression" dxfId="8000" priority="518">
      <formula>$C$25=0</formula>
    </cfRule>
  </conditionalFormatting>
  <conditionalFormatting sqref="M26">
    <cfRule type="expression" dxfId="7999" priority="517">
      <formula>$C$26=0</formula>
    </cfRule>
  </conditionalFormatting>
  <conditionalFormatting sqref="M27">
    <cfRule type="expression" dxfId="7998" priority="516">
      <formula>$C$27=0</formula>
    </cfRule>
  </conditionalFormatting>
  <conditionalFormatting sqref="M28">
    <cfRule type="expression" dxfId="7997" priority="515">
      <formula>$C$28=0</formula>
    </cfRule>
  </conditionalFormatting>
  <conditionalFormatting sqref="M29">
    <cfRule type="expression" dxfId="7996" priority="514">
      <formula>$C$29=0</formula>
    </cfRule>
  </conditionalFormatting>
  <conditionalFormatting sqref="M12:M29">
    <cfRule type="expression" dxfId="7995" priority="513">
      <formula>$C$5=0</formula>
    </cfRule>
  </conditionalFormatting>
  <conditionalFormatting sqref="M12:M29">
    <cfRule type="expression" dxfId="7994" priority="512">
      <formula>$C$6=0</formula>
    </cfRule>
  </conditionalFormatting>
  <conditionalFormatting sqref="M12:M29">
    <cfRule type="expression" dxfId="7993" priority="511">
      <formula>$C$7=0</formula>
    </cfRule>
  </conditionalFormatting>
  <conditionalFormatting sqref="M12:M29">
    <cfRule type="expression" dxfId="7992" priority="510">
      <formula>$C$11=0</formula>
    </cfRule>
  </conditionalFormatting>
  <conditionalFormatting sqref="AB5:AB29">
    <cfRule type="expression" dxfId="7991" priority="509">
      <formula>$C$5=0</formula>
    </cfRule>
  </conditionalFormatting>
  <conditionalFormatting sqref="AB6">
    <cfRule type="expression" dxfId="7990" priority="508">
      <formula>$C$6=0</formula>
    </cfRule>
  </conditionalFormatting>
  <conditionalFormatting sqref="AB7">
    <cfRule type="expression" dxfId="7989" priority="507">
      <formula>$C$7=0</formula>
    </cfRule>
  </conditionalFormatting>
  <conditionalFormatting sqref="AB8">
    <cfRule type="expression" dxfId="7988" priority="506">
      <formula>$C$8=0</formula>
    </cfRule>
  </conditionalFormatting>
  <conditionalFormatting sqref="AB9">
    <cfRule type="expression" dxfId="7987" priority="505">
      <formula>$C$9=0</formula>
    </cfRule>
  </conditionalFormatting>
  <conditionalFormatting sqref="AB10">
    <cfRule type="expression" dxfId="7986" priority="504">
      <formula>$C$10=0</formula>
    </cfRule>
  </conditionalFormatting>
  <conditionalFormatting sqref="AB11">
    <cfRule type="expression" dxfId="7985" priority="503">
      <formula>$C$11=0</formula>
    </cfRule>
  </conditionalFormatting>
  <conditionalFormatting sqref="AB12">
    <cfRule type="expression" dxfId="7984" priority="502">
      <formula>$C$12=0</formula>
    </cfRule>
  </conditionalFormatting>
  <conditionalFormatting sqref="AB13">
    <cfRule type="expression" dxfId="7983" priority="501">
      <formula>$C$13=0</formula>
    </cfRule>
  </conditionalFormatting>
  <conditionalFormatting sqref="AB14">
    <cfRule type="expression" dxfId="7982" priority="500">
      <formula>$C$14=0</formula>
    </cfRule>
  </conditionalFormatting>
  <conditionalFormatting sqref="AB15">
    <cfRule type="expression" dxfId="7981" priority="499">
      <formula>$C$15=0</formula>
    </cfRule>
  </conditionalFormatting>
  <conditionalFormatting sqref="AB16">
    <cfRule type="expression" dxfId="7980" priority="498">
      <formula>$C$16=0</formula>
    </cfRule>
  </conditionalFormatting>
  <conditionalFormatting sqref="AB17">
    <cfRule type="expression" dxfId="7979" priority="497">
      <formula>$C$17=0</formula>
    </cfRule>
  </conditionalFormatting>
  <conditionalFormatting sqref="AB18">
    <cfRule type="expression" dxfId="7978" priority="496">
      <formula>$C$18=0</formula>
    </cfRule>
  </conditionalFormatting>
  <conditionalFormatting sqref="AB19">
    <cfRule type="expression" dxfId="7977" priority="495">
      <formula>$C$19=0</formula>
    </cfRule>
  </conditionalFormatting>
  <conditionalFormatting sqref="AB20">
    <cfRule type="expression" dxfId="7976" priority="494">
      <formula>$C$20=0</formula>
    </cfRule>
  </conditionalFormatting>
  <conditionalFormatting sqref="AB21">
    <cfRule type="expression" dxfId="7975" priority="493">
      <formula>$C$21=0</formula>
    </cfRule>
  </conditionalFormatting>
  <conditionalFormatting sqref="AB22">
    <cfRule type="expression" dxfId="7974" priority="492">
      <formula>$C$22=0</formula>
    </cfRule>
  </conditionalFormatting>
  <conditionalFormatting sqref="AB23">
    <cfRule type="expression" dxfId="7973" priority="491">
      <formula>$C$23=0</formula>
    </cfRule>
  </conditionalFormatting>
  <conditionalFormatting sqref="AB24">
    <cfRule type="expression" dxfId="7972" priority="490">
      <formula>$C$24=0</formula>
    </cfRule>
  </conditionalFormatting>
  <conditionalFormatting sqref="AB25">
    <cfRule type="expression" dxfId="7971" priority="489">
      <formula>$C$25=0</formula>
    </cfRule>
  </conditionalFormatting>
  <conditionalFormatting sqref="AB26">
    <cfRule type="expression" dxfId="7970" priority="488">
      <formula>$C$26=0</formula>
    </cfRule>
  </conditionalFormatting>
  <conditionalFormatting sqref="AB27">
    <cfRule type="expression" dxfId="7969" priority="487">
      <formula>$C$27=0</formula>
    </cfRule>
  </conditionalFormatting>
  <conditionalFormatting sqref="AB28">
    <cfRule type="expression" dxfId="7968" priority="486">
      <formula>$C$28=0</formula>
    </cfRule>
  </conditionalFormatting>
  <conditionalFormatting sqref="AB29">
    <cfRule type="expression" dxfId="7967" priority="485">
      <formula>$C$29=0</formula>
    </cfRule>
  </conditionalFormatting>
  <conditionalFormatting sqref="AB5:AB29">
    <cfRule type="expression" dxfId="7966" priority="484">
      <formula>$C$5=0</formula>
    </cfRule>
  </conditionalFormatting>
  <conditionalFormatting sqref="AB6">
    <cfRule type="expression" dxfId="7965" priority="483">
      <formula>$C$6=0</formula>
    </cfRule>
  </conditionalFormatting>
  <conditionalFormatting sqref="AB7">
    <cfRule type="expression" dxfId="7964" priority="482">
      <formula>$C$7=0</formula>
    </cfRule>
  </conditionalFormatting>
  <conditionalFormatting sqref="AB8">
    <cfRule type="expression" dxfId="7963" priority="481">
      <formula>$C$8=0</formula>
    </cfRule>
  </conditionalFormatting>
  <conditionalFormatting sqref="AB9">
    <cfRule type="expression" dxfId="7962" priority="480">
      <formula>$C$9=0</formula>
    </cfRule>
  </conditionalFormatting>
  <conditionalFormatting sqref="AB10">
    <cfRule type="expression" dxfId="7961" priority="479">
      <formula>$C$10=0</formula>
    </cfRule>
  </conditionalFormatting>
  <conditionalFormatting sqref="AB11">
    <cfRule type="expression" dxfId="7960" priority="478">
      <formula>$C$11=0</formula>
    </cfRule>
  </conditionalFormatting>
  <conditionalFormatting sqref="AB12">
    <cfRule type="expression" dxfId="7959" priority="477">
      <formula>$C$12=0</formula>
    </cfRule>
  </conditionalFormatting>
  <conditionalFormatting sqref="AB13">
    <cfRule type="expression" dxfId="7958" priority="476">
      <formula>$C$13=0</formula>
    </cfRule>
  </conditionalFormatting>
  <conditionalFormatting sqref="AB14">
    <cfRule type="expression" dxfId="7957" priority="475">
      <formula>$C$14=0</formula>
    </cfRule>
  </conditionalFormatting>
  <conditionalFormatting sqref="AB15">
    <cfRule type="expression" dxfId="7956" priority="474">
      <formula>$C$15=0</formula>
    </cfRule>
  </conditionalFormatting>
  <conditionalFormatting sqref="AB16">
    <cfRule type="expression" dxfId="7955" priority="473">
      <formula>$C$16=0</formula>
    </cfRule>
  </conditionalFormatting>
  <conditionalFormatting sqref="AB17">
    <cfRule type="expression" dxfId="7954" priority="472">
      <formula>$C$17=0</formula>
    </cfRule>
  </conditionalFormatting>
  <conditionalFormatting sqref="AB18">
    <cfRule type="expression" dxfId="7953" priority="471">
      <formula>$C$18=0</formula>
    </cfRule>
  </conditionalFormatting>
  <conditionalFormatting sqref="AB19">
    <cfRule type="expression" dxfId="7952" priority="470">
      <formula>$C$19=0</formula>
    </cfRule>
  </conditionalFormatting>
  <conditionalFormatting sqref="AB20">
    <cfRule type="expression" dxfId="7951" priority="469">
      <formula>$C$20=0</formula>
    </cfRule>
  </conditionalFormatting>
  <conditionalFormatting sqref="AB21">
    <cfRule type="expression" dxfId="7950" priority="468">
      <formula>$C$21=0</formula>
    </cfRule>
  </conditionalFormatting>
  <conditionalFormatting sqref="AB22">
    <cfRule type="expression" dxfId="7949" priority="467">
      <formula>$C$22=0</formula>
    </cfRule>
  </conditionalFormatting>
  <conditionalFormatting sqref="AB23">
    <cfRule type="expression" dxfId="7948" priority="466">
      <formula>$C$23=0</formula>
    </cfRule>
  </conditionalFormatting>
  <conditionalFormatting sqref="AB24">
    <cfRule type="expression" dxfId="7947" priority="465">
      <formula>$C$24=0</formula>
    </cfRule>
  </conditionalFormatting>
  <conditionalFormatting sqref="AB25">
    <cfRule type="expression" dxfId="7946" priority="464">
      <formula>$C$25=0</formula>
    </cfRule>
  </conditionalFormatting>
  <conditionalFormatting sqref="AB26">
    <cfRule type="expression" dxfId="7945" priority="463">
      <formula>$C$26=0</formula>
    </cfRule>
  </conditionalFormatting>
  <conditionalFormatting sqref="AB27">
    <cfRule type="expression" dxfId="7944" priority="462">
      <formula>$C$27=0</formula>
    </cfRule>
  </conditionalFormatting>
  <conditionalFormatting sqref="AB28">
    <cfRule type="expression" dxfId="7943" priority="461">
      <formula>$C$28=0</formula>
    </cfRule>
  </conditionalFormatting>
  <conditionalFormatting sqref="AB29">
    <cfRule type="expression" dxfId="7942" priority="460">
      <formula>$C$29=0</formula>
    </cfRule>
  </conditionalFormatting>
  <conditionalFormatting sqref="AB5:AB29">
    <cfRule type="expression" dxfId="7941" priority="459">
      <formula>$C$5=0</formula>
    </cfRule>
  </conditionalFormatting>
  <conditionalFormatting sqref="AB6">
    <cfRule type="expression" dxfId="7940" priority="458">
      <formula>$C$6=0</formula>
    </cfRule>
  </conditionalFormatting>
  <conditionalFormatting sqref="AB7">
    <cfRule type="expression" dxfId="7939" priority="457">
      <formula>$C$7=0</formula>
    </cfRule>
  </conditionalFormatting>
  <conditionalFormatting sqref="AB8">
    <cfRule type="expression" dxfId="7938" priority="456">
      <formula>$C$8=0</formula>
    </cfRule>
  </conditionalFormatting>
  <conditionalFormatting sqref="AB9">
    <cfRule type="expression" dxfId="7937" priority="455">
      <formula>$C$9=0</formula>
    </cfRule>
  </conditionalFormatting>
  <conditionalFormatting sqref="AB10">
    <cfRule type="expression" dxfId="7936" priority="454">
      <formula>$C$10=0</formula>
    </cfRule>
  </conditionalFormatting>
  <conditionalFormatting sqref="AB11">
    <cfRule type="expression" dxfId="7935" priority="453">
      <formula>$C$11=0</formula>
    </cfRule>
  </conditionalFormatting>
  <conditionalFormatting sqref="AB12">
    <cfRule type="expression" dxfId="7934" priority="452">
      <formula>$C$12=0</formula>
    </cfRule>
  </conditionalFormatting>
  <conditionalFormatting sqref="AB13">
    <cfRule type="expression" dxfId="7933" priority="451">
      <formula>$C$13=0</formula>
    </cfRule>
  </conditionalFormatting>
  <conditionalFormatting sqref="AB14">
    <cfRule type="expression" dxfId="7932" priority="450">
      <formula>$C$14=0</formula>
    </cfRule>
  </conditionalFormatting>
  <conditionalFormatting sqref="AB15">
    <cfRule type="expression" dxfId="7931" priority="449">
      <formula>$C$15=0</formula>
    </cfRule>
  </conditionalFormatting>
  <conditionalFormatting sqref="AB16">
    <cfRule type="expression" dxfId="7930" priority="448">
      <formula>$C$16=0</formula>
    </cfRule>
  </conditionalFormatting>
  <conditionalFormatting sqref="AB17">
    <cfRule type="expression" dxfId="7929" priority="447">
      <formula>$C$17=0</formula>
    </cfRule>
  </conditionalFormatting>
  <conditionalFormatting sqref="AB18">
    <cfRule type="expression" dxfId="7928" priority="446">
      <formula>$C$18=0</formula>
    </cfRule>
  </conditionalFormatting>
  <conditionalFormatting sqref="AB19">
    <cfRule type="expression" dxfId="7927" priority="445">
      <formula>$C$19=0</formula>
    </cfRule>
  </conditionalFormatting>
  <conditionalFormatting sqref="AB20">
    <cfRule type="expression" dxfId="7926" priority="444">
      <formula>$C$20=0</formula>
    </cfRule>
  </conditionalFormatting>
  <conditionalFormatting sqref="AB21">
    <cfRule type="expression" dxfId="7925" priority="443">
      <formula>$C$21=0</formula>
    </cfRule>
  </conditionalFormatting>
  <conditionalFormatting sqref="AB22">
    <cfRule type="expression" dxfId="7924" priority="442">
      <formula>$C$22=0</formula>
    </cfRule>
  </conditionalFormatting>
  <conditionalFormatting sqref="AB23">
    <cfRule type="expression" dxfId="7923" priority="441">
      <formula>$C$23=0</formula>
    </cfRule>
  </conditionalFormatting>
  <conditionalFormatting sqref="AB24">
    <cfRule type="expression" dxfId="7922" priority="440">
      <formula>$C$24=0</formula>
    </cfRule>
  </conditionalFormatting>
  <conditionalFormatting sqref="AB25">
    <cfRule type="expression" dxfId="7921" priority="439">
      <formula>$C$25=0</formula>
    </cfRule>
  </conditionalFormatting>
  <conditionalFormatting sqref="AB26">
    <cfRule type="expression" dxfId="7920" priority="438">
      <formula>$C$26=0</formula>
    </cfRule>
  </conditionalFormatting>
  <conditionalFormatting sqref="AB27">
    <cfRule type="expression" dxfId="7919" priority="437">
      <formula>$C$27=0</formula>
    </cfRule>
  </conditionalFormatting>
  <conditionalFormatting sqref="AB28">
    <cfRule type="expression" dxfId="7918" priority="436">
      <formula>$C$28=0</formula>
    </cfRule>
  </conditionalFormatting>
  <conditionalFormatting sqref="AB29">
    <cfRule type="expression" dxfId="7917" priority="435">
      <formula>$C$29=0</formula>
    </cfRule>
  </conditionalFormatting>
  <conditionalFormatting sqref="AB5:AB29">
    <cfRule type="expression" dxfId="7916" priority="434">
      <formula>$C$5=0</formula>
    </cfRule>
  </conditionalFormatting>
  <conditionalFormatting sqref="AB6">
    <cfRule type="expression" dxfId="7915" priority="433">
      <formula>$C$6=0</formula>
    </cfRule>
  </conditionalFormatting>
  <conditionalFormatting sqref="AB7">
    <cfRule type="expression" dxfId="7914" priority="432">
      <formula>$C$7=0</formula>
    </cfRule>
  </conditionalFormatting>
  <conditionalFormatting sqref="AB8">
    <cfRule type="expression" dxfId="7913" priority="431">
      <formula>$C$8=0</formula>
    </cfRule>
  </conditionalFormatting>
  <conditionalFormatting sqref="AB9">
    <cfRule type="expression" dxfId="7912" priority="430">
      <formula>$C$9=0</formula>
    </cfRule>
  </conditionalFormatting>
  <conditionalFormatting sqref="AB10">
    <cfRule type="expression" dxfId="7911" priority="429">
      <formula>$C$10=0</formula>
    </cfRule>
  </conditionalFormatting>
  <conditionalFormatting sqref="AB11">
    <cfRule type="expression" dxfId="7910" priority="428">
      <formula>$C$11=0</formula>
    </cfRule>
  </conditionalFormatting>
  <conditionalFormatting sqref="AB12">
    <cfRule type="expression" dxfId="7909" priority="427">
      <formula>$C$12=0</formula>
    </cfRule>
  </conditionalFormatting>
  <conditionalFormatting sqref="AB13">
    <cfRule type="expression" dxfId="7908" priority="426">
      <formula>$C$13=0</formula>
    </cfRule>
  </conditionalFormatting>
  <conditionalFormatting sqref="AB14">
    <cfRule type="expression" dxfId="7907" priority="425">
      <formula>$C$14=0</formula>
    </cfRule>
  </conditionalFormatting>
  <conditionalFormatting sqref="AB15">
    <cfRule type="expression" dxfId="7906" priority="424">
      <formula>$C$15=0</formula>
    </cfRule>
  </conditionalFormatting>
  <conditionalFormatting sqref="AB16">
    <cfRule type="expression" dxfId="7905" priority="423">
      <formula>$C$16=0</formula>
    </cfRule>
  </conditionalFormatting>
  <conditionalFormatting sqref="AB17">
    <cfRule type="expression" dxfId="7904" priority="422">
      <formula>$C$17=0</formula>
    </cfRule>
  </conditionalFormatting>
  <conditionalFormatting sqref="AB18">
    <cfRule type="expression" dxfId="7903" priority="421">
      <formula>$C$18=0</formula>
    </cfRule>
  </conditionalFormatting>
  <conditionalFormatting sqref="AB19">
    <cfRule type="expression" dxfId="7902" priority="420">
      <formula>$C$19=0</formula>
    </cfRule>
  </conditionalFormatting>
  <conditionalFormatting sqref="AB20">
    <cfRule type="expression" dxfId="7901" priority="419">
      <formula>$C$20=0</formula>
    </cfRule>
  </conditionalFormatting>
  <conditionalFormatting sqref="AB21">
    <cfRule type="expression" dxfId="7900" priority="418">
      <formula>$C$21=0</formula>
    </cfRule>
  </conditionalFormatting>
  <conditionalFormatting sqref="AB22">
    <cfRule type="expression" dxfId="7899" priority="417">
      <formula>$C$22=0</formula>
    </cfRule>
  </conditionalFormatting>
  <conditionalFormatting sqref="AB23">
    <cfRule type="expression" dxfId="7898" priority="416">
      <formula>$C$23=0</formula>
    </cfRule>
  </conditionalFormatting>
  <conditionalFormatting sqref="AB24">
    <cfRule type="expression" dxfId="7897" priority="415">
      <formula>$C$24=0</formula>
    </cfRule>
  </conditionalFormatting>
  <conditionalFormatting sqref="AB25">
    <cfRule type="expression" dxfId="7896" priority="414">
      <formula>$C$25=0</formula>
    </cfRule>
  </conditionalFormatting>
  <conditionalFormatting sqref="AB26">
    <cfRule type="expression" dxfId="7895" priority="413">
      <formula>$C$26=0</formula>
    </cfRule>
  </conditionalFormatting>
  <conditionalFormatting sqref="AB27">
    <cfRule type="expression" dxfId="7894" priority="412">
      <formula>$C$27=0</formula>
    </cfRule>
  </conditionalFormatting>
  <conditionalFormatting sqref="AB28">
    <cfRule type="expression" dxfId="7893" priority="411">
      <formula>$C$28=0</formula>
    </cfRule>
  </conditionalFormatting>
  <conditionalFormatting sqref="AB29">
    <cfRule type="expression" dxfId="7892" priority="410">
      <formula>$C$29=0</formula>
    </cfRule>
  </conditionalFormatting>
  <conditionalFormatting sqref="AB5:AB29">
    <cfRule type="expression" dxfId="7891" priority="409">
      <formula>$C$5=0</formula>
    </cfRule>
  </conditionalFormatting>
  <conditionalFormatting sqref="AB6">
    <cfRule type="expression" dxfId="7890" priority="408">
      <formula>$C$6=0</formula>
    </cfRule>
  </conditionalFormatting>
  <conditionalFormatting sqref="AB7">
    <cfRule type="expression" dxfId="7889" priority="407">
      <formula>$C$7=0</formula>
    </cfRule>
  </conditionalFormatting>
  <conditionalFormatting sqref="AB8">
    <cfRule type="expression" dxfId="7888" priority="406">
      <formula>$C$8=0</formula>
    </cfRule>
  </conditionalFormatting>
  <conditionalFormatting sqref="AB9">
    <cfRule type="expression" dxfId="7887" priority="405">
      <formula>$C$9=0</formula>
    </cfRule>
  </conditionalFormatting>
  <conditionalFormatting sqref="AB10">
    <cfRule type="expression" dxfId="7886" priority="404">
      <formula>$C$10=0</formula>
    </cfRule>
  </conditionalFormatting>
  <conditionalFormatting sqref="AB11">
    <cfRule type="expression" dxfId="7885" priority="403">
      <formula>$C$11=0</formula>
    </cfRule>
  </conditionalFormatting>
  <conditionalFormatting sqref="AB12">
    <cfRule type="expression" dxfId="7884" priority="402">
      <formula>$C$12=0</formula>
    </cfRule>
  </conditionalFormatting>
  <conditionalFormatting sqref="AB13">
    <cfRule type="expression" dxfId="7883" priority="401">
      <formula>$C$13=0</formula>
    </cfRule>
  </conditionalFormatting>
  <conditionalFormatting sqref="AB14">
    <cfRule type="expression" dxfId="7882" priority="400">
      <formula>$C$14=0</formula>
    </cfRule>
  </conditionalFormatting>
  <conditionalFormatting sqref="AB15">
    <cfRule type="expression" dxfId="7881" priority="399">
      <formula>$C$15=0</formula>
    </cfRule>
  </conditionalFormatting>
  <conditionalFormatting sqref="AB16">
    <cfRule type="expression" dxfId="7880" priority="398">
      <formula>$C$16=0</formula>
    </cfRule>
  </conditionalFormatting>
  <conditionalFormatting sqref="AB17">
    <cfRule type="expression" dxfId="7879" priority="397">
      <formula>$C$17=0</formula>
    </cfRule>
  </conditionalFormatting>
  <conditionalFormatting sqref="AB18">
    <cfRule type="expression" dxfId="7878" priority="396">
      <formula>$C$18=0</formula>
    </cfRule>
  </conditionalFormatting>
  <conditionalFormatting sqref="AB19">
    <cfRule type="expression" dxfId="7877" priority="395">
      <formula>$C$19=0</formula>
    </cfRule>
  </conditionalFormatting>
  <conditionalFormatting sqref="AB20">
    <cfRule type="expression" dxfId="7876" priority="394">
      <formula>$C$20=0</formula>
    </cfRule>
  </conditionalFormatting>
  <conditionalFormatting sqref="AB21">
    <cfRule type="expression" dxfId="7875" priority="393">
      <formula>$C$21=0</formula>
    </cfRule>
  </conditionalFormatting>
  <conditionalFormatting sqref="AB22">
    <cfRule type="expression" dxfId="7874" priority="392">
      <formula>$C$22=0</formula>
    </cfRule>
  </conditionalFormatting>
  <conditionalFormatting sqref="AB23">
    <cfRule type="expression" dxfId="7873" priority="391">
      <formula>$C$23=0</formula>
    </cfRule>
  </conditionalFormatting>
  <conditionalFormatting sqref="AB24">
    <cfRule type="expression" dxfId="7872" priority="390">
      <formula>$C$24=0</formula>
    </cfRule>
  </conditionalFormatting>
  <conditionalFormatting sqref="AB25">
    <cfRule type="expression" dxfId="7871" priority="389">
      <formula>$C$25=0</formula>
    </cfRule>
  </conditionalFormatting>
  <conditionalFormatting sqref="AB26">
    <cfRule type="expression" dxfId="7870" priority="388">
      <formula>$C$26=0</formula>
    </cfRule>
  </conditionalFormatting>
  <conditionalFormatting sqref="AB27">
    <cfRule type="expression" dxfId="7869" priority="387">
      <formula>$C$27=0</formula>
    </cfRule>
  </conditionalFormatting>
  <conditionalFormatting sqref="AB28">
    <cfRule type="expression" dxfId="7868" priority="386">
      <formula>$C$28=0</formula>
    </cfRule>
  </conditionalFormatting>
  <conditionalFormatting sqref="AB29">
    <cfRule type="expression" dxfId="7867" priority="385">
      <formula>$C$29=0</formula>
    </cfRule>
  </conditionalFormatting>
  <conditionalFormatting sqref="AB5:AB29">
    <cfRule type="expression" dxfId="7866" priority="384">
      <formula>$C$5=0</formula>
    </cfRule>
  </conditionalFormatting>
  <conditionalFormatting sqref="AB6">
    <cfRule type="expression" dxfId="7865" priority="383">
      <formula>$C$6=0</formula>
    </cfRule>
  </conditionalFormatting>
  <conditionalFormatting sqref="AB7">
    <cfRule type="expression" dxfId="7864" priority="382">
      <formula>$C$7=0</formula>
    </cfRule>
  </conditionalFormatting>
  <conditionalFormatting sqref="AB8">
    <cfRule type="expression" dxfId="7863" priority="381">
      <formula>$C$8=0</formula>
    </cfRule>
  </conditionalFormatting>
  <conditionalFormatting sqref="AB9">
    <cfRule type="expression" dxfId="7862" priority="380">
      <formula>$C$9=0</formula>
    </cfRule>
  </conditionalFormatting>
  <conditionalFormatting sqref="AB10">
    <cfRule type="expression" dxfId="7861" priority="379">
      <formula>$C$10=0</formula>
    </cfRule>
  </conditionalFormatting>
  <conditionalFormatting sqref="AB11">
    <cfRule type="expression" dxfId="7860" priority="378">
      <formula>$C$11=0</formula>
    </cfRule>
  </conditionalFormatting>
  <conditionalFormatting sqref="AB12">
    <cfRule type="expression" dxfId="7859" priority="377">
      <formula>$C$12=0</formula>
    </cfRule>
  </conditionalFormatting>
  <conditionalFormatting sqref="AB13">
    <cfRule type="expression" dxfId="7858" priority="376">
      <formula>$C$13=0</formula>
    </cfRule>
  </conditionalFormatting>
  <conditionalFormatting sqref="AB14">
    <cfRule type="expression" dxfId="7857" priority="375">
      <formula>$C$14=0</formula>
    </cfRule>
  </conditionalFormatting>
  <conditionalFormatting sqref="AB15">
    <cfRule type="expression" dxfId="7856" priority="374">
      <formula>$C$15=0</formula>
    </cfRule>
  </conditionalFormatting>
  <conditionalFormatting sqref="AB16">
    <cfRule type="expression" dxfId="7855" priority="373">
      <formula>$C$16=0</formula>
    </cfRule>
  </conditionalFormatting>
  <conditionalFormatting sqref="AB17">
    <cfRule type="expression" dxfId="7854" priority="372">
      <formula>$C$17=0</formula>
    </cfRule>
  </conditionalFormatting>
  <conditionalFormatting sqref="AB18">
    <cfRule type="expression" dxfId="7853" priority="371">
      <formula>$C$18=0</formula>
    </cfRule>
  </conditionalFormatting>
  <conditionalFormatting sqref="AB19">
    <cfRule type="expression" dxfId="7852" priority="370">
      <formula>$C$19=0</formula>
    </cfRule>
  </conditionalFormatting>
  <conditionalFormatting sqref="AB20">
    <cfRule type="expression" dxfId="7851" priority="369">
      <formula>$C$20=0</formula>
    </cfRule>
  </conditionalFormatting>
  <conditionalFormatting sqref="AB21">
    <cfRule type="expression" dxfId="7850" priority="368">
      <formula>$C$21=0</formula>
    </cfRule>
  </conditionalFormatting>
  <conditionalFormatting sqref="AB22">
    <cfRule type="expression" dxfId="7849" priority="367">
      <formula>$C$22=0</formula>
    </cfRule>
  </conditionalFormatting>
  <conditionalFormatting sqref="AB23">
    <cfRule type="expression" dxfId="7848" priority="366">
      <formula>$C$23=0</formula>
    </cfRule>
  </conditionalFormatting>
  <conditionalFormatting sqref="AB24">
    <cfRule type="expression" dxfId="7847" priority="365">
      <formula>$C$24=0</formula>
    </cfRule>
  </conditionalFormatting>
  <conditionalFormatting sqref="AB25">
    <cfRule type="expression" dxfId="7846" priority="364">
      <formula>$C$25=0</formula>
    </cfRule>
  </conditionalFormatting>
  <conditionalFormatting sqref="AB26">
    <cfRule type="expression" dxfId="7845" priority="363">
      <formula>$C$26=0</formula>
    </cfRule>
  </conditionalFormatting>
  <conditionalFormatting sqref="AB27">
    <cfRule type="expression" dxfId="7844" priority="362">
      <formula>$C$27=0</formula>
    </cfRule>
  </conditionalFormatting>
  <conditionalFormatting sqref="AB28">
    <cfRule type="expression" dxfId="7843" priority="361">
      <formula>$C$28=0</formula>
    </cfRule>
  </conditionalFormatting>
  <conditionalFormatting sqref="AB29">
    <cfRule type="expression" dxfId="7842" priority="360">
      <formula>$C$29=0</formula>
    </cfRule>
  </conditionalFormatting>
  <conditionalFormatting sqref="AB5:AB29">
    <cfRule type="expression" dxfId="7841" priority="359">
      <formula>$C$5=0</formula>
    </cfRule>
  </conditionalFormatting>
  <conditionalFormatting sqref="AB6">
    <cfRule type="expression" dxfId="7840" priority="358">
      <formula>$C$6=0</formula>
    </cfRule>
  </conditionalFormatting>
  <conditionalFormatting sqref="AB7">
    <cfRule type="expression" dxfId="7839" priority="357">
      <formula>$C$7=0</formula>
    </cfRule>
  </conditionalFormatting>
  <conditionalFormatting sqref="AB8">
    <cfRule type="expression" dxfId="7838" priority="356">
      <formula>$C$8=0</formula>
    </cfRule>
  </conditionalFormatting>
  <conditionalFormatting sqref="AB9">
    <cfRule type="expression" dxfId="7837" priority="355">
      <formula>$C$9=0</formula>
    </cfRule>
  </conditionalFormatting>
  <conditionalFormatting sqref="AB10">
    <cfRule type="expression" dxfId="7836" priority="354">
      <formula>$C$10=0</formula>
    </cfRule>
  </conditionalFormatting>
  <conditionalFormatting sqref="AB11">
    <cfRule type="expression" dxfId="7835" priority="353">
      <formula>$C$11=0</formula>
    </cfRule>
  </conditionalFormatting>
  <conditionalFormatting sqref="AB12">
    <cfRule type="expression" dxfId="7834" priority="352">
      <formula>$C$12=0</formula>
    </cfRule>
  </conditionalFormatting>
  <conditionalFormatting sqref="AB13">
    <cfRule type="expression" dxfId="7833" priority="351">
      <formula>$C$13=0</formula>
    </cfRule>
  </conditionalFormatting>
  <conditionalFormatting sqref="AB14">
    <cfRule type="expression" dxfId="7832" priority="350">
      <formula>$C$14=0</formula>
    </cfRule>
  </conditionalFormatting>
  <conditionalFormatting sqref="AB15">
    <cfRule type="expression" dxfId="7831" priority="349">
      <formula>$C$15=0</formula>
    </cfRule>
  </conditionalFormatting>
  <conditionalFormatting sqref="AB16">
    <cfRule type="expression" dxfId="7830" priority="348">
      <formula>$C$16=0</formula>
    </cfRule>
  </conditionalFormatting>
  <conditionalFormatting sqref="AB17">
    <cfRule type="expression" dxfId="7829" priority="347">
      <formula>$C$17=0</formula>
    </cfRule>
  </conditionalFormatting>
  <conditionalFormatting sqref="AB18">
    <cfRule type="expression" dxfId="7828" priority="346">
      <formula>$C$18=0</formula>
    </cfRule>
  </conditionalFormatting>
  <conditionalFormatting sqref="AB19">
    <cfRule type="expression" dxfId="7827" priority="345">
      <formula>$C$19=0</formula>
    </cfRule>
  </conditionalFormatting>
  <conditionalFormatting sqref="AB20">
    <cfRule type="expression" dxfId="7826" priority="344">
      <formula>$C$20=0</formula>
    </cfRule>
  </conditionalFormatting>
  <conditionalFormatting sqref="AB21">
    <cfRule type="expression" dxfId="7825" priority="343">
      <formula>$C$21=0</formula>
    </cfRule>
  </conditionalFormatting>
  <conditionalFormatting sqref="AB22">
    <cfRule type="expression" dxfId="7824" priority="342">
      <formula>$C$22=0</formula>
    </cfRule>
  </conditionalFormatting>
  <conditionalFormatting sqref="AB23">
    <cfRule type="expression" dxfId="7823" priority="341">
      <formula>$C$23=0</formula>
    </cfRule>
  </conditionalFormatting>
  <conditionalFormatting sqref="AB24">
    <cfRule type="expression" dxfId="7822" priority="340">
      <formula>$C$24=0</formula>
    </cfRule>
  </conditionalFormatting>
  <conditionalFormatting sqref="AB25">
    <cfRule type="expression" dxfId="7821" priority="339">
      <formula>$C$25=0</formula>
    </cfRule>
  </conditionalFormatting>
  <conditionalFormatting sqref="AB26">
    <cfRule type="expression" dxfId="7820" priority="338">
      <formula>$C$26=0</formula>
    </cfRule>
  </conditionalFormatting>
  <conditionalFormatting sqref="AB27">
    <cfRule type="expression" dxfId="7819" priority="337">
      <formula>$C$27=0</formula>
    </cfRule>
  </conditionalFormatting>
  <conditionalFormatting sqref="AB28">
    <cfRule type="expression" dxfId="7818" priority="336">
      <formula>$C$28=0</formula>
    </cfRule>
  </conditionalFormatting>
  <conditionalFormatting sqref="AB29">
    <cfRule type="expression" dxfId="7817" priority="335">
      <formula>$C$29=0</formula>
    </cfRule>
  </conditionalFormatting>
  <conditionalFormatting sqref="AB5:AB29">
    <cfRule type="expression" dxfId="7816" priority="334">
      <formula>$C$6=0</formula>
    </cfRule>
  </conditionalFormatting>
  <conditionalFormatting sqref="AD5:AE5">
    <cfRule type="expression" dxfId="7815" priority="332">
      <formula>D5=0</formula>
    </cfRule>
    <cfRule type="iconSet" priority="333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7814" priority="330">
      <formula>D6=0</formula>
    </cfRule>
    <cfRule type="iconSet" priority="331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7813" priority="328">
      <formula>D7=0</formula>
    </cfRule>
    <cfRule type="iconSet" priority="329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7812" priority="326">
      <formula>D8=0</formula>
    </cfRule>
    <cfRule type="iconSet" priority="327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7811" priority="324">
      <formula>D9=0</formula>
    </cfRule>
    <cfRule type="iconSet" priority="325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7810" priority="322">
      <formula>D10=0</formula>
    </cfRule>
    <cfRule type="iconSet" priority="323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7809" priority="320">
      <formula>D11=0</formula>
    </cfRule>
    <cfRule type="iconSet" priority="321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7808" priority="318">
      <formula>D12=0</formula>
    </cfRule>
    <cfRule type="iconSet" priority="319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7807" priority="316">
      <formula>D13=0</formula>
    </cfRule>
    <cfRule type="iconSet" priority="317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7806" priority="314">
      <formula>D14=0</formula>
    </cfRule>
    <cfRule type="iconSet" priority="315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7805" priority="312">
      <formula>D15=0</formula>
    </cfRule>
    <cfRule type="iconSet" priority="313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7804" priority="310">
      <formula>D16=0</formula>
    </cfRule>
    <cfRule type="iconSet" priority="311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7803" priority="308">
      <formula>D17=0</formula>
    </cfRule>
    <cfRule type="iconSet" priority="309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7802" priority="306">
      <formula>D18=0</formula>
    </cfRule>
    <cfRule type="iconSet" priority="307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7801" priority="304">
      <formula>D19=0</formula>
    </cfRule>
    <cfRule type="iconSet" priority="305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7800" priority="302">
      <formula>D20=0</formula>
    </cfRule>
    <cfRule type="iconSet" priority="303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7799" priority="300">
      <formula>D21=0</formula>
    </cfRule>
    <cfRule type="iconSet" priority="301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7798" priority="298">
      <formula>D22=0</formula>
    </cfRule>
    <cfRule type="iconSet" priority="299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7797" priority="296">
      <formula>D23=0</formula>
    </cfRule>
    <cfRule type="iconSet" priority="297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7796" priority="294">
      <formula>D24=0</formula>
    </cfRule>
    <cfRule type="iconSet" priority="295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7795" priority="292">
      <formula>D25=0</formula>
    </cfRule>
    <cfRule type="iconSet" priority="293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7794" priority="290">
      <formula>D26=0</formula>
    </cfRule>
    <cfRule type="iconSet" priority="291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7793" priority="288">
      <formula>D27=0</formula>
    </cfRule>
    <cfRule type="iconSet" priority="289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7792" priority="286">
      <formula>D28=0</formula>
    </cfRule>
    <cfRule type="iconSet" priority="287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7791" priority="284">
      <formula>D29=0</formula>
    </cfRule>
    <cfRule type="iconSet" priority="285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7790" priority="283">
      <formula>ISERROR(AD5)</formula>
    </cfRule>
  </conditionalFormatting>
  <conditionalFormatting sqref="AD5:AE5">
    <cfRule type="expression" dxfId="7789" priority="281">
      <formula>D5=0</formula>
    </cfRule>
    <cfRule type="iconSet" priority="282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7788" priority="279">
      <formula>D6=0</formula>
    </cfRule>
    <cfRule type="iconSet" priority="280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7787" priority="277">
      <formula>D7=0</formula>
    </cfRule>
    <cfRule type="iconSet" priority="278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7786" priority="275">
      <formula>D8=0</formula>
    </cfRule>
    <cfRule type="iconSet" priority="276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7785" priority="273">
      <formula>D9=0</formula>
    </cfRule>
    <cfRule type="iconSet" priority="274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7784" priority="271">
      <formula>D10=0</formula>
    </cfRule>
    <cfRule type="iconSet" priority="272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7783" priority="269">
      <formula>D11=0</formula>
    </cfRule>
    <cfRule type="iconSet" priority="270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7782" priority="267">
      <formula>D12=0</formula>
    </cfRule>
    <cfRule type="iconSet" priority="268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7781" priority="265">
      <formula>D13=0</formula>
    </cfRule>
    <cfRule type="iconSet" priority="266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7780" priority="263">
      <formula>D14=0</formula>
    </cfRule>
    <cfRule type="iconSet" priority="264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7779" priority="261">
      <formula>D15=0</formula>
    </cfRule>
    <cfRule type="iconSet" priority="262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7778" priority="259">
      <formula>D16=0</formula>
    </cfRule>
    <cfRule type="iconSet" priority="260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7777" priority="257">
      <formula>D17=0</formula>
    </cfRule>
    <cfRule type="iconSet" priority="258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7776" priority="255">
      <formula>D18=0</formula>
    </cfRule>
    <cfRule type="iconSet" priority="256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7775" priority="253">
      <formula>D19=0</formula>
    </cfRule>
    <cfRule type="iconSet" priority="254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7774" priority="251">
      <formula>D20=0</formula>
    </cfRule>
    <cfRule type="iconSet" priority="252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7773" priority="249">
      <formula>D21=0</formula>
    </cfRule>
    <cfRule type="iconSet" priority="250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7772" priority="247">
      <formula>D22=0</formula>
    </cfRule>
    <cfRule type="iconSet" priority="248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7771" priority="245">
      <formula>D23=0</formula>
    </cfRule>
    <cfRule type="iconSet" priority="246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7770" priority="243">
      <formula>D24=0</formula>
    </cfRule>
    <cfRule type="iconSet" priority="244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7769" priority="241">
      <formula>D25=0</formula>
    </cfRule>
    <cfRule type="iconSet" priority="242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7768" priority="239">
      <formula>D26=0</formula>
    </cfRule>
    <cfRule type="iconSet" priority="240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7767" priority="237">
      <formula>D27=0</formula>
    </cfRule>
    <cfRule type="iconSet" priority="238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7766" priority="235">
      <formula>D28=0</formula>
    </cfRule>
    <cfRule type="iconSet" priority="236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7765" priority="233">
      <formula>D29=0</formula>
    </cfRule>
    <cfRule type="iconSet" priority="234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7764" priority="232">
      <formula>ISERROR(AD5)</formula>
    </cfRule>
  </conditionalFormatting>
  <conditionalFormatting sqref="AD5:AE5">
    <cfRule type="expression" dxfId="7763" priority="230">
      <formula>D5=0</formula>
    </cfRule>
    <cfRule type="iconSet" priority="231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7762" priority="228">
      <formula>D6=0</formula>
    </cfRule>
    <cfRule type="iconSet" priority="229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7761" priority="226">
      <formula>D7=0</formula>
    </cfRule>
    <cfRule type="iconSet" priority="227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7760" priority="224">
      <formula>D8=0</formula>
    </cfRule>
    <cfRule type="iconSet" priority="225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7759" priority="222">
      <formula>D9=0</formula>
    </cfRule>
    <cfRule type="iconSet" priority="223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7758" priority="220">
      <formula>D10=0</formula>
    </cfRule>
    <cfRule type="iconSet" priority="221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7757" priority="218">
      <formula>D11=0</formula>
    </cfRule>
    <cfRule type="iconSet" priority="219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7756" priority="216">
      <formula>D12=0</formula>
    </cfRule>
    <cfRule type="iconSet" priority="217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7755" priority="214">
      <formula>D13=0</formula>
    </cfRule>
    <cfRule type="iconSet" priority="215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7754" priority="212">
      <formula>D14=0</formula>
    </cfRule>
    <cfRule type="iconSet" priority="213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7753" priority="210">
      <formula>D15=0</formula>
    </cfRule>
    <cfRule type="iconSet" priority="211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7752" priority="208">
      <formula>D16=0</formula>
    </cfRule>
    <cfRule type="iconSet" priority="209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7751" priority="206">
      <formula>D17=0</formula>
    </cfRule>
    <cfRule type="iconSet" priority="207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7750" priority="204">
      <formula>D18=0</formula>
    </cfRule>
    <cfRule type="iconSet" priority="205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7749" priority="202">
      <formula>D19=0</formula>
    </cfRule>
    <cfRule type="iconSet" priority="203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7748" priority="200">
      <formula>D20=0</formula>
    </cfRule>
    <cfRule type="iconSet" priority="201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7747" priority="198">
      <formula>D21=0</formula>
    </cfRule>
    <cfRule type="iconSet" priority="199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7746" priority="196">
      <formula>D22=0</formula>
    </cfRule>
    <cfRule type="iconSet" priority="197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7745" priority="194">
      <formula>D23=0</formula>
    </cfRule>
    <cfRule type="iconSet" priority="195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7744" priority="192">
      <formula>D24=0</formula>
    </cfRule>
    <cfRule type="iconSet" priority="193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7743" priority="190">
      <formula>D25=0</formula>
    </cfRule>
    <cfRule type="iconSet" priority="191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7742" priority="188">
      <formula>D26=0</formula>
    </cfRule>
    <cfRule type="iconSet" priority="189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7741" priority="186">
      <formula>D27=0</formula>
    </cfRule>
    <cfRule type="iconSet" priority="187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7740" priority="184">
      <formula>D28=0</formula>
    </cfRule>
    <cfRule type="iconSet" priority="185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7739" priority="182">
      <formula>D29=0</formula>
    </cfRule>
    <cfRule type="iconSet" priority="183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7738" priority="181">
      <formula>ISERROR(AD5)</formula>
    </cfRule>
  </conditionalFormatting>
  <conditionalFormatting sqref="AD5:AE5">
    <cfRule type="expression" dxfId="7737" priority="179">
      <formula>D5=0</formula>
    </cfRule>
    <cfRule type="iconSet" priority="180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7736" priority="177">
      <formula>D6=0</formula>
    </cfRule>
    <cfRule type="iconSet" priority="178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7735" priority="175">
      <formula>D7=0</formula>
    </cfRule>
    <cfRule type="iconSet" priority="176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7734" priority="173">
      <formula>D8=0</formula>
    </cfRule>
    <cfRule type="iconSet" priority="174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7733" priority="171">
      <formula>D9=0</formula>
    </cfRule>
    <cfRule type="iconSet" priority="172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7732" priority="169">
      <formula>D10=0</formula>
    </cfRule>
    <cfRule type="iconSet" priority="170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7731" priority="167">
      <formula>D11=0</formula>
    </cfRule>
    <cfRule type="iconSet" priority="168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7730" priority="165">
      <formula>D12=0</formula>
    </cfRule>
    <cfRule type="iconSet" priority="166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7729" priority="163">
      <formula>D13=0</formula>
    </cfRule>
    <cfRule type="iconSet" priority="164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7728" priority="161">
      <formula>D14=0</formula>
    </cfRule>
    <cfRule type="iconSet" priority="162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7727" priority="159">
      <formula>D15=0</formula>
    </cfRule>
    <cfRule type="iconSet" priority="160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7726" priority="157">
      <formula>D16=0</formula>
    </cfRule>
    <cfRule type="iconSet" priority="158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7725" priority="155">
      <formula>D17=0</formula>
    </cfRule>
    <cfRule type="iconSet" priority="156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7724" priority="153">
      <formula>D18=0</formula>
    </cfRule>
    <cfRule type="iconSet" priority="154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7723" priority="151">
      <formula>D19=0</formula>
    </cfRule>
    <cfRule type="iconSet" priority="152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7722" priority="149">
      <formula>D20=0</formula>
    </cfRule>
    <cfRule type="iconSet" priority="150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7721" priority="147">
      <formula>D21=0</formula>
    </cfRule>
    <cfRule type="iconSet" priority="148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7720" priority="145">
      <formula>D22=0</formula>
    </cfRule>
    <cfRule type="iconSet" priority="146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7719" priority="143">
      <formula>D23=0</formula>
    </cfRule>
    <cfRule type="iconSet" priority="144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7718" priority="141">
      <formula>D24=0</formula>
    </cfRule>
    <cfRule type="iconSet" priority="142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7717" priority="139">
      <formula>D25=0</formula>
    </cfRule>
    <cfRule type="iconSet" priority="140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7716" priority="137">
      <formula>D26=0</formula>
    </cfRule>
    <cfRule type="iconSet" priority="138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7715" priority="135">
      <formula>D27=0</formula>
    </cfRule>
    <cfRule type="iconSet" priority="136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7714" priority="133">
      <formula>D28=0</formula>
    </cfRule>
    <cfRule type="iconSet" priority="134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7713" priority="131">
      <formula>D29=0</formula>
    </cfRule>
    <cfRule type="iconSet" priority="132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7712" priority="130">
      <formula>ISERROR(AD5)</formula>
    </cfRule>
  </conditionalFormatting>
  <conditionalFormatting sqref="AD5:AE5">
    <cfRule type="iconSet" priority="129">
      <iconSet iconSet="3Arrows" reverse="1">
        <cfvo type="percent" val="0"/>
        <cfvo type="num" val="1"/>
        <cfvo type="num" val="2"/>
      </iconSet>
    </cfRule>
  </conditionalFormatting>
  <conditionalFormatting sqref="AD5:AE5">
    <cfRule type="expression" dxfId="7711" priority="127">
      <formula>D5=0</formula>
    </cfRule>
    <cfRule type="iconSet" priority="128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7710" priority="125">
      <formula>D6=0</formula>
    </cfRule>
    <cfRule type="iconSet" priority="126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7709" priority="123">
      <formula>D7=0</formula>
    </cfRule>
    <cfRule type="iconSet" priority="124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7708" priority="121">
      <formula>D8=0</formula>
    </cfRule>
    <cfRule type="iconSet" priority="122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7707" priority="119">
      <formula>D9=0</formula>
    </cfRule>
    <cfRule type="iconSet" priority="120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7706" priority="117">
      <formula>D10=0</formula>
    </cfRule>
    <cfRule type="iconSet" priority="118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7705" priority="115">
      <formula>D11=0</formula>
    </cfRule>
    <cfRule type="iconSet" priority="116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7704" priority="113">
      <formula>D12=0</formula>
    </cfRule>
    <cfRule type="iconSet" priority="114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7703" priority="111">
      <formula>D13=0</formula>
    </cfRule>
    <cfRule type="iconSet" priority="112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7702" priority="109">
      <formula>D14=0</formula>
    </cfRule>
    <cfRule type="iconSet" priority="110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7701" priority="107">
      <formula>D15=0</formula>
    </cfRule>
    <cfRule type="iconSet" priority="108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7700" priority="105">
      <formula>D16=0</formula>
    </cfRule>
    <cfRule type="iconSet" priority="106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7699" priority="103">
      <formula>D17=0</formula>
    </cfRule>
    <cfRule type="iconSet" priority="104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7698" priority="101">
      <formula>D18=0</formula>
    </cfRule>
    <cfRule type="iconSet" priority="102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7697" priority="99">
      <formula>D19=0</formula>
    </cfRule>
    <cfRule type="iconSet" priority="100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7696" priority="97">
      <formula>D20=0</formula>
    </cfRule>
    <cfRule type="iconSet" priority="98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7695" priority="95">
      <formula>D21=0</formula>
    </cfRule>
    <cfRule type="iconSet" priority="96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7694" priority="93">
      <formula>D22=0</formula>
    </cfRule>
    <cfRule type="iconSet" priority="94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7693" priority="91">
      <formula>D23=0</formula>
    </cfRule>
    <cfRule type="iconSet" priority="92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7692" priority="89">
      <formula>D24=0</formula>
    </cfRule>
    <cfRule type="iconSet" priority="90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7691" priority="87">
      <formula>D25=0</formula>
    </cfRule>
    <cfRule type="iconSet" priority="88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7690" priority="85">
      <formula>D26=0</formula>
    </cfRule>
    <cfRule type="iconSet" priority="86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7689" priority="83">
      <formula>D27=0</formula>
    </cfRule>
    <cfRule type="iconSet" priority="84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7688" priority="81">
      <formula>D28=0</formula>
    </cfRule>
    <cfRule type="iconSet" priority="82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7687" priority="79">
      <formula>D29=0</formula>
    </cfRule>
    <cfRule type="iconSet" priority="80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7686" priority="78">
      <formula>ISERROR(AD5)</formula>
    </cfRule>
  </conditionalFormatting>
  <conditionalFormatting sqref="AD5:AE5">
    <cfRule type="expression" dxfId="7685" priority="76">
      <formula>D5=0</formula>
    </cfRule>
    <cfRule type="iconSet" priority="77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7684" priority="74">
      <formula>D6=0</formula>
    </cfRule>
    <cfRule type="iconSet" priority="75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7683" priority="72">
      <formula>D7=0</formula>
    </cfRule>
    <cfRule type="iconSet" priority="73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7682" priority="70">
      <formula>D8=0</formula>
    </cfRule>
    <cfRule type="iconSet" priority="71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7681" priority="68">
      <formula>D9=0</formula>
    </cfRule>
    <cfRule type="iconSet" priority="69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7680" priority="66">
      <formula>D10=0</formula>
    </cfRule>
    <cfRule type="iconSet" priority="67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7679" priority="64">
      <formula>D11=0</formula>
    </cfRule>
    <cfRule type="iconSet" priority="65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7678" priority="62">
      <formula>D12=0</formula>
    </cfRule>
    <cfRule type="iconSet" priority="63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7677" priority="60">
      <formula>D13=0</formula>
    </cfRule>
    <cfRule type="iconSet" priority="61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7676" priority="58">
      <formula>D14=0</formula>
    </cfRule>
    <cfRule type="iconSet" priority="59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7675" priority="56">
      <formula>D15=0</formula>
    </cfRule>
    <cfRule type="iconSet" priority="57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7674" priority="54">
      <formula>D16=0</formula>
    </cfRule>
    <cfRule type="iconSet" priority="55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7673" priority="52">
      <formula>D17=0</formula>
    </cfRule>
    <cfRule type="iconSet" priority="53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7672" priority="50">
      <formula>D18=0</formula>
    </cfRule>
    <cfRule type="iconSet" priority="51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7671" priority="48">
      <formula>D19=0</formula>
    </cfRule>
    <cfRule type="iconSet" priority="49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7670" priority="46">
      <formula>D20=0</formula>
    </cfRule>
    <cfRule type="iconSet" priority="47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7669" priority="44">
      <formula>D21=0</formula>
    </cfRule>
    <cfRule type="iconSet" priority="45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7668" priority="42">
      <formula>D22=0</formula>
    </cfRule>
    <cfRule type="iconSet" priority="43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7667" priority="40">
      <formula>D23=0</formula>
    </cfRule>
    <cfRule type="iconSet" priority="41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7666" priority="38">
      <formula>D24=0</formula>
    </cfRule>
    <cfRule type="iconSet" priority="39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7665" priority="36">
      <formula>D25=0</formula>
    </cfRule>
    <cfRule type="iconSet" priority="37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7664" priority="34">
      <formula>D26=0</formula>
    </cfRule>
    <cfRule type="iconSet" priority="35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7663" priority="32">
      <formula>D27=0</formula>
    </cfRule>
    <cfRule type="iconSet" priority="33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7662" priority="30">
      <formula>D28=0</formula>
    </cfRule>
    <cfRule type="iconSet" priority="31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7661" priority="28">
      <formula>D29=0</formula>
    </cfRule>
    <cfRule type="iconSet" priority="29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7660" priority="27">
      <formula>ISERROR(AD5)</formula>
    </cfRule>
  </conditionalFormatting>
  <conditionalFormatting sqref="AD5:AD29">
    <cfRule type="containsErrors" dxfId="7659" priority="26">
      <formula>ISERROR(AD5)</formula>
    </cfRule>
  </conditionalFormatting>
  <conditionalFormatting sqref="AD5">
    <cfRule type="iconSet" priority="25">
      <iconSet iconSet="3Arrows">
        <cfvo type="percent" val="0"/>
        <cfvo type="num" val="0"/>
        <cfvo type="num" val="1"/>
      </iconSet>
    </cfRule>
  </conditionalFormatting>
  <conditionalFormatting sqref="AD6">
    <cfRule type="iconSet" priority="24">
      <iconSet iconSet="3Arrows">
        <cfvo type="percent" val="0"/>
        <cfvo type="num" val="0"/>
        <cfvo type="num" val="1"/>
      </iconSet>
    </cfRule>
  </conditionalFormatting>
  <conditionalFormatting sqref="AD7">
    <cfRule type="iconSet" priority="23">
      <iconSet iconSet="3Arrows">
        <cfvo type="percent" val="0"/>
        <cfvo type="num" val="0"/>
        <cfvo type="num" val="1"/>
      </iconSet>
    </cfRule>
  </conditionalFormatting>
  <conditionalFormatting sqref="AD8">
    <cfRule type="iconSet" priority="22">
      <iconSet iconSet="3Arrows">
        <cfvo type="percent" val="0"/>
        <cfvo type="num" val="0"/>
        <cfvo type="num" val="1"/>
      </iconSet>
    </cfRule>
  </conditionalFormatting>
  <conditionalFormatting sqref="AD9">
    <cfRule type="iconSet" priority="21">
      <iconSet iconSet="3Arrows">
        <cfvo type="percent" val="0"/>
        <cfvo type="num" val="0"/>
        <cfvo type="num" val="1"/>
      </iconSet>
    </cfRule>
  </conditionalFormatting>
  <conditionalFormatting sqref="AD10">
    <cfRule type="iconSet" priority="20">
      <iconSet iconSet="3Arrows">
        <cfvo type="percent" val="0"/>
        <cfvo type="num" val="0"/>
        <cfvo type="num" val="1"/>
      </iconSet>
    </cfRule>
  </conditionalFormatting>
  <conditionalFormatting sqref="AD11">
    <cfRule type="iconSet" priority="19">
      <iconSet iconSet="3Arrows">
        <cfvo type="percent" val="0"/>
        <cfvo type="num" val="0"/>
        <cfvo type="num" val="1"/>
      </iconSet>
    </cfRule>
  </conditionalFormatting>
  <conditionalFormatting sqref="AD12">
    <cfRule type="iconSet" priority="18">
      <iconSet iconSet="3Arrows">
        <cfvo type="percent" val="0"/>
        <cfvo type="num" val="0"/>
        <cfvo type="num" val="1"/>
      </iconSet>
    </cfRule>
  </conditionalFormatting>
  <conditionalFormatting sqref="AD13">
    <cfRule type="iconSet" priority="17">
      <iconSet iconSet="3Arrows">
        <cfvo type="percent" val="0"/>
        <cfvo type="num" val="0"/>
        <cfvo type="num" val="1"/>
      </iconSet>
    </cfRule>
  </conditionalFormatting>
  <conditionalFormatting sqref="AD14">
    <cfRule type="iconSet" priority="16">
      <iconSet iconSet="3Arrows">
        <cfvo type="percent" val="0"/>
        <cfvo type="num" val="0"/>
        <cfvo type="num" val="1"/>
      </iconSet>
    </cfRule>
  </conditionalFormatting>
  <conditionalFormatting sqref="AD15">
    <cfRule type="iconSet" priority="15">
      <iconSet iconSet="3Arrows">
        <cfvo type="percent" val="0"/>
        <cfvo type="num" val="0"/>
        <cfvo type="num" val="1"/>
      </iconSet>
    </cfRule>
  </conditionalFormatting>
  <conditionalFormatting sqref="AD16">
    <cfRule type="iconSet" priority="14">
      <iconSet iconSet="3Arrows">
        <cfvo type="percent" val="0"/>
        <cfvo type="num" val="0"/>
        <cfvo type="num" val="1"/>
      </iconSet>
    </cfRule>
  </conditionalFormatting>
  <conditionalFormatting sqref="AD17">
    <cfRule type="iconSet" priority="13">
      <iconSet iconSet="3Arrows">
        <cfvo type="percent" val="0"/>
        <cfvo type="num" val="0"/>
        <cfvo type="num" val="1"/>
      </iconSet>
    </cfRule>
  </conditionalFormatting>
  <conditionalFormatting sqref="AD18">
    <cfRule type="iconSet" priority="12">
      <iconSet iconSet="3Arrows">
        <cfvo type="percent" val="0"/>
        <cfvo type="num" val="0"/>
        <cfvo type="num" val="1"/>
      </iconSet>
    </cfRule>
  </conditionalFormatting>
  <conditionalFormatting sqref="AD19">
    <cfRule type="iconSet" priority="11">
      <iconSet iconSet="3Arrows">
        <cfvo type="percent" val="0"/>
        <cfvo type="num" val="0"/>
        <cfvo type="num" val="1"/>
      </iconSet>
    </cfRule>
  </conditionalFormatting>
  <conditionalFormatting sqref="AD20">
    <cfRule type="iconSet" priority="10">
      <iconSet iconSet="3Arrows">
        <cfvo type="percent" val="0"/>
        <cfvo type="num" val="0"/>
        <cfvo type="num" val="1"/>
      </iconSet>
    </cfRule>
  </conditionalFormatting>
  <conditionalFormatting sqref="AD21">
    <cfRule type="iconSet" priority="9">
      <iconSet iconSet="3Arrows">
        <cfvo type="percent" val="0"/>
        <cfvo type="num" val="0"/>
        <cfvo type="num" val="1"/>
      </iconSet>
    </cfRule>
  </conditionalFormatting>
  <conditionalFormatting sqref="AD22">
    <cfRule type="iconSet" priority="8">
      <iconSet iconSet="3Arrows">
        <cfvo type="percent" val="0"/>
        <cfvo type="num" val="0"/>
        <cfvo type="num" val="1"/>
      </iconSet>
    </cfRule>
  </conditionalFormatting>
  <conditionalFormatting sqref="AD23">
    <cfRule type="iconSet" priority="7">
      <iconSet iconSet="3Arrows">
        <cfvo type="percent" val="0"/>
        <cfvo type="num" val="0"/>
        <cfvo type="num" val="1"/>
      </iconSet>
    </cfRule>
  </conditionalFormatting>
  <conditionalFormatting sqref="AD24">
    <cfRule type="iconSet" priority="6">
      <iconSet iconSet="3Arrows">
        <cfvo type="percent" val="0"/>
        <cfvo type="num" val="0"/>
        <cfvo type="num" val="1"/>
      </iconSet>
    </cfRule>
  </conditionalFormatting>
  <conditionalFormatting sqref="AD25">
    <cfRule type="iconSet" priority="5">
      <iconSet iconSet="3Arrows">
        <cfvo type="percent" val="0"/>
        <cfvo type="num" val="0"/>
        <cfvo type="num" val="1"/>
      </iconSet>
    </cfRule>
  </conditionalFormatting>
  <conditionalFormatting sqref="AD26">
    <cfRule type="iconSet" priority="4">
      <iconSet iconSet="3Arrows">
        <cfvo type="percent" val="0"/>
        <cfvo type="num" val="0"/>
        <cfvo type="num" val="1"/>
      </iconSet>
    </cfRule>
  </conditionalFormatting>
  <conditionalFormatting sqref="AD27">
    <cfRule type="iconSet" priority="3">
      <iconSet iconSet="3Arrows">
        <cfvo type="percent" val="0"/>
        <cfvo type="num" val="0"/>
        <cfvo type="num" val="1"/>
      </iconSet>
    </cfRule>
  </conditionalFormatting>
  <conditionalFormatting sqref="AD28">
    <cfRule type="iconSet" priority="2">
      <iconSet iconSet="3Arrows">
        <cfvo type="percent" val="0"/>
        <cfvo type="num" val="0"/>
        <cfvo type="num" val="1"/>
      </iconSet>
    </cfRule>
  </conditionalFormatting>
  <conditionalFormatting sqref="AD29">
    <cfRule type="iconSet" priority="1">
      <iconSet iconSet="3Arrows">
        <cfvo type="percent" val="0"/>
        <cfvo type="num" val="0"/>
        <cfvo type="num" val="1"/>
      </iconSet>
    </cfRule>
  </conditionalFormatting>
  <dataValidations count="4">
    <dataValidation type="custom" allowBlank="1" showInputMessage="1" showErrorMessage="1" errorTitle="Erreur d'encodage" error="La valeur que vous avez tapée n'est pas valide. Veuillez entrer 'NE', 'CM' ou un nombre supérieur à la cote." sqref="F5:F29">
      <formula1>OR(AND(E5="NE",F5="NE"),AND(E5="CM",F5="CM"),AND(F5&gt;=E5))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N5:O29">
      <formula1>OR(AND(N5&gt;=J5),AND(N5="NE",J5="NE"),AND(N5="CM",J5="CM"))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Y5:Y29 W5:W29 J5:J29 U5:U29 S5:S29 Q5:Q29 H5:H29">
      <formula1>OR(AND(H5&gt;=G5),AND(H5="NE",G5="NE"),AND(H5="CM",G5="CM"))</formula1>
    </dataValidation>
    <dataValidation type="custom" allowBlank="1" showInputMessage="1" showErrorMessage="1" errorTitle="Erreur d'encodage" error="La valeur que vous avez tapée n'est pas valide. Veuillez entrer 'NE', 'CM' ou un nombre sous la valeur MAX." sqref="E5:E29 G5:G29 I5:I29 P5:P29 R5:R29 T5:T29 V5:V29 X5:X29">
      <formula1>OR(AND(E5="NE"),AND(E5="CM"),AND(E5="D"),AND(E5&gt;=0,E5&lt;999))</formula1>
    </dataValidation>
  </dataValidations>
  <pageMargins left="0.7" right="0.7" top="0.75" bottom="0.75" header="0.3" footer="0.3"/>
  <pageSetup paperSize="9" orientation="portrait" horizontalDpi="1200" verticalDpi="1200" r:id="rId2"/>
  <drawing r:id="rId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21">
    <tabColor rgb="FFFFFF00"/>
  </sheetPr>
  <dimension ref="A1:BQ325"/>
  <sheetViews>
    <sheetView showZeros="0" zoomScale="85" zoomScaleNormal="85" workbookViewId="0">
      <selection activeCell="E3" sqref="E3:F3"/>
    </sheetView>
  </sheetViews>
  <sheetFormatPr baseColWidth="10" defaultRowHeight="15"/>
  <cols>
    <col min="1" max="1" width="10.7109375" style="3" customWidth="1"/>
    <col min="2" max="2" width="2.7109375" style="3" customWidth="1"/>
    <col min="3" max="3" width="27.7109375" style="1" customWidth="1"/>
    <col min="4" max="4" width="22.7109375" customWidth="1"/>
    <col min="5" max="10" width="7.7109375" customWidth="1"/>
    <col min="11" max="12" width="8.7109375" style="3" customWidth="1"/>
    <col min="13" max="13" width="5.7109375" style="77" customWidth="1"/>
    <col min="14" max="15" width="2.7109375" customWidth="1"/>
    <col min="16" max="25" width="7.7109375" customWidth="1"/>
    <col min="26" max="27" width="8.7109375" style="3" customWidth="1"/>
    <col min="28" max="28" width="5.7109375" style="7" customWidth="1"/>
    <col min="29" max="29" width="2.7109375" style="3" hidden="1" customWidth="1"/>
    <col min="30" max="30" width="5.7109375" style="7" customWidth="1"/>
    <col min="31" max="31" width="3.7109375" style="77" customWidth="1"/>
    <col min="32" max="48" width="11.42578125" style="3"/>
  </cols>
  <sheetData>
    <row r="1" spans="1:55" s="3" customFormat="1" ht="54.95" customHeight="1">
      <c r="A1" s="104"/>
      <c r="B1" s="25"/>
      <c r="C1" s="167" t="s">
        <v>44</v>
      </c>
      <c r="D1" s="166" t="str">
        <f>MATIÈRES!I15</f>
        <v>ACTIVITÉDE SOUTIEN (Mme LIENART - 4p.)</v>
      </c>
      <c r="E1" s="164"/>
      <c r="F1" s="164"/>
      <c r="G1" s="164"/>
      <c r="H1" s="164"/>
      <c r="I1" s="164"/>
      <c r="J1" s="164"/>
      <c r="K1" s="164"/>
      <c r="L1" s="164"/>
      <c r="M1" s="164"/>
      <c r="N1" s="165" t="s">
        <v>145</v>
      </c>
      <c r="O1" s="168" t="s">
        <v>144</v>
      </c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0"/>
      <c r="AE1" s="147"/>
      <c r="AF1" s="104"/>
      <c r="AG1" s="104"/>
      <c r="AH1" s="104"/>
      <c r="AI1" s="104"/>
      <c r="AJ1" s="104"/>
      <c r="AK1" s="104"/>
      <c r="AL1" s="104"/>
      <c r="AM1" s="104"/>
      <c r="AN1" s="104"/>
      <c r="AO1" s="104"/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</row>
    <row r="2" spans="1:55" s="3" customFormat="1" ht="15" customHeight="1">
      <c r="A2" s="21"/>
      <c r="B2" s="21"/>
      <c r="C2" s="24"/>
      <c r="D2" s="21"/>
      <c r="E2" s="21"/>
      <c r="F2" s="21"/>
      <c r="G2" s="21"/>
      <c r="H2" s="21"/>
      <c r="I2" s="21"/>
      <c r="J2" s="21"/>
      <c r="K2" s="21"/>
      <c r="L2" s="21"/>
      <c r="M2" s="76"/>
      <c r="N2" s="21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5"/>
      <c r="AC2" s="33"/>
      <c r="AD2" s="35"/>
      <c r="AE2" s="92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104"/>
      <c r="AS2" s="104"/>
      <c r="AT2" s="104"/>
      <c r="AU2" s="104"/>
      <c r="AV2" s="104"/>
      <c r="AW2" s="104"/>
      <c r="AX2" s="104"/>
      <c r="AY2" s="104"/>
      <c r="AZ2" s="104"/>
      <c r="BA2" s="104"/>
      <c r="BB2" s="104"/>
      <c r="BC2" s="104"/>
    </row>
    <row r="3" spans="1:55">
      <c r="A3" s="104"/>
      <c r="B3" s="21"/>
      <c r="C3" s="229" t="s">
        <v>37</v>
      </c>
      <c r="D3" s="229"/>
      <c r="E3" s="227"/>
      <c r="F3" s="227"/>
      <c r="G3" s="228"/>
      <c r="H3" s="228"/>
      <c r="I3" s="227"/>
      <c r="J3" s="227"/>
      <c r="K3" s="230" t="s">
        <v>35</v>
      </c>
      <c r="L3" s="230"/>
      <c r="M3" s="94" t="s">
        <v>65</v>
      </c>
      <c r="N3" s="62"/>
      <c r="O3" s="63"/>
      <c r="P3" s="228"/>
      <c r="Q3" s="228"/>
      <c r="R3" s="227"/>
      <c r="S3" s="227"/>
      <c r="T3" s="228"/>
      <c r="U3" s="228"/>
      <c r="V3" s="227"/>
      <c r="W3" s="227"/>
      <c r="X3" s="228"/>
      <c r="Y3" s="228"/>
      <c r="Z3" s="230" t="s">
        <v>35</v>
      </c>
      <c r="AA3" s="230"/>
      <c r="AB3" s="94" t="s">
        <v>65</v>
      </c>
      <c r="AC3" s="35"/>
      <c r="AD3" s="35"/>
      <c r="AE3" s="92"/>
      <c r="AF3" s="10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4"/>
      <c r="AT3" s="104"/>
      <c r="AU3" s="104"/>
      <c r="AV3" s="104"/>
      <c r="AW3" s="104"/>
      <c r="AX3" s="104"/>
      <c r="AY3" s="104"/>
      <c r="AZ3" s="104"/>
      <c r="BA3" s="104"/>
      <c r="BB3" s="104"/>
      <c r="BC3" s="104"/>
    </row>
    <row r="4" spans="1:55">
      <c r="A4" s="104"/>
      <c r="B4" s="21"/>
      <c r="C4" s="9" t="s">
        <v>0</v>
      </c>
      <c r="D4" s="138" t="s">
        <v>1</v>
      </c>
      <c r="E4" s="140" t="s">
        <v>2</v>
      </c>
      <c r="F4" s="140" t="s">
        <v>3</v>
      </c>
      <c r="G4" s="139" t="s">
        <v>4</v>
      </c>
      <c r="H4" s="139" t="s">
        <v>5</v>
      </c>
      <c r="I4" s="140" t="s">
        <v>6</v>
      </c>
      <c r="J4" s="140" t="s">
        <v>7</v>
      </c>
      <c r="K4" s="11"/>
      <c r="L4" s="11"/>
      <c r="M4" s="94"/>
      <c r="N4" s="26"/>
      <c r="O4" s="34"/>
      <c r="P4" s="139" t="s">
        <v>8</v>
      </c>
      <c r="Q4" s="139" t="s">
        <v>9</v>
      </c>
      <c r="R4" s="140" t="s">
        <v>10</v>
      </c>
      <c r="S4" s="140" t="s">
        <v>11</v>
      </c>
      <c r="T4" s="139" t="s">
        <v>12</v>
      </c>
      <c r="U4" s="139" t="s">
        <v>13</v>
      </c>
      <c r="V4" s="140" t="s">
        <v>14</v>
      </c>
      <c r="W4" s="140" t="s">
        <v>15</v>
      </c>
      <c r="X4" s="139" t="s">
        <v>16</v>
      </c>
      <c r="Y4" s="139" t="s">
        <v>17</v>
      </c>
      <c r="Z4" s="11"/>
      <c r="AA4" s="11"/>
      <c r="AB4" s="95"/>
      <c r="AC4" s="35"/>
      <c r="AD4" s="35"/>
      <c r="AE4" s="92"/>
      <c r="AF4" s="10"/>
      <c r="AG4" s="104"/>
      <c r="AH4" s="104"/>
      <c r="AI4" s="104"/>
      <c r="AJ4" s="104"/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04"/>
      <c r="BA4" s="104"/>
      <c r="BB4" s="104"/>
      <c r="BC4" s="104"/>
    </row>
    <row r="5" spans="1:55">
      <c r="A5" s="104"/>
      <c r="B5" s="31">
        <v>1</v>
      </c>
      <c r="C5" s="10" t="str">
        <f>Élèves!C4</f>
        <v>MARTIN</v>
      </c>
      <c r="D5" s="10" t="str">
        <f>Élèves!D4</f>
        <v>Paul</v>
      </c>
      <c r="E5" s="5"/>
      <c r="F5" s="5"/>
      <c r="G5" s="5"/>
      <c r="H5" s="5"/>
      <c r="I5" s="32"/>
      <c r="J5" s="5"/>
      <c r="K5" s="12" t="e">
        <f>SUM(E5,G5,I5)/SUM(F5,H5,J5)*100</f>
        <v>#DIV/0!</v>
      </c>
      <c r="L5" s="11" t="s">
        <v>22</v>
      </c>
      <c r="M5" s="94" t="e">
        <f ca="1">RANK(K5,INDIRECT("K5:K" &amp; $AL$5))</f>
        <v>#DIV/0!</v>
      </c>
      <c r="N5" s="22"/>
      <c r="O5" s="35"/>
      <c r="P5" s="5"/>
      <c r="Q5" s="5"/>
      <c r="R5" s="5"/>
      <c r="S5" s="5"/>
      <c r="T5" s="5"/>
      <c r="U5" s="5"/>
      <c r="V5" s="5"/>
      <c r="W5" s="5"/>
      <c r="X5" s="5"/>
      <c r="Y5" s="5"/>
      <c r="Z5" s="12" t="e">
        <f>SUM(E5,G5,I5,P5,R5,T5,V5,X5)/SUM(F5,H5,J5,Q5,S5,U5,W5,Y5)*100</f>
        <v>#DIV/0!</v>
      </c>
      <c r="AA5" s="11" t="s">
        <v>22</v>
      </c>
      <c r="AB5" s="94" t="e">
        <f ca="1">RANK(Z5,INDIRECT("Z5:Z" &amp; AL$5))</f>
        <v>#DIV/0!</v>
      </c>
      <c r="AC5" s="35" t="e">
        <f t="shared" ref="AC5:AC29" si="0">IF(K5&gt;Z5,2,0)</f>
        <v>#DIV/0!</v>
      </c>
      <c r="AD5" s="52" t="e">
        <f t="shared" ref="AD5:AD29" si="1">Z5-K5</f>
        <v>#DIV/0!</v>
      </c>
      <c r="AE5" s="93" t="s">
        <v>54</v>
      </c>
      <c r="AF5" s="10"/>
      <c r="AG5" s="104"/>
      <c r="AH5" s="104"/>
      <c r="AI5" s="104"/>
      <c r="AJ5" s="104"/>
      <c r="AK5" s="104"/>
      <c r="AL5" s="104">
        <f>SUM(Élèves!P6+4)</f>
        <v>11</v>
      </c>
      <c r="AM5" s="104"/>
      <c r="AN5" s="104"/>
      <c r="AO5" s="104"/>
      <c r="AP5" s="104"/>
      <c r="AQ5" s="104"/>
      <c r="AR5" s="104"/>
      <c r="AS5" s="104"/>
      <c r="AT5" s="104"/>
      <c r="AU5" s="104"/>
      <c r="AV5" s="104"/>
      <c r="AW5" s="104"/>
      <c r="AX5" s="104"/>
      <c r="AY5" s="104"/>
      <c r="AZ5" s="104"/>
      <c r="BA5" s="104"/>
      <c r="BB5" s="104"/>
      <c r="BC5" s="104"/>
    </row>
    <row r="6" spans="1:55">
      <c r="A6" s="104"/>
      <c r="B6" s="31">
        <v>2</v>
      </c>
      <c r="C6" s="10" t="str">
        <f>Élèves!C5</f>
        <v>DUPOND</v>
      </c>
      <c r="D6" s="10" t="str">
        <f>Élèves!D5</f>
        <v>Henri</v>
      </c>
      <c r="E6" s="5"/>
      <c r="F6" s="5"/>
      <c r="G6" s="5"/>
      <c r="H6" s="5"/>
      <c r="I6" s="32"/>
      <c r="J6" s="5"/>
      <c r="K6" s="12" t="e">
        <f t="shared" ref="K6:K29" si="2">SUM(E6,G6,I6)/SUM(F6,H6,J6)*100</f>
        <v>#DIV/0!</v>
      </c>
      <c r="L6" s="11" t="s">
        <v>22</v>
      </c>
      <c r="M6" s="94" t="e">
        <f t="shared" ref="M6:M29" ca="1" si="3">RANK(K6,INDIRECT("K5:K" &amp; $AL$5))</f>
        <v>#DIV/0!</v>
      </c>
      <c r="N6" s="22"/>
      <c r="O6" s="35"/>
      <c r="P6" s="5"/>
      <c r="Q6" s="5"/>
      <c r="R6" s="5"/>
      <c r="S6" s="5"/>
      <c r="T6" s="5"/>
      <c r="U6" s="5"/>
      <c r="V6" s="5"/>
      <c r="W6" s="5"/>
      <c r="X6" s="5"/>
      <c r="Y6" s="5"/>
      <c r="Z6" s="12" t="e">
        <f t="shared" ref="Z6:Z29" si="4">SUM(E6,G6,I6,P6,R6,T6,V6,X6)/SUM(F6,H6,J6,Q6,S6,U6,W6,Y6)*100</f>
        <v>#DIV/0!</v>
      </c>
      <c r="AA6" s="11" t="s">
        <v>22</v>
      </c>
      <c r="AB6" s="94" t="e">
        <f t="shared" ref="AB6:AB29" ca="1" si="5">RANK(Z6,INDIRECT("Z5:Z" &amp; AL$5))</f>
        <v>#DIV/0!</v>
      </c>
      <c r="AC6" s="35" t="e">
        <f t="shared" si="0"/>
        <v>#DIV/0!</v>
      </c>
      <c r="AD6" s="52" t="e">
        <f t="shared" si="1"/>
        <v>#DIV/0!</v>
      </c>
      <c r="AE6" s="93" t="s">
        <v>54</v>
      </c>
      <c r="AF6" s="10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  <c r="AR6" s="104"/>
      <c r="AS6" s="104"/>
      <c r="AT6" s="104"/>
      <c r="AU6" s="104"/>
      <c r="AV6" s="104"/>
      <c r="AW6" s="104"/>
      <c r="AX6" s="104"/>
      <c r="AY6" s="104"/>
      <c r="AZ6" s="104"/>
      <c r="BA6" s="104"/>
      <c r="BB6" s="104"/>
      <c r="BC6" s="104"/>
    </row>
    <row r="7" spans="1:55">
      <c r="A7" s="104"/>
      <c r="B7" s="31">
        <v>3</v>
      </c>
      <c r="C7" s="10" t="str">
        <f>Élèves!C6</f>
        <v>TABERNACLE</v>
      </c>
      <c r="D7" s="10" t="str">
        <f>Élèves!D6</f>
        <v>Ghislain</v>
      </c>
      <c r="E7" s="5"/>
      <c r="F7" s="5"/>
      <c r="G7" s="5"/>
      <c r="H7" s="5"/>
      <c r="I7" s="32"/>
      <c r="J7" s="5"/>
      <c r="K7" s="12" t="e">
        <f t="shared" si="2"/>
        <v>#DIV/0!</v>
      </c>
      <c r="L7" s="11" t="s">
        <v>22</v>
      </c>
      <c r="M7" s="94" t="e">
        <f t="shared" ca="1" si="3"/>
        <v>#DIV/0!</v>
      </c>
      <c r="N7" s="22"/>
      <c r="O7" s="35"/>
      <c r="P7" s="5"/>
      <c r="Q7" s="5"/>
      <c r="R7" s="5"/>
      <c r="S7" s="5"/>
      <c r="T7" s="5"/>
      <c r="U7" s="5"/>
      <c r="V7" s="5"/>
      <c r="W7" s="5"/>
      <c r="X7" s="5"/>
      <c r="Y7" s="5"/>
      <c r="Z7" s="12" t="e">
        <f t="shared" si="4"/>
        <v>#DIV/0!</v>
      </c>
      <c r="AA7" s="11" t="s">
        <v>22</v>
      </c>
      <c r="AB7" s="94" t="e">
        <f t="shared" ca="1" si="5"/>
        <v>#DIV/0!</v>
      </c>
      <c r="AC7" s="35" t="e">
        <f t="shared" si="0"/>
        <v>#DIV/0!</v>
      </c>
      <c r="AD7" s="52" t="e">
        <f t="shared" si="1"/>
        <v>#DIV/0!</v>
      </c>
      <c r="AE7" s="93" t="s">
        <v>54</v>
      </c>
      <c r="AF7" s="10"/>
      <c r="AG7" s="104"/>
      <c r="AH7" s="104"/>
      <c r="AI7" s="104"/>
      <c r="AJ7" s="104"/>
      <c r="AK7" s="104"/>
      <c r="AL7" s="104"/>
      <c r="AM7" s="104"/>
      <c r="AN7" s="104"/>
      <c r="AO7" s="104"/>
      <c r="AP7" s="104"/>
      <c r="AQ7" s="104"/>
      <c r="AR7" s="104"/>
      <c r="AS7" s="104"/>
      <c r="AT7" s="104"/>
      <c r="AU7" s="104"/>
      <c r="AV7" s="104"/>
      <c r="AW7" s="104"/>
      <c r="AX7" s="104"/>
      <c r="AY7" s="104"/>
      <c r="AZ7" s="104"/>
      <c r="BA7" s="104"/>
      <c r="BB7" s="104"/>
      <c r="BC7" s="104"/>
    </row>
    <row r="8" spans="1:55">
      <c r="A8" s="104"/>
      <c r="B8" s="31">
        <v>4</v>
      </c>
      <c r="C8" s="10" t="str">
        <f>Élèves!C7</f>
        <v>EASY</v>
      </c>
      <c r="D8" s="10" t="str">
        <f>Élèves!D7</f>
        <v>Isabelle</v>
      </c>
      <c r="E8" s="5"/>
      <c r="F8" s="5"/>
      <c r="G8" s="5"/>
      <c r="H8" s="5"/>
      <c r="I8" s="32"/>
      <c r="J8" s="5"/>
      <c r="K8" s="12" t="e">
        <f t="shared" si="2"/>
        <v>#DIV/0!</v>
      </c>
      <c r="L8" s="11" t="s">
        <v>22</v>
      </c>
      <c r="M8" s="94" t="e">
        <f t="shared" ca="1" si="3"/>
        <v>#DIV/0!</v>
      </c>
      <c r="N8" s="22"/>
      <c r="O8" s="35"/>
      <c r="P8" s="5"/>
      <c r="Q8" s="5"/>
      <c r="R8" s="5"/>
      <c r="S8" s="5"/>
      <c r="T8" s="5"/>
      <c r="U8" s="5"/>
      <c r="V8" s="5"/>
      <c r="W8" s="5"/>
      <c r="X8" s="5"/>
      <c r="Y8" s="5"/>
      <c r="Z8" s="12" t="e">
        <f t="shared" si="4"/>
        <v>#DIV/0!</v>
      </c>
      <c r="AA8" s="11" t="s">
        <v>22</v>
      </c>
      <c r="AB8" s="94" t="e">
        <f t="shared" ca="1" si="5"/>
        <v>#DIV/0!</v>
      </c>
      <c r="AC8" s="35" t="e">
        <f t="shared" si="0"/>
        <v>#DIV/0!</v>
      </c>
      <c r="AD8" s="52" t="e">
        <f t="shared" si="1"/>
        <v>#DIV/0!</v>
      </c>
      <c r="AE8" s="93" t="s">
        <v>54</v>
      </c>
      <c r="AF8" s="10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</row>
    <row r="9" spans="1:55">
      <c r="A9" s="104"/>
      <c r="B9" s="31">
        <v>5</v>
      </c>
      <c r="C9" s="10" t="str">
        <f>Élèves!C8</f>
        <v>KINGDOM</v>
      </c>
      <c r="D9" s="10" t="str">
        <f>Élèves!D8</f>
        <v>Aline</v>
      </c>
      <c r="E9" s="5"/>
      <c r="F9" s="5"/>
      <c r="G9" s="5"/>
      <c r="H9" s="5"/>
      <c r="I9" s="32"/>
      <c r="J9" s="5"/>
      <c r="K9" s="12" t="e">
        <f t="shared" si="2"/>
        <v>#DIV/0!</v>
      </c>
      <c r="L9" s="11" t="s">
        <v>22</v>
      </c>
      <c r="M9" s="94" t="e">
        <f t="shared" ca="1" si="3"/>
        <v>#DIV/0!</v>
      </c>
      <c r="N9" s="22"/>
      <c r="O9" s="35"/>
      <c r="P9" s="5"/>
      <c r="Q9" s="5"/>
      <c r="R9" s="5"/>
      <c r="S9" s="5"/>
      <c r="T9" s="5"/>
      <c r="U9" s="5"/>
      <c r="V9" s="5"/>
      <c r="W9" s="5"/>
      <c r="X9" s="5"/>
      <c r="Y9" s="5"/>
      <c r="Z9" s="12" t="e">
        <f t="shared" si="4"/>
        <v>#DIV/0!</v>
      </c>
      <c r="AA9" s="11" t="s">
        <v>22</v>
      </c>
      <c r="AB9" s="94" t="e">
        <f t="shared" ca="1" si="5"/>
        <v>#DIV/0!</v>
      </c>
      <c r="AC9" s="35" t="e">
        <f t="shared" si="0"/>
        <v>#DIV/0!</v>
      </c>
      <c r="AD9" s="52" t="e">
        <f t="shared" si="1"/>
        <v>#DIV/0!</v>
      </c>
      <c r="AE9" s="93" t="s">
        <v>54</v>
      </c>
      <c r="AF9" s="10"/>
      <c r="AG9" s="104"/>
      <c r="AH9" s="104"/>
      <c r="AI9" s="104"/>
      <c r="AJ9" s="104"/>
      <c r="AK9" s="104"/>
      <c r="AL9" s="104"/>
      <c r="AM9" s="104"/>
      <c r="AN9" s="104"/>
      <c r="AO9" s="104"/>
      <c r="AP9" s="104"/>
      <c r="AQ9" s="104"/>
      <c r="AR9" s="104"/>
      <c r="AS9" s="104"/>
      <c r="AT9" s="104"/>
      <c r="AU9" s="104"/>
      <c r="AV9" s="104"/>
      <c r="AW9" s="104"/>
      <c r="AX9" s="104"/>
      <c r="AY9" s="104"/>
      <c r="AZ9" s="104"/>
      <c r="BA9" s="104"/>
      <c r="BB9" s="104"/>
      <c r="BC9" s="104"/>
    </row>
    <row r="10" spans="1:55">
      <c r="A10" s="104"/>
      <c r="B10" s="31">
        <v>6</v>
      </c>
      <c r="C10" s="10" t="str">
        <f>Élèves!C9</f>
        <v>FORTE</v>
      </c>
      <c r="D10" s="10" t="str">
        <f>Élèves!D9</f>
        <v>Salie</v>
      </c>
      <c r="E10" s="5"/>
      <c r="F10" s="5"/>
      <c r="G10" s="5"/>
      <c r="H10" s="5"/>
      <c r="I10" s="32"/>
      <c r="J10" s="5"/>
      <c r="K10" s="12" t="e">
        <f t="shared" si="2"/>
        <v>#DIV/0!</v>
      </c>
      <c r="L10" s="11" t="s">
        <v>22</v>
      </c>
      <c r="M10" s="94" t="e">
        <f t="shared" ca="1" si="3"/>
        <v>#DIV/0!</v>
      </c>
      <c r="N10" s="22"/>
      <c r="O10" s="35"/>
      <c r="P10" s="5"/>
      <c r="Q10" s="5"/>
      <c r="R10" s="5"/>
      <c r="S10" s="5"/>
      <c r="T10" s="5"/>
      <c r="U10" s="5"/>
      <c r="V10" s="5"/>
      <c r="W10" s="5"/>
      <c r="X10" s="5"/>
      <c r="Y10" s="5"/>
      <c r="Z10" s="12" t="e">
        <f t="shared" si="4"/>
        <v>#DIV/0!</v>
      </c>
      <c r="AA10" s="11" t="s">
        <v>22</v>
      </c>
      <c r="AB10" s="94" t="e">
        <f t="shared" ca="1" si="5"/>
        <v>#DIV/0!</v>
      </c>
      <c r="AC10" s="35" t="e">
        <f t="shared" si="0"/>
        <v>#DIV/0!</v>
      </c>
      <c r="AD10" s="52" t="e">
        <f t="shared" si="1"/>
        <v>#DIV/0!</v>
      </c>
      <c r="AE10" s="93" t="s">
        <v>54</v>
      </c>
      <c r="AF10" s="10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04"/>
      <c r="AV10" s="104"/>
      <c r="AW10" s="104"/>
      <c r="AX10" s="104"/>
      <c r="AY10" s="104"/>
      <c r="AZ10" s="104"/>
      <c r="BA10" s="104"/>
      <c r="BB10" s="104"/>
      <c r="BC10" s="104"/>
    </row>
    <row r="11" spans="1:55">
      <c r="A11" s="104"/>
      <c r="B11" s="31">
        <v>7</v>
      </c>
      <c r="C11" s="10" t="str">
        <f>Élèves!C10</f>
        <v>SEGEC</v>
      </c>
      <c r="D11" s="10" t="str">
        <f>Élèves!D10</f>
        <v>Rédoine</v>
      </c>
      <c r="E11" s="5"/>
      <c r="F11" s="5"/>
      <c r="G11" s="5"/>
      <c r="H11" s="5"/>
      <c r="I11" s="32"/>
      <c r="J11" s="5"/>
      <c r="K11" s="12" t="e">
        <f t="shared" si="2"/>
        <v>#DIV/0!</v>
      </c>
      <c r="L11" s="11" t="s">
        <v>22</v>
      </c>
      <c r="M11" s="94" t="e">
        <f t="shared" ca="1" si="3"/>
        <v>#DIV/0!</v>
      </c>
      <c r="N11" s="22"/>
      <c r="O11" s="35"/>
      <c r="P11" s="5"/>
      <c r="Q11" s="5"/>
      <c r="R11" s="5"/>
      <c r="S11" s="5"/>
      <c r="T11" s="5"/>
      <c r="U11" s="5"/>
      <c r="V11" s="5"/>
      <c r="W11" s="5"/>
      <c r="X11" s="5"/>
      <c r="Y11" s="5"/>
      <c r="Z11" s="12" t="e">
        <f t="shared" si="4"/>
        <v>#DIV/0!</v>
      </c>
      <c r="AA11" s="11" t="s">
        <v>22</v>
      </c>
      <c r="AB11" s="94" t="e">
        <f t="shared" ca="1" si="5"/>
        <v>#DIV/0!</v>
      </c>
      <c r="AC11" s="35" t="e">
        <f t="shared" si="0"/>
        <v>#DIV/0!</v>
      </c>
      <c r="AD11" s="52" t="e">
        <f t="shared" si="1"/>
        <v>#DIV/0!</v>
      </c>
      <c r="AE11" s="93" t="s">
        <v>54</v>
      </c>
      <c r="AF11" s="10"/>
      <c r="AG11" s="104"/>
      <c r="AH11" s="104"/>
      <c r="AI11" s="104"/>
      <c r="AJ11" s="104"/>
      <c r="AK11" s="104"/>
      <c r="AL11" s="104"/>
      <c r="AM11" s="104"/>
      <c r="AN11" s="104"/>
      <c r="AO11" s="104"/>
      <c r="AP11" s="104"/>
      <c r="AQ11" s="104"/>
      <c r="AR11" s="104"/>
      <c r="AS11" s="104"/>
      <c r="AT11" s="104"/>
      <c r="AU11" s="104"/>
      <c r="AV11" s="104"/>
      <c r="AW11" s="104"/>
      <c r="AX11" s="104"/>
      <c r="AY11" s="104"/>
      <c r="AZ11" s="104"/>
      <c r="BA11" s="104"/>
      <c r="BB11" s="104"/>
      <c r="BC11" s="104"/>
    </row>
    <row r="12" spans="1:55">
      <c r="A12" s="104"/>
      <c r="B12" s="31">
        <v>8</v>
      </c>
      <c r="C12" s="10">
        <f>Élèves!C11</f>
        <v>0</v>
      </c>
      <c r="D12" s="10">
        <f>Élèves!D11</f>
        <v>0</v>
      </c>
      <c r="E12" s="5"/>
      <c r="F12" s="5"/>
      <c r="G12" s="5"/>
      <c r="H12" s="5"/>
      <c r="I12" s="32"/>
      <c r="J12" s="5"/>
      <c r="K12" s="12" t="e">
        <f t="shared" si="2"/>
        <v>#DIV/0!</v>
      </c>
      <c r="L12" s="11" t="s">
        <v>22</v>
      </c>
      <c r="M12" s="94" t="e">
        <f t="shared" ca="1" si="3"/>
        <v>#DIV/0!</v>
      </c>
      <c r="N12" s="22"/>
      <c r="O12" s="35"/>
      <c r="P12" s="5"/>
      <c r="Q12" s="5"/>
      <c r="R12" s="5"/>
      <c r="S12" s="5"/>
      <c r="T12" s="5"/>
      <c r="U12" s="5"/>
      <c r="V12" s="5"/>
      <c r="W12" s="5"/>
      <c r="X12" s="5"/>
      <c r="Y12" s="5"/>
      <c r="Z12" s="12" t="e">
        <f t="shared" si="4"/>
        <v>#DIV/0!</v>
      </c>
      <c r="AA12" s="11" t="s">
        <v>22</v>
      </c>
      <c r="AB12" s="94" t="e">
        <f t="shared" ca="1" si="5"/>
        <v>#DIV/0!</v>
      </c>
      <c r="AC12" s="35" t="e">
        <f t="shared" si="0"/>
        <v>#DIV/0!</v>
      </c>
      <c r="AD12" s="52" t="e">
        <f t="shared" si="1"/>
        <v>#DIV/0!</v>
      </c>
      <c r="AE12" s="93" t="s">
        <v>54</v>
      </c>
      <c r="AF12" s="10"/>
      <c r="AG12" s="104"/>
      <c r="AH12" s="104"/>
      <c r="AI12" s="104"/>
      <c r="AJ12" s="104"/>
      <c r="AK12" s="104"/>
      <c r="AL12" s="104"/>
      <c r="AM12" s="104"/>
      <c r="AN12" s="104"/>
      <c r="AO12" s="104"/>
      <c r="AP12" s="104"/>
      <c r="AQ12" s="104"/>
      <c r="AR12" s="104"/>
      <c r="AS12" s="104"/>
      <c r="AT12" s="104"/>
      <c r="AU12" s="104"/>
      <c r="AV12" s="104"/>
      <c r="AW12" s="104"/>
      <c r="AX12" s="104"/>
      <c r="AY12" s="104"/>
      <c r="AZ12" s="104"/>
      <c r="BA12" s="104"/>
      <c r="BB12" s="104"/>
      <c r="BC12" s="104"/>
    </row>
    <row r="13" spans="1:55">
      <c r="A13" s="104"/>
      <c r="B13" s="31">
        <v>9</v>
      </c>
      <c r="C13" s="10">
        <f>Élèves!C12</f>
        <v>0</v>
      </c>
      <c r="D13" s="10">
        <f>Élèves!D12</f>
        <v>0</v>
      </c>
      <c r="E13" s="5"/>
      <c r="F13" s="5"/>
      <c r="G13" s="5"/>
      <c r="H13" s="5"/>
      <c r="I13" s="32"/>
      <c r="J13" s="5"/>
      <c r="K13" s="12" t="e">
        <f t="shared" si="2"/>
        <v>#DIV/0!</v>
      </c>
      <c r="L13" s="11" t="s">
        <v>22</v>
      </c>
      <c r="M13" s="94" t="e">
        <f t="shared" ca="1" si="3"/>
        <v>#DIV/0!</v>
      </c>
      <c r="N13" s="22"/>
      <c r="O13" s="35"/>
      <c r="P13" s="5"/>
      <c r="Q13" s="5"/>
      <c r="R13" s="5"/>
      <c r="S13" s="5"/>
      <c r="T13" s="5"/>
      <c r="U13" s="5"/>
      <c r="V13" s="5"/>
      <c r="W13" s="5"/>
      <c r="X13" s="5"/>
      <c r="Y13" s="5"/>
      <c r="Z13" s="12" t="e">
        <f t="shared" si="4"/>
        <v>#DIV/0!</v>
      </c>
      <c r="AA13" s="11" t="s">
        <v>22</v>
      </c>
      <c r="AB13" s="94" t="e">
        <f t="shared" ca="1" si="5"/>
        <v>#DIV/0!</v>
      </c>
      <c r="AC13" s="35" t="e">
        <f t="shared" si="0"/>
        <v>#DIV/0!</v>
      </c>
      <c r="AD13" s="52" t="e">
        <f t="shared" si="1"/>
        <v>#DIV/0!</v>
      </c>
      <c r="AE13" s="93" t="s">
        <v>54</v>
      </c>
      <c r="AF13" s="10"/>
      <c r="AG13" s="104"/>
      <c r="AH13" s="104"/>
      <c r="AI13" s="104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104"/>
      <c r="AU13" s="104"/>
      <c r="AV13" s="104"/>
      <c r="AW13" s="104"/>
      <c r="AX13" s="104"/>
      <c r="AY13" s="104"/>
      <c r="AZ13" s="104"/>
      <c r="BA13" s="104"/>
      <c r="BB13" s="104"/>
      <c r="BC13" s="104"/>
    </row>
    <row r="14" spans="1:55">
      <c r="A14" s="104"/>
      <c r="B14" s="31">
        <v>10</v>
      </c>
      <c r="C14" s="10">
        <f>Élèves!C13</f>
        <v>0</v>
      </c>
      <c r="D14" s="10">
        <f>Élèves!D13</f>
        <v>0</v>
      </c>
      <c r="E14" s="5"/>
      <c r="F14" s="5"/>
      <c r="G14" s="5"/>
      <c r="H14" s="5"/>
      <c r="I14" s="32"/>
      <c r="J14" s="5"/>
      <c r="K14" s="12" t="e">
        <f t="shared" si="2"/>
        <v>#DIV/0!</v>
      </c>
      <c r="L14" s="11" t="s">
        <v>22</v>
      </c>
      <c r="M14" s="94" t="e">
        <f t="shared" ca="1" si="3"/>
        <v>#DIV/0!</v>
      </c>
      <c r="N14" s="22"/>
      <c r="O14" s="35"/>
      <c r="P14" s="5"/>
      <c r="Q14" s="5"/>
      <c r="R14" s="5"/>
      <c r="S14" s="5"/>
      <c r="T14" s="5"/>
      <c r="U14" s="5"/>
      <c r="V14" s="5"/>
      <c r="W14" s="5"/>
      <c r="X14" s="5"/>
      <c r="Y14" s="5"/>
      <c r="Z14" s="12" t="e">
        <f t="shared" si="4"/>
        <v>#DIV/0!</v>
      </c>
      <c r="AA14" s="11" t="s">
        <v>22</v>
      </c>
      <c r="AB14" s="94" t="e">
        <f t="shared" ca="1" si="5"/>
        <v>#DIV/0!</v>
      </c>
      <c r="AC14" s="35" t="e">
        <f t="shared" si="0"/>
        <v>#DIV/0!</v>
      </c>
      <c r="AD14" s="52" t="e">
        <f t="shared" si="1"/>
        <v>#DIV/0!</v>
      </c>
      <c r="AE14" s="93" t="s">
        <v>54</v>
      </c>
      <c r="AF14" s="10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04"/>
      <c r="AX14" s="104"/>
      <c r="AY14" s="104"/>
      <c r="AZ14" s="104"/>
      <c r="BA14" s="104"/>
      <c r="BB14" s="104"/>
      <c r="BC14" s="104"/>
    </row>
    <row r="15" spans="1:55">
      <c r="A15" s="104"/>
      <c r="B15" s="31">
        <v>11</v>
      </c>
      <c r="C15" s="10">
        <f>Élèves!C14</f>
        <v>0</v>
      </c>
      <c r="D15" s="10">
        <f>Élèves!D14</f>
        <v>0</v>
      </c>
      <c r="E15" s="5"/>
      <c r="F15" s="5"/>
      <c r="G15" s="5"/>
      <c r="H15" s="5"/>
      <c r="I15" s="32"/>
      <c r="J15" s="5"/>
      <c r="K15" s="12" t="e">
        <f t="shared" si="2"/>
        <v>#DIV/0!</v>
      </c>
      <c r="L15" s="11" t="s">
        <v>22</v>
      </c>
      <c r="M15" s="94" t="e">
        <f t="shared" ca="1" si="3"/>
        <v>#DIV/0!</v>
      </c>
      <c r="N15" s="22"/>
      <c r="O15" s="35"/>
      <c r="P15" s="5"/>
      <c r="Q15" s="5"/>
      <c r="R15" s="5"/>
      <c r="S15" s="5"/>
      <c r="T15" s="5"/>
      <c r="U15" s="5"/>
      <c r="V15" s="5"/>
      <c r="W15" s="5"/>
      <c r="X15" s="5"/>
      <c r="Y15" s="5"/>
      <c r="Z15" s="12" t="e">
        <f t="shared" si="4"/>
        <v>#DIV/0!</v>
      </c>
      <c r="AA15" s="11" t="s">
        <v>22</v>
      </c>
      <c r="AB15" s="94" t="e">
        <f t="shared" ca="1" si="5"/>
        <v>#DIV/0!</v>
      </c>
      <c r="AC15" s="35" t="e">
        <f t="shared" si="0"/>
        <v>#DIV/0!</v>
      </c>
      <c r="AD15" s="52" t="e">
        <f t="shared" si="1"/>
        <v>#DIV/0!</v>
      </c>
      <c r="AE15" s="93" t="s">
        <v>54</v>
      </c>
      <c r="AF15" s="10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</row>
    <row r="16" spans="1:55">
      <c r="A16" s="104"/>
      <c r="B16" s="31">
        <v>12</v>
      </c>
      <c r="C16" s="10">
        <f>Élèves!C15</f>
        <v>0</v>
      </c>
      <c r="D16" s="10">
        <f>Élèves!D15</f>
        <v>0</v>
      </c>
      <c r="E16" s="5"/>
      <c r="F16" s="5"/>
      <c r="G16" s="5"/>
      <c r="H16" s="5"/>
      <c r="I16" s="32"/>
      <c r="J16" s="5"/>
      <c r="K16" s="12" t="e">
        <f t="shared" si="2"/>
        <v>#DIV/0!</v>
      </c>
      <c r="L16" s="11" t="s">
        <v>22</v>
      </c>
      <c r="M16" s="94" t="e">
        <f t="shared" ca="1" si="3"/>
        <v>#DIV/0!</v>
      </c>
      <c r="N16" s="22"/>
      <c r="O16" s="35"/>
      <c r="P16" s="5"/>
      <c r="Q16" s="5"/>
      <c r="R16" s="5"/>
      <c r="S16" s="5"/>
      <c r="T16" s="5"/>
      <c r="U16" s="5"/>
      <c r="V16" s="5"/>
      <c r="W16" s="5"/>
      <c r="X16" s="5"/>
      <c r="Y16" s="5"/>
      <c r="Z16" s="12" t="e">
        <f t="shared" si="4"/>
        <v>#DIV/0!</v>
      </c>
      <c r="AA16" s="11" t="s">
        <v>22</v>
      </c>
      <c r="AB16" s="94" t="e">
        <f t="shared" ca="1" si="5"/>
        <v>#DIV/0!</v>
      </c>
      <c r="AC16" s="35" t="e">
        <f t="shared" si="0"/>
        <v>#DIV/0!</v>
      </c>
      <c r="AD16" s="52" t="e">
        <f t="shared" si="1"/>
        <v>#DIV/0!</v>
      </c>
      <c r="AE16" s="93" t="s">
        <v>54</v>
      </c>
      <c r="AF16" s="10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4"/>
      <c r="AV16" s="104"/>
      <c r="AW16" s="104"/>
      <c r="AX16" s="104"/>
      <c r="AY16" s="104"/>
      <c r="AZ16" s="104"/>
      <c r="BA16" s="104"/>
      <c r="BB16" s="104"/>
      <c r="BC16" s="104"/>
    </row>
    <row r="17" spans="1:55">
      <c r="A17" s="104"/>
      <c r="B17" s="31">
        <v>13</v>
      </c>
      <c r="C17" s="10">
        <f>Élèves!C16</f>
        <v>0</v>
      </c>
      <c r="D17" s="10">
        <f>Élèves!D16</f>
        <v>0</v>
      </c>
      <c r="E17" s="5"/>
      <c r="F17" s="5"/>
      <c r="G17" s="5"/>
      <c r="H17" s="5"/>
      <c r="I17" s="32"/>
      <c r="J17" s="5"/>
      <c r="K17" s="12" t="e">
        <f t="shared" si="2"/>
        <v>#DIV/0!</v>
      </c>
      <c r="L17" s="11" t="s">
        <v>22</v>
      </c>
      <c r="M17" s="94" t="e">
        <f t="shared" ca="1" si="3"/>
        <v>#DIV/0!</v>
      </c>
      <c r="N17" s="22"/>
      <c r="O17" s="35"/>
      <c r="P17" s="5"/>
      <c r="Q17" s="5"/>
      <c r="R17" s="5"/>
      <c r="S17" s="5"/>
      <c r="T17" s="5"/>
      <c r="U17" s="5"/>
      <c r="V17" s="5"/>
      <c r="W17" s="5"/>
      <c r="X17" s="5"/>
      <c r="Y17" s="5"/>
      <c r="Z17" s="12" t="e">
        <f t="shared" si="4"/>
        <v>#DIV/0!</v>
      </c>
      <c r="AA17" s="11" t="s">
        <v>22</v>
      </c>
      <c r="AB17" s="94" t="e">
        <f t="shared" ca="1" si="5"/>
        <v>#DIV/0!</v>
      </c>
      <c r="AC17" s="35" t="e">
        <f t="shared" si="0"/>
        <v>#DIV/0!</v>
      </c>
      <c r="AD17" s="52" t="e">
        <f t="shared" si="1"/>
        <v>#DIV/0!</v>
      </c>
      <c r="AE17" s="93" t="s">
        <v>54</v>
      </c>
      <c r="AF17" s="10"/>
      <c r="AG17" s="104"/>
      <c r="AH17" s="104"/>
      <c r="AI17" s="104"/>
      <c r="AJ17" s="104"/>
      <c r="AK17" s="104"/>
      <c r="AL17" s="104"/>
      <c r="AM17" s="104"/>
      <c r="AN17" s="104"/>
      <c r="AO17" s="104"/>
      <c r="AP17" s="104"/>
      <c r="AQ17" s="104"/>
      <c r="AR17" s="104"/>
      <c r="AS17" s="104"/>
      <c r="AT17" s="104"/>
      <c r="AU17" s="104"/>
      <c r="AV17" s="104"/>
      <c r="AW17" s="104"/>
      <c r="AX17" s="104"/>
      <c r="AY17" s="104"/>
      <c r="AZ17" s="104"/>
      <c r="BA17" s="104"/>
      <c r="BB17" s="104"/>
      <c r="BC17" s="104"/>
    </row>
    <row r="18" spans="1:55">
      <c r="A18" s="104"/>
      <c r="B18" s="31">
        <v>14</v>
      </c>
      <c r="C18" s="10">
        <f>Élèves!C17</f>
        <v>0</v>
      </c>
      <c r="D18" s="10">
        <f>Élèves!D17</f>
        <v>0</v>
      </c>
      <c r="E18" s="5"/>
      <c r="F18" s="5"/>
      <c r="G18" s="5"/>
      <c r="H18" s="5"/>
      <c r="I18" s="32"/>
      <c r="J18" s="5"/>
      <c r="K18" s="12" t="e">
        <f t="shared" si="2"/>
        <v>#DIV/0!</v>
      </c>
      <c r="L18" s="11" t="s">
        <v>22</v>
      </c>
      <c r="M18" s="94" t="e">
        <f t="shared" ca="1" si="3"/>
        <v>#DIV/0!</v>
      </c>
      <c r="N18" s="22"/>
      <c r="O18" s="35"/>
      <c r="P18" s="5"/>
      <c r="Q18" s="5"/>
      <c r="R18" s="5"/>
      <c r="S18" s="5"/>
      <c r="T18" s="5"/>
      <c r="U18" s="5"/>
      <c r="V18" s="5"/>
      <c r="W18" s="5"/>
      <c r="X18" s="5"/>
      <c r="Y18" s="5"/>
      <c r="Z18" s="12" t="e">
        <f t="shared" si="4"/>
        <v>#DIV/0!</v>
      </c>
      <c r="AA18" s="11" t="s">
        <v>22</v>
      </c>
      <c r="AB18" s="94" t="e">
        <f t="shared" ca="1" si="5"/>
        <v>#DIV/0!</v>
      </c>
      <c r="AC18" s="35" t="e">
        <f t="shared" si="0"/>
        <v>#DIV/0!</v>
      </c>
      <c r="AD18" s="52" t="e">
        <f t="shared" si="1"/>
        <v>#DIV/0!</v>
      </c>
      <c r="AE18" s="93" t="s">
        <v>54</v>
      </c>
      <c r="AF18" s="10"/>
      <c r="AG18" s="104"/>
      <c r="AH18" s="104"/>
      <c r="AI18" s="104"/>
      <c r="AJ18" s="104"/>
      <c r="AK18" s="104"/>
      <c r="AL18" s="104"/>
      <c r="AM18" s="104"/>
      <c r="AN18" s="104"/>
      <c r="AO18" s="104"/>
      <c r="AP18" s="104"/>
      <c r="AQ18" s="104"/>
      <c r="AR18" s="104"/>
      <c r="AS18" s="104"/>
      <c r="AT18" s="104"/>
      <c r="AU18" s="104"/>
      <c r="AV18" s="104"/>
      <c r="AW18" s="104"/>
      <c r="AX18" s="104"/>
      <c r="AY18" s="104"/>
      <c r="AZ18" s="104"/>
      <c r="BA18" s="104"/>
      <c r="BB18" s="104"/>
      <c r="BC18" s="104"/>
    </row>
    <row r="19" spans="1:55">
      <c r="A19" s="104"/>
      <c r="B19" s="31">
        <v>15</v>
      </c>
      <c r="C19" s="10">
        <f>Élèves!C18</f>
        <v>0</v>
      </c>
      <c r="D19" s="10">
        <f>Élèves!D18</f>
        <v>0</v>
      </c>
      <c r="E19" s="5"/>
      <c r="F19" s="5"/>
      <c r="G19" s="5"/>
      <c r="H19" s="5"/>
      <c r="I19" s="32"/>
      <c r="J19" s="5"/>
      <c r="K19" s="12" t="e">
        <f t="shared" si="2"/>
        <v>#DIV/0!</v>
      </c>
      <c r="L19" s="11" t="s">
        <v>22</v>
      </c>
      <c r="M19" s="94" t="e">
        <f t="shared" ca="1" si="3"/>
        <v>#DIV/0!</v>
      </c>
      <c r="N19" s="22"/>
      <c r="O19" s="35"/>
      <c r="P19" s="5"/>
      <c r="Q19" s="5"/>
      <c r="R19" s="5"/>
      <c r="S19" s="5"/>
      <c r="T19" s="5"/>
      <c r="U19" s="5"/>
      <c r="V19" s="5"/>
      <c r="W19" s="5"/>
      <c r="X19" s="5"/>
      <c r="Y19" s="5"/>
      <c r="Z19" s="12" t="e">
        <f t="shared" si="4"/>
        <v>#DIV/0!</v>
      </c>
      <c r="AA19" s="11" t="s">
        <v>22</v>
      </c>
      <c r="AB19" s="94" t="e">
        <f t="shared" ca="1" si="5"/>
        <v>#DIV/0!</v>
      </c>
      <c r="AC19" s="35" t="e">
        <f t="shared" si="0"/>
        <v>#DIV/0!</v>
      </c>
      <c r="AD19" s="52" t="e">
        <f t="shared" si="1"/>
        <v>#DIV/0!</v>
      </c>
      <c r="AE19" s="93" t="s">
        <v>54</v>
      </c>
      <c r="AF19" s="10"/>
      <c r="AG19" s="104"/>
      <c r="AH19" s="104"/>
      <c r="AI19" s="104"/>
      <c r="AJ19" s="104"/>
      <c r="AK19" s="104"/>
      <c r="AL19" s="104"/>
      <c r="AM19" s="104"/>
      <c r="AN19" s="104"/>
      <c r="AO19" s="104"/>
      <c r="AP19" s="104"/>
      <c r="AQ19" s="104"/>
      <c r="AR19" s="104"/>
      <c r="AS19" s="104"/>
      <c r="AT19" s="104"/>
      <c r="AU19" s="104"/>
      <c r="AV19" s="104"/>
      <c r="AW19" s="104"/>
      <c r="AX19" s="104"/>
      <c r="AY19" s="104"/>
      <c r="AZ19" s="104"/>
      <c r="BA19" s="104"/>
      <c r="BB19" s="104"/>
      <c r="BC19" s="104"/>
    </row>
    <row r="20" spans="1:55">
      <c r="A20" s="104"/>
      <c r="B20" s="31">
        <v>16</v>
      </c>
      <c r="C20" s="10">
        <f>Élèves!C19</f>
        <v>0</v>
      </c>
      <c r="D20" s="10">
        <f>Élèves!D19</f>
        <v>0</v>
      </c>
      <c r="E20" s="5"/>
      <c r="F20" s="5"/>
      <c r="G20" s="5"/>
      <c r="H20" s="5"/>
      <c r="I20" s="32"/>
      <c r="J20" s="5"/>
      <c r="K20" s="12" t="e">
        <f t="shared" si="2"/>
        <v>#DIV/0!</v>
      </c>
      <c r="L20" s="11" t="s">
        <v>22</v>
      </c>
      <c r="M20" s="94" t="e">
        <f t="shared" ca="1" si="3"/>
        <v>#DIV/0!</v>
      </c>
      <c r="N20" s="22"/>
      <c r="O20" s="35"/>
      <c r="P20" s="5"/>
      <c r="Q20" s="5"/>
      <c r="R20" s="5"/>
      <c r="S20" s="5"/>
      <c r="T20" s="5"/>
      <c r="U20" s="5"/>
      <c r="V20" s="5"/>
      <c r="W20" s="5"/>
      <c r="X20" s="5"/>
      <c r="Y20" s="5"/>
      <c r="Z20" s="12" t="e">
        <f t="shared" si="4"/>
        <v>#DIV/0!</v>
      </c>
      <c r="AA20" s="11" t="s">
        <v>22</v>
      </c>
      <c r="AB20" s="94" t="e">
        <f t="shared" ca="1" si="5"/>
        <v>#DIV/0!</v>
      </c>
      <c r="AC20" s="35" t="e">
        <f t="shared" si="0"/>
        <v>#DIV/0!</v>
      </c>
      <c r="AD20" s="52" t="e">
        <f t="shared" si="1"/>
        <v>#DIV/0!</v>
      </c>
      <c r="AE20" s="93" t="s">
        <v>54</v>
      </c>
      <c r="AF20" s="10"/>
      <c r="AG20" s="104"/>
      <c r="AH20" s="104"/>
      <c r="AI20" s="104"/>
      <c r="AJ20" s="104"/>
      <c r="AK20" s="104"/>
      <c r="AL20" s="104"/>
      <c r="AM20" s="104"/>
      <c r="AN20" s="104"/>
      <c r="AO20" s="104"/>
      <c r="AP20" s="104"/>
      <c r="AQ20" s="104"/>
      <c r="AR20" s="104"/>
      <c r="AS20" s="104"/>
      <c r="AT20" s="104"/>
      <c r="AU20" s="104"/>
      <c r="AV20" s="104"/>
      <c r="AW20" s="104"/>
      <c r="AX20" s="104"/>
      <c r="AY20" s="104"/>
      <c r="AZ20" s="104"/>
      <c r="BA20" s="104"/>
      <c r="BB20" s="104"/>
      <c r="BC20" s="104"/>
    </row>
    <row r="21" spans="1:55">
      <c r="A21" s="104"/>
      <c r="B21" s="31">
        <v>17</v>
      </c>
      <c r="C21" s="10">
        <f>Élèves!C20</f>
        <v>0</v>
      </c>
      <c r="D21" s="10">
        <f>Élèves!D20</f>
        <v>0</v>
      </c>
      <c r="E21" s="5"/>
      <c r="F21" s="5"/>
      <c r="G21" s="5"/>
      <c r="H21" s="5"/>
      <c r="I21" s="32"/>
      <c r="J21" s="5"/>
      <c r="K21" s="12" t="e">
        <f t="shared" si="2"/>
        <v>#DIV/0!</v>
      </c>
      <c r="L21" s="11" t="s">
        <v>22</v>
      </c>
      <c r="M21" s="94" t="e">
        <f t="shared" ca="1" si="3"/>
        <v>#DIV/0!</v>
      </c>
      <c r="N21" s="22"/>
      <c r="O21" s="35"/>
      <c r="P21" s="5"/>
      <c r="Q21" s="5"/>
      <c r="R21" s="5"/>
      <c r="S21" s="5"/>
      <c r="T21" s="5"/>
      <c r="U21" s="5"/>
      <c r="V21" s="5"/>
      <c r="W21" s="5"/>
      <c r="X21" s="5"/>
      <c r="Y21" s="5"/>
      <c r="Z21" s="12" t="e">
        <f t="shared" si="4"/>
        <v>#DIV/0!</v>
      </c>
      <c r="AA21" s="11" t="s">
        <v>22</v>
      </c>
      <c r="AB21" s="94" t="e">
        <f t="shared" ca="1" si="5"/>
        <v>#DIV/0!</v>
      </c>
      <c r="AC21" s="35" t="e">
        <f t="shared" si="0"/>
        <v>#DIV/0!</v>
      </c>
      <c r="AD21" s="52" t="e">
        <f t="shared" si="1"/>
        <v>#DIV/0!</v>
      </c>
      <c r="AE21" s="93" t="s">
        <v>54</v>
      </c>
      <c r="AF21" s="10"/>
      <c r="AG21" s="104"/>
      <c r="AH21" s="104"/>
      <c r="AI21" s="104"/>
      <c r="AJ21" s="104"/>
      <c r="AK21" s="104"/>
      <c r="AL21" s="104"/>
      <c r="AM21" s="104"/>
      <c r="AN21" s="104"/>
      <c r="AO21" s="104"/>
      <c r="AP21" s="104"/>
      <c r="AQ21" s="104"/>
      <c r="AR21" s="104"/>
      <c r="AS21" s="104"/>
      <c r="AT21" s="104"/>
      <c r="AU21" s="104"/>
      <c r="AV21" s="104"/>
      <c r="AW21" s="104"/>
      <c r="AX21" s="104"/>
      <c r="AY21" s="104"/>
      <c r="AZ21" s="104"/>
      <c r="BA21" s="104"/>
      <c r="BB21" s="104"/>
      <c r="BC21" s="104"/>
    </row>
    <row r="22" spans="1:55">
      <c r="A22" s="104"/>
      <c r="B22" s="31">
        <v>18</v>
      </c>
      <c r="C22" s="10">
        <f>Élèves!C21</f>
        <v>0</v>
      </c>
      <c r="D22" s="10">
        <f>Élèves!D21</f>
        <v>0</v>
      </c>
      <c r="E22" s="5"/>
      <c r="F22" s="5"/>
      <c r="G22" s="5"/>
      <c r="H22" s="5"/>
      <c r="I22" s="32"/>
      <c r="J22" s="5"/>
      <c r="K22" s="12" t="e">
        <f t="shared" si="2"/>
        <v>#DIV/0!</v>
      </c>
      <c r="L22" s="11" t="s">
        <v>22</v>
      </c>
      <c r="M22" s="94" t="e">
        <f t="shared" ca="1" si="3"/>
        <v>#DIV/0!</v>
      </c>
      <c r="N22" s="22"/>
      <c r="O22" s="35"/>
      <c r="P22" s="5"/>
      <c r="Q22" s="5"/>
      <c r="R22" s="5"/>
      <c r="S22" s="5"/>
      <c r="T22" s="5"/>
      <c r="U22" s="5"/>
      <c r="V22" s="5"/>
      <c r="W22" s="5"/>
      <c r="X22" s="5"/>
      <c r="Y22" s="5"/>
      <c r="Z22" s="12" t="e">
        <f t="shared" si="4"/>
        <v>#DIV/0!</v>
      </c>
      <c r="AA22" s="11" t="s">
        <v>22</v>
      </c>
      <c r="AB22" s="94" t="e">
        <f t="shared" ca="1" si="5"/>
        <v>#DIV/0!</v>
      </c>
      <c r="AC22" s="35" t="e">
        <f t="shared" si="0"/>
        <v>#DIV/0!</v>
      </c>
      <c r="AD22" s="52" t="e">
        <f t="shared" si="1"/>
        <v>#DIV/0!</v>
      </c>
      <c r="AE22" s="93" t="s">
        <v>54</v>
      </c>
      <c r="AF22" s="10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4"/>
      <c r="AT22" s="104"/>
      <c r="AU22" s="104"/>
      <c r="AV22" s="104"/>
      <c r="AW22" s="104"/>
      <c r="AX22" s="104"/>
      <c r="AY22" s="104"/>
      <c r="AZ22" s="104"/>
      <c r="BA22" s="104"/>
      <c r="BB22" s="104"/>
      <c r="BC22" s="104"/>
    </row>
    <row r="23" spans="1:55">
      <c r="A23" s="104"/>
      <c r="B23" s="31">
        <v>19</v>
      </c>
      <c r="C23" s="10">
        <f>Élèves!C22</f>
        <v>0</v>
      </c>
      <c r="D23" s="10">
        <f>Élèves!D22</f>
        <v>0</v>
      </c>
      <c r="E23" s="5"/>
      <c r="F23" s="5"/>
      <c r="G23" s="5"/>
      <c r="H23" s="5"/>
      <c r="I23" s="32"/>
      <c r="J23" s="5"/>
      <c r="K23" s="12" t="e">
        <f t="shared" si="2"/>
        <v>#DIV/0!</v>
      </c>
      <c r="L23" s="11" t="s">
        <v>22</v>
      </c>
      <c r="M23" s="94" t="e">
        <f t="shared" ca="1" si="3"/>
        <v>#DIV/0!</v>
      </c>
      <c r="N23" s="22"/>
      <c r="O23" s="35"/>
      <c r="P23" s="5"/>
      <c r="Q23" s="5"/>
      <c r="R23" s="5"/>
      <c r="S23" s="5"/>
      <c r="T23" s="5"/>
      <c r="U23" s="5"/>
      <c r="V23" s="5"/>
      <c r="W23" s="5"/>
      <c r="X23" s="5"/>
      <c r="Y23" s="5"/>
      <c r="Z23" s="12" t="e">
        <f t="shared" si="4"/>
        <v>#DIV/0!</v>
      </c>
      <c r="AA23" s="11" t="s">
        <v>22</v>
      </c>
      <c r="AB23" s="94" t="e">
        <f t="shared" ca="1" si="5"/>
        <v>#DIV/0!</v>
      </c>
      <c r="AC23" s="35" t="e">
        <f t="shared" si="0"/>
        <v>#DIV/0!</v>
      </c>
      <c r="AD23" s="52" t="e">
        <f t="shared" si="1"/>
        <v>#DIV/0!</v>
      </c>
      <c r="AE23" s="93" t="s">
        <v>54</v>
      </c>
      <c r="AF23" s="10"/>
      <c r="AG23" s="104"/>
      <c r="AH23" s="104"/>
      <c r="AI23" s="104"/>
      <c r="AJ23" s="104"/>
      <c r="AK23" s="104"/>
      <c r="AL23" s="104"/>
      <c r="AM23" s="104"/>
      <c r="AN23" s="104"/>
      <c r="AO23" s="104"/>
      <c r="AP23" s="104"/>
      <c r="AQ23" s="104"/>
      <c r="AR23" s="104"/>
      <c r="AS23" s="104"/>
      <c r="AT23" s="104"/>
      <c r="AU23" s="104"/>
      <c r="AV23" s="104"/>
      <c r="AW23" s="104"/>
      <c r="AX23" s="104"/>
      <c r="AY23" s="104"/>
      <c r="AZ23" s="104"/>
      <c r="BA23" s="104"/>
      <c r="BB23" s="104"/>
      <c r="BC23" s="104"/>
    </row>
    <row r="24" spans="1:55">
      <c r="A24" s="104"/>
      <c r="B24" s="31">
        <v>20</v>
      </c>
      <c r="C24" s="10">
        <f>Élèves!C23</f>
        <v>0</v>
      </c>
      <c r="D24" s="10">
        <f>Élèves!D23</f>
        <v>0</v>
      </c>
      <c r="E24" s="5"/>
      <c r="F24" s="5"/>
      <c r="G24" s="5"/>
      <c r="H24" s="5"/>
      <c r="I24" s="32"/>
      <c r="J24" s="5"/>
      <c r="K24" s="12" t="e">
        <f t="shared" si="2"/>
        <v>#DIV/0!</v>
      </c>
      <c r="L24" s="11" t="s">
        <v>22</v>
      </c>
      <c r="M24" s="94" t="e">
        <f t="shared" ca="1" si="3"/>
        <v>#DIV/0!</v>
      </c>
      <c r="N24" s="22"/>
      <c r="O24" s="35"/>
      <c r="P24" s="5"/>
      <c r="Q24" s="5"/>
      <c r="R24" s="5"/>
      <c r="S24" s="5"/>
      <c r="T24" s="5"/>
      <c r="U24" s="5"/>
      <c r="V24" s="5"/>
      <c r="W24" s="5"/>
      <c r="X24" s="5"/>
      <c r="Y24" s="5"/>
      <c r="Z24" s="12" t="e">
        <f t="shared" si="4"/>
        <v>#DIV/0!</v>
      </c>
      <c r="AA24" s="11" t="s">
        <v>22</v>
      </c>
      <c r="AB24" s="94" t="e">
        <f t="shared" ca="1" si="5"/>
        <v>#DIV/0!</v>
      </c>
      <c r="AC24" s="35" t="e">
        <f t="shared" si="0"/>
        <v>#DIV/0!</v>
      </c>
      <c r="AD24" s="52" t="e">
        <f t="shared" si="1"/>
        <v>#DIV/0!</v>
      </c>
      <c r="AE24" s="93" t="s">
        <v>54</v>
      </c>
      <c r="AF24" s="10"/>
      <c r="AG24" s="104"/>
      <c r="AH24" s="104"/>
      <c r="AI24" s="104"/>
      <c r="AJ24" s="104"/>
      <c r="AK24" s="104"/>
      <c r="AL24" s="104"/>
      <c r="AM24" s="104"/>
      <c r="AN24" s="104"/>
      <c r="AO24" s="104"/>
      <c r="AP24" s="104"/>
      <c r="AQ24" s="104"/>
      <c r="AR24" s="104"/>
      <c r="AS24" s="104"/>
      <c r="AT24" s="104"/>
      <c r="AU24" s="104"/>
      <c r="AV24" s="104"/>
      <c r="AW24" s="104"/>
      <c r="AX24" s="104"/>
      <c r="AY24" s="104"/>
      <c r="AZ24" s="104"/>
      <c r="BA24" s="104"/>
      <c r="BB24" s="104"/>
      <c r="BC24" s="104"/>
    </row>
    <row r="25" spans="1:55">
      <c r="A25" s="104"/>
      <c r="B25" s="31">
        <v>21</v>
      </c>
      <c r="C25" s="10">
        <f>Élèves!C24</f>
        <v>0</v>
      </c>
      <c r="D25" s="10">
        <f>Élèves!D24</f>
        <v>0</v>
      </c>
      <c r="E25" s="5"/>
      <c r="F25" s="5"/>
      <c r="G25" s="5"/>
      <c r="H25" s="5"/>
      <c r="I25" s="32"/>
      <c r="J25" s="5"/>
      <c r="K25" s="12" t="e">
        <f t="shared" si="2"/>
        <v>#DIV/0!</v>
      </c>
      <c r="L25" s="11" t="s">
        <v>22</v>
      </c>
      <c r="M25" s="94" t="e">
        <f t="shared" ca="1" si="3"/>
        <v>#DIV/0!</v>
      </c>
      <c r="N25" s="22"/>
      <c r="O25" s="35"/>
      <c r="P25" s="5"/>
      <c r="Q25" s="5"/>
      <c r="R25" s="5"/>
      <c r="S25" s="5"/>
      <c r="T25" s="5"/>
      <c r="U25" s="5"/>
      <c r="V25" s="5"/>
      <c r="W25" s="5"/>
      <c r="X25" s="5"/>
      <c r="Y25" s="5"/>
      <c r="Z25" s="12" t="e">
        <f t="shared" si="4"/>
        <v>#DIV/0!</v>
      </c>
      <c r="AA25" s="11" t="s">
        <v>22</v>
      </c>
      <c r="AB25" s="94" t="e">
        <f t="shared" ca="1" si="5"/>
        <v>#DIV/0!</v>
      </c>
      <c r="AC25" s="35" t="e">
        <f t="shared" si="0"/>
        <v>#DIV/0!</v>
      </c>
      <c r="AD25" s="52" t="e">
        <f t="shared" si="1"/>
        <v>#DIV/0!</v>
      </c>
      <c r="AE25" s="93" t="s">
        <v>54</v>
      </c>
      <c r="AF25" s="10"/>
      <c r="AG25" s="104"/>
      <c r="AH25" s="104"/>
      <c r="AI25" s="104"/>
      <c r="AJ25" s="104"/>
      <c r="AK25" s="104"/>
      <c r="AL25" s="104"/>
      <c r="AM25" s="104"/>
      <c r="AN25" s="104"/>
      <c r="AO25" s="104"/>
      <c r="AP25" s="104"/>
      <c r="AQ25" s="104"/>
      <c r="AR25" s="104"/>
      <c r="AS25" s="104"/>
      <c r="AT25" s="104"/>
      <c r="AU25" s="104"/>
      <c r="AV25" s="104"/>
      <c r="AW25" s="104"/>
      <c r="AX25" s="104"/>
      <c r="AY25" s="104"/>
      <c r="AZ25" s="104"/>
      <c r="BA25" s="104"/>
      <c r="BB25" s="104"/>
      <c r="BC25" s="104"/>
    </row>
    <row r="26" spans="1:55">
      <c r="A26" s="104"/>
      <c r="B26" s="31">
        <v>22</v>
      </c>
      <c r="C26" s="10">
        <f>Élèves!C25</f>
        <v>0</v>
      </c>
      <c r="D26" s="10">
        <f>Élèves!D25</f>
        <v>0</v>
      </c>
      <c r="E26" s="5"/>
      <c r="F26" s="5"/>
      <c r="G26" s="5"/>
      <c r="H26" s="5"/>
      <c r="I26" s="32"/>
      <c r="J26" s="5"/>
      <c r="K26" s="12" t="e">
        <f t="shared" si="2"/>
        <v>#DIV/0!</v>
      </c>
      <c r="L26" s="11" t="s">
        <v>22</v>
      </c>
      <c r="M26" s="94" t="e">
        <f t="shared" ca="1" si="3"/>
        <v>#DIV/0!</v>
      </c>
      <c r="N26" s="22"/>
      <c r="O26" s="35"/>
      <c r="P26" s="5"/>
      <c r="Q26" s="5"/>
      <c r="R26" s="5"/>
      <c r="S26" s="5"/>
      <c r="T26" s="5"/>
      <c r="U26" s="5"/>
      <c r="V26" s="5"/>
      <c r="W26" s="5"/>
      <c r="X26" s="5"/>
      <c r="Y26" s="5"/>
      <c r="Z26" s="12" t="e">
        <f t="shared" si="4"/>
        <v>#DIV/0!</v>
      </c>
      <c r="AA26" s="11" t="s">
        <v>22</v>
      </c>
      <c r="AB26" s="94" t="e">
        <f t="shared" ca="1" si="5"/>
        <v>#DIV/0!</v>
      </c>
      <c r="AC26" s="35" t="e">
        <f t="shared" si="0"/>
        <v>#DIV/0!</v>
      </c>
      <c r="AD26" s="52" t="e">
        <f t="shared" si="1"/>
        <v>#DIV/0!</v>
      </c>
      <c r="AE26" s="93" t="s">
        <v>54</v>
      </c>
      <c r="AF26" s="10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  <c r="AX26" s="104"/>
      <c r="AY26" s="104"/>
      <c r="AZ26" s="104"/>
      <c r="BA26" s="104"/>
      <c r="BB26" s="104"/>
      <c r="BC26" s="104"/>
    </row>
    <row r="27" spans="1:55">
      <c r="A27" s="104"/>
      <c r="B27" s="31">
        <v>23</v>
      </c>
      <c r="C27" s="10">
        <f>Élèves!C26</f>
        <v>0</v>
      </c>
      <c r="D27" s="10">
        <f>Élèves!D26</f>
        <v>0</v>
      </c>
      <c r="E27" s="5"/>
      <c r="F27" s="5"/>
      <c r="G27" s="5"/>
      <c r="H27" s="5"/>
      <c r="I27" s="32"/>
      <c r="J27" s="5"/>
      <c r="K27" s="12" t="e">
        <f t="shared" si="2"/>
        <v>#DIV/0!</v>
      </c>
      <c r="L27" s="11" t="s">
        <v>22</v>
      </c>
      <c r="M27" s="94" t="e">
        <f t="shared" ca="1" si="3"/>
        <v>#DIV/0!</v>
      </c>
      <c r="N27" s="22"/>
      <c r="O27" s="35"/>
      <c r="P27" s="5"/>
      <c r="Q27" s="5"/>
      <c r="R27" s="5"/>
      <c r="S27" s="5"/>
      <c r="T27" s="5"/>
      <c r="U27" s="5"/>
      <c r="V27" s="5"/>
      <c r="W27" s="5"/>
      <c r="X27" s="5"/>
      <c r="Y27" s="5"/>
      <c r="Z27" s="12" t="e">
        <f t="shared" si="4"/>
        <v>#DIV/0!</v>
      </c>
      <c r="AA27" s="11" t="s">
        <v>22</v>
      </c>
      <c r="AB27" s="94" t="e">
        <f t="shared" ca="1" si="5"/>
        <v>#DIV/0!</v>
      </c>
      <c r="AC27" s="35" t="e">
        <f t="shared" si="0"/>
        <v>#DIV/0!</v>
      </c>
      <c r="AD27" s="52" t="e">
        <f t="shared" si="1"/>
        <v>#DIV/0!</v>
      </c>
      <c r="AE27" s="93" t="s">
        <v>54</v>
      </c>
      <c r="AF27" s="10"/>
      <c r="AG27" s="104"/>
      <c r="AH27" s="104"/>
      <c r="AI27" s="104"/>
      <c r="AJ27" s="104"/>
      <c r="AK27" s="104"/>
      <c r="AL27" s="104"/>
      <c r="AM27" s="104"/>
      <c r="AN27" s="104"/>
      <c r="AO27" s="104"/>
      <c r="AP27" s="104"/>
      <c r="AQ27" s="104"/>
      <c r="AR27" s="104"/>
      <c r="AS27" s="104"/>
      <c r="AT27" s="104"/>
      <c r="AU27" s="104"/>
      <c r="AV27" s="104"/>
      <c r="AW27" s="104"/>
      <c r="AX27" s="104"/>
      <c r="AY27" s="104"/>
      <c r="AZ27" s="104"/>
      <c r="BA27" s="104"/>
      <c r="BB27" s="104"/>
      <c r="BC27" s="104"/>
    </row>
    <row r="28" spans="1:55">
      <c r="A28" s="104"/>
      <c r="B28" s="31">
        <v>24</v>
      </c>
      <c r="C28" s="10">
        <f>Élèves!C27</f>
        <v>0</v>
      </c>
      <c r="D28" s="10">
        <f>Élèves!D27</f>
        <v>0</v>
      </c>
      <c r="E28" s="5"/>
      <c r="F28" s="5"/>
      <c r="G28" s="5"/>
      <c r="H28" s="5"/>
      <c r="I28" s="32"/>
      <c r="J28" s="5"/>
      <c r="K28" s="12" t="e">
        <f t="shared" si="2"/>
        <v>#DIV/0!</v>
      </c>
      <c r="L28" s="11" t="s">
        <v>22</v>
      </c>
      <c r="M28" s="94" t="e">
        <f t="shared" ca="1" si="3"/>
        <v>#DIV/0!</v>
      </c>
      <c r="N28" s="22"/>
      <c r="O28" s="35"/>
      <c r="P28" s="5"/>
      <c r="Q28" s="5"/>
      <c r="R28" s="5"/>
      <c r="S28" s="5"/>
      <c r="T28" s="5"/>
      <c r="U28" s="5"/>
      <c r="V28" s="5"/>
      <c r="W28" s="5"/>
      <c r="X28" s="5"/>
      <c r="Y28" s="5"/>
      <c r="Z28" s="12" t="e">
        <f t="shared" si="4"/>
        <v>#DIV/0!</v>
      </c>
      <c r="AA28" s="11" t="s">
        <v>22</v>
      </c>
      <c r="AB28" s="94" t="e">
        <f t="shared" ca="1" si="5"/>
        <v>#DIV/0!</v>
      </c>
      <c r="AC28" s="35" t="e">
        <f t="shared" si="0"/>
        <v>#DIV/0!</v>
      </c>
      <c r="AD28" s="52" t="e">
        <f t="shared" si="1"/>
        <v>#DIV/0!</v>
      </c>
      <c r="AE28" s="93" t="s">
        <v>54</v>
      </c>
      <c r="AF28" s="10"/>
      <c r="AG28" s="104"/>
      <c r="AH28" s="104"/>
      <c r="AI28" s="104"/>
      <c r="AJ28" s="104"/>
      <c r="AK28" s="104"/>
      <c r="AL28" s="104"/>
      <c r="AM28" s="104"/>
      <c r="AN28" s="104"/>
      <c r="AO28" s="104"/>
      <c r="AP28" s="104"/>
      <c r="AQ28" s="104"/>
      <c r="AR28" s="104"/>
      <c r="AS28" s="104"/>
      <c r="AT28" s="104"/>
      <c r="AU28" s="104"/>
      <c r="AV28" s="104"/>
      <c r="AW28" s="104"/>
      <c r="AX28" s="104"/>
      <c r="AY28" s="104"/>
      <c r="AZ28" s="104"/>
      <c r="BA28" s="104"/>
      <c r="BB28" s="104"/>
      <c r="BC28" s="104"/>
    </row>
    <row r="29" spans="1:55">
      <c r="A29" s="104"/>
      <c r="B29" s="31">
        <v>25</v>
      </c>
      <c r="C29" s="10">
        <f>Élèves!C28</f>
        <v>0</v>
      </c>
      <c r="D29" s="10">
        <f>Élèves!D28</f>
        <v>0</v>
      </c>
      <c r="E29" s="5"/>
      <c r="F29" s="5"/>
      <c r="G29" s="5"/>
      <c r="H29" s="5"/>
      <c r="I29" s="32"/>
      <c r="J29" s="5"/>
      <c r="K29" s="12" t="e">
        <f t="shared" si="2"/>
        <v>#DIV/0!</v>
      </c>
      <c r="L29" s="11" t="s">
        <v>22</v>
      </c>
      <c r="M29" s="94" t="e">
        <f t="shared" ca="1" si="3"/>
        <v>#DIV/0!</v>
      </c>
      <c r="N29" s="22"/>
      <c r="O29" s="35"/>
      <c r="P29" s="5"/>
      <c r="Q29" s="5"/>
      <c r="R29" s="5"/>
      <c r="S29" s="5"/>
      <c r="T29" s="5"/>
      <c r="U29" s="5"/>
      <c r="V29" s="5"/>
      <c r="W29" s="5"/>
      <c r="X29" s="5"/>
      <c r="Y29" s="5"/>
      <c r="Z29" s="12" t="e">
        <f t="shared" si="4"/>
        <v>#DIV/0!</v>
      </c>
      <c r="AA29" s="11" t="s">
        <v>22</v>
      </c>
      <c r="AB29" s="94" t="e">
        <f t="shared" ca="1" si="5"/>
        <v>#DIV/0!</v>
      </c>
      <c r="AC29" s="35" t="e">
        <f t="shared" si="0"/>
        <v>#DIV/0!</v>
      </c>
      <c r="AD29" s="52" t="e">
        <f t="shared" si="1"/>
        <v>#DIV/0!</v>
      </c>
      <c r="AE29" s="93" t="s">
        <v>54</v>
      </c>
      <c r="AF29" s="10"/>
      <c r="AG29" s="104"/>
      <c r="AH29" s="104"/>
      <c r="AI29" s="104"/>
      <c r="AJ29" s="104"/>
      <c r="AK29" s="104"/>
      <c r="AL29" s="104"/>
      <c r="AM29" s="104"/>
      <c r="AN29" s="104"/>
      <c r="AO29" s="104"/>
      <c r="AP29" s="104"/>
      <c r="AQ29" s="104"/>
      <c r="AR29" s="104"/>
      <c r="AS29" s="104"/>
      <c r="AT29" s="104"/>
      <c r="AU29" s="104"/>
      <c r="AV29" s="104"/>
      <c r="AW29" s="104"/>
      <c r="AX29" s="104"/>
      <c r="AY29" s="104"/>
      <c r="AZ29" s="104"/>
      <c r="BA29" s="104"/>
      <c r="BB29" s="104"/>
      <c r="BC29" s="104"/>
    </row>
    <row r="30" spans="1:55" s="3" customFormat="1">
      <c r="A30" s="104"/>
      <c r="B30" s="21"/>
      <c r="C30" s="24"/>
      <c r="D30" s="21"/>
      <c r="E30" s="21"/>
      <c r="F30" s="21"/>
      <c r="G30" s="21"/>
      <c r="H30" s="21"/>
      <c r="I30" s="21"/>
      <c r="J30" s="21"/>
      <c r="K30" s="21"/>
      <c r="L30" s="21"/>
      <c r="M30" s="76"/>
      <c r="N30" s="21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5"/>
      <c r="AC30" s="33"/>
      <c r="AD30" s="35"/>
      <c r="AE30" s="92"/>
      <c r="AF30" s="104"/>
      <c r="AG30" s="104"/>
      <c r="AH30" s="104"/>
      <c r="AI30" s="104"/>
      <c r="AJ30" s="104"/>
      <c r="AK30" s="104"/>
      <c r="AL30" s="104"/>
      <c r="AM30" s="104"/>
      <c r="AN30" s="104"/>
      <c r="AO30" s="104"/>
      <c r="AP30" s="104"/>
      <c r="AQ30" s="104"/>
      <c r="AR30" s="104"/>
      <c r="AS30" s="104"/>
      <c r="AT30" s="104"/>
      <c r="AU30" s="104"/>
      <c r="AV30" s="104"/>
      <c r="AW30" s="104"/>
      <c r="AX30" s="104"/>
      <c r="AY30" s="104"/>
      <c r="AZ30" s="104"/>
      <c r="BA30" s="104"/>
      <c r="BB30" s="104"/>
      <c r="BC30" s="104"/>
    </row>
    <row r="31" spans="1:55" s="3" customFormat="1">
      <c r="A31" s="104"/>
      <c r="B31" s="104"/>
      <c r="C31" s="155"/>
      <c r="D31" s="104"/>
      <c r="E31" s="104"/>
      <c r="F31" s="104"/>
      <c r="G31" s="104"/>
      <c r="H31" s="104"/>
      <c r="I31" s="104"/>
      <c r="J31" s="104"/>
      <c r="K31" s="104"/>
      <c r="L31" s="104"/>
      <c r="M31" s="147"/>
      <c r="N31" s="21"/>
      <c r="O31" s="33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"/>
      <c r="AC31" s="104"/>
      <c r="AD31" s="10"/>
      <c r="AE31" s="147"/>
      <c r="AF31" s="104"/>
      <c r="AG31" s="104"/>
      <c r="AH31" s="104"/>
      <c r="AI31" s="104"/>
      <c r="AJ31" s="104"/>
      <c r="AK31" s="104"/>
      <c r="AL31" s="104"/>
      <c r="AM31" s="104"/>
      <c r="AN31" s="104"/>
      <c r="AO31" s="104"/>
      <c r="AP31" s="104"/>
      <c r="AQ31" s="104"/>
      <c r="AR31" s="104"/>
      <c r="AS31" s="104"/>
      <c r="AT31" s="104"/>
      <c r="AU31" s="104"/>
      <c r="AV31" s="104"/>
      <c r="AW31" s="104"/>
      <c r="AX31" s="104"/>
      <c r="AY31" s="104"/>
      <c r="AZ31" s="104"/>
      <c r="BA31" s="104"/>
      <c r="BB31" s="104"/>
      <c r="BC31" s="104"/>
    </row>
    <row r="32" spans="1:55" s="3" customFormat="1">
      <c r="A32" s="104"/>
      <c r="B32" s="104"/>
      <c r="C32" s="155"/>
      <c r="D32" s="104"/>
      <c r="E32" s="104"/>
      <c r="F32" s="104"/>
      <c r="G32" s="104"/>
      <c r="H32" s="104"/>
      <c r="I32" s="104"/>
      <c r="J32" s="104"/>
      <c r="K32" s="104"/>
      <c r="L32" s="104"/>
      <c r="M32" s="147"/>
      <c r="N32" s="21"/>
      <c r="O32" s="33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"/>
      <c r="AC32" s="104"/>
      <c r="AD32" s="10"/>
      <c r="AE32" s="147"/>
      <c r="AF32" s="104"/>
      <c r="AG32" s="104"/>
      <c r="AH32" s="104"/>
      <c r="AI32" s="104"/>
      <c r="AJ32" s="104"/>
      <c r="AK32" s="104"/>
      <c r="AL32" s="104"/>
      <c r="AM32" s="104"/>
      <c r="AN32" s="104"/>
      <c r="AO32" s="104"/>
      <c r="AP32" s="104"/>
      <c r="AQ32" s="104"/>
      <c r="AR32" s="104"/>
      <c r="AS32" s="104"/>
      <c r="AT32" s="104"/>
      <c r="AU32" s="104"/>
      <c r="AV32" s="104"/>
      <c r="AW32" s="104"/>
      <c r="AX32" s="104"/>
      <c r="AY32" s="104"/>
      <c r="AZ32" s="104"/>
      <c r="BA32" s="104"/>
      <c r="BB32" s="104"/>
      <c r="BC32" s="104"/>
    </row>
    <row r="33" spans="1:69" s="3" customFormat="1">
      <c r="A33" s="104"/>
      <c r="B33" s="104"/>
      <c r="C33" s="155"/>
      <c r="D33" s="104"/>
      <c r="E33" s="104"/>
      <c r="F33" s="104"/>
      <c r="G33" s="104"/>
      <c r="H33" s="104"/>
      <c r="I33" s="104"/>
      <c r="J33" s="104"/>
      <c r="K33" s="104"/>
      <c r="L33" s="21"/>
      <c r="M33" s="76"/>
      <c r="N33" s="21"/>
      <c r="O33" s="33"/>
      <c r="P33" s="33"/>
      <c r="Q33" s="33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"/>
      <c r="AC33" s="104"/>
      <c r="AD33" s="10"/>
      <c r="AE33" s="147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  <c r="AU33" s="104"/>
      <c r="AV33" s="104"/>
      <c r="AW33" s="104"/>
      <c r="AX33" s="104"/>
      <c r="AY33" s="104"/>
      <c r="AZ33" s="104"/>
      <c r="BA33" s="104"/>
      <c r="BB33" s="104"/>
      <c r="BC33" s="104"/>
    </row>
    <row r="34" spans="1:69" s="3" customFormat="1">
      <c r="A34" s="104"/>
      <c r="B34" s="104"/>
      <c r="C34" s="155"/>
      <c r="D34" s="104"/>
      <c r="E34" s="104"/>
      <c r="F34" s="104"/>
      <c r="G34" s="104"/>
      <c r="H34" s="104"/>
      <c r="I34" s="104"/>
      <c r="J34" s="104"/>
      <c r="K34" s="104"/>
      <c r="L34" s="148" t="s">
        <v>146</v>
      </c>
      <c r="M34" s="169" t="str">
        <f>MATIÈRES!I15</f>
        <v>ACTIVITÉDE SOUTIEN (Mme LIENART - 4p.)</v>
      </c>
      <c r="N34" s="146"/>
      <c r="O34" s="148"/>
      <c r="P34" s="149"/>
      <c r="Q34" s="10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"/>
      <c r="AC34" s="104"/>
      <c r="AD34" s="10"/>
      <c r="AE34" s="147"/>
      <c r="AF34" s="104"/>
      <c r="AG34" s="104"/>
      <c r="AH34" s="104"/>
      <c r="AI34" s="104"/>
      <c r="AJ34" s="104"/>
      <c r="AK34" s="104"/>
      <c r="AL34" s="104"/>
      <c r="AM34" s="104"/>
      <c r="AN34" s="104"/>
      <c r="AO34" s="104"/>
      <c r="AP34" s="104"/>
      <c r="AQ34" s="104"/>
      <c r="AR34" s="104"/>
      <c r="AS34" s="104"/>
      <c r="AT34" s="104"/>
      <c r="AU34" s="104"/>
      <c r="AV34" s="104"/>
      <c r="AW34" s="104"/>
      <c r="AX34" s="104"/>
      <c r="AY34" s="104"/>
      <c r="AZ34" s="104"/>
      <c r="BA34" s="104"/>
      <c r="BB34" s="104"/>
      <c r="BC34" s="104"/>
      <c r="BD34" s="104"/>
      <c r="BE34" s="104"/>
      <c r="BF34" s="104"/>
      <c r="BG34" s="104"/>
      <c r="BH34" s="104"/>
      <c r="BI34" s="104"/>
      <c r="BJ34" s="104"/>
      <c r="BK34" s="104"/>
      <c r="BL34" s="104"/>
      <c r="BM34" s="104"/>
      <c r="BN34" s="104"/>
      <c r="BO34" s="104"/>
      <c r="BP34" s="104"/>
      <c r="BQ34" s="104"/>
    </row>
    <row r="35" spans="1:69" s="3" customFormat="1">
      <c r="A35" s="104"/>
      <c r="B35" s="104"/>
      <c r="C35" s="155"/>
      <c r="D35" s="104"/>
      <c r="E35" s="104"/>
      <c r="F35" s="104"/>
      <c r="G35" s="104"/>
      <c r="H35" s="104"/>
      <c r="I35" s="104"/>
      <c r="J35" s="104"/>
      <c r="K35" s="104"/>
      <c r="L35" s="104"/>
      <c r="M35" s="147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"/>
      <c r="AC35" s="104"/>
      <c r="AD35" s="10"/>
      <c r="AE35" s="147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  <c r="AW35" s="104"/>
      <c r="AX35" s="104"/>
      <c r="AY35" s="104"/>
      <c r="AZ35" s="104"/>
      <c r="BA35" s="104"/>
      <c r="BB35" s="104"/>
      <c r="BC35" s="104"/>
      <c r="BD35" s="104"/>
      <c r="BE35" s="104"/>
      <c r="BF35" s="104"/>
      <c r="BG35" s="104"/>
      <c r="BH35" s="104"/>
      <c r="BI35" s="104"/>
      <c r="BJ35" s="104"/>
      <c r="BK35" s="104"/>
      <c r="BL35" s="104"/>
      <c r="BM35" s="104"/>
      <c r="BN35" s="104"/>
      <c r="BO35" s="104"/>
      <c r="BP35" s="104"/>
      <c r="BQ35" s="104"/>
    </row>
    <row r="36" spans="1:69" s="3" customFormat="1">
      <c r="A36" s="104"/>
      <c r="B36" s="104"/>
      <c r="C36" s="155"/>
      <c r="D36" s="104"/>
      <c r="E36" s="104"/>
      <c r="F36" s="104"/>
      <c r="G36" s="104"/>
      <c r="H36" s="104"/>
      <c r="I36" s="104"/>
      <c r="J36" s="104"/>
      <c r="K36" s="104"/>
      <c r="L36" s="104"/>
      <c r="M36" s="147"/>
      <c r="N36" s="104"/>
      <c r="O36" s="104"/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"/>
      <c r="AC36" s="104"/>
      <c r="AD36" s="10"/>
      <c r="AE36" s="147"/>
      <c r="AF36" s="104"/>
      <c r="AG36" s="104"/>
      <c r="AH36" s="104"/>
      <c r="AI36" s="104"/>
      <c r="AJ36" s="104"/>
      <c r="AK36" s="104"/>
      <c r="AL36" s="104"/>
      <c r="AM36" s="104"/>
      <c r="AN36" s="104"/>
      <c r="AO36" s="104"/>
      <c r="AP36" s="104"/>
      <c r="AQ36" s="104"/>
      <c r="AR36" s="104"/>
      <c r="AS36" s="104"/>
      <c r="AT36" s="104"/>
      <c r="AU36" s="104"/>
      <c r="AV36" s="104"/>
      <c r="AW36" s="104"/>
      <c r="AX36" s="104"/>
      <c r="AY36" s="104"/>
      <c r="AZ36" s="104"/>
      <c r="BA36" s="104"/>
      <c r="BB36" s="104"/>
      <c r="BC36" s="104"/>
      <c r="BD36" s="104"/>
      <c r="BE36" s="104"/>
      <c r="BF36" s="104"/>
      <c r="BG36" s="104"/>
      <c r="BH36" s="104"/>
      <c r="BI36" s="104"/>
      <c r="BJ36" s="104"/>
      <c r="BK36" s="104"/>
      <c r="BL36" s="104"/>
      <c r="BM36" s="104"/>
      <c r="BN36" s="104"/>
      <c r="BO36" s="104"/>
      <c r="BP36" s="104"/>
      <c r="BQ36" s="104"/>
    </row>
    <row r="37" spans="1:69" s="3" customFormat="1">
      <c r="A37" s="104"/>
      <c r="B37" s="104"/>
      <c r="C37" s="155"/>
      <c r="D37" s="104"/>
      <c r="E37" s="104"/>
      <c r="F37" s="104"/>
      <c r="G37" s="104"/>
      <c r="H37" s="104"/>
      <c r="I37" s="104"/>
      <c r="J37" s="104"/>
      <c r="K37" s="104"/>
      <c r="L37" s="104"/>
      <c r="M37" s="147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"/>
      <c r="AC37" s="104"/>
      <c r="AD37" s="10"/>
      <c r="AE37" s="147"/>
      <c r="AF37" s="104"/>
      <c r="AG37" s="104"/>
      <c r="AH37" s="104"/>
      <c r="AI37" s="104"/>
      <c r="AJ37" s="104"/>
      <c r="AK37" s="104"/>
      <c r="AL37" s="104"/>
      <c r="AM37" s="104"/>
      <c r="AN37" s="104"/>
      <c r="AO37" s="104"/>
      <c r="AP37" s="104"/>
      <c r="AQ37" s="104"/>
      <c r="AR37" s="104"/>
      <c r="AS37" s="104"/>
      <c r="AT37" s="104"/>
      <c r="AU37" s="104"/>
      <c r="AV37" s="104"/>
      <c r="AW37" s="104"/>
      <c r="AX37" s="104"/>
      <c r="AY37" s="104"/>
      <c r="AZ37" s="104"/>
      <c r="BA37" s="104"/>
      <c r="BB37" s="104"/>
      <c r="BC37" s="104"/>
      <c r="BD37" s="104"/>
      <c r="BE37" s="104"/>
      <c r="BF37" s="104"/>
      <c r="BG37" s="104"/>
      <c r="BH37" s="104"/>
      <c r="BI37" s="104"/>
      <c r="BJ37" s="104"/>
      <c r="BK37" s="104"/>
      <c r="BL37" s="104"/>
      <c r="BM37" s="104"/>
      <c r="BN37" s="104"/>
      <c r="BO37" s="104"/>
      <c r="BP37" s="104"/>
      <c r="BQ37" s="104"/>
    </row>
    <row r="38" spans="1:69" s="3" customFormat="1">
      <c r="A38" s="104"/>
      <c r="B38" s="104"/>
      <c r="C38" s="155"/>
      <c r="D38" s="104"/>
      <c r="E38" s="104"/>
      <c r="F38" s="104"/>
      <c r="G38" s="104"/>
      <c r="H38" s="104"/>
      <c r="I38" s="104"/>
      <c r="J38" s="104"/>
      <c r="K38" s="104"/>
      <c r="L38" s="104"/>
      <c r="M38" s="147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"/>
      <c r="AC38" s="104"/>
      <c r="AD38" s="10"/>
      <c r="AE38" s="147"/>
      <c r="AF38" s="104"/>
      <c r="AG38" s="104"/>
      <c r="AH38" s="104"/>
      <c r="AI38" s="104"/>
      <c r="AJ38" s="104"/>
      <c r="AK38" s="104"/>
      <c r="AL38" s="104"/>
      <c r="AM38" s="104"/>
      <c r="AN38" s="104"/>
      <c r="AO38" s="104"/>
      <c r="AP38" s="104"/>
      <c r="AQ38" s="104"/>
      <c r="AR38" s="104"/>
      <c r="AS38" s="104"/>
      <c r="AT38" s="104"/>
      <c r="AU38" s="104"/>
      <c r="AV38" s="104"/>
      <c r="AW38" s="104"/>
      <c r="AX38" s="104"/>
      <c r="AY38" s="104"/>
      <c r="AZ38" s="104"/>
      <c r="BA38" s="104"/>
      <c r="BB38" s="104"/>
      <c r="BC38" s="104"/>
      <c r="BD38" s="104"/>
      <c r="BE38" s="104"/>
      <c r="BF38" s="104"/>
      <c r="BG38" s="104"/>
      <c r="BH38" s="104"/>
      <c r="BI38" s="104"/>
      <c r="BJ38" s="104"/>
      <c r="BK38" s="104"/>
      <c r="BL38" s="104"/>
      <c r="BM38" s="104"/>
      <c r="BN38" s="104"/>
      <c r="BO38" s="104"/>
      <c r="BP38" s="104"/>
      <c r="BQ38" s="104"/>
    </row>
    <row r="39" spans="1:69" s="3" customFormat="1">
      <c r="A39" s="104"/>
      <c r="B39" s="104"/>
      <c r="C39" s="155"/>
      <c r="D39" s="104"/>
      <c r="E39" s="104"/>
      <c r="F39" s="104"/>
      <c r="G39" s="104"/>
      <c r="H39" s="104"/>
      <c r="I39" s="104"/>
      <c r="J39" s="104"/>
      <c r="K39" s="104"/>
      <c r="L39" s="104"/>
      <c r="M39" s="147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"/>
      <c r="AC39" s="104"/>
      <c r="AD39" s="10"/>
      <c r="AE39" s="147"/>
      <c r="AF39" s="104"/>
      <c r="AG39" s="104"/>
      <c r="AH39" s="104"/>
      <c r="AI39" s="104"/>
      <c r="AJ39" s="104"/>
      <c r="AK39" s="104"/>
      <c r="AL39" s="104"/>
      <c r="AM39" s="104"/>
      <c r="AN39" s="104"/>
      <c r="AO39" s="104"/>
      <c r="AP39" s="104"/>
      <c r="AQ39" s="104"/>
      <c r="AR39" s="104"/>
      <c r="AS39" s="104"/>
      <c r="AT39" s="104"/>
      <c r="AU39" s="104"/>
      <c r="AV39" s="104"/>
      <c r="AW39" s="104"/>
      <c r="AX39" s="104"/>
      <c r="AY39" s="104"/>
      <c r="AZ39" s="104"/>
      <c r="BA39" s="104"/>
      <c r="BB39" s="104"/>
      <c r="BC39" s="104"/>
      <c r="BD39" s="104"/>
      <c r="BE39" s="104"/>
      <c r="BF39" s="104"/>
      <c r="BG39" s="104"/>
      <c r="BH39" s="104"/>
      <c r="BI39" s="104"/>
      <c r="BJ39" s="104"/>
      <c r="BK39" s="104"/>
      <c r="BL39" s="104"/>
      <c r="BM39" s="104"/>
      <c r="BN39" s="104"/>
      <c r="BO39" s="104"/>
      <c r="BP39" s="104"/>
      <c r="BQ39" s="104"/>
    </row>
    <row r="40" spans="1:69" s="3" customFormat="1">
      <c r="A40" s="104"/>
      <c r="B40" s="104"/>
      <c r="C40" s="155"/>
      <c r="D40" s="104"/>
      <c r="E40" s="104"/>
      <c r="F40" s="104"/>
      <c r="G40" s="104"/>
      <c r="H40" s="104"/>
      <c r="I40" s="104"/>
      <c r="J40" s="104"/>
      <c r="K40" s="104"/>
      <c r="L40" s="104"/>
      <c r="M40" s="147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"/>
      <c r="AC40" s="104"/>
      <c r="AD40" s="10"/>
      <c r="AE40" s="147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/>
      <c r="AR40" s="104"/>
      <c r="AS40" s="104"/>
      <c r="AT40" s="104"/>
      <c r="AU40" s="104"/>
      <c r="AV40" s="104"/>
      <c r="AW40" s="104"/>
      <c r="AX40" s="104"/>
      <c r="AY40" s="104"/>
      <c r="AZ40" s="104"/>
      <c r="BA40" s="104"/>
      <c r="BB40" s="104"/>
      <c r="BC40" s="104"/>
      <c r="BD40" s="104"/>
      <c r="BE40" s="104"/>
      <c r="BF40" s="104"/>
      <c r="BG40" s="104"/>
      <c r="BH40" s="104"/>
      <c r="BI40" s="104"/>
      <c r="BJ40" s="104"/>
      <c r="BK40" s="104"/>
      <c r="BL40" s="104"/>
      <c r="BM40" s="104"/>
      <c r="BN40" s="104"/>
      <c r="BO40" s="104"/>
      <c r="BP40" s="104"/>
      <c r="BQ40" s="104"/>
    </row>
    <row r="41" spans="1:69" s="3" customFormat="1">
      <c r="A41" s="104"/>
      <c r="B41" s="104"/>
      <c r="C41" s="155"/>
      <c r="D41" s="104"/>
      <c r="E41" s="104"/>
      <c r="F41" s="104"/>
      <c r="G41" s="104"/>
      <c r="H41" s="104"/>
      <c r="I41" s="104"/>
      <c r="J41" s="104"/>
      <c r="K41" s="104"/>
      <c r="L41" s="104"/>
      <c r="M41" s="147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"/>
      <c r="AC41" s="104"/>
      <c r="AD41" s="10"/>
      <c r="AE41" s="147"/>
      <c r="AF41" s="104"/>
      <c r="AG41" s="104"/>
      <c r="AH41" s="104"/>
      <c r="AI41" s="104"/>
      <c r="AJ41" s="104"/>
      <c r="AK41" s="104"/>
      <c r="AL41" s="104"/>
      <c r="AM41" s="104"/>
      <c r="AN41" s="104"/>
      <c r="AO41" s="104"/>
      <c r="AP41" s="104"/>
      <c r="AQ41" s="104"/>
      <c r="AR41" s="104"/>
      <c r="AS41" s="104"/>
      <c r="AT41" s="104"/>
      <c r="AU41" s="104"/>
      <c r="AV41" s="104"/>
      <c r="AW41" s="104"/>
      <c r="AX41" s="104"/>
      <c r="AY41" s="104"/>
      <c r="AZ41" s="104"/>
      <c r="BA41" s="104"/>
      <c r="BB41" s="104"/>
      <c r="BC41" s="104"/>
      <c r="BD41" s="104"/>
      <c r="BE41" s="104"/>
      <c r="BF41" s="104"/>
      <c r="BG41" s="104"/>
      <c r="BH41" s="104"/>
      <c r="BI41" s="104"/>
      <c r="BJ41" s="104"/>
      <c r="BK41" s="104"/>
      <c r="BL41" s="104"/>
      <c r="BM41" s="104"/>
      <c r="BN41" s="104"/>
      <c r="BO41" s="104"/>
      <c r="BP41" s="104"/>
      <c r="BQ41" s="104"/>
    </row>
    <row r="42" spans="1:69">
      <c r="A42" s="104"/>
      <c r="B42" s="104"/>
      <c r="C42" s="155"/>
      <c r="D42" s="104"/>
      <c r="E42" s="104"/>
      <c r="F42" s="104"/>
      <c r="G42" s="104"/>
      <c r="H42" s="104"/>
      <c r="I42" s="104"/>
      <c r="J42" s="104"/>
      <c r="K42" s="104"/>
      <c r="L42" s="104"/>
      <c r="M42" s="147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"/>
      <c r="AC42" s="104"/>
      <c r="AD42" s="10"/>
      <c r="AE42" s="147"/>
      <c r="AF42" s="104"/>
      <c r="AG42" s="104"/>
      <c r="AH42" s="104"/>
      <c r="AI42" s="104"/>
      <c r="AJ42" s="104"/>
      <c r="AK42" s="104"/>
      <c r="AL42" s="104"/>
      <c r="AM42" s="104"/>
      <c r="AN42" s="104"/>
      <c r="AO42" s="104"/>
      <c r="AP42" s="104"/>
      <c r="AQ42" s="104"/>
      <c r="AR42" s="104"/>
      <c r="AS42" s="104"/>
      <c r="AT42" s="104"/>
      <c r="AU42" s="104"/>
      <c r="AV42" s="104"/>
      <c r="AW42" s="104"/>
      <c r="AX42" s="104"/>
      <c r="AY42" s="104"/>
      <c r="AZ42" s="104"/>
      <c r="BA42" s="104"/>
      <c r="BB42" s="104"/>
      <c r="BC42" s="104"/>
      <c r="BD42" s="104"/>
      <c r="BE42" s="104"/>
      <c r="BF42" s="104"/>
      <c r="BG42" s="104"/>
      <c r="BH42" s="104"/>
      <c r="BI42" s="104"/>
      <c r="BJ42" s="104"/>
      <c r="BK42" s="104"/>
      <c r="BL42" s="104"/>
      <c r="BM42" s="104"/>
      <c r="BN42" s="104"/>
      <c r="BO42" s="104"/>
      <c r="BP42" s="104"/>
      <c r="BQ42" s="104"/>
    </row>
    <row r="43" spans="1:69">
      <c r="A43" s="104"/>
      <c r="B43" s="104"/>
      <c r="C43" s="155"/>
      <c r="D43" s="104"/>
      <c r="E43" s="104"/>
      <c r="F43" s="104"/>
      <c r="G43" s="104"/>
      <c r="H43" s="104"/>
      <c r="I43" s="104"/>
      <c r="J43" s="104"/>
      <c r="K43" s="104"/>
      <c r="L43" s="104"/>
      <c r="M43" s="147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"/>
      <c r="AC43" s="104"/>
      <c r="AD43" s="10"/>
      <c r="AE43" s="147"/>
      <c r="AF43" s="104"/>
      <c r="AG43" s="104"/>
      <c r="AH43" s="104"/>
      <c r="AI43" s="104"/>
      <c r="AJ43" s="104"/>
      <c r="AK43" s="104"/>
      <c r="AL43" s="104"/>
      <c r="AM43" s="104"/>
      <c r="AN43" s="104"/>
      <c r="AO43" s="104"/>
      <c r="AP43" s="104"/>
      <c r="AQ43" s="104"/>
      <c r="AR43" s="104"/>
      <c r="AS43" s="104"/>
      <c r="AT43" s="104"/>
      <c r="AU43" s="104"/>
      <c r="AV43" s="104"/>
      <c r="AW43" s="104"/>
      <c r="AX43" s="104"/>
      <c r="AY43" s="104"/>
      <c r="AZ43" s="104"/>
      <c r="BA43" s="104"/>
      <c r="BB43" s="104"/>
      <c r="BC43" s="104"/>
      <c r="BD43" s="104"/>
      <c r="BE43" s="104"/>
      <c r="BF43" s="104"/>
      <c r="BG43" s="104"/>
      <c r="BH43" s="104"/>
      <c r="BI43" s="104"/>
      <c r="BJ43" s="104"/>
      <c r="BK43" s="104"/>
      <c r="BL43" s="104"/>
      <c r="BM43" s="104"/>
      <c r="BN43" s="104"/>
      <c r="BO43" s="104"/>
      <c r="BP43" s="104"/>
      <c r="BQ43" s="104"/>
    </row>
    <row r="44" spans="1:69">
      <c r="A44" s="104"/>
      <c r="B44" s="104"/>
      <c r="C44" s="155"/>
      <c r="D44" s="104"/>
      <c r="E44" s="104"/>
      <c r="F44" s="104"/>
      <c r="G44" s="104"/>
      <c r="H44" s="104"/>
      <c r="I44" s="104"/>
      <c r="J44" s="104"/>
      <c r="K44" s="104"/>
      <c r="L44" s="104"/>
      <c r="M44" s="147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"/>
      <c r="AC44" s="104"/>
      <c r="AD44" s="10"/>
      <c r="AE44" s="147"/>
      <c r="AF44" s="104"/>
      <c r="AG44" s="104"/>
      <c r="AH44" s="104"/>
      <c r="AI44" s="104"/>
      <c r="AJ44" s="104"/>
      <c r="AK44" s="104"/>
      <c r="AL44" s="104"/>
      <c r="AM44" s="104"/>
      <c r="AN44" s="104"/>
      <c r="AO44" s="104"/>
      <c r="AP44" s="104"/>
      <c r="AQ44" s="104"/>
      <c r="AR44" s="104"/>
      <c r="AS44" s="104"/>
      <c r="AT44" s="104"/>
      <c r="AU44" s="104"/>
      <c r="AV44" s="104"/>
      <c r="AW44" s="104"/>
      <c r="AX44" s="104"/>
      <c r="AY44" s="104"/>
      <c r="AZ44" s="104"/>
      <c r="BA44" s="104"/>
      <c r="BB44" s="104"/>
      <c r="BC44" s="104"/>
      <c r="BD44" s="104"/>
      <c r="BE44" s="104"/>
      <c r="BF44" s="104"/>
      <c r="BG44" s="104"/>
      <c r="BH44" s="104"/>
      <c r="BI44" s="104"/>
      <c r="BJ44" s="104"/>
      <c r="BK44" s="104"/>
      <c r="BL44" s="104"/>
      <c r="BM44" s="104"/>
      <c r="BN44" s="104"/>
      <c r="BO44" s="104"/>
      <c r="BP44" s="104"/>
      <c r="BQ44" s="104"/>
    </row>
    <row r="45" spans="1:69">
      <c r="A45" s="104"/>
      <c r="B45" s="104"/>
      <c r="C45" s="155"/>
      <c r="D45" s="104"/>
      <c r="E45" s="104"/>
      <c r="F45" s="104"/>
      <c r="G45" s="104"/>
      <c r="H45" s="104"/>
      <c r="I45" s="104"/>
      <c r="J45" s="104"/>
      <c r="K45" s="104"/>
      <c r="L45" s="104"/>
      <c r="M45" s="147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"/>
      <c r="AC45" s="104"/>
      <c r="AD45" s="10"/>
      <c r="AE45" s="147"/>
      <c r="AF45" s="104"/>
      <c r="AG45" s="104"/>
      <c r="AH45" s="104"/>
      <c r="AI45" s="104"/>
      <c r="AJ45" s="104"/>
      <c r="AK45" s="104"/>
      <c r="AL45" s="104"/>
      <c r="AM45" s="104"/>
      <c r="AN45" s="104"/>
      <c r="AO45" s="104"/>
      <c r="AP45" s="104"/>
      <c r="AQ45" s="104"/>
      <c r="AR45" s="104"/>
      <c r="AS45" s="104"/>
      <c r="AT45" s="104"/>
      <c r="AU45" s="104"/>
      <c r="AV45" s="104"/>
      <c r="AW45" s="104"/>
      <c r="AX45" s="104"/>
      <c r="AY45" s="104"/>
      <c r="AZ45" s="104"/>
      <c r="BA45" s="104"/>
      <c r="BB45" s="104"/>
      <c r="BC45" s="104"/>
      <c r="BD45" s="104"/>
      <c r="BE45" s="104"/>
      <c r="BF45" s="104"/>
      <c r="BG45" s="104"/>
      <c r="BH45" s="104"/>
      <c r="BI45" s="104"/>
      <c r="BJ45" s="104"/>
      <c r="BK45" s="104"/>
      <c r="BL45" s="104"/>
      <c r="BM45" s="104"/>
      <c r="BN45" s="104"/>
      <c r="BO45" s="104"/>
      <c r="BP45" s="104"/>
      <c r="BQ45" s="104"/>
    </row>
    <row r="46" spans="1:69">
      <c r="A46" s="104"/>
      <c r="B46" s="104"/>
      <c r="C46" s="155"/>
      <c r="D46" s="104"/>
      <c r="E46" s="104"/>
      <c r="F46" s="104"/>
      <c r="G46" s="104"/>
      <c r="H46" s="104"/>
      <c r="I46" s="104"/>
      <c r="J46" s="104"/>
      <c r="K46" s="104"/>
      <c r="L46" s="104"/>
      <c r="M46" s="147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"/>
      <c r="AC46" s="104"/>
      <c r="AD46" s="10"/>
      <c r="AE46" s="147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P46" s="104"/>
      <c r="AQ46" s="104"/>
      <c r="AR46" s="104"/>
      <c r="AS46" s="104"/>
      <c r="AT46" s="104"/>
      <c r="AU46" s="104"/>
      <c r="AV46" s="104"/>
      <c r="AW46" s="104"/>
      <c r="AX46" s="104"/>
      <c r="AY46" s="104"/>
      <c r="AZ46" s="104"/>
      <c r="BA46" s="104"/>
      <c r="BB46" s="104"/>
      <c r="BC46" s="104"/>
      <c r="BD46" s="104"/>
      <c r="BE46" s="104"/>
      <c r="BF46" s="104"/>
      <c r="BG46" s="104"/>
      <c r="BH46" s="104"/>
      <c r="BI46" s="104"/>
      <c r="BJ46" s="104"/>
      <c r="BK46" s="104"/>
      <c r="BL46" s="104"/>
      <c r="BM46" s="104"/>
      <c r="BN46" s="104"/>
      <c r="BO46" s="104"/>
      <c r="BP46" s="104"/>
      <c r="BQ46" s="104"/>
    </row>
    <row r="47" spans="1:69">
      <c r="A47" s="104"/>
      <c r="B47" s="104"/>
      <c r="C47" s="155"/>
      <c r="D47" s="104"/>
      <c r="E47" s="104"/>
      <c r="F47" s="104"/>
      <c r="G47" s="104"/>
      <c r="H47" s="104"/>
      <c r="I47" s="104"/>
      <c r="J47" s="104"/>
      <c r="K47" s="104"/>
      <c r="L47" s="104"/>
      <c r="M47" s="147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"/>
      <c r="AC47" s="104"/>
      <c r="AD47" s="10"/>
      <c r="AE47" s="147"/>
      <c r="AF47" s="104"/>
      <c r="AG47" s="104"/>
      <c r="AH47" s="104"/>
      <c r="AI47" s="104"/>
      <c r="AJ47" s="104"/>
      <c r="AK47" s="104"/>
      <c r="AL47" s="104"/>
      <c r="AM47" s="104"/>
      <c r="AN47" s="104"/>
      <c r="AO47" s="104"/>
      <c r="AP47" s="104"/>
      <c r="AQ47" s="104"/>
      <c r="AR47" s="104"/>
      <c r="AS47" s="104"/>
      <c r="AT47" s="104"/>
      <c r="AU47" s="104"/>
      <c r="AV47" s="104"/>
      <c r="AW47" s="104"/>
      <c r="AX47" s="104"/>
      <c r="AY47" s="104"/>
      <c r="AZ47" s="104"/>
      <c r="BA47" s="104"/>
      <c r="BB47" s="104"/>
      <c r="BC47" s="104"/>
      <c r="BD47" s="104"/>
      <c r="BE47" s="104"/>
      <c r="BF47" s="104"/>
      <c r="BG47" s="104"/>
      <c r="BH47" s="104"/>
      <c r="BI47" s="104"/>
      <c r="BJ47" s="104"/>
      <c r="BK47" s="104"/>
      <c r="BL47" s="104"/>
      <c r="BM47" s="104"/>
      <c r="BN47" s="104"/>
      <c r="BO47" s="104"/>
      <c r="BP47" s="104"/>
      <c r="BQ47" s="104"/>
    </row>
    <row r="48" spans="1:69">
      <c r="A48" s="104"/>
      <c r="B48" s="104"/>
      <c r="C48" s="155"/>
      <c r="D48" s="104"/>
      <c r="E48" s="104"/>
      <c r="F48" s="104"/>
      <c r="G48" s="104"/>
      <c r="H48" s="104"/>
      <c r="I48" s="104"/>
      <c r="J48" s="104"/>
      <c r="K48" s="104"/>
      <c r="L48" s="104"/>
      <c r="M48" s="147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"/>
      <c r="AC48" s="104"/>
      <c r="AD48" s="10"/>
      <c r="AE48" s="147"/>
      <c r="AF48" s="104"/>
      <c r="AG48" s="104"/>
      <c r="AH48" s="104"/>
      <c r="AI48" s="104"/>
      <c r="AJ48" s="104"/>
      <c r="AK48" s="104"/>
      <c r="AL48" s="104"/>
      <c r="AM48" s="104"/>
      <c r="AN48" s="104"/>
      <c r="AO48" s="104"/>
      <c r="AP48" s="104"/>
      <c r="AQ48" s="104"/>
      <c r="AR48" s="104"/>
      <c r="AS48" s="104"/>
      <c r="AT48" s="104"/>
      <c r="AU48" s="104"/>
      <c r="AV48" s="104"/>
      <c r="AW48" s="104"/>
      <c r="AX48" s="104"/>
      <c r="AY48" s="104"/>
      <c r="AZ48" s="104"/>
      <c r="BA48" s="104"/>
      <c r="BB48" s="104"/>
      <c r="BC48" s="104"/>
      <c r="BD48" s="104"/>
      <c r="BE48" s="104"/>
      <c r="BF48" s="104"/>
      <c r="BG48" s="104"/>
      <c r="BH48" s="104"/>
      <c r="BI48" s="104"/>
      <c r="BJ48" s="104"/>
      <c r="BK48" s="104"/>
      <c r="BL48" s="104"/>
      <c r="BM48" s="104"/>
      <c r="BN48" s="104"/>
      <c r="BO48" s="104"/>
      <c r="BP48" s="104"/>
      <c r="BQ48" s="104"/>
    </row>
    <row r="49" spans="1:69">
      <c r="A49" s="104"/>
      <c r="B49" s="104"/>
      <c r="C49" s="155"/>
      <c r="D49" s="104"/>
      <c r="E49" s="104"/>
      <c r="F49" s="104"/>
      <c r="G49" s="104"/>
      <c r="H49" s="104"/>
      <c r="I49" s="104"/>
      <c r="J49" s="104"/>
      <c r="K49" s="104"/>
      <c r="L49" s="104"/>
      <c r="M49" s="147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"/>
      <c r="AC49" s="104"/>
      <c r="AD49" s="10"/>
      <c r="AE49" s="147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/>
      <c r="AR49" s="104"/>
      <c r="AS49" s="104"/>
      <c r="AT49" s="104"/>
      <c r="AU49" s="104"/>
      <c r="AV49" s="104"/>
      <c r="AW49" s="104"/>
      <c r="AX49" s="104"/>
      <c r="AY49" s="104"/>
      <c r="AZ49" s="104"/>
      <c r="BA49" s="104"/>
      <c r="BB49" s="104"/>
      <c r="BC49" s="104"/>
      <c r="BD49" s="104"/>
      <c r="BE49" s="104"/>
      <c r="BF49" s="104"/>
      <c r="BG49" s="104"/>
      <c r="BH49" s="104"/>
      <c r="BI49" s="104"/>
      <c r="BJ49" s="104"/>
      <c r="BK49" s="104"/>
      <c r="BL49" s="104"/>
      <c r="BM49" s="104"/>
      <c r="BN49" s="104"/>
      <c r="BO49" s="104"/>
      <c r="BP49" s="104"/>
      <c r="BQ49" s="104"/>
    </row>
    <row r="50" spans="1:69">
      <c r="A50" s="104"/>
      <c r="B50" s="104"/>
      <c r="C50" s="155"/>
      <c r="D50" s="104"/>
      <c r="E50" s="104"/>
      <c r="F50" s="104"/>
      <c r="G50" s="104"/>
      <c r="H50" s="104"/>
      <c r="I50" s="104"/>
      <c r="J50" s="104"/>
      <c r="K50" s="104"/>
      <c r="L50" s="104"/>
      <c r="M50" s="147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"/>
      <c r="AC50" s="104"/>
      <c r="AD50" s="10"/>
      <c r="AE50" s="147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4"/>
      <c r="AQ50" s="104"/>
      <c r="AR50" s="104"/>
      <c r="AS50" s="104"/>
      <c r="AT50" s="104"/>
      <c r="AU50" s="104"/>
      <c r="AV50" s="104"/>
      <c r="AW50" s="104"/>
      <c r="AX50" s="104"/>
      <c r="AY50" s="104"/>
      <c r="AZ50" s="104"/>
      <c r="BA50" s="104"/>
      <c r="BB50" s="104"/>
      <c r="BC50" s="104"/>
      <c r="BD50" s="104"/>
      <c r="BE50" s="104"/>
      <c r="BF50" s="104"/>
      <c r="BG50" s="104"/>
      <c r="BH50" s="104"/>
      <c r="BI50" s="104"/>
      <c r="BJ50" s="104"/>
      <c r="BK50" s="104"/>
      <c r="BL50" s="104"/>
      <c r="BM50" s="104"/>
      <c r="BN50" s="104"/>
      <c r="BO50" s="104"/>
      <c r="BP50" s="104"/>
      <c r="BQ50" s="104"/>
    </row>
    <row r="51" spans="1:69">
      <c r="A51" s="104"/>
      <c r="B51" s="104"/>
      <c r="C51" s="155"/>
      <c r="D51" s="104"/>
      <c r="E51" s="104"/>
      <c r="F51" s="104"/>
      <c r="G51" s="104"/>
      <c r="H51" s="104"/>
      <c r="I51" s="104"/>
      <c r="J51" s="104"/>
      <c r="K51" s="104"/>
      <c r="L51" s="104"/>
      <c r="M51" s="147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"/>
      <c r="AC51" s="104"/>
      <c r="AD51" s="10"/>
      <c r="AE51" s="147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P51" s="104"/>
      <c r="AQ51" s="104"/>
      <c r="AR51" s="104"/>
      <c r="AS51" s="104"/>
      <c r="AT51" s="104"/>
      <c r="AU51" s="104"/>
      <c r="AV51" s="104"/>
      <c r="AW51" s="104"/>
      <c r="AX51" s="104"/>
      <c r="AY51" s="104"/>
      <c r="AZ51" s="104"/>
      <c r="BA51" s="104"/>
      <c r="BB51" s="104"/>
      <c r="BC51" s="104"/>
      <c r="BD51" s="104"/>
      <c r="BE51" s="104"/>
      <c r="BF51" s="104"/>
      <c r="BG51" s="104"/>
      <c r="BH51" s="104"/>
      <c r="BI51" s="104"/>
      <c r="BJ51" s="104"/>
      <c r="BK51" s="104"/>
      <c r="BL51" s="104"/>
      <c r="BM51" s="104"/>
      <c r="BN51" s="104"/>
      <c r="BO51" s="104"/>
      <c r="BP51" s="104"/>
      <c r="BQ51" s="104"/>
    </row>
    <row r="52" spans="1:69">
      <c r="A52" s="104"/>
      <c r="B52" s="104"/>
      <c r="C52" s="155"/>
      <c r="D52" s="104"/>
      <c r="E52" s="104"/>
      <c r="F52" s="104"/>
      <c r="G52" s="104"/>
      <c r="H52" s="104"/>
      <c r="I52" s="104"/>
      <c r="J52" s="104"/>
      <c r="K52" s="104"/>
      <c r="L52" s="104"/>
      <c r="M52" s="147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"/>
      <c r="AC52" s="104"/>
      <c r="AD52" s="10"/>
      <c r="AE52" s="147"/>
      <c r="AF52" s="104"/>
      <c r="AG52" s="104"/>
      <c r="AH52" s="104"/>
      <c r="AI52" s="104"/>
      <c r="AJ52" s="104"/>
      <c r="AK52" s="104"/>
      <c r="AL52" s="104"/>
      <c r="AM52" s="104"/>
      <c r="AN52" s="104"/>
      <c r="AO52" s="104"/>
      <c r="AP52" s="104"/>
      <c r="AQ52" s="104"/>
      <c r="AR52" s="104"/>
      <c r="AS52" s="104"/>
      <c r="AT52" s="104"/>
      <c r="AU52" s="104"/>
      <c r="AV52" s="104"/>
      <c r="AW52" s="104"/>
      <c r="AX52" s="104"/>
      <c r="AY52" s="104"/>
      <c r="AZ52" s="104"/>
      <c r="BA52" s="104"/>
      <c r="BB52" s="104"/>
      <c r="BC52" s="104"/>
      <c r="BD52" s="104"/>
      <c r="BE52" s="104"/>
      <c r="BF52" s="104"/>
      <c r="BG52" s="104"/>
      <c r="BH52" s="104"/>
      <c r="BI52" s="104"/>
      <c r="BJ52" s="104"/>
      <c r="BK52" s="104"/>
      <c r="BL52" s="104"/>
      <c r="BM52" s="104"/>
      <c r="BN52" s="104"/>
      <c r="BO52" s="104"/>
      <c r="BP52" s="104"/>
      <c r="BQ52" s="104"/>
    </row>
    <row r="53" spans="1:69">
      <c r="A53" s="104"/>
      <c r="B53" s="104"/>
      <c r="C53" s="155"/>
      <c r="D53" s="104"/>
      <c r="E53" s="104"/>
      <c r="F53" s="104"/>
      <c r="G53" s="104"/>
      <c r="H53" s="104"/>
      <c r="I53" s="104"/>
      <c r="J53" s="104"/>
      <c r="K53" s="104"/>
      <c r="L53" s="104"/>
      <c r="M53" s="147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"/>
      <c r="AC53" s="104"/>
      <c r="AD53" s="10"/>
      <c r="AE53" s="147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P53" s="104"/>
      <c r="AQ53" s="104"/>
      <c r="AR53" s="104"/>
      <c r="AS53" s="104"/>
      <c r="AT53" s="104"/>
      <c r="AU53" s="104"/>
      <c r="AV53" s="104"/>
      <c r="AW53" s="104"/>
      <c r="AX53" s="104"/>
      <c r="AY53" s="104"/>
      <c r="AZ53" s="104"/>
      <c r="BA53" s="104"/>
      <c r="BB53" s="104"/>
      <c r="BC53" s="104"/>
      <c r="BD53" s="104"/>
      <c r="BE53" s="104"/>
      <c r="BF53" s="104"/>
      <c r="BG53" s="104"/>
      <c r="BH53" s="104"/>
      <c r="BI53" s="104"/>
      <c r="BJ53" s="104"/>
      <c r="BK53" s="104"/>
      <c r="BL53" s="104"/>
      <c r="BM53" s="104"/>
      <c r="BN53" s="104"/>
      <c r="BO53" s="104"/>
      <c r="BP53" s="104"/>
      <c r="BQ53" s="104"/>
    </row>
    <row r="54" spans="1:69">
      <c r="A54" s="104"/>
      <c r="B54" s="104"/>
      <c r="C54" s="155"/>
      <c r="D54" s="104"/>
      <c r="E54" s="104"/>
      <c r="F54" s="104"/>
      <c r="G54" s="104"/>
      <c r="H54" s="104"/>
      <c r="I54" s="104"/>
      <c r="J54" s="104"/>
      <c r="K54" s="104"/>
      <c r="L54" s="104"/>
      <c r="M54" s="147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"/>
      <c r="AC54" s="104"/>
      <c r="AD54" s="10"/>
      <c r="AE54" s="147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  <c r="AR54" s="104"/>
      <c r="AS54" s="104"/>
      <c r="AT54" s="104"/>
      <c r="AU54" s="104"/>
      <c r="AV54" s="104"/>
      <c r="AW54" s="104"/>
      <c r="AX54" s="104"/>
      <c r="AY54" s="104"/>
      <c r="AZ54" s="104"/>
      <c r="BA54" s="104"/>
      <c r="BB54" s="104"/>
      <c r="BC54" s="104"/>
      <c r="BD54" s="104"/>
      <c r="BE54" s="104"/>
      <c r="BF54" s="104"/>
      <c r="BG54" s="104"/>
      <c r="BH54" s="104"/>
      <c r="BI54" s="104"/>
      <c r="BJ54" s="104"/>
      <c r="BK54" s="104"/>
      <c r="BL54" s="104"/>
      <c r="BM54" s="104"/>
      <c r="BN54" s="104"/>
      <c r="BO54" s="104"/>
      <c r="BP54" s="104"/>
      <c r="BQ54" s="104"/>
    </row>
    <row r="55" spans="1:69">
      <c r="A55" s="104"/>
      <c r="B55" s="104"/>
      <c r="C55" s="155"/>
      <c r="D55" s="104"/>
      <c r="E55" s="104"/>
      <c r="F55" s="104"/>
      <c r="G55" s="104"/>
      <c r="H55" s="104"/>
      <c r="I55" s="104"/>
      <c r="J55" s="104"/>
      <c r="K55" s="104"/>
      <c r="L55" s="104"/>
      <c r="M55" s="147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"/>
      <c r="AC55" s="104"/>
      <c r="AD55" s="10"/>
      <c r="AE55" s="147"/>
      <c r="AF55" s="104"/>
      <c r="AG55" s="104"/>
      <c r="AH55" s="104"/>
      <c r="AI55" s="104"/>
      <c r="AJ55" s="104"/>
      <c r="AK55" s="104"/>
      <c r="AL55" s="104"/>
      <c r="AM55" s="104"/>
      <c r="AN55" s="104"/>
      <c r="AO55" s="104"/>
      <c r="AP55" s="104"/>
      <c r="AQ55" s="104"/>
      <c r="AR55" s="104"/>
      <c r="AS55" s="104"/>
      <c r="AT55" s="104"/>
      <c r="AU55" s="104"/>
      <c r="AV55" s="104"/>
      <c r="AW55" s="104"/>
      <c r="AX55" s="104"/>
      <c r="AY55" s="104"/>
      <c r="AZ55" s="104"/>
      <c r="BA55" s="104"/>
      <c r="BB55" s="104"/>
      <c r="BC55" s="104"/>
      <c r="BD55" s="104"/>
      <c r="BE55" s="104"/>
      <c r="BF55" s="104"/>
      <c r="BG55" s="104"/>
      <c r="BH55" s="104"/>
      <c r="BI55" s="104"/>
      <c r="BJ55" s="104"/>
      <c r="BK55" s="104"/>
      <c r="BL55" s="104"/>
      <c r="BM55" s="104"/>
      <c r="BN55" s="104"/>
      <c r="BO55" s="104"/>
      <c r="BP55" s="104"/>
      <c r="BQ55" s="104"/>
    </row>
    <row r="56" spans="1:69">
      <c r="A56" s="104"/>
      <c r="B56" s="104"/>
      <c r="C56" s="155"/>
      <c r="D56" s="104"/>
      <c r="E56" s="104"/>
      <c r="F56" s="104"/>
      <c r="G56" s="104"/>
      <c r="H56" s="104"/>
      <c r="I56" s="104"/>
      <c r="J56" s="104"/>
      <c r="K56" s="104"/>
      <c r="L56" s="104"/>
      <c r="M56" s="147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"/>
      <c r="AC56" s="104"/>
      <c r="AD56" s="10"/>
      <c r="AE56" s="147"/>
      <c r="AF56" s="104"/>
      <c r="AG56" s="104"/>
      <c r="AH56" s="104"/>
      <c r="AI56" s="104"/>
      <c r="AJ56" s="104"/>
      <c r="AK56" s="104"/>
      <c r="AL56" s="104"/>
      <c r="AM56" s="104"/>
      <c r="AN56" s="104"/>
      <c r="AO56" s="104"/>
      <c r="AP56" s="104"/>
      <c r="AQ56" s="104"/>
      <c r="AR56" s="104"/>
      <c r="AS56" s="104"/>
      <c r="AT56" s="104"/>
      <c r="AU56" s="104"/>
      <c r="AV56" s="104"/>
      <c r="AW56" s="104"/>
      <c r="AX56" s="104"/>
      <c r="AY56" s="104"/>
      <c r="AZ56" s="104"/>
      <c r="BA56" s="104"/>
      <c r="BB56" s="104"/>
      <c r="BC56" s="104"/>
      <c r="BD56" s="104"/>
      <c r="BE56" s="104"/>
      <c r="BF56" s="104"/>
      <c r="BG56" s="104"/>
      <c r="BH56" s="104"/>
      <c r="BI56" s="104"/>
      <c r="BJ56" s="104"/>
      <c r="BK56" s="104"/>
      <c r="BL56" s="104"/>
      <c r="BM56" s="104"/>
      <c r="BN56" s="104"/>
      <c r="BO56" s="104"/>
      <c r="BP56" s="104"/>
      <c r="BQ56" s="104"/>
    </row>
    <row r="57" spans="1:69">
      <c r="A57" s="104"/>
      <c r="B57" s="104"/>
      <c r="C57" s="155"/>
      <c r="D57" s="104"/>
      <c r="E57" s="104"/>
      <c r="F57" s="104"/>
      <c r="G57" s="104"/>
      <c r="H57" s="104"/>
      <c r="I57" s="104"/>
      <c r="J57" s="104"/>
      <c r="K57" s="104"/>
      <c r="L57" s="104"/>
      <c r="M57" s="147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"/>
      <c r="AC57" s="104"/>
      <c r="AD57" s="10"/>
      <c r="AE57" s="147"/>
      <c r="AF57" s="104"/>
      <c r="AG57" s="104"/>
      <c r="AH57" s="104"/>
      <c r="AI57" s="104"/>
      <c r="AJ57" s="104"/>
      <c r="AK57" s="104"/>
      <c r="AL57" s="104"/>
      <c r="AM57" s="104"/>
      <c r="AN57" s="104"/>
      <c r="AO57" s="104"/>
      <c r="AP57" s="104"/>
      <c r="AQ57" s="104"/>
      <c r="AR57" s="104"/>
      <c r="AS57" s="104"/>
      <c r="AT57" s="104"/>
      <c r="AU57" s="104"/>
      <c r="AV57" s="104"/>
      <c r="AW57" s="104"/>
      <c r="AX57" s="104"/>
      <c r="AY57" s="104"/>
      <c r="AZ57" s="104"/>
      <c r="BA57" s="104"/>
      <c r="BB57" s="104"/>
      <c r="BC57" s="104"/>
      <c r="BD57" s="104"/>
      <c r="BE57" s="104"/>
      <c r="BF57" s="104"/>
      <c r="BG57" s="104"/>
      <c r="BH57" s="104"/>
      <c r="BI57" s="104"/>
      <c r="BJ57" s="104"/>
      <c r="BK57" s="104"/>
      <c r="BL57" s="104"/>
      <c r="BM57" s="104"/>
      <c r="BN57" s="104"/>
      <c r="BO57" s="104"/>
      <c r="BP57" s="104"/>
      <c r="BQ57" s="104"/>
    </row>
    <row r="58" spans="1:69">
      <c r="A58" s="104"/>
      <c r="B58" s="104"/>
      <c r="C58" s="155"/>
      <c r="D58" s="104"/>
      <c r="E58" s="104"/>
      <c r="F58" s="104"/>
      <c r="G58" s="104"/>
      <c r="H58" s="104"/>
      <c r="I58" s="104"/>
      <c r="J58" s="104"/>
      <c r="K58" s="104"/>
      <c r="L58" s="104"/>
      <c r="M58" s="147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"/>
      <c r="AC58" s="104"/>
      <c r="AD58" s="10"/>
      <c r="AE58" s="147"/>
      <c r="AF58" s="104"/>
      <c r="AG58" s="104"/>
      <c r="AH58" s="104"/>
      <c r="AI58" s="104"/>
      <c r="AJ58" s="104"/>
      <c r="AK58" s="104"/>
      <c r="AL58" s="104"/>
      <c r="AM58" s="104"/>
      <c r="AN58" s="104"/>
      <c r="AO58" s="104"/>
      <c r="AP58" s="104"/>
      <c r="AQ58" s="104"/>
      <c r="AR58" s="104"/>
      <c r="AS58" s="104"/>
      <c r="AT58" s="104"/>
      <c r="AU58" s="104"/>
      <c r="AV58" s="104"/>
      <c r="AW58" s="104"/>
      <c r="AX58" s="104"/>
      <c r="AY58" s="104"/>
      <c r="AZ58" s="104"/>
      <c r="BA58" s="104"/>
      <c r="BB58" s="104"/>
      <c r="BC58" s="104"/>
      <c r="BD58" s="104"/>
      <c r="BE58" s="104"/>
      <c r="BF58" s="104"/>
      <c r="BG58" s="104"/>
      <c r="BH58" s="104"/>
      <c r="BI58" s="104"/>
      <c r="BJ58" s="104"/>
      <c r="BK58" s="104"/>
      <c r="BL58" s="104"/>
      <c r="BM58" s="104"/>
      <c r="BN58" s="104"/>
      <c r="BO58" s="104"/>
      <c r="BP58" s="104"/>
      <c r="BQ58" s="104"/>
    </row>
    <row r="59" spans="1:69">
      <c r="A59" s="104"/>
      <c r="B59" s="104"/>
      <c r="C59" s="155"/>
      <c r="D59" s="104"/>
      <c r="E59" s="104"/>
      <c r="F59" s="104"/>
      <c r="G59" s="104"/>
      <c r="H59" s="104"/>
      <c r="I59" s="104"/>
      <c r="J59" s="104"/>
      <c r="K59" s="104"/>
      <c r="L59" s="104"/>
      <c r="M59" s="147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"/>
      <c r="AC59" s="104"/>
      <c r="AD59" s="10"/>
      <c r="AE59" s="147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  <c r="AR59" s="104"/>
      <c r="AS59" s="104"/>
      <c r="AT59" s="104"/>
      <c r="AU59" s="104"/>
      <c r="AV59" s="104"/>
      <c r="AW59" s="104"/>
      <c r="AX59" s="104"/>
      <c r="AY59" s="104"/>
      <c r="AZ59" s="104"/>
      <c r="BA59" s="104"/>
      <c r="BB59" s="104"/>
      <c r="BC59" s="104"/>
      <c r="BD59" s="104"/>
      <c r="BE59" s="104"/>
      <c r="BF59" s="104"/>
      <c r="BG59" s="104"/>
      <c r="BH59" s="104"/>
      <c r="BI59" s="104"/>
      <c r="BJ59" s="104"/>
      <c r="BK59" s="104"/>
      <c r="BL59" s="104"/>
      <c r="BM59" s="104"/>
      <c r="BN59" s="104"/>
      <c r="BO59" s="104"/>
      <c r="BP59" s="104"/>
      <c r="BQ59" s="104"/>
    </row>
    <row r="60" spans="1:69">
      <c r="A60" s="104"/>
      <c r="B60" s="104"/>
      <c r="C60" s="155"/>
      <c r="D60" s="104"/>
      <c r="E60" s="104"/>
      <c r="F60" s="104"/>
      <c r="G60" s="104"/>
      <c r="H60" s="104"/>
      <c r="I60" s="104"/>
      <c r="J60" s="104"/>
      <c r="K60" s="104"/>
      <c r="L60" s="104"/>
      <c r="M60" s="147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"/>
      <c r="AC60" s="104"/>
      <c r="AD60" s="10"/>
      <c r="AE60" s="147"/>
      <c r="AF60" s="104"/>
      <c r="AG60" s="104"/>
      <c r="AH60" s="104"/>
      <c r="AI60" s="104"/>
      <c r="AJ60" s="104"/>
      <c r="AK60" s="104"/>
      <c r="AL60" s="104"/>
      <c r="AM60" s="104"/>
      <c r="AN60" s="104"/>
      <c r="AO60" s="104"/>
      <c r="AP60" s="104"/>
      <c r="AQ60" s="104"/>
      <c r="AR60" s="104"/>
      <c r="AS60" s="104"/>
      <c r="AT60" s="104"/>
      <c r="AU60" s="104"/>
      <c r="AV60" s="104"/>
      <c r="AW60" s="104"/>
      <c r="AX60" s="104"/>
      <c r="AY60" s="104"/>
      <c r="AZ60" s="104"/>
      <c r="BA60" s="104"/>
      <c r="BB60" s="104"/>
      <c r="BC60" s="104"/>
      <c r="BD60" s="104"/>
      <c r="BE60" s="104"/>
      <c r="BF60" s="104"/>
      <c r="BG60" s="104"/>
      <c r="BH60" s="104"/>
      <c r="BI60" s="104"/>
      <c r="BJ60" s="104"/>
      <c r="BK60" s="104"/>
      <c r="BL60" s="104"/>
      <c r="BM60" s="104"/>
      <c r="BN60" s="104"/>
      <c r="BO60" s="104"/>
      <c r="BP60" s="104"/>
      <c r="BQ60" s="104"/>
    </row>
    <row r="61" spans="1:69">
      <c r="A61" s="104"/>
      <c r="B61" s="104"/>
      <c r="C61" s="155"/>
      <c r="D61" s="104"/>
      <c r="E61" s="104"/>
      <c r="F61" s="104"/>
      <c r="G61" s="104"/>
      <c r="H61" s="104"/>
      <c r="I61" s="104"/>
      <c r="J61" s="104"/>
      <c r="K61" s="104"/>
      <c r="L61" s="104"/>
      <c r="M61" s="147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"/>
      <c r="AC61" s="104"/>
      <c r="AD61" s="10"/>
      <c r="AE61" s="147"/>
      <c r="AF61" s="104"/>
      <c r="AG61" s="104"/>
      <c r="AH61" s="104"/>
      <c r="AI61" s="104"/>
      <c r="AJ61" s="104"/>
      <c r="AK61" s="104"/>
      <c r="AL61" s="104"/>
      <c r="AM61" s="104"/>
      <c r="AN61" s="104"/>
      <c r="AO61" s="104"/>
      <c r="AP61" s="104"/>
      <c r="AQ61" s="104"/>
      <c r="AR61" s="104"/>
      <c r="AS61" s="104"/>
      <c r="AT61" s="104"/>
      <c r="AU61" s="104"/>
      <c r="AV61" s="104"/>
      <c r="AW61" s="104"/>
      <c r="AX61" s="104"/>
      <c r="AY61" s="104"/>
      <c r="AZ61" s="104"/>
      <c r="BA61" s="104"/>
      <c r="BB61" s="104"/>
      <c r="BC61" s="104"/>
      <c r="BD61" s="104"/>
      <c r="BE61" s="104"/>
      <c r="BF61" s="104"/>
      <c r="BG61" s="104"/>
      <c r="BH61" s="104"/>
      <c r="BI61" s="104"/>
      <c r="BJ61" s="104"/>
      <c r="BK61" s="104"/>
      <c r="BL61" s="104"/>
      <c r="BM61" s="104"/>
      <c r="BN61" s="104"/>
      <c r="BO61" s="104"/>
      <c r="BP61" s="104"/>
      <c r="BQ61" s="104"/>
    </row>
    <row r="62" spans="1:69">
      <c r="A62" s="104"/>
      <c r="B62" s="104"/>
      <c r="C62" s="155"/>
      <c r="D62" s="104"/>
      <c r="E62" s="104"/>
      <c r="F62" s="104"/>
      <c r="G62" s="104"/>
      <c r="H62" s="104"/>
      <c r="I62" s="104"/>
      <c r="J62" s="104"/>
      <c r="K62" s="104"/>
      <c r="L62" s="104"/>
      <c r="M62" s="147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"/>
      <c r="AC62" s="104"/>
      <c r="AD62" s="10"/>
      <c r="AE62" s="147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/>
      <c r="AS62" s="104"/>
      <c r="AT62" s="104"/>
      <c r="AU62" s="104"/>
      <c r="AV62" s="104"/>
      <c r="AW62" s="104"/>
      <c r="AX62" s="104"/>
      <c r="AY62" s="104"/>
      <c r="AZ62" s="104"/>
      <c r="BA62" s="104"/>
      <c r="BB62" s="104"/>
      <c r="BC62" s="104"/>
      <c r="BD62" s="104"/>
      <c r="BE62" s="104"/>
      <c r="BF62" s="104"/>
      <c r="BG62" s="104"/>
      <c r="BH62" s="104"/>
      <c r="BI62" s="104"/>
      <c r="BJ62" s="104"/>
      <c r="BK62" s="104"/>
      <c r="BL62" s="104"/>
      <c r="BM62" s="104"/>
      <c r="BN62" s="104"/>
      <c r="BO62" s="104"/>
      <c r="BP62" s="104"/>
      <c r="BQ62" s="104"/>
    </row>
    <row r="63" spans="1:69">
      <c r="A63" s="104"/>
      <c r="B63" s="104"/>
      <c r="C63" s="155"/>
      <c r="D63" s="104"/>
      <c r="E63" s="104"/>
      <c r="F63" s="104"/>
      <c r="G63" s="104"/>
      <c r="H63" s="104"/>
      <c r="I63" s="104"/>
      <c r="J63" s="104"/>
      <c r="K63" s="104"/>
      <c r="L63" s="104"/>
      <c r="M63" s="147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"/>
      <c r="AC63" s="104"/>
      <c r="AD63" s="10"/>
      <c r="AE63" s="147"/>
      <c r="AF63" s="104"/>
      <c r="AG63" s="104"/>
      <c r="AH63" s="104"/>
      <c r="AI63" s="104"/>
      <c r="AJ63" s="104"/>
      <c r="AK63" s="104"/>
      <c r="AL63" s="104"/>
      <c r="AM63" s="104"/>
      <c r="AN63" s="104"/>
      <c r="AO63" s="104"/>
      <c r="AP63" s="104"/>
      <c r="AQ63" s="104"/>
      <c r="AR63" s="104"/>
      <c r="AS63" s="104"/>
      <c r="AT63" s="104"/>
      <c r="AU63" s="104"/>
      <c r="AV63" s="104"/>
      <c r="AW63" s="104"/>
      <c r="AX63" s="104"/>
      <c r="AY63" s="104"/>
      <c r="AZ63" s="104"/>
      <c r="BA63" s="104"/>
      <c r="BB63" s="104"/>
      <c r="BC63" s="104"/>
      <c r="BD63" s="104"/>
      <c r="BE63" s="104"/>
      <c r="BF63" s="104"/>
      <c r="BG63" s="104"/>
      <c r="BH63" s="104"/>
      <c r="BI63" s="104"/>
      <c r="BJ63" s="104"/>
      <c r="BK63" s="104"/>
      <c r="BL63" s="104"/>
      <c r="BM63" s="104"/>
      <c r="BN63" s="104"/>
      <c r="BO63" s="104"/>
      <c r="BP63" s="104"/>
      <c r="BQ63" s="104"/>
    </row>
    <row r="64" spans="1:69">
      <c r="A64" s="104"/>
      <c r="B64" s="104"/>
      <c r="C64" s="155"/>
      <c r="D64" s="104"/>
      <c r="E64" s="104"/>
      <c r="F64" s="104"/>
      <c r="G64" s="104"/>
      <c r="H64" s="104"/>
      <c r="I64" s="104"/>
      <c r="J64" s="104"/>
      <c r="K64" s="104"/>
      <c r="L64" s="104"/>
      <c r="M64" s="147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"/>
      <c r="AC64" s="104"/>
      <c r="AD64" s="10"/>
      <c r="AE64" s="147"/>
      <c r="AF64" s="104"/>
      <c r="AG64" s="104"/>
      <c r="AH64" s="104"/>
      <c r="AI64" s="104"/>
      <c r="AJ64" s="104"/>
      <c r="AK64" s="104"/>
      <c r="AL64" s="104"/>
      <c r="AM64" s="104"/>
      <c r="AN64" s="104"/>
      <c r="AO64" s="104"/>
      <c r="AP64" s="104"/>
      <c r="AQ64" s="104"/>
      <c r="AR64" s="104"/>
      <c r="AS64" s="104"/>
      <c r="AT64" s="104"/>
      <c r="AU64" s="104"/>
      <c r="AV64" s="104"/>
      <c r="AW64" s="104"/>
      <c r="AX64" s="104"/>
      <c r="AY64" s="104"/>
      <c r="AZ64" s="104"/>
      <c r="BA64" s="104"/>
      <c r="BB64" s="104"/>
      <c r="BC64" s="104"/>
      <c r="BD64" s="104"/>
      <c r="BE64" s="104"/>
      <c r="BF64" s="104"/>
      <c r="BG64" s="104"/>
      <c r="BH64" s="104"/>
      <c r="BI64" s="104"/>
      <c r="BJ64" s="104"/>
      <c r="BK64" s="104"/>
      <c r="BL64" s="104"/>
      <c r="BM64" s="104"/>
      <c r="BN64" s="104"/>
      <c r="BO64" s="104"/>
      <c r="BP64" s="104"/>
      <c r="BQ64" s="104"/>
    </row>
    <row r="65" spans="1:69">
      <c r="A65" s="104"/>
      <c r="B65" s="104"/>
      <c r="C65" s="155"/>
      <c r="D65" s="104"/>
      <c r="E65" s="104"/>
      <c r="F65" s="104"/>
      <c r="G65" s="104"/>
      <c r="H65" s="104"/>
      <c r="I65" s="104"/>
      <c r="J65" s="104"/>
      <c r="K65" s="104"/>
      <c r="L65" s="104"/>
      <c r="M65" s="147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"/>
      <c r="AC65" s="104"/>
      <c r="AD65" s="10"/>
      <c r="AE65" s="147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04"/>
      <c r="AQ65" s="104"/>
      <c r="AR65" s="104"/>
      <c r="AS65" s="104"/>
      <c r="AT65" s="104"/>
      <c r="AU65" s="104"/>
      <c r="AV65" s="104"/>
      <c r="AW65" s="104"/>
      <c r="AX65" s="104"/>
      <c r="AY65" s="104"/>
      <c r="AZ65" s="104"/>
      <c r="BA65" s="104"/>
      <c r="BB65" s="104"/>
      <c r="BC65" s="104"/>
      <c r="BD65" s="104"/>
      <c r="BE65" s="104"/>
      <c r="BF65" s="104"/>
      <c r="BG65" s="104"/>
      <c r="BH65" s="104"/>
      <c r="BI65" s="104"/>
      <c r="BJ65" s="104"/>
      <c r="BK65" s="104"/>
      <c r="BL65" s="104"/>
      <c r="BM65" s="104"/>
      <c r="BN65" s="104"/>
      <c r="BO65" s="104"/>
      <c r="BP65" s="104"/>
      <c r="BQ65" s="104"/>
    </row>
    <row r="66" spans="1:69">
      <c r="A66" s="104"/>
      <c r="B66" s="104"/>
      <c r="C66" s="155"/>
      <c r="D66" s="104"/>
      <c r="E66" s="104"/>
      <c r="F66" s="104"/>
      <c r="G66" s="104"/>
      <c r="H66" s="104"/>
      <c r="I66" s="104"/>
      <c r="J66" s="104"/>
      <c r="K66" s="104"/>
      <c r="L66" s="104"/>
      <c r="M66" s="147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"/>
      <c r="AC66" s="104"/>
      <c r="AD66" s="10"/>
      <c r="AE66" s="147"/>
      <c r="AF66" s="104"/>
      <c r="AG66" s="104"/>
      <c r="AH66" s="104"/>
      <c r="AI66" s="104"/>
      <c r="AJ66" s="104"/>
      <c r="AK66" s="104"/>
      <c r="AL66" s="104"/>
      <c r="AM66" s="104"/>
      <c r="AN66" s="104"/>
      <c r="AO66" s="104"/>
      <c r="AP66" s="104"/>
      <c r="AQ66" s="104"/>
      <c r="AR66" s="104"/>
      <c r="AS66" s="104"/>
      <c r="AT66" s="104"/>
      <c r="AU66" s="104"/>
      <c r="AV66" s="104"/>
      <c r="AW66" s="104"/>
      <c r="AX66" s="104"/>
      <c r="AY66" s="104"/>
      <c r="AZ66" s="104"/>
      <c r="BA66" s="104"/>
      <c r="BB66" s="104"/>
      <c r="BC66" s="104"/>
      <c r="BD66" s="104"/>
      <c r="BE66" s="104"/>
      <c r="BF66" s="104"/>
      <c r="BG66" s="104"/>
      <c r="BH66" s="104"/>
      <c r="BI66" s="104"/>
      <c r="BJ66" s="104"/>
      <c r="BK66" s="104"/>
      <c r="BL66" s="104"/>
      <c r="BM66" s="104"/>
      <c r="BN66" s="104"/>
      <c r="BO66" s="104"/>
      <c r="BP66" s="104"/>
      <c r="BQ66" s="104"/>
    </row>
    <row r="67" spans="1:69">
      <c r="A67" s="104"/>
      <c r="B67" s="104"/>
      <c r="C67" s="155"/>
      <c r="D67" s="104"/>
      <c r="E67" s="104"/>
      <c r="F67" s="104"/>
      <c r="G67" s="104"/>
      <c r="H67" s="104"/>
      <c r="I67" s="104"/>
      <c r="J67" s="104"/>
      <c r="K67" s="104"/>
      <c r="L67" s="104"/>
      <c r="M67" s="147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"/>
      <c r="AC67" s="104"/>
      <c r="AD67" s="10"/>
      <c r="AE67" s="147"/>
      <c r="AF67" s="104"/>
      <c r="AG67" s="104"/>
      <c r="AH67" s="104"/>
      <c r="AI67" s="104"/>
      <c r="AJ67" s="104"/>
      <c r="AK67" s="104"/>
      <c r="AL67" s="104"/>
      <c r="AM67" s="104"/>
      <c r="AN67" s="104"/>
      <c r="AO67" s="104"/>
      <c r="AP67" s="104"/>
      <c r="AQ67" s="104"/>
      <c r="AR67" s="104"/>
      <c r="AS67" s="104"/>
      <c r="AT67" s="104"/>
      <c r="AU67" s="104"/>
      <c r="AV67" s="104"/>
      <c r="AW67" s="104"/>
      <c r="AX67" s="104"/>
      <c r="AY67" s="104"/>
      <c r="AZ67" s="104"/>
      <c r="BA67" s="104"/>
      <c r="BB67" s="104"/>
      <c r="BC67" s="104"/>
      <c r="BD67" s="104"/>
      <c r="BE67" s="104"/>
      <c r="BF67" s="104"/>
      <c r="BG67" s="104"/>
      <c r="BH67" s="104"/>
      <c r="BI67" s="104"/>
      <c r="BJ67" s="104"/>
      <c r="BK67" s="104"/>
      <c r="BL67" s="104"/>
      <c r="BM67" s="104"/>
      <c r="BN67" s="104"/>
      <c r="BO67" s="104"/>
      <c r="BP67" s="104"/>
      <c r="BQ67" s="104"/>
    </row>
    <row r="68" spans="1:69">
      <c r="A68" s="104"/>
      <c r="B68" s="104"/>
      <c r="C68" s="155"/>
      <c r="D68" s="104"/>
      <c r="E68" s="104"/>
      <c r="F68" s="104"/>
      <c r="G68" s="104"/>
      <c r="H68" s="104"/>
      <c r="I68" s="104"/>
      <c r="J68" s="104"/>
      <c r="K68" s="104"/>
      <c r="L68" s="104"/>
      <c r="M68" s="147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"/>
      <c r="AC68" s="104"/>
      <c r="AD68" s="10"/>
      <c r="AE68" s="147"/>
      <c r="AF68" s="104"/>
      <c r="AG68" s="104"/>
      <c r="AH68" s="104"/>
      <c r="AI68" s="104"/>
      <c r="AJ68" s="104"/>
      <c r="AK68" s="104"/>
      <c r="AL68" s="104"/>
      <c r="AM68" s="104"/>
      <c r="AN68" s="104"/>
      <c r="AO68" s="104"/>
      <c r="AP68" s="104"/>
      <c r="AQ68" s="104"/>
      <c r="AR68" s="104"/>
      <c r="AS68" s="104"/>
      <c r="AT68" s="104"/>
      <c r="AU68" s="104"/>
      <c r="AV68" s="104"/>
      <c r="AW68" s="104"/>
      <c r="AX68" s="104"/>
      <c r="AY68" s="104"/>
      <c r="AZ68" s="104"/>
      <c r="BA68" s="104"/>
      <c r="BB68" s="104"/>
      <c r="BC68" s="104"/>
      <c r="BD68" s="104"/>
      <c r="BE68" s="104"/>
      <c r="BF68" s="104"/>
      <c r="BG68" s="104"/>
      <c r="BH68" s="104"/>
      <c r="BI68" s="104"/>
      <c r="BJ68" s="104"/>
      <c r="BK68" s="104"/>
      <c r="BL68" s="104"/>
      <c r="BM68" s="104"/>
      <c r="BN68" s="104"/>
      <c r="BO68" s="104"/>
      <c r="BP68" s="104"/>
      <c r="BQ68" s="104"/>
    </row>
    <row r="69" spans="1:69">
      <c r="A69" s="104"/>
      <c r="B69" s="104"/>
      <c r="C69" s="155"/>
      <c r="D69" s="104"/>
      <c r="E69" s="104"/>
      <c r="F69" s="104"/>
      <c r="G69" s="104"/>
      <c r="H69" s="104"/>
      <c r="I69" s="104"/>
      <c r="J69" s="104"/>
      <c r="K69" s="104"/>
      <c r="L69" s="104"/>
      <c r="M69" s="147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"/>
      <c r="AC69" s="104"/>
      <c r="AD69" s="10"/>
      <c r="AE69" s="147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  <c r="AR69" s="104"/>
      <c r="AS69" s="104"/>
      <c r="AT69" s="104"/>
      <c r="AU69" s="104"/>
      <c r="AV69" s="104"/>
      <c r="AW69" s="104"/>
      <c r="AX69" s="104"/>
      <c r="AY69" s="104"/>
      <c r="AZ69" s="104"/>
      <c r="BA69" s="104"/>
      <c r="BB69" s="104"/>
      <c r="BC69" s="104"/>
      <c r="BD69" s="104"/>
      <c r="BE69" s="104"/>
      <c r="BF69" s="104"/>
      <c r="BG69" s="104"/>
      <c r="BH69" s="104"/>
      <c r="BI69" s="104"/>
      <c r="BJ69" s="104"/>
      <c r="BK69" s="104"/>
      <c r="BL69" s="104"/>
      <c r="BM69" s="104"/>
      <c r="BN69" s="104"/>
      <c r="BO69" s="104"/>
      <c r="BP69" s="104"/>
      <c r="BQ69" s="104"/>
    </row>
    <row r="70" spans="1:69">
      <c r="A70" s="104"/>
      <c r="B70" s="104"/>
      <c r="C70" s="155"/>
      <c r="D70" s="104"/>
      <c r="E70" s="104"/>
      <c r="F70" s="104"/>
      <c r="G70" s="104"/>
      <c r="H70" s="104"/>
      <c r="I70" s="104"/>
      <c r="J70" s="104"/>
      <c r="K70" s="104"/>
      <c r="L70" s="104"/>
      <c r="M70" s="147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"/>
      <c r="AC70" s="104"/>
      <c r="AD70" s="10"/>
      <c r="AE70" s="147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104"/>
      <c r="AT70" s="104"/>
      <c r="AU70" s="104"/>
      <c r="AV70" s="104"/>
      <c r="AW70" s="104"/>
      <c r="AX70" s="104"/>
      <c r="AY70" s="104"/>
      <c r="AZ70" s="104"/>
      <c r="BA70" s="104"/>
      <c r="BB70" s="104"/>
      <c r="BC70" s="104"/>
      <c r="BD70" s="104"/>
      <c r="BE70" s="104"/>
      <c r="BF70" s="104"/>
      <c r="BG70" s="104"/>
      <c r="BH70" s="104"/>
      <c r="BI70" s="104"/>
      <c r="BJ70" s="104"/>
      <c r="BK70" s="104"/>
      <c r="BL70" s="104"/>
      <c r="BM70" s="104"/>
      <c r="BN70" s="104"/>
      <c r="BO70" s="104"/>
      <c r="BP70" s="104"/>
      <c r="BQ70" s="104"/>
    </row>
    <row r="71" spans="1:69">
      <c r="A71" s="104"/>
      <c r="B71" s="104"/>
      <c r="C71" s="155"/>
      <c r="D71" s="104"/>
      <c r="E71" s="104"/>
      <c r="F71" s="104"/>
      <c r="G71" s="104"/>
      <c r="H71" s="104"/>
      <c r="I71" s="104"/>
      <c r="J71" s="104"/>
      <c r="K71" s="104"/>
      <c r="L71" s="104"/>
      <c r="M71" s="147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"/>
      <c r="AC71" s="104"/>
      <c r="AD71" s="10"/>
      <c r="AE71" s="147"/>
      <c r="AF71" s="104"/>
      <c r="AG71" s="104"/>
      <c r="AH71" s="104"/>
      <c r="AI71" s="104"/>
      <c r="AJ71" s="104"/>
      <c r="AK71" s="104"/>
      <c r="AL71" s="104"/>
      <c r="AM71" s="104"/>
      <c r="AN71" s="104"/>
      <c r="AO71" s="104"/>
      <c r="AP71" s="104"/>
      <c r="AQ71" s="104"/>
      <c r="AR71" s="104"/>
      <c r="AS71" s="104"/>
      <c r="AT71" s="104"/>
      <c r="AU71" s="104"/>
      <c r="AV71" s="104"/>
      <c r="AW71" s="104"/>
      <c r="AX71" s="104"/>
      <c r="AY71" s="104"/>
      <c r="AZ71" s="104"/>
      <c r="BA71" s="104"/>
      <c r="BB71" s="104"/>
      <c r="BC71" s="104"/>
      <c r="BD71" s="104"/>
      <c r="BE71" s="104"/>
      <c r="BF71" s="104"/>
      <c r="BG71" s="104"/>
      <c r="BH71" s="104"/>
      <c r="BI71" s="104"/>
      <c r="BJ71" s="104"/>
      <c r="BK71" s="104"/>
      <c r="BL71" s="104"/>
      <c r="BM71" s="104"/>
      <c r="BN71" s="104"/>
      <c r="BO71" s="104"/>
      <c r="BP71" s="104"/>
      <c r="BQ71" s="104"/>
    </row>
    <row r="72" spans="1:69">
      <c r="A72" s="104"/>
      <c r="B72" s="104"/>
      <c r="C72" s="155"/>
      <c r="D72" s="104"/>
      <c r="E72" s="104"/>
      <c r="F72" s="104"/>
      <c r="G72" s="104"/>
      <c r="H72" s="104"/>
      <c r="I72" s="104"/>
      <c r="J72" s="104"/>
      <c r="K72" s="104"/>
      <c r="L72" s="104"/>
      <c r="M72" s="147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"/>
      <c r="AC72" s="104"/>
      <c r="AD72" s="10"/>
      <c r="AE72" s="147"/>
      <c r="AF72" s="104"/>
      <c r="AG72" s="104"/>
      <c r="AH72" s="104"/>
      <c r="AI72" s="104"/>
      <c r="AJ72" s="104"/>
      <c r="AK72" s="104"/>
      <c r="AL72" s="104"/>
      <c r="AM72" s="104"/>
      <c r="AN72" s="104"/>
      <c r="AO72" s="104"/>
      <c r="AP72" s="104"/>
      <c r="AQ72" s="104"/>
      <c r="AR72" s="104"/>
      <c r="AS72" s="104"/>
      <c r="AT72" s="104"/>
      <c r="AU72" s="104"/>
      <c r="AV72" s="104"/>
      <c r="AW72" s="104"/>
      <c r="AX72" s="104"/>
      <c r="AY72" s="104"/>
      <c r="AZ72" s="104"/>
      <c r="BA72" s="104"/>
      <c r="BB72" s="104"/>
      <c r="BC72" s="104"/>
      <c r="BD72" s="104"/>
      <c r="BE72" s="104"/>
      <c r="BF72" s="104"/>
      <c r="BG72" s="104"/>
      <c r="BH72" s="104"/>
      <c r="BI72" s="104"/>
      <c r="BJ72" s="104"/>
      <c r="BK72" s="104"/>
      <c r="BL72" s="104"/>
      <c r="BM72" s="104"/>
      <c r="BN72" s="104"/>
      <c r="BO72" s="104"/>
      <c r="BP72" s="104"/>
      <c r="BQ72" s="104"/>
    </row>
    <row r="73" spans="1:69">
      <c r="A73" s="104"/>
      <c r="B73" s="104"/>
      <c r="C73" s="155"/>
      <c r="D73" s="104"/>
      <c r="E73" s="104"/>
      <c r="F73" s="104"/>
      <c r="G73" s="104"/>
      <c r="H73" s="104"/>
      <c r="I73" s="104"/>
      <c r="J73" s="104"/>
      <c r="K73" s="104"/>
      <c r="L73" s="104"/>
      <c r="M73" s="147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"/>
      <c r="AC73" s="104"/>
      <c r="AD73" s="10"/>
      <c r="AE73" s="147"/>
      <c r="AF73" s="104"/>
      <c r="AG73" s="104"/>
      <c r="AH73" s="104"/>
      <c r="AI73" s="104"/>
      <c r="AJ73" s="104"/>
      <c r="AK73" s="104"/>
      <c r="AL73" s="104"/>
      <c r="AM73" s="104"/>
      <c r="AN73" s="104"/>
      <c r="AO73" s="104"/>
      <c r="AP73" s="104"/>
      <c r="AQ73" s="104"/>
      <c r="AR73" s="104"/>
      <c r="AS73" s="104"/>
      <c r="AT73" s="104"/>
      <c r="AU73" s="104"/>
      <c r="AV73" s="104"/>
      <c r="AW73" s="104"/>
      <c r="AX73" s="104"/>
      <c r="AY73" s="104"/>
      <c r="AZ73" s="104"/>
      <c r="BA73" s="104"/>
      <c r="BB73" s="104"/>
      <c r="BC73" s="104"/>
      <c r="BD73" s="104"/>
      <c r="BE73" s="104"/>
      <c r="BF73" s="104"/>
      <c r="BG73" s="104"/>
      <c r="BH73" s="104"/>
      <c r="BI73" s="104"/>
      <c r="BJ73" s="104"/>
      <c r="BK73" s="104"/>
      <c r="BL73" s="104"/>
      <c r="BM73" s="104"/>
      <c r="BN73" s="104"/>
      <c r="BO73" s="104"/>
      <c r="BP73" s="104"/>
      <c r="BQ73" s="104"/>
    </row>
    <row r="74" spans="1:69">
      <c r="A74" s="104"/>
      <c r="B74" s="104"/>
      <c r="C74" s="155"/>
      <c r="D74" s="104"/>
      <c r="E74" s="104"/>
      <c r="F74" s="104"/>
      <c r="G74" s="104"/>
      <c r="H74" s="104"/>
      <c r="I74" s="104"/>
      <c r="J74" s="104"/>
      <c r="K74" s="104"/>
      <c r="L74" s="104"/>
      <c r="M74" s="147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"/>
      <c r="AC74" s="104"/>
      <c r="AD74" s="10"/>
      <c r="AE74" s="147"/>
      <c r="AF74" s="104"/>
      <c r="AG74" s="104"/>
      <c r="AH74" s="104"/>
      <c r="AI74" s="104"/>
      <c r="AJ74" s="104"/>
      <c r="AK74" s="104"/>
      <c r="AL74" s="104"/>
      <c r="AM74" s="104"/>
      <c r="AN74" s="104"/>
      <c r="AO74" s="104"/>
      <c r="AP74" s="104"/>
      <c r="AQ74" s="104"/>
      <c r="AR74" s="104"/>
      <c r="AS74" s="104"/>
      <c r="AT74" s="104"/>
      <c r="AU74" s="104"/>
      <c r="AV74" s="104"/>
      <c r="AW74" s="104"/>
      <c r="AX74" s="104"/>
      <c r="AY74" s="104"/>
      <c r="AZ74" s="104"/>
      <c r="BA74" s="104"/>
      <c r="BB74" s="104"/>
      <c r="BC74" s="104"/>
      <c r="BD74" s="104"/>
      <c r="BE74" s="104"/>
      <c r="BF74" s="104"/>
      <c r="BG74" s="104"/>
      <c r="BH74" s="104"/>
      <c r="BI74" s="104"/>
      <c r="BJ74" s="104"/>
      <c r="BK74" s="104"/>
      <c r="BL74" s="104"/>
      <c r="BM74" s="104"/>
      <c r="BN74" s="104"/>
      <c r="BO74" s="104"/>
      <c r="BP74" s="104"/>
      <c r="BQ74" s="104"/>
    </row>
    <row r="75" spans="1:69">
      <c r="A75" s="104"/>
      <c r="B75" s="104"/>
      <c r="C75" s="155"/>
      <c r="D75" s="104"/>
      <c r="E75" s="104"/>
      <c r="F75" s="104"/>
      <c r="G75" s="104"/>
      <c r="H75" s="104"/>
      <c r="I75" s="104"/>
      <c r="J75" s="104"/>
      <c r="K75" s="104"/>
      <c r="L75" s="104"/>
      <c r="M75" s="147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"/>
      <c r="AC75" s="104"/>
      <c r="AD75" s="10"/>
      <c r="AE75" s="147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04"/>
      <c r="AQ75" s="104"/>
      <c r="AR75" s="104"/>
      <c r="AS75" s="104"/>
      <c r="AT75" s="104"/>
      <c r="AU75" s="104"/>
      <c r="AV75" s="104"/>
      <c r="AW75" s="104"/>
      <c r="AX75" s="104"/>
      <c r="AY75" s="104"/>
      <c r="AZ75" s="104"/>
      <c r="BA75" s="104"/>
      <c r="BB75" s="104"/>
      <c r="BC75" s="104"/>
      <c r="BD75" s="104"/>
      <c r="BE75" s="104"/>
      <c r="BF75" s="104"/>
      <c r="BG75" s="104"/>
      <c r="BH75" s="104"/>
      <c r="BI75" s="104"/>
      <c r="BJ75" s="104"/>
      <c r="BK75" s="104"/>
      <c r="BL75" s="104"/>
      <c r="BM75" s="104"/>
      <c r="BN75" s="104"/>
      <c r="BO75" s="104"/>
      <c r="BP75" s="104"/>
      <c r="BQ75" s="104"/>
    </row>
    <row r="76" spans="1:69">
      <c r="A76" s="104"/>
      <c r="B76" s="104"/>
      <c r="C76" s="155"/>
      <c r="D76" s="104"/>
      <c r="E76" s="104"/>
      <c r="F76" s="104"/>
      <c r="G76" s="104"/>
      <c r="H76" s="104"/>
      <c r="I76" s="104"/>
      <c r="J76" s="104"/>
      <c r="K76" s="104"/>
      <c r="L76" s="104"/>
      <c r="M76" s="147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  <c r="AA76" s="104"/>
      <c r="AB76" s="10"/>
      <c r="AC76" s="104"/>
      <c r="AD76" s="10"/>
      <c r="AE76" s="147"/>
      <c r="AF76" s="104"/>
      <c r="AG76" s="104"/>
      <c r="AH76" s="104"/>
      <c r="AI76" s="104"/>
      <c r="AJ76" s="104"/>
      <c r="AK76" s="104"/>
      <c r="AL76" s="104"/>
      <c r="AM76" s="104"/>
      <c r="AN76" s="104"/>
      <c r="AO76" s="104"/>
      <c r="AP76" s="104"/>
      <c r="AQ76" s="104"/>
      <c r="AR76" s="104"/>
      <c r="AS76" s="104"/>
      <c r="AT76" s="104"/>
      <c r="AU76" s="104"/>
      <c r="AV76" s="104"/>
      <c r="AW76" s="104"/>
      <c r="AX76" s="104"/>
      <c r="AY76" s="104"/>
      <c r="AZ76" s="104"/>
      <c r="BA76" s="104"/>
      <c r="BB76" s="104"/>
      <c r="BC76" s="104"/>
      <c r="BD76" s="104"/>
      <c r="BE76" s="104"/>
      <c r="BF76" s="104"/>
      <c r="BG76" s="104"/>
      <c r="BH76" s="104"/>
      <c r="BI76" s="104"/>
      <c r="BJ76" s="104"/>
      <c r="BK76" s="104"/>
      <c r="BL76" s="104"/>
      <c r="BM76" s="104"/>
      <c r="BN76" s="104"/>
      <c r="BO76" s="104"/>
      <c r="BP76" s="104"/>
      <c r="BQ76" s="104"/>
    </row>
    <row r="77" spans="1:69">
      <c r="A77" s="104"/>
      <c r="B77" s="104"/>
      <c r="C77" s="155"/>
      <c r="D77" s="104"/>
      <c r="E77" s="104"/>
      <c r="F77" s="104"/>
      <c r="G77" s="104"/>
      <c r="H77" s="104"/>
      <c r="I77" s="104"/>
      <c r="J77" s="104"/>
      <c r="K77" s="104"/>
      <c r="L77" s="104"/>
      <c r="M77" s="147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"/>
      <c r="AC77" s="104"/>
      <c r="AD77" s="10"/>
      <c r="AE77" s="147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104"/>
      <c r="AQ77" s="104"/>
      <c r="AR77" s="104"/>
      <c r="AS77" s="104"/>
      <c r="AT77" s="104"/>
      <c r="AU77" s="104"/>
      <c r="AV77" s="104"/>
      <c r="AW77" s="104"/>
      <c r="AX77" s="104"/>
      <c r="AY77" s="104"/>
      <c r="AZ77" s="104"/>
      <c r="BA77" s="104"/>
      <c r="BB77" s="104"/>
      <c r="BC77" s="104"/>
      <c r="BD77" s="104"/>
      <c r="BE77" s="104"/>
      <c r="BF77" s="104"/>
      <c r="BG77" s="104"/>
      <c r="BH77" s="104"/>
      <c r="BI77" s="104"/>
      <c r="BJ77" s="104"/>
      <c r="BK77" s="104"/>
      <c r="BL77" s="104"/>
      <c r="BM77" s="104"/>
      <c r="BN77" s="104"/>
      <c r="BO77" s="104"/>
      <c r="BP77" s="104"/>
      <c r="BQ77" s="104"/>
    </row>
    <row r="78" spans="1:69">
      <c r="A78" s="104"/>
      <c r="B78" s="104"/>
      <c r="C78" s="155"/>
      <c r="D78" s="104"/>
      <c r="E78" s="104"/>
      <c r="F78" s="104"/>
      <c r="G78" s="104"/>
      <c r="H78" s="104"/>
      <c r="I78" s="104"/>
      <c r="J78" s="104"/>
      <c r="K78" s="104"/>
      <c r="L78" s="104"/>
      <c r="M78" s="147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  <c r="AA78" s="104"/>
      <c r="AB78" s="10"/>
      <c r="AC78" s="104"/>
      <c r="AD78" s="10"/>
      <c r="AE78" s="147"/>
      <c r="AF78" s="104"/>
      <c r="AG78" s="104"/>
      <c r="AH78" s="104"/>
      <c r="AI78" s="104"/>
      <c r="AJ78" s="104"/>
      <c r="AK78" s="104"/>
      <c r="AL78" s="104"/>
      <c r="AM78" s="104"/>
      <c r="AN78" s="104"/>
      <c r="AO78" s="104"/>
      <c r="AP78" s="104"/>
      <c r="AQ78" s="104"/>
      <c r="AR78" s="104"/>
      <c r="AS78" s="104"/>
      <c r="AT78" s="104"/>
      <c r="AU78" s="104"/>
      <c r="AV78" s="104"/>
      <c r="AW78" s="104"/>
      <c r="AX78" s="104"/>
      <c r="AY78" s="104"/>
      <c r="AZ78" s="104"/>
      <c r="BA78" s="104"/>
      <c r="BB78" s="104"/>
      <c r="BC78" s="104"/>
      <c r="BD78" s="104"/>
      <c r="BE78" s="104"/>
      <c r="BF78" s="104"/>
      <c r="BG78" s="104"/>
      <c r="BH78" s="104"/>
      <c r="BI78" s="104"/>
      <c r="BJ78" s="104"/>
      <c r="BK78" s="104"/>
      <c r="BL78" s="104"/>
      <c r="BM78" s="104"/>
      <c r="BN78" s="104"/>
      <c r="BO78" s="104"/>
      <c r="BP78" s="104"/>
      <c r="BQ78" s="104"/>
    </row>
    <row r="79" spans="1:69">
      <c r="A79" s="104"/>
      <c r="B79" s="104"/>
      <c r="C79" s="155"/>
      <c r="D79" s="104"/>
      <c r="E79" s="104"/>
      <c r="F79" s="104"/>
      <c r="G79" s="104"/>
      <c r="H79" s="104"/>
      <c r="I79" s="104"/>
      <c r="J79" s="104"/>
      <c r="K79" s="104"/>
      <c r="L79" s="104"/>
      <c r="M79" s="147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  <c r="AA79" s="104"/>
      <c r="AB79" s="10"/>
      <c r="AC79" s="104"/>
      <c r="AD79" s="10"/>
      <c r="AE79" s="147"/>
      <c r="AF79" s="104"/>
      <c r="AG79" s="104"/>
      <c r="AH79" s="104"/>
      <c r="AI79" s="104"/>
      <c r="AJ79" s="104"/>
      <c r="AK79" s="104"/>
      <c r="AL79" s="104"/>
      <c r="AM79" s="104"/>
      <c r="AN79" s="104"/>
      <c r="AO79" s="104"/>
      <c r="AP79" s="104"/>
      <c r="AQ79" s="104"/>
      <c r="AR79" s="104"/>
      <c r="AS79" s="104"/>
      <c r="AT79" s="104"/>
      <c r="AU79" s="104"/>
      <c r="AV79" s="104"/>
      <c r="AW79" s="104"/>
      <c r="AX79" s="104"/>
      <c r="AY79" s="104"/>
      <c r="AZ79" s="104"/>
      <c r="BA79" s="104"/>
      <c r="BB79" s="104"/>
      <c r="BC79" s="104"/>
      <c r="BD79" s="104"/>
      <c r="BE79" s="104"/>
      <c r="BF79" s="104"/>
      <c r="BG79" s="104"/>
      <c r="BH79" s="104"/>
      <c r="BI79" s="104"/>
      <c r="BJ79" s="104"/>
      <c r="BK79" s="104"/>
      <c r="BL79" s="104"/>
      <c r="BM79" s="104"/>
      <c r="BN79" s="104"/>
      <c r="BO79" s="104"/>
      <c r="BP79" s="104"/>
      <c r="BQ79" s="104"/>
    </row>
    <row r="80" spans="1:69">
      <c r="A80" s="104"/>
      <c r="B80" s="104"/>
      <c r="C80" s="155"/>
      <c r="D80" s="104"/>
      <c r="E80" s="104"/>
      <c r="F80" s="104"/>
      <c r="G80" s="104"/>
      <c r="H80" s="104"/>
      <c r="I80" s="104"/>
      <c r="J80" s="104"/>
      <c r="K80" s="104"/>
      <c r="L80" s="104"/>
      <c r="M80" s="147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  <c r="AA80" s="104"/>
      <c r="AB80" s="10"/>
      <c r="AC80" s="104"/>
      <c r="AD80" s="10"/>
      <c r="AE80" s="147"/>
      <c r="AF80" s="104"/>
      <c r="AG80" s="104"/>
      <c r="AH80" s="104"/>
      <c r="AI80" s="104"/>
      <c r="AJ80" s="104"/>
      <c r="AK80" s="104"/>
      <c r="AL80" s="104"/>
      <c r="AM80" s="104"/>
      <c r="AN80" s="104"/>
      <c r="AO80" s="104"/>
      <c r="AP80" s="104"/>
      <c r="AQ80" s="104"/>
      <c r="AR80" s="104"/>
      <c r="AS80" s="104"/>
      <c r="AT80" s="104"/>
      <c r="AU80" s="104"/>
      <c r="AV80" s="104"/>
      <c r="AW80" s="104"/>
      <c r="AX80" s="104"/>
      <c r="AY80" s="104"/>
      <c r="AZ80" s="104"/>
      <c r="BA80" s="104"/>
      <c r="BB80" s="104"/>
      <c r="BC80" s="104"/>
      <c r="BD80" s="104"/>
      <c r="BE80" s="104"/>
      <c r="BF80" s="104"/>
      <c r="BG80" s="104"/>
      <c r="BH80" s="104"/>
      <c r="BI80" s="104"/>
      <c r="BJ80" s="104"/>
      <c r="BK80" s="104"/>
      <c r="BL80" s="104"/>
      <c r="BM80" s="104"/>
      <c r="BN80" s="104"/>
      <c r="BO80" s="104"/>
      <c r="BP80" s="104"/>
      <c r="BQ80" s="104"/>
    </row>
    <row r="81" spans="1:69">
      <c r="A81" s="104"/>
      <c r="B81" s="104"/>
      <c r="C81" s="155"/>
      <c r="D81" s="104"/>
      <c r="E81" s="104"/>
      <c r="F81" s="104"/>
      <c r="G81" s="104"/>
      <c r="H81" s="104"/>
      <c r="I81" s="104"/>
      <c r="J81" s="104"/>
      <c r="K81" s="104"/>
      <c r="L81" s="104"/>
      <c r="M81" s="147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  <c r="AA81" s="104"/>
      <c r="AB81" s="10"/>
      <c r="AC81" s="104"/>
      <c r="AD81" s="10"/>
      <c r="AE81" s="147"/>
      <c r="AF81" s="104"/>
      <c r="AG81" s="104"/>
      <c r="AH81" s="104"/>
      <c r="AI81" s="104"/>
      <c r="AJ81" s="104"/>
      <c r="AK81" s="104"/>
      <c r="AL81" s="104"/>
      <c r="AM81" s="104"/>
      <c r="AN81" s="104"/>
      <c r="AO81" s="104"/>
      <c r="AP81" s="104"/>
      <c r="AQ81" s="104"/>
      <c r="AR81" s="104"/>
      <c r="AS81" s="104"/>
      <c r="AT81" s="104"/>
      <c r="AU81" s="104"/>
      <c r="AV81" s="104"/>
      <c r="AW81" s="104"/>
      <c r="AX81" s="104"/>
      <c r="AY81" s="104"/>
      <c r="AZ81" s="104"/>
      <c r="BA81" s="104"/>
      <c r="BB81" s="104"/>
      <c r="BC81" s="104"/>
      <c r="BD81" s="104"/>
      <c r="BE81" s="104"/>
      <c r="BF81" s="104"/>
      <c r="BG81" s="104"/>
      <c r="BH81" s="104"/>
      <c r="BI81" s="104"/>
      <c r="BJ81" s="104"/>
      <c r="BK81" s="104"/>
      <c r="BL81" s="104"/>
      <c r="BM81" s="104"/>
      <c r="BN81" s="104"/>
      <c r="BO81" s="104"/>
      <c r="BP81" s="104"/>
      <c r="BQ81" s="104"/>
    </row>
    <row r="82" spans="1:69">
      <c r="A82" s="104"/>
      <c r="B82" s="104"/>
      <c r="C82" s="155"/>
      <c r="D82" s="104"/>
      <c r="E82" s="104"/>
      <c r="F82" s="104"/>
      <c r="G82" s="104"/>
      <c r="H82" s="104"/>
      <c r="I82" s="104"/>
      <c r="J82" s="104"/>
      <c r="K82" s="104"/>
      <c r="L82" s="104"/>
      <c r="M82" s="147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  <c r="AA82" s="104"/>
      <c r="AB82" s="10"/>
      <c r="AC82" s="104"/>
      <c r="AD82" s="10"/>
      <c r="AE82" s="147"/>
      <c r="AF82" s="104"/>
      <c r="AG82" s="104"/>
      <c r="AH82" s="104"/>
      <c r="AI82" s="104"/>
      <c r="AJ82" s="104"/>
      <c r="AK82" s="104"/>
      <c r="AL82" s="104"/>
      <c r="AM82" s="104"/>
      <c r="AN82" s="104"/>
      <c r="AO82" s="104"/>
      <c r="AP82" s="104"/>
      <c r="AQ82" s="104"/>
      <c r="AR82" s="104"/>
      <c r="AS82" s="104"/>
      <c r="AT82" s="104"/>
      <c r="AU82" s="104"/>
      <c r="AV82" s="104"/>
      <c r="AW82" s="104"/>
      <c r="AX82" s="104"/>
      <c r="AY82" s="104"/>
      <c r="AZ82" s="104"/>
      <c r="BA82" s="104"/>
      <c r="BB82" s="104"/>
      <c r="BC82" s="104"/>
      <c r="BD82" s="104"/>
      <c r="BE82" s="104"/>
      <c r="BF82" s="104"/>
      <c r="BG82" s="104"/>
      <c r="BH82" s="104"/>
      <c r="BI82" s="104"/>
      <c r="BJ82" s="104"/>
      <c r="BK82" s="104"/>
      <c r="BL82" s="104"/>
      <c r="BM82" s="104"/>
      <c r="BN82" s="104"/>
      <c r="BO82" s="104"/>
      <c r="BP82" s="104"/>
      <c r="BQ82" s="104"/>
    </row>
    <row r="83" spans="1:69">
      <c r="A83" s="104"/>
      <c r="B83" s="104"/>
      <c r="C83" s="155"/>
      <c r="D83" s="104"/>
      <c r="E83" s="104"/>
      <c r="F83" s="104"/>
      <c r="G83" s="104"/>
      <c r="H83" s="104"/>
      <c r="I83" s="104"/>
      <c r="J83" s="104"/>
      <c r="K83" s="104"/>
      <c r="L83" s="104"/>
      <c r="M83" s="147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  <c r="AA83" s="104"/>
      <c r="AB83" s="10"/>
      <c r="AC83" s="104"/>
      <c r="AD83" s="10"/>
      <c r="AE83" s="147"/>
      <c r="AF83" s="104"/>
      <c r="AG83" s="104"/>
      <c r="AH83" s="104"/>
      <c r="AI83" s="104"/>
      <c r="AJ83" s="104"/>
      <c r="AK83" s="104"/>
      <c r="AL83" s="104"/>
      <c r="AM83" s="104"/>
      <c r="AN83" s="104"/>
      <c r="AO83" s="104"/>
      <c r="AP83" s="104"/>
      <c r="AQ83" s="104"/>
      <c r="AR83" s="104"/>
      <c r="AS83" s="104"/>
      <c r="AT83" s="104"/>
      <c r="AU83" s="104"/>
      <c r="AV83" s="104"/>
      <c r="AW83" s="104"/>
      <c r="AX83" s="104"/>
      <c r="AY83" s="104"/>
      <c r="AZ83" s="104"/>
      <c r="BA83" s="104"/>
      <c r="BB83" s="104"/>
      <c r="BC83" s="104"/>
      <c r="BD83" s="104"/>
      <c r="BE83" s="104"/>
      <c r="BF83" s="104"/>
      <c r="BG83" s="104"/>
      <c r="BH83" s="104"/>
      <c r="BI83" s="104"/>
      <c r="BJ83" s="104"/>
      <c r="BK83" s="104"/>
      <c r="BL83" s="104"/>
      <c r="BM83" s="104"/>
      <c r="BN83" s="104"/>
      <c r="BO83" s="104"/>
      <c r="BP83" s="104"/>
      <c r="BQ83" s="104"/>
    </row>
    <row r="84" spans="1:69">
      <c r="A84" s="104"/>
      <c r="B84" s="104"/>
      <c r="C84" s="155"/>
      <c r="D84" s="104"/>
      <c r="E84" s="104"/>
      <c r="F84" s="104"/>
      <c r="G84" s="104"/>
      <c r="H84" s="104"/>
      <c r="I84" s="104"/>
      <c r="J84" s="104"/>
      <c r="K84" s="104"/>
      <c r="L84" s="104"/>
      <c r="M84" s="147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  <c r="AA84" s="104"/>
      <c r="AB84" s="10"/>
      <c r="AC84" s="104"/>
      <c r="AD84" s="10"/>
      <c r="AE84" s="147"/>
      <c r="AF84" s="104"/>
      <c r="AG84" s="104"/>
      <c r="AH84" s="104"/>
      <c r="AI84" s="104"/>
      <c r="AJ84" s="104"/>
      <c r="AK84" s="104"/>
      <c r="AL84" s="104"/>
      <c r="AM84" s="104"/>
      <c r="AN84" s="104"/>
      <c r="AO84" s="104"/>
      <c r="AP84" s="104"/>
      <c r="AQ84" s="104"/>
      <c r="AR84" s="104"/>
      <c r="AS84" s="104"/>
      <c r="AT84" s="104"/>
      <c r="AU84" s="104"/>
      <c r="AV84" s="104"/>
      <c r="AW84" s="104"/>
      <c r="AX84" s="104"/>
      <c r="AY84" s="104"/>
      <c r="AZ84" s="104"/>
      <c r="BA84" s="104"/>
      <c r="BB84" s="104"/>
      <c r="BC84" s="104"/>
      <c r="BD84" s="104"/>
      <c r="BE84" s="104"/>
      <c r="BF84" s="104"/>
      <c r="BG84" s="104"/>
      <c r="BH84" s="104"/>
      <c r="BI84" s="104"/>
      <c r="BJ84" s="104"/>
      <c r="BK84" s="104"/>
      <c r="BL84" s="104"/>
      <c r="BM84" s="104"/>
      <c r="BN84" s="104"/>
      <c r="BO84" s="104"/>
      <c r="BP84" s="104"/>
      <c r="BQ84" s="104"/>
    </row>
    <row r="85" spans="1:69">
      <c r="A85" s="104"/>
      <c r="B85" s="104"/>
      <c r="C85" s="155"/>
      <c r="D85" s="104"/>
      <c r="E85" s="104"/>
      <c r="F85" s="104"/>
      <c r="G85" s="104"/>
      <c r="H85" s="104"/>
      <c r="I85" s="104"/>
      <c r="J85" s="104"/>
      <c r="K85" s="104"/>
      <c r="L85" s="104"/>
      <c r="M85" s="147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  <c r="AA85" s="104"/>
      <c r="AB85" s="10"/>
      <c r="AC85" s="104"/>
      <c r="AD85" s="10"/>
      <c r="AE85" s="147"/>
      <c r="AF85" s="104"/>
      <c r="AG85" s="104"/>
      <c r="AH85" s="104"/>
      <c r="AI85" s="104"/>
      <c r="AJ85" s="104"/>
      <c r="AK85" s="104"/>
      <c r="AL85" s="104"/>
      <c r="AM85" s="104"/>
      <c r="AN85" s="104"/>
      <c r="AO85" s="104"/>
      <c r="AP85" s="104"/>
      <c r="AQ85" s="104"/>
      <c r="AR85" s="104"/>
      <c r="AS85" s="104"/>
      <c r="AT85" s="104"/>
      <c r="AU85" s="104"/>
      <c r="AV85" s="104"/>
      <c r="AW85" s="104"/>
      <c r="AX85" s="104"/>
      <c r="AY85" s="104"/>
      <c r="AZ85" s="104"/>
      <c r="BA85" s="104"/>
      <c r="BB85" s="104"/>
      <c r="BC85" s="104"/>
      <c r="BD85" s="104"/>
      <c r="BE85" s="104"/>
      <c r="BF85" s="104"/>
      <c r="BG85" s="104"/>
      <c r="BH85" s="104"/>
      <c r="BI85" s="104"/>
      <c r="BJ85" s="104"/>
      <c r="BK85" s="104"/>
      <c r="BL85" s="104"/>
      <c r="BM85" s="104"/>
      <c r="BN85" s="104"/>
      <c r="BO85" s="104"/>
      <c r="BP85" s="104"/>
      <c r="BQ85" s="104"/>
    </row>
    <row r="86" spans="1:69">
      <c r="A86" s="104"/>
      <c r="B86" s="104"/>
      <c r="C86" s="155"/>
      <c r="D86" s="104"/>
      <c r="E86" s="104"/>
      <c r="F86" s="104"/>
      <c r="G86" s="104"/>
      <c r="H86" s="104"/>
      <c r="I86" s="104"/>
      <c r="J86" s="104"/>
      <c r="K86" s="104"/>
      <c r="L86" s="104"/>
      <c r="M86" s="147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  <c r="AA86" s="104"/>
      <c r="AB86" s="10"/>
      <c r="AC86" s="104"/>
      <c r="AD86" s="10"/>
      <c r="AE86" s="147"/>
      <c r="AF86" s="104"/>
      <c r="AG86" s="104"/>
      <c r="AH86" s="104"/>
      <c r="AI86" s="104"/>
      <c r="AJ86" s="104"/>
      <c r="AK86" s="104"/>
      <c r="AL86" s="104"/>
      <c r="AM86" s="104"/>
      <c r="AN86" s="104"/>
      <c r="AO86" s="104"/>
      <c r="AP86" s="104"/>
      <c r="AQ86" s="104"/>
      <c r="AR86" s="104"/>
      <c r="AS86" s="104"/>
      <c r="AT86" s="104"/>
      <c r="AU86" s="104"/>
      <c r="AV86" s="104"/>
      <c r="AW86" s="104"/>
      <c r="AX86" s="104"/>
      <c r="AY86" s="104"/>
      <c r="AZ86" s="104"/>
      <c r="BA86" s="104"/>
      <c r="BB86" s="104"/>
      <c r="BC86" s="104"/>
      <c r="BD86" s="104"/>
      <c r="BE86" s="104"/>
      <c r="BF86" s="104"/>
      <c r="BG86" s="104"/>
      <c r="BH86" s="104"/>
      <c r="BI86" s="104"/>
      <c r="BJ86" s="104"/>
      <c r="BK86" s="104"/>
      <c r="BL86" s="104"/>
      <c r="BM86" s="104"/>
      <c r="BN86" s="104"/>
      <c r="BO86" s="104"/>
      <c r="BP86" s="104"/>
      <c r="BQ86" s="104"/>
    </row>
    <row r="87" spans="1:69">
      <c r="B87" s="104"/>
      <c r="C87" s="155"/>
      <c r="D87" s="104"/>
      <c r="E87" s="104"/>
      <c r="F87" s="104"/>
      <c r="G87" s="104"/>
      <c r="H87" s="104"/>
      <c r="I87" s="104"/>
      <c r="J87" s="104"/>
      <c r="K87" s="104"/>
      <c r="L87" s="104"/>
      <c r="M87" s="147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  <c r="AA87" s="104"/>
      <c r="AB87" s="10"/>
      <c r="AC87" s="104"/>
      <c r="AD87" s="10"/>
      <c r="AE87" s="147"/>
      <c r="AF87" s="104"/>
      <c r="AG87" s="104"/>
      <c r="AH87" s="104"/>
      <c r="AI87" s="104"/>
      <c r="AJ87" s="104"/>
      <c r="AK87" s="104"/>
      <c r="AL87" s="104"/>
      <c r="AM87" s="104"/>
      <c r="AN87" s="104"/>
      <c r="AO87" s="104"/>
      <c r="AP87" s="104"/>
      <c r="AQ87" s="104"/>
      <c r="AR87" s="104"/>
      <c r="AS87" s="104"/>
      <c r="AT87" s="104"/>
      <c r="AU87" s="104"/>
      <c r="AV87" s="104"/>
      <c r="AW87" s="104"/>
      <c r="AX87" s="104"/>
      <c r="AY87" s="104"/>
      <c r="AZ87" s="104"/>
      <c r="BA87" s="104"/>
      <c r="BB87" s="104"/>
      <c r="BC87" s="104"/>
      <c r="BD87" s="104"/>
      <c r="BE87" s="104"/>
      <c r="BF87" s="104"/>
      <c r="BG87" s="104"/>
      <c r="BH87" s="104"/>
      <c r="BI87" s="104"/>
      <c r="BJ87" s="104"/>
      <c r="BK87" s="104"/>
      <c r="BL87" s="104"/>
      <c r="BM87" s="104"/>
      <c r="BN87" s="104"/>
      <c r="BO87" s="104"/>
      <c r="BP87" s="104"/>
      <c r="BQ87" s="104"/>
    </row>
    <row r="88" spans="1:69">
      <c r="B88" s="104"/>
      <c r="C88" s="155"/>
      <c r="D88" s="104"/>
      <c r="E88" s="104"/>
      <c r="F88" s="104"/>
      <c r="G88" s="104"/>
      <c r="H88" s="104"/>
      <c r="I88" s="104"/>
      <c r="J88" s="104"/>
      <c r="K88" s="104"/>
      <c r="L88" s="104"/>
      <c r="M88" s="147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  <c r="AB88" s="10"/>
      <c r="AC88" s="104"/>
      <c r="AD88" s="10"/>
      <c r="AE88" s="147"/>
      <c r="AF88" s="104"/>
      <c r="AG88" s="104"/>
      <c r="AH88" s="104"/>
      <c r="AI88" s="104"/>
      <c r="AJ88" s="104"/>
      <c r="AK88" s="104"/>
      <c r="AL88" s="104"/>
      <c r="AM88" s="104"/>
      <c r="AN88" s="104"/>
      <c r="AO88" s="104"/>
      <c r="AP88" s="104"/>
      <c r="AQ88" s="104"/>
      <c r="AR88" s="104"/>
      <c r="AS88" s="104"/>
      <c r="AT88" s="104"/>
      <c r="AU88" s="104"/>
      <c r="AV88" s="104"/>
      <c r="AW88" s="104"/>
      <c r="AX88" s="104"/>
      <c r="AY88" s="104"/>
      <c r="AZ88" s="104"/>
      <c r="BA88" s="104"/>
      <c r="BB88" s="104"/>
      <c r="BC88" s="104"/>
      <c r="BD88" s="104"/>
      <c r="BE88" s="104"/>
      <c r="BF88" s="104"/>
      <c r="BG88" s="104"/>
      <c r="BH88" s="104"/>
      <c r="BI88" s="104"/>
      <c r="BJ88" s="104"/>
      <c r="BK88" s="104"/>
      <c r="BL88" s="104"/>
      <c r="BM88" s="104"/>
      <c r="BN88" s="104"/>
      <c r="BO88" s="104"/>
      <c r="BP88" s="104"/>
      <c r="BQ88" s="104"/>
    </row>
    <row r="89" spans="1:69">
      <c r="B89" s="104"/>
      <c r="C89" s="155"/>
      <c r="D89" s="104"/>
      <c r="E89" s="104"/>
      <c r="F89" s="104"/>
      <c r="G89" s="104"/>
      <c r="H89" s="104"/>
      <c r="I89" s="104"/>
      <c r="J89" s="104"/>
      <c r="K89" s="104"/>
      <c r="L89" s="104"/>
      <c r="M89" s="147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  <c r="AA89" s="104"/>
      <c r="AB89" s="10"/>
      <c r="AC89" s="104"/>
      <c r="AD89" s="10"/>
      <c r="AE89" s="147"/>
      <c r="AF89" s="104"/>
      <c r="AG89" s="104"/>
      <c r="AH89" s="104"/>
      <c r="AI89" s="104"/>
      <c r="AJ89" s="104"/>
      <c r="AK89" s="104"/>
      <c r="AL89" s="104"/>
      <c r="AM89" s="104"/>
      <c r="AN89" s="104"/>
      <c r="AO89" s="104"/>
      <c r="AP89" s="104"/>
      <c r="AQ89" s="104"/>
      <c r="AR89" s="104"/>
      <c r="AS89" s="104"/>
      <c r="AT89" s="104"/>
      <c r="AU89" s="104"/>
      <c r="AV89" s="104"/>
      <c r="AW89" s="104"/>
      <c r="AX89" s="104"/>
      <c r="AY89" s="104"/>
      <c r="AZ89" s="104"/>
      <c r="BA89" s="104"/>
      <c r="BB89" s="104"/>
      <c r="BC89" s="104"/>
      <c r="BD89" s="104"/>
      <c r="BE89" s="104"/>
      <c r="BF89" s="104"/>
      <c r="BG89" s="104"/>
      <c r="BH89" s="104"/>
      <c r="BI89" s="104"/>
      <c r="BJ89" s="104"/>
      <c r="BK89" s="104"/>
      <c r="BL89" s="104"/>
      <c r="BM89" s="104"/>
      <c r="BN89" s="104"/>
      <c r="BO89" s="104"/>
      <c r="BP89" s="104"/>
      <c r="BQ89" s="104"/>
    </row>
    <row r="90" spans="1:69">
      <c r="B90" s="104"/>
      <c r="C90" s="155"/>
      <c r="D90" s="104"/>
      <c r="E90" s="104"/>
      <c r="F90" s="104"/>
      <c r="G90" s="104"/>
      <c r="H90" s="104"/>
      <c r="I90" s="104"/>
      <c r="J90" s="104"/>
      <c r="K90" s="104"/>
      <c r="L90" s="104"/>
      <c r="M90" s="147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4"/>
      <c r="Z90" s="104"/>
      <c r="AA90" s="104"/>
      <c r="AB90" s="10"/>
      <c r="AC90" s="104"/>
      <c r="AD90" s="10"/>
      <c r="AE90" s="147"/>
      <c r="AF90" s="104"/>
      <c r="AG90" s="104"/>
      <c r="AH90" s="104"/>
      <c r="AI90" s="104"/>
      <c r="AJ90" s="104"/>
      <c r="AK90" s="104"/>
      <c r="AL90" s="104"/>
      <c r="AM90" s="104"/>
      <c r="AN90" s="104"/>
      <c r="AO90" s="104"/>
      <c r="AP90" s="104"/>
      <c r="AQ90" s="104"/>
      <c r="AR90" s="104"/>
      <c r="AS90" s="104"/>
      <c r="AT90" s="104"/>
      <c r="AU90" s="104"/>
      <c r="AV90" s="104"/>
      <c r="AW90" s="104"/>
      <c r="AX90" s="104"/>
      <c r="AY90" s="104"/>
      <c r="AZ90" s="104"/>
      <c r="BA90" s="104"/>
      <c r="BB90" s="104"/>
      <c r="BC90" s="104"/>
      <c r="BD90" s="104"/>
      <c r="BE90" s="104"/>
      <c r="BF90" s="104"/>
      <c r="BG90" s="104"/>
      <c r="BH90" s="104"/>
      <c r="BI90" s="104"/>
      <c r="BJ90" s="104"/>
      <c r="BK90" s="104"/>
      <c r="BL90" s="104"/>
      <c r="BM90" s="104"/>
      <c r="BN90" s="104"/>
      <c r="BO90" s="104"/>
      <c r="BP90" s="104"/>
      <c r="BQ90" s="104"/>
    </row>
    <row r="91" spans="1:69">
      <c r="B91" s="104"/>
      <c r="C91" s="155"/>
      <c r="D91" s="104"/>
      <c r="E91" s="104"/>
      <c r="F91" s="104"/>
      <c r="G91" s="104"/>
      <c r="H91" s="104"/>
      <c r="I91" s="104"/>
      <c r="J91" s="104"/>
      <c r="K91" s="104"/>
      <c r="L91" s="104"/>
      <c r="M91" s="147"/>
      <c r="N91" s="104"/>
      <c r="O91" s="104"/>
      <c r="P91" s="104"/>
      <c r="Q91" s="104"/>
      <c r="R91" s="104"/>
      <c r="S91" s="104"/>
      <c r="T91" s="104"/>
      <c r="U91" s="104"/>
      <c r="V91" s="104"/>
      <c r="W91" s="104"/>
      <c r="X91" s="104"/>
      <c r="Y91" s="104"/>
      <c r="Z91" s="104"/>
      <c r="AA91" s="104"/>
      <c r="AB91" s="10"/>
      <c r="AC91" s="104"/>
      <c r="AD91" s="10"/>
      <c r="AE91" s="147"/>
      <c r="AF91" s="104"/>
      <c r="AG91" s="104"/>
      <c r="AH91" s="104"/>
      <c r="AI91" s="104"/>
      <c r="AJ91" s="104"/>
      <c r="AK91" s="104"/>
      <c r="AL91" s="104"/>
      <c r="AM91" s="104"/>
      <c r="AN91" s="104"/>
      <c r="AO91" s="104"/>
      <c r="AP91" s="104"/>
      <c r="AQ91" s="104"/>
      <c r="AR91" s="104"/>
      <c r="AS91" s="104"/>
      <c r="AT91" s="104"/>
      <c r="AU91" s="104"/>
      <c r="AV91" s="104"/>
      <c r="AW91" s="104"/>
      <c r="AX91" s="104"/>
      <c r="AY91" s="104"/>
      <c r="AZ91" s="104"/>
      <c r="BA91" s="104"/>
      <c r="BB91" s="104"/>
      <c r="BC91" s="104"/>
      <c r="BD91" s="104"/>
      <c r="BE91" s="104"/>
      <c r="BF91" s="104"/>
      <c r="BG91" s="104"/>
      <c r="BH91" s="104"/>
      <c r="BI91" s="104"/>
      <c r="BJ91" s="104"/>
      <c r="BK91" s="104"/>
      <c r="BL91" s="104"/>
      <c r="BM91" s="104"/>
      <c r="BN91" s="104"/>
      <c r="BO91" s="104"/>
      <c r="BP91" s="104"/>
      <c r="BQ91" s="104"/>
    </row>
    <row r="92" spans="1:69">
      <c r="B92" s="104"/>
      <c r="C92" s="155"/>
      <c r="D92" s="104"/>
      <c r="E92" s="104"/>
      <c r="F92" s="104"/>
      <c r="G92" s="104"/>
      <c r="H92" s="104"/>
      <c r="I92" s="104"/>
      <c r="J92" s="104"/>
      <c r="K92" s="104"/>
      <c r="L92" s="104"/>
      <c r="M92" s="147"/>
      <c r="N92" s="104"/>
      <c r="O92" s="104"/>
      <c r="P92" s="104"/>
      <c r="Q92" s="104"/>
      <c r="R92" s="104"/>
      <c r="S92" s="104"/>
      <c r="T92" s="104"/>
      <c r="U92" s="104"/>
      <c r="V92" s="104"/>
      <c r="W92" s="104"/>
      <c r="X92" s="104"/>
      <c r="Y92" s="104"/>
      <c r="Z92" s="104"/>
      <c r="AA92" s="104"/>
      <c r="AB92" s="10"/>
      <c r="AC92" s="104"/>
      <c r="AD92" s="10"/>
      <c r="AE92" s="147"/>
      <c r="AF92" s="104"/>
      <c r="AG92" s="104"/>
      <c r="AH92" s="104"/>
      <c r="AI92" s="104"/>
      <c r="AJ92" s="104"/>
      <c r="AK92" s="104"/>
      <c r="AL92" s="104"/>
      <c r="AM92" s="104"/>
      <c r="AN92" s="104"/>
      <c r="AO92" s="104"/>
      <c r="AP92" s="104"/>
      <c r="AQ92" s="104"/>
      <c r="AR92" s="104"/>
      <c r="AS92" s="104"/>
      <c r="AT92" s="104"/>
      <c r="AU92" s="104"/>
      <c r="AV92" s="104"/>
      <c r="AW92" s="104"/>
      <c r="AX92" s="104"/>
      <c r="AY92" s="104"/>
      <c r="AZ92" s="104"/>
      <c r="BA92" s="104"/>
      <c r="BB92" s="104"/>
      <c r="BC92" s="104"/>
      <c r="BD92" s="104"/>
      <c r="BE92" s="104"/>
      <c r="BF92" s="104"/>
      <c r="BG92" s="104"/>
      <c r="BH92" s="104"/>
      <c r="BI92" s="104"/>
      <c r="BJ92" s="104"/>
      <c r="BK92" s="104"/>
      <c r="BL92" s="104"/>
      <c r="BM92" s="104"/>
      <c r="BN92" s="104"/>
      <c r="BO92" s="104"/>
      <c r="BP92" s="104"/>
      <c r="BQ92" s="104"/>
    </row>
    <row r="93" spans="1:69">
      <c r="B93" s="104"/>
      <c r="C93" s="155"/>
      <c r="D93" s="104"/>
      <c r="E93" s="104"/>
      <c r="F93" s="104"/>
      <c r="G93" s="104"/>
      <c r="H93" s="104"/>
      <c r="I93" s="104"/>
      <c r="J93" s="104"/>
      <c r="K93" s="104"/>
      <c r="L93" s="104"/>
      <c r="M93" s="147"/>
      <c r="N93" s="104"/>
      <c r="O93" s="104"/>
      <c r="P93" s="104"/>
      <c r="Q93" s="104"/>
      <c r="R93" s="104"/>
      <c r="S93" s="104"/>
      <c r="T93" s="104"/>
      <c r="U93" s="104"/>
      <c r="V93" s="104"/>
      <c r="W93" s="104"/>
      <c r="X93" s="104"/>
      <c r="Y93" s="104"/>
      <c r="Z93" s="104"/>
      <c r="AA93" s="104"/>
      <c r="AB93" s="10"/>
      <c r="AC93" s="104"/>
      <c r="AD93" s="10"/>
      <c r="AE93" s="147"/>
      <c r="AF93" s="104"/>
      <c r="AG93" s="104"/>
      <c r="AH93" s="104"/>
      <c r="AI93" s="104"/>
      <c r="AJ93" s="104"/>
      <c r="AK93" s="104"/>
      <c r="AL93" s="104"/>
      <c r="AM93" s="104"/>
      <c r="AN93" s="104"/>
      <c r="AO93" s="104"/>
      <c r="AP93" s="104"/>
      <c r="AQ93" s="104"/>
      <c r="AR93" s="104"/>
      <c r="AS93" s="104"/>
      <c r="AT93" s="104"/>
      <c r="AU93" s="104"/>
      <c r="AV93" s="104"/>
      <c r="AW93" s="104"/>
      <c r="AX93" s="104"/>
      <c r="AY93" s="104"/>
      <c r="AZ93" s="104"/>
      <c r="BA93" s="104"/>
      <c r="BB93" s="104"/>
      <c r="BC93" s="104"/>
      <c r="BD93" s="104"/>
      <c r="BE93" s="104"/>
      <c r="BF93" s="104"/>
      <c r="BG93" s="104"/>
      <c r="BH93" s="104"/>
      <c r="BI93" s="104"/>
      <c r="BJ93" s="104"/>
      <c r="BK93" s="104"/>
      <c r="BL93" s="104"/>
      <c r="BM93" s="104"/>
      <c r="BN93" s="104"/>
      <c r="BO93" s="104"/>
      <c r="BP93" s="104"/>
      <c r="BQ93" s="104"/>
    </row>
    <row r="94" spans="1:69">
      <c r="B94" s="104"/>
      <c r="C94" s="155"/>
      <c r="D94" s="104"/>
      <c r="E94" s="104"/>
      <c r="F94" s="104"/>
      <c r="G94" s="104"/>
      <c r="H94" s="104"/>
      <c r="I94" s="104"/>
      <c r="J94" s="104"/>
      <c r="K94" s="104"/>
      <c r="L94" s="104"/>
      <c r="M94" s="147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4"/>
      <c r="Z94" s="104"/>
      <c r="AA94" s="104"/>
      <c r="AB94" s="10"/>
      <c r="AC94" s="104"/>
      <c r="AD94" s="10"/>
      <c r="AE94" s="147"/>
      <c r="AF94" s="104"/>
      <c r="AG94" s="104"/>
      <c r="AH94" s="104"/>
      <c r="AI94" s="104"/>
      <c r="AJ94" s="104"/>
      <c r="AK94" s="104"/>
      <c r="AL94" s="104"/>
      <c r="AM94" s="104"/>
      <c r="AN94" s="104"/>
      <c r="AO94" s="104"/>
      <c r="AP94" s="104"/>
      <c r="AQ94" s="104"/>
      <c r="AR94" s="104"/>
      <c r="AS94" s="104"/>
      <c r="AT94" s="104"/>
      <c r="AU94" s="104"/>
      <c r="AV94" s="104"/>
      <c r="AW94" s="104"/>
      <c r="AX94" s="104"/>
      <c r="AY94" s="104"/>
      <c r="AZ94" s="104"/>
      <c r="BA94" s="104"/>
      <c r="BB94" s="104"/>
      <c r="BC94" s="104"/>
      <c r="BD94" s="104"/>
      <c r="BE94" s="104"/>
      <c r="BF94" s="104"/>
      <c r="BG94" s="104"/>
      <c r="BH94" s="104"/>
      <c r="BI94" s="104"/>
      <c r="BJ94" s="104"/>
      <c r="BK94" s="104"/>
      <c r="BL94" s="104"/>
      <c r="BM94" s="104"/>
      <c r="BN94" s="104"/>
      <c r="BO94" s="104"/>
      <c r="BP94" s="104"/>
      <c r="BQ94" s="104"/>
    </row>
    <row r="95" spans="1:69">
      <c r="B95" s="104"/>
      <c r="C95" s="155"/>
      <c r="D95" s="104"/>
      <c r="E95" s="104"/>
      <c r="F95" s="104"/>
      <c r="G95" s="104"/>
      <c r="H95" s="104"/>
      <c r="I95" s="104"/>
      <c r="J95" s="104"/>
      <c r="K95" s="104"/>
      <c r="L95" s="104"/>
      <c r="M95" s="147"/>
      <c r="N95" s="104"/>
      <c r="O95" s="104"/>
      <c r="P95" s="104"/>
      <c r="Q95" s="104"/>
      <c r="R95" s="104"/>
      <c r="S95" s="104"/>
      <c r="T95" s="104"/>
      <c r="U95" s="104"/>
      <c r="V95" s="104"/>
      <c r="W95" s="104"/>
      <c r="X95" s="104"/>
      <c r="Y95" s="104"/>
      <c r="Z95" s="104"/>
      <c r="AA95" s="104"/>
      <c r="AB95" s="10"/>
      <c r="AC95" s="104"/>
      <c r="AD95" s="10"/>
      <c r="AE95" s="147"/>
      <c r="AF95" s="104"/>
      <c r="AG95" s="104"/>
      <c r="AH95" s="104"/>
      <c r="AI95" s="104"/>
      <c r="AJ95" s="104"/>
      <c r="AK95" s="104"/>
      <c r="AL95" s="104"/>
      <c r="AM95" s="104"/>
      <c r="AN95" s="104"/>
      <c r="AO95" s="104"/>
      <c r="AP95" s="104"/>
      <c r="AQ95" s="104"/>
      <c r="AR95" s="104"/>
      <c r="AS95" s="104"/>
      <c r="AT95" s="104"/>
      <c r="AU95" s="104"/>
      <c r="AV95" s="104"/>
      <c r="AW95" s="104"/>
      <c r="AX95" s="104"/>
      <c r="AY95" s="104"/>
      <c r="AZ95" s="104"/>
      <c r="BA95" s="104"/>
      <c r="BB95" s="104"/>
      <c r="BC95" s="104"/>
      <c r="BD95" s="104"/>
      <c r="BE95" s="104"/>
      <c r="BF95" s="104"/>
      <c r="BG95" s="104"/>
      <c r="BH95" s="104"/>
      <c r="BI95" s="104"/>
      <c r="BJ95" s="104"/>
      <c r="BK95" s="104"/>
      <c r="BL95" s="104"/>
      <c r="BM95" s="104"/>
      <c r="BN95" s="104"/>
      <c r="BO95" s="104"/>
      <c r="BP95" s="104"/>
      <c r="BQ95" s="104"/>
    </row>
    <row r="96" spans="1:69">
      <c r="B96" s="104"/>
      <c r="C96" s="155"/>
      <c r="D96" s="104"/>
      <c r="E96" s="104"/>
      <c r="F96" s="104"/>
      <c r="G96" s="104"/>
      <c r="H96" s="104"/>
      <c r="I96" s="104"/>
      <c r="J96" s="104"/>
      <c r="K96" s="104"/>
      <c r="L96" s="104"/>
      <c r="M96" s="147"/>
      <c r="N96" s="104"/>
      <c r="O96" s="104"/>
      <c r="P96" s="104"/>
      <c r="Q96" s="104"/>
      <c r="R96" s="104"/>
      <c r="S96" s="104"/>
      <c r="T96" s="104"/>
      <c r="U96" s="104"/>
      <c r="V96" s="104"/>
      <c r="W96" s="104"/>
      <c r="X96" s="104"/>
      <c r="Y96" s="104"/>
      <c r="Z96" s="104"/>
      <c r="AA96" s="104"/>
      <c r="AB96" s="10"/>
      <c r="AC96" s="104"/>
      <c r="AD96" s="10"/>
      <c r="AE96" s="147"/>
      <c r="AF96" s="104"/>
      <c r="AG96" s="104"/>
      <c r="AH96" s="104"/>
      <c r="AI96" s="104"/>
      <c r="AJ96" s="104"/>
      <c r="AK96" s="104"/>
      <c r="AL96" s="104"/>
      <c r="AM96" s="104"/>
      <c r="AN96" s="104"/>
      <c r="AO96" s="104"/>
      <c r="AP96" s="104"/>
      <c r="AQ96" s="104"/>
      <c r="AR96" s="104"/>
      <c r="AS96" s="104"/>
      <c r="AT96" s="104"/>
      <c r="AU96" s="104"/>
      <c r="AV96" s="104"/>
      <c r="AW96" s="104"/>
      <c r="AX96" s="104"/>
      <c r="AY96" s="104"/>
      <c r="AZ96" s="104"/>
      <c r="BA96" s="104"/>
      <c r="BB96" s="104"/>
      <c r="BC96" s="104"/>
      <c r="BD96" s="104"/>
      <c r="BE96" s="104"/>
      <c r="BF96" s="104"/>
      <c r="BG96" s="104"/>
      <c r="BH96" s="104"/>
      <c r="BI96" s="104"/>
      <c r="BJ96" s="104"/>
      <c r="BK96" s="104"/>
      <c r="BL96" s="104"/>
      <c r="BM96" s="104"/>
      <c r="BN96" s="104"/>
      <c r="BO96" s="104"/>
      <c r="BP96" s="104"/>
      <c r="BQ96" s="104"/>
    </row>
    <row r="97" spans="2:69">
      <c r="B97" s="104"/>
      <c r="C97" s="155"/>
      <c r="D97" s="104"/>
      <c r="E97" s="104"/>
      <c r="F97" s="104"/>
      <c r="G97" s="104"/>
      <c r="H97" s="104"/>
      <c r="I97" s="104"/>
      <c r="J97" s="104"/>
      <c r="K97" s="104"/>
      <c r="L97" s="104"/>
      <c r="M97" s="147"/>
      <c r="N97" s="104"/>
      <c r="O97" s="104"/>
      <c r="P97" s="104"/>
      <c r="Q97" s="104"/>
      <c r="R97" s="104"/>
      <c r="S97" s="104"/>
      <c r="T97" s="104"/>
      <c r="U97" s="104"/>
      <c r="V97" s="104"/>
      <c r="W97" s="104"/>
      <c r="X97" s="104"/>
      <c r="Y97" s="104"/>
      <c r="Z97" s="104"/>
      <c r="AA97" s="104"/>
      <c r="AB97" s="10"/>
      <c r="AC97" s="104"/>
      <c r="AD97" s="10"/>
      <c r="AE97" s="147"/>
      <c r="AF97" s="104"/>
      <c r="AG97" s="104"/>
      <c r="AH97" s="104"/>
      <c r="AI97" s="104"/>
      <c r="AJ97" s="104"/>
      <c r="AK97" s="104"/>
      <c r="AL97" s="104"/>
      <c r="AM97" s="104"/>
      <c r="AN97" s="104"/>
      <c r="AO97" s="104"/>
      <c r="AP97" s="104"/>
      <c r="AQ97" s="104"/>
      <c r="AR97" s="104"/>
      <c r="AS97" s="104"/>
      <c r="AT97" s="104"/>
      <c r="AU97" s="104"/>
      <c r="AV97" s="104"/>
      <c r="AW97" s="104"/>
      <c r="AX97" s="104"/>
      <c r="AY97" s="104"/>
      <c r="AZ97" s="104"/>
      <c r="BA97" s="104"/>
      <c r="BB97" s="104"/>
      <c r="BC97" s="104"/>
      <c r="BD97" s="104"/>
      <c r="BE97" s="104"/>
      <c r="BF97" s="104"/>
      <c r="BG97" s="104"/>
      <c r="BH97" s="104"/>
      <c r="BI97" s="104"/>
      <c r="BJ97" s="104"/>
      <c r="BK97" s="104"/>
      <c r="BL97" s="104"/>
      <c r="BM97" s="104"/>
      <c r="BN97" s="104"/>
      <c r="BO97" s="104"/>
      <c r="BP97" s="104"/>
      <c r="BQ97" s="104"/>
    </row>
    <row r="98" spans="2:69">
      <c r="B98" s="104"/>
      <c r="C98" s="155"/>
      <c r="D98" s="104"/>
      <c r="E98" s="104"/>
      <c r="F98" s="104"/>
      <c r="G98" s="104"/>
      <c r="H98" s="104"/>
      <c r="I98" s="104"/>
      <c r="J98" s="104"/>
      <c r="K98" s="104"/>
      <c r="L98" s="104"/>
      <c r="M98" s="147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  <c r="AA98" s="104"/>
      <c r="AB98" s="10"/>
      <c r="AC98" s="104"/>
      <c r="AD98" s="10"/>
      <c r="AE98" s="147"/>
      <c r="AF98" s="104"/>
      <c r="AG98" s="104"/>
      <c r="AH98" s="104"/>
      <c r="AI98" s="104"/>
      <c r="AJ98" s="104"/>
      <c r="AK98" s="104"/>
      <c r="AL98" s="104"/>
      <c r="AM98" s="104"/>
      <c r="AN98" s="104"/>
      <c r="AO98" s="104"/>
      <c r="AP98" s="104"/>
      <c r="AQ98" s="104"/>
      <c r="AR98" s="104"/>
      <c r="AS98" s="104"/>
      <c r="AT98" s="104"/>
      <c r="AU98" s="104"/>
      <c r="AV98" s="104"/>
      <c r="AW98" s="104"/>
      <c r="AX98" s="104"/>
      <c r="AY98" s="104"/>
      <c r="AZ98" s="104"/>
      <c r="BA98" s="104"/>
      <c r="BB98" s="104"/>
      <c r="BC98" s="104"/>
      <c r="BD98" s="104"/>
      <c r="BE98" s="104"/>
      <c r="BF98" s="104"/>
      <c r="BG98" s="104"/>
      <c r="BH98" s="104"/>
      <c r="BI98" s="104"/>
      <c r="BJ98" s="104"/>
      <c r="BK98" s="104"/>
      <c r="BL98" s="104"/>
      <c r="BM98" s="104"/>
      <c r="BN98" s="104"/>
      <c r="BO98" s="104"/>
      <c r="BP98" s="104"/>
      <c r="BQ98" s="104"/>
    </row>
    <row r="99" spans="2:69">
      <c r="B99" s="104"/>
      <c r="C99" s="155"/>
      <c r="D99" s="104"/>
      <c r="E99" s="104"/>
      <c r="F99" s="104"/>
      <c r="G99" s="104"/>
      <c r="H99" s="104"/>
      <c r="I99" s="104"/>
      <c r="J99" s="104"/>
      <c r="K99" s="104"/>
      <c r="L99" s="104"/>
      <c r="M99" s="147"/>
      <c r="N99" s="104"/>
      <c r="O99" s="104"/>
      <c r="P99" s="104"/>
      <c r="Q99" s="104"/>
      <c r="R99" s="104"/>
      <c r="S99" s="104"/>
      <c r="T99" s="104"/>
      <c r="U99" s="104"/>
      <c r="V99" s="104"/>
      <c r="W99" s="104"/>
      <c r="X99" s="104"/>
      <c r="Y99" s="104"/>
      <c r="Z99" s="104"/>
      <c r="AA99" s="104"/>
      <c r="AB99" s="10"/>
      <c r="AC99" s="104"/>
      <c r="AD99" s="10"/>
      <c r="AE99" s="147"/>
      <c r="AF99" s="104"/>
      <c r="AG99" s="104"/>
      <c r="AH99" s="104"/>
      <c r="AI99" s="104"/>
      <c r="AJ99" s="104"/>
      <c r="AK99" s="104"/>
      <c r="AL99" s="104"/>
      <c r="AM99" s="104"/>
      <c r="AN99" s="104"/>
      <c r="AO99" s="104"/>
      <c r="AP99" s="104"/>
      <c r="AQ99" s="104"/>
      <c r="AR99" s="104"/>
      <c r="AS99" s="104"/>
      <c r="AT99" s="104"/>
      <c r="AU99" s="104"/>
      <c r="AV99" s="104"/>
      <c r="AW99" s="104"/>
      <c r="AX99" s="104"/>
      <c r="AY99" s="104"/>
      <c r="AZ99" s="104"/>
      <c r="BA99" s="104"/>
      <c r="BB99" s="104"/>
      <c r="BC99" s="104"/>
      <c r="BD99" s="104"/>
      <c r="BE99" s="104"/>
      <c r="BF99" s="104"/>
      <c r="BG99" s="104"/>
      <c r="BH99" s="104"/>
      <c r="BI99" s="104"/>
      <c r="BJ99" s="104"/>
      <c r="BK99" s="104"/>
      <c r="BL99" s="104"/>
      <c r="BM99" s="104"/>
      <c r="BN99" s="104"/>
      <c r="BO99" s="104"/>
      <c r="BP99" s="104"/>
      <c r="BQ99" s="104"/>
    </row>
    <row r="100" spans="2:69">
      <c r="B100" s="104"/>
      <c r="C100" s="155"/>
      <c r="D100" s="104"/>
      <c r="E100" s="104"/>
      <c r="F100" s="104"/>
      <c r="G100" s="104"/>
      <c r="H100" s="104"/>
      <c r="I100" s="104"/>
      <c r="J100" s="104"/>
      <c r="K100" s="104"/>
      <c r="L100" s="104"/>
      <c r="M100" s="147"/>
      <c r="N100" s="104"/>
      <c r="O100" s="104"/>
      <c r="P100" s="104"/>
      <c r="Q100" s="104"/>
      <c r="R100" s="104"/>
      <c r="S100" s="104"/>
      <c r="T100" s="104"/>
      <c r="U100" s="104"/>
      <c r="V100" s="104"/>
      <c r="W100" s="104"/>
      <c r="X100" s="104"/>
      <c r="Y100" s="104"/>
      <c r="Z100" s="104"/>
      <c r="AA100" s="104"/>
      <c r="AB100" s="10"/>
      <c r="AC100" s="104"/>
      <c r="AD100" s="10"/>
      <c r="AE100" s="147"/>
      <c r="AF100" s="104"/>
      <c r="AG100" s="104"/>
      <c r="AH100" s="104"/>
      <c r="AI100" s="104"/>
      <c r="AJ100" s="104"/>
      <c r="AK100" s="104"/>
      <c r="AL100" s="104"/>
      <c r="AM100" s="104"/>
      <c r="AN100" s="104"/>
      <c r="AO100" s="104"/>
      <c r="AP100" s="104"/>
      <c r="AQ100" s="104"/>
      <c r="AR100" s="104"/>
      <c r="AS100" s="104"/>
      <c r="AT100" s="104"/>
      <c r="AU100" s="104"/>
      <c r="AV100" s="104"/>
      <c r="AW100" s="104"/>
      <c r="AX100" s="104"/>
      <c r="AY100" s="104"/>
      <c r="AZ100" s="104"/>
      <c r="BA100" s="104"/>
      <c r="BB100" s="104"/>
      <c r="BC100" s="104"/>
      <c r="BD100" s="104"/>
      <c r="BE100" s="104"/>
      <c r="BF100" s="104"/>
      <c r="BG100" s="104"/>
      <c r="BH100" s="104"/>
      <c r="BI100" s="104"/>
      <c r="BJ100" s="104"/>
      <c r="BK100" s="104"/>
      <c r="BL100" s="104"/>
      <c r="BM100" s="104"/>
      <c r="BN100" s="104"/>
      <c r="BO100" s="104"/>
      <c r="BP100" s="104"/>
      <c r="BQ100" s="104"/>
    </row>
    <row r="101" spans="2:69">
      <c r="B101" s="104"/>
      <c r="C101" s="155"/>
      <c r="D101" s="104"/>
      <c r="E101" s="104"/>
      <c r="F101" s="104"/>
      <c r="G101" s="104"/>
      <c r="H101" s="104"/>
      <c r="I101" s="104"/>
      <c r="J101" s="104"/>
      <c r="K101" s="104"/>
      <c r="L101" s="104"/>
      <c r="M101" s="147"/>
      <c r="N101" s="104"/>
      <c r="O101" s="104"/>
      <c r="P101" s="104"/>
      <c r="Q101" s="104"/>
      <c r="R101" s="104"/>
      <c r="S101" s="104"/>
      <c r="T101" s="104"/>
      <c r="U101" s="104"/>
      <c r="V101" s="104"/>
      <c r="W101" s="104"/>
      <c r="X101" s="104"/>
      <c r="Y101" s="104"/>
      <c r="Z101" s="104"/>
      <c r="AA101" s="104"/>
      <c r="AB101" s="10"/>
      <c r="AC101" s="104"/>
      <c r="AD101" s="10"/>
      <c r="AE101" s="147"/>
      <c r="AF101" s="104"/>
      <c r="AG101" s="104"/>
      <c r="AH101" s="104"/>
      <c r="AI101" s="104"/>
      <c r="AJ101" s="104"/>
      <c r="AK101" s="104"/>
      <c r="AL101" s="104"/>
      <c r="AM101" s="104"/>
      <c r="AN101" s="104"/>
      <c r="AO101" s="104"/>
      <c r="AP101" s="104"/>
      <c r="AQ101" s="104"/>
      <c r="AR101" s="104"/>
      <c r="AS101" s="104"/>
      <c r="AT101" s="104"/>
      <c r="AU101" s="104"/>
      <c r="AV101" s="104"/>
      <c r="AW101" s="104"/>
      <c r="AX101" s="104"/>
      <c r="AY101" s="104"/>
      <c r="AZ101" s="104"/>
      <c r="BA101" s="104"/>
      <c r="BB101" s="104"/>
      <c r="BC101" s="104"/>
      <c r="BD101" s="104"/>
      <c r="BE101" s="104"/>
      <c r="BF101" s="104"/>
      <c r="BG101" s="104"/>
      <c r="BH101" s="104"/>
      <c r="BI101" s="104"/>
      <c r="BJ101" s="104"/>
      <c r="BK101" s="104"/>
      <c r="BL101" s="104"/>
      <c r="BM101" s="104"/>
      <c r="BN101" s="104"/>
      <c r="BO101" s="104"/>
      <c r="BP101" s="104"/>
      <c r="BQ101" s="104"/>
    </row>
    <row r="102" spans="2:69">
      <c r="B102" s="104"/>
      <c r="C102" s="155"/>
      <c r="D102" s="104"/>
      <c r="E102" s="104"/>
      <c r="F102" s="104"/>
      <c r="G102" s="104"/>
      <c r="H102" s="104"/>
      <c r="I102" s="104"/>
      <c r="J102" s="104"/>
      <c r="K102" s="104"/>
      <c r="L102" s="104"/>
      <c r="M102" s="147"/>
      <c r="N102" s="104"/>
      <c r="O102" s="104"/>
      <c r="P102" s="104"/>
      <c r="Q102" s="104"/>
      <c r="R102" s="104"/>
      <c r="S102" s="104"/>
      <c r="T102" s="104"/>
      <c r="U102" s="104"/>
      <c r="V102" s="104"/>
      <c r="W102" s="104"/>
      <c r="X102" s="104"/>
      <c r="Y102" s="104"/>
      <c r="Z102" s="104"/>
      <c r="AA102" s="104"/>
      <c r="AB102" s="10"/>
      <c r="AC102" s="104"/>
      <c r="AD102" s="10"/>
      <c r="AE102" s="147"/>
      <c r="AF102" s="104"/>
      <c r="AG102" s="104"/>
      <c r="AH102" s="104"/>
      <c r="AI102" s="104"/>
      <c r="AJ102" s="104"/>
      <c r="AK102" s="104"/>
      <c r="AL102" s="104"/>
      <c r="AM102" s="104"/>
      <c r="AN102" s="104"/>
      <c r="AO102" s="104"/>
      <c r="AP102" s="104"/>
      <c r="AQ102" s="104"/>
      <c r="AR102" s="104"/>
      <c r="AS102" s="104"/>
      <c r="AT102" s="104"/>
      <c r="AU102" s="104"/>
      <c r="AV102" s="104"/>
      <c r="AW102" s="104"/>
      <c r="AX102" s="104"/>
      <c r="AY102" s="104"/>
      <c r="AZ102" s="104"/>
      <c r="BA102" s="104"/>
      <c r="BB102" s="104"/>
      <c r="BC102" s="104"/>
      <c r="BD102" s="104"/>
      <c r="BE102" s="104"/>
      <c r="BF102" s="104"/>
      <c r="BG102" s="104"/>
      <c r="BH102" s="104"/>
      <c r="BI102" s="104"/>
      <c r="BJ102" s="104"/>
      <c r="BK102" s="104"/>
      <c r="BL102" s="104"/>
      <c r="BM102" s="104"/>
      <c r="BN102" s="104"/>
      <c r="BO102" s="104"/>
      <c r="BP102" s="104"/>
      <c r="BQ102" s="104"/>
    </row>
    <row r="103" spans="2:69">
      <c r="B103" s="104"/>
      <c r="C103" s="155"/>
      <c r="D103" s="104"/>
      <c r="E103" s="104"/>
      <c r="F103" s="104"/>
      <c r="G103" s="104"/>
      <c r="H103" s="104"/>
      <c r="I103" s="104"/>
      <c r="J103" s="104"/>
      <c r="K103" s="104"/>
      <c r="L103" s="104"/>
      <c r="M103" s="147"/>
      <c r="N103" s="104"/>
      <c r="O103" s="104"/>
      <c r="P103" s="104"/>
      <c r="Q103" s="104"/>
      <c r="R103" s="104"/>
      <c r="S103" s="104"/>
      <c r="T103" s="104"/>
      <c r="U103" s="104"/>
      <c r="V103" s="104"/>
      <c r="W103" s="104"/>
      <c r="X103" s="104"/>
      <c r="Y103" s="104"/>
      <c r="Z103" s="104"/>
      <c r="AA103" s="104"/>
      <c r="AB103" s="10"/>
      <c r="AC103" s="104"/>
      <c r="AD103" s="10"/>
      <c r="AE103" s="147"/>
      <c r="AF103" s="104"/>
      <c r="AG103" s="104"/>
      <c r="AH103" s="104"/>
      <c r="AI103" s="104"/>
      <c r="AJ103" s="104"/>
      <c r="AK103" s="104"/>
      <c r="AL103" s="104"/>
      <c r="AM103" s="104"/>
      <c r="AN103" s="104"/>
      <c r="AO103" s="104"/>
      <c r="AP103" s="104"/>
      <c r="AQ103" s="104"/>
      <c r="AR103" s="104"/>
      <c r="AS103" s="104"/>
      <c r="AT103" s="104"/>
      <c r="AU103" s="104"/>
      <c r="AV103" s="104"/>
      <c r="AW103" s="104"/>
      <c r="AX103" s="104"/>
      <c r="AY103" s="104"/>
      <c r="AZ103" s="104"/>
      <c r="BA103" s="104"/>
      <c r="BB103" s="104"/>
      <c r="BC103" s="104"/>
      <c r="BD103" s="104"/>
      <c r="BE103" s="104"/>
      <c r="BF103" s="104"/>
      <c r="BG103" s="104"/>
      <c r="BH103" s="104"/>
      <c r="BI103" s="104"/>
      <c r="BJ103" s="104"/>
      <c r="BK103" s="104"/>
      <c r="BL103" s="104"/>
      <c r="BM103" s="104"/>
      <c r="BN103" s="104"/>
      <c r="BO103" s="104"/>
      <c r="BP103" s="104"/>
      <c r="BQ103" s="104"/>
    </row>
    <row r="104" spans="2:69">
      <c r="B104" s="104"/>
      <c r="C104" s="155"/>
      <c r="D104" s="104"/>
      <c r="E104" s="104"/>
      <c r="F104" s="104"/>
      <c r="G104" s="104"/>
      <c r="H104" s="104"/>
      <c r="I104" s="104"/>
      <c r="J104" s="104"/>
      <c r="K104" s="104"/>
      <c r="L104" s="104"/>
      <c r="M104" s="147"/>
      <c r="N104" s="104"/>
      <c r="O104" s="104"/>
      <c r="P104" s="104"/>
      <c r="Q104" s="104"/>
      <c r="R104" s="104"/>
      <c r="S104" s="104"/>
      <c r="T104" s="104"/>
      <c r="U104" s="104"/>
      <c r="V104" s="104"/>
      <c r="W104" s="104"/>
      <c r="X104" s="104"/>
      <c r="Y104" s="104"/>
      <c r="Z104" s="104"/>
      <c r="AA104" s="104"/>
      <c r="AB104" s="10"/>
      <c r="AC104" s="104"/>
      <c r="AD104" s="10"/>
      <c r="AE104" s="147"/>
      <c r="AF104" s="104"/>
      <c r="AG104" s="104"/>
      <c r="AH104" s="104"/>
      <c r="AI104" s="104"/>
      <c r="AJ104" s="104"/>
      <c r="AK104" s="104"/>
      <c r="AL104" s="104"/>
      <c r="AM104" s="104"/>
      <c r="AN104" s="104"/>
      <c r="AO104" s="104"/>
      <c r="AP104" s="104"/>
      <c r="AQ104" s="104"/>
      <c r="AR104" s="104"/>
      <c r="AS104" s="104"/>
      <c r="AT104" s="104"/>
      <c r="AU104" s="104"/>
      <c r="AV104" s="104"/>
      <c r="AW104" s="104"/>
      <c r="AX104" s="104"/>
      <c r="AY104" s="104"/>
      <c r="AZ104" s="104"/>
      <c r="BA104" s="104"/>
      <c r="BB104" s="104"/>
      <c r="BC104" s="104"/>
      <c r="BD104" s="104"/>
      <c r="BE104" s="104"/>
      <c r="BF104" s="104"/>
      <c r="BG104" s="104"/>
      <c r="BH104" s="104"/>
      <c r="BI104" s="104"/>
      <c r="BJ104" s="104"/>
      <c r="BK104" s="104"/>
      <c r="BL104" s="104"/>
      <c r="BM104" s="104"/>
      <c r="BN104" s="104"/>
      <c r="BO104" s="104"/>
      <c r="BP104" s="104"/>
      <c r="BQ104" s="104"/>
    </row>
    <row r="105" spans="2:69">
      <c r="B105" s="104"/>
      <c r="C105" s="155"/>
      <c r="D105" s="104"/>
      <c r="E105" s="104"/>
      <c r="F105" s="104"/>
      <c r="G105" s="104"/>
      <c r="H105" s="104"/>
      <c r="I105" s="104"/>
      <c r="J105" s="104"/>
      <c r="K105" s="104"/>
      <c r="L105" s="104"/>
      <c r="M105" s="147"/>
      <c r="N105" s="104"/>
      <c r="O105" s="104"/>
      <c r="P105" s="104"/>
      <c r="Q105" s="104"/>
      <c r="R105" s="104"/>
      <c r="S105" s="104"/>
      <c r="T105" s="104"/>
      <c r="U105" s="104"/>
      <c r="V105" s="104"/>
      <c r="W105" s="104"/>
      <c r="X105" s="104"/>
      <c r="Y105" s="104"/>
      <c r="Z105" s="104"/>
      <c r="AA105" s="104"/>
      <c r="AB105" s="10"/>
      <c r="AC105" s="104"/>
      <c r="AD105" s="10"/>
      <c r="AE105" s="147"/>
      <c r="AF105" s="104"/>
      <c r="AG105" s="104"/>
      <c r="AH105" s="104"/>
      <c r="AI105" s="104"/>
      <c r="AJ105" s="104"/>
      <c r="AK105" s="104"/>
      <c r="AL105" s="104"/>
      <c r="AM105" s="104"/>
      <c r="AN105" s="104"/>
      <c r="AO105" s="104"/>
      <c r="AP105" s="104"/>
      <c r="AQ105" s="104"/>
      <c r="AR105" s="104"/>
      <c r="AS105" s="104"/>
      <c r="AT105" s="104"/>
      <c r="AU105" s="104"/>
      <c r="AV105" s="104"/>
      <c r="AW105" s="104"/>
      <c r="AX105" s="104"/>
      <c r="AY105" s="104"/>
      <c r="AZ105" s="104"/>
      <c r="BA105" s="104"/>
      <c r="BB105" s="104"/>
      <c r="BC105" s="104"/>
      <c r="BD105" s="104"/>
      <c r="BE105" s="104"/>
      <c r="BF105" s="104"/>
      <c r="BG105" s="104"/>
      <c r="BH105" s="104"/>
      <c r="BI105" s="104"/>
      <c r="BJ105" s="104"/>
      <c r="BK105" s="104"/>
      <c r="BL105" s="104"/>
      <c r="BM105" s="104"/>
      <c r="BN105" s="104"/>
      <c r="BO105" s="104"/>
      <c r="BP105" s="104"/>
      <c r="BQ105" s="104"/>
    </row>
    <row r="106" spans="2:69">
      <c r="B106" s="104"/>
      <c r="C106" s="155"/>
      <c r="D106" s="104"/>
      <c r="E106" s="104"/>
      <c r="F106" s="104"/>
      <c r="G106" s="104"/>
      <c r="H106" s="104"/>
      <c r="I106" s="104"/>
      <c r="J106" s="104"/>
      <c r="K106" s="104"/>
      <c r="L106" s="104"/>
      <c r="M106" s="147"/>
      <c r="N106" s="104"/>
      <c r="O106" s="104"/>
      <c r="P106" s="104"/>
      <c r="Q106" s="104"/>
      <c r="R106" s="104"/>
      <c r="S106" s="104"/>
      <c r="T106" s="104"/>
      <c r="U106" s="104"/>
      <c r="V106" s="104"/>
      <c r="W106" s="104"/>
      <c r="X106" s="104"/>
      <c r="Y106" s="104"/>
      <c r="Z106" s="104"/>
      <c r="AA106" s="104"/>
      <c r="AB106" s="10"/>
      <c r="AC106" s="104"/>
      <c r="AD106" s="10"/>
      <c r="AE106" s="147"/>
      <c r="AF106" s="104"/>
      <c r="AG106" s="104"/>
      <c r="AH106" s="104"/>
      <c r="AI106" s="104"/>
      <c r="AJ106" s="104"/>
      <c r="AK106" s="104"/>
      <c r="AL106" s="104"/>
      <c r="AM106" s="104"/>
      <c r="AN106" s="104"/>
      <c r="AO106" s="104"/>
      <c r="AP106" s="104"/>
      <c r="AQ106" s="104"/>
      <c r="AR106" s="104"/>
      <c r="AS106" s="104"/>
      <c r="AT106" s="104"/>
      <c r="AU106" s="104"/>
      <c r="AV106" s="104"/>
      <c r="AW106" s="104"/>
      <c r="AX106" s="104"/>
      <c r="AY106" s="104"/>
      <c r="AZ106" s="104"/>
      <c r="BA106" s="104"/>
      <c r="BB106" s="104"/>
      <c r="BC106" s="104"/>
      <c r="BD106" s="104"/>
      <c r="BE106" s="104"/>
      <c r="BF106" s="104"/>
      <c r="BG106" s="104"/>
      <c r="BH106" s="104"/>
      <c r="BI106" s="104"/>
      <c r="BJ106" s="104"/>
      <c r="BK106" s="104"/>
      <c r="BL106" s="104"/>
      <c r="BM106" s="104"/>
      <c r="BN106" s="104"/>
      <c r="BO106" s="104"/>
      <c r="BP106" s="104"/>
      <c r="BQ106" s="104"/>
    </row>
    <row r="107" spans="2:69">
      <c r="B107" s="104"/>
      <c r="C107" s="155"/>
      <c r="D107" s="104"/>
      <c r="E107" s="104"/>
      <c r="F107" s="104"/>
      <c r="G107" s="104"/>
      <c r="H107" s="104"/>
      <c r="I107" s="104"/>
      <c r="J107" s="104"/>
      <c r="K107" s="104"/>
      <c r="L107" s="104"/>
      <c r="M107" s="147"/>
      <c r="N107" s="104"/>
      <c r="O107" s="104"/>
      <c r="P107" s="104"/>
      <c r="Q107" s="104"/>
      <c r="R107" s="104"/>
      <c r="S107" s="104"/>
      <c r="T107" s="104"/>
      <c r="U107" s="104"/>
      <c r="V107" s="104"/>
      <c r="W107" s="104"/>
      <c r="X107" s="104"/>
      <c r="Y107" s="104"/>
      <c r="Z107" s="104"/>
      <c r="AA107" s="104"/>
      <c r="AB107" s="10"/>
      <c r="AC107" s="104"/>
      <c r="AD107" s="10"/>
      <c r="AE107" s="147"/>
      <c r="AF107" s="104"/>
      <c r="AG107" s="104"/>
      <c r="AH107" s="104"/>
      <c r="AI107" s="104"/>
      <c r="AJ107" s="104"/>
      <c r="AK107" s="104"/>
      <c r="AL107" s="104"/>
      <c r="AM107" s="104"/>
      <c r="AN107" s="104"/>
      <c r="AO107" s="104"/>
      <c r="AP107" s="104"/>
      <c r="AQ107" s="104"/>
      <c r="AR107" s="104"/>
      <c r="AS107" s="104"/>
      <c r="AT107" s="104"/>
      <c r="AU107" s="104"/>
      <c r="AV107" s="104"/>
      <c r="AW107" s="104"/>
      <c r="AX107" s="104"/>
      <c r="AY107" s="104"/>
      <c r="AZ107" s="104"/>
      <c r="BA107" s="104"/>
      <c r="BB107" s="104"/>
      <c r="BC107" s="104"/>
      <c r="BD107" s="104"/>
      <c r="BE107" s="104"/>
      <c r="BF107" s="104"/>
      <c r="BG107" s="104"/>
      <c r="BH107" s="104"/>
      <c r="BI107" s="104"/>
      <c r="BJ107" s="104"/>
      <c r="BK107" s="104"/>
      <c r="BL107" s="104"/>
      <c r="BM107" s="104"/>
      <c r="BN107" s="104"/>
      <c r="BO107" s="104"/>
      <c r="BP107" s="104"/>
      <c r="BQ107" s="104"/>
    </row>
    <row r="108" spans="2:69">
      <c r="B108" s="104"/>
      <c r="C108" s="155"/>
      <c r="D108" s="104"/>
      <c r="E108" s="104"/>
      <c r="F108" s="104"/>
      <c r="G108" s="104"/>
      <c r="H108" s="104"/>
      <c r="I108" s="104"/>
      <c r="J108" s="104"/>
      <c r="K108" s="104"/>
      <c r="L108" s="104"/>
      <c r="M108" s="147"/>
      <c r="N108" s="104"/>
      <c r="O108" s="104"/>
      <c r="P108" s="104"/>
      <c r="Q108" s="104"/>
      <c r="R108" s="104"/>
      <c r="S108" s="104"/>
      <c r="T108" s="104"/>
      <c r="U108" s="104"/>
      <c r="V108" s="104"/>
      <c r="W108" s="104"/>
      <c r="X108" s="104"/>
      <c r="Y108" s="104"/>
      <c r="Z108" s="104"/>
      <c r="AA108" s="104"/>
      <c r="AB108" s="10"/>
      <c r="AC108" s="104"/>
      <c r="AD108" s="10"/>
      <c r="AE108" s="147"/>
      <c r="AF108" s="104"/>
      <c r="AG108" s="104"/>
      <c r="AH108" s="104"/>
      <c r="AI108" s="104"/>
      <c r="AJ108" s="104"/>
      <c r="AK108" s="104"/>
      <c r="AL108" s="104"/>
      <c r="AM108" s="104"/>
      <c r="AN108" s="104"/>
      <c r="AO108" s="104"/>
      <c r="AP108" s="104"/>
      <c r="AQ108" s="104"/>
      <c r="AR108" s="104"/>
      <c r="AS108" s="104"/>
      <c r="AT108" s="104"/>
      <c r="AU108" s="104"/>
      <c r="AV108" s="104"/>
      <c r="AW108" s="104"/>
      <c r="AX108" s="104"/>
      <c r="AY108" s="104"/>
      <c r="AZ108" s="104"/>
      <c r="BA108" s="104"/>
      <c r="BB108" s="104"/>
      <c r="BC108" s="104"/>
      <c r="BD108" s="104"/>
      <c r="BE108" s="104"/>
      <c r="BF108" s="104"/>
      <c r="BG108" s="104"/>
      <c r="BH108" s="104"/>
      <c r="BI108" s="104"/>
      <c r="BJ108" s="104"/>
      <c r="BK108" s="104"/>
      <c r="BL108" s="104"/>
      <c r="BM108" s="104"/>
      <c r="BN108" s="104"/>
      <c r="BO108" s="104"/>
      <c r="BP108" s="104"/>
      <c r="BQ108" s="104"/>
    </row>
    <row r="109" spans="2:69">
      <c r="B109" s="104"/>
      <c r="C109" s="155"/>
      <c r="D109" s="104"/>
      <c r="E109" s="104"/>
      <c r="F109" s="104"/>
      <c r="G109" s="104"/>
      <c r="H109" s="104"/>
      <c r="I109" s="104"/>
      <c r="J109" s="104"/>
      <c r="K109" s="104"/>
      <c r="L109" s="104"/>
      <c r="M109" s="147"/>
      <c r="N109" s="104"/>
      <c r="O109" s="104"/>
      <c r="P109" s="104"/>
      <c r="Q109" s="104"/>
      <c r="R109" s="104"/>
      <c r="S109" s="104"/>
      <c r="T109" s="104"/>
      <c r="U109" s="104"/>
      <c r="V109" s="104"/>
      <c r="W109" s="104"/>
      <c r="X109" s="104"/>
      <c r="Y109" s="104"/>
      <c r="Z109" s="104"/>
      <c r="AA109" s="104"/>
      <c r="AB109" s="10"/>
      <c r="AC109" s="104"/>
      <c r="AD109" s="10"/>
      <c r="AE109" s="147"/>
      <c r="AF109" s="104"/>
      <c r="AG109" s="104"/>
      <c r="AH109" s="104"/>
      <c r="AI109" s="104"/>
      <c r="AJ109" s="104"/>
      <c r="AK109" s="104"/>
      <c r="AL109" s="104"/>
      <c r="AM109" s="104"/>
      <c r="AN109" s="104"/>
      <c r="AO109" s="104"/>
      <c r="AP109" s="104"/>
      <c r="AQ109" s="104"/>
      <c r="AR109" s="104"/>
      <c r="AS109" s="104"/>
      <c r="AT109" s="104"/>
      <c r="AU109" s="104"/>
      <c r="AV109" s="104"/>
      <c r="AW109" s="104"/>
      <c r="AX109" s="104"/>
      <c r="AY109" s="104"/>
      <c r="AZ109" s="104"/>
      <c r="BA109" s="104"/>
      <c r="BB109" s="104"/>
      <c r="BC109" s="104"/>
      <c r="BD109" s="104"/>
      <c r="BE109" s="104"/>
      <c r="BF109" s="104"/>
      <c r="BG109" s="104"/>
      <c r="BH109" s="104"/>
      <c r="BI109" s="104"/>
      <c r="BJ109" s="104"/>
      <c r="BK109" s="104"/>
      <c r="BL109" s="104"/>
      <c r="BM109" s="104"/>
      <c r="BN109" s="104"/>
      <c r="BO109" s="104"/>
      <c r="BP109" s="104"/>
      <c r="BQ109" s="104"/>
    </row>
    <row r="110" spans="2:69">
      <c r="B110" s="104"/>
      <c r="C110" s="155"/>
      <c r="D110" s="104"/>
      <c r="E110" s="104"/>
      <c r="F110" s="104"/>
      <c r="G110" s="104"/>
      <c r="H110" s="104"/>
      <c r="I110" s="104"/>
      <c r="J110" s="104"/>
      <c r="K110" s="104"/>
      <c r="L110" s="104"/>
      <c r="M110" s="147"/>
      <c r="N110" s="104"/>
      <c r="O110" s="104"/>
      <c r="P110" s="104"/>
      <c r="Q110" s="104"/>
      <c r="R110" s="104"/>
      <c r="S110" s="104"/>
      <c r="T110" s="104"/>
      <c r="U110" s="104"/>
      <c r="V110" s="104"/>
      <c r="W110" s="104"/>
      <c r="X110" s="104"/>
      <c r="Y110" s="104"/>
      <c r="Z110" s="104"/>
      <c r="AA110" s="104"/>
      <c r="AB110" s="10"/>
      <c r="AC110" s="104"/>
      <c r="AD110" s="10"/>
      <c r="AE110" s="147"/>
      <c r="AF110" s="104"/>
      <c r="AG110" s="104"/>
      <c r="AH110" s="104"/>
      <c r="AI110" s="104"/>
      <c r="AJ110" s="104"/>
      <c r="AK110" s="104"/>
      <c r="AL110" s="104"/>
      <c r="AM110" s="104"/>
      <c r="AN110" s="104"/>
      <c r="AO110" s="104"/>
      <c r="AP110" s="104"/>
      <c r="AQ110" s="104"/>
      <c r="AR110" s="104"/>
      <c r="AS110" s="104"/>
      <c r="AT110" s="104"/>
      <c r="AU110" s="104"/>
      <c r="AV110" s="104"/>
      <c r="AW110" s="104"/>
      <c r="AX110" s="104"/>
      <c r="AY110" s="104"/>
      <c r="AZ110" s="104"/>
      <c r="BA110" s="104"/>
      <c r="BB110" s="104"/>
      <c r="BC110" s="104"/>
      <c r="BD110" s="104"/>
      <c r="BE110" s="104"/>
      <c r="BF110" s="104"/>
      <c r="BG110" s="104"/>
      <c r="BH110" s="104"/>
      <c r="BI110" s="104"/>
      <c r="BJ110" s="104"/>
      <c r="BK110" s="104"/>
      <c r="BL110" s="104"/>
      <c r="BM110" s="104"/>
      <c r="BN110" s="104"/>
      <c r="BO110" s="104"/>
      <c r="BP110" s="104"/>
      <c r="BQ110" s="104"/>
    </row>
    <row r="111" spans="2:69">
      <c r="B111" s="104"/>
      <c r="C111" s="155"/>
      <c r="D111" s="104"/>
      <c r="E111" s="104"/>
      <c r="F111" s="104"/>
      <c r="G111" s="104"/>
      <c r="H111" s="104"/>
      <c r="I111" s="104"/>
      <c r="J111" s="104"/>
      <c r="K111" s="104"/>
      <c r="L111" s="104"/>
      <c r="M111" s="147"/>
      <c r="N111" s="104"/>
      <c r="O111" s="104"/>
      <c r="P111" s="104"/>
      <c r="Q111" s="104"/>
      <c r="R111" s="104"/>
      <c r="S111" s="104"/>
      <c r="T111" s="104"/>
      <c r="U111" s="104"/>
      <c r="V111" s="104"/>
      <c r="W111" s="104"/>
      <c r="X111" s="104"/>
      <c r="Y111" s="104"/>
      <c r="Z111" s="104"/>
      <c r="AA111" s="104"/>
      <c r="AB111" s="10"/>
      <c r="AC111" s="104"/>
      <c r="AD111" s="10"/>
      <c r="AE111" s="147"/>
      <c r="AF111" s="104"/>
      <c r="AG111" s="104"/>
      <c r="AH111" s="104"/>
      <c r="AI111" s="104"/>
      <c r="AJ111" s="104"/>
      <c r="AK111" s="104"/>
      <c r="AL111" s="104"/>
      <c r="AM111" s="104"/>
      <c r="AN111" s="104"/>
      <c r="AO111" s="104"/>
      <c r="AP111" s="104"/>
      <c r="AQ111" s="104"/>
      <c r="AR111" s="104"/>
      <c r="AS111" s="104"/>
      <c r="AT111" s="104"/>
      <c r="AU111" s="104"/>
      <c r="AV111" s="104"/>
      <c r="AW111" s="104"/>
      <c r="AX111" s="104"/>
      <c r="AY111" s="104"/>
      <c r="AZ111" s="104"/>
      <c r="BA111" s="104"/>
      <c r="BB111" s="104"/>
      <c r="BC111" s="104"/>
      <c r="BD111" s="104"/>
      <c r="BE111" s="104"/>
      <c r="BF111" s="104"/>
      <c r="BG111" s="104"/>
      <c r="BH111" s="104"/>
      <c r="BI111" s="104"/>
      <c r="BJ111" s="104"/>
      <c r="BK111" s="104"/>
      <c r="BL111" s="104"/>
      <c r="BM111" s="104"/>
      <c r="BN111" s="104"/>
      <c r="BO111" s="104"/>
      <c r="BP111" s="104"/>
      <c r="BQ111" s="104"/>
    </row>
    <row r="112" spans="2:69">
      <c r="B112" s="104"/>
      <c r="C112" s="155"/>
      <c r="D112" s="104"/>
      <c r="E112" s="104"/>
      <c r="F112" s="104"/>
      <c r="G112" s="104"/>
      <c r="H112" s="104"/>
      <c r="I112" s="104"/>
      <c r="J112" s="104"/>
      <c r="K112" s="104"/>
      <c r="L112" s="104"/>
      <c r="M112" s="147"/>
      <c r="N112" s="104"/>
      <c r="O112" s="104"/>
      <c r="P112" s="104"/>
      <c r="Q112" s="104"/>
      <c r="R112" s="104"/>
      <c r="S112" s="104"/>
      <c r="T112" s="104"/>
      <c r="U112" s="104"/>
      <c r="V112" s="104"/>
      <c r="W112" s="104"/>
      <c r="X112" s="104"/>
      <c r="Y112" s="104"/>
      <c r="Z112" s="104"/>
      <c r="AA112" s="104"/>
      <c r="AB112" s="10"/>
      <c r="AC112" s="104"/>
      <c r="AD112" s="10"/>
      <c r="AE112" s="147"/>
      <c r="AF112" s="104"/>
      <c r="AG112" s="104"/>
      <c r="AH112" s="104"/>
      <c r="AI112" s="104"/>
      <c r="AJ112" s="104"/>
      <c r="AK112" s="104"/>
      <c r="AL112" s="104"/>
      <c r="AM112" s="104"/>
      <c r="AN112" s="104"/>
      <c r="AO112" s="104"/>
      <c r="AP112" s="104"/>
      <c r="AQ112" s="104"/>
      <c r="AR112" s="104"/>
      <c r="AS112" s="104"/>
      <c r="AT112" s="104"/>
      <c r="AU112" s="104"/>
      <c r="AV112" s="104"/>
      <c r="AW112" s="104"/>
      <c r="AX112" s="104"/>
      <c r="AY112" s="104"/>
      <c r="AZ112" s="104"/>
      <c r="BA112" s="104"/>
      <c r="BB112" s="104"/>
      <c r="BC112" s="104"/>
      <c r="BD112" s="104"/>
      <c r="BE112" s="104"/>
      <c r="BF112" s="104"/>
      <c r="BG112" s="104"/>
      <c r="BH112" s="104"/>
      <c r="BI112" s="104"/>
      <c r="BJ112" s="104"/>
      <c r="BK112" s="104"/>
      <c r="BL112" s="104"/>
      <c r="BM112" s="104"/>
      <c r="BN112" s="104"/>
      <c r="BO112" s="104"/>
      <c r="BP112" s="104"/>
      <c r="BQ112" s="104"/>
    </row>
    <row r="113" spans="2:69">
      <c r="B113" s="104"/>
      <c r="C113" s="155"/>
      <c r="D113" s="104"/>
      <c r="E113" s="104"/>
      <c r="F113" s="104"/>
      <c r="G113" s="104"/>
      <c r="H113" s="104"/>
      <c r="I113" s="104"/>
      <c r="J113" s="104"/>
      <c r="K113" s="104"/>
      <c r="L113" s="104"/>
      <c r="M113" s="147"/>
      <c r="N113" s="104"/>
      <c r="O113" s="104"/>
      <c r="P113" s="104"/>
      <c r="Q113" s="104"/>
      <c r="R113" s="104"/>
      <c r="S113" s="104"/>
      <c r="T113" s="104"/>
      <c r="U113" s="104"/>
      <c r="V113" s="104"/>
      <c r="W113" s="104"/>
      <c r="X113" s="104"/>
      <c r="Y113" s="104"/>
      <c r="Z113" s="104"/>
      <c r="AA113" s="104"/>
      <c r="AB113" s="10"/>
      <c r="AC113" s="104"/>
      <c r="AD113" s="10"/>
      <c r="AE113" s="147"/>
      <c r="AF113" s="104"/>
      <c r="AG113" s="104"/>
      <c r="AH113" s="104"/>
      <c r="AI113" s="104"/>
      <c r="AJ113" s="104"/>
      <c r="AK113" s="104"/>
      <c r="AL113" s="104"/>
      <c r="AM113" s="104"/>
      <c r="AN113" s="104"/>
      <c r="AO113" s="104"/>
      <c r="AP113" s="104"/>
      <c r="AQ113" s="104"/>
      <c r="AR113" s="104"/>
      <c r="AS113" s="104"/>
      <c r="AT113" s="104"/>
      <c r="AU113" s="104"/>
      <c r="AV113" s="104"/>
      <c r="AW113" s="104"/>
      <c r="AX113" s="104"/>
      <c r="AY113" s="104"/>
      <c r="AZ113" s="104"/>
      <c r="BA113" s="104"/>
      <c r="BB113" s="104"/>
      <c r="BC113" s="104"/>
      <c r="BD113" s="104"/>
      <c r="BE113" s="104"/>
      <c r="BF113" s="104"/>
      <c r="BG113" s="104"/>
      <c r="BH113" s="104"/>
      <c r="BI113" s="104"/>
      <c r="BJ113" s="104"/>
      <c r="BK113" s="104"/>
      <c r="BL113" s="104"/>
      <c r="BM113" s="104"/>
      <c r="BN113" s="104"/>
      <c r="BO113" s="104"/>
      <c r="BP113" s="104"/>
      <c r="BQ113" s="104"/>
    </row>
    <row r="114" spans="2:69">
      <c r="B114" s="104"/>
      <c r="C114" s="155"/>
      <c r="D114" s="104"/>
      <c r="E114" s="104"/>
      <c r="F114" s="104"/>
      <c r="G114" s="104"/>
      <c r="H114" s="104"/>
      <c r="I114" s="104"/>
      <c r="J114" s="104"/>
      <c r="K114" s="104"/>
      <c r="L114" s="104"/>
      <c r="M114" s="147"/>
      <c r="N114" s="104"/>
      <c r="O114" s="104"/>
      <c r="P114" s="104"/>
      <c r="Q114" s="104"/>
      <c r="R114" s="104"/>
      <c r="S114" s="104"/>
      <c r="T114" s="104"/>
      <c r="U114" s="104"/>
      <c r="V114" s="104"/>
      <c r="W114" s="104"/>
      <c r="X114" s="104"/>
      <c r="Y114" s="104"/>
      <c r="Z114" s="104"/>
      <c r="AA114" s="104"/>
      <c r="AB114" s="10"/>
      <c r="AC114" s="104"/>
      <c r="AD114" s="10"/>
      <c r="AE114" s="147"/>
      <c r="AF114" s="104"/>
      <c r="AG114" s="104"/>
      <c r="AH114" s="104"/>
      <c r="AI114" s="104"/>
      <c r="AJ114" s="104"/>
      <c r="AK114" s="104"/>
      <c r="AL114" s="104"/>
      <c r="AM114" s="104"/>
      <c r="AN114" s="104"/>
      <c r="AO114" s="104"/>
      <c r="AP114" s="104"/>
      <c r="AQ114" s="104"/>
      <c r="AR114" s="104"/>
      <c r="AS114" s="104"/>
      <c r="AT114" s="104"/>
      <c r="AU114" s="104"/>
      <c r="AV114" s="104"/>
      <c r="AW114" s="104"/>
      <c r="AX114" s="104"/>
      <c r="AY114" s="104"/>
      <c r="AZ114" s="104"/>
      <c r="BA114" s="104"/>
      <c r="BB114" s="104"/>
      <c r="BC114" s="104"/>
      <c r="BD114" s="104"/>
      <c r="BE114" s="104"/>
      <c r="BF114" s="104"/>
      <c r="BG114" s="104"/>
      <c r="BH114" s="104"/>
      <c r="BI114" s="104"/>
      <c r="BJ114" s="104"/>
      <c r="BK114" s="104"/>
      <c r="BL114" s="104"/>
      <c r="BM114" s="104"/>
      <c r="BN114" s="104"/>
      <c r="BO114" s="104"/>
      <c r="BP114" s="104"/>
      <c r="BQ114" s="104"/>
    </row>
    <row r="115" spans="2:69">
      <c r="B115" s="104"/>
      <c r="C115" s="155"/>
      <c r="D115" s="104"/>
      <c r="E115" s="104"/>
      <c r="F115" s="104"/>
      <c r="G115" s="104"/>
      <c r="H115" s="104"/>
      <c r="I115" s="104"/>
      <c r="J115" s="104"/>
      <c r="K115" s="104"/>
      <c r="L115" s="104"/>
      <c r="M115" s="147"/>
      <c r="N115" s="104"/>
      <c r="O115" s="104"/>
      <c r="P115" s="104"/>
      <c r="Q115" s="104"/>
      <c r="R115" s="104"/>
      <c r="S115" s="104"/>
      <c r="T115" s="104"/>
      <c r="U115" s="104"/>
      <c r="V115" s="104"/>
      <c r="W115" s="104"/>
      <c r="X115" s="104"/>
      <c r="Y115" s="104"/>
      <c r="Z115" s="104"/>
      <c r="AA115" s="104"/>
      <c r="AB115" s="10"/>
      <c r="AC115" s="104"/>
      <c r="AD115" s="10"/>
      <c r="AE115" s="147"/>
      <c r="AF115" s="104"/>
      <c r="AG115" s="104"/>
      <c r="AH115" s="104"/>
      <c r="AI115" s="104"/>
      <c r="AJ115" s="104"/>
      <c r="AK115" s="104"/>
      <c r="AL115" s="104"/>
      <c r="AM115" s="104"/>
      <c r="AN115" s="104"/>
      <c r="AO115" s="104"/>
      <c r="AP115" s="104"/>
      <c r="AQ115" s="104"/>
      <c r="AR115" s="104"/>
      <c r="AS115" s="104"/>
      <c r="AT115" s="104"/>
      <c r="AU115" s="104"/>
      <c r="AV115" s="104"/>
      <c r="AW115" s="104"/>
      <c r="AX115" s="104"/>
      <c r="AY115" s="104"/>
      <c r="AZ115" s="104"/>
      <c r="BA115" s="104"/>
      <c r="BB115" s="104"/>
      <c r="BC115" s="104"/>
      <c r="BD115" s="104"/>
      <c r="BE115" s="104"/>
      <c r="BF115" s="104"/>
      <c r="BG115" s="104"/>
      <c r="BH115" s="104"/>
      <c r="BI115" s="104"/>
      <c r="BJ115" s="104"/>
      <c r="BK115" s="104"/>
      <c r="BL115" s="104"/>
      <c r="BM115" s="104"/>
      <c r="BN115" s="104"/>
      <c r="BO115" s="104"/>
      <c r="BP115" s="104"/>
      <c r="BQ115" s="104"/>
    </row>
    <row r="116" spans="2:69">
      <c r="B116" s="104"/>
      <c r="C116" s="155"/>
      <c r="D116" s="104"/>
      <c r="E116" s="104"/>
      <c r="F116" s="104"/>
      <c r="G116" s="104"/>
      <c r="H116" s="104"/>
      <c r="I116" s="104"/>
      <c r="J116" s="104"/>
      <c r="K116" s="104"/>
      <c r="L116" s="104"/>
      <c r="M116" s="147"/>
      <c r="N116" s="104"/>
      <c r="O116" s="104"/>
      <c r="P116" s="104"/>
      <c r="Q116" s="104"/>
      <c r="R116" s="104"/>
      <c r="S116" s="104"/>
      <c r="T116" s="104"/>
      <c r="U116" s="104"/>
      <c r="V116" s="104"/>
      <c r="W116" s="104"/>
      <c r="X116" s="104"/>
      <c r="Y116" s="104"/>
      <c r="Z116" s="104"/>
      <c r="AA116" s="104"/>
      <c r="AB116" s="10"/>
      <c r="AC116" s="104"/>
      <c r="AD116" s="10"/>
      <c r="AE116" s="147"/>
      <c r="AF116" s="104"/>
      <c r="AG116" s="104"/>
      <c r="AH116" s="104"/>
      <c r="AI116" s="104"/>
      <c r="AJ116" s="104"/>
      <c r="AK116" s="104"/>
      <c r="AL116" s="104"/>
      <c r="AM116" s="104"/>
      <c r="AN116" s="104"/>
      <c r="AO116" s="104"/>
      <c r="AP116" s="104"/>
      <c r="AQ116" s="104"/>
      <c r="AR116" s="104"/>
      <c r="AS116" s="104"/>
      <c r="AT116" s="104"/>
      <c r="AU116" s="104"/>
      <c r="AV116" s="104"/>
      <c r="AW116" s="104"/>
      <c r="AX116" s="104"/>
      <c r="AY116" s="104"/>
      <c r="AZ116" s="104"/>
      <c r="BA116" s="104"/>
      <c r="BB116" s="104"/>
      <c r="BC116" s="104"/>
      <c r="BD116" s="104"/>
      <c r="BE116" s="104"/>
      <c r="BF116" s="104"/>
      <c r="BG116" s="104"/>
      <c r="BH116" s="104"/>
      <c r="BI116" s="104"/>
      <c r="BJ116" s="104"/>
      <c r="BK116" s="104"/>
      <c r="BL116" s="104"/>
      <c r="BM116" s="104"/>
      <c r="BN116" s="104"/>
      <c r="BO116" s="104"/>
      <c r="BP116" s="104"/>
      <c r="BQ116" s="104"/>
    </row>
    <row r="117" spans="2:69">
      <c r="B117" s="104"/>
      <c r="C117" s="155"/>
      <c r="D117" s="104"/>
      <c r="E117" s="104"/>
      <c r="F117" s="104"/>
      <c r="G117" s="104"/>
      <c r="H117" s="104"/>
      <c r="I117" s="104"/>
      <c r="J117" s="104"/>
      <c r="K117" s="104"/>
      <c r="L117" s="104"/>
      <c r="M117" s="147"/>
      <c r="N117" s="104"/>
      <c r="O117" s="104"/>
      <c r="P117" s="104"/>
      <c r="Q117" s="104"/>
      <c r="R117" s="104"/>
      <c r="S117" s="104"/>
      <c r="T117" s="104"/>
      <c r="U117" s="104"/>
      <c r="V117" s="104"/>
      <c r="W117" s="104"/>
      <c r="X117" s="104"/>
      <c r="Y117" s="104"/>
      <c r="Z117" s="104"/>
      <c r="AA117" s="104"/>
      <c r="AB117" s="10"/>
      <c r="AC117" s="104"/>
      <c r="AD117" s="10"/>
      <c r="AE117" s="147"/>
      <c r="AF117" s="104"/>
      <c r="AG117" s="104"/>
      <c r="AH117" s="104"/>
      <c r="AI117" s="104"/>
      <c r="AJ117" s="104"/>
      <c r="AK117" s="104"/>
      <c r="AL117" s="104"/>
      <c r="AM117" s="104"/>
      <c r="AN117" s="104"/>
      <c r="AO117" s="104"/>
      <c r="AP117" s="104"/>
      <c r="AQ117" s="104"/>
      <c r="AR117" s="104"/>
      <c r="AS117" s="104"/>
      <c r="AT117" s="104"/>
      <c r="AU117" s="104"/>
      <c r="AV117" s="104"/>
      <c r="AW117" s="104"/>
      <c r="AX117" s="104"/>
      <c r="AY117" s="104"/>
      <c r="AZ117" s="104"/>
      <c r="BA117" s="104"/>
      <c r="BB117" s="104"/>
      <c r="BC117" s="104"/>
      <c r="BD117" s="104"/>
      <c r="BE117" s="104"/>
      <c r="BF117" s="104"/>
      <c r="BG117" s="104"/>
      <c r="BH117" s="104"/>
      <c r="BI117" s="104"/>
      <c r="BJ117" s="104"/>
      <c r="BK117" s="104"/>
      <c r="BL117" s="104"/>
      <c r="BM117" s="104"/>
      <c r="BN117" s="104"/>
      <c r="BO117" s="104"/>
      <c r="BP117" s="104"/>
      <c r="BQ117" s="104"/>
    </row>
    <row r="118" spans="2:69">
      <c r="B118" s="104"/>
      <c r="C118" s="155"/>
      <c r="D118" s="104"/>
      <c r="E118" s="104"/>
      <c r="F118" s="104"/>
      <c r="G118" s="104"/>
      <c r="H118" s="104"/>
      <c r="I118" s="104"/>
      <c r="J118" s="104"/>
      <c r="K118" s="104"/>
      <c r="L118" s="104"/>
      <c r="M118" s="147"/>
      <c r="N118" s="104"/>
      <c r="O118" s="104"/>
      <c r="P118" s="104"/>
      <c r="Q118" s="104"/>
      <c r="R118" s="104"/>
      <c r="S118" s="104"/>
      <c r="T118" s="104"/>
      <c r="U118" s="104"/>
      <c r="V118" s="104"/>
      <c r="W118" s="104"/>
      <c r="X118" s="104"/>
      <c r="Y118" s="104"/>
      <c r="Z118" s="104"/>
      <c r="AA118" s="104"/>
      <c r="AB118" s="10"/>
      <c r="AC118" s="104"/>
      <c r="AD118" s="10"/>
      <c r="AE118" s="147"/>
      <c r="AF118" s="104"/>
      <c r="AG118" s="104"/>
      <c r="AH118" s="104"/>
      <c r="AI118" s="104"/>
      <c r="AJ118" s="104"/>
      <c r="AK118" s="104"/>
      <c r="AL118" s="104"/>
      <c r="AM118" s="104"/>
      <c r="AN118" s="104"/>
      <c r="AO118" s="104"/>
      <c r="AP118" s="104"/>
      <c r="AQ118" s="104"/>
      <c r="AR118" s="104"/>
      <c r="AS118" s="104"/>
      <c r="AT118" s="104"/>
      <c r="AU118" s="104"/>
      <c r="AV118" s="104"/>
      <c r="AW118" s="104"/>
      <c r="AX118" s="104"/>
      <c r="AY118" s="104"/>
      <c r="AZ118" s="104"/>
      <c r="BA118" s="104"/>
      <c r="BB118" s="104"/>
      <c r="BC118" s="104"/>
      <c r="BD118" s="104"/>
      <c r="BE118" s="104"/>
      <c r="BF118" s="104"/>
      <c r="BG118" s="104"/>
      <c r="BH118" s="104"/>
      <c r="BI118" s="104"/>
      <c r="BJ118" s="104"/>
      <c r="BK118" s="104"/>
      <c r="BL118" s="104"/>
      <c r="BM118" s="104"/>
      <c r="BN118" s="104"/>
      <c r="BO118" s="104"/>
      <c r="BP118" s="104"/>
      <c r="BQ118" s="104"/>
    </row>
    <row r="119" spans="2:69">
      <c r="B119" s="104"/>
      <c r="C119" s="155"/>
      <c r="D119" s="104"/>
      <c r="E119" s="104"/>
      <c r="F119" s="104"/>
      <c r="G119" s="104"/>
      <c r="H119" s="104"/>
      <c r="I119" s="104"/>
      <c r="J119" s="104"/>
      <c r="K119" s="104"/>
      <c r="L119" s="104"/>
      <c r="M119" s="147"/>
      <c r="N119" s="104"/>
      <c r="O119" s="104"/>
      <c r="P119" s="104"/>
      <c r="Q119" s="104"/>
      <c r="R119" s="104"/>
      <c r="S119" s="104"/>
      <c r="T119" s="104"/>
      <c r="U119" s="104"/>
      <c r="V119" s="104"/>
      <c r="W119" s="104"/>
      <c r="X119" s="104"/>
      <c r="Y119" s="104"/>
      <c r="Z119" s="104"/>
      <c r="AA119" s="104"/>
      <c r="AB119" s="10"/>
      <c r="AC119" s="104"/>
      <c r="AD119" s="10"/>
      <c r="AE119" s="147"/>
      <c r="AF119" s="104"/>
      <c r="AG119" s="104"/>
      <c r="AH119" s="104"/>
      <c r="AI119" s="104"/>
      <c r="AJ119" s="104"/>
      <c r="AK119" s="104"/>
      <c r="AL119" s="104"/>
      <c r="AM119" s="104"/>
      <c r="AN119" s="104"/>
      <c r="AO119" s="104"/>
      <c r="AP119" s="104"/>
      <c r="AQ119" s="104"/>
      <c r="AR119" s="104"/>
      <c r="AS119" s="104"/>
      <c r="AT119" s="104"/>
      <c r="AU119" s="104"/>
      <c r="AV119" s="104"/>
      <c r="AW119" s="104"/>
      <c r="AX119" s="104"/>
      <c r="AY119" s="104"/>
      <c r="AZ119" s="104"/>
      <c r="BA119" s="104"/>
      <c r="BB119" s="104"/>
      <c r="BC119" s="104"/>
      <c r="BD119" s="104"/>
      <c r="BE119" s="104"/>
      <c r="BF119" s="104"/>
      <c r="BG119" s="104"/>
      <c r="BH119" s="104"/>
      <c r="BI119" s="104"/>
      <c r="BJ119" s="104"/>
      <c r="BK119" s="104"/>
      <c r="BL119" s="104"/>
      <c r="BM119" s="104"/>
      <c r="BN119" s="104"/>
      <c r="BO119" s="104"/>
      <c r="BP119" s="104"/>
      <c r="BQ119" s="104"/>
    </row>
    <row r="120" spans="2:69">
      <c r="B120" s="104"/>
      <c r="C120" s="155"/>
      <c r="D120" s="104"/>
      <c r="E120" s="104"/>
      <c r="F120" s="104"/>
      <c r="G120" s="104"/>
      <c r="H120" s="104"/>
      <c r="I120" s="104"/>
      <c r="J120" s="104"/>
      <c r="K120" s="104"/>
      <c r="L120" s="104"/>
      <c r="M120" s="147"/>
      <c r="N120" s="104"/>
      <c r="O120" s="104"/>
      <c r="P120" s="104"/>
      <c r="Q120" s="104"/>
      <c r="R120" s="104"/>
      <c r="S120" s="104"/>
      <c r="T120" s="104"/>
      <c r="U120" s="104"/>
      <c r="V120" s="104"/>
      <c r="W120" s="104"/>
      <c r="X120" s="104"/>
      <c r="Y120" s="104"/>
      <c r="Z120" s="104"/>
      <c r="AA120" s="104"/>
      <c r="AB120" s="10"/>
      <c r="AC120" s="104"/>
      <c r="AD120" s="10"/>
      <c r="AE120" s="147"/>
      <c r="AF120" s="104"/>
      <c r="AG120" s="104"/>
      <c r="AH120" s="104"/>
      <c r="AI120" s="104"/>
      <c r="AJ120" s="104"/>
      <c r="AK120" s="104"/>
      <c r="AL120" s="104"/>
      <c r="AM120" s="104"/>
      <c r="AN120" s="104"/>
      <c r="AO120" s="104"/>
      <c r="AP120" s="104"/>
      <c r="AQ120" s="104"/>
      <c r="AR120" s="104"/>
      <c r="AS120" s="104"/>
      <c r="AT120" s="104"/>
      <c r="AU120" s="104"/>
      <c r="AV120" s="104"/>
      <c r="AW120" s="104"/>
      <c r="AX120" s="104"/>
      <c r="AY120" s="104"/>
      <c r="AZ120" s="104"/>
      <c r="BA120" s="104"/>
      <c r="BB120" s="104"/>
      <c r="BC120" s="104"/>
      <c r="BD120" s="104"/>
      <c r="BE120" s="104"/>
      <c r="BF120" s="104"/>
      <c r="BG120" s="104"/>
      <c r="BH120" s="104"/>
      <c r="BI120" s="104"/>
      <c r="BJ120" s="104"/>
      <c r="BK120" s="104"/>
      <c r="BL120" s="104"/>
      <c r="BM120" s="104"/>
      <c r="BN120" s="104"/>
      <c r="BO120" s="104"/>
      <c r="BP120" s="104"/>
      <c r="BQ120" s="104"/>
    </row>
    <row r="121" spans="2:69">
      <c r="B121" s="104"/>
      <c r="C121" s="155"/>
      <c r="D121" s="104"/>
      <c r="E121" s="104"/>
      <c r="F121" s="104"/>
      <c r="G121" s="104"/>
      <c r="H121" s="104"/>
      <c r="I121" s="104"/>
      <c r="J121" s="104"/>
      <c r="K121" s="104"/>
      <c r="L121" s="104"/>
      <c r="M121" s="147"/>
      <c r="N121" s="104"/>
      <c r="O121" s="104"/>
      <c r="P121" s="104"/>
      <c r="Q121" s="104"/>
      <c r="R121" s="104"/>
      <c r="S121" s="104"/>
      <c r="T121" s="104"/>
      <c r="U121" s="104"/>
      <c r="V121" s="104"/>
      <c r="W121" s="104"/>
      <c r="X121" s="104"/>
      <c r="Y121" s="104"/>
      <c r="Z121" s="104"/>
      <c r="AA121" s="104"/>
      <c r="AB121" s="10"/>
      <c r="AC121" s="104"/>
      <c r="AD121" s="10"/>
      <c r="AE121" s="147"/>
      <c r="AF121" s="104"/>
      <c r="AG121" s="104"/>
      <c r="AH121" s="104"/>
      <c r="AI121" s="104"/>
      <c r="AJ121" s="104"/>
      <c r="AK121" s="104"/>
      <c r="AL121" s="104"/>
      <c r="AM121" s="104"/>
      <c r="AN121" s="104"/>
      <c r="AO121" s="104"/>
      <c r="AP121" s="104"/>
      <c r="AQ121" s="104"/>
      <c r="AR121" s="104"/>
      <c r="AS121" s="104"/>
      <c r="AT121" s="104"/>
      <c r="AU121" s="104"/>
      <c r="AV121" s="104"/>
      <c r="AW121" s="104"/>
      <c r="AX121" s="104"/>
      <c r="AY121" s="104"/>
      <c r="AZ121" s="104"/>
      <c r="BA121" s="104"/>
      <c r="BB121" s="104"/>
      <c r="BC121" s="104"/>
      <c r="BD121" s="104"/>
      <c r="BE121" s="104"/>
      <c r="BF121" s="104"/>
      <c r="BG121" s="104"/>
      <c r="BH121" s="104"/>
      <c r="BI121" s="104"/>
      <c r="BJ121" s="104"/>
      <c r="BK121" s="104"/>
      <c r="BL121" s="104"/>
      <c r="BM121" s="104"/>
      <c r="BN121" s="104"/>
      <c r="BO121" s="104"/>
      <c r="BP121" s="104"/>
      <c r="BQ121" s="104"/>
    </row>
    <row r="122" spans="2:69">
      <c r="B122" s="104"/>
      <c r="C122" s="155"/>
      <c r="D122" s="104"/>
      <c r="E122" s="104"/>
      <c r="F122" s="104"/>
      <c r="G122" s="104"/>
      <c r="H122" s="104"/>
      <c r="I122" s="104"/>
      <c r="J122" s="104"/>
      <c r="K122" s="104"/>
      <c r="L122" s="104"/>
      <c r="M122" s="147"/>
      <c r="N122" s="104"/>
      <c r="O122" s="104"/>
      <c r="P122" s="104"/>
      <c r="Q122" s="104"/>
      <c r="R122" s="104"/>
      <c r="S122" s="104"/>
      <c r="T122" s="104"/>
      <c r="U122" s="104"/>
      <c r="V122" s="104"/>
      <c r="W122" s="104"/>
      <c r="X122" s="104"/>
      <c r="Y122" s="104"/>
      <c r="Z122" s="104"/>
      <c r="AA122" s="104"/>
      <c r="AB122" s="10"/>
      <c r="AC122" s="104"/>
      <c r="AD122" s="10"/>
      <c r="AE122" s="147"/>
      <c r="AF122" s="104"/>
      <c r="AG122" s="104"/>
      <c r="AH122" s="104"/>
      <c r="AI122" s="104"/>
      <c r="AJ122" s="104"/>
      <c r="AK122" s="104"/>
      <c r="AL122" s="104"/>
      <c r="AM122" s="104"/>
      <c r="AN122" s="104"/>
      <c r="AO122" s="104"/>
      <c r="AP122" s="104"/>
      <c r="AQ122" s="104"/>
      <c r="AR122" s="104"/>
      <c r="AS122" s="104"/>
      <c r="AT122" s="104"/>
      <c r="AU122" s="104"/>
      <c r="AV122" s="104"/>
      <c r="AW122" s="104"/>
      <c r="AX122" s="104"/>
      <c r="AY122" s="104"/>
      <c r="AZ122" s="104"/>
      <c r="BA122" s="104"/>
      <c r="BB122" s="104"/>
      <c r="BC122" s="104"/>
      <c r="BD122" s="104"/>
      <c r="BE122" s="104"/>
      <c r="BF122" s="104"/>
      <c r="BG122" s="104"/>
      <c r="BH122" s="104"/>
      <c r="BI122" s="104"/>
      <c r="BJ122" s="104"/>
      <c r="BK122" s="104"/>
      <c r="BL122" s="104"/>
      <c r="BM122" s="104"/>
      <c r="BN122" s="104"/>
      <c r="BO122" s="104"/>
      <c r="BP122" s="104"/>
      <c r="BQ122" s="104"/>
    </row>
    <row r="123" spans="2:69">
      <c r="B123" s="104"/>
      <c r="C123" s="155"/>
      <c r="D123" s="104"/>
      <c r="E123" s="104"/>
      <c r="F123" s="104"/>
      <c r="G123" s="104"/>
      <c r="H123" s="104"/>
      <c r="I123" s="104"/>
      <c r="J123" s="104"/>
      <c r="K123" s="104"/>
      <c r="L123" s="104"/>
      <c r="M123" s="147"/>
      <c r="N123" s="104"/>
      <c r="O123" s="104"/>
      <c r="P123" s="104"/>
      <c r="Q123" s="104"/>
      <c r="R123" s="104"/>
      <c r="S123" s="104"/>
      <c r="T123" s="104"/>
      <c r="U123" s="104"/>
      <c r="V123" s="104"/>
      <c r="W123" s="104"/>
      <c r="X123" s="104"/>
      <c r="Y123" s="104"/>
      <c r="Z123" s="104"/>
      <c r="AA123" s="104"/>
      <c r="AB123" s="10"/>
      <c r="AC123" s="104"/>
      <c r="AD123" s="10"/>
      <c r="AE123" s="147"/>
      <c r="AF123" s="104"/>
      <c r="AG123" s="104"/>
      <c r="AH123" s="104"/>
      <c r="AI123" s="104"/>
      <c r="AJ123" s="104"/>
      <c r="AK123" s="104"/>
      <c r="AL123" s="104"/>
      <c r="AM123" s="104"/>
      <c r="AN123" s="104"/>
      <c r="AO123" s="104"/>
      <c r="AP123" s="104"/>
      <c r="AQ123" s="104"/>
      <c r="AR123" s="104"/>
      <c r="AS123" s="104"/>
      <c r="AT123" s="104"/>
      <c r="AU123" s="104"/>
      <c r="AV123" s="104"/>
      <c r="AW123" s="104"/>
      <c r="AX123" s="104"/>
      <c r="AY123" s="104"/>
      <c r="AZ123" s="104"/>
      <c r="BA123" s="104"/>
      <c r="BB123" s="104"/>
      <c r="BC123" s="104"/>
      <c r="BD123" s="104"/>
      <c r="BE123" s="104"/>
      <c r="BF123" s="104"/>
      <c r="BG123" s="104"/>
      <c r="BH123" s="104"/>
      <c r="BI123" s="104"/>
      <c r="BJ123" s="104"/>
      <c r="BK123" s="104"/>
      <c r="BL123" s="104"/>
      <c r="BM123" s="104"/>
      <c r="BN123" s="104"/>
      <c r="BO123" s="104"/>
      <c r="BP123" s="104"/>
      <c r="BQ123" s="104"/>
    </row>
    <row r="124" spans="2:69">
      <c r="B124" s="104"/>
      <c r="C124" s="155"/>
      <c r="D124" s="104"/>
      <c r="E124" s="104"/>
      <c r="F124" s="104"/>
      <c r="G124" s="104"/>
      <c r="H124" s="104"/>
      <c r="I124" s="104"/>
      <c r="J124" s="104"/>
      <c r="K124" s="104"/>
      <c r="L124" s="104"/>
      <c r="M124" s="147"/>
      <c r="N124" s="104"/>
      <c r="O124" s="104"/>
      <c r="P124" s="104"/>
      <c r="Q124" s="104"/>
      <c r="R124" s="104"/>
      <c r="S124" s="104"/>
      <c r="T124" s="104"/>
      <c r="U124" s="104"/>
      <c r="V124" s="104"/>
      <c r="W124" s="104"/>
      <c r="X124" s="104"/>
      <c r="Y124" s="104"/>
      <c r="Z124" s="104"/>
      <c r="AA124" s="104"/>
      <c r="AB124" s="10"/>
      <c r="AC124" s="104"/>
      <c r="AD124" s="10"/>
      <c r="AE124" s="147"/>
      <c r="AF124" s="104"/>
      <c r="AG124" s="104"/>
      <c r="AH124" s="104"/>
      <c r="AI124" s="104"/>
      <c r="AJ124" s="104"/>
      <c r="AK124" s="104"/>
      <c r="AL124" s="104"/>
      <c r="AM124" s="104"/>
      <c r="AN124" s="104"/>
      <c r="AO124" s="104"/>
      <c r="AP124" s="104"/>
      <c r="AQ124" s="104"/>
      <c r="AR124" s="104"/>
      <c r="AS124" s="104"/>
      <c r="AT124" s="104"/>
      <c r="AU124" s="104"/>
      <c r="AV124" s="104"/>
      <c r="AW124" s="104"/>
      <c r="AX124" s="104"/>
      <c r="AY124" s="104"/>
      <c r="AZ124" s="104"/>
      <c r="BA124" s="104"/>
      <c r="BB124" s="104"/>
      <c r="BC124" s="104"/>
      <c r="BD124" s="104"/>
      <c r="BE124" s="104"/>
      <c r="BF124" s="104"/>
      <c r="BG124" s="104"/>
      <c r="BH124" s="104"/>
      <c r="BI124" s="104"/>
      <c r="BJ124" s="104"/>
      <c r="BK124" s="104"/>
      <c r="BL124" s="104"/>
      <c r="BM124" s="104"/>
      <c r="BN124" s="104"/>
      <c r="BO124" s="104"/>
      <c r="BP124" s="104"/>
      <c r="BQ124" s="104"/>
    </row>
    <row r="125" spans="2:69">
      <c r="B125" s="104"/>
      <c r="C125" s="155"/>
      <c r="D125" s="104"/>
      <c r="E125" s="104"/>
      <c r="F125" s="104"/>
      <c r="G125" s="104"/>
      <c r="H125" s="104"/>
      <c r="I125" s="104"/>
      <c r="J125" s="104"/>
      <c r="K125" s="104"/>
      <c r="L125" s="104"/>
      <c r="M125" s="147"/>
      <c r="N125" s="104"/>
      <c r="O125" s="104"/>
      <c r="P125" s="104"/>
      <c r="Q125" s="104"/>
      <c r="R125" s="104"/>
      <c r="S125" s="104"/>
      <c r="T125" s="104"/>
      <c r="U125" s="104"/>
      <c r="V125" s="104"/>
      <c r="W125" s="104"/>
      <c r="X125" s="104"/>
      <c r="Y125" s="104"/>
      <c r="Z125" s="104"/>
      <c r="AA125" s="104"/>
      <c r="AB125" s="10"/>
      <c r="AC125" s="104"/>
      <c r="AD125" s="10"/>
      <c r="AE125" s="147"/>
      <c r="AF125" s="104"/>
      <c r="AG125" s="104"/>
      <c r="AH125" s="104"/>
      <c r="AI125" s="104"/>
      <c r="AJ125" s="104"/>
      <c r="AK125" s="104"/>
      <c r="AL125" s="104"/>
      <c r="AM125" s="104"/>
      <c r="AN125" s="104"/>
      <c r="AO125" s="104"/>
      <c r="AP125" s="104"/>
      <c r="AQ125" s="104"/>
      <c r="AR125" s="104"/>
      <c r="AS125" s="104"/>
      <c r="AT125" s="104"/>
      <c r="AU125" s="104"/>
      <c r="AV125" s="104"/>
      <c r="AW125" s="104"/>
      <c r="AX125" s="104"/>
      <c r="AY125" s="104"/>
      <c r="AZ125" s="104"/>
      <c r="BA125" s="104"/>
      <c r="BB125" s="104"/>
      <c r="BC125" s="104"/>
      <c r="BD125" s="104"/>
      <c r="BE125" s="104"/>
      <c r="BF125" s="104"/>
      <c r="BG125" s="104"/>
      <c r="BH125" s="104"/>
      <c r="BI125" s="104"/>
      <c r="BJ125" s="104"/>
      <c r="BK125" s="104"/>
      <c r="BL125" s="104"/>
      <c r="BM125" s="104"/>
      <c r="BN125" s="104"/>
      <c r="BO125" s="104"/>
      <c r="BP125" s="104"/>
      <c r="BQ125" s="104"/>
    </row>
    <row r="126" spans="2:69">
      <c r="B126" s="104"/>
      <c r="C126" s="155"/>
      <c r="D126" s="104"/>
      <c r="E126" s="104"/>
      <c r="F126" s="104"/>
      <c r="G126" s="104"/>
      <c r="H126" s="104"/>
      <c r="I126" s="104"/>
      <c r="J126" s="104"/>
      <c r="K126" s="104"/>
      <c r="L126" s="104"/>
      <c r="M126" s="147"/>
      <c r="N126" s="104"/>
      <c r="O126" s="104"/>
      <c r="P126" s="104"/>
      <c r="Q126" s="104"/>
      <c r="R126" s="104"/>
      <c r="S126" s="104"/>
      <c r="T126" s="104"/>
      <c r="U126" s="104"/>
      <c r="V126" s="104"/>
      <c r="W126" s="104"/>
      <c r="X126" s="104"/>
      <c r="Y126" s="104"/>
      <c r="Z126" s="104"/>
      <c r="AA126" s="104"/>
      <c r="AB126" s="10"/>
      <c r="AC126" s="104"/>
      <c r="AD126" s="10"/>
      <c r="AE126" s="147"/>
      <c r="AF126" s="104"/>
      <c r="AG126" s="104"/>
      <c r="AH126" s="104"/>
      <c r="AI126" s="104"/>
      <c r="AJ126" s="104"/>
      <c r="AK126" s="104"/>
      <c r="AL126" s="104"/>
      <c r="AM126" s="104"/>
      <c r="AN126" s="104"/>
      <c r="AO126" s="104"/>
      <c r="AP126" s="104"/>
      <c r="AQ126" s="104"/>
      <c r="AR126" s="104"/>
      <c r="AS126" s="104"/>
      <c r="AT126" s="104"/>
      <c r="AU126" s="104"/>
      <c r="AV126" s="104"/>
      <c r="AW126" s="104"/>
      <c r="AX126" s="104"/>
      <c r="AY126" s="104"/>
      <c r="AZ126" s="104"/>
      <c r="BA126" s="104"/>
      <c r="BB126" s="104"/>
      <c r="BC126" s="104"/>
      <c r="BD126" s="104"/>
      <c r="BE126" s="104"/>
      <c r="BF126" s="104"/>
      <c r="BG126" s="104"/>
      <c r="BH126" s="104"/>
      <c r="BI126" s="104"/>
      <c r="BJ126" s="104"/>
      <c r="BK126" s="104"/>
      <c r="BL126" s="104"/>
      <c r="BM126" s="104"/>
      <c r="BN126" s="104"/>
      <c r="BO126" s="104"/>
      <c r="BP126" s="104"/>
      <c r="BQ126" s="104"/>
    </row>
    <row r="127" spans="2:69">
      <c r="B127" s="104"/>
      <c r="C127" s="155"/>
      <c r="D127" s="104"/>
      <c r="E127" s="104"/>
      <c r="F127" s="104"/>
      <c r="G127" s="104"/>
      <c r="H127" s="104"/>
      <c r="I127" s="104"/>
      <c r="J127" s="104"/>
      <c r="K127" s="104"/>
      <c r="L127" s="104"/>
      <c r="M127" s="147"/>
      <c r="N127" s="104"/>
      <c r="O127" s="104"/>
      <c r="P127" s="104"/>
      <c r="Q127" s="104"/>
      <c r="R127" s="104"/>
      <c r="S127" s="104"/>
      <c r="T127" s="104"/>
      <c r="U127" s="104"/>
      <c r="V127" s="104"/>
      <c r="W127" s="104"/>
      <c r="X127" s="104"/>
      <c r="Y127" s="104"/>
      <c r="Z127" s="104"/>
      <c r="AA127" s="104"/>
      <c r="AB127" s="10"/>
      <c r="AC127" s="104"/>
      <c r="AD127" s="10"/>
      <c r="AE127" s="147"/>
      <c r="AF127" s="104"/>
      <c r="AG127" s="104"/>
      <c r="AH127" s="104"/>
      <c r="AI127" s="104"/>
      <c r="AJ127" s="104"/>
      <c r="AK127" s="104"/>
      <c r="AL127" s="104"/>
      <c r="AM127" s="104"/>
      <c r="AN127" s="104"/>
      <c r="AO127" s="104"/>
      <c r="AP127" s="104"/>
      <c r="AQ127" s="104"/>
      <c r="AR127" s="104"/>
      <c r="AS127" s="104"/>
      <c r="AT127" s="104"/>
      <c r="AU127" s="104"/>
      <c r="AV127" s="104"/>
      <c r="AW127" s="104"/>
      <c r="AX127" s="104"/>
      <c r="AY127" s="104"/>
      <c r="AZ127" s="104"/>
      <c r="BA127" s="104"/>
      <c r="BB127" s="104"/>
      <c r="BC127" s="104"/>
      <c r="BD127" s="104"/>
      <c r="BE127" s="104"/>
      <c r="BF127" s="104"/>
      <c r="BG127" s="104"/>
      <c r="BH127" s="104"/>
      <c r="BI127" s="104"/>
      <c r="BJ127" s="104"/>
      <c r="BK127" s="104"/>
      <c r="BL127" s="104"/>
      <c r="BM127" s="104"/>
      <c r="BN127" s="104"/>
      <c r="BO127" s="104"/>
      <c r="BP127" s="104"/>
      <c r="BQ127" s="104"/>
    </row>
    <row r="128" spans="2:69">
      <c r="B128" s="104"/>
      <c r="C128" s="155"/>
      <c r="D128" s="104"/>
      <c r="E128" s="104"/>
      <c r="F128" s="104"/>
      <c r="G128" s="104"/>
      <c r="H128" s="104"/>
      <c r="I128" s="104"/>
      <c r="J128" s="104"/>
      <c r="K128" s="104"/>
      <c r="L128" s="104"/>
      <c r="M128" s="147"/>
      <c r="N128" s="104"/>
      <c r="O128" s="104"/>
      <c r="P128" s="104"/>
      <c r="Q128" s="104"/>
      <c r="R128" s="104"/>
      <c r="S128" s="104"/>
      <c r="T128" s="104"/>
      <c r="U128" s="104"/>
      <c r="V128" s="104"/>
      <c r="W128" s="104"/>
      <c r="X128" s="104"/>
      <c r="Y128" s="104"/>
      <c r="Z128" s="104"/>
      <c r="AA128" s="104"/>
      <c r="AB128" s="10"/>
      <c r="AC128" s="104"/>
      <c r="AD128" s="10"/>
      <c r="AE128" s="147"/>
      <c r="AF128" s="104"/>
      <c r="AG128" s="104"/>
      <c r="AH128" s="104"/>
      <c r="AI128" s="104"/>
      <c r="AJ128" s="104"/>
      <c r="AK128" s="104"/>
      <c r="AL128" s="104"/>
      <c r="AM128" s="104"/>
      <c r="AN128" s="104"/>
      <c r="AO128" s="104"/>
      <c r="AP128" s="104"/>
      <c r="AQ128" s="104"/>
      <c r="AR128" s="104"/>
      <c r="AS128" s="104"/>
      <c r="AT128" s="104"/>
      <c r="AU128" s="104"/>
      <c r="AV128" s="104"/>
      <c r="AW128" s="104"/>
      <c r="AX128" s="104"/>
      <c r="AY128" s="104"/>
      <c r="AZ128" s="104"/>
      <c r="BA128" s="104"/>
      <c r="BB128" s="104"/>
      <c r="BC128" s="104"/>
      <c r="BD128" s="104"/>
      <c r="BE128" s="104"/>
      <c r="BF128" s="104"/>
      <c r="BG128" s="104"/>
      <c r="BH128" s="104"/>
      <c r="BI128" s="104"/>
      <c r="BJ128" s="104"/>
      <c r="BK128" s="104"/>
      <c r="BL128" s="104"/>
      <c r="BM128" s="104"/>
      <c r="BN128" s="104"/>
      <c r="BO128" s="104"/>
      <c r="BP128" s="104"/>
      <c r="BQ128" s="104"/>
    </row>
    <row r="129" spans="2:69">
      <c r="B129" s="104"/>
      <c r="C129" s="155"/>
      <c r="D129" s="104"/>
      <c r="E129" s="104"/>
      <c r="F129" s="104"/>
      <c r="G129" s="104"/>
      <c r="H129" s="104"/>
      <c r="I129" s="104"/>
      <c r="J129" s="104"/>
      <c r="K129" s="104"/>
      <c r="L129" s="104"/>
      <c r="M129" s="147"/>
      <c r="N129" s="104"/>
      <c r="O129" s="104"/>
      <c r="P129" s="104"/>
      <c r="Q129" s="104"/>
      <c r="R129" s="104"/>
      <c r="S129" s="104"/>
      <c r="T129" s="104"/>
      <c r="U129" s="104"/>
      <c r="V129" s="104"/>
      <c r="W129" s="104"/>
      <c r="X129" s="104"/>
      <c r="Y129" s="104"/>
      <c r="Z129" s="104"/>
      <c r="AA129" s="104"/>
      <c r="AB129" s="10"/>
      <c r="AC129" s="104"/>
      <c r="AD129" s="10"/>
      <c r="AE129" s="147"/>
      <c r="AF129" s="104"/>
      <c r="AG129" s="104"/>
      <c r="AH129" s="104"/>
      <c r="AI129" s="104"/>
      <c r="AJ129" s="104"/>
      <c r="AK129" s="104"/>
      <c r="AL129" s="104"/>
      <c r="AM129" s="104"/>
      <c r="AN129" s="104"/>
      <c r="AO129" s="104"/>
      <c r="AP129" s="104"/>
      <c r="AQ129" s="104"/>
      <c r="AR129" s="104"/>
      <c r="AS129" s="104"/>
      <c r="AT129" s="104"/>
      <c r="AU129" s="104"/>
      <c r="AV129" s="104"/>
      <c r="AW129" s="104"/>
      <c r="AX129" s="104"/>
      <c r="AY129" s="104"/>
      <c r="AZ129" s="104"/>
      <c r="BA129" s="104"/>
      <c r="BB129" s="104"/>
      <c r="BC129" s="104"/>
      <c r="BD129" s="104"/>
      <c r="BE129" s="104"/>
      <c r="BF129" s="104"/>
      <c r="BG129" s="104"/>
      <c r="BH129" s="104"/>
      <c r="BI129" s="104"/>
      <c r="BJ129" s="104"/>
      <c r="BK129" s="104"/>
      <c r="BL129" s="104"/>
      <c r="BM129" s="104"/>
      <c r="BN129" s="104"/>
      <c r="BO129" s="104"/>
      <c r="BP129" s="104"/>
      <c r="BQ129" s="104"/>
    </row>
    <row r="130" spans="2:69">
      <c r="B130" s="104"/>
      <c r="C130" s="155"/>
      <c r="D130" s="104"/>
      <c r="E130" s="104"/>
      <c r="F130" s="104"/>
      <c r="G130" s="104"/>
      <c r="H130" s="104"/>
      <c r="I130" s="104"/>
      <c r="J130" s="104"/>
      <c r="K130" s="104"/>
      <c r="L130" s="104"/>
      <c r="M130" s="147"/>
      <c r="N130" s="104"/>
      <c r="O130" s="104"/>
      <c r="P130" s="104"/>
      <c r="Q130" s="104"/>
      <c r="R130" s="104"/>
      <c r="S130" s="104"/>
      <c r="T130" s="104"/>
      <c r="U130" s="104"/>
      <c r="V130" s="104"/>
      <c r="W130" s="104"/>
      <c r="X130" s="104"/>
      <c r="Y130" s="104"/>
      <c r="Z130" s="104"/>
      <c r="AA130" s="104"/>
      <c r="AB130" s="10"/>
      <c r="AC130" s="104"/>
      <c r="AD130" s="10"/>
      <c r="AE130" s="147"/>
      <c r="AF130" s="104"/>
      <c r="AG130" s="104"/>
      <c r="AH130" s="104"/>
      <c r="AI130" s="104"/>
      <c r="AJ130" s="104"/>
      <c r="AK130" s="104"/>
      <c r="AL130" s="104"/>
      <c r="AM130" s="104"/>
      <c r="AN130" s="104"/>
      <c r="AO130" s="104"/>
      <c r="AP130" s="104"/>
      <c r="AQ130" s="104"/>
      <c r="AR130" s="104"/>
      <c r="AS130" s="104"/>
      <c r="AT130" s="104"/>
      <c r="AU130" s="104"/>
      <c r="AV130" s="104"/>
      <c r="AW130" s="104"/>
      <c r="AX130" s="104"/>
      <c r="AY130" s="104"/>
      <c r="AZ130" s="104"/>
      <c r="BA130" s="104"/>
      <c r="BB130" s="104"/>
      <c r="BC130" s="104"/>
      <c r="BD130" s="104"/>
      <c r="BE130" s="104"/>
      <c r="BF130" s="104"/>
      <c r="BG130" s="104"/>
      <c r="BH130" s="104"/>
      <c r="BI130" s="104"/>
      <c r="BJ130" s="104"/>
      <c r="BK130" s="104"/>
      <c r="BL130" s="104"/>
      <c r="BM130" s="104"/>
      <c r="BN130" s="104"/>
      <c r="BO130" s="104"/>
      <c r="BP130" s="104"/>
      <c r="BQ130" s="104"/>
    </row>
    <row r="131" spans="2:69">
      <c r="B131" s="104"/>
      <c r="C131" s="155"/>
      <c r="D131" s="104"/>
      <c r="E131" s="104"/>
      <c r="F131" s="104"/>
      <c r="G131" s="104"/>
      <c r="H131" s="104"/>
      <c r="I131" s="104"/>
      <c r="J131" s="104"/>
      <c r="K131" s="104"/>
      <c r="L131" s="104"/>
      <c r="M131" s="147"/>
      <c r="N131" s="104"/>
      <c r="O131" s="104"/>
      <c r="P131" s="104"/>
      <c r="Q131" s="104"/>
      <c r="R131" s="104"/>
      <c r="S131" s="104"/>
      <c r="T131" s="104"/>
      <c r="U131" s="104"/>
      <c r="V131" s="104"/>
      <c r="W131" s="104"/>
      <c r="X131" s="104"/>
      <c r="Y131" s="104"/>
      <c r="Z131" s="104"/>
      <c r="AA131" s="104"/>
      <c r="AB131" s="10"/>
      <c r="AC131" s="104"/>
      <c r="AD131" s="10"/>
      <c r="AE131" s="147"/>
      <c r="AF131" s="104"/>
      <c r="AG131" s="104"/>
      <c r="AH131" s="104"/>
      <c r="AI131" s="104"/>
      <c r="AJ131" s="104"/>
      <c r="AK131" s="104"/>
      <c r="AL131" s="104"/>
      <c r="AM131" s="104"/>
      <c r="AN131" s="104"/>
      <c r="AO131" s="104"/>
      <c r="AP131" s="104"/>
      <c r="AQ131" s="104"/>
      <c r="AR131" s="104"/>
      <c r="AS131" s="104"/>
      <c r="AT131" s="104"/>
      <c r="AU131" s="104"/>
      <c r="AV131" s="104"/>
      <c r="AW131" s="104"/>
      <c r="AX131" s="104"/>
      <c r="AY131" s="104"/>
      <c r="AZ131" s="104"/>
      <c r="BA131" s="104"/>
      <c r="BB131" s="104"/>
      <c r="BC131" s="104"/>
      <c r="BD131" s="104"/>
      <c r="BE131" s="104"/>
      <c r="BF131" s="104"/>
      <c r="BG131" s="104"/>
      <c r="BH131" s="104"/>
      <c r="BI131" s="104"/>
      <c r="BJ131" s="104"/>
      <c r="BK131" s="104"/>
      <c r="BL131" s="104"/>
      <c r="BM131" s="104"/>
      <c r="BN131" s="104"/>
      <c r="BO131" s="104"/>
      <c r="BP131" s="104"/>
      <c r="BQ131" s="104"/>
    </row>
    <row r="132" spans="2:69">
      <c r="B132" s="104"/>
      <c r="C132" s="155"/>
      <c r="D132" s="104"/>
      <c r="E132" s="104"/>
      <c r="F132" s="104"/>
      <c r="G132" s="104"/>
      <c r="H132" s="104"/>
      <c r="I132" s="104"/>
      <c r="J132" s="104"/>
      <c r="K132" s="104"/>
      <c r="L132" s="104"/>
      <c r="M132" s="147"/>
      <c r="N132" s="104"/>
      <c r="O132" s="104"/>
      <c r="P132" s="104"/>
      <c r="Q132" s="104"/>
      <c r="R132" s="104"/>
      <c r="S132" s="104"/>
      <c r="T132" s="104"/>
      <c r="U132" s="104"/>
      <c r="V132" s="104"/>
      <c r="W132" s="104"/>
      <c r="X132" s="104"/>
      <c r="Y132" s="104"/>
      <c r="Z132" s="104"/>
      <c r="AA132" s="104"/>
      <c r="AB132" s="10"/>
      <c r="AC132" s="104"/>
      <c r="AD132" s="10"/>
      <c r="AE132" s="147"/>
      <c r="AF132" s="104"/>
      <c r="AG132" s="104"/>
      <c r="AH132" s="104"/>
      <c r="AI132" s="104"/>
      <c r="AJ132" s="104"/>
      <c r="AK132" s="104"/>
      <c r="AL132" s="104"/>
      <c r="AM132" s="104"/>
      <c r="AN132" s="104"/>
      <c r="AO132" s="104"/>
      <c r="AP132" s="104"/>
      <c r="AQ132" s="104"/>
      <c r="AR132" s="104"/>
      <c r="AS132" s="104"/>
      <c r="AT132" s="104"/>
      <c r="AU132" s="104"/>
      <c r="AV132" s="104"/>
      <c r="AW132" s="104"/>
      <c r="AX132" s="104"/>
      <c r="AY132" s="104"/>
      <c r="AZ132" s="104"/>
      <c r="BA132" s="104"/>
      <c r="BB132" s="104"/>
      <c r="BC132" s="104"/>
      <c r="BD132" s="104"/>
      <c r="BE132" s="104"/>
      <c r="BF132" s="104"/>
      <c r="BG132" s="104"/>
      <c r="BH132" s="104"/>
      <c r="BI132" s="104"/>
      <c r="BJ132" s="104"/>
      <c r="BK132" s="104"/>
      <c r="BL132" s="104"/>
      <c r="BM132" s="104"/>
      <c r="BN132" s="104"/>
      <c r="BO132" s="104"/>
      <c r="BP132" s="104"/>
      <c r="BQ132" s="104"/>
    </row>
    <row r="133" spans="2:69">
      <c r="B133" s="104"/>
      <c r="C133" s="155"/>
      <c r="D133" s="104"/>
      <c r="E133" s="104"/>
      <c r="F133" s="104"/>
      <c r="G133" s="104"/>
      <c r="H133" s="104"/>
      <c r="I133" s="104"/>
      <c r="J133" s="104"/>
      <c r="K133" s="104"/>
      <c r="L133" s="104"/>
      <c r="M133" s="147"/>
      <c r="N133" s="104"/>
      <c r="O133" s="104"/>
      <c r="P133" s="104"/>
      <c r="Q133" s="104"/>
      <c r="R133" s="104"/>
      <c r="S133" s="104"/>
      <c r="T133" s="104"/>
      <c r="U133" s="104"/>
      <c r="V133" s="104"/>
      <c r="W133" s="104"/>
      <c r="X133" s="104"/>
      <c r="Y133" s="104"/>
      <c r="Z133" s="104"/>
      <c r="AA133" s="104"/>
      <c r="AB133" s="10"/>
      <c r="AC133" s="104"/>
      <c r="AD133" s="10"/>
      <c r="AE133" s="147"/>
      <c r="AF133" s="104"/>
      <c r="AG133" s="104"/>
      <c r="AH133" s="104"/>
      <c r="AI133" s="104"/>
      <c r="AJ133" s="104"/>
      <c r="AK133" s="104"/>
      <c r="AL133" s="104"/>
      <c r="AM133" s="104"/>
      <c r="AN133" s="104"/>
      <c r="AO133" s="104"/>
      <c r="AP133" s="104"/>
      <c r="AQ133" s="104"/>
      <c r="AR133" s="104"/>
      <c r="AS133" s="104"/>
      <c r="AT133" s="104"/>
      <c r="AU133" s="104"/>
      <c r="AV133" s="104"/>
      <c r="AW133" s="104"/>
      <c r="AX133" s="104"/>
      <c r="AY133" s="104"/>
      <c r="AZ133" s="104"/>
      <c r="BA133" s="104"/>
      <c r="BB133" s="104"/>
      <c r="BC133" s="104"/>
      <c r="BD133" s="104"/>
      <c r="BE133" s="104"/>
      <c r="BF133" s="104"/>
      <c r="BG133" s="104"/>
      <c r="BH133" s="104"/>
      <c r="BI133" s="104"/>
      <c r="BJ133" s="104"/>
      <c r="BK133" s="104"/>
      <c r="BL133" s="104"/>
      <c r="BM133" s="104"/>
      <c r="BN133" s="104"/>
      <c r="BO133" s="104"/>
      <c r="BP133" s="104"/>
      <c r="BQ133" s="104"/>
    </row>
    <row r="134" spans="2:69">
      <c r="B134" s="104"/>
      <c r="C134" s="155"/>
      <c r="D134" s="104"/>
      <c r="E134" s="104"/>
      <c r="F134" s="104"/>
      <c r="G134" s="104"/>
      <c r="H134" s="104"/>
      <c r="I134" s="104"/>
      <c r="J134" s="104"/>
      <c r="K134" s="104"/>
      <c r="L134" s="104"/>
      <c r="M134" s="147"/>
      <c r="N134" s="104"/>
      <c r="O134" s="104"/>
      <c r="P134" s="104"/>
      <c r="Q134" s="104"/>
      <c r="R134" s="104"/>
      <c r="S134" s="104"/>
      <c r="T134" s="104"/>
      <c r="U134" s="104"/>
      <c r="V134" s="104"/>
      <c r="W134" s="104"/>
      <c r="X134" s="104"/>
      <c r="Y134" s="104"/>
      <c r="Z134" s="104"/>
      <c r="AA134" s="104"/>
      <c r="AB134" s="10"/>
      <c r="AC134" s="104"/>
      <c r="AD134" s="10"/>
      <c r="AE134" s="147"/>
      <c r="AF134" s="104"/>
      <c r="AG134" s="104"/>
      <c r="AH134" s="104"/>
      <c r="AI134" s="104"/>
      <c r="AJ134" s="104"/>
      <c r="AK134" s="104"/>
      <c r="AL134" s="104"/>
      <c r="AM134" s="104"/>
      <c r="AN134" s="104"/>
      <c r="AO134" s="104"/>
      <c r="AP134" s="104"/>
      <c r="AQ134" s="104"/>
      <c r="AR134" s="104"/>
      <c r="AS134" s="104"/>
      <c r="AT134" s="104"/>
      <c r="AU134" s="104"/>
      <c r="AV134" s="104"/>
      <c r="AW134" s="104"/>
      <c r="AX134" s="104"/>
      <c r="AY134" s="104"/>
      <c r="AZ134" s="104"/>
      <c r="BA134" s="104"/>
      <c r="BB134" s="104"/>
      <c r="BC134" s="104"/>
      <c r="BD134" s="104"/>
      <c r="BE134" s="104"/>
      <c r="BF134" s="104"/>
      <c r="BG134" s="104"/>
      <c r="BH134" s="104"/>
      <c r="BI134" s="104"/>
      <c r="BJ134" s="104"/>
      <c r="BK134" s="104"/>
      <c r="BL134" s="104"/>
      <c r="BM134" s="104"/>
      <c r="BN134" s="104"/>
      <c r="BO134" s="104"/>
      <c r="BP134" s="104"/>
      <c r="BQ134" s="104"/>
    </row>
    <row r="135" spans="2:69">
      <c r="B135" s="104"/>
      <c r="C135" s="155"/>
      <c r="D135" s="104"/>
      <c r="E135" s="104"/>
      <c r="F135" s="104"/>
      <c r="G135" s="104"/>
      <c r="H135" s="104"/>
      <c r="I135" s="104"/>
      <c r="J135" s="104"/>
      <c r="K135" s="104"/>
      <c r="L135" s="104"/>
      <c r="M135" s="147"/>
      <c r="N135" s="104"/>
      <c r="O135" s="104"/>
      <c r="P135" s="104"/>
      <c r="Q135" s="104"/>
      <c r="R135" s="104"/>
      <c r="S135" s="104"/>
      <c r="T135" s="104"/>
      <c r="U135" s="104"/>
      <c r="V135" s="104"/>
      <c r="W135" s="104"/>
      <c r="X135" s="104"/>
      <c r="Y135" s="104"/>
      <c r="Z135" s="104"/>
      <c r="AA135" s="104"/>
      <c r="AB135" s="10"/>
      <c r="AC135" s="104"/>
      <c r="AD135" s="10"/>
      <c r="AE135" s="147"/>
      <c r="AF135" s="104"/>
      <c r="AG135" s="104"/>
      <c r="AH135" s="104"/>
      <c r="AI135" s="104"/>
      <c r="AJ135" s="104"/>
      <c r="AK135" s="104"/>
      <c r="AL135" s="104"/>
      <c r="AM135" s="104"/>
      <c r="AN135" s="104"/>
      <c r="AO135" s="104"/>
      <c r="AP135" s="104"/>
      <c r="AQ135" s="104"/>
      <c r="AR135" s="104"/>
      <c r="AS135" s="104"/>
      <c r="AT135" s="104"/>
      <c r="AU135" s="104"/>
      <c r="AV135" s="104"/>
      <c r="AW135" s="104"/>
      <c r="AX135" s="104"/>
      <c r="AY135" s="104"/>
      <c r="AZ135" s="104"/>
      <c r="BA135" s="104"/>
      <c r="BB135" s="104"/>
      <c r="BC135" s="104"/>
      <c r="BD135" s="104"/>
      <c r="BE135" s="104"/>
      <c r="BF135" s="104"/>
      <c r="BG135" s="104"/>
      <c r="BH135" s="104"/>
      <c r="BI135" s="104"/>
      <c r="BJ135" s="104"/>
      <c r="BK135" s="104"/>
      <c r="BL135" s="104"/>
      <c r="BM135" s="104"/>
      <c r="BN135" s="104"/>
      <c r="BO135" s="104"/>
      <c r="BP135" s="104"/>
      <c r="BQ135" s="104"/>
    </row>
    <row r="136" spans="2:69">
      <c r="B136" s="104"/>
      <c r="C136" s="155"/>
      <c r="D136" s="104"/>
      <c r="E136" s="104"/>
      <c r="F136" s="104"/>
      <c r="G136" s="104"/>
      <c r="H136" s="104"/>
      <c r="I136" s="104"/>
      <c r="J136" s="104"/>
      <c r="K136" s="104"/>
      <c r="L136" s="104"/>
      <c r="M136" s="147"/>
      <c r="N136" s="104"/>
      <c r="O136" s="104"/>
      <c r="P136" s="104"/>
      <c r="Q136" s="104"/>
      <c r="R136" s="104"/>
      <c r="S136" s="104"/>
      <c r="T136" s="104"/>
      <c r="U136" s="104"/>
      <c r="V136" s="104"/>
      <c r="W136" s="104"/>
      <c r="X136" s="104"/>
      <c r="Y136" s="104"/>
      <c r="Z136" s="104"/>
      <c r="AA136" s="104"/>
      <c r="AB136" s="10"/>
      <c r="AC136" s="104"/>
      <c r="AD136" s="10"/>
      <c r="AE136" s="147"/>
      <c r="AF136" s="104"/>
      <c r="AG136" s="104"/>
      <c r="AH136" s="104"/>
      <c r="AI136" s="104"/>
      <c r="AJ136" s="104"/>
      <c r="AK136" s="104"/>
      <c r="AL136" s="104"/>
      <c r="AM136" s="104"/>
      <c r="AN136" s="104"/>
      <c r="AO136" s="104"/>
      <c r="AP136" s="104"/>
      <c r="AQ136" s="104"/>
      <c r="AR136" s="104"/>
      <c r="AS136" s="104"/>
      <c r="AT136" s="104"/>
      <c r="AU136" s="104"/>
      <c r="AV136" s="104"/>
      <c r="AW136" s="104"/>
      <c r="AX136" s="104"/>
      <c r="AY136" s="104"/>
      <c r="AZ136" s="104"/>
      <c r="BA136" s="104"/>
      <c r="BB136" s="104"/>
      <c r="BC136" s="104"/>
      <c r="BD136" s="104"/>
      <c r="BE136" s="104"/>
      <c r="BF136" s="104"/>
      <c r="BG136" s="104"/>
      <c r="BH136" s="104"/>
      <c r="BI136" s="104"/>
      <c r="BJ136" s="104"/>
      <c r="BK136" s="104"/>
      <c r="BL136" s="104"/>
      <c r="BM136" s="104"/>
      <c r="BN136" s="104"/>
      <c r="BO136" s="104"/>
      <c r="BP136" s="104"/>
      <c r="BQ136" s="104"/>
    </row>
    <row r="137" spans="2:69">
      <c r="B137" s="104"/>
      <c r="C137" s="155"/>
      <c r="D137" s="104"/>
      <c r="E137" s="104"/>
      <c r="F137" s="104"/>
      <c r="G137" s="104"/>
      <c r="H137" s="104"/>
      <c r="I137" s="104"/>
      <c r="J137" s="104"/>
      <c r="K137" s="104"/>
      <c r="L137" s="104"/>
      <c r="M137" s="147"/>
      <c r="N137" s="104"/>
      <c r="O137" s="104"/>
      <c r="P137" s="104"/>
      <c r="Q137" s="104"/>
      <c r="R137" s="104"/>
      <c r="S137" s="104"/>
      <c r="T137" s="104"/>
      <c r="U137" s="104"/>
      <c r="V137" s="104"/>
      <c r="W137" s="104"/>
      <c r="X137" s="104"/>
      <c r="Y137" s="104"/>
      <c r="Z137" s="104"/>
      <c r="AA137" s="104"/>
      <c r="AB137" s="10"/>
      <c r="AC137" s="104"/>
      <c r="AD137" s="10"/>
      <c r="AE137" s="147"/>
      <c r="AF137" s="104"/>
      <c r="AG137" s="104"/>
      <c r="AH137" s="104"/>
      <c r="AI137" s="104"/>
      <c r="AJ137" s="104"/>
      <c r="AK137" s="104"/>
      <c r="AL137" s="104"/>
      <c r="AM137" s="104"/>
      <c r="AN137" s="104"/>
      <c r="AO137" s="104"/>
      <c r="AP137" s="104"/>
      <c r="AQ137" s="104"/>
      <c r="AR137" s="104"/>
      <c r="AS137" s="104"/>
      <c r="AT137" s="104"/>
      <c r="AU137" s="104"/>
      <c r="AV137" s="104"/>
      <c r="AW137" s="104"/>
      <c r="AX137" s="104"/>
      <c r="AY137" s="104"/>
      <c r="AZ137" s="104"/>
      <c r="BA137" s="104"/>
      <c r="BB137" s="104"/>
      <c r="BC137" s="104"/>
      <c r="BD137" s="104"/>
      <c r="BE137" s="104"/>
      <c r="BF137" s="104"/>
      <c r="BG137" s="104"/>
      <c r="BH137" s="104"/>
      <c r="BI137" s="104"/>
      <c r="BJ137" s="104"/>
      <c r="BK137" s="104"/>
      <c r="BL137" s="104"/>
      <c r="BM137" s="104"/>
      <c r="BN137" s="104"/>
      <c r="BO137" s="104"/>
      <c r="BP137" s="104"/>
      <c r="BQ137" s="104"/>
    </row>
    <row r="138" spans="2:69">
      <c r="B138" s="104"/>
      <c r="C138" s="155"/>
      <c r="D138" s="104"/>
      <c r="E138" s="104"/>
      <c r="F138" s="104"/>
      <c r="G138" s="104"/>
      <c r="H138" s="104"/>
      <c r="I138" s="104"/>
      <c r="J138" s="104"/>
      <c r="K138" s="104"/>
      <c r="L138" s="104"/>
      <c r="M138" s="147"/>
      <c r="N138" s="104"/>
      <c r="O138" s="104"/>
      <c r="P138" s="104"/>
      <c r="Q138" s="104"/>
      <c r="R138" s="104"/>
      <c r="S138" s="104"/>
      <c r="T138" s="104"/>
      <c r="U138" s="104"/>
      <c r="V138" s="104"/>
      <c r="W138" s="104"/>
      <c r="X138" s="104"/>
      <c r="Y138" s="104"/>
      <c r="Z138" s="104"/>
      <c r="AA138" s="104"/>
      <c r="AB138" s="10"/>
      <c r="AC138" s="104"/>
      <c r="AD138" s="10"/>
      <c r="AE138" s="147"/>
      <c r="AF138" s="104"/>
      <c r="AG138" s="104"/>
      <c r="AH138" s="104"/>
      <c r="AI138" s="104"/>
      <c r="AJ138" s="104"/>
      <c r="AK138" s="104"/>
      <c r="AL138" s="104"/>
      <c r="AM138" s="104"/>
      <c r="AN138" s="104"/>
      <c r="AO138" s="104"/>
      <c r="AP138" s="104"/>
      <c r="AQ138" s="104"/>
      <c r="AR138" s="104"/>
      <c r="AS138" s="104"/>
      <c r="AT138" s="104"/>
      <c r="AU138" s="104"/>
      <c r="AV138" s="104"/>
      <c r="AW138" s="104"/>
      <c r="AX138" s="104"/>
      <c r="AY138" s="104"/>
      <c r="AZ138" s="104"/>
      <c r="BA138" s="104"/>
      <c r="BB138" s="104"/>
      <c r="BC138" s="104"/>
      <c r="BD138" s="104"/>
      <c r="BE138" s="104"/>
      <c r="BF138" s="104"/>
      <c r="BG138" s="104"/>
      <c r="BH138" s="104"/>
      <c r="BI138" s="104"/>
      <c r="BJ138" s="104"/>
      <c r="BK138" s="104"/>
      <c r="BL138" s="104"/>
      <c r="BM138" s="104"/>
      <c r="BN138" s="104"/>
      <c r="BO138" s="104"/>
      <c r="BP138" s="104"/>
      <c r="BQ138" s="104"/>
    </row>
    <row r="139" spans="2:69">
      <c r="B139" s="104"/>
      <c r="C139" s="155"/>
      <c r="D139" s="104"/>
      <c r="E139" s="104"/>
      <c r="F139" s="104"/>
      <c r="G139" s="104"/>
      <c r="H139" s="104"/>
      <c r="I139" s="104"/>
      <c r="J139" s="104"/>
      <c r="K139" s="104"/>
      <c r="L139" s="104"/>
      <c r="M139" s="147"/>
      <c r="N139" s="104"/>
      <c r="O139" s="104"/>
      <c r="P139" s="104"/>
      <c r="Q139" s="104"/>
      <c r="R139" s="104"/>
      <c r="S139" s="104"/>
      <c r="T139" s="104"/>
      <c r="U139" s="104"/>
      <c r="V139" s="104"/>
      <c r="W139" s="104"/>
      <c r="X139" s="104"/>
      <c r="Y139" s="104"/>
      <c r="Z139" s="104"/>
      <c r="AA139" s="104"/>
      <c r="AB139" s="10"/>
      <c r="AC139" s="104"/>
      <c r="AD139" s="10"/>
      <c r="AE139" s="147"/>
      <c r="AF139" s="104"/>
      <c r="AG139" s="104"/>
      <c r="AH139" s="104"/>
      <c r="AI139" s="104"/>
      <c r="AJ139" s="104"/>
      <c r="AK139" s="104"/>
      <c r="AL139" s="104"/>
      <c r="AM139" s="104"/>
      <c r="AN139" s="104"/>
      <c r="AO139" s="104"/>
      <c r="AP139" s="104"/>
      <c r="AQ139" s="104"/>
      <c r="AR139" s="104"/>
      <c r="AS139" s="104"/>
      <c r="AT139" s="104"/>
      <c r="AU139" s="104"/>
      <c r="AV139" s="104"/>
      <c r="AW139" s="104"/>
      <c r="AX139" s="104"/>
      <c r="AY139" s="104"/>
      <c r="AZ139" s="104"/>
      <c r="BA139" s="104"/>
      <c r="BB139" s="104"/>
      <c r="BC139" s="104"/>
      <c r="BD139" s="104"/>
      <c r="BE139" s="104"/>
      <c r="BF139" s="104"/>
      <c r="BG139" s="104"/>
      <c r="BH139" s="104"/>
      <c r="BI139" s="104"/>
      <c r="BJ139" s="104"/>
      <c r="BK139" s="104"/>
      <c r="BL139" s="104"/>
      <c r="BM139" s="104"/>
      <c r="BN139" s="104"/>
      <c r="BO139" s="104"/>
      <c r="BP139" s="104"/>
      <c r="BQ139" s="104"/>
    </row>
    <row r="140" spans="2:69">
      <c r="B140" s="104"/>
      <c r="C140" s="155"/>
      <c r="D140" s="104"/>
      <c r="E140" s="104"/>
      <c r="F140" s="104"/>
      <c r="G140" s="104"/>
      <c r="H140" s="104"/>
      <c r="I140" s="104"/>
      <c r="J140" s="104"/>
      <c r="K140" s="104"/>
      <c r="L140" s="104"/>
      <c r="M140" s="147"/>
      <c r="N140" s="104"/>
      <c r="O140" s="104"/>
      <c r="P140" s="104"/>
      <c r="Q140" s="104"/>
      <c r="R140" s="104"/>
      <c r="S140" s="104"/>
      <c r="T140" s="104"/>
      <c r="U140" s="104"/>
      <c r="V140" s="104"/>
      <c r="W140" s="104"/>
      <c r="X140" s="104"/>
      <c r="Y140" s="104"/>
      <c r="Z140" s="104"/>
      <c r="AA140" s="104"/>
      <c r="AB140" s="10"/>
      <c r="AC140" s="104"/>
      <c r="AD140" s="10"/>
      <c r="AE140" s="147"/>
      <c r="AF140" s="104"/>
      <c r="AG140" s="104"/>
      <c r="AH140" s="104"/>
      <c r="AI140" s="104"/>
      <c r="AJ140" s="104"/>
      <c r="AK140" s="104"/>
      <c r="AL140" s="104"/>
      <c r="AM140" s="104"/>
      <c r="AN140" s="104"/>
      <c r="AO140" s="104"/>
      <c r="AP140" s="104"/>
      <c r="AQ140" s="104"/>
      <c r="AR140" s="104"/>
      <c r="AS140" s="104"/>
      <c r="AT140" s="104"/>
      <c r="AU140" s="104"/>
      <c r="AV140" s="104"/>
      <c r="AW140" s="104"/>
      <c r="AX140" s="104"/>
      <c r="AY140" s="104"/>
      <c r="AZ140" s="104"/>
      <c r="BA140" s="104"/>
      <c r="BB140" s="104"/>
      <c r="BC140" s="104"/>
      <c r="BD140" s="104"/>
      <c r="BE140" s="104"/>
      <c r="BF140" s="104"/>
      <c r="BG140" s="104"/>
      <c r="BH140" s="104"/>
      <c r="BI140" s="104"/>
      <c r="BJ140" s="104"/>
      <c r="BK140" s="104"/>
      <c r="BL140" s="104"/>
      <c r="BM140" s="104"/>
      <c r="BN140" s="104"/>
      <c r="BO140" s="104"/>
      <c r="BP140" s="104"/>
      <c r="BQ140" s="104"/>
    </row>
    <row r="141" spans="2:69">
      <c r="B141" s="104"/>
      <c r="C141" s="155"/>
      <c r="D141" s="104"/>
      <c r="E141" s="104"/>
      <c r="F141" s="104"/>
      <c r="G141" s="104"/>
      <c r="H141" s="104"/>
      <c r="I141" s="104"/>
      <c r="J141" s="104"/>
      <c r="K141" s="104"/>
      <c r="L141" s="104"/>
      <c r="M141" s="147"/>
      <c r="N141" s="104"/>
      <c r="O141" s="104"/>
      <c r="P141" s="104"/>
      <c r="Q141" s="104"/>
      <c r="R141" s="104"/>
      <c r="S141" s="104"/>
      <c r="T141" s="104"/>
      <c r="U141" s="104"/>
      <c r="V141" s="104"/>
      <c r="W141" s="104"/>
      <c r="X141" s="104"/>
      <c r="Y141" s="104"/>
      <c r="Z141" s="104"/>
      <c r="AA141" s="104"/>
      <c r="AB141" s="10"/>
      <c r="AC141" s="104"/>
      <c r="AD141" s="10"/>
      <c r="AE141" s="147"/>
      <c r="AF141" s="104"/>
      <c r="AG141" s="104"/>
      <c r="AH141" s="104"/>
      <c r="AI141" s="104"/>
      <c r="AJ141" s="104"/>
      <c r="AK141" s="104"/>
      <c r="AL141" s="104"/>
      <c r="AM141" s="104"/>
      <c r="AN141" s="104"/>
      <c r="AO141" s="104"/>
      <c r="AP141" s="104"/>
      <c r="AQ141" s="104"/>
      <c r="AR141" s="104"/>
      <c r="AS141" s="104"/>
      <c r="AT141" s="104"/>
      <c r="AU141" s="104"/>
      <c r="AV141" s="104"/>
      <c r="AW141" s="104"/>
      <c r="AX141" s="104"/>
      <c r="AY141" s="104"/>
      <c r="AZ141" s="104"/>
      <c r="BA141" s="104"/>
      <c r="BB141" s="104"/>
      <c r="BC141" s="104"/>
      <c r="BD141" s="104"/>
      <c r="BE141" s="104"/>
      <c r="BF141" s="104"/>
      <c r="BG141" s="104"/>
      <c r="BH141" s="104"/>
      <c r="BI141" s="104"/>
      <c r="BJ141" s="104"/>
      <c r="BK141" s="104"/>
      <c r="BL141" s="104"/>
      <c r="BM141" s="104"/>
      <c r="BN141" s="104"/>
      <c r="BO141" s="104"/>
      <c r="BP141" s="104"/>
      <c r="BQ141" s="104"/>
    </row>
    <row r="142" spans="2:69">
      <c r="B142" s="104"/>
      <c r="C142" s="155"/>
      <c r="D142" s="104"/>
      <c r="E142" s="104"/>
      <c r="F142" s="104"/>
      <c r="G142" s="104"/>
      <c r="H142" s="104"/>
      <c r="I142" s="104"/>
      <c r="J142" s="104"/>
      <c r="K142" s="104"/>
      <c r="L142" s="104"/>
      <c r="M142" s="147"/>
      <c r="N142" s="104"/>
      <c r="O142" s="104"/>
      <c r="P142" s="104"/>
      <c r="Q142" s="104"/>
      <c r="R142" s="104"/>
      <c r="S142" s="104"/>
      <c r="T142" s="104"/>
      <c r="U142" s="104"/>
      <c r="V142" s="104"/>
      <c r="W142" s="104"/>
      <c r="X142" s="104"/>
      <c r="Y142" s="104"/>
      <c r="Z142" s="104"/>
      <c r="AA142" s="104"/>
      <c r="AB142" s="10"/>
      <c r="AC142" s="104"/>
      <c r="AD142" s="10"/>
      <c r="AE142" s="147"/>
      <c r="AF142" s="104"/>
      <c r="AG142" s="104"/>
      <c r="AH142" s="104"/>
      <c r="AI142" s="104"/>
      <c r="AJ142" s="104"/>
      <c r="AK142" s="104"/>
      <c r="AL142" s="104"/>
      <c r="AM142" s="104"/>
      <c r="AN142" s="104"/>
      <c r="AO142" s="104"/>
      <c r="AP142" s="104"/>
      <c r="AQ142" s="104"/>
      <c r="AR142" s="104"/>
      <c r="AS142" s="104"/>
      <c r="AT142" s="104"/>
      <c r="AU142" s="104"/>
      <c r="AV142" s="104"/>
      <c r="AW142" s="104"/>
      <c r="AX142" s="104"/>
      <c r="AY142" s="104"/>
      <c r="AZ142" s="104"/>
      <c r="BA142" s="104"/>
      <c r="BB142" s="104"/>
      <c r="BC142" s="104"/>
      <c r="BD142" s="104"/>
      <c r="BE142" s="104"/>
      <c r="BF142" s="104"/>
      <c r="BG142" s="104"/>
      <c r="BH142" s="104"/>
      <c r="BI142" s="104"/>
      <c r="BJ142" s="104"/>
      <c r="BK142" s="104"/>
      <c r="BL142" s="104"/>
      <c r="BM142" s="104"/>
      <c r="BN142" s="104"/>
      <c r="BO142" s="104"/>
      <c r="BP142" s="104"/>
      <c r="BQ142" s="104"/>
    </row>
    <row r="143" spans="2:69">
      <c r="B143" s="104"/>
      <c r="C143" s="155"/>
      <c r="D143" s="104"/>
      <c r="E143" s="104"/>
      <c r="F143" s="104"/>
      <c r="G143" s="104"/>
      <c r="H143" s="104"/>
      <c r="I143" s="104"/>
      <c r="J143" s="104"/>
      <c r="K143" s="104"/>
      <c r="L143" s="104"/>
      <c r="M143" s="147"/>
      <c r="N143" s="104"/>
      <c r="O143" s="104"/>
      <c r="P143" s="104"/>
      <c r="Q143" s="104"/>
      <c r="R143" s="104"/>
      <c r="S143" s="104"/>
      <c r="T143" s="104"/>
      <c r="U143" s="104"/>
      <c r="V143" s="104"/>
      <c r="W143" s="104"/>
      <c r="X143" s="104"/>
      <c r="Y143" s="104"/>
      <c r="Z143" s="104"/>
      <c r="AA143" s="104"/>
      <c r="AB143" s="10"/>
      <c r="AC143" s="104"/>
      <c r="AD143" s="10"/>
      <c r="AE143" s="147"/>
      <c r="AF143" s="104"/>
      <c r="AG143" s="104"/>
      <c r="AH143" s="104"/>
      <c r="AI143" s="104"/>
      <c r="AJ143" s="104"/>
      <c r="AK143" s="104"/>
      <c r="AL143" s="104"/>
      <c r="AM143" s="104"/>
      <c r="AN143" s="104"/>
      <c r="AO143" s="104"/>
      <c r="AP143" s="104"/>
      <c r="AQ143" s="104"/>
      <c r="AR143" s="104"/>
      <c r="AS143" s="104"/>
      <c r="AT143" s="104"/>
      <c r="AU143" s="104"/>
      <c r="AV143" s="104"/>
      <c r="AW143" s="104"/>
      <c r="AX143" s="104"/>
      <c r="AY143" s="104"/>
      <c r="AZ143" s="104"/>
      <c r="BA143" s="104"/>
      <c r="BB143" s="104"/>
      <c r="BC143" s="104"/>
      <c r="BD143" s="104"/>
      <c r="BE143" s="104"/>
      <c r="BF143" s="104"/>
      <c r="BG143" s="104"/>
      <c r="BH143" s="104"/>
      <c r="BI143" s="104"/>
      <c r="BJ143" s="104"/>
      <c r="BK143" s="104"/>
      <c r="BL143" s="104"/>
      <c r="BM143" s="104"/>
      <c r="BN143" s="104"/>
      <c r="BO143" s="104"/>
      <c r="BP143" s="104"/>
      <c r="BQ143" s="104"/>
    </row>
    <row r="144" spans="2:69">
      <c r="B144" s="104"/>
      <c r="C144" s="155"/>
      <c r="D144" s="104"/>
      <c r="E144" s="104"/>
      <c r="F144" s="104"/>
      <c r="G144" s="104"/>
      <c r="H144" s="104"/>
      <c r="I144" s="104"/>
      <c r="J144" s="104"/>
      <c r="K144" s="104"/>
      <c r="L144" s="104"/>
      <c r="M144" s="147"/>
      <c r="N144" s="104"/>
      <c r="O144" s="104"/>
      <c r="P144" s="104"/>
      <c r="Q144" s="104"/>
      <c r="R144" s="104"/>
      <c r="S144" s="104"/>
      <c r="T144" s="104"/>
      <c r="U144" s="104"/>
      <c r="V144" s="104"/>
      <c r="W144" s="104"/>
      <c r="X144" s="104"/>
      <c r="Y144" s="104"/>
      <c r="Z144" s="104"/>
      <c r="AA144" s="104"/>
      <c r="AB144" s="10"/>
      <c r="AC144" s="104"/>
      <c r="AD144" s="10"/>
      <c r="AE144" s="147"/>
      <c r="AF144" s="104"/>
      <c r="AG144" s="104"/>
      <c r="AH144" s="104"/>
      <c r="AI144" s="104"/>
      <c r="AJ144" s="104"/>
      <c r="AK144" s="104"/>
      <c r="AL144" s="104"/>
      <c r="AM144" s="104"/>
      <c r="AN144" s="104"/>
      <c r="AO144" s="104"/>
      <c r="AP144" s="104"/>
      <c r="AQ144" s="104"/>
      <c r="AR144" s="104"/>
      <c r="AS144" s="104"/>
      <c r="AT144" s="104"/>
      <c r="AU144" s="104"/>
      <c r="AV144" s="104"/>
      <c r="AW144" s="104"/>
      <c r="AX144" s="104"/>
      <c r="AY144" s="104"/>
      <c r="AZ144" s="104"/>
      <c r="BA144" s="104"/>
      <c r="BB144" s="104"/>
      <c r="BC144" s="104"/>
      <c r="BD144" s="104"/>
      <c r="BE144" s="104"/>
      <c r="BF144" s="104"/>
      <c r="BG144" s="104"/>
      <c r="BH144" s="104"/>
      <c r="BI144" s="104"/>
      <c r="BJ144" s="104"/>
      <c r="BK144" s="104"/>
      <c r="BL144" s="104"/>
      <c r="BM144" s="104"/>
      <c r="BN144" s="104"/>
      <c r="BO144" s="104"/>
      <c r="BP144" s="104"/>
      <c r="BQ144" s="104"/>
    </row>
    <row r="145" spans="2:69">
      <c r="B145" s="104"/>
      <c r="C145" s="155"/>
      <c r="D145" s="104"/>
      <c r="E145" s="104"/>
      <c r="F145" s="104"/>
      <c r="G145" s="104"/>
      <c r="H145" s="104"/>
      <c r="I145" s="104"/>
      <c r="J145" s="104"/>
      <c r="K145" s="104"/>
      <c r="L145" s="104"/>
      <c r="M145" s="147"/>
      <c r="N145" s="104"/>
      <c r="O145" s="104"/>
      <c r="P145" s="104"/>
      <c r="Q145" s="104"/>
      <c r="R145" s="104"/>
      <c r="S145" s="104"/>
      <c r="T145" s="104"/>
      <c r="U145" s="104"/>
      <c r="V145" s="104"/>
      <c r="W145" s="104"/>
      <c r="X145" s="104"/>
      <c r="Y145" s="104"/>
      <c r="Z145" s="104"/>
      <c r="AA145" s="104"/>
      <c r="AB145" s="10"/>
      <c r="AC145" s="104"/>
      <c r="AD145" s="10"/>
      <c r="AE145" s="147"/>
      <c r="AF145" s="104"/>
      <c r="AG145" s="104"/>
      <c r="AH145" s="104"/>
      <c r="AI145" s="104"/>
      <c r="AJ145" s="104"/>
      <c r="AK145" s="104"/>
      <c r="AL145" s="104"/>
      <c r="AM145" s="104"/>
      <c r="AN145" s="104"/>
      <c r="AO145" s="104"/>
      <c r="AP145" s="104"/>
      <c r="AQ145" s="104"/>
      <c r="AR145" s="104"/>
      <c r="AS145" s="104"/>
      <c r="AT145" s="104"/>
      <c r="AU145" s="104"/>
      <c r="AV145" s="104"/>
      <c r="AW145" s="104"/>
      <c r="AX145" s="104"/>
      <c r="AY145" s="104"/>
      <c r="AZ145" s="104"/>
      <c r="BA145" s="104"/>
      <c r="BB145" s="104"/>
      <c r="BC145" s="104"/>
      <c r="BD145" s="104"/>
      <c r="BE145" s="104"/>
      <c r="BF145" s="104"/>
      <c r="BG145" s="104"/>
      <c r="BH145" s="104"/>
      <c r="BI145" s="104"/>
      <c r="BJ145" s="104"/>
      <c r="BK145" s="104"/>
      <c r="BL145" s="104"/>
      <c r="BM145" s="104"/>
      <c r="BN145" s="104"/>
      <c r="BO145" s="104"/>
      <c r="BP145" s="104"/>
      <c r="BQ145" s="104"/>
    </row>
    <row r="146" spans="2:69">
      <c r="B146" s="104"/>
      <c r="C146" s="155"/>
      <c r="D146" s="104"/>
      <c r="E146" s="104"/>
      <c r="F146" s="104"/>
      <c r="G146" s="104"/>
      <c r="H146" s="104"/>
      <c r="I146" s="104"/>
      <c r="J146" s="104"/>
      <c r="K146" s="104"/>
      <c r="L146" s="104"/>
      <c r="M146" s="147"/>
      <c r="N146" s="104"/>
      <c r="O146" s="104"/>
      <c r="P146" s="104"/>
      <c r="Q146" s="104"/>
      <c r="R146" s="104"/>
      <c r="S146" s="104"/>
      <c r="T146" s="104"/>
      <c r="U146" s="104"/>
      <c r="V146" s="104"/>
      <c r="W146" s="104"/>
      <c r="X146" s="104"/>
      <c r="Y146" s="104"/>
      <c r="Z146" s="104"/>
      <c r="AA146" s="104"/>
      <c r="AB146" s="10"/>
      <c r="AC146" s="104"/>
      <c r="AD146" s="10"/>
      <c r="AE146" s="147"/>
      <c r="AF146" s="104"/>
      <c r="AG146" s="104"/>
      <c r="AH146" s="104"/>
      <c r="AI146" s="104"/>
      <c r="AJ146" s="104"/>
      <c r="AK146" s="104"/>
      <c r="AL146" s="104"/>
      <c r="AM146" s="104"/>
      <c r="AN146" s="104"/>
      <c r="AO146" s="104"/>
      <c r="AP146" s="104"/>
      <c r="AQ146" s="104"/>
      <c r="AR146" s="104"/>
      <c r="AS146" s="104"/>
      <c r="AT146" s="104"/>
      <c r="AU146" s="104"/>
      <c r="AV146" s="104"/>
      <c r="AW146" s="104"/>
      <c r="AX146" s="104"/>
      <c r="AY146" s="104"/>
      <c r="AZ146" s="104"/>
      <c r="BA146" s="104"/>
      <c r="BB146" s="104"/>
      <c r="BC146" s="104"/>
      <c r="BD146" s="104"/>
      <c r="BE146" s="104"/>
      <c r="BF146" s="104"/>
      <c r="BG146" s="104"/>
      <c r="BH146" s="104"/>
      <c r="BI146" s="104"/>
      <c r="BJ146" s="104"/>
      <c r="BK146" s="104"/>
      <c r="BL146" s="104"/>
      <c r="BM146" s="104"/>
      <c r="BN146" s="104"/>
      <c r="BO146" s="104"/>
      <c r="BP146" s="104"/>
      <c r="BQ146" s="104"/>
    </row>
    <row r="147" spans="2:69">
      <c r="B147" s="104"/>
      <c r="C147" s="155"/>
      <c r="D147" s="104"/>
      <c r="E147" s="104"/>
      <c r="F147" s="104"/>
      <c r="G147" s="104"/>
      <c r="H147" s="104"/>
      <c r="I147" s="104"/>
      <c r="J147" s="104"/>
      <c r="K147" s="104"/>
      <c r="L147" s="104"/>
      <c r="M147" s="147"/>
      <c r="N147" s="104"/>
      <c r="O147" s="104"/>
      <c r="P147" s="104"/>
      <c r="Q147" s="104"/>
      <c r="R147" s="104"/>
      <c r="S147" s="104"/>
      <c r="T147" s="104"/>
      <c r="U147" s="104"/>
      <c r="V147" s="104"/>
      <c r="W147" s="104"/>
      <c r="X147" s="104"/>
      <c r="Y147" s="104"/>
      <c r="Z147" s="104"/>
      <c r="AA147" s="104"/>
      <c r="AB147" s="10"/>
      <c r="AC147" s="104"/>
      <c r="AD147" s="10"/>
      <c r="AE147" s="147"/>
      <c r="AF147" s="104"/>
      <c r="AG147" s="104"/>
      <c r="AH147" s="104"/>
      <c r="AI147" s="104"/>
      <c r="AJ147" s="104"/>
      <c r="AK147" s="104"/>
      <c r="AL147" s="104"/>
      <c r="AM147" s="104"/>
      <c r="AN147" s="104"/>
      <c r="AO147" s="104"/>
      <c r="AP147" s="104"/>
      <c r="AQ147" s="104"/>
      <c r="AR147" s="104"/>
      <c r="AS147" s="104"/>
      <c r="AT147" s="104"/>
      <c r="AU147" s="104"/>
      <c r="AV147" s="104"/>
      <c r="AW147" s="104"/>
      <c r="AX147" s="104"/>
      <c r="AY147" s="104"/>
      <c r="AZ147" s="104"/>
      <c r="BA147" s="104"/>
      <c r="BB147" s="104"/>
      <c r="BC147" s="104"/>
      <c r="BD147" s="104"/>
      <c r="BE147" s="104"/>
      <c r="BF147" s="104"/>
      <c r="BG147" s="104"/>
      <c r="BH147" s="104"/>
      <c r="BI147" s="104"/>
      <c r="BJ147" s="104"/>
      <c r="BK147" s="104"/>
      <c r="BL147" s="104"/>
      <c r="BM147" s="104"/>
      <c r="BN147" s="104"/>
      <c r="BO147" s="104"/>
      <c r="BP147" s="104"/>
      <c r="BQ147" s="104"/>
    </row>
    <row r="148" spans="2:69">
      <c r="B148" s="104"/>
      <c r="C148" s="155"/>
      <c r="D148" s="104"/>
      <c r="E148" s="104"/>
      <c r="F148" s="104"/>
      <c r="G148" s="104"/>
      <c r="H148" s="104"/>
      <c r="I148" s="104"/>
      <c r="J148" s="104"/>
      <c r="K148" s="104"/>
      <c r="L148" s="104"/>
      <c r="M148" s="147"/>
      <c r="N148" s="104"/>
      <c r="O148" s="104"/>
      <c r="P148" s="104"/>
      <c r="Q148" s="104"/>
      <c r="R148" s="104"/>
      <c r="S148" s="104"/>
      <c r="T148" s="104"/>
      <c r="U148" s="104"/>
      <c r="V148" s="104"/>
      <c r="W148" s="104"/>
      <c r="X148" s="104"/>
      <c r="Y148" s="104"/>
      <c r="Z148" s="104"/>
      <c r="AA148" s="104"/>
      <c r="AB148" s="10"/>
      <c r="AC148" s="104"/>
      <c r="AD148" s="10"/>
      <c r="AE148" s="147"/>
      <c r="AF148" s="104"/>
      <c r="AG148" s="104"/>
      <c r="AH148" s="104"/>
      <c r="AI148" s="104"/>
      <c r="AJ148" s="104"/>
      <c r="AK148" s="104"/>
      <c r="AL148" s="104"/>
      <c r="AM148" s="104"/>
      <c r="AN148" s="104"/>
      <c r="AO148" s="104"/>
      <c r="AP148" s="104"/>
      <c r="AQ148" s="104"/>
      <c r="AR148" s="104"/>
      <c r="AS148" s="104"/>
      <c r="AT148" s="104"/>
      <c r="AU148" s="104"/>
      <c r="AV148" s="104"/>
      <c r="AW148" s="104"/>
      <c r="AX148" s="104"/>
      <c r="AY148" s="104"/>
      <c r="AZ148" s="104"/>
      <c r="BA148" s="104"/>
      <c r="BB148" s="104"/>
      <c r="BC148" s="104"/>
      <c r="BD148" s="104"/>
      <c r="BE148" s="104"/>
      <c r="BF148" s="104"/>
      <c r="BG148" s="104"/>
      <c r="BH148" s="104"/>
      <c r="BI148" s="104"/>
      <c r="BJ148" s="104"/>
      <c r="BK148" s="104"/>
      <c r="BL148" s="104"/>
      <c r="BM148" s="104"/>
      <c r="BN148" s="104"/>
      <c r="BO148" s="104"/>
      <c r="BP148" s="104"/>
      <c r="BQ148" s="104"/>
    </row>
    <row r="149" spans="2:69">
      <c r="B149" s="104"/>
      <c r="C149" s="155"/>
      <c r="D149" s="104"/>
      <c r="E149" s="104"/>
      <c r="F149" s="104"/>
      <c r="G149" s="104"/>
      <c r="H149" s="104"/>
      <c r="I149" s="104"/>
      <c r="J149" s="104"/>
      <c r="K149" s="104"/>
      <c r="L149" s="104"/>
      <c r="M149" s="147"/>
      <c r="N149" s="104"/>
      <c r="O149" s="104"/>
      <c r="P149" s="104"/>
      <c r="Q149" s="104"/>
      <c r="R149" s="104"/>
      <c r="S149" s="104"/>
      <c r="T149" s="104"/>
      <c r="U149" s="104"/>
      <c r="V149" s="104"/>
      <c r="W149" s="104"/>
      <c r="X149" s="104"/>
      <c r="Y149" s="104"/>
      <c r="Z149" s="104"/>
      <c r="AA149" s="104"/>
      <c r="AB149" s="10"/>
      <c r="AC149" s="104"/>
      <c r="AD149" s="10"/>
      <c r="AE149" s="147"/>
      <c r="AF149" s="104"/>
      <c r="AG149" s="104"/>
      <c r="AH149" s="104"/>
      <c r="AI149" s="104"/>
      <c r="AJ149" s="104"/>
      <c r="AK149" s="104"/>
      <c r="AL149" s="104"/>
      <c r="AM149" s="104"/>
      <c r="AN149" s="104"/>
      <c r="AO149" s="104"/>
      <c r="AP149" s="104"/>
      <c r="AQ149" s="104"/>
      <c r="AR149" s="104"/>
      <c r="AS149" s="104"/>
      <c r="AT149" s="104"/>
      <c r="AU149" s="104"/>
      <c r="AV149" s="104"/>
      <c r="AW149" s="104"/>
      <c r="AX149" s="104"/>
      <c r="AY149" s="104"/>
      <c r="AZ149" s="104"/>
      <c r="BA149" s="104"/>
      <c r="BB149" s="104"/>
      <c r="BC149" s="104"/>
      <c r="BD149" s="104"/>
      <c r="BE149" s="104"/>
      <c r="BF149" s="104"/>
      <c r="BG149" s="104"/>
      <c r="BH149" s="104"/>
      <c r="BI149" s="104"/>
      <c r="BJ149" s="104"/>
      <c r="BK149" s="104"/>
      <c r="BL149" s="104"/>
      <c r="BM149" s="104"/>
      <c r="BN149" s="104"/>
      <c r="BO149" s="104"/>
      <c r="BP149" s="104"/>
      <c r="BQ149" s="104"/>
    </row>
    <row r="150" spans="2:69">
      <c r="B150" s="104"/>
      <c r="C150" s="155"/>
      <c r="D150" s="104"/>
      <c r="E150" s="104"/>
      <c r="F150" s="104"/>
      <c r="G150" s="104"/>
      <c r="H150" s="104"/>
      <c r="I150" s="104"/>
      <c r="J150" s="104"/>
      <c r="K150" s="104"/>
      <c r="L150" s="104"/>
      <c r="M150" s="147"/>
      <c r="N150" s="104"/>
      <c r="O150" s="104"/>
      <c r="P150" s="104"/>
      <c r="Q150" s="104"/>
      <c r="R150" s="104"/>
      <c r="S150" s="104"/>
      <c r="T150" s="104"/>
      <c r="U150" s="104"/>
      <c r="V150" s="104"/>
      <c r="W150" s="104"/>
      <c r="X150" s="104"/>
      <c r="Y150" s="104"/>
      <c r="Z150" s="104"/>
      <c r="AA150" s="104"/>
      <c r="AB150" s="10"/>
      <c r="AC150" s="104"/>
      <c r="AD150" s="10"/>
      <c r="AE150" s="147"/>
      <c r="AF150" s="104"/>
      <c r="AG150" s="104"/>
      <c r="AH150" s="104"/>
      <c r="AI150" s="104"/>
      <c r="AJ150" s="104"/>
      <c r="AK150" s="104"/>
      <c r="AL150" s="104"/>
      <c r="AM150" s="104"/>
      <c r="AN150" s="104"/>
      <c r="AO150" s="104"/>
      <c r="AP150" s="104"/>
      <c r="AQ150" s="104"/>
      <c r="AR150" s="104"/>
      <c r="AS150" s="104"/>
      <c r="AT150" s="104"/>
      <c r="AU150" s="104"/>
      <c r="AV150" s="104"/>
      <c r="AW150" s="104"/>
      <c r="AX150" s="104"/>
      <c r="AY150" s="104"/>
      <c r="AZ150" s="104"/>
      <c r="BA150" s="104"/>
      <c r="BB150" s="104"/>
      <c r="BC150" s="104"/>
      <c r="BD150" s="104"/>
      <c r="BE150" s="104"/>
      <c r="BF150" s="104"/>
      <c r="BG150" s="104"/>
      <c r="BH150" s="104"/>
      <c r="BI150" s="104"/>
      <c r="BJ150" s="104"/>
      <c r="BK150" s="104"/>
      <c r="BL150" s="104"/>
      <c r="BM150" s="104"/>
      <c r="BN150" s="104"/>
      <c r="BO150" s="104"/>
      <c r="BP150" s="104"/>
      <c r="BQ150" s="104"/>
    </row>
    <row r="151" spans="2:69">
      <c r="B151" s="104"/>
      <c r="C151" s="155"/>
      <c r="D151" s="104"/>
      <c r="E151" s="104"/>
      <c r="F151" s="104"/>
      <c r="G151" s="104"/>
      <c r="H151" s="104"/>
      <c r="I151" s="104"/>
      <c r="J151" s="104"/>
      <c r="K151" s="104"/>
      <c r="L151" s="104"/>
      <c r="M151" s="147"/>
      <c r="N151" s="104"/>
      <c r="O151" s="104"/>
      <c r="P151" s="104"/>
      <c r="Q151" s="104"/>
      <c r="R151" s="104"/>
      <c r="S151" s="104"/>
      <c r="T151" s="104"/>
      <c r="U151" s="104"/>
      <c r="V151" s="104"/>
      <c r="W151" s="104"/>
      <c r="X151" s="104"/>
      <c r="Y151" s="104"/>
      <c r="Z151" s="104"/>
      <c r="AA151" s="104"/>
      <c r="AB151" s="10"/>
      <c r="AC151" s="104"/>
      <c r="AD151" s="10"/>
      <c r="AE151" s="147"/>
      <c r="AF151" s="104"/>
      <c r="AG151" s="104"/>
      <c r="AH151" s="104"/>
      <c r="AI151" s="104"/>
      <c r="AJ151" s="104"/>
      <c r="AK151" s="104"/>
      <c r="AL151" s="104"/>
      <c r="AM151" s="104"/>
      <c r="AN151" s="104"/>
      <c r="AO151" s="104"/>
      <c r="AP151" s="104"/>
      <c r="AQ151" s="104"/>
      <c r="AR151" s="104"/>
      <c r="AS151" s="104"/>
      <c r="AT151" s="104"/>
      <c r="AU151" s="104"/>
      <c r="AV151" s="104"/>
      <c r="AW151" s="104"/>
      <c r="AX151" s="104"/>
      <c r="AY151" s="104"/>
      <c r="AZ151" s="104"/>
      <c r="BA151" s="104"/>
      <c r="BB151" s="104"/>
      <c r="BC151" s="104"/>
      <c r="BD151" s="104"/>
      <c r="BE151" s="104"/>
      <c r="BF151" s="104"/>
      <c r="BG151" s="104"/>
      <c r="BH151" s="104"/>
      <c r="BI151" s="104"/>
      <c r="BJ151" s="104"/>
      <c r="BK151" s="104"/>
      <c r="BL151" s="104"/>
      <c r="BM151" s="104"/>
      <c r="BN151" s="104"/>
      <c r="BO151" s="104"/>
      <c r="BP151" s="104"/>
      <c r="BQ151" s="104"/>
    </row>
    <row r="152" spans="2:69">
      <c r="B152" s="104"/>
      <c r="C152" s="155"/>
      <c r="D152" s="104"/>
      <c r="E152" s="104"/>
      <c r="F152" s="104"/>
      <c r="G152" s="104"/>
      <c r="H152" s="104"/>
      <c r="I152" s="104"/>
      <c r="J152" s="104"/>
      <c r="K152" s="104"/>
      <c r="L152" s="104"/>
      <c r="M152" s="147"/>
      <c r="N152" s="104"/>
      <c r="O152" s="104"/>
      <c r="P152" s="104"/>
      <c r="Q152" s="104"/>
      <c r="R152" s="104"/>
      <c r="S152" s="104"/>
      <c r="T152" s="104"/>
      <c r="U152" s="104"/>
      <c r="V152" s="104"/>
      <c r="W152" s="104"/>
      <c r="X152" s="104"/>
      <c r="Y152" s="104"/>
      <c r="Z152" s="104"/>
      <c r="AA152" s="104"/>
      <c r="AB152" s="10"/>
      <c r="AC152" s="104"/>
      <c r="AD152" s="10"/>
      <c r="AE152" s="147"/>
      <c r="AF152" s="104"/>
      <c r="AG152" s="104"/>
      <c r="AH152" s="104"/>
      <c r="AI152" s="104"/>
      <c r="AJ152" s="104"/>
      <c r="AK152" s="104"/>
      <c r="AL152" s="104"/>
      <c r="AM152" s="104"/>
      <c r="AN152" s="104"/>
      <c r="AO152" s="104"/>
      <c r="AP152" s="104"/>
      <c r="AQ152" s="104"/>
      <c r="AR152" s="104"/>
      <c r="AS152" s="104"/>
      <c r="AT152" s="104"/>
      <c r="AU152" s="104"/>
      <c r="AV152" s="104"/>
      <c r="AW152" s="104"/>
      <c r="AX152" s="104"/>
      <c r="AY152" s="104"/>
      <c r="AZ152" s="104"/>
      <c r="BA152" s="104"/>
      <c r="BB152" s="104"/>
      <c r="BC152" s="104"/>
      <c r="BD152" s="104"/>
      <c r="BE152" s="104"/>
      <c r="BF152" s="104"/>
      <c r="BG152" s="104"/>
      <c r="BH152" s="104"/>
      <c r="BI152" s="104"/>
      <c r="BJ152" s="104"/>
      <c r="BK152" s="104"/>
      <c r="BL152" s="104"/>
      <c r="BM152" s="104"/>
      <c r="BN152" s="104"/>
      <c r="BO152" s="104"/>
      <c r="BP152" s="104"/>
      <c r="BQ152" s="104"/>
    </row>
    <row r="153" spans="2:69">
      <c r="B153" s="104"/>
      <c r="C153" s="155"/>
      <c r="D153" s="104"/>
      <c r="E153" s="104"/>
      <c r="F153" s="104"/>
      <c r="G153" s="104"/>
      <c r="H153" s="104"/>
      <c r="I153" s="104"/>
      <c r="J153" s="104"/>
      <c r="K153" s="104"/>
      <c r="L153" s="104"/>
      <c r="M153" s="147"/>
      <c r="N153" s="104"/>
      <c r="O153" s="104"/>
      <c r="P153" s="104"/>
      <c r="Q153" s="104"/>
      <c r="R153" s="104"/>
      <c r="S153" s="104"/>
      <c r="T153" s="104"/>
      <c r="U153" s="104"/>
      <c r="V153" s="104"/>
      <c r="W153" s="104"/>
      <c r="X153" s="104"/>
      <c r="Y153" s="104"/>
      <c r="Z153" s="104"/>
      <c r="AA153" s="104"/>
      <c r="AB153" s="10"/>
      <c r="AC153" s="104"/>
      <c r="AD153" s="10"/>
      <c r="AE153" s="147"/>
      <c r="AF153" s="104"/>
      <c r="AG153" s="104"/>
      <c r="AH153" s="104"/>
      <c r="AI153" s="104"/>
      <c r="AJ153" s="104"/>
      <c r="AK153" s="104"/>
      <c r="AL153" s="104"/>
      <c r="AM153" s="104"/>
      <c r="AN153" s="104"/>
      <c r="AO153" s="104"/>
      <c r="AP153" s="104"/>
      <c r="AQ153" s="104"/>
      <c r="AR153" s="104"/>
      <c r="AS153" s="104"/>
      <c r="AT153" s="104"/>
      <c r="AU153" s="104"/>
      <c r="AV153" s="104"/>
      <c r="AW153" s="104"/>
      <c r="AX153" s="104"/>
      <c r="AY153" s="104"/>
      <c r="AZ153" s="104"/>
      <c r="BA153" s="104"/>
      <c r="BB153" s="104"/>
      <c r="BC153" s="104"/>
      <c r="BD153" s="104"/>
      <c r="BE153" s="104"/>
      <c r="BF153" s="104"/>
      <c r="BG153" s="104"/>
      <c r="BH153" s="104"/>
      <c r="BI153" s="104"/>
      <c r="BJ153" s="104"/>
      <c r="BK153" s="104"/>
      <c r="BL153" s="104"/>
      <c r="BM153" s="104"/>
      <c r="BN153" s="104"/>
      <c r="BO153" s="104"/>
      <c r="BP153" s="104"/>
      <c r="BQ153" s="104"/>
    </row>
    <row r="154" spans="2:69">
      <c r="B154" s="104"/>
      <c r="C154" s="155"/>
      <c r="D154" s="104"/>
      <c r="E154" s="104"/>
      <c r="F154" s="104"/>
      <c r="G154" s="104"/>
      <c r="H154" s="104"/>
      <c r="I154" s="104"/>
      <c r="J154" s="104"/>
      <c r="K154" s="104"/>
      <c r="L154" s="104"/>
      <c r="M154" s="147"/>
      <c r="N154" s="104"/>
      <c r="O154" s="104"/>
      <c r="P154" s="104"/>
      <c r="Q154" s="104"/>
      <c r="R154" s="104"/>
      <c r="S154" s="104"/>
      <c r="T154" s="104"/>
      <c r="U154" s="104"/>
      <c r="V154" s="104"/>
      <c r="W154" s="104"/>
      <c r="X154" s="104"/>
      <c r="Y154" s="104"/>
      <c r="Z154" s="104"/>
      <c r="AA154" s="104"/>
      <c r="AB154" s="10"/>
      <c r="AC154" s="104"/>
      <c r="AD154" s="10"/>
      <c r="AE154" s="147"/>
      <c r="AF154" s="104"/>
      <c r="AG154" s="104"/>
      <c r="AH154" s="104"/>
      <c r="AI154" s="104"/>
      <c r="AJ154" s="104"/>
      <c r="AK154" s="104"/>
      <c r="AL154" s="104"/>
      <c r="AM154" s="104"/>
      <c r="AN154" s="104"/>
      <c r="AO154" s="104"/>
      <c r="AP154" s="104"/>
      <c r="AQ154" s="104"/>
      <c r="AR154" s="104"/>
      <c r="AS154" s="104"/>
      <c r="AT154" s="104"/>
      <c r="AU154" s="104"/>
      <c r="AV154" s="104"/>
      <c r="AW154" s="104"/>
      <c r="AX154" s="104"/>
      <c r="AY154" s="104"/>
      <c r="AZ154" s="104"/>
      <c r="BA154" s="104"/>
      <c r="BB154" s="104"/>
      <c r="BC154" s="104"/>
      <c r="BD154" s="104"/>
      <c r="BE154" s="104"/>
      <c r="BF154" s="104"/>
      <c r="BG154" s="104"/>
      <c r="BH154" s="104"/>
      <c r="BI154" s="104"/>
      <c r="BJ154" s="104"/>
      <c r="BK154" s="104"/>
      <c r="BL154" s="104"/>
      <c r="BM154" s="104"/>
      <c r="BN154" s="104"/>
      <c r="BO154" s="104"/>
      <c r="BP154" s="104"/>
      <c r="BQ154" s="104"/>
    </row>
    <row r="155" spans="2:69">
      <c r="B155" s="104"/>
      <c r="C155" s="155"/>
      <c r="D155" s="104"/>
      <c r="E155" s="104"/>
      <c r="F155" s="104"/>
      <c r="G155" s="104"/>
      <c r="H155" s="104"/>
      <c r="I155" s="104"/>
      <c r="J155" s="104"/>
      <c r="K155" s="104"/>
      <c r="L155" s="104"/>
      <c r="M155" s="147"/>
      <c r="N155" s="104"/>
      <c r="O155" s="104"/>
      <c r="P155" s="104"/>
      <c r="Q155" s="104"/>
      <c r="R155" s="104"/>
      <c r="S155" s="104"/>
      <c r="T155" s="104"/>
      <c r="U155" s="104"/>
      <c r="V155" s="104"/>
      <c r="W155" s="104"/>
      <c r="X155" s="104"/>
      <c r="Y155" s="104"/>
      <c r="Z155" s="104"/>
      <c r="AA155" s="104"/>
      <c r="AB155" s="10"/>
      <c r="AC155" s="104"/>
      <c r="AD155" s="10"/>
      <c r="AE155" s="147"/>
      <c r="AF155" s="104"/>
      <c r="AG155" s="104"/>
      <c r="AH155" s="104"/>
      <c r="AI155" s="104"/>
      <c r="AJ155" s="104"/>
      <c r="AK155" s="104"/>
      <c r="AL155" s="104"/>
      <c r="AM155" s="104"/>
      <c r="AN155" s="104"/>
      <c r="AO155" s="104"/>
      <c r="AP155" s="104"/>
      <c r="AQ155" s="104"/>
      <c r="AR155" s="104"/>
      <c r="AS155" s="104"/>
      <c r="AT155" s="104"/>
      <c r="AU155" s="104"/>
      <c r="AV155" s="104"/>
      <c r="AW155" s="104"/>
      <c r="AX155" s="104"/>
      <c r="AY155" s="104"/>
      <c r="AZ155" s="104"/>
      <c r="BA155" s="104"/>
      <c r="BB155" s="104"/>
      <c r="BC155" s="104"/>
      <c r="BD155" s="104"/>
      <c r="BE155" s="104"/>
      <c r="BF155" s="104"/>
      <c r="BG155" s="104"/>
      <c r="BH155" s="104"/>
      <c r="BI155" s="104"/>
      <c r="BJ155" s="104"/>
      <c r="BK155" s="104"/>
      <c r="BL155" s="104"/>
      <c r="BM155" s="104"/>
      <c r="BN155" s="104"/>
      <c r="BO155" s="104"/>
      <c r="BP155" s="104"/>
      <c r="BQ155" s="104"/>
    </row>
    <row r="156" spans="2:69">
      <c r="B156" s="104"/>
      <c r="C156" s="155"/>
      <c r="D156" s="104"/>
      <c r="E156" s="104"/>
      <c r="F156" s="104"/>
      <c r="G156" s="104"/>
      <c r="H156" s="104"/>
      <c r="I156" s="104"/>
      <c r="J156" s="104"/>
      <c r="K156" s="104"/>
      <c r="L156" s="104"/>
      <c r="M156" s="147"/>
      <c r="N156" s="104"/>
      <c r="O156" s="104"/>
      <c r="P156" s="104"/>
      <c r="Q156" s="104"/>
      <c r="R156" s="104"/>
      <c r="S156" s="104"/>
      <c r="T156" s="104"/>
      <c r="U156" s="104"/>
      <c r="V156" s="104"/>
      <c r="W156" s="104"/>
      <c r="X156" s="104"/>
      <c r="Y156" s="104"/>
      <c r="Z156" s="104"/>
      <c r="AA156" s="104"/>
      <c r="AB156" s="10"/>
      <c r="AC156" s="104"/>
      <c r="AD156" s="10"/>
      <c r="AE156" s="147"/>
      <c r="AF156" s="104"/>
      <c r="AG156" s="104"/>
      <c r="AH156" s="104"/>
      <c r="AI156" s="104"/>
      <c r="AJ156" s="104"/>
      <c r="AK156" s="104"/>
      <c r="AL156" s="104"/>
      <c r="AM156" s="104"/>
      <c r="AN156" s="104"/>
      <c r="AO156" s="104"/>
      <c r="AP156" s="104"/>
      <c r="AQ156" s="104"/>
      <c r="AR156" s="104"/>
      <c r="AS156" s="104"/>
      <c r="AT156" s="104"/>
      <c r="AU156" s="104"/>
      <c r="AV156" s="104"/>
      <c r="AW156" s="104"/>
      <c r="AX156" s="104"/>
      <c r="AY156" s="104"/>
      <c r="AZ156" s="104"/>
      <c r="BA156" s="104"/>
      <c r="BB156" s="104"/>
      <c r="BC156" s="104"/>
      <c r="BD156" s="104"/>
      <c r="BE156" s="104"/>
      <c r="BF156" s="104"/>
      <c r="BG156" s="104"/>
      <c r="BH156" s="104"/>
      <c r="BI156" s="104"/>
      <c r="BJ156" s="104"/>
      <c r="BK156" s="104"/>
      <c r="BL156" s="104"/>
      <c r="BM156" s="104"/>
      <c r="BN156" s="104"/>
      <c r="BO156" s="104"/>
      <c r="BP156" s="104"/>
      <c r="BQ156" s="104"/>
    </row>
    <row r="157" spans="2:69">
      <c r="B157" s="104"/>
      <c r="C157" s="155"/>
      <c r="D157" s="104"/>
      <c r="E157" s="104"/>
      <c r="F157" s="104"/>
      <c r="G157" s="104"/>
      <c r="H157" s="104"/>
      <c r="I157" s="104"/>
      <c r="J157" s="104"/>
      <c r="K157" s="104"/>
      <c r="L157" s="104"/>
      <c r="M157" s="147"/>
      <c r="N157" s="104"/>
      <c r="O157" s="104"/>
      <c r="P157" s="104"/>
      <c r="Q157" s="104"/>
      <c r="R157" s="104"/>
      <c r="S157" s="104"/>
      <c r="T157" s="104"/>
      <c r="U157" s="104"/>
      <c r="V157" s="104"/>
      <c r="W157" s="104"/>
      <c r="X157" s="104"/>
      <c r="Y157" s="104"/>
      <c r="Z157" s="104"/>
      <c r="AA157" s="104"/>
      <c r="AB157" s="10"/>
      <c r="AC157" s="104"/>
      <c r="AD157" s="10"/>
      <c r="AE157" s="147"/>
      <c r="AF157" s="104"/>
      <c r="AG157" s="104"/>
      <c r="AH157" s="104"/>
      <c r="AI157" s="104"/>
      <c r="AJ157" s="104"/>
      <c r="AK157" s="104"/>
      <c r="AL157" s="104"/>
      <c r="AM157" s="104"/>
      <c r="AN157" s="104"/>
      <c r="AO157" s="104"/>
      <c r="AP157" s="104"/>
      <c r="AQ157" s="104"/>
      <c r="AR157" s="104"/>
      <c r="AS157" s="104"/>
      <c r="AT157" s="104"/>
      <c r="AU157" s="104"/>
      <c r="AV157" s="104"/>
      <c r="AW157" s="104"/>
      <c r="AX157" s="104"/>
      <c r="AY157" s="104"/>
      <c r="AZ157" s="104"/>
      <c r="BA157" s="104"/>
      <c r="BB157" s="104"/>
      <c r="BC157" s="104"/>
      <c r="BD157" s="104"/>
      <c r="BE157" s="104"/>
      <c r="BF157" s="104"/>
      <c r="BG157" s="104"/>
      <c r="BH157" s="104"/>
      <c r="BI157" s="104"/>
      <c r="BJ157" s="104"/>
      <c r="BK157" s="104"/>
      <c r="BL157" s="104"/>
      <c r="BM157" s="104"/>
      <c r="BN157" s="104"/>
      <c r="BO157" s="104"/>
      <c r="BP157" s="104"/>
      <c r="BQ157" s="104"/>
    </row>
    <row r="158" spans="2:69">
      <c r="B158" s="104"/>
      <c r="C158" s="155"/>
      <c r="D158" s="104"/>
      <c r="E158" s="104"/>
      <c r="F158" s="104"/>
      <c r="G158" s="104"/>
      <c r="H158" s="104"/>
      <c r="I158" s="104"/>
      <c r="J158" s="104"/>
      <c r="K158" s="104"/>
      <c r="L158" s="104"/>
      <c r="M158" s="147"/>
      <c r="N158" s="104"/>
      <c r="O158" s="104"/>
      <c r="P158" s="104"/>
      <c r="Q158" s="104"/>
      <c r="R158" s="104"/>
      <c r="S158" s="104"/>
      <c r="T158" s="104"/>
      <c r="U158" s="104"/>
      <c r="V158" s="104"/>
      <c r="W158" s="104"/>
      <c r="X158" s="104"/>
      <c r="Y158" s="104"/>
      <c r="Z158" s="104"/>
      <c r="AA158" s="104"/>
      <c r="AB158" s="10"/>
      <c r="AC158" s="104"/>
      <c r="AD158" s="10"/>
      <c r="AE158" s="147"/>
      <c r="AF158" s="104"/>
      <c r="AG158" s="104"/>
      <c r="AH158" s="104"/>
      <c r="AI158" s="104"/>
      <c r="AJ158" s="104"/>
      <c r="AK158" s="104"/>
      <c r="AL158" s="104"/>
      <c r="AM158" s="104"/>
      <c r="AN158" s="104"/>
      <c r="AO158" s="104"/>
      <c r="AP158" s="104"/>
      <c r="AQ158" s="104"/>
      <c r="AR158" s="104"/>
      <c r="AS158" s="104"/>
      <c r="AT158" s="104"/>
      <c r="AU158" s="104"/>
      <c r="AV158" s="104"/>
      <c r="AW158" s="104"/>
      <c r="AX158" s="104"/>
      <c r="AY158" s="104"/>
      <c r="AZ158" s="104"/>
      <c r="BA158" s="104"/>
      <c r="BB158" s="104"/>
      <c r="BC158" s="104"/>
      <c r="BD158" s="104"/>
      <c r="BE158" s="104"/>
      <c r="BF158" s="104"/>
      <c r="BG158" s="104"/>
      <c r="BH158" s="104"/>
      <c r="BI158" s="104"/>
      <c r="BJ158" s="104"/>
      <c r="BK158" s="104"/>
      <c r="BL158" s="104"/>
      <c r="BM158" s="104"/>
      <c r="BN158" s="104"/>
      <c r="BO158" s="104"/>
      <c r="BP158" s="104"/>
      <c r="BQ158" s="104"/>
    </row>
    <row r="159" spans="2:69">
      <c r="B159" s="104"/>
      <c r="C159" s="155"/>
      <c r="D159" s="104"/>
      <c r="E159" s="104"/>
      <c r="F159" s="104"/>
      <c r="G159" s="104"/>
      <c r="H159" s="104"/>
      <c r="I159" s="104"/>
      <c r="J159" s="104"/>
      <c r="K159" s="104"/>
      <c r="L159" s="104"/>
      <c r="M159" s="147"/>
      <c r="N159" s="104"/>
      <c r="O159" s="104"/>
      <c r="P159" s="104"/>
      <c r="Q159" s="104"/>
      <c r="R159" s="104"/>
      <c r="S159" s="104"/>
      <c r="T159" s="104"/>
      <c r="U159" s="104"/>
      <c r="V159" s="104"/>
      <c r="W159" s="104"/>
      <c r="X159" s="104"/>
      <c r="Y159" s="104"/>
      <c r="Z159" s="104"/>
      <c r="AA159" s="104"/>
      <c r="AB159" s="10"/>
      <c r="AC159" s="104"/>
      <c r="AD159" s="10"/>
      <c r="AE159" s="147"/>
      <c r="AF159" s="104"/>
      <c r="AG159" s="104"/>
      <c r="AH159" s="104"/>
      <c r="AI159" s="104"/>
      <c r="AJ159" s="104"/>
      <c r="AK159" s="104"/>
      <c r="AL159" s="104"/>
      <c r="AM159" s="104"/>
      <c r="AN159" s="104"/>
      <c r="AO159" s="104"/>
      <c r="AP159" s="104"/>
      <c r="AQ159" s="104"/>
      <c r="AR159" s="104"/>
      <c r="AS159" s="104"/>
      <c r="AT159" s="104"/>
      <c r="AU159" s="104"/>
      <c r="AV159" s="104"/>
      <c r="AW159" s="104"/>
      <c r="AX159" s="104"/>
      <c r="AY159" s="104"/>
      <c r="AZ159" s="104"/>
      <c r="BA159" s="104"/>
      <c r="BB159" s="104"/>
      <c r="BC159" s="104"/>
      <c r="BD159" s="104"/>
      <c r="BE159" s="104"/>
      <c r="BF159" s="104"/>
      <c r="BG159" s="104"/>
      <c r="BH159" s="104"/>
      <c r="BI159" s="104"/>
      <c r="BJ159" s="104"/>
      <c r="BK159" s="104"/>
      <c r="BL159" s="104"/>
      <c r="BM159" s="104"/>
      <c r="BN159" s="104"/>
      <c r="BO159" s="104"/>
      <c r="BP159" s="104"/>
      <c r="BQ159" s="104"/>
    </row>
    <row r="160" spans="2:69">
      <c r="B160" s="104"/>
      <c r="C160" s="155"/>
      <c r="D160" s="104"/>
      <c r="E160" s="104"/>
      <c r="F160" s="104"/>
      <c r="G160" s="104"/>
      <c r="H160" s="104"/>
      <c r="I160" s="104"/>
      <c r="J160" s="104"/>
      <c r="K160" s="104"/>
      <c r="L160" s="104"/>
      <c r="M160" s="147"/>
      <c r="N160" s="104"/>
      <c r="O160" s="104"/>
      <c r="P160" s="104"/>
      <c r="Q160" s="104"/>
      <c r="R160" s="104"/>
      <c r="S160" s="104"/>
      <c r="T160" s="104"/>
      <c r="U160" s="104"/>
      <c r="V160" s="104"/>
      <c r="W160" s="104"/>
      <c r="X160" s="104"/>
      <c r="Y160" s="104"/>
      <c r="Z160" s="104"/>
      <c r="AA160" s="104"/>
      <c r="AB160" s="10"/>
      <c r="AC160" s="104"/>
      <c r="AD160" s="10"/>
      <c r="AE160" s="147"/>
      <c r="AF160" s="104"/>
      <c r="AG160" s="104"/>
      <c r="AH160" s="104"/>
      <c r="AI160" s="104"/>
      <c r="AJ160" s="104"/>
      <c r="AK160" s="104"/>
      <c r="AL160" s="104"/>
      <c r="AM160" s="104"/>
      <c r="AN160" s="104"/>
      <c r="AO160" s="104"/>
      <c r="AP160" s="104"/>
      <c r="AQ160" s="104"/>
      <c r="AR160" s="104"/>
      <c r="AS160" s="104"/>
      <c r="AT160" s="104"/>
      <c r="AU160" s="104"/>
      <c r="AV160" s="104"/>
      <c r="AW160" s="104"/>
      <c r="AX160" s="104"/>
      <c r="AY160" s="104"/>
      <c r="AZ160" s="104"/>
      <c r="BA160" s="104"/>
      <c r="BB160" s="104"/>
      <c r="BC160" s="104"/>
      <c r="BD160" s="104"/>
      <c r="BE160" s="104"/>
      <c r="BF160" s="104"/>
      <c r="BG160" s="104"/>
      <c r="BH160" s="104"/>
      <c r="BI160" s="104"/>
      <c r="BJ160" s="104"/>
      <c r="BK160" s="104"/>
      <c r="BL160" s="104"/>
      <c r="BM160" s="104"/>
      <c r="BN160" s="104"/>
      <c r="BO160" s="104"/>
      <c r="BP160" s="104"/>
      <c r="BQ160" s="104"/>
    </row>
    <row r="161" spans="2:69">
      <c r="B161" s="104"/>
      <c r="C161" s="155"/>
      <c r="D161" s="104"/>
      <c r="E161" s="104"/>
      <c r="F161" s="104"/>
      <c r="G161" s="104"/>
      <c r="H161" s="104"/>
      <c r="I161" s="104"/>
      <c r="J161" s="104"/>
      <c r="K161" s="104"/>
      <c r="L161" s="104"/>
      <c r="M161" s="147"/>
      <c r="N161" s="104"/>
      <c r="O161" s="104"/>
      <c r="P161" s="104"/>
      <c r="Q161" s="104"/>
      <c r="R161" s="104"/>
      <c r="S161" s="104"/>
      <c r="T161" s="104"/>
      <c r="U161" s="104"/>
      <c r="V161" s="104"/>
      <c r="W161" s="104"/>
      <c r="X161" s="104"/>
      <c r="Y161" s="104"/>
      <c r="Z161" s="104"/>
      <c r="AA161" s="104"/>
      <c r="AB161" s="10"/>
      <c r="AC161" s="104"/>
      <c r="AD161" s="10"/>
      <c r="AE161" s="147"/>
      <c r="AF161" s="104"/>
      <c r="AG161" s="104"/>
      <c r="AH161" s="104"/>
      <c r="AI161" s="104"/>
      <c r="AJ161" s="104"/>
      <c r="AK161" s="104"/>
      <c r="AL161" s="104"/>
      <c r="AM161" s="104"/>
      <c r="AN161" s="104"/>
      <c r="AO161" s="104"/>
      <c r="AP161" s="104"/>
      <c r="AQ161" s="104"/>
      <c r="AR161" s="104"/>
      <c r="AS161" s="104"/>
      <c r="AT161" s="104"/>
      <c r="AU161" s="104"/>
      <c r="AV161" s="104"/>
      <c r="AW161" s="104"/>
      <c r="AX161" s="104"/>
      <c r="AY161" s="104"/>
      <c r="AZ161" s="104"/>
      <c r="BA161" s="104"/>
      <c r="BB161" s="104"/>
      <c r="BC161" s="104"/>
      <c r="BD161" s="104"/>
      <c r="BE161" s="104"/>
      <c r="BF161" s="104"/>
      <c r="BG161" s="104"/>
      <c r="BH161" s="104"/>
      <c r="BI161" s="104"/>
      <c r="BJ161" s="104"/>
      <c r="BK161" s="104"/>
      <c r="BL161" s="104"/>
      <c r="BM161" s="104"/>
      <c r="BN161" s="104"/>
      <c r="BO161" s="104"/>
      <c r="BP161" s="104"/>
      <c r="BQ161" s="104"/>
    </row>
    <row r="162" spans="2:69">
      <c r="B162" s="104"/>
      <c r="C162" s="155"/>
      <c r="D162" s="104"/>
      <c r="E162" s="104"/>
      <c r="F162" s="104"/>
      <c r="G162" s="104"/>
      <c r="H162" s="104"/>
      <c r="I162" s="104"/>
      <c r="J162" s="104"/>
      <c r="K162" s="104"/>
      <c r="L162" s="104"/>
      <c r="M162" s="147"/>
      <c r="N162" s="104"/>
      <c r="O162" s="104"/>
      <c r="P162" s="104"/>
      <c r="Q162" s="104"/>
      <c r="R162" s="104"/>
      <c r="S162" s="104"/>
      <c r="T162" s="104"/>
      <c r="U162" s="104"/>
      <c r="V162" s="104"/>
      <c r="W162" s="104"/>
      <c r="X162" s="104"/>
      <c r="Y162" s="104"/>
      <c r="Z162" s="104"/>
      <c r="AA162" s="104"/>
      <c r="AB162" s="10"/>
      <c r="AC162" s="104"/>
      <c r="AD162" s="10"/>
      <c r="AE162" s="147"/>
      <c r="AF162" s="104"/>
      <c r="AG162" s="104"/>
      <c r="AH162" s="104"/>
      <c r="AI162" s="104"/>
      <c r="AJ162" s="104"/>
      <c r="AK162" s="104"/>
      <c r="AL162" s="104"/>
      <c r="AM162" s="104"/>
      <c r="AN162" s="104"/>
      <c r="AO162" s="104"/>
      <c r="AP162" s="104"/>
      <c r="AQ162" s="104"/>
      <c r="AR162" s="104"/>
      <c r="AS162" s="104"/>
      <c r="AT162" s="104"/>
      <c r="AU162" s="104"/>
      <c r="AV162" s="104"/>
      <c r="AW162" s="104"/>
      <c r="AX162" s="104"/>
      <c r="AY162" s="104"/>
      <c r="AZ162" s="104"/>
      <c r="BA162" s="104"/>
      <c r="BB162" s="104"/>
      <c r="BC162" s="104"/>
      <c r="BD162" s="104"/>
      <c r="BE162" s="104"/>
      <c r="BF162" s="104"/>
      <c r="BG162" s="104"/>
      <c r="BH162" s="104"/>
      <c r="BI162" s="104"/>
      <c r="BJ162" s="104"/>
      <c r="BK162" s="104"/>
      <c r="BL162" s="104"/>
      <c r="BM162" s="104"/>
      <c r="BN162" s="104"/>
      <c r="BO162" s="104"/>
      <c r="BP162" s="104"/>
      <c r="BQ162" s="104"/>
    </row>
    <row r="163" spans="2:69">
      <c r="B163" s="104"/>
      <c r="C163" s="155"/>
      <c r="D163" s="104"/>
      <c r="E163" s="104"/>
      <c r="F163" s="104"/>
      <c r="G163" s="104"/>
      <c r="H163" s="104"/>
      <c r="I163" s="104"/>
      <c r="J163" s="104"/>
      <c r="K163" s="104"/>
      <c r="L163" s="104"/>
      <c r="M163" s="147"/>
      <c r="N163" s="104"/>
      <c r="O163" s="104"/>
      <c r="P163" s="104"/>
      <c r="Q163" s="104"/>
      <c r="R163" s="104"/>
      <c r="S163" s="104"/>
      <c r="T163" s="104"/>
      <c r="U163" s="104"/>
      <c r="V163" s="104"/>
      <c r="W163" s="104"/>
      <c r="X163" s="104"/>
      <c r="Y163" s="104"/>
      <c r="Z163" s="104"/>
      <c r="AA163" s="104"/>
      <c r="AB163" s="10"/>
      <c r="AC163" s="104"/>
      <c r="AD163" s="10"/>
      <c r="AE163" s="147"/>
      <c r="AF163" s="104"/>
      <c r="AG163" s="104"/>
      <c r="AH163" s="104"/>
      <c r="AI163" s="104"/>
      <c r="AJ163" s="104"/>
      <c r="AK163" s="104"/>
      <c r="AL163" s="104"/>
      <c r="AM163" s="104"/>
      <c r="AN163" s="104"/>
      <c r="AO163" s="104"/>
      <c r="AP163" s="104"/>
      <c r="AQ163" s="104"/>
      <c r="AR163" s="104"/>
      <c r="AS163" s="104"/>
      <c r="AT163" s="104"/>
      <c r="AU163" s="104"/>
      <c r="AV163" s="104"/>
      <c r="AW163" s="104"/>
      <c r="AX163" s="104"/>
      <c r="AY163" s="104"/>
      <c r="AZ163" s="104"/>
      <c r="BA163" s="104"/>
      <c r="BB163" s="104"/>
      <c r="BC163" s="104"/>
      <c r="BD163" s="104"/>
      <c r="BE163" s="104"/>
      <c r="BF163" s="104"/>
      <c r="BG163" s="104"/>
      <c r="BH163" s="104"/>
      <c r="BI163" s="104"/>
      <c r="BJ163" s="104"/>
      <c r="BK163" s="104"/>
      <c r="BL163" s="104"/>
      <c r="BM163" s="104"/>
      <c r="BN163" s="104"/>
      <c r="BO163" s="104"/>
      <c r="BP163" s="104"/>
      <c r="BQ163" s="104"/>
    </row>
    <row r="164" spans="2:69">
      <c r="B164" s="104"/>
      <c r="C164" s="155"/>
      <c r="D164" s="104"/>
      <c r="E164" s="104"/>
      <c r="F164" s="104"/>
      <c r="G164" s="104"/>
      <c r="H164" s="104"/>
      <c r="I164" s="104"/>
      <c r="J164" s="104"/>
      <c r="K164" s="104"/>
      <c r="L164" s="104"/>
      <c r="M164" s="147"/>
      <c r="N164" s="104"/>
      <c r="O164" s="104"/>
      <c r="P164" s="104"/>
      <c r="Q164" s="104"/>
      <c r="R164" s="104"/>
      <c r="S164" s="104"/>
      <c r="T164" s="104"/>
      <c r="U164" s="104"/>
      <c r="V164" s="104"/>
      <c r="W164" s="104"/>
      <c r="X164" s="104"/>
      <c r="Y164" s="104"/>
      <c r="Z164" s="104"/>
      <c r="AA164" s="104"/>
      <c r="AB164" s="10"/>
      <c r="AC164" s="104"/>
      <c r="AD164" s="10"/>
      <c r="AE164" s="147"/>
      <c r="AF164" s="104"/>
      <c r="AG164" s="104"/>
      <c r="AH164" s="104"/>
      <c r="AI164" s="104"/>
      <c r="AJ164" s="104"/>
      <c r="AK164" s="104"/>
      <c r="AL164" s="104"/>
      <c r="AM164" s="104"/>
      <c r="AN164" s="104"/>
      <c r="AO164" s="104"/>
      <c r="AP164" s="104"/>
      <c r="AQ164" s="104"/>
      <c r="AR164" s="104"/>
      <c r="AS164" s="104"/>
      <c r="AT164" s="104"/>
      <c r="AU164" s="104"/>
      <c r="AV164" s="104"/>
      <c r="AW164" s="104"/>
      <c r="AX164" s="104"/>
      <c r="AY164" s="104"/>
      <c r="AZ164" s="104"/>
      <c r="BA164" s="104"/>
      <c r="BB164" s="104"/>
      <c r="BC164" s="104"/>
      <c r="BD164" s="104"/>
      <c r="BE164" s="104"/>
      <c r="BF164" s="104"/>
      <c r="BG164" s="104"/>
      <c r="BH164" s="104"/>
      <c r="BI164" s="104"/>
      <c r="BJ164" s="104"/>
      <c r="BK164" s="104"/>
      <c r="BL164" s="104"/>
      <c r="BM164" s="104"/>
      <c r="BN164" s="104"/>
      <c r="BO164" s="104"/>
      <c r="BP164" s="104"/>
      <c r="BQ164" s="104"/>
    </row>
    <row r="165" spans="2:69">
      <c r="B165" s="104"/>
      <c r="C165" s="155"/>
      <c r="D165" s="104"/>
      <c r="E165" s="104"/>
      <c r="F165" s="104"/>
      <c r="G165" s="104"/>
      <c r="H165" s="104"/>
      <c r="I165" s="104"/>
      <c r="J165" s="104"/>
      <c r="K165" s="104"/>
      <c r="L165" s="104"/>
      <c r="M165" s="147"/>
      <c r="N165" s="104"/>
      <c r="O165" s="104"/>
      <c r="P165" s="104"/>
      <c r="Q165" s="104"/>
      <c r="R165" s="104"/>
      <c r="S165" s="104"/>
      <c r="T165" s="104"/>
      <c r="U165" s="104"/>
      <c r="V165" s="104"/>
      <c r="W165" s="104"/>
      <c r="X165" s="104"/>
      <c r="Y165" s="104"/>
      <c r="Z165" s="104"/>
      <c r="AA165" s="104"/>
      <c r="AB165" s="10"/>
      <c r="AC165" s="104"/>
      <c r="AD165" s="10"/>
      <c r="AE165" s="147"/>
      <c r="AF165" s="104"/>
      <c r="AG165" s="104"/>
      <c r="AH165" s="104"/>
      <c r="AI165" s="104"/>
      <c r="AJ165" s="104"/>
      <c r="AK165" s="104"/>
      <c r="AL165" s="104"/>
      <c r="AM165" s="104"/>
      <c r="AN165" s="104"/>
      <c r="AO165" s="104"/>
      <c r="AP165" s="104"/>
      <c r="AQ165" s="104"/>
      <c r="AR165" s="104"/>
      <c r="AS165" s="104"/>
      <c r="AT165" s="104"/>
      <c r="AU165" s="104"/>
      <c r="AV165" s="104"/>
      <c r="AW165" s="104"/>
      <c r="AX165" s="104"/>
      <c r="AY165" s="104"/>
      <c r="AZ165" s="104"/>
      <c r="BA165" s="104"/>
      <c r="BB165" s="104"/>
      <c r="BC165" s="104"/>
      <c r="BD165" s="104"/>
      <c r="BE165" s="104"/>
      <c r="BF165" s="104"/>
      <c r="BG165" s="104"/>
      <c r="BH165" s="104"/>
      <c r="BI165" s="104"/>
      <c r="BJ165" s="104"/>
      <c r="BK165" s="104"/>
      <c r="BL165" s="104"/>
      <c r="BM165" s="104"/>
      <c r="BN165" s="104"/>
      <c r="BO165" s="104"/>
      <c r="BP165" s="104"/>
      <c r="BQ165" s="104"/>
    </row>
    <row r="166" spans="2:69">
      <c r="B166" s="104"/>
      <c r="C166" s="155"/>
      <c r="D166" s="104"/>
      <c r="E166" s="104"/>
      <c r="F166" s="104"/>
      <c r="G166" s="104"/>
      <c r="H166" s="104"/>
      <c r="I166" s="104"/>
      <c r="J166" s="104"/>
      <c r="K166" s="104"/>
      <c r="L166" s="104"/>
      <c r="M166" s="147"/>
      <c r="N166" s="104"/>
      <c r="O166" s="104"/>
      <c r="P166" s="104"/>
      <c r="Q166" s="104"/>
      <c r="R166" s="104"/>
      <c r="S166" s="104"/>
      <c r="T166" s="104"/>
      <c r="U166" s="104"/>
      <c r="V166" s="104"/>
      <c r="W166" s="104"/>
      <c r="X166" s="104"/>
      <c r="Y166" s="104"/>
      <c r="Z166" s="104"/>
      <c r="AA166" s="104"/>
      <c r="AB166" s="10"/>
      <c r="AC166" s="104"/>
      <c r="AD166" s="10"/>
      <c r="AE166" s="147"/>
      <c r="AF166" s="104"/>
      <c r="AG166" s="104"/>
      <c r="AH166" s="104"/>
      <c r="AI166" s="104"/>
      <c r="AJ166" s="104"/>
      <c r="AK166" s="104"/>
      <c r="AL166" s="104"/>
      <c r="AM166" s="104"/>
      <c r="AN166" s="104"/>
      <c r="AO166" s="104"/>
      <c r="AP166" s="104"/>
      <c r="AQ166" s="104"/>
      <c r="AR166" s="104"/>
      <c r="AS166" s="104"/>
      <c r="AT166" s="104"/>
      <c r="AU166" s="104"/>
      <c r="AV166" s="104"/>
      <c r="AW166" s="104"/>
      <c r="AX166" s="104"/>
      <c r="AY166" s="104"/>
      <c r="AZ166" s="104"/>
      <c r="BA166" s="104"/>
      <c r="BB166" s="104"/>
      <c r="BC166" s="104"/>
      <c r="BD166" s="104"/>
      <c r="BE166" s="104"/>
      <c r="BF166" s="104"/>
      <c r="BG166" s="104"/>
      <c r="BH166" s="104"/>
      <c r="BI166" s="104"/>
      <c r="BJ166" s="104"/>
      <c r="BK166" s="104"/>
      <c r="BL166" s="104"/>
      <c r="BM166" s="104"/>
      <c r="BN166" s="104"/>
      <c r="BO166" s="104"/>
      <c r="BP166" s="104"/>
      <c r="BQ166" s="104"/>
    </row>
    <row r="167" spans="2:69">
      <c r="B167" s="104"/>
      <c r="C167" s="155"/>
      <c r="D167" s="104"/>
      <c r="E167" s="104"/>
      <c r="F167" s="104"/>
      <c r="G167" s="104"/>
      <c r="H167" s="104"/>
      <c r="I167" s="104"/>
      <c r="J167" s="104"/>
      <c r="K167" s="104"/>
      <c r="L167" s="104"/>
      <c r="M167" s="147"/>
      <c r="N167" s="104"/>
      <c r="O167" s="104"/>
      <c r="P167" s="104"/>
      <c r="Q167" s="104"/>
      <c r="R167" s="104"/>
      <c r="S167" s="104"/>
      <c r="T167" s="104"/>
      <c r="U167" s="104"/>
      <c r="V167" s="104"/>
      <c r="W167" s="104"/>
      <c r="X167" s="104"/>
      <c r="Y167" s="104"/>
      <c r="Z167" s="104"/>
      <c r="AA167" s="104"/>
      <c r="AB167" s="10"/>
      <c r="AC167" s="104"/>
      <c r="AD167" s="10"/>
      <c r="AE167" s="147"/>
      <c r="AF167" s="104"/>
      <c r="AG167" s="104"/>
      <c r="AH167" s="104"/>
      <c r="AI167" s="104"/>
      <c r="AJ167" s="104"/>
      <c r="AK167" s="104"/>
      <c r="AL167" s="104"/>
      <c r="AM167" s="104"/>
      <c r="AN167" s="104"/>
      <c r="AO167" s="104"/>
      <c r="AP167" s="104"/>
      <c r="AQ167" s="104"/>
      <c r="AR167" s="104"/>
      <c r="AS167" s="104"/>
      <c r="AT167" s="104"/>
      <c r="AU167" s="104"/>
      <c r="AV167" s="104"/>
      <c r="AW167" s="104"/>
      <c r="AX167" s="104"/>
      <c r="AY167" s="104"/>
      <c r="AZ167" s="104"/>
      <c r="BA167" s="104"/>
      <c r="BB167" s="104"/>
      <c r="BC167" s="104"/>
      <c r="BD167" s="104"/>
      <c r="BE167" s="104"/>
      <c r="BF167" s="104"/>
      <c r="BG167" s="104"/>
      <c r="BH167" s="104"/>
      <c r="BI167" s="104"/>
      <c r="BJ167" s="104"/>
      <c r="BK167" s="104"/>
      <c r="BL167" s="104"/>
      <c r="BM167" s="104"/>
      <c r="BN167" s="104"/>
      <c r="BO167" s="104"/>
      <c r="BP167" s="104"/>
      <c r="BQ167" s="104"/>
    </row>
    <row r="168" spans="2:69">
      <c r="B168" s="104"/>
      <c r="C168" s="155"/>
      <c r="D168" s="104"/>
      <c r="E168" s="104"/>
      <c r="F168" s="104"/>
      <c r="G168" s="104"/>
      <c r="H168" s="104"/>
      <c r="I168" s="104"/>
      <c r="J168" s="104"/>
      <c r="K168" s="104"/>
      <c r="L168" s="104"/>
      <c r="M168" s="147"/>
      <c r="N168" s="104"/>
      <c r="O168" s="104"/>
      <c r="P168" s="104"/>
      <c r="Q168" s="104"/>
      <c r="R168" s="104"/>
      <c r="S168" s="104"/>
      <c r="T168" s="104"/>
      <c r="U168" s="104"/>
      <c r="V168" s="104"/>
      <c r="W168" s="104"/>
      <c r="X168" s="104"/>
      <c r="Y168" s="104"/>
      <c r="Z168" s="104"/>
      <c r="AA168" s="104"/>
      <c r="AB168" s="10"/>
      <c r="AC168" s="104"/>
      <c r="AD168" s="10"/>
      <c r="AE168" s="147"/>
      <c r="AF168" s="104"/>
      <c r="AG168" s="104"/>
      <c r="AH168" s="104"/>
      <c r="AI168" s="104"/>
      <c r="AJ168" s="104"/>
      <c r="AK168" s="104"/>
      <c r="AL168" s="104"/>
      <c r="AM168" s="104"/>
      <c r="AN168" s="104"/>
      <c r="AO168" s="104"/>
      <c r="AP168" s="104"/>
      <c r="AQ168" s="104"/>
      <c r="AR168" s="104"/>
      <c r="AS168" s="104"/>
      <c r="AT168" s="104"/>
      <c r="AU168" s="104"/>
      <c r="AV168" s="104"/>
      <c r="AW168" s="104"/>
      <c r="AX168" s="104"/>
      <c r="AY168" s="104"/>
      <c r="AZ168" s="104"/>
      <c r="BA168" s="104"/>
      <c r="BB168" s="104"/>
      <c r="BC168" s="104"/>
      <c r="BD168" s="104"/>
      <c r="BE168" s="104"/>
      <c r="BF168" s="104"/>
      <c r="BG168" s="104"/>
      <c r="BH168" s="104"/>
      <c r="BI168" s="104"/>
      <c r="BJ168" s="104"/>
      <c r="BK168" s="104"/>
      <c r="BL168" s="104"/>
      <c r="BM168" s="104"/>
      <c r="BN168" s="104"/>
      <c r="BO168" s="104"/>
      <c r="BP168" s="104"/>
      <c r="BQ168" s="104"/>
    </row>
    <row r="169" spans="2:69">
      <c r="B169" s="104"/>
      <c r="C169" s="155"/>
      <c r="D169" s="104"/>
      <c r="E169" s="104"/>
      <c r="F169" s="104"/>
      <c r="G169" s="104"/>
      <c r="H169" s="104"/>
      <c r="I169" s="104"/>
      <c r="J169" s="104"/>
      <c r="K169" s="104"/>
      <c r="L169" s="104"/>
      <c r="M169" s="147"/>
      <c r="N169" s="104"/>
      <c r="O169" s="104"/>
      <c r="P169" s="104"/>
      <c r="Q169" s="104"/>
      <c r="R169" s="104"/>
      <c r="S169" s="104"/>
      <c r="T169" s="104"/>
      <c r="U169" s="104"/>
      <c r="V169" s="104"/>
      <c r="W169" s="104"/>
      <c r="X169" s="104"/>
      <c r="Y169" s="104"/>
      <c r="Z169" s="104"/>
      <c r="AA169" s="104"/>
      <c r="AB169" s="10"/>
      <c r="AC169" s="104"/>
      <c r="AD169" s="10"/>
      <c r="AE169" s="147"/>
      <c r="AF169" s="104"/>
      <c r="AG169" s="104"/>
      <c r="AH169" s="104"/>
      <c r="AI169" s="104"/>
      <c r="AJ169" s="104"/>
      <c r="AK169" s="104"/>
      <c r="AL169" s="104"/>
      <c r="AM169" s="104"/>
      <c r="AN169" s="104"/>
      <c r="AO169" s="104"/>
      <c r="AP169" s="104"/>
      <c r="AQ169" s="104"/>
      <c r="AR169" s="104"/>
      <c r="AS169" s="104"/>
      <c r="AT169" s="104"/>
      <c r="AU169" s="104"/>
      <c r="AV169" s="104"/>
      <c r="AW169" s="104"/>
      <c r="AX169" s="104"/>
      <c r="AY169" s="104"/>
      <c r="AZ169" s="104"/>
      <c r="BA169" s="104"/>
      <c r="BB169" s="104"/>
      <c r="BC169" s="104"/>
      <c r="BD169" s="104"/>
      <c r="BE169" s="104"/>
      <c r="BF169" s="104"/>
      <c r="BG169" s="104"/>
      <c r="BH169" s="104"/>
      <c r="BI169" s="104"/>
      <c r="BJ169" s="104"/>
      <c r="BK169" s="104"/>
      <c r="BL169" s="104"/>
      <c r="BM169" s="104"/>
      <c r="BN169" s="104"/>
      <c r="BO169" s="104"/>
      <c r="BP169" s="104"/>
      <c r="BQ169" s="104"/>
    </row>
    <row r="170" spans="2:69">
      <c r="B170" s="104"/>
      <c r="C170" s="155"/>
      <c r="D170" s="104"/>
      <c r="E170" s="104"/>
      <c r="F170" s="104"/>
      <c r="G170" s="104"/>
      <c r="H170" s="104"/>
      <c r="I170" s="104"/>
      <c r="J170" s="104"/>
      <c r="K170" s="104"/>
      <c r="L170" s="104"/>
      <c r="M170" s="147"/>
      <c r="N170" s="104"/>
      <c r="O170" s="104"/>
      <c r="P170" s="104"/>
      <c r="Q170" s="104"/>
      <c r="R170" s="104"/>
      <c r="S170" s="104"/>
      <c r="T170" s="104"/>
      <c r="U170" s="104"/>
      <c r="V170" s="104"/>
      <c r="W170" s="104"/>
      <c r="X170" s="104"/>
      <c r="Y170" s="104"/>
      <c r="Z170" s="104"/>
      <c r="AA170" s="104"/>
      <c r="AB170" s="10"/>
      <c r="AC170" s="104"/>
      <c r="AD170" s="10"/>
      <c r="AE170" s="147"/>
      <c r="AF170" s="104"/>
      <c r="AG170" s="104"/>
      <c r="AH170" s="104"/>
      <c r="AI170" s="104"/>
      <c r="AJ170" s="104"/>
      <c r="AK170" s="104"/>
      <c r="AL170" s="104"/>
      <c r="AM170" s="104"/>
      <c r="AN170" s="104"/>
      <c r="AO170" s="104"/>
      <c r="AP170" s="104"/>
      <c r="AQ170" s="104"/>
      <c r="AR170" s="104"/>
      <c r="AS170" s="104"/>
      <c r="AT170" s="104"/>
      <c r="AU170" s="104"/>
      <c r="AV170" s="104"/>
      <c r="AW170" s="104"/>
      <c r="AX170" s="104"/>
      <c r="AY170" s="104"/>
      <c r="AZ170" s="104"/>
      <c r="BA170" s="104"/>
      <c r="BB170" s="104"/>
      <c r="BC170" s="104"/>
      <c r="BD170" s="104"/>
      <c r="BE170" s="104"/>
      <c r="BF170" s="104"/>
      <c r="BG170" s="104"/>
      <c r="BH170" s="104"/>
      <c r="BI170" s="104"/>
      <c r="BJ170" s="104"/>
      <c r="BK170" s="104"/>
      <c r="BL170" s="104"/>
      <c r="BM170" s="104"/>
      <c r="BN170" s="104"/>
      <c r="BO170" s="104"/>
      <c r="BP170" s="104"/>
      <c r="BQ170" s="104"/>
    </row>
    <row r="171" spans="2:69">
      <c r="B171" s="104"/>
      <c r="C171" s="155"/>
      <c r="D171" s="104"/>
      <c r="E171" s="104"/>
      <c r="F171" s="104"/>
      <c r="G171" s="104"/>
      <c r="H171" s="104"/>
      <c r="I171" s="104"/>
      <c r="J171" s="104"/>
      <c r="K171" s="104"/>
      <c r="L171" s="104"/>
      <c r="M171" s="147"/>
      <c r="N171" s="104"/>
      <c r="O171" s="104"/>
      <c r="P171" s="104"/>
      <c r="Q171" s="104"/>
      <c r="R171" s="104"/>
      <c r="S171" s="104"/>
      <c r="T171" s="104"/>
      <c r="U171" s="104"/>
      <c r="V171" s="104"/>
      <c r="W171" s="104"/>
      <c r="X171" s="104"/>
      <c r="Y171" s="104"/>
      <c r="Z171" s="104"/>
      <c r="AA171" s="104"/>
      <c r="AB171" s="10"/>
      <c r="AC171" s="104"/>
      <c r="AD171" s="10"/>
      <c r="AE171" s="147"/>
      <c r="AF171" s="104"/>
      <c r="AG171" s="104"/>
      <c r="AH171" s="104"/>
      <c r="AI171" s="104"/>
      <c r="AJ171" s="104"/>
      <c r="AK171" s="104"/>
      <c r="AL171" s="104"/>
      <c r="AM171" s="104"/>
      <c r="AN171" s="104"/>
      <c r="AO171" s="104"/>
      <c r="AP171" s="104"/>
      <c r="AQ171" s="104"/>
      <c r="AR171" s="104"/>
      <c r="AS171" s="104"/>
      <c r="AT171" s="104"/>
      <c r="AU171" s="104"/>
      <c r="AV171" s="104"/>
      <c r="AW171" s="104"/>
      <c r="AX171" s="104"/>
      <c r="AY171" s="104"/>
      <c r="AZ171" s="104"/>
      <c r="BA171" s="104"/>
      <c r="BB171" s="104"/>
      <c r="BC171" s="104"/>
      <c r="BD171" s="104"/>
      <c r="BE171" s="104"/>
      <c r="BF171" s="104"/>
      <c r="BG171" s="104"/>
      <c r="BH171" s="104"/>
      <c r="BI171" s="104"/>
      <c r="BJ171" s="104"/>
      <c r="BK171" s="104"/>
      <c r="BL171" s="104"/>
      <c r="BM171" s="104"/>
      <c r="BN171" s="104"/>
      <c r="BO171" s="104"/>
      <c r="BP171" s="104"/>
      <c r="BQ171" s="104"/>
    </row>
    <row r="172" spans="2:69">
      <c r="B172" s="104"/>
      <c r="C172" s="155"/>
      <c r="D172" s="104"/>
      <c r="E172" s="104"/>
      <c r="F172" s="104"/>
      <c r="G172" s="104"/>
      <c r="H172" s="104"/>
      <c r="I172" s="104"/>
      <c r="J172" s="104"/>
      <c r="K172" s="104"/>
      <c r="L172" s="104"/>
      <c r="M172" s="147"/>
      <c r="N172" s="104"/>
      <c r="O172" s="104"/>
      <c r="P172" s="104"/>
      <c r="Q172" s="104"/>
      <c r="R172" s="104"/>
      <c r="S172" s="104"/>
      <c r="T172" s="104"/>
      <c r="U172" s="104"/>
      <c r="V172" s="104"/>
      <c r="W172" s="104"/>
      <c r="X172" s="104"/>
      <c r="Y172" s="104"/>
      <c r="Z172" s="104"/>
      <c r="AA172" s="104"/>
      <c r="AB172" s="10"/>
      <c r="AC172" s="104"/>
      <c r="AD172" s="10"/>
      <c r="AE172" s="147"/>
      <c r="AF172" s="104"/>
      <c r="AG172" s="104"/>
      <c r="AH172" s="104"/>
      <c r="AI172" s="104"/>
      <c r="AJ172" s="104"/>
      <c r="AK172" s="104"/>
      <c r="AL172" s="104"/>
      <c r="AM172" s="104"/>
      <c r="AN172" s="104"/>
      <c r="AO172" s="104"/>
      <c r="AP172" s="104"/>
      <c r="AQ172" s="104"/>
      <c r="AR172" s="104"/>
      <c r="AS172" s="104"/>
      <c r="AT172" s="104"/>
      <c r="AU172" s="104"/>
      <c r="AV172" s="104"/>
      <c r="AW172" s="104"/>
      <c r="AX172" s="104"/>
      <c r="AY172" s="104"/>
      <c r="AZ172" s="104"/>
      <c r="BA172" s="104"/>
      <c r="BB172" s="104"/>
      <c r="BC172" s="104"/>
      <c r="BD172" s="104"/>
      <c r="BE172" s="104"/>
      <c r="BF172" s="104"/>
      <c r="BG172" s="104"/>
      <c r="BH172" s="104"/>
      <c r="BI172" s="104"/>
      <c r="BJ172" s="104"/>
      <c r="BK172" s="104"/>
      <c r="BL172" s="104"/>
      <c r="BM172" s="104"/>
      <c r="BN172" s="104"/>
      <c r="BO172" s="104"/>
      <c r="BP172" s="104"/>
      <c r="BQ172" s="104"/>
    </row>
    <row r="173" spans="2:69">
      <c r="B173" s="104"/>
      <c r="C173" s="155"/>
      <c r="D173" s="104"/>
      <c r="E173" s="104"/>
      <c r="F173" s="104"/>
      <c r="G173" s="104"/>
      <c r="H173" s="104"/>
      <c r="I173" s="104"/>
      <c r="J173" s="104"/>
      <c r="K173" s="104"/>
      <c r="L173" s="104"/>
      <c r="M173" s="147"/>
      <c r="N173" s="104"/>
      <c r="O173" s="104"/>
      <c r="P173" s="104"/>
      <c r="Q173" s="104"/>
      <c r="R173" s="104"/>
      <c r="S173" s="104"/>
      <c r="T173" s="104"/>
      <c r="U173" s="104"/>
      <c r="V173" s="104"/>
      <c r="W173" s="104"/>
      <c r="X173" s="104"/>
      <c r="Y173" s="104"/>
      <c r="Z173" s="104"/>
      <c r="AA173" s="104"/>
      <c r="AB173" s="10"/>
      <c r="AC173" s="104"/>
      <c r="AD173" s="10"/>
      <c r="AE173" s="147"/>
      <c r="AF173" s="104"/>
      <c r="AG173" s="104"/>
      <c r="AH173" s="104"/>
      <c r="AI173" s="104"/>
      <c r="AJ173" s="104"/>
      <c r="AK173" s="104"/>
      <c r="AL173" s="104"/>
      <c r="AM173" s="104"/>
      <c r="AN173" s="104"/>
      <c r="AO173" s="104"/>
      <c r="AP173" s="104"/>
      <c r="AQ173" s="104"/>
      <c r="AR173" s="104"/>
      <c r="AS173" s="104"/>
      <c r="AT173" s="104"/>
      <c r="AU173" s="104"/>
      <c r="AV173" s="104"/>
      <c r="AW173" s="104"/>
      <c r="AX173" s="104"/>
      <c r="AY173" s="104"/>
      <c r="AZ173" s="104"/>
      <c r="BA173" s="104"/>
      <c r="BB173" s="104"/>
      <c r="BC173" s="104"/>
      <c r="BD173" s="104"/>
      <c r="BE173" s="104"/>
      <c r="BF173" s="104"/>
      <c r="BG173" s="104"/>
      <c r="BH173" s="104"/>
      <c r="BI173" s="104"/>
      <c r="BJ173" s="104"/>
      <c r="BK173" s="104"/>
      <c r="BL173" s="104"/>
      <c r="BM173" s="104"/>
      <c r="BN173" s="104"/>
      <c r="BO173" s="104"/>
      <c r="BP173" s="104"/>
      <c r="BQ173" s="104"/>
    </row>
    <row r="174" spans="2:69">
      <c r="B174" s="104"/>
      <c r="C174" s="155"/>
      <c r="D174" s="104"/>
      <c r="E174" s="104"/>
      <c r="F174" s="104"/>
      <c r="G174" s="104"/>
      <c r="H174" s="104"/>
      <c r="I174" s="104"/>
      <c r="J174" s="104"/>
      <c r="K174" s="104"/>
      <c r="L174" s="104"/>
      <c r="M174" s="147"/>
      <c r="N174" s="104"/>
      <c r="O174" s="104"/>
      <c r="P174" s="104"/>
      <c r="Q174" s="104"/>
      <c r="R174" s="104"/>
      <c r="S174" s="104"/>
      <c r="T174" s="104"/>
      <c r="U174" s="104"/>
      <c r="V174" s="104"/>
      <c r="W174" s="104"/>
      <c r="X174" s="104"/>
      <c r="Y174" s="104"/>
      <c r="Z174" s="104"/>
      <c r="AA174" s="104"/>
      <c r="AB174" s="10"/>
      <c r="AC174" s="104"/>
      <c r="AD174" s="10"/>
      <c r="AE174" s="147"/>
      <c r="AF174" s="104"/>
      <c r="AG174" s="104"/>
      <c r="AH174" s="104"/>
      <c r="AI174" s="104"/>
      <c r="AJ174" s="104"/>
      <c r="AK174" s="104"/>
      <c r="AL174" s="104"/>
      <c r="AM174" s="104"/>
      <c r="AN174" s="104"/>
      <c r="AO174" s="104"/>
      <c r="AP174" s="104"/>
      <c r="AQ174" s="104"/>
      <c r="AR174" s="104"/>
      <c r="AS174" s="104"/>
      <c r="AT174" s="104"/>
      <c r="AU174" s="104"/>
      <c r="AV174" s="104"/>
      <c r="AW174" s="104"/>
      <c r="AX174" s="104"/>
      <c r="AY174" s="104"/>
      <c r="AZ174" s="104"/>
      <c r="BA174" s="104"/>
      <c r="BB174" s="104"/>
      <c r="BC174" s="104"/>
      <c r="BD174" s="104"/>
      <c r="BE174" s="104"/>
      <c r="BF174" s="104"/>
      <c r="BG174" s="104"/>
      <c r="BH174" s="104"/>
      <c r="BI174" s="104"/>
      <c r="BJ174" s="104"/>
      <c r="BK174" s="104"/>
      <c r="BL174" s="104"/>
      <c r="BM174" s="104"/>
      <c r="BN174" s="104"/>
      <c r="BO174" s="104"/>
      <c r="BP174" s="104"/>
      <c r="BQ174" s="104"/>
    </row>
    <row r="175" spans="2:69">
      <c r="B175" s="104"/>
      <c r="C175" s="155"/>
      <c r="D175" s="104"/>
      <c r="E175" s="104"/>
      <c r="F175" s="104"/>
      <c r="G175" s="104"/>
      <c r="H175" s="104"/>
      <c r="I175" s="104"/>
      <c r="J175" s="104"/>
      <c r="K175" s="104"/>
      <c r="L175" s="104"/>
      <c r="M175" s="147"/>
      <c r="N175" s="104"/>
      <c r="O175" s="104"/>
      <c r="P175" s="104"/>
      <c r="Q175" s="104"/>
      <c r="R175" s="104"/>
      <c r="S175" s="104"/>
      <c r="T175" s="104"/>
      <c r="U175" s="104"/>
      <c r="V175" s="104"/>
      <c r="W175" s="104"/>
      <c r="X175" s="104"/>
      <c r="Y175" s="104"/>
      <c r="Z175" s="104"/>
      <c r="AA175" s="104"/>
      <c r="AB175" s="10"/>
      <c r="AC175" s="104"/>
      <c r="AD175" s="10"/>
      <c r="AE175" s="147"/>
      <c r="AF175" s="104"/>
      <c r="AG175" s="104"/>
      <c r="AH175" s="104"/>
      <c r="AI175" s="104"/>
      <c r="AJ175" s="104"/>
      <c r="AK175" s="104"/>
      <c r="AL175" s="104"/>
      <c r="AM175" s="104"/>
      <c r="AN175" s="104"/>
      <c r="AO175" s="104"/>
      <c r="AP175" s="104"/>
      <c r="AQ175" s="104"/>
      <c r="AR175" s="104"/>
      <c r="AS175" s="104"/>
      <c r="AT175" s="104"/>
      <c r="AU175" s="104"/>
      <c r="AV175" s="104"/>
      <c r="AW175" s="104"/>
      <c r="AX175" s="104"/>
      <c r="AY175" s="104"/>
      <c r="AZ175" s="104"/>
      <c r="BA175" s="104"/>
      <c r="BB175" s="104"/>
      <c r="BC175" s="104"/>
      <c r="BD175" s="104"/>
      <c r="BE175" s="104"/>
      <c r="BF175" s="104"/>
      <c r="BG175" s="104"/>
      <c r="BH175" s="104"/>
      <c r="BI175" s="104"/>
      <c r="BJ175" s="104"/>
      <c r="BK175" s="104"/>
      <c r="BL175" s="104"/>
      <c r="BM175" s="104"/>
      <c r="BN175" s="104"/>
      <c r="BO175" s="104"/>
      <c r="BP175" s="104"/>
      <c r="BQ175" s="104"/>
    </row>
    <row r="176" spans="2:69">
      <c r="B176" s="104"/>
      <c r="C176" s="155"/>
      <c r="D176" s="104"/>
      <c r="E176" s="104"/>
      <c r="F176" s="104"/>
      <c r="G176" s="104"/>
      <c r="H176" s="104"/>
      <c r="I176" s="104"/>
      <c r="J176" s="104"/>
      <c r="K176" s="104"/>
      <c r="L176" s="104"/>
      <c r="M176" s="147"/>
      <c r="N176" s="104"/>
      <c r="O176" s="104"/>
      <c r="P176" s="104"/>
      <c r="Q176" s="104"/>
      <c r="R176" s="104"/>
      <c r="S176" s="104"/>
      <c r="T176" s="104"/>
      <c r="U176" s="104"/>
      <c r="V176" s="104"/>
      <c r="W176" s="104"/>
      <c r="X176" s="104"/>
      <c r="Y176" s="104"/>
      <c r="Z176" s="104"/>
      <c r="AA176" s="104"/>
      <c r="AB176" s="10"/>
      <c r="AC176" s="104"/>
      <c r="AD176" s="10"/>
      <c r="AE176" s="147"/>
      <c r="AF176" s="104"/>
      <c r="AG176" s="104"/>
      <c r="AH176" s="104"/>
      <c r="AI176" s="104"/>
      <c r="AJ176" s="104"/>
      <c r="AK176" s="104"/>
      <c r="AL176" s="104"/>
      <c r="AM176" s="104"/>
      <c r="AN176" s="104"/>
      <c r="AO176" s="104"/>
      <c r="AP176" s="104"/>
      <c r="AQ176" s="104"/>
      <c r="AR176" s="104"/>
      <c r="AS176" s="104"/>
      <c r="AT176" s="104"/>
      <c r="AU176" s="104"/>
      <c r="AV176" s="104"/>
      <c r="AW176" s="104"/>
      <c r="AX176" s="104"/>
      <c r="AY176" s="104"/>
      <c r="AZ176" s="104"/>
      <c r="BA176" s="104"/>
      <c r="BB176" s="104"/>
      <c r="BC176" s="104"/>
      <c r="BD176" s="104"/>
      <c r="BE176" s="104"/>
      <c r="BF176" s="104"/>
      <c r="BG176" s="104"/>
      <c r="BH176" s="104"/>
      <c r="BI176" s="104"/>
      <c r="BJ176" s="104"/>
      <c r="BK176" s="104"/>
      <c r="BL176" s="104"/>
      <c r="BM176" s="104"/>
      <c r="BN176" s="104"/>
      <c r="BO176" s="104"/>
      <c r="BP176" s="104"/>
      <c r="BQ176" s="104"/>
    </row>
    <row r="177" spans="2:69">
      <c r="B177" s="104"/>
      <c r="C177" s="155"/>
      <c r="D177" s="104"/>
      <c r="E177" s="104"/>
      <c r="F177" s="104"/>
      <c r="G177" s="104"/>
      <c r="H177" s="104"/>
      <c r="I177" s="104"/>
      <c r="J177" s="104"/>
      <c r="K177" s="104"/>
      <c r="L177" s="104"/>
      <c r="M177" s="147"/>
      <c r="N177" s="104"/>
      <c r="O177" s="104"/>
      <c r="P177" s="104"/>
      <c r="Q177" s="104"/>
      <c r="R177" s="104"/>
      <c r="S177" s="104"/>
      <c r="T177" s="104"/>
      <c r="U177" s="104"/>
      <c r="V177" s="104"/>
      <c r="W177" s="104"/>
      <c r="X177" s="104"/>
      <c r="Y177" s="104"/>
      <c r="Z177" s="104"/>
      <c r="AA177" s="104"/>
      <c r="AB177" s="10"/>
      <c r="AC177" s="104"/>
      <c r="AD177" s="10"/>
      <c r="AE177" s="147"/>
      <c r="AF177" s="104"/>
      <c r="AG177" s="104"/>
      <c r="AH177" s="104"/>
      <c r="AI177" s="104"/>
      <c r="AJ177" s="104"/>
      <c r="AK177" s="104"/>
      <c r="AL177" s="104"/>
      <c r="AM177" s="104"/>
      <c r="AN177" s="104"/>
      <c r="AO177" s="104"/>
      <c r="AP177" s="104"/>
      <c r="AQ177" s="104"/>
      <c r="AR177" s="104"/>
      <c r="AS177" s="104"/>
      <c r="AT177" s="104"/>
      <c r="AU177" s="104"/>
      <c r="AV177" s="104"/>
      <c r="AW177" s="104"/>
      <c r="AX177" s="104"/>
      <c r="AY177" s="104"/>
      <c r="AZ177" s="104"/>
      <c r="BA177" s="104"/>
      <c r="BB177" s="104"/>
      <c r="BC177" s="104"/>
      <c r="BD177" s="104"/>
      <c r="BE177" s="104"/>
      <c r="BF177" s="104"/>
      <c r="BG177" s="104"/>
      <c r="BH177" s="104"/>
      <c r="BI177" s="104"/>
      <c r="BJ177" s="104"/>
      <c r="BK177" s="104"/>
      <c r="BL177" s="104"/>
      <c r="BM177" s="104"/>
      <c r="BN177" s="104"/>
      <c r="BO177" s="104"/>
      <c r="BP177" s="104"/>
      <c r="BQ177" s="104"/>
    </row>
    <row r="178" spans="2:69">
      <c r="B178" s="104"/>
      <c r="C178" s="155"/>
      <c r="D178" s="104"/>
      <c r="E178" s="104"/>
      <c r="F178" s="104"/>
      <c r="G178" s="104"/>
      <c r="H178" s="104"/>
      <c r="I178" s="104"/>
      <c r="J178" s="104"/>
      <c r="K178" s="104"/>
      <c r="L178" s="104"/>
      <c r="M178" s="147"/>
      <c r="N178" s="104"/>
      <c r="O178" s="104"/>
      <c r="P178" s="104"/>
      <c r="Q178" s="104"/>
      <c r="R178" s="104"/>
      <c r="S178" s="104"/>
      <c r="T178" s="104"/>
      <c r="U178" s="104"/>
      <c r="V178" s="104"/>
      <c r="W178" s="104"/>
      <c r="X178" s="104"/>
      <c r="Y178" s="104"/>
      <c r="Z178" s="104"/>
      <c r="AA178" s="104"/>
      <c r="AB178" s="10"/>
      <c r="AC178" s="104"/>
      <c r="AD178" s="10"/>
      <c r="AE178" s="147"/>
      <c r="AF178" s="104"/>
      <c r="AG178" s="104"/>
      <c r="AH178" s="104"/>
      <c r="AI178" s="104"/>
      <c r="AJ178" s="104"/>
      <c r="AK178" s="104"/>
      <c r="AL178" s="104"/>
      <c r="AM178" s="104"/>
      <c r="AN178" s="104"/>
      <c r="AO178" s="104"/>
      <c r="AP178" s="104"/>
      <c r="AQ178" s="104"/>
      <c r="AR178" s="104"/>
      <c r="AS178" s="104"/>
      <c r="AT178" s="104"/>
      <c r="AU178" s="104"/>
      <c r="AV178" s="104"/>
      <c r="AW178" s="104"/>
      <c r="AX178" s="104"/>
      <c r="AY178" s="104"/>
      <c r="AZ178" s="104"/>
      <c r="BA178" s="104"/>
      <c r="BB178" s="104"/>
      <c r="BC178" s="104"/>
      <c r="BD178" s="104"/>
      <c r="BE178" s="104"/>
      <c r="BF178" s="104"/>
      <c r="BG178" s="104"/>
      <c r="BH178" s="104"/>
      <c r="BI178" s="104"/>
      <c r="BJ178" s="104"/>
      <c r="BK178" s="104"/>
      <c r="BL178" s="104"/>
      <c r="BM178" s="104"/>
      <c r="BN178" s="104"/>
      <c r="BO178" s="104"/>
      <c r="BP178" s="104"/>
      <c r="BQ178" s="104"/>
    </row>
    <row r="179" spans="2:69">
      <c r="B179" s="104"/>
      <c r="C179" s="155"/>
      <c r="D179" s="104"/>
      <c r="E179" s="104"/>
      <c r="F179" s="104"/>
      <c r="G179" s="104"/>
      <c r="H179" s="104"/>
      <c r="I179" s="104"/>
      <c r="J179" s="104"/>
      <c r="K179" s="104"/>
      <c r="L179" s="104"/>
      <c r="M179" s="147"/>
      <c r="N179" s="104"/>
      <c r="O179" s="104"/>
      <c r="P179" s="104"/>
      <c r="Q179" s="104"/>
      <c r="R179" s="104"/>
      <c r="S179" s="104"/>
      <c r="T179" s="104"/>
      <c r="U179" s="104"/>
      <c r="V179" s="104"/>
      <c r="W179" s="104"/>
      <c r="X179" s="104"/>
      <c r="Y179" s="104"/>
      <c r="Z179" s="104"/>
      <c r="AA179" s="104"/>
      <c r="AB179" s="10"/>
      <c r="AC179" s="104"/>
      <c r="AD179" s="10"/>
      <c r="AE179" s="147"/>
      <c r="AF179" s="104"/>
      <c r="AG179" s="104"/>
      <c r="AH179" s="104"/>
      <c r="AI179" s="104"/>
      <c r="AJ179" s="104"/>
      <c r="AK179" s="104"/>
      <c r="AL179" s="104"/>
      <c r="AM179" s="104"/>
      <c r="AN179" s="104"/>
      <c r="AO179" s="104"/>
      <c r="AP179" s="104"/>
      <c r="AQ179" s="104"/>
      <c r="AR179" s="104"/>
      <c r="AS179" s="104"/>
      <c r="AT179" s="104"/>
      <c r="AU179" s="104"/>
      <c r="AV179" s="104"/>
      <c r="AW179" s="104"/>
      <c r="AX179" s="104"/>
      <c r="AY179" s="104"/>
      <c r="AZ179" s="104"/>
      <c r="BA179" s="104"/>
      <c r="BB179" s="104"/>
      <c r="BC179" s="104"/>
      <c r="BD179" s="104"/>
      <c r="BE179" s="104"/>
      <c r="BF179" s="104"/>
      <c r="BG179" s="104"/>
      <c r="BH179" s="104"/>
      <c r="BI179" s="104"/>
      <c r="BJ179" s="104"/>
      <c r="BK179" s="104"/>
      <c r="BL179" s="104"/>
      <c r="BM179" s="104"/>
      <c r="BN179" s="104"/>
      <c r="BO179" s="104"/>
      <c r="BP179" s="104"/>
      <c r="BQ179" s="104"/>
    </row>
    <row r="180" spans="2:69">
      <c r="B180" s="104"/>
      <c r="C180" s="155"/>
      <c r="D180" s="104"/>
      <c r="E180" s="104"/>
      <c r="F180" s="104"/>
      <c r="G180" s="104"/>
      <c r="H180" s="104"/>
      <c r="I180" s="104"/>
      <c r="J180" s="104"/>
      <c r="K180" s="104"/>
      <c r="L180" s="104"/>
      <c r="M180" s="147"/>
      <c r="N180" s="104"/>
      <c r="O180" s="104"/>
      <c r="P180" s="104"/>
      <c r="Q180" s="104"/>
      <c r="R180" s="104"/>
      <c r="S180" s="104"/>
      <c r="T180" s="104"/>
      <c r="U180" s="104"/>
      <c r="V180" s="104"/>
      <c r="W180" s="104"/>
      <c r="X180" s="104"/>
      <c r="Y180" s="104"/>
      <c r="Z180" s="104"/>
      <c r="AA180" s="104"/>
      <c r="AB180" s="10"/>
      <c r="AC180" s="104"/>
      <c r="AD180" s="10"/>
      <c r="AE180" s="147"/>
      <c r="AF180" s="104"/>
      <c r="AG180" s="104"/>
      <c r="AH180" s="104"/>
      <c r="AI180" s="104"/>
      <c r="AJ180" s="104"/>
      <c r="AK180" s="104"/>
      <c r="AL180" s="104"/>
      <c r="AM180" s="104"/>
      <c r="AN180" s="104"/>
      <c r="AO180" s="104"/>
      <c r="AP180" s="104"/>
      <c r="AQ180" s="104"/>
      <c r="AR180" s="104"/>
      <c r="AS180" s="104"/>
      <c r="AT180" s="104"/>
      <c r="AU180" s="104"/>
      <c r="AV180" s="104"/>
      <c r="AW180" s="104"/>
      <c r="AX180" s="104"/>
      <c r="AY180" s="104"/>
      <c r="AZ180" s="104"/>
      <c r="BA180" s="104"/>
      <c r="BB180" s="104"/>
      <c r="BC180" s="104"/>
      <c r="BD180" s="104"/>
      <c r="BE180" s="104"/>
      <c r="BF180" s="104"/>
      <c r="BG180" s="104"/>
      <c r="BH180" s="104"/>
      <c r="BI180" s="104"/>
      <c r="BJ180" s="104"/>
      <c r="BK180" s="104"/>
      <c r="BL180" s="104"/>
      <c r="BM180" s="104"/>
      <c r="BN180" s="104"/>
      <c r="BO180" s="104"/>
      <c r="BP180" s="104"/>
      <c r="BQ180" s="104"/>
    </row>
    <row r="181" spans="2:69">
      <c r="B181" s="104"/>
      <c r="C181" s="155"/>
      <c r="D181" s="104"/>
      <c r="E181" s="104"/>
      <c r="F181" s="104"/>
      <c r="G181" s="104"/>
      <c r="H181" s="104"/>
      <c r="I181" s="104"/>
      <c r="J181" s="104"/>
      <c r="K181" s="104"/>
      <c r="L181" s="104"/>
      <c r="M181" s="147"/>
      <c r="N181" s="104"/>
      <c r="O181" s="104"/>
      <c r="P181" s="104"/>
      <c r="Q181" s="104"/>
      <c r="R181" s="104"/>
      <c r="S181" s="104"/>
      <c r="T181" s="104"/>
      <c r="U181" s="104"/>
      <c r="V181" s="104"/>
      <c r="W181" s="104"/>
      <c r="X181" s="104"/>
      <c r="Y181" s="104"/>
      <c r="Z181" s="104"/>
      <c r="AA181" s="104"/>
      <c r="AB181" s="10"/>
      <c r="AC181" s="104"/>
      <c r="AD181" s="10"/>
      <c r="AE181" s="147"/>
      <c r="AF181" s="104"/>
      <c r="AG181" s="104"/>
      <c r="AH181" s="104"/>
      <c r="AI181" s="104"/>
      <c r="AJ181" s="104"/>
      <c r="AK181" s="104"/>
      <c r="AL181" s="104"/>
      <c r="AM181" s="104"/>
      <c r="AN181" s="104"/>
      <c r="AO181" s="104"/>
      <c r="AP181" s="104"/>
      <c r="AQ181" s="104"/>
      <c r="AR181" s="104"/>
      <c r="AS181" s="104"/>
      <c r="AT181" s="104"/>
      <c r="AU181" s="104"/>
      <c r="AV181" s="104"/>
      <c r="AW181" s="104"/>
      <c r="AX181" s="104"/>
      <c r="AY181" s="104"/>
      <c r="AZ181" s="104"/>
      <c r="BA181" s="104"/>
      <c r="BB181" s="104"/>
      <c r="BC181" s="104"/>
      <c r="BD181" s="104"/>
      <c r="BE181" s="104"/>
      <c r="BF181" s="104"/>
      <c r="BG181" s="104"/>
      <c r="BH181" s="104"/>
      <c r="BI181" s="104"/>
      <c r="BJ181" s="104"/>
      <c r="BK181" s="104"/>
      <c r="BL181" s="104"/>
      <c r="BM181" s="104"/>
      <c r="BN181" s="104"/>
      <c r="BO181" s="104"/>
      <c r="BP181" s="104"/>
      <c r="BQ181" s="104"/>
    </row>
    <row r="182" spans="2:69">
      <c r="B182" s="104"/>
      <c r="C182" s="155"/>
      <c r="D182" s="104"/>
      <c r="E182" s="104"/>
      <c r="F182" s="104"/>
      <c r="G182" s="104"/>
      <c r="H182" s="104"/>
      <c r="I182" s="104"/>
      <c r="J182" s="104"/>
      <c r="K182" s="104"/>
      <c r="L182" s="104"/>
      <c r="M182" s="147"/>
      <c r="N182" s="104"/>
      <c r="O182" s="104"/>
      <c r="P182" s="104"/>
      <c r="Q182" s="104"/>
      <c r="R182" s="104"/>
      <c r="S182" s="104"/>
      <c r="T182" s="104"/>
      <c r="U182" s="104"/>
      <c r="V182" s="104"/>
      <c r="W182" s="104"/>
      <c r="X182" s="104"/>
      <c r="Y182" s="104"/>
      <c r="Z182" s="104"/>
      <c r="AA182" s="104"/>
      <c r="AB182" s="10"/>
      <c r="AC182" s="104"/>
      <c r="AD182" s="10"/>
      <c r="AE182" s="147"/>
      <c r="AF182" s="104"/>
      <c r="AG182" s="104"/>
      <c r="AH182" s="104"/>
      <c r="AI182" s="104"/>
      <c r="AJ182" s="104"/>
      <c r="AK182" s="104"/>
      <c r="AL182" s="104"/>
      <c r="AM182" s="104"/>
      <c r="AN182" s="104"/>
      <c r="AO182" s="104"/>
      <c r="AP182" s="104"/>
      <c r="AQ182" s="104"/>
      <c r="AR182" s="104"/>
      <c r="AS182" s="104"/>
      <c r="AT182" s="104"/>
      <c r="AU182" s="104"/>
      <c r="AV182" s="104"/>
      <c r="AW182" s="104"/>
      <c r="AX182" s="104"/>
      <c r="AY182" s="104"/>
      <c r="AZ182" s="104"/>
      <c r="BA182" s="104"/>
      <c r="BB182" s="104"/>
      <c r="BC182" s="104"/>
      <c r="BD182" s="104"/>
      <c r="BE182" s="104"/>
      <c r="BF182" s="104"/>
      <c r="BG182" s="104"/>
      <c r="BH182" s="104"/>
      <c r="BI182" s="104"/>
      <c r="BJ182" s="104"/>
      <c r="BK182" s="104"/>
      <c r="BL182" s="104"/>
      <c r="BM182" s="104"/>
      <c r="BN182" s="104"/>
      <c r="BO182" s="104"/>
      <c r="BP182" s="104"/>
      <c r="BQ182" s="104"/>
    </row>
    <row r="183" spans="2:69">
      <c r="B183" s="104"/>
      <c r="C183" s="155"/>
      <c r="D183" s="104"/>
      <c r="E183" s="104"/>
      <c r="F183" s="104"/>
      <c r="G183" s="104"/>
      <c r="H183" s="104"/>
      <c r="I183" s="104"/>
      <c r="J183" s="104"/>
      <c r="K183" s="104"/>
      <c r="L183" s="104"/>
      <c r="M183" s="147"/>
      <c r="N183" s="104"/>
      <c r="O183" s="104"/>
      <c r="P183" s="104"/>
      <c r="Q183" s="104"/>
      <c r="R183" s="104"/>
      <c r="S183" s="104"/>
      <c r="T183" s="104"/>
      <c r="U183" s="104"/>
      <c r="V183" s="104"/>
      <c r="W183" s="104"/>
      <c r="X183" s="104"/>
      <c r="Y183" s="104"/>
      <c r="Z183" s="104"/>
      <c r="AA183" s="104"/>
      <c r="AB183" s="10"/>
      <c r="AC183" s="104"/>
      <c r="AD183" s="10"/>
      <c r="AE183" s="147"/>
      <c r="AF183" s="104"/>
      <c r="AG183" s="104"/>
      <c r="AH183" s="104"/>
      <c r="AI183" s="104"/>
      <c r="AJ183" s="104"/>
      <c r="AK183" s="104"/>
      <c r="AL183" s="104"/>
      <c r="AM183" s="104"/>
      <c r="AN183" s="104"/>
      <c r="AO183" s="104"/>
      <c r="AP183" s="104"/>
      <c r="AQ183" s="104"/>
      <c r="AR183" s="104"/>
      <c r="AS183" s="104"/>
      <c r="AT183" s="104"/>
      <c r="AU183" s="104"/>
      <c r="AV183" s="104"/>
      <c r="AW183" s="104"/>
      <c r="AX183" s="104"/>
      <c r="AY183" s="104"/>
      <c r="AZ183" s="104"/>
      <c r="BA183" s="104"/>
      <c r="BB183" s="104"/>
      <c r="BC183" s="104"/>
      <c r="BD183" s="104"/>
      <c r="BE183" s="104"/>
      <c r="BF183" s="104"/>
      <c r="BG183" s="104"/>
      <c r="BH183" s="104"/>
      <c r="BI183" s="104"/>
      <c r="BJ183" s="104"/>
      <c r="BK183" s="104"/>
      <c r="BL183" s="104"/>
      <c r="BM183" s="104"/>
      <c r="BN183" s="104"/>
      <c r="BO183" s="104"/>
      <c r="BP183" s="104"/>
      <c r="BQ183" s="104"/>
    </row>
    <row r="184" spans="2:69">
      <c r="B184" s="104"/>
      <c r="C184" s="155"/>
      <c r="D184" s="104"/>
      <c r="E184" s="104"/>
      <c r="F184" s="104"/>
      <c r="G184" s="104"/>
      <c r="H184" s="104"/>
      <c r="I184" s="104"/>
      <c r="J184" s="104"/>
      <c r="K184" s="104"/>
      <c r="L184" s="104"/>
      <c r="M184" s="147"/>
      <c r="N184" s="104"/>
      <c r="O184" s="104"/>
      <c r="P184" s="104"/>
      <c r="Q184" s="104"/>
      <c r="R184" s="104"/>
      <c r="S184" s="104"/>
      <c r="T184" s="104"/>
      <c r="U184" s="104"/>
      <c r="V184" s="104"/>
      <c r="W184" s="104"/>
      <c r="X184" s="104"/>
      <c r="Y184" s="104"/>
      <c r="Z184" s="104"/>
      <c r="AA184" s="104"/>
      <c r="AB184" s="10"/>
      <c r="AC184" s="104"/>
      <c r="AD184" s="10"/>
      <c r="AE184" s="147"/>
      <c r="AF184" s="104"/>
      <c r="AG184" s="104"/>
      <c r="AH184" s="104"/>
      <c r="AI184" s="104"/>
      <c r="AJ184" s="104"/>
      <c r="AK184" s="104"/>
      <c r="AL184" s="104"/>
      <c r="AM184" s="104"/>
      <c r="AN184" s="104"/>
      <c r="AO184" s="104"/>
      <c r="AP184" s="104"/>
      <c r="AQ184" s="104"/>
      <c r="AR184" s="104"/>
      <c r="AS184" s="104"/>
      <c r="AT184" s="104"/>
      <c r="AU184" s="104"/>
      <c r="AV184" s="104"/>
      <c r="AW184" s="104"/>
      <c r="AX184" s="104"/>
      <c r="AY184" s="104"/>
      <c r="AZ184" s="104"/>
      <c r="BA184" s="104"/>
      <c r="BB184" s="104"/>
      <c r="BC184" s="104"/>
      <c r="BD184" s="104"/>
      <c r="BE184" s="104"/>
      <c r="BF184" s="104"/>
      <c r="BG184" s="104"/>
      <c r="BH184" s="104"/>
      <c r="BI184" s="104"/>
      <c r="BJ184" s="104"/>
      <c r="BK184" s="104"/>
      <c r="BL184" s="104"/>
      <c r="BM184" s="104"/>
      <c r="BN184" s="104"/>
      <c r="BO184" s="104"/>
      <c r="BP184" s="104"/>
      <c r="BQ184" s="104"/>
    </row>
    <row r="185" spans="2:69">
      <c r="B185" s="104"/>
      <c r="C185" s="155"/>
      <c r="D185" s="104"/>
      <c r="E185" s="104"/>
      <c r="F185" s="104"/>
      <c r="G185" s="104"/>
      <c r="H185" s="104"/>
      <c r="I185" s="104"/>
      <c r="J185" s="104"/>
      <c r="K185" s="104"/>
      <c r="L185" s="104"/>
      <c r="M185" s="147"/>
      <c r="N185" s="104"/>
      <c r="O185" s="104"/>
      <c r="P185" s="104"/>
      <c r="Q185" s="104"/>
      <c r="R185" s="104"/>
      <c r="S185" s="104"/>
      <c r="T185" s="104"/>
      <c r="U185" s="104"/>
      <c r="V185" s="104"/>
      <c r="W185" s="104"/>
      <c r="X185" s="104"/>
      <c r="Y185" s="104"/>
      <c r="Z185" s="104"/>
      <c r="AA185" s="104"/>
      <c r="AB185" s="10"/>
      <c r="AC185" s="104"/>
      <c r="AD185" s="10"/>
      <c r="AE185" s="147"/>
      <c r="AF185" s="104"/>
      <c r="AG185" s="104"/>
      <c r="AH185" s="104"/>
      <c r="AI185" s="104"/>
      <c r="AJ185" s="104"/>
      <c r="AK185" s="104"/>
      <c r="AL185" s="104"/>
      <c r="AM185" s="104"/>
      <c r="AN185" s="104"/>
      <c r="AO185" s="104"/>
      <c r="AP185" s="104"/>
      <c r="AQ185" s="104"/>
      <c r="AR185" s="104"/>
      <c r="AS185" s="104"/>
      <c r="AT185" s="104"/>
      <c r="AU185" s="104"/>
      <c r="AV185" s="104"/>
      <c r="AW185" s="104"/>
      <c r="AX185" s="104"/>
      <c r="AY185" s="104"/>
      <c r="AZ185" s="104"/>
      <c r="BA185" s="104"/>
      <c r="BB185" s="104"/>
      <c r="BC185" s="104"/>
      <c r="BD185" s="104"/>
      <c r="BE185" s="104"/>
      <c r="BF185" s="104"/>
      <c r="BG185" s="104"/>
      <c r="BH185" s="104"/>
      <c r="BI185" s="104"/>
      <c r="BJ185" s="104"/>
      <c r="BK185" s="104"/>
      <c r="BL185" s="104"/>
      <c r="BM185" s="104"/>
      <c r="BN185" s="104"/>
      <c r="BO185" s="104"/>
      <c r="BP185" s="104"/>
      <c r="BQ185" s="104"/>
    </row>
    <row r="186" spans="2:69">
      <c r="B186" s="104"/>
      <c r="C186" s="155"/>
      <c r="D186" s="104"/>
      <c r="E186" s="104"/>
      <c r="F186" s="104"/>
      <c r="G186" s="104"/>
      <c r="H186" s="104"/>
      <c r="I186" s="104"/>
      <c r="J186" s="104"/>
      <c r="K186" s="104"/>
      <c r="L186" s="104"/>
      <c r="M186" s="147"/>
      <c r="N186" s="104"/>
      <c r="O186" s="104"/>
      <c r="P186" s="104"/>
      <c r="Q186" s="104"/>
      <c r="R186" s="104"/>
      <c r="S186" s="104"/>
      <c r="T186" s="104"/>
      <c r="U186" s="104"/>
      <c r="V186" s="104"/>
      <c r="W186" s="104"/>
      <c r="X186" s="104"/>
      <c r="Y186" s="104"/>
      <c r="Z186" s="104"/>
      <c r="AA186" s="104"/>
      <c r="AB186" s="10"/>
      <c r="AC186" s="104"/>
      <c r="AD186" s="10"/>
      <c r="AE186" s="147"/>
      <c r="AF186" s="104"/>
      <c r="AG186" s="104"/>
      <c r="AH186" s="104"/>
      <c r="AI186" s="104"/>
      <c r="AJ186" s="104"/>
      <c r="AK186" s="104"/>
      <c r="AL186" s="104"/>
      <c r="AM186" s="104"/>
      <c r="AN186" s="104"/>
      <c r="AO186" s="104"/>
      <c r="AP186" s="104"/>
      <c r="AQ186" s="104"/>
      <c r="AR186" s="104"/>
      <c r="AS186" s="104"/>
      <c r="AT186" s="104"/>
      <c r="AU186" s="104"/>
      <c r="AV186" s="104"/>
      <c r="AW186" s="104"/>
      <c r="AX186" s="104"/>
      <c r="AY186" s="104"/>
      <c r="AZ186" s="104"/>
      <c r="BA186" s="104"/>
      <c r="BB186" s="104"/>
      <c r="BC186" s="104"/>
      <c r="BD186" s="104"/>
      <c r="BE186" s="104"/>
      <c r="BF186" s="104"/>
      <c r="BG186" s="104"/>
      <c r="BH186" s="104"/>
      <c r="BI186" s="104"/>
      <c r="BJ186" s="104"/>
      <c r="BK186" s="104"/>
      <c r="BL186" s="104"/>
      <c r="BM186" s="104"/>
      <c r="BN186" s="104"/>
      <c r="BO186" s="104"/>
      <c r="BP186" s="104"/>
      <c r="BQ186" s="104"/>
    </row>
    <row r="187" spans="2:69">
      <c r="B187" s="104"/>
      <c r="C187" s="155"/>
      <c r="D187" s="104"/>
      <c r="E187" s="104"/>
      <c r="F187" s="104"/>
      <c r="G187" s="104"/>
      <c r="H187" s="104"/>
      <c r="I187" s="104"/>
      <c r="J187" s="104"/>
      <c r="K187" s="104"/>
      <c r="L187" s="104"/>
      <c r="M187" s="147"/>
      <c r="N187" s="104"/>
      <c r="O187" s="104"/>
      <c r="P187" s="104"/>
      <c r="Q187" s="104"/>
      <c r="R187" s="104"/>
      <c r="S187" s="104"/>
      <c r="T187" s="104"/>
      <c r="U187" s="104"/>
      <c r="V187" s="104"/>
      <c r="W187" s="104"/>
      <c r="X187" s="104"/>
      <c r="Y187" s="104"/>
      <c r="Z187" s="104"/>
      <c r="AA187" s="104"/>
      <c r="AB187" s="10"/>
      <c r="AC187" s="104"/>
      <c r="AD187" s="10"/>
      <c r="AE187" s="147"/>
      <c r="AF187" s="104"/>
      <c r="AG187" s="104"/>
      <c r="AH187" s="104"/>
      <c r="AI187" s="104"/>
      <c r="AJ187" s="104"/>
      <c r="AK187" s="104"/>
      <c r="AL187" s="104"/>
      <c r="AM187" s="104"/>
      <c r="AN187" s="104"/>
      <c r="AO187" s="104"/>
      <c r="AP187" s="104"/>
      <c r="AQ187" s="104"/>
      <c r="AR187" s="104"/>
      <c r="AS187" s="104"/>
      <c r="AT187" s="104"/>
      <c r="AU187" s="104"/>
      <c r="AV187" s="104"/>
      <c r="AW187" s="104"/>
      <c r="AX187" s="104"/>
      <c r="AY187" s="104"/>
      <c r="AZ187" s="104"/>
      <c r="BA187" s="104"/>
      <c r="BB187" s="104"/>
      <c r="BC187" s="104"/>
      <c r="BD187" s="104"/>
      <c r="BE187" s="104"/>
      <c r="BF187" s="104"/>
      <c r="BG187" s="104"/>
      <c r="BH187" s="104"/>
      <c r="BI187" s="104"/>
      <c r="BJ187" s="104"/>
      <c r="BK187" s="104"/>
      <c r="BL187" s="104"/>
      <c r="BM187" s="104"/>
      <c r="BN187" s="104"/>
      <c r="BO187" s="104"/>
      <c r="BP187" s="104"/>
      <c r="BQ187" s="104"/>
    </row>
    <row r="188" spans="2:69">
      <c r="B188" s="104"/>
      <c r="C188" s="155"/>
      <c r="D188" s="104"/>
      <c r="E188" s="104"/>
      <c r="F188" s="104"/>
      <c r="G188" s="104"/>
      <c r="H188" s="104"/>
      <c r="I188" s="104"/>
      <c r="J188" s="104"/>
      <c r="K188" s="104"/>
      <c r="L188" s="104"/>
      <c r="M188" s="147"/>
      <c r="N188" s="104"/>
      <c r="O188" s="104"/>
      <c r="P188" s="104"/>
      <c r="Q188" s="104"/>
      <c r="R188" s="104"/>
      <c r="S188" s="104"/>
      <c r="T188" s="104"/>
      <c r="U188" s="104"/>
      <c r="V188" s="104"/>
      <c r="W188" s="104"/>
      <c r="X188" s="104"/>
      <c r="Y188" s="104"/>
      <c r="Z188" s="104"/>
      <c r="AA188" s="104"/>
      <c r="AB188" s="10"/>
      <c r="AC188" s="104"/>
      <c r="AD188" s="10"/>
      <c r="AE188" s="147"/>
      <c r="AF188" s="104"/>
      <c r="AG188" s="104"/>
      <c r="AH188" s="104"/>
      <c r="AI188" s="104"/>
      <c r="AJ188" s="104"/>
      <c r="AK188" s="104"/>
      <c r="AL188" s="104"/>
      <c r="AM188" s="104"/>
      <c r="AN188" s="104"/>
      <c r="AO188" s="104"/>
      <c r="AP188" s="104"/>
      <c r="AQ188" s="104"/>
      <c r="AR188" s="104"/>
      <c r="AS188" s="104"/>
      <c r="AT188" s="104"/>
      <c r="AU188" s="104"/>
      <c r="AV188" s="104"/>
      <c r="AW188" s="104"/>
      <c r="AX188" s="104"/>
      <c r="AY188" s="104"/>
      <c r="AZ188" s="104"/>
      <c r="BA188" s="104"/>
      <c r="BB188" s="104"/>
      <c r="BC188" s="104"/>
      <c r="BD188" s="104"/>
      <c r="BE188" s="104"/>
      <c r="BF188" s="104"/>
      <c r="BG188" s="104"/>
      <c r="BH188" s="104"/>
      <c r="BI188" s="104"/>
      <c r="BJ188" s="104"/>
      <c r="BK188" s="104"/>
      <c r="BL188" s="104"/>
      <c r="BM188" s="104"/>
      <c r="BN188" s="104"/>
      <c r="BO188" s="104"/>
      <c r="BP188" s="104"/>
      <c r="BQ188" s="104"/>
    </row>
    <row r="189" spans="2:69">
      <c r="B189" s="104"/>
      <c r="C189" s="155"/>
      <c r="D189" s="104"/>
      <c r="E189" s="104"/>
      <c r="F189" s="104"/>
      <c r="G189" s="104"/>
      <c r="H189" s="104"/>
      <c r="I189" s="104"/>
      <c r="J189" s="104"/>
      <c r="K189" s="104"/>
      <c r="L189" s="104"/>
      <c r="M189" s="147"/>
      <c r="N189" s="104"/>
      <c r="O189" s="104"/>
      <c r="P189" s="104"/>
      <c r="Q189" s="104"/>
      <c r="R189" s="104"/>
      <c r="S189" s="104"/>
      <c r="T189" s="104"/>
      <c r="U189" s="104"/>
      <c r="V189" s="104"/>
      <c r="W189" s="104"/>
      <c r="X189" s="104"/>
      <c r="Y189" s="104"/>
      <c r="Z189" s="104"/>
      <c r="AA189" s="104"/>
      <c r="AB189" s="10"/>
      <c r="AC189" s="104"/>
      <c r="AD189" s="10"/>
      <c r="AE189" s="147"/>
      <c r="AF189" s="104"/>
      <c r="AG189" s="104"/>
      <c r="AH189" s="104"/>
      <c r="AI189" s="104"/>
      <c r="AJ189" s="104"/>
      <c r="AK189" s="104"/>
      <c r="AL189" s="104"/>
      <c r="AM189" s="104"/>
      <c r="AN189" s="104"/>
      <c r="AO189" s="104"/>
      <c r="AP189" s="104"/>
      <c r="AQ189" s="104"/>
      <c r="AR189" s="104"/>
      <c r="AS189" s="104"/>
      <c r="AT189" s="104"/>
      <c r="AU189" s="104"/>
      <c r="AV189" s="104"/>
      <c r="AW189" s="104"/>
      <c r="AX189" s="104"/>
      <c r="AY189" s="104"/>
      <c r="AZ189" s="104"/>
      <c r="BA189" s="104"/>
      <c r="BB189" s="104"/>
      <c r="BC189" s="104"/>
      <c r="BD189" s="104"/>
      <c r="BE189" s="104"/>
      <c r="BF189" s="104"/>
      <c r="BG189" s="104"/>
      <c r="BH189" s="104"/>
      <c r="BI189" s="104"/>
      <c r="BJ189" s="104"/>
      <c r="BK189" s="104"/>
      <c r="BL189" s="104"/>
      <c r="BM189" s="104"/>
      <c r="BN189" s="104"/>
      <c r="BO189" s="104"/>
      <c r="BP189" s="104"/>
      <c r="BQ189" s="104"/>
    </row>
    <row r="190" spans="2:69">
      <c r="B190" s="104"/>
      <c r="C190" s="155"/>
      <c r="D190" s="104"/>
      <c r="E190" s="104"/>
      <c r="F190" s="104"/>
      <c r="G190" s="104"/>
      <c r="H190" s="104"/>
      <c r="I190" s="104"/>
      <c r="J190" s="104"/>
      <c r="K190" s="104"/>
      <c r="L190" s="104"/>
      <c r="M190" s="147"/>
      <c r="N190" s="104"/>
      <c r="O190" s="104"/>
      <c r="P190" s="104"/>
      <c r="Q190" s="104"/>
      <c r="R190" s="104"/>
      <c r="S190" s="104"/>
      <c r="T190" s="104"/>
      <c r="U190" s="104"/>
      <c r="V190" s="104"/>
      <c r="W190" s="104"/>
      <c r="X190" s="104"/>
      <c r="Y190" s="104"/>
      <c r="Z190" s="104"/>
      <c r="AA190" s="104"/>
      <c r="AB190" s="10"/>
      <c r="AC190" s="104"/>
      <c r="AD190" s="10"/>
      <c r="AE190" s="147"/>
      <c r="AF190" s="104"/>
      <c r="AG190" s="104"/>
      <c r="AH190" s="104"/>
      <c r="AI190" s="104"/>
      <c r="AJ190" s="104"/>
      <c r="AK190" s="104"/>
      <c r="AL190" s="104"/>
      <c r="AM190" s="104"/>
      <c r="AN190" s="104"/>
      <c r="AO190" s="104"/>
      <c r="AP190" s="104"/>
      <c r="AQ190" s="104"/>
      <c r="AR190" s="104"/>
      <c r="AS190" s="104"/>
      <c r="AT190" s="104"/>
      <c r="AU190" s="104"/>
      <c r="AV190" s="104"/>
      <c r="AW190" s="104"/>
      <c r="AX190" s="104"/>
      <c r="AY190" s="104"/>
      <c r="AZ190" s="104"/>
      <c r="BA190" s="104"/>
      <c r="BB190" s="104"/>
      <c r="BC190" s="104"/>
      <c r="BD190" s="104"/>
      <c r="BE190" s="104"/>
      <c r="BF190" s="104"/>
      <c r="BG190" s="104"/>
      <c r="BH190" s="104"/>
      <c r="BI190" s="104"/>
      <c r="BJ190" s="104"/>
      <c r="BK190" s="104"/>
      <c r="BL190" s="104"/>
      <c r="BM190" s="104"/>
      <c r="BN190" s="104"/>
      <c r="BO190" s="104"/>
      <c r="BP190" s="104"/>
      <c r="BQ190" s="104"/>
    </row>
    <row r="191" spans="2:69">
      <c r="B191" s="104"/>
      <c r="C191" s="155"/>
      <c r="D191" s="104"/>
      <c r="E191" s="104"/>
      <c r="F191" s="104"/>
      <c r="G191" s="104"/>
      <c r="H191" s="104"/>
      <c r="I191" s="104"/>
      <c r="J191" s="104"/>
      <c r="K191" s="104"/>
      <c r="L191" s="104"/>
      <c r="M191" s="147"/>
      <c r="N191" s="104"/>
      <c r="O191" s="104"/>
      <c r="P191" s="104"/>
      <c r="Q191" s="104"/>
      <c r="R191" s="104"/>
      <c r="S191" s="104"/>
      <c r="T191" s="104"/>
      <c r="U191" s="104"/>
      <c r="V191" s="104"/>
      <c r="W191" s="104"/>
      <c r="X191" s="104"/>
      <c r="Y191" s="104"/>
      <c r="Z191" s="104"/>
      <c r="AA191" s="104"/>
      <c r="AB191" s="10"/>
      <c r="AC191" s="104"/>
      <c r="AD191" s="10"/>
      <c r="AE191" s="147"/>
      <c r="AF191" s="104"/>
      <c r="AG191" s="104"/>
      <c r="AH191" s="104"/>
      <c r="AI191" s="104"/>
      <c r="AJ191" s="104"/>
      <c r="AK191" s="104"/>
      <c r="AL191" s="104"/>
      <c r="AM191" s="104"/>
      <c r="AN191" s="104"/>
      <c r="AO191" s="104"/>
      <c r="AP191" s="104"/>
      <c r="AQ191" s="104"/>
      <c r="AR191" s="104"/>
      <c r="AS191" s="104"/>
      <c r="AT191" s="104"/>
      <c r="AU191" s="104"/>
      <c r="AV191" s="104"/>
      <c r="AW191" s="104"/>
      <c r="AX191" s="104"/>
      <c r="AY191" s="104"/>
      <c r="AZ191" s="104"/>
      <c r="BA191" s="104"/>
      <c r="BB191" s="104"/>
      <c r="BC191" s="104"/>
      <c r="BD191" s="104"/>
      <c r="BE191" s="104"/>
      <c r="BF191" s="104"/>
      <c r="BG191" s="104"/>
      <c r="BH191" s="104"/>
      <c r="BI191" s="104"/>
      <c r="BJ191" s="104"/>
      <c r="BK191" s="104"/>
      <c r="BL191" s="104"/>
      <c r="BM191" s="104"/>
      <c r="BN191" s="104"/>
      <c r="BO191" s="104"/>
      <c r="BP191" s="104"/>
      <c r="BQ191" s="104"/>
    </row>
    <row r="192" spans="2:69">
      <c r="B192" s="104"/>
      <c r="C192" s="155"/>
      <c r="D192" s="104"/>
      <c r="E192" s="104"/>
      <c r="F192" s="104"/>
      <c r="G192" s="104"/>
      <c r="H192" s="104"/>
      <c r="I192" s="104"/>
      <c r="J192" s="104"/>
      <c r="K192" s="104"/>
      <c r="L192" s="104"/>
      <c r="M192" s="147"/>
      <c r="N192" s="104"/>
      <c r="O192" s="104"/>
      <c r="P192" s="104"/>
      <c r="Q192" s="104"/>
      <c r="R192" s="104"/>
      <c r="S192" s="104"/>
      <c r="T192" s="104"/>
      <c r="U192" s="104"/>
      <c r="V192" s="104"/>
      <c r="W192" s="104"/>
      <c r="X192" s="104"/>
      <c r="Y192" s="104"/>
      <c r="Z192" s="104"/>
      <c r="AA192" s="104"/>
      <c r="AB192" s="10"/>
      <c r="AC192" s="104"/>
      <c r="AD192" s="10"/>
      <c r="AE192" s="147"/>
      <c r="AF192" s="104"/>
      <c r="AG192" s="104"/>
      <c r="AH192" s="104"/>
      <c r="AI192" s="104"/>
      <c r="AJ192" s="104"/>
      <c r="AK192" s="104"/>
      <c r="AL192" s="104"/>
      <c r="AM192" s="104"/>
      <c r="AN192" s="104"/>
      <c r="AO192" s="104"/>
      <c r="AP192" s="104"/>
      <c r="AQ192" s="104"/>
      <c r="AR192" s="104"/>
      <c r="AS192" s="104"/>
      <c r="AT192" s="104"/>
      <c r="AU192" s="104"/>
      <c r="AV192" s="104"/>
      <c r="AW192" s="104"/>
      <c r="AX192" s="104"/>
      <c r="AY192" s="104"/>
      <c r="AZ192" s="104"/>
      <c r="BA192" s="104"/>
      <c r="BB192" s="104"/>
      <c r="BC192" s="104"/>
      <c r="BD192" s="104"/>
      <c r="BE192" s="104"/>
      <c r="BF192" s="104"/>
      <c r="BG192" s="104"/>
      <c r="BH192" s="104"/>
      <c r="BI192" s="104"/>
      <c r="BJ192" s="104"/>
      <c r="BK192" s="104"/>
      <c r="BL192" s="104"/>
      <c r="BM192" s="104"/>
      <c r="BN192" s="104"/>
      <c r="BO192" s="104"/>
      <c r="BP192" s="104"/>
      <c r="BQ192" s="104"/>
    </row>
    <row r="193" spans="2:69">
      <c r="B193" s="104"/>
      <c r="C193" s="155"/>
      <c r="D193" s="104"/>
      <c r="E193" s="104"/>
      <c r="F193" s="104"/>
      <c r="G193" s="104"/>
      <c r="H193" s="104"/>
      <c r="I193" s="104"/>
      <c r="J193" s="104"/>
      <c r="K193" s="104"/>
      <c r="L193" s="104"/>
      <c r="M193" s="147"/>
      <c r="N193" s="104"/>
      <c r="O193" s="104"/>
      <c r="P193" s="104"/>
      <c r="Q193" s="104"/>
      <c r="R193" s="104"/>
      <c r="S193" s="104"/>
      <c r="T193" s="104"/>
      <c r="U193" s="104"/>
      <c r="V193" s="104"/>
      <c r="W193" s="104"/>
      <c r="X193" s="104"/>
      <c r="Y193" s="104"/>
      <c r="Z193" s="104"/>
      <c r="AA193" s="104"/>
      <c r="AB193" s="10"/>
      <c r="AC193" s="104"/>
      <c r="AD193" s="10"/>
      <c r="AE193" s="147"/>
      <c r="AF193" s="104"/>
      <c r="AG193" s="104"/>
      <c r="AH193" s="104"/>
      <c r="AI193" s="104"/>
      <c r="AJ193" s="104"/>
      <c r="AK193" s="104"/>
      <c r="AL193" s="104"/>
      <c r="AM193" s="104"/>
      <c r="AN193" s="104"/>
      <c r="AO193" s="104"/>
      <c r="AP193" s="104"/>
      <c r="AQ193" s="104"/>
      <c r="AR193" s="104"/>
      <c r="AS193" s="104"/>
      <c r="AT193" s="104"/>
      <c r="AU193" s="104"/>
      <c r="AV193" s="104"/>
      <c r="AW193" s="104"/>
      <c r="AX193" s="104"/>
      <c r="AY193" s="104"/>
      <c r="AZ193" s="104"/>
      <c r="BA193" s="104"/>
      <c r="BB193" s="104"/>
      <c r="BC193" s="104"/>
      <c r="BD193" s="104"/>
      <c r="BE193" s="104"/>
      <c r="BF193" s="104"/>
      <c r="BG193" s="104"/>
      <c r="BH193" s="104"/>
      <c r="BI193" s="104"/>
      <c r="BJ193" s="104"/>
      <c r="BK193" s="104"/>
      <c r="BL193" s="104"/>
      <c r="BM193" s="104"/>
      <c r="BN193" s="104"/>
      <c r="BO193" s="104"/>
      <c r="BP193" s="104"/>
      <c r="BQ193" s="104"/>
    </row>
    <row r="194" spans="2:69">
      <c r="B194" s="104"/>
      <c r="C194" s="155"/>
      <c r="D194" s="104"/>
      <c r="E194" s="104"/>
      <c r="F194" s="104"/>
      <c r="G194" s="104"/>
      <c r="H194" s="104"/>
      <c r="I194" s="104"/>
      <c r="J194" s="104"/>
      <c r="K194" s="104"/>
      <c r="L194" s="104"/>
      <c r="M194" s="147"/>
      <c r="N194" s="104"/>
      <c r="O194" s="104"/>
      <c r="P194" s="104"/>
      <c r="Q194" s="104"/>
      <c r="R194" s="104"/>
      <c r="S194" s="104"/>
      <c r="T194" s="104"/>
      <c r="U194" s="104"/>
      <c r="V194" s="104"/>
      <c r="W194" s="104"/>
      <c r="X194" s="104"/>
      <c r="Y194" s="104"/>
      <c r="Z194" s="104"/>
      <c r="AA194" s="104"/>
      <c r="AB194" s="10"/>
      <c r="AC194" s="104"/>
      <c r="AD194" s="10"/>
      <c r="AE194" s="147"/>
      <c r="AF194" s="104"/>
      <c r="AG194" s="104"/>
      <c r="AH194" s="104"/>
      <c r="AI194" s="104"/>
      <c r="AJ194" s="104"/>
      <c r="AK194" s="104"/>
      <c r="AL194" s="104"/>
      <c r="AM194" s="104"/>
      <c r="AN194" s="104"/>
      <c r="AO194" s="104"/>
      <c r="AP194" s="104"/>
      <c r="AQ194" s="104"/>
      <c r="AR194" s="104"/>
      <c r="AS194" s="104"/>
      <c r="AT194" s="104"/>
      <c r="AU194" s="104"/>
      <c r="AV194" s="104"/>
      <c r="AW194" s="104"/>
      <c r="AX194" s="104"/>
      <c r="AY194" s="104"/>
      <c r="AZ194" s="104"/>
      <c r="BA194" s="104"/>
      <c r="BB194" s="104"/>
      <c r="BC194" s="104"/>
      <c r="BD194" s="104"/>
      <c r="BE194" s="104"/>
      <c r="BF194" s="104"/>
      <c r="BG194" s="104"/>
      <c r="BH194" s="104"/>
      <c r="BI194" s="104"/>
      <c r="BJ194" s="104"/>
      <c r="BK194" s="104"/>
      <c r="BL194" s="104"/>
      <c r="BM194" s="104"/>
      <c r="BN194" s="104"/>
      <c r="BO194" s="104"/>
      <c r="BP194" s="104"/>
      <c r="BQ194" s="104"/>
    </row>
    <row r="195" spans="2:69">
      <c r="B195" s="104"/>
      <c r="C195" s="155"/>
      <c r="D195" s="104"/>
      <c r="E195" s="104"/>
      <c r="F195" s="104"/>
      <c r="G195" s="104"/>
      <c r="H195" s="104"/>
      <c r="I195" s="104"/>
      <c r="J195" s="104"/>
      <c r="K195" s="104"/>
      <c r="L195" s="104"/>
      <c r="M195" s="147"/>
      <c r="N195" s="104"/>
      <c r="O195" s="104"/>
      <c r="P195" s="104"/>
      <c r="Q195" s="104"/>
      <c r="R195" s="104"/>
      <c r="S195" s="104"/>
      <c r="T195" s="104"/>
      <c r="U195" s="104"/>
      <c r="V195" s="104"/>
      <c r="W195" s="104"/>
      <c r="X195" s="104"/>
      <c r="Y195" s="104"/>
      <c r="Z195" s="104"/>
      <c r="AA195" s="104"/>
      <c r="AB195" s="10"/>
      <c r="AC195" s="104"/>
      <c r="AD195" s="10"/>
      <c r="AE195" s="147"/>
      <c r="AF195" s="104"/>
      <c r="AG195" s="104"/>
      <c r="AH195" s="104"/>
      <c r="AI195" s="104"/>
      <c r="AJ195" s="104"/>
      <c r="AK195" s="104"/>
      <c r="AL195" s="104"/>
      <c r="AM195" s="104"/>
      <c r="AN195" s="104"/>
      <c r="AO195" s="104"/>
      <c r="AP195" s="104"/>
      <c r="AQ195" s="104"/>
      <c r="AR195" s="104"/>
      <c r="AS195" s="104"/>
      <c r="AT195" s="104"/>
      <c r="AU195" s="104"/>
      <c r="AV195" s="104"/>
      <c r="AW195" s="104"/>
      <c r="AX195" s="104"/>
      <c r="AY195" s="104"/>
      <c r="AZ195" s="104"/>
      <c r="BA195" s="104"/>
      <c r="BB195" s="104"/>
      <c r="BC195" s="104"/>
      <c r="BD195" s="104"/>
      <c r="BE195" s="104"/>
      <c r="BF195" s="104"/>
      <c r="BG195" s="104"/>
      <c r="BH195" s="104"/>
      <c r="BI195" s="104"/>
      <c r="BJ195" s="104"/>
      <c r="BK195" s="104"/>
      <c r="BL195" s="104"/>
      <c r="BM195" s="104"/>
      <c r="BN195" s="104"/>
      <c r="BO195" s="104"/>
      <c r="BP195" s="104"/>
      <c r="BQ195" s="104"/>
    </row>
    <row r="196" spans="2:69">
      <c r="B196" s="104"/>
      <c r="C196" s="155"/>
      <c r="D196" s="104"/>
      <c r="E196" s="104"/>
      <c r="F196" s="104"/>
      <c r="G196" s="104"/>
      <c r="H196" s="104"/>
      <c r="I196" s="104"/>
      <c r="J196" s="104"/>
      <c r="K196" s="104"/>
      <c r="L196" s="104"/>
      <c r="M196" s="147"/>
      <c r="N196" s="104"/>
      <c r="O196" s="104"/>
      <c r="P196" s="104"/>
      <c r="Q196" s="104"/>
      <c r="R196" s="104"/>
      <c r="S196" s="104"/>
      <c r="T196" s="104"/>
      <c r="U196" s="104"/>
      <c r="V196" s="104"/>
      <c r="W196" s="104"/>
      <c r="X196" s="104"/>
      <c r="Y196" s="104"/>
      <c r="Z196" s="104"/>
      <c r="AA196" s="104"/>
      <c r="AB196" s="10"/>
      <c r="AC196" s="104"/>
      <c r="AD196" s="10"/>
      <c r="AE196" s="147"/>
      <c r="AF196" s="104"/>
      <c r="AG196" s="104"/>
      <c r="AH196" s="104"/>
      <c r="AI196" s="104"/>
      <c r="AJ196" s="104"/>
      <c r="AK196" s="104"/>
      <c r="AL196" s="104"/>
      <c r="AM196" s="104"/>
      <c r="AN196" s="104"/>
      <c r="AO196" s="104"/>
      <c r="AP196" s="104"/>
      <c r="AQ196" s="104"/>
      <c r="AR196" s="104"/>
      <c r="AS196" s="104"/>
      <c r="AT196" s="104"/>
      <c r="AU196" s="104"/>
      <c r="AV196" s="104"/>
      <c r="AW196" s="104"/>
      <c r="AX196" s="104"/>
      <c r="AY196" s="104"/>
      <c r="AZ196" s="104"/>
      <c r="BA196" s="104"/>
      <c r="BB196" s="104"/>
      <c r="BC196" s="104"/>
      <c r="BD196" s="104"/>
      <c r="BE196" s="104"/>
      <c r="BF196" s="104"/>
      <c r="BG196" s="104"/>
      <c r="BH196" s="104"/>
      <c r="BI196" s="104"/>
      <c r="BJ196" s="104"/>
      <c r="BK196" s="104"/>
      <c r="BL196" s="104"/>
      <c r="BM196" s="104"/>
      <c r="BN196" s="104"/>
      <c r="BO196" s="104"/>
      <c r="BP196" s="104"/>
      <c r="BQ196" s="104"/>
    </row>
    <row r="197" spans="2:69">
      <c r="B197" s="104"/>
      <c r="C197" s="155"/>
      <c r="D197" s="104"/>
      <c r="E197" s="104"/>
      <c r="F197" s="104"/>
      <c r="G197" s="104"/>
      <c r="H197" s="104"/>
      <c r="I197" s="104"/>
      <c r="J197" s="104"/>
      <c r="K197" s="104"/>
      <c r="L197" s="104"/>
      <c r="M197" s="147"/>
      <c r="N197" s="104"/>
      <c r="O197" s="104"/>
      <c r="P197" s="104"/>
      <c r="Q197" s="104"/>
      <c r="R197" s="104"/>
      <c r="S197" s="104"/>
      <c r="T197" s="104"/>
      <c r="U197" s="104"/>
      <c r="V197" s="104"/>
      <c r="W197" s="104"/>
      <c r="X197" s="104"/>
      <c r="Y197" s="104"/>
      <c r="Z197" s="104"/>
      <c r="AA197" s="104"/>
      <c r="AB197" s="10"/>
      <c r="AC197" s="104"/>
      <c r="AD197" s="10"/>
      <c r="AE197" s="147"/>
      <c r="AF197" s="104"/>
      <c r="AG197" s="104"/>
      <c r="AH197" s="104"/>
      <c r="AI197" s="104"/>
      <c r="AJ197" s="104"/>
      <c r="AK197" s="104"/>
      <c r="AL197" s="104"/>
      <c r="AM197" s="104"/>
      <c r="AN197" s="104"/>
      <c r="AO197" s="104"/>
      <c r="AP197" s="104"/>
      <c r="AQ197" s="104"/>
      <c r="AR197" s="104"/>
      <c r="AS197" s="104"/>
      <c r="AT197" s="104"/>
      <c r="AU197" s="104"/>
      <c r="AV197" s="104"/>
      <c r="AW197" s="104"/>
      <c r="AX197" s="104"/>
      <c r="AY197" s="104"/>
      <c r="AZ197" s="104"/>
      <c r="BA197" s="104"/>
      <c r="BB197" s="104"/>
      <c r="BC197" s="104"/>
      <c r="BD197" s="104"/>
      <c r="BE197" s="104"/>
      <c r="BF197" s="104"/>
      <c r="BG197" s="104"/>
      <c r="BH197" s="104"/>
      <c r="BI197" s="104"/>
      <c r="BJ197" s="104"/>
      <c r="BK197" s="104"/>
      <c r="BL197" s="104"/>
      <c r="BM197" s="104"/>
      <c r="BN197" s="104"/>
      <c r="BO197" s="104"/>
      <c r="BP197" s="104"/>
      <c r="BQ197" s="104"/>
    </row>
    <row r="198" spans="2:69">
      <c r="B198" s="104"/>
      <c r="C198" s="155"/>
      <c r="D198" s="104"/>
      <c r="E198" s="104"/>
      <c r="F198" s="104"/>
      <c r="G198" s="104"/>
      <c r="H198" s="104"/>
      <c r="I198" s="104"/>
      <c r="J198" s="104"/>
      <c r="K198" s="104"/>
      <c r="L198" s="104"/>
      <c r="M198" s="147"/>
      <c r="N198" s="104"/>
      <c r="O198" s="104"/>
      <c r="P198" s="104"/>
      <c r="Q198" s="104"/>
      <c r="R198" s="104"/>
      <c r="S198" s="104"/>
      <c r="T198" s="104"/>
      <c r="U198" s="104"/>
      <c r="V198" s="104"/>
      <c r="W198" s="104"/>
      <c r="X198" s="104"/>
      <c r="Y198" s="104"/>
      <c r="Z198" s="104"/>
      <c r="AA198" s="104"/>
      <c r="AB198" s="10"/>
      <c r="AC198" s="104"/>
      <c r="AD198" s="10"/>
      <c r="AE198" s="147"/>
      <c r="AF198" s="104"/>
      <c r="AG198" s="104"/>
      <c r="AH198" s="104"/>
      <c r="AI198" s="104"/>
      <c r="AJ198" s="104"/>
      <c r="AK198" s="104"/>
      <c r="AL198" s="104"/>
      <c r="AM198" s="104"/>
      <c r="AN198" s="104"/>
      <c r="AO198" s="104"/>
      <c r="AP198" s="104"/>
      <c r="AQ198" s="104"/>
      <c r="AR198" s="104"/>
      <c r="AS198" s="104"/>
      <c r="AT198" s="104"/>
      <c r="AU198" s="104"/>
      <c r="AV198" s="104"/>
      <c r="AW198" s="104"/>
      <c r="AX198" s="104"/>
      <c r="AY198" s="104"/>
      <c r="AZ198" s="104"/>
      <c r="BA198" s="104"/>
      <c r="BB198" s="104"/>
      <c r="BC198" s="104"/>
      <c r="BD198" s="104"/>
      <c r="BE198" s="104"/>
      <c r="BF198" s="104"/>
      <c r="BG198" s="104"/>
      <c r="BH198" s="104"/>
      <c r="BI198" s="104"/>
      <c r="BJ198" s="104"/>
      <c r="BK198" s="104"/>
      <c r="BL198" s="104"/>
      <c r="BM198" s="104"/>
      <c r="BN198" s="104"/>
      <c r="BO198" s="104"/>
      <c r="BP198" s="104"/>
      <c r="BQ198" s="104"/>
    </row>
    <row r="199" spans="2:69">
      <c r="B199" s="104"/>
      <c r="C199" s="155"/>
      <c r="D199" s="104"/>
      <c r="E199" s="104"/>
      <c r="F199" s="104"/>
      <c r="G199" s="104"/>
      <c r="H199" s="104"/>
      <c r="I199" s="104"/>
      <c r="J199" s="104"/>
      <c r="K199" s="104"/>
      <c r="L199" s="104"/>
      <c r="M199" s="147"/>
      <c r="N199" s="104"/>
      <c r="O199" s="104"/>
      <c r="P199" s="104"/>
      <c r="Q199" s="104"/>
      <c r="R199" s="104"/>
      <c r="S199" s="104"/>
      <c r="T199" s="104"/>
      <c r="U199" s="104"/>
      <c r="V199" s="104"/>
      <c r="W199" s="104"/>
      <c r="X199" s="104"/>
      <c r="Y199" s="104"/>
      <c r="Z199" s="104"/>
      <c r="AA199" s="104"/>
      <c r="AB199" s="10"/>
      <c r="AC199" s="104"/>
      <c r="AD199" s="10"/>
      <c r="AE199" s="147"/>
      <c r="AF199" s="104"/>
      <c r="AG199" s="104"/>
      <c r="AH199" s="104"/>
      <c r="AI199" s="104"/>
      <c r="AJ199" s="104"/>
      <c r="AK199" s="104"/>
      <c r="AL199" s="104"/>
      <c r="AM199" s="104"/>
      <c r="AN199" s="104"/>
      <c r="AO199" s="104"/>
      <c r="AP199" s="104"/>
      <c r="AQ199" s="104"/>
      <c r="AR199" s="104"/>
      <c r="AS199" s="104"/>
      <c r="AT199" s="104"/>
      <c r="AU199" s="104"/>
      <c r="AV199" s="104"/>
      <c r="AW199" s="104"/>
      <c r="AX199" s="104"/>
      <c r="AY199" s="104"/>
      <c r="AZ199" s="104"/>
      <c r="BA199" s="104"/>
      <c r="BB199" s="104"/>
      <c r="BC199" s="104"/>
      <c r="BD199" s="104"/>
      <c r="BE199" s="104"/>
      <c r="BF199" s="104"/>
      <c r="BG199" s="104"/>
      <c r="BH199" s="104"/>
      <c r="BI199" s="104"/>
      <c r="BJ199" s="104"/>
      <c r="BK199" s="104"/>
      <c r="BL199" s="104"/>
      <c r="BM199" s="104"/>
      <c r="BN199" s="104"/>
      <c r="BO199" s="104"/>
      <c r="BP199" s="104"/>
      <c r="BQ199" s="104"/>
    </row>
    <row r="200" spans="2:69">
      <c r="B200" s="104"/>
      <c r="C200" s="155"/>
      <c r="D200" s="104"/>
      <c r="E200" s="104"/>
      <c r="F200" s="104"/>
      <c r="G200" s="104"/>
      <c r="H200" s="104"/>
      <c r="I200" s="104"/>
      <c r="J200" s="104"/>
      <c r="K200" s="104"/>
      <c r="L200" s="104"/>
      <c r="M200" s="147"/>
      <c r="N200" s="104"/>
      <c r="O200" s="104"/>
      <c r="P200" s="104"/>
      <c r="Q200" s="104"/>
      <c r="R200" s="104"/>
      <c r="S200" s="104"/>
      <c r="T200" s="104"/>
      <c r="U200" s="104"/>
      <c r="V200" s="104"/>
      <c r="W200" s="104"/>
      <c r="X200" s="104"/>
      <c r="Y200" s="104"/>
      <c r="Z200" s="104"/>
      <c r="AA200" s="104"/>
      <c r="AB200" s="10"/>
      <c r="AC200" s="104"/>
      <c r="AD200" s="10"/>
      <c r="AE200" s="147"/>
      <c r="AF200" s="104"/>
      <c r="AG200" s="104"/>
      <c r="AH200" s="104"/>
      <c r="AI200" s="104"/>
      <c r="AJ200" s="104"/>
      <c r="AK200" s="104"/>
      <c r="AL200" s="104"/>
      <c r="AM200" s="104"/>
      <c r="AN200" s="104"/>
      <c r="AO200" s="104"/>
      <c r="AP200" s="104"/>
      <c r="AQ200" s="104"/>
      <c r="AR200" s="104"/>
      <c r="AS200" s="104"/>
      <c r="AT200" s="104"/>
      <c r="AU200" s="104"/>
      <c r="AV200" s="104"/>
      <c r="AW200" s="104"/>
      <c r="AX200" s="104"/>
      <c r="AY200" s="104"/>
      <c r="AZ200" s="104"/>
      <c r="BA200" s="104"/>
      <c r="BB200" s="104"/>
      <c r="BC200" s="104"/>
      <c r="BD200" s="104"/>
      <c r="BE200" s="104"/>
      <c r="BF200" s="104"/>
      <c r="BG200" s="104"/>
      <c r="BH200" s="104"/>
      <c r="BI200" s="104"/>
      <c r="BJ200" s="104"/>
      <c r="BK200" s="104"/>
      <c r="BL200" s="104"/>
      <c r="BM200" s="104"/>
      <c r="BN200" s="104"/>
      <c r="BO200" s="104"/>
      <c r="BP200" s="104"/>
      <c r="BQ200" s="104"/>
    </row>
    <row r="201" spans="2:69">
      <c r="B201" s="104"/>
      <c r="C201" s="155"/>
      <c r="D201" s="104"/>
      <c r="E201" s="104"/>
      <c r="F201" s="104"/>
      <c r="G201" s="104"/>
      <c r="H201" s="104"/>
      <c r="I201" s="104"/>
      <c r="J201" s="104"/>
      <c r="K201" s="104"/>
      <c r="L201" s="104"/>
      <c r="M201" s="147"/>
      <c r="N201" s="104"/>
      <c r="O201" s="104"/>
      <c r="P201" s="104"/>
      <c r="Q201" s="104"/>
      <c r="R201" s="104"/>
      <c r="S201" s="104"/>
      <c r="T201" s="104"/>
      <c r="U201" s="104"/>
      <c r="V201" s="104"/>
      <c r="W201" s="104"/>
      <c r="X201" s="104"/>
      <c r="Y201" s="104"/>
      <c r="Z201" s="104"/>
      <c r="AA201" s="104"/>
      <c r="AB201" s="10"/>
      <c r="AC201" s="104"/>
      <c r="AD201" s="10"/>
      <c r="AE201" s="147"/>
      <c r="AF201" s="104"/>
      <c r="AG201" s="104"/>
      <c r="AH201" s="104"/>
      <c r="AI201" s="104"/>
      <c r="AJ201" s="104"/>
      <c r="AK201" s="104"/>
      <c r="AL201" s="104"/>
      <c r="AM201" s="104"/>
      <c r="AN201" s="104"/>
      <c r="AO201" s="104"/>
      <c r="AP201" s="104"/>
      <c r="AQ201" s="104"/>
      <c r="AR201" s="104"/>
      <c r="AS201" s="104"/>
      <c r="AT201" s="104"/>
      <c r="AU201" s="104"/>
      <c r="AV201" s="104"/>
      <c r="AW201" s="104"/>
      <c r="AX201" s="104"/>
      <c r="AY201" s="104"/>
      <c r="AZ201" s="104"/>
      <c r="BA201" s="104"/>
      <c r="BB201" s="104"/>
      <c r="BC201" s="104"/>
      <c r="BD201" s="104"/>
      <c r="BE201" s="104"/>
      <c r="BF201" s="104"/>
      <c r="BG201" s="104"/>
      <c r="BH201" s="104"/>
      <c r="BI201" s="104"/>
      <c r="BJ201" s="104"/>
      <c r="BK201" s="104"/>
      <c r="BL201" s="104"/>
      <c r="BM201" s="104"/>
      <c r="BN201" s="104"/>
      <c r="BO201" s="104"/>
      <c r="BP201" s="104"/>
      <c r="BQ201" s="104"/>
    </row>
    <row r="202" spans="2:69">
      <c r="B202" s="104"/>
      <c r="C202" s="155"/>
      <c r="D202" s="104"/>
      <c r="E202" s="104"/>
      <c r="F202" s="104"/>
      <c r="G202" s="104"/>
      <c r="H202" s="104"/>
      <c r="I202" s="104"/>
      <c r="J202" s="104"/>
      <c r="K202" s="104"/>
      <c r="L202" s="104"/>
      <c r="M202" s="147"/>
      <c r="N202" s="104"/>
      <c r="O202" s="104"/>
      <c r="P202" s="104"/>
      <c r="Q202" s="104"/>
      <c r="R202" s="104"/>
      <c r="S202" s="104"/>
      <c r="T202" s="104"/>
      <c r="U202" s="104"/>
      <c r="V202" s="104"/>
      <c r="W202" s="104"/>
      <c r="X202" s="104"/>
      <c r="Y202" s="104"/>
      <c r="Z202" s="104"/>
      <c r="AA202" s="104"/>
      <c r="AB202" s="10"/>
      <c r="AC202" s="104"/>
      <c r="AD202" s="10"/>
      <c r="AE202" s="147"/>
      <c r="AF202" s="104"/>
      <c r="AG202" s="104"/>
      <c r="AH202" s="104"/>
      <c r="AI202" s="104"/>
      <c r="AJ202" s="104"/>
      <c r="AK202" s="104"/>
      <c r="AL202" s="104"/>
      <c r="AM202" s="104"/>
      <c r="AN202" s="104"/>
      <c r="AO202" s="104"/>
      <c r="AP202" s="104"/>
      <c r="AQ202" s="104"/>
      <c r="AR202" s="104"/>
      <c r="AS202" s="104"/>
      <c r="AT202" s="104"/>
      <c r="AU202" s="104"/>
      <c r="AV202" s="104"/>
      <c r="AW202" s="104"/>
      <c r="AX202" s="104"/>
      <c r="AY202" s="104"/>
      <c r="AZ202" s="104"/>
      <c r="BA202" s="104"/>
      <c r="BB202" s="104"/>
      <c r="BC202" s="104"/>
      <c r="BD202" s="104"/>
      <c r="BE202" s="104"/>
      <c r="BF202" s="104"/>
      <c r="BG202" s="104"/>
      <c r="BH202" s="104"/>
      <c r="BI202" s="104"/>
      <c r="BJ202" s="104"/>
      <c r="BK202" s="104"/>
      <c r="BL202" s="104"/>
      <c r="BM202" s="104"/>
      <c r="BN202" s="104"/>
      <c r="BO202" s="104"/>
      <c r="BP202" s="104"/>
      <c r="BQ202" s="104"/>
    </row>
    <row r="203" spans="2:69">
      <c r="B203" s="104"/>
      <c r="C203" s="155"/>
      <c r="D203" s="104"/>
      <c r="E203" s="104"/>
      <c r="F203" s="104"/>
      <c r="G203" s="104"/>
      <c r="H203" s="104"/>
      <c r="I203" s="104"/>
      <c r="J203" s="104"/>
      <c r="K203" s="104"/>
      <c r="L203" s="104"/>
      <c r="M203" s="147"/>
      <c r="N203" s="104"/>
      <c r="O203" s="104"/>
      <c r="P203" s="104"/>
      <c r="Q203" s="104"/>
      <c r="R203" s="104"/>
      <c r="S203" s="104"/>
      <c r="T203" s="104"/>
      <c r="U203" s="104"/>
      <c r="V203" s="104"/>
      <c r="W203" s="104"/>
      <c r="X203" s="104"/>
      <c r="Y203" s="104"/>
      <c r="Z203" s="104"/>
      <c r="AA203" s="104"/>
      <c r="AB203" s="10"/>
      <c r="AC203" s="104"/>
      <c r="AD203" s="10"/>
      <c r="AE203" s="147"/>
      <c r="AF203" s="104"/>
      <c r="AG203" s="104"/>
      <c r="AH203" s="104"/>
      <c r="AI203" s="104"/>
      <c r="AJ203" s="104"/>
      <c r="AK203" s="104"/>
      <c r="AL203" s="104"/>
      <c r="AM203" s="104"/>
      <c r="AN203" s="104"/>
      <c r="AO203" s="104"/>
      <c r="AP203" s="104"/>
      <c r="AQ203" s="104"/>
      <c r="AR203" s="104"/>
      <c r="AS203" s="104"/>
      <c r="AT203" s="104"/>
      <c r="AU203" s="104"/>
      <c r="AV203" s="104"/>
      <c r="AW203" s="104"/>
      <c r="AX203" s="104"/>
      <c r="AY203" s="104"/>
      <c r="AZ203" s="104"/>
      <c r="BA203" s="104"/>
      <c r="BB203" s="104"/>
      <c r="BC203" s="104"/>
      <c r="BD203" s="104"/>
      <c r="BE203" s="104"/>
      <c r="BF203" s="104"/>
      <c r="BG203" s="104"/>
      <c r="BH203" s="104"/>
      <c r="BI203" s="104"/>
      <c r="BJ203" s="104"/>
      <c r="BK203" s="104"/>
      <c r="BL203" s="104"/>
      <c r="BM203" s="104"/>
      <c r="BN203" s="104"/>
      <c r="BO203" s="104"/>
      <c r="BP203" s="104"/>
      <c r="BQ203" s="104"/>
    </row>
    <row r="204" spans="2:69">
      <c r="B204" s="104"/>
      <c r="C204" s="155"/>
      <c r="D204" s="104"/>
      <c r="E204" s="104"/>
      <c r="F204" s="104"/>
      <c r="G204" s="104"/>
      <c r="H204" s="104"/>
      <c r="I204" s="104"/>
      <c r="J204" s="104"/>
      <c r="K204" s="104"/>
      <c r="L204" s="104"/>
      <c r="M204" s="147"/>
      <c r="N204" s="104"/>
      <c r="O204" s="104"/>
      <c r="P204" s="104"/>
      <c r="Q204" s="104"/>
      <c r="R204" s="104"/>
      <c r="S204" s="104"/>
      <c r="T204" s="104"/>
      <c r="U204" s="104"/>
      <c r="V204" s="104"/>
      <c r="W204" s="104"/>
      <c r="X204" s="104"/>
      <c r="Y204" s="104"/>
      <c r="Z204" s="104"/>
      <c r="AA204" s="104"/>
      <c r="AB204" s="10"/>
      <c r="AC204" s="104"/>
      <c r="AD204" s="10"/>
      <c r="AE204" s="147"/>
      <c r="AF204" s="104"/>
      <c r="AG204" s="104"/>
      <c r="AH204" s="104"/>
      <c r="AI204" s="104"/>
      <c r="AJ204" s="104"/>
      <c r="AK204" s="104"/>
      <c r="AL204" s="104"/>
      <c r="AM204" s="104"/>
      <c r="AN204" s="104"/>
      <c r="AO204" s="104"/>
      <c r="AP204" s="104"/>
      <c r="AQ204" s="104"/>
      <c r="AR204" s="104"/>
      <c r="AS204" s="104"/>
      <c r="AT204" s="104"/>
      <c r="AU204" s="104"/>
      <c r="AV204" s="104"/>
      <c r="AW204" s="104"/>
      <c r="AX204" s="104"/>
      <c r="AY204" s="104"/>
      <c r="AZ204" s="104"/>
      <c r="BA204" s="104"/>
      <c r="BB204" s="104"/>
      <c r="BC204" s="104"/>
      <c r="BD204" s="104"/>
      <c r="BE204" s="104"/>
      <c r="BF204" s="104"/>
      <c r="BG204" s="104"/>
      <c r="BH204" s="104"/>
      <c r="BI204" s="104"/>
      <c r="BJ204" s="104"/>
      <c r="BK204" s="104"/>
      <c r="BL204" s="104"/>
      <c r="BM204" s="104"/>
      <c r="BN204" s="104"/>
      <c r="BO204" s="104"/>
      <c r="BP204" s="104"/>
      <c r="BQ204" s="104"/>
    </row>
    <row r="205" spans="2:69">
      <c r="B205" s="104"/>
      <c r="C205" s="155"/>
      <c r="D205" s="104"/>
      <c r="E205" s="104"/>
      <c r="F205" s="104"/>
      <c r="G205" s="104"/>
      <c r="H205" s="104"/>
      <c r="I205" s="104"/>
      <c r="J205" s="104"/>
      <c r="K205" s="104"/>
      <c r="L205" s="104"/>
      <c r="M205" s="147"/>
      <c r="N205" s="104"/>
      <c r="O205" s="104"/>
      <c r="P205" s="104"/>
      <c r="Q205" s="104"/>
      <c r="R205" s="104"/>
      <c r="S205" s="104"/>
      <c r="T205" s="104"/>
      <c r="U205" s="104"/>
      <c r="V205" s="104"/>
      <c r="W205" s="104"/>
      <c r="X205" s="104"/>
      <c r="Y205" s="104"/>
      <c r="Z205" s="104"/>
      <c r="AA205" s="104"/>
      <c r="AB205" s="10"/>
      <c r="AC205" s="104"/>
      <c r="AD205" s="10"/>
      <c r="AE205" s="147"/>
      <c r="AF205" s="104"/>
      <c r="AG205" s="104"/>
      <c r="AH205" s="104"/>
      <c r="AI205" s="104"/>
      <c r="AJ205" s="104"/>
      <c r="AK205" s="104"/>
      <c r="AL205" s="104"/>
      <c r="AM205" s="104"/>
      <c r="AN205" s="104"/>
      <c r="AO205" s="104"/>
      <c r="AP205" s="104"/>
      <c r="AQ205" s="104"/>
      <c r="AR205" s="104"/>
      <c r="AS205" s="104"/>
      <c r="AT205" s="104"/>
      <c r="AU205" s="104"/>
      <c r="AV205" s="104"/>
      <c r="AW205" s="104"/>
      <c r="AX205" s="104"/>
      <c r="AY205" s="104"/>
      <c r="AZ205" s="104"/>
      <c r="BA205" s="104"/>
      <c r="BB205" s="104"/>
      <c r="BC205" s="104"/>
      <c r="BD205" s="104"/>
      <c r="BE205" s="104"/>
      <c r="BF205" s="104"/>
      <c r="BG205" s="104"/>
      <c r="BH205" s="104"/>
      <c r="BI205" s="104"/>
      <c r="BJ205" s="104"/>
      <c r="BK205" s="104"/>
      <c r="BL205" s="104"/>
      <c r="BM205" s="104"/>
      <c r="BN205" s="104"/>
      <c r="BO205" s="104"/>
      <c r="BP205" s="104"/>
      <c r="BQ205" s="104"/>
    </row>
    <row r="206" spans="2:69">
      <c r="B206" s="104"/>
      <c r="C206" s="155"/>
      <c r="D206" s="104"/>
      <c r="E206" s="104"/>
      <c r="F206" s="104"/>
      <c r="G206" s="104"/>
      <c r="H206" s="104"/>
      <c r="I206" s="104"/>
      <c r="J206" s="104"/>
      <c r="K206" s="104"/>
      <c r="L206" s="104"/>
      <c r="M206" s="147"/>
      <c r="N206" s="104"/>
      <c r="O206" s="104"/>
      <c r="P206" s="104"/>
      <c r="Q206" s="104"/>
      <c r="R206" s="104"/>
      <c r="S206" s="104"/>
      <c r="T206" s="104"/>
      <c r="U206" s="104"/>
      <c r="V206" s="104"/>
      <c r="W206" s="104"/>
      <c r="X206" s="104"/>
      <c r="Y206" s="104"/>
      <c r="Z206" s="104"/>
      <c r="AA206" s="104"/>
      <c r="AB206" s="10"/>
      <c r="AC206" s="104"/>
      <c r="AD206" s="10"/>
      <c r="AE206" s="147"/>
      <c r="AF206" s="104"/>
      <c r="AG206" s="104"/>
      <c r="AH206" s="104"/>
      <c r="AI206" s="104"/>
      <c r="AJ206" s="104"/>
      <c r="AK206" s="104"/>
      <c r="AL206" s="104"/>
      <c r="AM206" s="104"/>
      <c r="AN206" s="104"/>
      <c r="AO206" s="104"/>
      <c r="AP206" s="104"/>
      <c r="AQ206" s="104"/>
      <c r="AR206" s="104"/>
      <c r="AS206" s="104"/>
      <c r="AT206" s="104"/>
      <c r="AU206" s="104"/>
      <c r="AV206" s="104"/>
      <c r="AW206" s="104"/>
      <c r="AX206" s="104"/>
      <c r="AY206" s="104"/>
      <c r="AZ206" s="104"/>
      <c r="BA206" s="104"/>
      <c r="BB206" s="104"/>
      <c r="BC206" s="104"/>
      <c r="BD206" s="104"/>
      <c r="BE206" s="104"/>
      <c r="BF206" s="104"/>
      <c r="BG206" s="104"/>
      <c r="BH206" s="104"/>
      <c r="BI206" s="104"/>
      <c r="BJ206" s="104"/>
      <c r="BK206" s="104"/>
      <c r="BL206" s="104"/>
      <c r="BM206" s="104"/>
      <c r="BN206" s="104"/>
      <c r="BO206" s="104"/>
      <c r="BP206" s="104"/>
      <c r="BQ206" s="104"/>
    </row>
    <row r="207" spans="2:69">
      <c r="B207" s="104"/>
      <c r="C207" s="155"/>
      <c r="D207" s="104"/>
      <c r="E207" s="104"/>
      <c r="F207" s="104"/>
      <c r="G207" s="104"/>
      <c r="H207" s="104"/>
      <c r="I207" s="104"/>
      <c r="J207" s="104"/>
      <c r="K207" s="104"/>
      <c r="L207" s="104"/>
      <c r="M207" s="147"/>
      <c r="N207" s="104"/>
      <c r="O207" s="104"/>
      <c r="P207" s="104"/>
      <c r="Q207" s="104"/>
      <c r="R207" s="104"/>
      <c r="S207" s="104"/>
      <c r="T207" s="104"/>
      <c r="U207" s="104"/>
      <c r="V207" s="104"/>
      <c r="W207" s="104"/>
      <c r="X207" s="104"/>
      <c r="Y207" s="104"/>
      <c r="Z207" s="104"/>
      <c r="AA207" s="104"/>
      <c r="AB207" s="10"/>
      <c r="AC207" s="104"/>
      <c r="AD207" s="10"/>
      <c r="AE207" s="147"/>
      <c r="AF207" s="104"/>
      <c r="AG207" s="104"/>
      <c r="AH207" s="104"/>
      <c r="AI207" s="104"/>
      <c r="AJ207" s="104"/>
      <c r="AK207" s="104"/>
      <c r="AL207" s="104"/>
      <c r="AM207" s="104"/>
      <c r="AN207" s="104"/>
      <c r="AO207" s="104"/>
      <c r="AP207" s="104"/>
      <c r="AQ207" s="104"/>
      <c r="AR207" s="104"/>
      <c r="AS207" s="104"/>
      <c r="AT207" s="104"/>
      <c r="AU207" s="104"/>
      <c r="AV207" s="104"/>
      <c r="AW207" s="104"/>
      <c r="AX207" s="104"/>
      <c r="AY207" s="104"/>
      <c r="AZ207" s="104"/>
      <c r="BA207" s="104"/>
      <c r="BB207" s="104"/>
      <c r="BC207" s="104"/>
      <c r="BD207" s="104"/>
      <c r="BE207" s="104"/>
      <c r="BF207" s="104"/>
      <c r="BG207" s="104"/>
      <c r="BH207" s="104"/>
      <c r="BI207" s="104"/>
      <c r="BJ207" s="104"/>
      <c r="BK207" s="104"/>
      <c r="BL207" s="104"/>
      <c r="BM207" s="104"/>
      <c r="BN207" s="104"/>
      <c r="BO207" s="104"/>
      <c r="BP207" s="104"/>
      <c r="BQ207" s="104"/>
    </row>
    <row r="208" spans="2:69">
      <c r="B208" s="104"/>
      <c r="C208" s="155"/>
      <c r="D208" s="104"/>
      <c r="E208" s="104"/>
      <c r="F208" s="104"/>
      <c r="G208" s="104"/>
      <c r="H208" s="104"/>
      <c r="I208" s="104"/>
      <c r="J208" s="104"/>
      <c r="K208" s="104"/>
      <c r="L208" s="104"/>
      <c r="M208" s="147"/>
      <c r="N208" s="104"/>
      <c r="O208" s="104"/>
      <c r="P208" s="104"/>
      <c r="Q208" s="104"/>
      <c r="R208" s="104"/>
      <c r="S208" s="104"/>
      <c r="T208" s="104"/>
      <c r="U208" s="104"/>
      <c r="V208" s="104"/>
      <c r="W208" s="104"/>
      <c r="X208" s="104"/>
      <c r="Y208" s="104"/>
      <c r="Z208" s="104"/>
      <c r="AA208" s="104"/>
      <c r="AB208" s="10"/>
      <c r="AC208" s="104"/>
      <c r="AD208" s="10"/>
      <c r="AE208" s="147"/>
      <c r="AF208" s="104"/>
      <c r="AG208" s="104"/>
      <c r="AH208" s="104"/>
      <c r="AI208" s="104"/>
      <c r="AJ208" s="104"/>
      <c r="AK208" s="104"/>
      <c r="AL208" s="104"/>
      <c r="AM208" s="104"/>
      <c r="AN208" s="104"/>
      <c r="AO208" s="104"/>
      <c r="AP208" s="104"/>
      <c r="AQ208" s="104"/>
      <c r="AR208" s="104"/>
      <c r="AS208" s="104"/>
      <c r="AT208" s="104"/>
      <c r="AU208" s="104"/>
      <c r="AV208" s="104"/>
      <c r="AW208" s="104"/>
      <c r="AX208" s="104"/>
      <c r="AY208" s="104"/>
      <c r="AZ208" s="104"/>
      <c r="BA208" s="104"/>
      <c r="BB208" s="104"/>
      <c r="BC208" s="104"/>
      <c r="BD208" s="104"/>
      <c r="BE208" s="104"/>
      <c r="BF208" s="104"/>
      <c r="BG208" s="104"/>
      <c r="BH208" s="104"/>
      <c r="BI208" s="104"/>
      <c r="BJ208" s="104"/>
      <c r="BK208" s="104"/>
      <c r="BL208" s="104"/>
      <c r="BM208" s="104"/>
      <c r="BN208" s="104"/>
      <c r="BO208" s="104"/>
      <c r="BP208" s="104"/>
      <c r="BQ208" s="104"/>
    </row>
    <row r="209" spans="2:69">
      <c r="B209" s="104"/>
      <c r="C209" s="155"/>
      <c r="D209" s="104"/>
      <c r="E209" s="104"/>
      <c r="F209" s="104"/>
      <c r="G209" s="104"/>
      <c r="H209" s="104"/>
      <c r="I209" s="104"/>
      <c r="J209" s="104"/>
      <c r="K209" s="104"/>
      <c r="L209" s="104"/>
      <c r="M209" s="147"/>
      <c r="N209" s="104"/>
      <c r="O209" s="104"/>
      <c r="P209" s="104"/>
      <c r="Q209" s="104"/>
      <c r="R209" s="104"/>
      <c r="S209" s="104"/>
      <c r="T209" s="104"/>
      <c r="U209" s="104"/>
      <c r="V209" s="104"/>
      <c r="W209" s="104"/>
      <c r="X209" s="104"/>
      <c r="Y209" s="104"/>
      <c r="Z209" s="104"/>
      <c r="AA209" s="104"/>
      <c r="AB209" s="10"/>
      <c r="AC209" s="104"/>
      <c r="AD209" s="10"/>
      <c r="AE209" s="147"/>
      <c r="AF209" s="104"/>
      <c r="AG209" s="104"/>
      <c r="AH209" s="104"/>
      <c r="AI209" s="104"/>
      <c r="AJ209" s="104"/>
      <c r="AK209" s="104"/>
      <c r="AL209" s="104"/>
      <c r="AM209" s="104"/>
      <c r="AN209" s="104"/>
      <c r="AO209" s="104"/>
      <c r="AP209" s="104"/>
      <c r="AQ209" s="104"/>
      <c r="AR209" s="104"/>
      <c r="AS209" s="104"/>
      <c r="AT209" s="104"/>
      <c r="AU209" s="104"/>
      <c r="AV209" s="104"/>
      <c r="AW209" s="104"/>
      <c r="AX209" s="104"/>
      <c r="AY209" s="104"/>
      <c r="AZ209" s="104"/>
      <c r="BA209" s="104"/>
      <c r="BB209" s="104"/>
      <c r="BC209" s="104"/>
      <c r="BD209" s="104"/>
      <c r="BE209" s="104"/>
      <c r="BF209" s="104"/>
      <c r="BG209" s="104"/>
      <c r="BH209" s="104"/>
      <c r="BI209" s="104"/>
      <c r="BJ209" s="104"/>
      <c r="BK209" s="104"/>
      <c r="BL209" s="104"/>
      <c r="BM209" s="104"/>
      <c r="BN209" s="104"/>
      <c r="BO209" s="104"/>
      <c r="BP209" s="104"/>
      <c r="BQ209" s="104"/>
    </row>
    <row r="210" spans="2:69">
      <c r="B210" s="104"/>
      <c r="C210" s="155"/>
      <c r="D210" s="104"/>
      <c r="E210" s="104"/>
      <c r="F210" s="104"/>
      <c r="G210" s="104"/>
      <c r="H210" s="104"/>
      <c r="I210" s="104"/>
      <c r="J210" s="104"/>
      <c r="K210" s="104"/>
      <c r="L210" s="104"/>
      <c r="M210" s="147"/>
      <c r="N210" s="104"/>
      <c r="O210" s="104"/>
      <c r="P210" s="104"/>
      <c r="Q210" s="104"/>
      <c r="R210" s="104"/>
      <c r="S210" s="104"/>
      <c r="T210" s="104"/>
      <c r="U210" s="104"/>
      <c r="V210" s="104"/>
      <c r="W210" s="104"/>
      <c r="X210" s="104"/>
      <c r="Y210" s="104"/>
      <c r="Z210" s="104"/>
      <c r="AA210" s="104"/>
      <c r="AB210" s="10"/>
      <c r="AC210" s="104"/>
      <c r="AD210" s="10"/>
      <c r="AE210" s="147"/>
      <c r="AF210" s="104"/>
      <c r="AG210" s="104"/>
      <c r="AH210" s="104"/>
      <c r="AI210" s="104"/>
      <c r="AJ210" s="104"/>
      <c r="AK210" s="104"/>
      <c r="AL210" s="104"/>
      <c r="AM210" s="104"/>
      <c r="AN210" s="104"/>
      <c r="AO210" s="104"/>
      <c r="AP210" s="104"/>
      <c r="AQ210" s="104"/>
      <c r="AR210" s="104"/>
      <c r="AS210" s="104"/>
      <c r="AT210" s="104"/>
      <c r="AU210" s="104"/>
      <c r="AV210" s="104"/>
      <c r="AW210" s="104"/>
      <c r="AX210" s="104"/>
      <c r="AY210" s="104"/>
      <c r="AZ210" s="104"/>
      <c r="BA210" s="104"/>
      <c r="BB210" s="104"/>
      <c r="BC210" s="104"/>
      <c r="BD210" s="104"/>
      <c r="BE210" s="104"/>
      <c r="BF210" s="104"/>
      <c r="BG210" s="104"/>
      <c r="BH210" s="104"/>
      <c r="BI210" s="104"/>
      <c r="BJ210" s="104"/>
      <c r="BK210" s="104"/>
      <c r="BL210" s="104"/>
      <c r="BM210" s="104"/>
      <c r="BN210" s="104"/>
      <c r="BO210" s="104"/>
      <c r="BP210" s="104"/>
      <c r="BQ210" s="104"/>
    </row>
    <row r="211" spans="2:69">
      <c r="B211" s="104"/>
      <c r="C211" s="155"/>
      <c r="D211" s="104"/>
      <c r="E211" s="104"/>
      <c r="F211" s="104"/>
      <c r="G211" s="104"/>
      <c r="H211" s="104"/>
      <c r="I211" s="104"/>
      <c r="J211" s="104"/>
      <c r="K211" s="104"/>
      <c r="L211" s="104"/>
      <c r="M211" s="147"/>
      <c r="N211" s="104"/>
      <c r="O211" s="104"/>
      <c r="P211" s="104"/>
      <c r="Q211" s="104"/>
      <c r="R211" s="104"/>
      <c r="S211" s="104"/>
      <c r="T211" s="104"/>
      <c r="U211" s="104"/>
      <c r="V211" s="104"/>
      <c r="W211" s="104"/>
      <c r="X211" s="104"/>
      <c r="Y211" s="104"/>
      <c r="Z211" s="104"/>
      <c r="AA211" s="104"/>
      <c r="AB211" s="10"/>
      <c r="AC211" s="104"/>
      <c r="AD211" s="10"/>
      <c r="AE211" s="147"/>
      <c r="AF211" s="104"/>
      <c r="AG211" s="104"/>
      <c r="AH211" s="104"/>
      <c r="AI211" s="104"/>
      <c r="AJ211" s="104"/>
      <c r="AK211" s="104"/>
      <c r="AL211" s="104"/>
      <c r="AM211" s="104"/>
      <c r="AN211" s="104"/>
      <c r="AO211" s="104"/>
      <c r="AP211" s="104"/>
      <c r="AQ211" s="104"/>
      <c r="AR211" s="104"/>
      <c r="AS211" s="104"/>
      <c r="AT211" s="104"/>
      <c r="AU211" s="104"/>
      <c r="AV211" s="104"/>
      <c r="AW211" s="104"/>
      <c r="AX211" s="104"/>
      <c r="AY211" s="104"/>
      <c r="AZ211" s="104"/>
      <c r="BA211" s="104"/>
      <c r="BB211" s="104"/>
      <c r="BC211" s="104"/>
      <c r="BD211" s="104"/>
      <c r="BE211" s="104"/>
      <c r="BF211" s="104"/>
      <c r="BG211" s="104"/>
      <c r="BH211" s="104"/>
      <c r="BI211" s="104"/>
      <c r="BJ211" s="104"/>
      <c r="BK211" s="104"/>
      <c r="BL211" s="104"/>
      <c r="BM211" s="104"/>
      <c r="BN211" s="104"/>
      <c r="BO211" s="104"/>
      <c r="BP211" s="104"/>
      <c r="BQ211" s="104"/>
    </row>
    <row r="212" spans="2:69">
      <c r="B212" s="104"/>
      <c r="C212" s="155"/>
      <c r="D212" s="104"/>
      <c r="E212" s="104"/>
      <c r="F212" s="104"/>
      <c r="G212" s="104"/>
      <c r="H212" s="104"/>
      <c r="I212" s="104"/>
      <c r="J212" s="104"/>
      <c r="K212" s="104"/>
      <c r="L212" s="104"/>
      <c r="M212" s="147"/>
      <c r="N212" s="104"/>
      <c r="O212" s="104"/>
      <c r="P212" s="104"/>
      <c r="Q212" s="104"/>
      <c r="R212" s="104"/>
      <c r="S212" s="104"/>
      <c r="T212" s="104"/>
      <c r="U212" s="104"/>
      <c r="V212" s="104"/>
      <c r="W212" s="104"/>
      <c r="X212" s="104"/>
      <c r="Y212" s="104"/>
      <c r="Z212" s="104"/>
      <c r="AA212" s="104"/>
      <c r="AB212" s="10"/>
      <c r="AC212" s="104"/>
      <c r="AD212" s="10"/>
      <c r="AE212" s="147"/>
      <c r="AF212" s="104"/>
      <c r="AG212" s="104"/>
      <c r="AH212" s="104"/>
      <c r="AI212" s="104"/>
      <c r="AJ212" s="104"/>
      <c r="AK212" s="104"/>
      <c r="AL212" s="104"/>
      <c r="AM212" s="104"/>
      <c r="AN212" s="104"/>
      <c r="AO212" s="104"/>
      <c r="AP212" s="104"/>
      <c r="AQ212" s="104"/>
      <c r="AR212" s="104"/>
      <c r="AS212" s="104"/>
      <c r="AT212" s="104"/>
      <c r="AU212" s="104"/>
      <c r="AV212" s="104"/>
      <c r="AW212" s="104"/>
      <c r="AX212" s="104"/>
      <c r="AY212" s="104"/>
      <c r="AZ212" s="104"/>
      <c r="BA212" s="104"/>
      <c r="BB212" s="104"/>
      <c r="BC212" s="104"/>
      <c r="BD212" s="104"/>
      <c r="BE212" s="104"/>
      <c r="BF212" s="104"/>
      <c r="BG212" s="104"/>
      <c r="BH212" s="104"/>
      <c r="BI212" s="104"/>
      <c r="BJ212" s="104"/>
      <c r="BK212" s="104"/>
      <c r="BL212" s="104"/>
      <c r="BM212" s="104"/>
      <c r="BN212" s="104"/>
      <c r="BO212" s="104"/>
      <c r="BP212" s="104"/>
      <c r="BQ212" s="104"/>
    </row>
    <row r="213" spans="2:69">
      <c r="B213" s="104"/>
      <c r="C213" s="155"/>
      <c r="D213" s="104"/>
      <c r="E213" s="104"/>
      <c r="F213" s="104"/>
      <c r="G213" s="104"/>
      <c r="H213" s="104"/>
      <c r="I213" s="104"/>
      <c r="J213" s="104"/>
      <c r="K213" s="104"/>
      <c r="L213" s="104"/>
      <c r="M213" s="147"/>
      <c r="N213" s="104"/>
      <c r="O213" s="104"/>
      <c r="P213" s="104"/>
      <c r="Q213" s="104"/>
      <c r="R213" s="104"/>
      <c r="S213" s="104"/>
      <c r="T213" s="104"/>
      <c r="U213" s="104"/>
      <c r="V213" s="104"/>
      <c r="W213" s="104"/>
      <c r="X213" s="104"/>
      <c r="Y213" s="104"/>
      <c r="Z213" s="104"/>
      <c r="AA213" s="104"/>
      <c r="AB213" s="10"/>
      <c r="AC213" s="104"/>
      <c r="AD213" s="10"/>
      <c r="AE213" s="147"/>
      <c r="AF213" s="104"/>
      <c r="AG213" s="104"/>
      <c r="AH213" s="104"/>
      <c r="AI213" s="104"/>
      <c r="AJ213" s="104"/>
      <c r="AK213" s="104"/>
      <c r="AL213" s="104"/>
      <c r="AM213" s="104"/>
      <c r="AN213" s="104"/>
      <c r="AO213" s="104"/>
      <c r="AP213" s="104"/>
      <c r="AQ213" s="104"/>
      <c r="AR213" s="104"/>
      <c r="AS213" s="104"/>
      <c r="AT213" s="104"/>
      <c r="AU213" s="104"/>
      <c r="AV213" s="104"/>
      <c r="AW213" s="104"/>
      <c r="AX213" s="104"/>
      <c r="AY213" s="104"/>
      <c r="AZ213" s="104"/>
      <c r="BA213" s="104"/>
      <c r="BB213" s="104"/>
      <c r="BC213" s="104"/>
      <c r="BD213" s="104"/>
      <c r="BE213" s="104"/>
      <c r="BF213" s="104"/>
      <c r="BG213" s="104"/>
      <c r="BH213" s="104"/>
      <c r="BI213" s="104"/>
      <c r="BJ213" s="104"/>
      <c r="BK213" s="104"/>
      <c r="BL213" s="104"/>
      <c r="BM213" s="104"/>
      <c r="BN213" s="104"/>
      <c r="BO213" s="104"/>
      <c r="BP213" s="104"/>
      <c r="BQ213" s="104"/>
    </row>
    <row r="214" spans="2:69">
      <c r="B214" s="104"/>
      <c r="C214" s="155"/>
      <c r="D214" s="104"/>
      <c r="E214" s="104"/>
      <c r="F214" s="104"/>
      <c r="G214" s="104"/>
      <c r="H214" s="104"/>
      <c r="I214" s="104"/>
      <c r="J214" s="104"/>
      <c r="K214" s="104"/>
      <c r="L214" s="104"/>
      <c r="M214" s="147"/>
      <c r="N214" s="104"/>
      <c r="O214" s="104"/>
      <c r="P214" s="104"/>
      <c r="Q214" s="104"/>
      <c r="R214" s="104"/>
      <c r="S214" s="104"/>
      <c r="T214" s="104"/>
      <c r="U214" s="104"/>
      <c r="V214" s="104"/>
      <c r="W214" s="104"/>
      <c r="X214" s="104"/>
      <c r="Y214" s="104"/>
      <c r="Z214" s="104"/>
      <c r="AA214" s="104"/>
      <c r="AB214" s="10"/>
      <c r="AC214" s="104"/>
      <c r="AD214" s="10"/>
      <c r="AE214" s="147"/>
      <c r="AF214" s="104"/>
      <c r="AG214" s="104"/>
      <c r="AH214" s="104"/>
      <c r="AI214" s="104"/>
      <c r="AJ214" s="104"/>
      <c r="AK214" s="104"/>
      <c r="AL214" s="104"/>
      <c r="AM214" s="104"/>
      <c r="AN214" s="104"/>
      <c r="AO214" s="104"/>
      <c r="AP214" s="104"/>
      <c r="AQ214" s="104"/>
      <c r="AR214" s="104"/>
      <c r="AS214" s="104"/>
      <c r="AT214" s="104"/>
      <c r="AU214" s="104"/>
      <c r="AV214" s="104"/>
      <c r="AW214" s="104"/>
      <c r="AX214" s="104"/>
      <c r="AY214" s="104"/>
      <c r="AZ214" s="104"/>
      <c r="BA214" s="104"/>
      <c r="BB214" s="104"/>
      <c r="BC214" s="104"/>
      <c r="BD214" s="104"/>
      <c r="BE214" s="104"/>
      <c r="BF214" s="104"/>
      <c r="BG214" s="104"/>
      <c r="BH214" s="104"/>
      <c r="BI214" s="104"/>
      <c r="BJ214" s="104"/>
      <c r="BK214" s="104"/>
      <c r="BL214" s="104"/>
      <c r="BM214" s="104"/>
      <c r="BN214" s="104"/>
      <c r="BO214" s="104"/>
      <c r="BP214" s="104"/>
      <c r="BQ214" s="104"/>
    </row>
    <row r="215" spans="2:69">
      <c r="B215" s="104"/>
      <c r="C215" s="155"/>
      <c r="D215" s="104"/>
      <c r="E215" s="104"/>
      <c r="F215" s="104"/>
      <c r="G215" s="104"/>
      <c r="H215" s="104"/>
      <c r="I215" s="104"/>
      <c r="J215" s="104"/>
      <c r="K215" s="104"/>
      <c r="L215" s="104"/>
      <c r="M215" s="147"/>
      <c r="N215" s="104"/>
      <c r="O215" s="104"/>
      <c r="P215" s="104"/>
      <c r="Q215" s="104"/>
      <c r="R215" s="104"/>
      <c r="S215" s="104"/>
      <c r="T215" s="104"/>
      <c r="U215" s="104"/>
      <c r="V215" s="104"/>
      <c r="W215" s="104"/>
      <c r="X215" s="104"/>
      <c r="Y215" s="104"/>
      <c r="Z215" s="104"/>
      <c r="AA215" s="104"/>
      <c r="AB215" s="10"/>
      <c r="AC215" s="104"/>
      <c r="AD215" s="10"/>
      <c r="AE215" s="147"/>
      <c r="AF215" s="104"/>
      <c r="AG215" s="104"/>
      <c r="AH215" s="104"/>
      <c r="AI215" s="104"/>
      <c r="AJ215" s="104"/>
      <c r="AK215" s="104"/>
      <c r="AL215" s="104"/>
      <c r="AM215" s="104"/>
      <c r="AN215" s="104"/>
      <c r="AO215" s="104"/>
      <c r="AP215" s="104"/>
      <c r="AQ215" s="104"/>
      <c r="AR215" s="104"/>
      <c r="AS215" s="104"/>
      <c r="AT215" s="104"/>
      <c r="AU215" s="104"/>
      <c r="AV215" s="104"/>
      <c r="AW215" s="104"/>
      <c r="AX215" s="104"/>
      <c r="AY215" s="104"/>
      <c r="AZ215" s="104"/>
      <c r="BA215" s="104"/>
      <c r="BB215" s="104"/>
      <c r="BC215" s="104"/>
      <c r="BD215" s="104"/>
      <c r="BE215" s="104"/>
      <c r="BF215" s="104"/>
      <c r="BG215" s="104"/>
      <c r="BH215" s="104"/>
      <c r="BI215" s="104"/>
      <c r="BJ215" s="104"/>
      <c r="BK215" s="104"/>
      <c r="BL215" s="104"/>
      <c r="BM215" s="104"/>
      <c r="BN215" s="104"/>
      <c r="BO215" s="104"/>
      <c r="BP215" s="104"/>
      <c r="BQ215" s="104"/>
    </row>
    <row r="216" spans="2:69">
      <c r="B216" s="104"/>
      <c r="C216" s="155"/>
      <c r="D216" s="104"/>
      <c r="E216" s="104"/>
      <c r="F216" s="104"/>
      <c r="G216" s="104"/>
      <c r="H216" s="104"/>
      <c r="I216" s="104"/>
      <c r="J216" s="104"/>
      <c r="K216" s="104"/>
      <c r="L216" s="104"/>
      <c r="M216" s="147"/>
      <c r="N216" s="104"/>
      <c r="O216" s="104"/>
      <c r="P216" s="104"/>
      <c r="Q216" s="104"/>
      <c r="R216" s="104"/>
      <c r="S216" s="104"/>
      <c r="T216" s="104"/>
      <c r="U216" s="104"/>
      <c r="V216" s="104"/>
      <c r="W216" s="104"/>
      <c r="X216" s="104"/>
      <c r="Y216" s="104"/>
      <c r="Z216" s="104"/>
      <c r="AA216" s="104"/>
      <c r="AB216" s="10"/>
      <c r="AC216" s="104"/>
      <c r="AD216" s="10"/>
      <c r="AE216" s="147"/>
      <c r="AF216" s="104"/>
      <c r="AG216" s="104"/>
      <c r="AH216" s="104"/>
      <c r="AI216" s="104"/>
      <c r="AJ216" s="104"/>
      <c r="AK216" s="104"/>
      <c r="AL216" s="104"/>
      <c r="AM216" s="104"/>
      <c r="AN216" s="104"/>
      <c r="AO216" s="104"/>
      <c r="AP216" s="104"/>
      <c r="AQ216" s="104"/>
      <c r="AR216" s="104"/>
      <c r="AS216" s="104"/>
      <c r="AT216" s="104"/>
      <c r="AU216" s="104"/>
      <c r="AV216" s="104"/>
      <c r="AW216" s="104"/>
      <c r="AX216" s="104"/>
      <c r="AY216" s="104"/>
      <c r="AZ216" s="104"/>
      <c r="BA216" s="104"/>
      <c r="BB216" s="104"/>
      <c r="BC216" s="104"/>
      <c r="BD216" s="104"/>
      <c r="BE216" s="104"/>
      <c r="BF216" s="104"/>
      <c r="BG216" s="104"/>
      <c r="BH216" s="104"/>
      <c r="BI216" s="104"/>
      <c r="BJ216" s="104"/>
      <c r="BK216" s="104"/>
      <c r="BL216" s="104"/>
      <c r="BM216" s="104"/>
      <c r="BN216" s="104"/>
      <c r="BO216" s="104"/>
      <c r="BP216" s="104"/>
      <c r="BQ216" s="104"/>
    </row>
    <row r="217" spans="2:69">
      <c r="B217" s="104"/>
      <c r="C217" s="155"/>
      <c r="D217" s="104"/>
      <c r="E217" s="104"/>
      <c r="F217" s="104"/>
      <c r="G217" s="104"/>
      <c r="H217" s="104"/>
      <c r="I217" s="104"/>
      <c r="J217" s="104"/>
      <c r="K217" s="104"/>
      <c r="L217" s="104"/>
      <c r="M217" s="147"/>
      <c r="N217" s="104"/>
      <c r="O217" s="104"/>
      <c r="P217" s="104"/>
      <c r="Q217" s="104"/>
      <c r="R217" s="104"/>
      <c r="S217" s="104"/>
      <c r="T217" s="104"/>
      <c r="U217" s="104"/>
      <c r="V217" s="104"/>
      <c r="W217" s="104"/>
      <c r="X217" s="104"/>
      <c r="Y217" s="104"/>
      <c r="Z217" s="104"/>
      <c r="AA217" s="104"/>
      <c r="AB217" s="10"/>
      <c r="AC217" s="104"/>
      <c r="AD217" s="10"/>
      <c r="AE217" s="147"/>
      <c r="AF217" s="104"/>
      <c r="AG217" s="104"/>
      <c r="AH217" s="104"/>
      <c r="AI217" s="104"/>
      <c r="AJ217" s="104"/>
      <c r="AK217" s="104"/>
      <c r="AL217" s="104"/>
      <c r="AM217" s="104"/>
      <c r="AN217" s="104"/>
      <c r="AO217" s="104"/>
      <c r="AP217" s="104"/>
      <c r="AQ217" s="104"/>
      <c r="AR217" s="104"/>
      <c r="AS217" s="104"/>
      <c r="AT217" s="104"/>
      <c r="AU217" s="104"/>
      <c r="AV217" s="104"/>
      <c r="AW217" s="104"/>
      <c r="AX217" s="104"/>
      <c r="AY217" s="104"/>
      <c r="AZ217" s="104"/>
      <c r="BA217" s="104"/>
      <c r="BB217" s="104"/>
      <c r="BC217" s="104"/>
      <c r="BD217" s="104"/>
      <c r="BE217" s="104"/>
      <c r="BF217" s="104"/>
      <c r="BG217" s="104"/>
      <c r="BH217" s="104"/>
      <c r="BI217" s="104"/>
      <c r="BJ217" s="104"/>
      <c r="BK217" s="104"/>
      <c r="BL217" s="104"/>
      <c r="BM217" s="104"/>
      <c r="BN217" s="104"/>
      <c r="BO217" s="104"/>
      <c r="BP217" s="104"/>
      <c r="BQ217" s="104"/>
    </row>
    <row r="218" spans="2:69">
      <c r="B218" s="104"/>
      <c r="C218" s="155"/>
      <c r="D218" s="104"/>
      <c r="E218" s="104"/>
      <c r="F218" s="104"/>
      <c r="G218" s="104"/>
      <c r="H218" s="104"/>
      <c r="I218" s="104"/>
      <c r="J218" s="104"/>
      <c r="K218" s="104"/>
      <c r="L218" s="104"/>
      <c r="M218" s="147"/>
      <c r="N218" s="104"/>
      <c r="O218" s="104"/>
      <c r="P218" s="104"/>
      <c r="Q218" s="104"/>
      <c r="R218" s="104"/>
      <c r="S218" s="104"/>
      <c r="T218" s="104"/>
      <c r="U218" s="104"/>
      <c r="V218" s="104"/>
      <c r="W218" s="104"/>
      <c r="X218" s="104"/>
      <c r="Y218" s="104"/>
      <c r="Z218" s="104"/>
      <c r="AA218" s="104"/>
      <c r="AB218" s="10"/>
      <c r="AC218" s="104"/>
      <c r="AD218" s="10"/>
      <c r="AE218" s="147"/>
      <c r="AF218" s="104"/>
      <c r="AG218" s="104"/>
      <c r="AH218" s="104"/>
      <c r="AI218" s="104"/>
      <c r="AJ218" s="104"/>
      <c r="AK218" s="104"/>
      <c r="AL218" s="104"/>
      <c r="AM218" s="104"/>
      <c r="AN218" s="104"/>
      <c r="AO218" s="104"/>
      <c r="AP218" s="104"/>
      <c r="AQ218" s="104"/>
      <c r="AR218" s="104"/>
      <c r="AS218" s="104"/>
      <c r="AT218" s="104"/>
      <c r="AU218" s="104"/>
      <c r="AV218" s="104"/>
      <c r="AW218" s="104"/>
      <c r="AX218" s="104"/>
      <c r="AY218" s="104"/>
      <c r="AZ218" s="104"/>
      <c r="BA218" s="104"/>
      <c r="BB218" s="104"/>
      <c r="BC218" s="104"/>
      <c r="BD218" s="104"/>
      <c r="BE218" s="104"/>
      <c r="BF218" s="104"/>
      <c r="BG218" s="104"/>
      <c r="BH218" s="104"/>
      <c r="BI218" s="104"/>
      <c r="BJ218" s="104"/>
      <c r="BK218" s="104"/>
      <c r="BL218" s="104"/>
      <c r="BM218" s="104"/>
      <c r="BN218" s="104"/>
      <c r="BO218" s="104"/>
      <c r="BP218" s="104"/>
      <c r="BQ218" s="104"/>
    </row>
    <row r="219" spans="2:69">
      <c r="B219" s="104"/>
      <c r="C219" s="155"/>
      <c r="D219" s="104"/>
      <c r="E219" s="104"/>
      <c r="F219" s="104"/>
      <c r="G219" s="104"/>
      <c r="H219" s="104"/>
      <c r="I219" s="104"/>
      <c r="J219" s="104"/>
      <c r="K219" s="104"/>
      <c r="L219" s="104"/>
      <c r="M219" s="147"/>
      <c r="N219" s="104"/>
      <c r="O219" s="104"/>
      <c r="P219" s="104"/>
      <c r="Q219" s="104"/>
      <c r="R219" s="104"/>
      <c r="S219" s="104"/>
      <c r="T219" s="104"/>
      <c r="U219" s="104"/>
      <c r="V219" s="104"/>
      <c r="W219" s="104"/>
      <c r="X219" s="104"/>
      <c r="Y219" s="104"/>
      <c r="Z219" s="104"/>
      <c r="AA219" s="104"/>
      <c r="AB219" s="10"/>
      <c r="AC219" s="104"/>
      <c r="AD219" s="10"/>
      <c r="AE219" s="147"/>
      <c r="AF219" s="104"/>
      <c r="AG219" s="104"/>
      <c r="AH219" s="104"/>
      <c r="AI219" s="104"/>
      <c r="AJ219" s="104"/>
      <c r="AK219" s="104"/>
      <c r="AL219" s="104"/>
      <c r="AM219" s="104"/>
      <c r="AN219" s="104"/>
      <c r="AO219" s="104"/>
      <c r="AP219" s="104"/>
      <c r="AQ219" s="104"/>
      <c r="AR219" s="104"/>
      <c r="AS219" s="104"/>
      <c r="AT219" s="104"/>
      <c r="AU219" s="104"/>
      <c r="AV219" s="104"/>
      <c r="AW219" s="104"/>
      <c r="AX219" s="104"/>
      <c r="AY219" s="104"/>
      <c r="AZ219" s="104"/>
      <c r="BA219" s="104"/>
      <c r="BB219" s="104"/>
      <c r="BC219" s="104"/>
      <c r="BD219" s="104"/>
      <c r="BE219" s="104"/>
      <c r="BF219" s="104"/>
      <c r="BG219" s="104"/>
      <c r="BH219" s="104"/>
      <c r="BI219" s="104"/>
      <c r="BJ219" s="104"/>
      <c r="BK219" s="104"/>
      <c r="BL219" s="104"/>
      <c r="BM219" s="104"/>
      <c r="BN219" s="104"/>
      <c r="BO219" s="104"/>
      <c r="BP219" s="104"/>
      <c r="BQ219" s="104"/>
    </row>
    <row r="220" spans="2:69">
      <c r="B220" s="104"/>
      <c r="C220" s="155"/>
      <c r="D220" s="104"/>
      <c r="E220" s="104"/>
      <c r="F220" s="104"/>
      <c r="G220" s="104"/>
      <c r="H220" s="104"/>
      <c r="I220" s="104"/>
      <c r="J220" s="104"/>
      <c r="K220" s="104"/>
      <c r="L220" s="104"/>
      <c r="M220" s="147"/>
      <c r="N220" s="104"/>
      <c r="O220" s="104"/>
      <c r="P220" s="104"/>
      <c r="Q220" s="104"/>
      <c r="R220" s="104"/>
      <c r="S220" s="104"/>
      <c r="T220" s="104"/>
      <c r="U220" s="104"/>
      <c r="V220" s="104"/>
      <c r="W220" s="104"/>
      <c r="X220" s="104"/>
      <c r="Y220" s="104"/>
      <c r="Z220" s="104"/>
      <c r="AA220" s="104"/>
      <c r="AB220" s="10"/>
      <c r="AC220" s="104"/>
      <c r="AD220" s="10"/>
      <c r="AE220" s="147"/>
      <c r="AF220" s="104"/>
      <c r="AG220" s="104"/>
      <c r="AH220" s="104"/>
      <c r="AI220" s="104"/>
      <c r="AJ220" s="104"/>
      <c r="AK220" s="104"/>
      <c r="AL220" s="104"/>
      <c r="AM220" s="104"/>
      <c r="AN220" s="104"/>
      <c r="AO220" s="104"/>
      <c r="AP220" s="104"/>
      <c r="AQ220" s="104"/>
      <c r="AR220" s="104"/>
      <c r="AS220" s="104"/>
      <c r="AT220" s="104"/>
      <c r="AU220" s="104"/>
      <c r="AV220" s="104"/>
      <c r="AW220" s="104"/>
      <c r="AX220" s="104"/>
      <c r="AY220" s="104"/>
      <c r="AZ220" s="104"/>
      <c r="BA220" s="104"/>
      <c r="BB220" s="104"/>
      <c r="BC220" s="104"/>
      <c r="BD220" s="104"/>
      <c r="BE220" s="104"/>
      <c r="BF220" s="104"/>
      <c r="BG220" s="104"/>
      <c r="BH220" s="104"/>
      <c r="BI220" s="104"/>
      <c r="BJ220" s="104"/>
      <c r="BK220" s="104"/>
      <c r="BL220" s="104"/>
      <c r="BM220" s="104"/>
      <c r="BN220" s="104"/>
      <c r="BO220" s="104"/>
      <c r="BP220" s="104"/>
      <c r="BQ220" s="104"/>
    </row>
    <row r="221" spans="2:69">
      <c r="B221" s="104"/>
      <c r="C221" s="155"/>
      <c r="D221" s="104"/>
      <c r="E221" s="104"/>
      <c r="F221" s="104"/>
      <c r="G221" s="104"/>
      <c r="H221" s="104"/>
      <c r="I221" s="104"/>
      <c r="J221" s="104"/>
      <c r="K221" s="104"/>
      <c r="L221" s="104"/>
      <c r="M221" s="147"/>
      <c r="N221" s="104"/>
      <c r="O221" s="104"/>
      <c r="P221" s="104"/>
      <c r="Q221" s="104"/>
      <c r="R221" s="104"/>
      <c r="S221" s="104"/>
      <c r="T221" s="104"/>
      <c r="U221" s="104"/>
      <c r="V221" s="104"/>
      <c r="W221" s="104"/>
      <c r="X221" s="104"/>
      <c r="Y221" s="104"/>
      <c r="Z221" s="104"/>
      <c r="AA221" s="104"/>
      <c r="AB221" s="10"/>
      <c r="AC221" s="104"/>
      <c r="AD221" s="10"/>
      <c r="AE221" s="147"/>
      <c r="AF221" s="104"/>
      <c r="AG221" s="104"/>
      <c r="AH221" s="104"/>
      <c r="AI221" s="104"/>
      <c r="AJ221" s="104"/>
      <c r="AK221" s="104"/>
      <c r="AL221" s="104"/>
      <c r="AM221" s="104"/>
      <c r="AN221" s="104"/>
      <c r="AO221" s="104"/>
      <c r="AP221" s="104"/>
      <c r="AQ221" s="104"/>
      <c r="AR221" s="104"/>
      <c r="AS221" s="104"/>
      <c r="AT221" s="104"/>
      <c r="AU221" s="104"/>
      <c r="AV221" s="104"/>
      <c r="AW221" s="104"/>
      <c r="AX221" s="104"/>
      <c r="AY221" s="104"/>
      <c r="AZ221" s="104"/>
      <c r="BA221" s="104"/>
      <c r="BB221" s="104"/>
      <c r="BC221" s="104"/>
      <c r="BD221" s="104"/>
      <c r="BE221" s="104"/>
      <c r="BF221" s="104"/>
      <c r="BG221" s="104"/>
      <c r="BH221" s="104"/>
      <c r="BI221" s="104"/>
      <c r="BJ221" s="104"/>
      <c r="BK221" s="104"/>
      <c r="BL221" s="104"/>
      <c r="BM221" s="104"/>
      <c r="BN221" s="104"/>
      <c r="BO221" s="104"/>
      <c r="BP221" s="104"/>
      <c r="BQ221" s="104"/>
    </row>
    <row r="222" spans="2:69">
      <c r="B222" s="104"/>
      <c r="C222" s="155"/>
      <c r="D222" s="104"/>
      <c r="E222" s="104"/>
      <c r="F222" s="104"/>
      <c r="G222" s="104"/>
      <c r="H222" s="104"/>
      <c r="I222" s="104"/>
      <c r="J222" s="104"/>
      <c r="K222" s="104"/>
      <c r="L222" s="104"/>
      <c r="M222" s="147"/>
      <c r="N222" s="104"/>
      <c r="O222" s="104"/>
      <c r="P222" s="104"/>
      <c r="Q222" s="104"/>
      <c r="R222" s="104"/>
      <c r="S222" s="104"/>
      <c r="T222" s="104"/>
      <c r="U222" s="104"/>
      <c r="V222" s="104"/>
      <c r="W222" s="104"/>
      <c r="X222" s="104"/>
      <c r="Y222" s="104"/>
      <c r="Z222" s="104"/>
      <c r="AA222" s="104"/>
      <c r="AB222" s="10"/>
      <c r="AC222" s="104"/>
      <c r="AD222" s="10"/>
      <c r="AE222" s="147"/>
      <c r="AF222" s="104"/>
      <c r="AG222" s="104"/>
      <c r="AH222" s="104"/>
      <c r="AI222" s="104"/>
      <c r="AJ222" s="104"/>
      <c r="AK222" s="104"/>
      <c r="AL222" s="104"/>
      <c r="AM222" s="104"/>
      <c r="AN222" s="104"/>
      <c r="AO222" s="104"/>
      <c r="AP222" s="104"/>
      <c r="AQ222" s="104"/>
      <c r="AR222" s="104"/>
      <c r="AS222" s="104"/>
      <c r="AT222" s="104"/>
      <c r="AU222" s="104"/>
      <c r="AV222" s="104"/>
      <c r="AW222" s="104"/>
      <c r="AX222" s="104"/>
      <c r="AY222" s="104"/>
      <c r="AZ222" s="104"/>
      <c r="BA222" s="104"/>
      <c r="BB222" s="104"/>
      <c r="BC222" s="104"/>
      <c r="BD222" s="104"/>
      <c r="BE222" s="104"/>
      <c r="BF222" s="104"/>
      <c r="BG222" s="104"/>
      <c r="BH222" s="104"/>
      <c r="BI222" s="104"/>
      <c r="BJ222" s="104"/>
      <c r="BK222" s="104"/>
      <c r="BL222" s="104"/>
      <c r="BM222" s="104"/>
      <c r="BN222" s="104"/>
      <c r="BO222" s="104"/>
      <c r="BP222" s="104"/>
      <c r="BQ222" s="104"/>
    </row>
    <row r="223" spans="2:69">
      <c r="B223" s="104"/>
      <c r="C223" s="155"/>
      <c r="D223" s="104"/>
      <c r="E223" s="104"/>
      <c r="F223" s="104"/>
      <c r="G223" s="104"/>
      <c r="H223" s="104"/>
      <c r="I223" s="104"/>
      <c r="J223" s="104"/>
      <c r="K223" s="104"/>
      <c r="L223" s="104"/>
      <c r="M223" s="147"/>
      <c r="N223" s="104"/>
      <c r="O223" s="104"/>
      <c r="P223" s="104"/>
      <c r="Q223" s="104"/>
      <c r="R223" s="104"/>
      <c r="S223" s="104"/>
      <c r="T223" s="104"/>
      <c r="U223" s="104"/>
      <c r="V223" s="104"/>
      <c r="W223" s="104"/>
      <c r="X223" s="104"/>
      <c r="Y223" s="104"/>
      <c r="Z223" s="104"/>
      <c r="AA223" s="104"/>
      <c r="AB223" s="10"/>
      <c r="AC223" s="104"/>
      <c r="AD223" s="10"/>
      <c r="AE223" s="147"/>
      <c r="AF223" s="104"/>
      <c r="AG223" s="104"/>
      <c r="AH223" s="104"/>
      <c r="AI223" s="104"/>
      <c r="AJ223" s="104"/>
      <c r="AK223" s="104"/>
      <c r="AL223" s="104"/>
      <c r="AM223" s="104"/>
      <c r="AN223" s="104"/>
      <c r="AO223" s="104"/>
      <c r="AP223" s="104"/>
      <c r="AQ223" s="104"/>
      <c r="AR223" s="104"/>
      <c r="AS223" s="104"/>
      <c r="AT223" s="104"/>
      <c r="AU223" s="104"/>
      <c r="AV223" s="104"/>
      <c r="AW223" s="104"/>
      <c r="AX223" s="104"/>
      <c r="AY223" s="104"/>
      <c r="AZ223" s="104"/>
      <c r="BA223" s="104"/>
      <c r="BB223" s="104"/>
      <c r="BC223" s="104"/>
      <c r="BD223" s="104"/>
      <c r="BE223" s="104"/>
      <c r="BF223" s="104"/>
      <c r="BG223" s="104"/>
      <c r="BH223" s="104"/>
      <c r="BI223" s="104"/>
      <c r="BJ223" s="104"/>
      <c r="BK223" s="104"/>
      <c r="BL223" s="104"/>
      <c r="BM223" s="104"/>
      <c r="BN223" s="104"/>
      <c r="BO223" s="104"/>
      <c r="BP223" s="104"/>
      <c r="BQ223" s="104"/>
    </row>
    <row r="224" spans="2:69">
      <c r="B224" s="104"/>
      <c r="C224" s="155"/>
      <c r="D224" s="104"/>
      <c r="E224" s="104"/>
      <c r="F224" s="104"/>
      <c r="G224" s="104"/>
      <c r="H224" s="104"/>
      <c r="I224" s="104"/>
      <c r="J224" s="104"/>
      <c r="K224" s="104"/>
      <c r="L224" s="104"/>
      <c r="M224" s="147"/>
      <c r="N224" s="104"/>
      <c r="O224" s="104"/>
      <c r="P224" s="104"/>
      <c r="Q224" s="104"/>
      <c r="R224" s="104"/>
      <c r="S224" s="104"/>
      <c r="T224" s="104"/>
      <c r="U224" s="104"/>
      <c r="V224" s="104"/>
      <c r="W224" s="104"/>
      <c r="X224" s="104"/>
      <c r="Y224" s="104"/>
      <c r="Z224" s="104"/>
      <c r="AA224" s="104"/>
      <c r="AB224" s="10"/>
      <c r="AC224" s="104"/>
      <c r="AD224" s="10"/>
      <c r="AE224" s="147"/>
      <c r="AF224" s="104"/>
      <c r="AG224" s="104"/>
      <c r="AH224" s="104"/>
      <c r="AI224" s="104"/>
      <c r="AJ224" s="104"/>
      <c r="AK224" s="104"/>
      <c r="AL224" s="104"/>
      <c r="AM224" s="104"/>
      <c r="AN224" s="104"/>
      <c r="AO224" s="104"/>
      <c r="AP224" s="104"/>
      <c r="AQ224" s="104"/>
      <c r="AR224" s="104"/>
      <c r="AS224" s="104"/>
      <c r="AT224" s="104"/>
      <c r="AU224" s="104"/>
      <c r="AV224" s="104"/>
      <c r="AW224" s="104"/>
      <c r="AX224" s="104"/>
      <c r="AY224" s="104"/>
      <c r="AZ224" s="104"/>
      <c r="BA224" s="104"/>
      <c r="BB224" s="104"/>
      <c r="BC224" s="104"/>
      <c r="BD224" s="104"/>
      <c r="BE224" s="104"/>
      <c r="BF224" s="104"/>
      <c r="BG224" s="104"/>
      <c r="BH224" s="104"/>
      <c r="BI224" s="104"/>
      <c r="BJ224" s="104"/>
      <c r="BK224" s="104"/>
      <c r="BL224" s="104"/>
      <c r="BM224" s="104"/>
      <c r="BN224" s="104"/>
      <c r="BO224" s="104"/>
      <c r="BP224" s="104"/>
      <c r="BQ224" s="104"/>
    </row>
    <row r="225" spans="2:69">
      <c r="B225" s="104"/>
      <c r="C225" s="155"/>
      <c r="D225" s="104"/>
      <c r="E225" s="104"/>
      <c r="F225" s="104"/>
      <c r="G225" s="104"/>
      <c r="H225" s="104"/>
      <c r="I225" s="104"/>
      <c r="J225" s="104"/>
      <c r="K225" s="104"/>
      <c r="L225" s="104"/>
      <c r="M225" s="147"/>
      <c r="N225" s="104"/>
      <c r="O225" s="104"/>
      <c r="P225" s="104"/>
      <c r="Q225" s="104"/>
      <c r="R225" s="104"/>
      <c r="S225" s="104"/>
      <c r="T225" s="104"/>
      <c r="U225" s="104"/>
      <c r="V225" s="104"/>
      <c r="W225" s="104"/>
      <c r="X225" s="104"/>
      <c r="Y225" s="104"/>
      <c r="Z225" s="104"/>
      <c r="AA225" s="104"/>
      <c r="AB225" s="10"/>
      <c r="AC225" s="104"/>
      <c r="AD225" s="10"/>
      <c r="AE225" s="147"/>
      <c r="AF225" s="104"/>
      <c r="AG225" s="104"/>
      <c r="AH225" s="104"/>
      <c r="AI225" s="104"/>
      <c r="AJ225" s="104"/>
      <c r="AK225" s="104"/>
      <c r="AL225" s="104"/>
      <c r="AM225" s="104"/>
      <c r="AN225" s="104"/>
      <c r="AO225" s="104"/>
      <c r="AP225" s="104"/>
      <c r="AQ225" s="104"/>
      <c r="AR225" s="104"/>
      <c r="AS225" s="104"/>
      <c r="AT225" s="104"/>
      <c r="AU225" s="104"/>
      <c r="AV225" s="104"/>
      <c r="AW225" s="104"/>
      <c r="AX225" s="104"/>
      <c r="AY225" s="104"/>
      <c r="AZ225" s="104"/>
      <c r="BA225" s="104"/>
      <c r="BB225" s="104"/>
      <c r="BC225" s="104"/>
      <c r="BD225" s="104"/>
      <c r="BE225" s="104"/>
      <c r="BF225" s="104"/>
      <c r="BG225" s="104"/>
      <c r="BH225" s="104"/>
      <c r="BI225" s="104"/>
      <c r="BJ225" s="104"/>
      <c r="BK225" s="104"/>
      <c r="BL225" s="104"/>
      <c r="BM225" s="104"/>
      <c r="BN225" s="104"/>
      <c r="BO225" s="104"/>
      <c r="BP225" s="104"/>
      <c r="BQ225" s="104"/>
    </row>
    <row r="226" spans="2:69">
      <c r="B226" s="104"/>
      <c r="C226" s="155"/>
      <c r="D226" s="104"/>
      <c r="E226" s="104"/>
      <c r="F226" s="104"/>
      <c r="G226" s="104"/>
      <c r="H226" s="104"/>
      <c r="I226" s="104"/>
      <c r="J226" s="104"/>
      <c r="K226" s="104"/>
      <c r="L226" s="104"/>
      <c r="M226" s="147"/>
      <c r="N226" s="104"/>
      <c r="O226" s="104"/>
      <c r="P226" s="104"/>
      <c r="Q226" s="104"/>
      <c r="R226" s="104"/>
      <c r="S226" s="104"/>
      <c r="T226" s="104"/>
      <c r="U226" s="104"/>
      <c r="V226" s="104"/>
      <c r="W226" s="104"/>
      <c r="X226" s="104"/>
      <c r="Y226" s="104"/>
      <c r="Z226" s="104"/>
      <c r="AA226" s="104"/>
      <c r="AB226" s="10"/>
      <c r="AC226" s="104"/>
      <c r="AD226" s="10"/>
      <c r="AE226" s="147"/>
      <c r="AF226" s="104"/>
      <c r="AG226" s="104"/>
      <c r="AH226" s="104"/>
      <c r="AI226" s="104"/>
      <c r="AJ226" s="104"/>
      <c r="AK226" s="104"/>
      <c r="AL226" s="104"/>
      <c r="AM226" s="104"/>
      <c r="AN226" s="104"/>
      <c r="AO226" s="104"/>
      <c r="AP226" s="104"/>
      <c r="AQ226" s="104"/>
      <c r="AR226" s="104"/>
      <c r="AS226" s="104"/>
      <c r="AT226" s="104"/>
      <c r="AU226" s="104"/>
      <c r="AV226" s="104"/>
      <c r="AW226" s="104"/>
      <c r="AX226" s="104"/>
      <c r="AY226" s="104"/>
      <c r="AZ226" s="104"/>
      <c r="BA226" s="104"/>
      <c r="BB226" s="104"/>
      <c r="BC226" s="104"/>
      <c r="BD226" s="104"/>
      <c r="BE226" s="104"/>
      <c r="BF226" s="104"/>
      <c r="BG226" s="104"/>
      <c r="BH226" s="104"/>
      <c r="BI226" s="104"/>
      <c r="BJ226" s="104"/>
      <c r="BK226" s="104"/>
      <c r="BL226" s="104"/>
      <c r="BM226" s="104"/>
      <c r="BN226" s="104"/>
      <c r="BO226" s="104"/>
      <c r="BP226" s="104"/>
      <c r="BQ226" s="104"/>
    </row>
    <row r="227" spans="2:69">
      <c r="B227" s="104"/>
      <c r="C227" s="155"/>
      <c r="D227" s="104"/>
      <c r="E227" s="104"/>
      <c r="F227" s="104"/>
      <c r="G227" s="104"/>
      <c r="H227" s="104"/>
      <c r="I227" s="104"/>
      <c r="J227" s="104"/>
      <c r="K227" s="104"/>
      <c r="L227" s="104"/>
      <c r="M227" s="147"/>
      <c r="N227" s="104"/>
      <c r="O227" s="104"/>
      <c r="P227" s="104"/>
      <c r="Q227" s="104"/>
      <c r="R227" s="104"/>
      <c r="S227" s="104"/>
      <c r="T227" s="104"/>
      <c r="U227" s="104"/>
      <c r="V227" s="104"/>
      <c r="W227" s="104"/>
      <c r="X227" s="104"/>
      <c r="Y227" s="104"/>
      <c r="Z227" s="104"/>
      <c r="AA227" s="104"/>
      <c r="AB227" s="10"/>
      <c r="AC227" s="104"/>
      <c r="AD227" s="10"/>
      <c r="AE227" s="147"/>
      <c r="AF227" s="104"/>
      <c r="AG227" s="104"/>
      <c r="AH227" s="104"/>
      <c r="AI227" s="104"/>
      <c r="AJ227" s="104"/>
      <c r="AK227" s="104"/>
      <c r="AL227" s="104"/>
      <c r="AM227" s="104"/>
      <c r="AN227" s="104"/>
      <c r="AO227" s="104"/>
      <c r="AP227" s="104"/>
      <c r="AQ227" s="104"/>
      <c r="AR227" s="104"/>
      <c r="AS227" s="104"/>
      <c r="AT227" s="104"/>
      <c r="AU227" s="104"/>
      <c r="AV227" s="104"/>
      <c r="AW227" s="104"/>
      <c r="AX227" s="104"/>
      <c r="AY227" s="104"/>
      <c r="AZ227" s="104"/>
      <c r="BA227" s="104"/>
      <c r="BB227" s="104"/>
      <c r="BC227" s="104"/>
      <c r="BD227" s="104"/>
      <c r="BE227" s="104"/>
      <c r="BF227" s="104"/>
      <c r="BG227" s="104"/>
      <c r="BH227" s="104"/>
      <c r="BI227" s="104"/>
      <c r="BJ227" s="104"/>
      <c r="BK227" s="104"/>
      <c r="BL227" s="104"/>
      <c r="BM227" s="104"/>
      <c r="BN227" s="104"/>
      <c r="BO227" s="104"/>
      <c r="BP227" s="104"/>
      <c r="BQ227" s="104"/>
    </row>
    <row r="228" spans="2:69">
      <c r="B228" s="104"/>
      <c r="C228" s="155"/>
      <c r="D228" s="104"/>
      <c r="E228" s="104"/>
      <c r="F228" s="104"/>
      <c r="G228" s="104"/>
      <c r="H228" s="104"/>
      <c r="I228" s="104"/>
      <c r="J228" s="104"/>
      <c r="K228" s="104"/>
      <c r="L228" s="104"/>
      <c r="M228" s="147"/>
      <c r="N228" s="104"/>
      <c r="O228" s="104"/>
      <c r="P228" s="104"/>
      <c r="Q228" s="104"/>
      <c r="R228" s="104"/>
      <c r="S228" s="104"/>
      <c r="T228" s="104"/>
      <c r="U228" s="104"/>
      <c r="V228" s="104"/>
      <c r="W228" s="104"/>
      <c r="X228" s="104"/>
      <c r="Y228" s="104"/>
      <c r="Z228" s="104"/>
      <c r="AA228" s="104"/>
      <c r="AB228" s="10"/>
      <c r="AC228" s="104"/>
      <c r="AD228" s="10"/>
      <c r="AE228" s="147"/>
      <c r="AF228" s="104"/>
      <c r="AG228" s="104"/>
      <c r="AH228" s="104"/>
      <c r="AI228" s="104"/>
      <c r="AJ228" s="104"/>
      <c r="AK228" s="104"/>
      <c r="AL228" s="104"/>
      <c r="AM228" s="104"/>
      <c r="AN228" s="104"/>
      <c r="AO228" s="104"/>
      <c r="AP228" s="104"/>
      <c r="AQ228" s="104"/>
      <c r="AR228" s="104"/>
      <c r="AS228" s="104"/>
      <c r="AT228" s="104"/>
      <c r="AU228" s="104"/>
      <c r="AV228" s="104"/>
      <c r="AW228" s="104"/>
      <c r="AX228" s="104"/>
      <c r="AY228" s="104"/>
      <c r="AZ228" s="104"/>
      <c r="BA228" s="104"/>
      <c r="BB228" s="104"/>
      <c r="BC228" s="104"/>
      <c r="BD228" s="104"/>
      <c r="BE228" s="104"/>
      <c r="BF228" s="104"/>
      <c r="BG228" s="104"/>
      <c r="BH228" s="104"/>
      <c r="BI228" s="104"/>
      <c r="BJ228" s="104"/>
      <c r="BK228" s="104"/>
      <c r="BL228" s="104"/>
      <c r="BM228" s="104"/>
      <c r="BN228" s="104"/>
      <c r="BO228" s="104"/>
      <c r="BP228" s="104"/>
      <c r="BQ228" s="104"/>
    </row>
    <row r="229" spans="2:69">
      <c r="B229" s="104"/>
      <c r="C229" s="155"/>
      <c r="D229" s="104"/>
      <c r="E229" s="104"/>
      <c r="F229" s="104"/>
      <c r="G229" s="104"/>
      <c r="H229" s="104"/>
      <c r="I229" s="104"/>
      <c r="J229" s="104"/>
      <c r="K229" s="104"/>
      <c r="L229" s="104"/>
      <c r="M229" s="147"/>
      <c r="N229" s="104"/>
      <c r="O229" s="104"/>
      <c r="P229" s="104"/>
      <c r="Q229" s="104"/>
      <c r="R229" s="104"/>
      <c r="S229" s="104"/>
      <c r="T229" s="104"/>
      <c r="U229" s="104"/>
      <c r="V229" s="104"/>
      <c r="W229" s="104"/>
      <c r="X229" s="104"/>
      <c r="Y229" s="104"/>
      <c r="Z229" s="104"/>
      <c r="AA229" s="104"/>
      <c r="AB229" s="10"/>
      <c r="AC229" s="104"/>
      <c r="AD229" s="10"/>
      <c r="AE229" s="147"/>
      <c r="AF229" s="104"/>
      <c r="AG229" s="104"/>
      <c r="AH229" s="104"/>
      <c r="AI229" s="104"/>
      <c r="AJ229" s="104"/>
      <c r="AK229" s="104"/>
      <c r="AL229" s="104"/>
      <c r="AM229" s="104"/>
      <c r="AN229" s="104"/>
      <c r="AO229" s="104"/>
      <c r="AP229" s="104"/>
      <c r="AQ229" s="104"/>
      <c r="AR229" s="104"/>
      <c r="AS229" s="104"/>
      <c r="AT229" s="104"/>
      <c r="AU229" s="104"/>
      <c r="AV229" s="104"/>
      <c r="AW229" s="104"/>
      <c r="AX229" s="104"/>
      <c r="AY229" s="104"/>
      <c r="AZ229" s="104"/>
      <c r="BA229" s="104"/>
      <c r="BB229" s="104"/>
      <c r="BC229" s="104"/>
      <c r="BD229" s="104"/>
      <c r="BE229" s="104"/>
      <c r="BF229" s="104"/>
      <c r="BG229" s="104"/>
      <c r="BH229" s="104"/>
      <c r="BI229" s="104"/>
      <c r="BJ229" s="104"/>
      <c r="BK229" s="104"/>
      <c r="BL229" s="104"/>
      <c r="BM229" s="104"/>
      <c r="BN229" s="104"/>
      <c r="BO229" s="104"/>
      <c r="BP229" s="104"/>
      <c r="BQ229" s="104"/>
    </row>
    <row r="230" spans="2:69">
      <c r="B230" s="104"/>
      <c r="C230" s="155"/>
      <c r="D230" s="104"/>
      <c r="E230" s="104"/>
      <c r="F230" s="104"/>
      <c r="G230" s="104"/>
      <c r="H230" s="104"/>
      <c r="I230" s="104"/>
      <c r="J230" s="104"/>
      <c r="K230" s="104"/>
      <c r="L230" s="104"/>
      <c r="M230" s="147"/>
      <c r="N230" s="104"/>
      <c r="O230" s="104"/>
      <c r="P230" s="104"/>
      <c r="Q230" s="104"/>
      <c r="R230" s="104"/>
      <c r="S230" s="104"/>
      <c r="T230" s="104"/>
      <c r="U230" s="104"/>
      <c r="V230" s="104"/>
      <c r="W230" s="104"/>
      <c r="X230" s="104"/>
      <c r="Y230" s="104"/>
      <c r="Z230" s="104"/>
      <c r="AA230" s="104"/>
      <c r="AB230" s="10"/>
      <c r="AC230" s="104"/>
      <c r="AD230" s="10"/>
      <c r="AE230" s="147"/>
      <c r="AF230" s="104"/>
      <c r="AG230" s="104"/>
      <c r="AH230" s="104"/>
      <c r="AI230" s="104"/>
      <c r="AJ230" s="104"/>
      <c r="AK230" s="104"/>
      <c r="AL230" s="104"/>
      <c r="AM230" s="104"/>
      <c r="AN230" s="104"/>
      <c r="AO230" s="104"/>
      <c r="AP230" s="104"/>
      <c r="AQ230" s="104"/>
      <c r="AR230" s="104"/>
      <c r="AS230" s="104"/>
      <c r="AT230" s="104"/>
      <c r="AU230" s="104"/>
      <c r="AV230" s="104"/>
      <c r="AW230" s="104"/>
      <c r="AX230" s="104"/>
      <c r="AY230" s="104"/>
      <c r="AZ230" s="104"/>
      <c r="BA230" s="104"/>
      <c r="BB230" s="104"/>
      <c r="BC230" s="104"/>
      <c r="BD230" s="104"/>
      <c r="BE230" s="104"/>
      <c r="BF230" s="104"/>
      <c r="BG230" s="104"/>
      <c r="BH230" s="104"/>
      <c r="BI230" s="104"/>
      <c r="BJ230" s="104"/>
      <c r="BK230" s="104"/>
      <c r="BL230" s="104"/>
      <c r="BM230" s="104"/>
      <c r="BN230" s="104"/>
      <c r="BO230" s="104"/>
      <c r="BP230" s="104"/>
      <c r="BQ230" s="104"/>
    </row>
    <row r="231" spans="2:69">
      <c r="B231" s="104"/>
      <c r="C231" s="155"/>
      <c r="D231" s="104"/>
      <c r="E231" s="104"/>
      <c r="F231" s="104"/>
      <c r="G231" s="104"/>
      <c r="H231" s="104"/>
      <c r="I231" s="104"/>
      <c r="J231" s="104"/>
      <c r="K231" s="104"/>
      <c r="L231" s="104"/>
      <c r="M231" s="147"/>
      <c r="N231" s="104"/>
      <c r="O231" s="104"/>
      <c r="P231" s="104"/>
      <c r="Q231" s="104"/>
      <c r="R231" s="104"/>
      <c r="S231" s="104"/>
      <c r="T231" s="104"/>
      <c r="U231" s="104"/>
      <c r="V231" s="104"/>
      <c r="W231" s="104"/>
      <c r="X231" s="104"/>
      <c r="Y231" s="104"/>
      <c r="Z231" s="104"/>
      <c r="AA231" s="104"/>
      <c r="AB231" s="10"/>
      <c r="AC231" s="104"/>
      <c r="AD231" s="10"/>
      <c r="AE231" s="147"/>
      <c r="AF231" s="104"/>
      <c r="AG231" s="104"/>
      <c r="AH231" s="104"/>
      <c r="AI231" s="104"/>
      <c r="AJ231" s="104"/>
      <c r="AK231" s="104"/>
      <c r="AL231" s="104"/>
      <c r="AM231" s="104"/>
      <c r="AN231" s="104"/>
      <c r="AO231" s="104"/>
      <c r="AP231" s="104"/>
      <c r="AQ231" s="104"/>
      <c r="AR231" s="104"/>
      <c r="AS231" s="104"/>
      <c r="AT231" s="104"/>
      <c r="AU231" s="104"/>
      <c r="AV231" s="104"/>
      <c r="AW231" s="104"/>
      <c r="AX231" s="104"/>
      <c r="AY231" s="104"/>
      <c r="AZ231" s="104"/>
      <c r="BA231" s="104"/>
      <c r="BB231" s="104"/>
      <c r="BC231" s="104"/>
      <c r="BD231" s="104"/>
      <c r="BE231" s="104"/>
      <c r="BF231" s="104"/>
      <c r="BG231" s="104"/>
      <c r="BH231" s="104"/>
      <c r="BI231" s="104"/>
      <c r="BJ231" s="104"/>
      <c r="BK231" s="104"/>
      <c r="BL231" s="104"/>
      <c r="BM231" s="104"/>
      <c r="BN231" s="104"/>
      <c r="BO231" s="104"/>
      <c r="BP231" s="104"/>
      <c r="BQ231" s="104"/>
    </row>
    <row r="232" spans="2:69">
      <c r="B232" s="104"/>
      <c r="C232" s="155"/>
      <c r="D232" s="104"/>
      <c r="E232" s="104"/>
      <c r="F232" s="104"/>
      <c r="G232" s="104"/>
      <c r="H232" s="104"/>
      <c r="I232" s="104"/>
      <c r="J232" s="104"/>
      <c r="K232" s="104"/>
      <c r="L232" s="104"/>
      <c r="M232" s="147"/>
      <c r="N232" s="104"/>
      <c r="O232" s="104"/>
      <c r="P232" s="104"/>
      <c r="Q232" s="104"/>
      <c r="R232" s="104"/>
      <c r="S232" s="104"/>
      <c r="T232" s="104"/>
      <c r="U232" s="104"/>
      <c r="V232" s="104"/>
      <c r="W232" s="104"/>
      <c r="X232" s="104"/>
      <c r="Y232" s="104"/>
      <c r="Z232" s="104"/>
      <c r="AA232" s="104"/>
      <c r="AB232" s="10"/>
      <c r="AC232" s="104"/>
      <c r="AD232" s="10"/>
      <c r="AE232" s="147"/>
      <c r="AF232" s="104"/>
      <c r="AG232" s="104"/>
      <c r="AH232" s="104"/>
      <c r="AI232" s="104"/>
      <c r="AJ232" s="104"/>
      <c r="AK232" s="104"/>
      <c r="AL232" s="104"/>
      <c r="AM232" s="104"/>
      <c r="AN232" s="104"/>
      <c r="AO232" s="104"/>
      <c r="AP232" s="104"/>
      <c r="AQ232" s="104"/>
      <c r="AR232" s="104"/>
      <c r="AS232" s="104"/>
      <c r="AT232" s="104"/>
      <c r="AU232" s="104"/>
      <c r="AV232" s="104"/>
      <c r="AW232" s="104"/>
      <c r="AX232" s="104"/>
      <c r="AY232" s="104"/>
      <c r="AZ232" s="104"/>
      <c r="BA232" s="104"/>
      <c r="BB232" s="104"/>
      <c r="BC232" s="104"/>
      <c r="BD232" s="104"/>
      <c r="BE232" s="104"/>
      <c r="BF232" s="104"/>
      <c r="BG232" s="104"/>
      <c r="BH232" s="104"/>
      <c r="BI232" s="104"/>
      <c r="BJ232" s="104"/>
      <c r="BK232" s="104"/>
      <c r="BL232" s="104"/>
      <c r="BM232" s="104"/>
      <c r="BN232" s="104"/>
      <c r="BO232" s="104"/>
      <c r="BP232" s="104"/>
      <c r="BQ232" s="104"/>
    </row>
    <row r="233" spans="2:69">
      <c r="B233" s="104"/>
      <c r="C233" s="155"/>
      <c r="D233" s="104"/>
      <c r="E233" s="104"/>
      <c r="F233" s="104"/>
      <c r="G233" s="104"/>
      <c r="H233" s="104"/>
      <c r="I233" s="104"/>
      <c r="J233" s="104"/>
      <c r="K233" s="104"/>
      <c r="L233" s="104"/>
      <c r="M233" s="147"/>
      <c r="N233" s="104"/>
      <c r="O233" s="104"/>
      <c r="P233" s="104"/>
      <c r="Q233" s="104"/>
      <c r="R233" s="104"/>
      <c r="S233" s="104"/>
      <c r="T233" s="104"/>
      <c r="U233" s="104"/>
      <c r="V233" s="104"/>
      <c r="W233" s="104"/>
      <c r="X233" s="104"/>
      <c r="Y233" s="104"/>
      <c r="Z233" s="104"/>
      <c r="AA233" s="104"/>
      <c r="AB233" s="10"/>
      <c r="AC233" s="104"/>
      <c r="AD233" s="10"/>
      <c r="AE233" s="147"/>
      <c r="AF233" s="104"/>
      <c r="AG233" s="104"/>
      <c r="AH233" s="104"/>
      <c r="AI233" s="104"/>
      <c r="AJ233" s="104"/>
      <c r="AK233" s="104"/>
      <c r="AL233" s="104"/>
      <c r="AM233" s="104"/>
      <c r="AN233" s="104"/>
      <c r="AO233" s="104"/>
      <c r="AP233" s="104"/>
      <c r="AQ233" s="104"/>
      <c r="AR233" s="104"/>
      <c r="AS233" s="104"/>
      <c r="AT233" s="104"/>
      <c r="AU233" s="104"/>
      <c r="AV233" s="104"/>
      <c r="AW233" s="104"/>
      <c r="AX233" s="104"/>
      <c r="AY233" s="104"/>
      <c r="AZ233" s="104"/>
      <c r="BA233" s="104"/>
      <c r="BB233" s="104"/>
      <c r="BC233" s="104"/>
      <c r="BD233" s="104"/>
      <c r="BE233" s="104"/>
      <c r="BF233" s="104"/>
      <c r="BG233" s="104"/>
      <c r="BH233" s="104"/>
      <c r="BI233" s="104"/>
      <c r="BJ233" s="104"/>
      <c r="BK233" s="104"/>
      <c r="BL233" s="104"/>
      <c r="BM233" s="104"/>
      <c r="BN233" s="104"/>
      <c r="BO233" s="104"/>
      <c r="BP233" s="104"/>
      <c r="BQ233" s="104"/>
    </row>
    <row r="234" spans="2:69">
      <c r="B234" s="104"/>
      <c r="C234" s="155"/>
      <c r="D234" s="104"/>
      <c r="E234" s="104"/>
      <c r="F234" s="104"/>
      <c r="G234" s="104"/>
      <c r="H234" s="104"/>
      <c r="I234" s="104"/>
      <c r="J234" s="104"/>
      <c r="K234" s="104"/>
      <c r="L234" s="104"/>
      <c r="M234" s="147"/>
      <c r="N234" s="104"/>
      <c r="O234" s="104"/>
      <c r="P234" s="104"/>
      <c r="Q234" s="104"/>
      <c r="R234" s="104"/>
      <c r="S234" s="104"/>
      <c r="T234" s="104"/>
      <c r="U234" s="104"/>
      <c r="V234" s="104"/>
      <c r="W234" s="104"/>
      <c r="X234" s="104"/>
      <c r="Y234" s="104"/>
      <c r="Z234" s="104"/>
      <c r="AA234" s="104"/>
      <c r="AB234" s="10"/>
      <c r="AC234" s="104"/>
      <c r="AD234" s="10"/>
      <c r="AE234" s="147"/>
      <c r="AF234" s="104"/>
      <c r="AG234" s="104"/>
      <c r="AH234" s="104"/>
      <c r="AI234" s="104"/>
      <c r="AJ234" s="104"/>
      <c r="AK234" s="104"/>
      <c r="AL234" s="104"/>
      <c r="AM234" s="104"/>
      <c r="AN234" s="104"/>
      <c r="AO234" s="104"/>
      <c r="AP234" s="104"/>
      <c r="AQ234" s="104"/>
      <c r="AR234" s="104"/>
      <c r="AS234" s="104"/>
      <c r="AT234" s="104"/>
      <c r="AU234" s="104"/>
      <c r="AV234" s="104"/>
      <c r="AW234" s="104"/>
      <c r="AX234" s="104"/>
      <c r="AY234" s="104"/>
      <c r="AZ234" s="104"/>
      <c r="BA234" s="104"/>
      <c r="BB234" s="104"/>
      <c r="BC234" s="104"/>
      <c r="BD234" s="104"/>
      <c r="BE234" s="104"/>
      <c r="BF234" s="104"/>
      <c r="BG234" s="104"/>
      <c r="BH234" s="104"/>
      <c r="BI234" s="104"/>
      <c r="BJ234" s="104"/>
      <c r="BK234" s="104"/>
      <c r="BL234" s="104"/>
      <c r="BM234" s="104"/>
      <c r="BN234" s="104"/>
      <c r="BO234" s="104"/>
      <c r="BP234" s="104"/>
      <c r="BQ234" s="104"/>
    </row>
    <row r="235" spans="2:69">
      <c r="B235" s="104"/>
      <c r="C235" s="155"/>
      <c r="D235" s="104"/>
      <c r="E235" s="104"/>
      <c r="F235" s="104"/>
      <c r="G235" s="104"/>
      <c r="H235" s="104"/>
      <c r="I235" s="104"/>
      <c r="J235" s="104"/>
      <c r="K235" s="104"/>
      <c r="L235" s="104"/>
      <c r="M235" s="147"/>
      <c r="N235" s="104"/>
      <c r="O235" s="104"/>
      <c r="P235" s="104"/>
      <c r="Q235" s="104"/>
      <c r="R235" s="104"/>
      <c r="S235" s="104"/>
      <c r="T235" s="104"/>
      <c r="U235" s="104"/>
      <c r="V235" s="104"/>
      <c r="W235" s="104"/>
      <c r="X235" s="104"/>
      <c r="Y235" s="104"/>
      <c r="Z235" s="104"/>
      <c r="AA235" s="104"/>
      <c r="AB235" s="10"/>
      <c r="AC235" s="104"/>
      <c r="AD235" s="10"/>
      <c r="AE235" s="147"/>
      <c r="AF235" s="104"/>
      <c r="AG235" s="104"/>
      <c r="AH235" s="104"/>
      <c r="AI235" s="104"/>
      <c r="AJ235" s="104"/>
      <c r="AK235" s="104"/>
      <c r="AL235" s="104"/>
      <c r="AM235" s="104"/>
      <c r="AN235" s="104"/>
      <c r="AO235" s="104"/>
      <c r="AP235" s="104"/>
      <c r="AQ235" s="104"/>
      <c r="AR235" s="104"/>
      <c r="AS235" s="104"/>
      <c r="AT235" s="104"/>
      <c r="AU235" s="104"/>
      <c r="AV235" s="104"/>
      <c r="AW235" s="104"/>
      <c r="AX235" s="104"/>
      <c r="AY235" s="104"/>
      <c r="AZ235" s="104"/>
      <c r="BA235" s="104"/>
      <c r="BB235" s="104"/>
      <c r="BC235" s="104"/>
      <c r="BD235" s="104"/>
      <c r="BE235" s="104"/>
      <c r="BF235" s="104"/>
      <c r="BG235" s="104"/>
      <c r="BH235" s="104"/>
      <c r="BI235" s="104"/>
      <c r="BJ235" s="104"/>
      <c r="BK235" s="104"/>
      <c r="BL235" s="104"/>
      <c r="BM235" s="104"/>
      <c r="BN235" s="104"/>
      <c r="BO235" s="104"/>
      <c r="BP235" s="104"/>
      <c r="BQ235" s="104"/>
    </row>
    <row r="236" spans="2:69">
      <c r="B236" s="104"/>
      <c r="C236" s="155"/>
      <c r="D236" s="104"/>
      <c r="E236" s="104"/>
      <c r="F236" s="104"/>
      <c r="G236" s="104"/>
      <c r="H236" s="104"/>
      <c r="I236" s="104"/>
      <c r="J236" s="104"/>
      <c r="K236" s="104"/>
      <c r="L236" s="104"/>
      <c r="M236" s="147"/>
      <c r="N236" s="104"/>
      <c r="O236" s="104"/>
      <c r="P236" s="104"/>
      <c r="Q236" s="104"/>
      <c r="R236" s="104"/>
      <c r="S236" s="104"/>
      <c r="T236" s="104"/>
      <c r="U236" s="104"/>
      <c r="V236" s="104"/>
      <c r="W236" s="104"/>
      <c r="X236" s="104"/>
      <c r="Y236" s="104"/>
      <c r="Z236" s="104"/>
      <c r="AA236" s="104"/>
      <c r="AB236" s="10"/>
      <c r="AC236" s="104"/>
      <c r="AD236" s="10"/>
      <c r="AE236" s="147"/>
      <c r="AF236" s="104"/>
      <c r="AG236" s="104"/>
      <c r="AH236" s="104"/>
      <c r="AI236" s="104"/>
      <c r="AJ236" s="104"/>
      <c r="AK236" s="104"/>
      <c r="AL236" s="104"/>
      <c r="AM236" s="104"/>
      <c r="AN236" s="104"/>
      <c r="AO236" s="104"/>
      <c r="AP236" s="104"/>
      <c r="AQ236" s="104"/>
      <c r="AR236" s="104"/>
      <c r="AS236" s="104"/>
      <c r="AT236" s="104"/>
      <c r="AU236" s="104"/>
      <c r="AV236" s="104"/>
      <c r="AW236" s="104"/>
      <c r="AX236" s="104"/>
      <c r="AY236" s="104"/>
      <c r="AZ236" s="104"/>
      <c r="BA236" s="104"/>
      <c r="BB236" s="104"/>
      <c r="BC236" s="104"/>
      <c r="BD236" s="104"/>
      <c r="BE236" s="104"/>
      <c r="BF236" s="104"/>
      <c r="BG236" s="104"/>
      <c r="BH236" s="104"/>
      <c r="BI236" s="104"/>
      <c r="BJ236" s="104"/>
      <c r="BK236" s="104"/>
      <c r="BL236" s="104"/>
      <c r="BM236" s="104"/>
      <c r="BN236" s="104"/>
      <c r="BO236" s="104"/>
      <c r="BP236" s="104"/>
      <c r="BQ236" s="104"/>
    </row>
    <row r="237" spans="2:69">
      <c r="B237" s="104"/>
      <c r="C237" s="155"/>
      <c r="D237" s="104"/>
      <c r="E237" s="104"/>
      <c r="F237" s="104"/>
      <c r="G237" s="104"/>
      <c r="H237" s="104"/>
      <c r="I237" s="104"/>
      <c r="J237" s="104"/>
      <c r="K237" s="104"/>
      <c r="L237" s="104"/>
      <c r="M237" s="147"/>
      <c r="N237" s="104"/>
      <c r="O237" s="104"/>
      <c r="P237" s="104"/>
      <c r="Q237" s="104"/>
      <c r="R237" s="104"/>
      <c r="S237" s="104"/>
      <c r="T237" s="104"/>
      <c r="U237" s="104"/>
      <c r="V237" s="104"/>
      <c r="W237" s="104"/>
      <c r="X237" s="104"/>
      <c r="Y237" s="104"/>
      <c r="Z237" s="104"/>
      <c r="AA237" s="104"/>
      <c r="AB237" s="10"/>
      <c r="AC237" s="104"/>
      <c r="AD237" s="10"/>
      <c r="AE237" s="147"/>
      <c r="AF237" s="104"/>
      <c r="AG237" s="104"/>
      <c r="AH237" s="104"/>
      <c r="AI237" s="104"/>
      <c r="AJ237" s="104"/>
      <c r="AK237" s="104"/>
      <c r="AL237" s="104"/>
      <c r="AM237" s="104"/>
      <c r="AN237" s="104"/>
      <c r="AO237" s="104"/>
      <c r="AP237" s="104"/>
      <c r="AQ237" s="104"/>
      <c r="AR237" s="104"/>
      <c r="AS237" s="104"/>
      <c r="AT237" s="104"/>
      <c r="AU237" s="104"/>
      <c r="AV237" s="104"/>
      <c r="AW237" s="104"/>
      <c r="AX237" s="104"/>
      <c r="AY237" s="104"/>
      <c r="AZ237" s="104"/>
      <c r="BA237" s="104"/>
      <c r="BB237" s="104"/>
      <c r="BC237" s="104"/>
      <c r="BD237" s="104"/>
      <c r="BE237" s="104"/>
      <c r="BF237" s="104"/>
      <c r="BG237" s="104"/>
      <c r="BH237" s="104"/>
      <c r="BI237" s="104"/>
      <c r="BJ237" s="104"/>
      <c r="BK237" s="104"/>
      <c r="BL237" s="104"/>
      <c r="BM237" s="104"/>
      <c r="BN237" s="104"/>
      <c r="BO237" s="104"/>
      <c r="BP237" s="104"/>
      <c r="BQ237" s="104"/>
    </row>
    <row r="238" spans="2:69">
      <c r="B238" s="104"/>
      <c r="C238" s="155"/>
      <c r="D238" s="104"/>
      <c r="E238" s="104"/>
      <c r="F238" s="104"/>
      <c r="G238" s="104"/>
      <c r="H238" s="104"/>
      <c r="I238" s="104"/>
      <c r="J238" s="104"/>
      <c r="K238" s="104"/>
      <c r="L238" s="104"/>
      <c r="M238" s="147"/>
      <c r="N238" s="104"/>
      <c r="O238" s="104"/>
      <c r="P238" s="104"/>
      <c r="Q238" s="104"/>
      <c r="R238" s="104"/>
      <c r="S238" s="104"/>
      <c r="T238" s="104"/>
      <c r="U238" s="104"/>
      <c r="V238" s="104"/>
      <c r="W238" s="104"/>
      <c r="X238" s="104"/>
      <c r="Y238" s="104"/>
      <c r="Z238" s="104"/>
      <c r="AA238" s="104"/>
      <c r="AB238" s="10"/>
      <c r="AC238" s="104"/>
      <c r="AD238" s="10"/>
      <c r="AE238" s="147"/>
      <c r="AF238" s="104"/>
      <c r="AG238" s="104"/>
      <c r="AH238" s="104"/>
      <c r="AI238" s="104"/>
      <c r="AJ238" s="104"/>
      <c r="AK238" s="104"/>
      <c r="AL238" s="104"/>
      <c r="AM238" s="104"/>
      <c r="AN238" s="104"/>
      <c r="AO238" s="104"/>
      <c r="AP238" s="104"/>
      <c r="AQ238" s="104"/>
      <c r="AR238" s="104"/>
      <c r="AS238" s="104"/>
      <c r="AT238" s="104"/>
      <c r="AU238" s="104"/>
      <c r="AV238" s="104"/>
      <c r="AW238" s="104"/>
      <c r="AX238" s="104"/>
      <c r="AY238" s="104"/>
      <c r="AZ238" s="104"/>
      <c r="BA238" s="104"/>
      <c r="BB238" s="104"/>
      <c r="BC238" s="104"/>
      <c r="BD238" s="104"/>
      <c r="BE238" s="104"/>
      <c r="BF238" s="104"/>
      <c r="BG238" s="104"/>
      <c r="BH238" s="104"/>
      <c r="BI238" s="104"/>
      <c r="BJ238" s="104"/>
      <c r="BK238" s="104"/>
      <c r="BL238" s="104"/>
      <c r="BM238" s="104"/>
      <c r="BN238" s="104"/>
      <c r="BO238" s="104"/>
      <c r="BP238" s="104"/>
      <c r="BQ238" s="104"/>
    </row>
    <row r="239" spans="2:69">
      <c r="B239" s="104"/>
      <c r="C239" s="155"/>
      <c r="D239" s="104"/>
      <c r="E239" s="104"/>
      <c r="F239" s="104"/>
      <c r="G239" s="104"/>
      <c r="H239" s="104"/>
      <c r="I239" s="104"/>
      <c r="J239" s="104"/>
      <c r="K239" s="104"/>
      <c r="L239" s="104"/>
      <c r="M239" s="147"/>
      <c r="N239" s="104"/>
      <c r="O239" s="104"/>
      <c r="P239" s="104"/>
      <c r="Q239" s="104"/>
      <c r="R239" s="104"/>
      <c r="S239" s="104"/>
      <c r="T239" s="104"/>
      <c r="U239" s="104"/>
      <c r="V239" s="104"/>
      <c r="W239" s="104"/>
      <c r="X239" s="104"/>
      <c r="Y239" s="104"/>
      <c r="Z239" s="104"/>
      <c r="AA239" s="104"/>
      <c r="AB239" s="10"/>
      <c r="AC239" s="104"/>
      <c r="AD239" s="10"/>
      <c r="AE239" s="147"/>
      <c r="AF239" s="104"/>
      <c r="AG239" s="104"/>
      <c r="AH239" s="104"/>
      <c r="AI239" s="104"/>
      <c r="AJ239" s="104"/>
      <c r="AK239" s="104"/>
      <c r="AL239" s="104"/>
      <c r="AM239" s="104"/>
      <c r="AN239" s="104"/>
      <c r="AO239" s="104"/>
      <c r="AP239" s="104"/>
      <c r="AQ239" s="104"/>
      <c r="AR239" s="104"/>
      <c r="AS239" s="104"/>
      <c r="AT239" s="104"/>
      <c r="AU239" s="104"/>
      <c r="AV239" s="104"/>
      <c r="AW239" s="104"/>
      <c r="AX239" s="104"/>
      <c r="AY239" s="104"/>
      <c r="AZ239" s="104"/>
      <c r="BA239" s="104"/>
      <c r="BB239" s="104"/>
      <c r="BC239" s="104"/>
      <c r="BD239" s="104"/>
      <c r="BE239" s="104"/>
      <c r="BF239" s="104"/>
      <c r="BG239" s="104"/>
      <c r="BH239" s="104"/>
      <c r="BI239" s="104"/>
      <c r="BJ239" s="104"/>
      <c r="BK239" s="104"/>
      <c r="BL239" s="104"/>
      <c r="BM239" s="104"/>
      <c r="BN239" s="104"/>
      <c r="BO239" s="104"/>
      <c r="BP239" s="104"/>
      <c r="BQ239" s="104"/>
    </row>
    <row r="240" spans="2:69">
      <c r="B240" s="104"/>
      <c r="C240" s="155"/>
      <c r="D240" s="104"/>
      <c r="E240" s="104"/>
      <c r="F240" s="104"/>
      <c r="G240" s="104"/>
      <c r="H240" s="104"/>
      <c r="I240" s="104"/>
      <c r="J240" s="104"/>
      <c r="K240" s="104"/>
      <c r="L240" s="104"/>
      <c r="M240" s="147"/>
      <c r="N240" s="104"/>
      <c r="O240" s="104"/>
      <c r="P240" s="104"/>
      <c r="Q240" s="104"/>
      <c r="R240" s="104"/>
      <c r="S240" s="104"/>
      <c r="T240" s="104"/>
      <c r="U240" s="104"/>
      <c r="V240" s="104"/>
      <c r="W240" s="104"/>
      <c r="X240" s="104"/>
      <c r="Y240" s="104"/>
      <c r="Z240" s="104"/>
      <c r="AA240" s="104"/>
      <c r="AB240" s="10"/>
      <c r="AC240" s="104"/>
      <c r="AD240" s="10"/>
      <c r="AE240" s="147"/>
      <c r="AF240" s="104"/>
      <c r="AG240" s="104"/>
      <c r="AH240" s="104"/>
      <c r="AI240" s="104"/>
      <c r="AJ240" s="104"/>
      <c r="AK240" s="104"/>
      <c r="AL240" s="104"/>
      <c r="AM240" s="104"/>
      <c r="AN240" s="104"/>
      <c r="AO240" s="104"/>
      <c r="AP240" s="104"/>
      <c r="AQ240" s="104"/>
      <c r="AR240" s="104"/>
      <c r="AS240" s="104"/>
      <c r="AT240" s="104"/>
      <c r="AU240" s="104"/>
      <c r="AV240" s="104"/>
      <c r="AW240" s="104"/>
      <c r="AX240" s="104"/>
      <c r="AY240" s="104"/>
      <c r="AZ240" s="104"/>
      <c r="BA240" s="104"/>
      <c r="BB240" s="104"/>
      <c r="BC240" s="104"/>
      <c r="BD240" s="104"/>
      <c r="BE240" s="104"/>
      <c r="BF240" s="104"/>
      <c r="BG240" s="104"/>
      <c r="BH240" s="104"/>
      <c r="BI240" s="104"/>
      <c r="BJ240" s="104"/>
      <c r="BK240" s="104"/>
      <c r="BL240" s="104"/>
      <c r="BM240" s="104"/>
      <c r="BN240" s="104"/>
      <c r="BO240" s="104"/>
      <c r="BP240" s="104"/>
      <c r="BQ240" s="104"/>
    </row>
    <row r="241" spans="2:69">
      <c r="B241" s="104"/>
      <c r="C241" s="155"/>
      <c r="D241" s="104"/>
      <c r="E241" s="104"/>
      <c r="F241" s="104"/>
      <c r="G241" s="104"/>
      <c r="H241" s="104"/>
      <c r="I241" s="104"/>
      <c r="J241" s="104"/>
      <c r="K241" s="104"/>
      <c r="L241" s="104"/>
      <c r="M241" s="147"/>
      <c r="N241" s="104"/>
      <c r="O241" s="104"/>
      <c r="P241" s="104"/>
      <c r="Q241" s="104"/>
      <c r="R241" s="104"/>
      <c r="S241" s="104"/>
      <c r="T241" s="104"/>
      <c r="U241" s="104"/>
      <c r="V241" s="104"/>
      <c r="W241" s="104"/>
      <c r="X241" s="104"/>
      <c r="Y241" s="104"/>
      <c r="Z241" s="104"/>
      <c r="AA241" s="104"/>
      <c r="AB241" s="10"/>
      <c r="AC241" s="104"/>
      <c r="AD241" s="10"/>
      <c r="AE241" s="147"/>
      <c r="AF241" s="104"/>
      <c r="AG241" s="104"/>
      <c r="AH241" s="104"/>
      <c r="AI241" s="104"/>
      <c r="AJ241" s="104"/>
      <c r="AK241" s="104"/>
      <c r="AL241" s="104"/>
      <c r="AM241" s="104"/>
      <c r="AN241" s="104"/>
      <c r="AO241" s="104"/>
      <c r="AP241" s="104"/>
      <c r="AQ241" s="104"/>
      <c r="AR241" s="104"/>
      <c r="AS241" s="104"/>
      <c r="AT241" s="104"/>
      <c r="AU241" s="104"/>
      <c r="AV241" s="104"/>
      <c r="AW241" s="104"/>
      <c r="AX241" s="104"/>
      <c r="AY241" s="104"/>
      <c r="AZ241" s="104"/>
      <c r="BA241" s="104"/>
      <c r="BB241" s="104"/>
      <c r="BC241" s="104"/>
      <c r="BD241" s="104"/>
      <c r="BE241" s="104"/>
      <c r="BF241" s="104"/>
      <c r="BG241" s="104"/>
      <c r="BH241" s="104"/>
      <c r="BI241" s="104"/>
      <c r="BJ241" s="104"/>
      <c r="BK241" s="104"/>
      <c r="BL241" s="104"/>
      <c r="BM241" s="104"/>
      <c r="BN241" s="104"/>
      <c r="BO241" s="104"/>
      <c r="BP241" s="104"/>
      <c r="BQ241" s="104"/>
    </row>
    <row r="242" spans="2:69">
      <c r="B242" s="104"/>
      <c r="C242" s="155"/>
      <c r="D242" s="104"/>
      <c r="E242" s="104"/>
      <c r="F242" s="104"/>
      <c r="G242" s="104"/>
      <c r="H242" s="104"/>
      <c r="I242" s="104"/>
      <c r="J242" s="104"/>
      <c r="K242" s="104"/>
      <c r="L242" s="104"/>
      <c r="M242" s="147"/>
      <c r="N242" s="104"/>
      <c r="O242" s="104"/>
      <c r="P242" s="104"/>
      <c r="Q242" s="104"/>
      <c r="R242" s="104"/>
      <c r="S242" s="104"/>
      <c r="T242" s="104"/>
      <c r="U242" s="104"/>
      <c r="V242" s="104"/>
      <c r="W242" s="104"/>
      <c r="X242" s="104"/>
      <c r="Y242" s="104"/>
      <c r="Z242" s="104"/>
      <c r="AA242" s="104"/>
      <c r="AB242" s="10"/>
      <c r="AC242" s="104"/>
      <c r="AD242" s="10"/>
      <c r="AE242" s="147"/>
      <c r="AF242" s="104"/>
      <c r="AG242" s="104"/>
      <c r="AH242" s="104"/>
      <c r="AI242" s="104"/>
      <c r="AJ242" s="104"/>
      <c r="AK242" s="104"/>
      <c r="AL242" s="104"/>
      <c r="AM242" s="104"/>
      <c r="AN242" s="104"/>
      <c r="AO242" s="104"/>
      <c r="AP242" s="104"/>
      <c r="AQ242" s="104"/>
      <c r="AR242" s="104"/>
      <c r="AS242" s="104"/>
      <c r="AT242" s="104"/>
      <c r="AU242" s="104"/>
      <c r="AV242" s="104"/>
      <c r="AW242" s="104"/>
      <c r="AX242" s="104"/>
      <c r="AY242" s="104"/>
      <c r="AZ242" s="104"/>
      <c r="BA242" s="104"/>
      <c r="BB242" s="104"/>
      <c r="BC242" s="104"/>
      <c r="BD242" s="104"/>
      <c r="BE242" s="104"/>
      <c r="BF242" s="104"/>
      <c r="BG242" s="104"/>
      <c r="BH242" s="104"/>
      <c r="BI242" s="104"/>
      <c r="BJ242" s="104"/>
      <c r="BK242" s="104"/>
      <c r="BL242" s="104"/>
      <c r="BM242" s="104"/>
      <c r="BN242" s="104"/>
      <c r="BO242" s="104"/>
      <c r="BP242" s="104"/>
      <c r="BQ242" s="104"/>
    </row>
    <row r="243" spans="2:69">
      <c r="B243" s="104"/>
      <c r="C243" s="155"/>
      <c r="D243" s="104"/>
      <c r="E243" s="104"/>
      <c r="F243" s="104"/>
      <c r="G243" s="104"/>
      <c r="H243" s="104"/>
      <c r="I243" s="104"/>
      <c r="J243" s="104"/>
      <c r="K243" s="104"/>
      <c r="L243" s="104"/>
      <c r="M243" s="147"/>
      <c r="N243" s="104"/>
      <c r="O243" s="104"/>
      <c r="P243" s="104"/>
      <c r="Q243" s="104"/>
      <c r="R243" s="104"/>
      <c r="S243" s="104"/>
      <c r="T243" s="104"/>
      <c r="U243" s="104"/>
      <c r="V243" s="104"/>
      <c r="W243" s="104"/>
      <c r="X243" s="104"/>
      <c r="Y243" s="104"/>
      <c r="Z243" s="104"/>
      <c r="AA243" s="104"/>
      <c r="AB243" s="10"/>
      <c r="AC243" s="104"/>
      <c r="AD243" s="10"/>
      <c r="AE243" s="147"/>
      <c r="AF243" s="104"/>
      <c r="AG243" s="104"/>
      <c r="AH243" s="104"/>
      <c r="AI243" s="104"/>
      <c r="AJ243" s="104"/>
      <c r="AK243" s="104"/>
      <c r="AL243" s="104"/>
      <c r="AM243" s="104"/>
      <c r="AN243" s="104"/>
      <c r="AO243" s="104"/>
      <c r="AP243" s="104"/>
      <c r="AQ243" s="104"/>
      <c r="AR243" s="104"/>
      <c r="AS243" s="104"/>
      <c r="AT243" s="104"/>
      <c r="AU243" s="104"/>
      <c r="AV243" s="104"/>
      <c r="AW243" s="104"/>
      <c r="AX243" s="104"/>
      <c r="AY243" s="104"/>
      <c r="AZ243" s="104"/>
      <c r="BA243" s="104"/>
      <c r="BB243" s="104"/>
      <c r="BC243" s="104"/>
      <c r="BD243" s="104"/>
      <c r="BE243" s="104"/>
      <c r="BF243" s="104"/>
      <c r="BG243" s="104"/>
      <c r="BH243" s="104"/>
      <c r="BI243" s="104"/>
      <c r="BJ243" s="104"/>
      <c r="BK243" s="104"/>
      <c r="BL243" s="104"/>
      <c r="BM243" s="104"/>
      <c r="BN243" s="104"/>
      <c r="BO243" s="104"/>
      <c r="BP243" s="104"/>
      <c r="BQ243" s="104"/>
    </row>
    <row r="244" spans="2:69">
      <c r="B244" s="104"/>
      <c r="C244" s="155"/>
      <c r="D244" s="104"/>
      <c r="E244" s="104"/>
      <c r="F244" s="104"/>
      <c r="G244" s="104"/>
      <c r="H244" s="104"/>
      <c r="I244" s="104"/>
      <c r="J244" s="104"/>
      <c r="K244" s="104"/>
      <c r="L244" s="104"/>
      <c r="M244" s="147"/>
      <c r="N244" s="104"/>
      <c r="O244" s="104"/>
      <c r="P244" s="104"/>
      <c r="Q244" s="104"/>
      <c r="R244" s="104"/>
      <c r="S244" s="104"/>
      <c r="T244" s="104"/>
      <c r="U244" s="104"/>
      <c r="V244" s="104"/>
      <c r="W244" s="104"/>
      <c r="X244" s="104"/>
      <c r="Y244" s="104"/>
      <c r="Z244" s="104"/>
      <c r="AA244" s="104"/>
      <c r="AB244" s="10"/>
      <c r="AC244" s="104"/>
      <c r="AD244" s="10"/>
      <c r="AE244" s="147"/>
      <c r="AF244" s="104"/>
      <c r="AG244" s="104"/>
      <c r="AH244" s="104"/>
      <c r="AI244" s="104"/>
      <c r="AJ244" s="104"/>
      <c r="AK244" s="104"/>
      <c r="AL244" s="104"/>
      <c r="AM244" s="104"/>
      <c r="AN244" s="104"/>
      <c r="AO244" s="104"/>
      <c r="AP244" s="104"/>
      <c r="AQ244" s="104"/>
      <c r="AR244" s="104"/>
      <c r="AS244" s="104"/>
      <c r="AT244" s="104"/>
      <c r="AU244" s="104"/>
      <c r="AV244" s="104"/>
      <c r="AW244" s="104"/>
      <c r="AX244" s="104"/>
      <c r="AY244" s="104"/>
      <c r="AZ244" s="104"/>
      <c r="BA244" s="104"/>
      <c r="BB244" s="104"/>
      <c r="BC244" s="104"/>
      <c r="BD244" s="104"/>
      <c r="BE244" s="104"/>
      <c r="BF244" s="104"/>
      <c r="BG244" s="104"/>
      <c r="BH244" s="104"/>
      <c r="BI244" s="104"/>
      <c r="BJ244" s="104"/>
      <c r="BK244" s="104"/>
      <c r="BL244" s="104"/>
      <c r="BM244" s="104"/>
      <c r="BN244" s="104"/>
      <c r="BO244" s="104"/>
      <c r="BP244" s="104"/>
      <c r="BQ244" s="104"/>
    </row>
    <row r="245" spans="2:69">
      <c r="B245" s="104"/>
      <c r="C245" s="155"/>
      <c r="D245" s="104"/>
      <c r="E245" s="104"/>
      <c r="F245" s="104"/>
      <c r="G245" s="104"/>
      <c r="H245" s="104"/>
      <c r="I245" s="104"/>
      <c r="J245" s="104"/>
      <c r="K245" s="104"/>
      <c r="L245" s="104"/>
      <c r="M245" s="147"/>
      <c r="N245" s="104"/>
      <c r="O245" s="104"/>
      <c r="P245" s="104"/>
      <c r="Q245" s="104"/>
      <c r="R245" s="104"/>
      <c r="S245" s="104"/>
      <c r="T245" s="104"/>
      <c r="U245" s="104"/>
      <c r="V245" s="104"/>
      <c r="W245" s="104"/>
      <c r="X245" s="104"/>
      <c r="Y245" s="104"/>
      <c r="Z245" s="104"/>
      <c r="AA245" s="104"/>
      <c r="AB245" s="10"/>
      <c r="AC245" s="104"/>
      <c r="AD245" s="10"/>
      <c r="AE245" s="147"/>
      <c r="AF245" s="104"/>
      <c r="AG245" s="104"/>
      <c r="AH245" s="104"/>
      <c r="AI245" s="104"/>
      <c r="AJ245" s="104"/>
      <c r="AK245" s="104"/>
      <c r="AL245" s="104"/>
      <c r="AM245" s="104"/>
      <c r="AN245" s="104"/>
      <c r="AO245" s="104"/>
      <c r="AP245" s="104"/>
      <c r="AQ245" s="104"/>
      <c r="AR245" s="104"/>
      <c r="AS245" s="104"/>
      <c r="AT245" s="104"/>
      <c r="AU245" s="104"/>
      <c r="AV245" s="104"/>
      <c r="AW245" s="104"/>
      <c r="AX245" s="104"/>
      <c r="AY245" s="104"/>
      <c r="AZ245" s="104"/>
      <c r="BA245" s="104"/>
      <c r="BB245" s="104"/>
      <c r="BC245" s="104"/>
      <c r="BD245" s="104"/>
      <c r="BE245" s="104"/>
      <c r="BF245" s="104"/>
      <c r="BG245" s="104"/>
      <c r="BH245" s="104"/>
      <c r="BI245" s="104"/>
      <c r="BJ245" s="104"/>
      <c r="BK245" s="104"/>
      <c r="BL245" s="104"/>
      <c r="BM245" s="104"/>
      <c r="BN245" s="104"/>
      <c r="BO245" s="104"/>
      <c r="BP245" s="104"/>
      <c r="BQ245" s="104"/>
    </row>
    <row r="246" spans="2:69">
      <c r="B246" s="104"/>
      <c r="C246" s="155"/>
      <c r="D246" s="104"/>
      <c r="E246" s="104"/>
      <c r="F246" s="104"/>
      <c r="G246" s="104"/>
      <c r="H246" s="104"/>
      <c r="I246" s="104"/>
      <c r="J246" s="104"/>
      <c r="K246" s="104"/>
      <c r="L246" s="104"/>
      <c r="M246" s="147"/>
      <c r="N246" s="104"/>
      <c r="O246" s="104"/>
      <c r="P246" s="104"/>
      <c r="Q246" s="104"/>
      <c r="R246" s="104"/>
      <c r="S246" s="104"/>
      <c r="T246" s="104"/>
      <c r="U246" s="104"/>
      <c r="V246" s="104"/>
      <c r="W246" s="104"/>
      <c r="X246" s="104"/>
      <c r="Y246" s="104"/>
      <c r="Z246" s="104"/>
      <c r="AA246" s="104"/>
      <c r="AB246" s="10"/>
      <c r="AC246" s="104"/>
      <c r="AD246" s="10"/>
      <c r="AE246" s="147"/>
      <c r="AF246" s="104"/>
      <c r="AG246" s="104"/>
      <c r="AH246" s="104"/>
      <c r="AI246" s="104"/>
      <c r="AJ246" s="104"/>
      <c r="AK246" s="104"/>
      <c r="AL246" s="104"/>
      <c r="AM246" s="104"/>
      <c r="AN246" s="104"/>
      <c r="AO246" s="104"/>
      <c r="AP246" s="104"/>
      <c r="AQ246" s="104"/>
      <c r="AR246" s="104"/>
      <c r="AS246" s="104"/>
      <c r="AT246" s="104"/>
      <c r="AU246" s="104"/>
      <c r="AV246" s="104"/>
      <c r="AW246" s="104"/>
      <c r="AX246" s="104"/>
      <c r="AY246" s="104"/>
      <c r="AZ246" s="104"/>
      <c r="BA246" s="104"/>
      <c r="BB246" s="104"/>
      <c r="BC246" s="104"/>
      <c r="BD246" s="104"/>
      <c r="BE246" s="104"/>
      <c r="BF246" s="104"/>
      <c r="BG246" s="104"/>
      <c r="BH246" s="104"/>
      <c r="BI246" s="104"/>
      <c r="BJ246" s="104"/>
      <c r="BK246" s="104"/>
      <c r="BL246" s="104"/>
      <c r="BM246" s="104"/>
      <c r="BN246" s="104"/>
      <c r="BO246" s="104"/>
      <c r="BP246" s="104"/>
      <c r="BQ246" s="104"/>
    </row>
    <row r="247" spans="2:69">
      <c r="B247" s="104"/>
      <c r="C247" s="155"/>
      <c r="D247" s="104"/>
      <c r="E247" s="104"/>
      <c r="F247" s="104"/>
      <c r="G247" s="104"/>
      <c r="H247" s="104"/>
      <c r="I247" s="104"/>
      <c r="J247" s="104"/>
      <c r="K247" s="104"/>
      <c r="L247" s="104"/>
      <c r="M247" s="147"/>
      <c r="N247" s="104"/>
      <c r="O247" s="104"/>
      <c r="P247" s="104"/>
      <c r="Q247" s="104"/>
      <c r="R247" s="104"/>
      <c r="S247" s="104"/>
      <c r="T247" s="104"/>
      <c r="U247" s="104"/>
      <c r="V247" s="104"/>
      <c r="W247" s="104"/>
      <c r="X247" s="104"/>
      <c r="Y247" s="104"/>
      <c r="Z247" s="104"/>
      <c r="AA247" s="104"/>
      <c r="AB247" s="10"/>
      <c r="AC247" s="104"/>
      <c r="AD247" s="10"/>
      <c r="AE247" s="147"/>
      <c r="AF247" s="104"/>
      <c r="AG247" s="104"/>
      <c r="AH247" s="104"/>
      <c r="AI247" s="104"/>
      <c r="AJ247" s="104"/>
      <c r="AK247" s="104"/>
      <c r="AL247" s="104"/>
      <c r="AM247" s="104"/>
      <c r="AN247" s="104"/>
      <c r="AO247" s="104"/>
      <c r="AP247" s="104"/>
      <c r="AQ247" s="104"/>
      <c r="AR247" s="104"/>
      <c r="AS247" s="104"/>
      <c r="AT247" s="104"/>
      <c r="AU247" s="104"/>
      <c r="AV247" s="104"/>
      <c r="AW247" s="104"/>
      <c r="AX247" s="104"/>
      <c r="AY247" s="104"/>
      <c r="AZ247" s="104"/>
      <c r="BA247" s="104"/>
      <c r="BB247" s="104"/>
      <c r="BC247" s="104"/>
      <c r="BD247" s="104"/>
      <c r="BE247" s="104"/>
      <c r="BF247" s="104"/>
      <c r="BG247" s="104"/>
      <c r="BH247" s="104"/>
      <c r="BI247" s="104"/>
      <c r="BJ247" s="104"/>
      <c r="BK247" s="104"/>
      <c r="BL247" s="104"/>
      <c r="BM247" s="104"/>
      <c r="BN247" s="104"/>
      <c r="BO247" s="104"/>
      <c r="BP247" s="104"/>
      <c r="BQ247" s="104"/>
    </row>
    <row r="248" spans="2:69">
      <c r="B248" s="104"/>
      <c r="C248" s="155"/>
      <c r="D248" s="104"/>
      <c r="E248" s="104"/>
      <c r="F248" s="104"/>
      <c r="G248" s="104"/>
      <c r="H248" s="104"/>
      <c r="I248" s="104"/>
      <c r="J248" s="104"/>
      <c r="K248" s="104"/>
      <c r="L248" s="104"/>
      <c r="M248" s="147"/>
      <c r="N248" s="104"/>
      <c r="O248" s="104"/>
      <c r="P248" s="104"/>
      <c r="Q248" s="104"/>
      <c r="R248" s="104"/>
      <c r="S248" s="104"/>
      <c r="T248" s="104"/>
      <c r="U248" s="104"/>
      <c r="V248" s="104"/>
      <c r="W248" s="104"/>
      <c r="X248" s="104"/>
      <c r="Y248" s="104"/>
      <c r="Z248" s="104"/>
      <c r="AA248" s="104"/>
      <c r="AB248" s="10"/>
      <c r="AC248" s="104"/>
      <c r="AD248" s="10"/>
      <c r="AE248" s="147"/>
      <c r="AF248" s="104"/>
      <c r="AG248" s="104"/>
      <c r="AH248" s="104"/>
      <c r="AI248" s="104"/>
      <c r="AJ248" s="104"/>
      <c r="AK248" s="104"/>
      <c r="AL248" s="104"/>
      <c r="AM248" s="104"/>
      <c r="AN248" s="104"/>
      <c r="AO248" s="104"/>
      <c r="AP248" s="104"/>
      <c r="AQ248" s="104"/>
      <c r="AR248" s="104"/>
      <c r="AS248" s="104"/>
      <c r="AT248" s="104"/>
      <c r="AU248" s="104"/>
      <c r="AV248" s="104"/>
      <c r="AW248" s="104"/>
      <c r="AX248" s="104"/>
      <c r="AY248" s="104"/>
      <c r="AZ248" s="104"/>
      <c r="BA248" s="104"/>
      <c r="BB248" s="104"/>
      <c r="BC248" s="104"/>
      <c r="BD248" s="104"/>
      <c r="BE248" s="104"/>
      <c r="BF248" s="104"/>
      <c r="BG248" s="104"/>
      <c r="BH248" s="104"/>
      <c r="BI248" s="104"/>
      <c r="BJ248" s="104"/>
      <c r="BK248" s="104"/>
      <c r="BL248" s="104"/>
      <c r="BM248" s="104"/>
      <c r="BN248" s="104"/>
      <c r="BO248" s="104"/>
      <c r="BP248" s="104"/>
      <c r="BQ248" s="104"/>
    </row>
    <row r="249" spans="2:69">
      <c r="B249" s="104"/>
      <c r="C249" s="155"/>
      <c r="D249" s="104"/>
      <c r="E249" s="104"/>
      <c r="F249" s="104"/>
      <c r="G249" s="104"/>
      <c r="H249" s="104"/>
      <c r="I249" s="104"/>
      <c r="J249" s="104"/>
      <c r="K249" s="104"/>
      <c r="L249" s="104"/>
      <c r="M249" s="147"/>
      <c r="N249" s="104"/>
      <c r="O249" s="104"/>
      <c r="P249" s="104"/>
      <c r="Q249" s="104"/>
      <c r="R249" s="104"/>
      <c r="S249" s="104"/>
      <c r="T249" s="104"/>
      <c r="U249" s="104"/>
      <c r="V249" s="104"/>
      <c r="W249" s="104"/>
      <c r="X249" s="104"/>
      <c r="Y249" s="104"/>
      <c r="Z249" s="104"/>
      <c r="AA249" s="104"/>
      <c r="AB249" s="10"/>
      <c r="AC249" s="104"/>
      <c r="AD249" s="10"/>
      <c r="AE249" s="147"/>
      <c r="AF249" s="104"/>
      <c r="AG249" s="104"/>
      <c r="AH249" s="104"/>
      <c r="AI249" s="104"/>
      <c r="AJ249" s="104"/>
      <c r="AK249" s="104"/>
      <c r="AL249" s="104"/>
      <c r="AM249" s="104"/>
      <c r="AN249" s="104"/>
      <c r="AO249" s="104"/>
      <c r="AP249" s="104"/>
      <c r="AQ249" s="104"/>
      <c r="AR249" s="104"/>
      <c r="AS249" s="104"/>
      <c r="AT249" s="104"/>
      <c r="AU249" s="104"/>
      <c r="AV249" s="104"/>
      <c r="AW249" s="104"/>
      <c r="AX249" s="104"/>
      <c r="AY249" s="104"/>
      <c r="AZ249" s="104"/>
      <c r="BA249" s="104"/>
      <c r="BB249" s="104"/>
      <c r="BC249" s="104"/>
      <c r="BD249" s="104"/>
      <c r="BE249" s="104"/>
      <c r="BF249" s="104"/>
      <c r="BG249" s="104"/>
      <c r="BH249" s="104"/>
      <c r="BI249" s="104"/>
      <c r="BJ249" s="104"/>
      <c r="BK249" s="104"/>
      <c r="BL249" s="104"/>
      <c r="BM249" s="104"/>
      <c r="BN249" s="104"/>
      <c r="BO249" s="104"/>
      <c r="BP249" s="104"/>
      <c r="BQ249" s="104"/>
    </row>
    <row r="250" spans="2:69">
      <c r="B250" s="104"/>
      <c r="C250" s="155"/>
      <c r="D250" s="104"/>
      <c r="E250" s="104"/>
      <c r="F250" s="104"/>
      <c r="G250" s="104"/>
      <c r="H250" s="104"/>
      <c r="I250" s="104"/>
      <c r="J250" s="104"/>
      <c r="K250" s="104"/>
      <c r="L250" s="104"/>
      <c r="M250" s="147"/>
      <c r="N250" s="104"/>
      <c r="O250" s="104"/>
      <c r="P250" s="104"/>
      <c r="Q250" s="104"/>
      <c r="R250" s="104"/>
      <c r="S250" s="104"/>
      <c r="T250" s="104"/>
      <c r="U250" s="104"/>
      <c r="V250" s="104"/>
      <c r="W250" s="104"/>
      <c r="X250" s="104"/>
      <c r="Y250" s="104"/>
      <c r="Z250" s="104"/>
      <c r="AA250" s="104"/>
      <c r="AB250" s="10"/>
      <c r="AC250" s="104"/>
      <c r="AD250" s="10"/>
      <c r="AE250" s="147"/>
      <c r="AF250" s="104"/>
      <c r="AG250" s="104"/>
      <c r="AH250" s="104"/>
      <c r="AI250" s="104"/>
      <c r="AJ250" s="104"/>
      <c r="AK250" s="104"/>
      <c r="AL250" s="104"/>
      <c r="AM250" s="104"/>
      <c r="AN250" s="104"/>
      <c r="AO250" s="104"/>
      <c r="AP250" s="104"/>
      <c r="AQ250" s="104"/>
      <c r="AR250" s="104"/>
      <c r="AS250" s="104"/>
      <c r="AT250" s="104"/>
      <c r="AU250" s="104"/>
      <c r="AV250" s="104"/>
      <c r="AW250" s="104"/>
      <c r="AX250" s="104"/>
      <c r="AY250" s="104"/>
      <c r="AZ250" s="104"/>
      <c r="BA250" s="104"/>
      <c r="BB250" s="104"/>
      <c r="BC250" s="104"/>
      <c r="BD250" s="104"/>
      <c r="BE250" s="104"/>
      <c r="BF250" s="104"/>
      <c r="BG250" s="104"/>
      <c r="BH250" s="104"/>
      <c r="BI250" s="104"/>
      <c r="BJ250" s="104"/>
      <c r="BK250" s="104"/>
      <c r="BL250" s="104"/>
      <c r="BM250" s="104"/>
      <c r="BN250" s="104"/>
      <c r="BO250" s="104"/>
      <c r="BP250" s="104"/>
      <c r="BQ250" s="104"/>
    </row>
    <row r="251" spans="2:69">
      <c r="B251" s="104"/>
      <c r="C251" s="155"/>
      <c r="D251" s="104"/>
      <c r="E251" s="104"/>
      <c r="F251" s="104"/>
      <c r="G251" s="104"/>
      <c r="H251" s="104"/>
      <c r="I251" s="104"/>
      <c r="J251" s="104"/>
      <c r="K251" s="104"/>
      <c r="L251" s="104"/>
      <c r="M251" s="147"/>
      <c r="N251" s="104"/>
      <c r="O251" s="104"/>
      <c r="P251" s="104"/>
      <c r="Q251" s="104"/>
      <c r="R251" s="104"/>
      <c r="S251" s="104"/>
      <c r="T251" s="104"/>
      <c r="U251" s="104"/>
      <c r="V251" s="104"/>
      <c r="W251" s="104"/>
      <c r="X251" s="104"/>
      <c r="Y251" s="104"/>
      <c r="Z251" s="104"/>
      <c r="AA251" s="104"/>
      <c r="AB251" s="10"/>
      <c r="AC251" s="104"/>
      <c r="AD251" s="10"/>
      <c r="AE251" s="147"/>
      <c r="AF251" s="104"/>
      <c r="AG251" s="104"/>
      <c r="AH251" s="104"/>
      <c r="AI251" s="104"/>
      <c r="AJ251" s="104"/>
      <c r="AK251" s="104"/>
      <c r="AL251" s="104"/>
      <c r="AM251" s="104"/>
      <c r="AN251" s="104"/>
      <c r="AO251" s="104"/>
      <c r="AP251" s="104"/>
      <c r="AQ251" s="104"/>
      <c r="AR251" s="104"/>
      <c r="AS251" s="104"/>
      <c r="AT251" s="104"/>
      <c r="AU251" s="104"/>
      <c r="AV251" s="104"/>
      <c r="AW251" s="104"/>
      <c r="AX251" s="104"/>
      <c r="AY251" s="104"/>
      <c r="AZ251" s="104"/>
      <c r="BA251" s="104"/>
      <c r="BB251" s="104"/>
      <c r="BC251" s="104"/>
      <c r="BD251" s="104"/>
      <c r="BE251" s="104"/>
      <c r="BF251" s="104"/>
      <c r="BG251" s="104"/>
      <c r="BH251" s="104"/>
      <c r="BI251" s="104"/>
      <c r="BJ251" s="104"/>
      <c r="BK251" s="104"/>
      <c r="BL251" s="104"/>
      <c r="BM251" s="104"/>
      <c r="BN251" s="104"/>
      <c r="BO251" s="104"/>
      <c r="BP251" s="104"/>
      <c r="BQ251" s="104"/>
    </row>
    <row r="252" spans="2:69">
      <c r="B252" s="104"/>
      <c r="C252" s="155"/>
      <c r="D252" s="104"/>
      <c r="E252" s="104"/>
      <c r="F252" s="104"/>
      <c r="G252" s="104"/>
      <c r="H252" s="104"/>
      <c r="I252" s="104"/>
      <c r="J252" s="104"/>
      <c r="K252" s="104"/>
      <c r="L252" s="104"/>
      <c r="M252" s="147"/>
      <c r="N252" s="104"/>
      <c r="O252" s="104"/>
      <c r="P252" s="104"/>
      <c r="Q252" s="104"/>
      <c r="R252" s="104"/>
      <c r="S252" s="104"/>
      <c r="T252" s="104"/>
      <c r="U252" s="104"/>
      <c r="V252" s="104"/>
      <c r="W252" s="104"/>
      <c r="X252" s="104"/>
      <c r="Y252" s="104"/>
      <c r="Z252" s="104"/>
      <c r="AA252" s="104"/>
      <c r="AB252" s="10"/>
      <c r="AC252" s="104"/>
      <c r="AD252" s="10"/>
      <c r="AE252" s="147"/>
      <c r="AF252" s="104"/>
      <c r="AG252" s="104"/>
      <c r="AH252" s="104"/>
      <c r="AI252" s="104"/>
      <c r="AJ252" s="104"/>
      <c r="AK252" s="104"/>
      <c r="AL252" s="104"/>
      <c r="AM252" s="104"/>
      <c r="AN252" s="104"/>
      <c r="AO252" s="104"/>
      <c r="AP252" s="104"/>
      <c r="AQ252" s="104"/>
      <c r="AR252" s="104"/>
      <c r="AS252" s="104"/>
      <c r="AT252" s="104"/>
      <c r="AU252" s="104"/>
      <c r="AV252" s="104"/>
      <c r="AW252" s="104"/>
      <c r="AX252" s="104"/>
      <c r="AY252" s="104"/>
      <c r="AZ252" s="104"/>
      <c r="BA252" s="104"/>
      <c r="BB252" s="104"/>
      <c r="BC252" s="104"/>
      <c r="BD252" s="104"/>
      <c r="BE252" s="104"/>
      <c r="BF252" s="104"/>
      <c r="BG252" s="104"/>
      <c r="BH252" s="104"/>
      <c r="BI252" s="104"/>
      <c r="BJ252" s="104"/>
      <c r="BK252" s="104"/>
      <c r="BL252" s="104"/>
      <c r="BM252" s="104"/>
      <c r="BN252" s="104"/>
      <c r="BO252" s="104"/>
      <c r="BP252" s="104"/>
      <c r="BQ252" s="104"/>
    </row>
    <row r="253" spans="2:69">
      <c r="B253" s="104"/>
      <c r="C253" s="155"/>
      <c r="D253" s="104"/>
      <c r="E253" s="104"/>
      <c r="F253" s="104"/>
      <c r="G253" s="104"/>
      <c r="H253" s="104"/>
      <c r="I253" s="104"/>
      <c r="J253" s="104"/>
      <c r="K253" s="104"/>
      <c r="L253" s="104"/>
      <c r="M253" s="147"/>
      <c r="N253" s="104"/>
      <c r="O253" s="104"/>
      <c r="P253" s="104"/>
      <c r="Q253" s="104"/>
      <c r="R253" s="104"/>
      <c r="S253" s="104"/>
      <c r="T253" s="104"/>
      <c r="U253" s="104"/>
      <c r="V253" s="104"/>
      <c r="W253" s="104"/>
      <c r="X253" s="104"/>
      <c r="Y253" s="104"/>
      <c r="Z253" s="104"/>
      <c r="AA253" s="104"/>
      <c r="AB253" s="10"/>
      <c r="AC253" s="104"/>
      <c r="AD253" s="10"/>
      <c r="AE253" s="147"/>
      <c r="AF253" s="104"/>
      <c r="AG253" s="104"/>
      <c r="AH253" s="104"/>
      <c r="AI253" s="104"/>
      <c r="AJ253" s="104"/>
      <c r="AK253" s="104"/>
      <c r="AL253" s="104"/>
      <c r="AM253" s="104"/>
      <c r="AN253" s="104"/>
      <c r="AO253" s="104"/>
      <c r="AP253" s="104"/>
      <c r="AQ253" s="104"/>
      <c r="AR253" s="104"/>
      <c r="AS253" s="104"/>
      <c r="AT253" s="104"/>
      <c r="AU253" s="104"/>
      <c r="AV253" s="104"/>
      <c r="AW253" s="104"/>
      <c r="AX253" s="104"/>
      <c r="AY253" s="104"/>
      <c r="AZ253" s="104"/>
      <c r="BA253" s="104"/>
      <c r="BB253" s="104"/>
      <c r="BC253" s="104"/>
      <c r="BD253" s="104"/>
      <c r="BE253" s="104"/>
      <c r="BF253" s="104"/>
      <c r="BG253" s="104"/>
      <c r="BH253" s="104"/>
      <c r="BI253" s="104"/>
      <c r="BJ253" s="104"/>
      <c r="BK253" s="104"/>
      <c r="BL253" s="104"/>
      <c r="BM253" s="104"/>
      <c r="BN253" s="104"/>
      <c r="BO253" s="104"/>
      <c r="BP253" s="104"/>
      <c r="BQ253" s="104"/>
    </row>
    <row r="254" spans="2:69">
      <c r="B254" s="104"/>
      <c r="C254" s="155"/>
      <c r="D254" s="104"/>
      <c r="E254" s="104"/>
      <c r="F254" s="104"/>
      <c r="G254" s="104"/>
      <c r="H254" s="104"/>
      <c r="I254" s="104"/>
      <c r="J254" s="104"/>
      <c r="K254" s="104"/>
      <c r="L254" s="104"/>
      <c r="M254" s="147"/>
      <c r="N254" s="104"/>
      <c r="O254" s="104"/>
      <c r="P254" s="104"/>
      <c r="Q254" s="104"/>
      <c r="R254" s="104"/>
      <c r="S254" s="104"/>
      <c r="T254" s="104"/>
      <c r="U254" s="104"/>
      <c r="V254" s="104"/>
      <c r="W254" s="104"/>
      <c r="X254" s="104"/>
      <c r="Y254" s="104"/>
      <c r="Z254" s="104"/>
      <c r="AA254" s="104"/>
      <c r="AB254" s="10"/>
      <c r="AC254" s="104"/>
      <c r="AD254" s="10"/>
      <c r="AE254" s="147"/>
      <c r="AF254" s="104"/>
      <c r="AG254" s="104"/>
      <c r="AH254" s="104"/>
      <c r="AI254" s="104"/>
      <c r="AJ254" s="104"/>
      <c r="AK254" s="104"/>
      <c r="AL254" s="104"/>
      <c r="AM254" s="104"/>
      <c r="AN254" s="104"/>
      <c r="AO254" s="104"/>
      <c r="AP254" s="104"/>
      <c r="AQ254" s="104"/>
      <c r="AR254" s="104"/>
      <c r="AS254" s="104"/>
      <c r="AT254" s="104"/>
      <c r="AU254" s="104"/>
      <c r="AV254" s="104"/>
      <c r="AW254" s="104"/>
      <c r="AX254" s="104"/>
      <c r="AY254" s="104"/>
      <c r="AZ254" s="104"/>
      <c r="BA254" s="104"/>
      <c r="BB254" s="104"/>
      <c r="BC254" s="104"/>
      <c r="BD254" s="104"/>
      <c r="BE254" s="104"/>
      <c r="BF254" s="104"/>
      <c r="BG254" s="104"/>
      <c r="BH254" s="104"/>
      <c r="BI254" s="104"/>
      <c r="BJ254" s="104"/>
      <c r="BK254" s="104"/>
      <c r="BL254" s="104"/>
      <c r="BM254" s="104"/>
      <c r="BN254" s="104"/>
      <c r="BO254" s="104"/>
      <c r="BP254" s="104"/>
      <c r="BQ254" s="104"/>
    </row>
    <row r="255" spans="2:69">
      <c r="B255" s="104"/>
      <c r="C255" s="155"/>
      <c r="D255" s="104"/>
      <c r="E255" s="104"/>
      <c r="F255" s="104"/>
      <c r="G255" s="104"/>
      <c r="H255" s="104"/>
      <c r="I255" s="104"/>
      <c r="J255" s="104"/>
      <c r="K255" s="104"/>
      <c r="L255" s="104"/>
      <c r="M255" s="147"/>
      <c r="N255" s="104"/>
      <c r="O255" s="104"/>
      <c r="P255" s="104"/>
      <c r="Q255" s="104"/>
      <c r="R255" s="104"/>
      <c r="S255" s="104"/>
      <c r="T255" s="104"/>
      <c r="U255" s="104"/>
      <c r="V255" s="104"/>
      <c r="W255" s="104"/>
      <c r="X255" s="104"/>
      <c r="Y255" s="104"/>
      <c r="Z255" s="104"/>
      <c r="AA255" s="104"/>
      <c r="AB255" s="10"/>
      <c r="AC255" s="104"/>
      <c r="AD255" s="10"/>
      <c r="AE255" s="147"/>
      <c r="AF255" s="104"/>
      <c r="AG255" s="104"/>
      <c r="AH255" s="104"/>
      <c r="AI255" s="104"/>
      <c r="AJ255" s="104"/>
      <c r="AK255" s="104"/>
      <c r="AL255" s="104"/>
      <c r="AM255" s="104"/>
      <c r="AN255" s="104"/>
      <c r="AO255" s="104"/>
      <c r="AP255" s="104"/>
      <c r="AQ255" s="104"/>
      <c r="AR255" s="104"/>
      <c r="AS255" s="104"/>
      <c r="AT255" s="104"/>
      <c r="AU255" s="104"/>
      <c r="AV255" s="104"/>
      <c r="AW255" s="104"/>
      <c r="AX255" s="104"/>
      <c r="AY255" s="104"/>
      <c r="AZ255" s="104"/>
      <c r="BA255" s="104"/>
      <c r="BB255" s="104"/>
      <c r="BC255" s="104"/>
      <c r="BD255" s="104"/>
      <c r="BE255" s="104"/>
      <c r="BF255" s="104"/>
      <c r="BG255" s="104"/>
      <c r="BH255" s="104"/>
      <c r="BI255" s="104"/>
      <c r="BJ255" s="104"/>
      <c r="BK255" s="104"/>
      <c r="BL255" s="104"/>
      <c r="BM255" s="104"/>
      <c r="BN255" s="104"/>
      <c r="BO255" s="104"/>
      <c r="BP255" s="104"/>
      <c r="BQ255" s="104"/>
    </row>
    <row r="256" spans="2:69">
      <c r="B256" s="104"/>
      <c r="C256" s="155"/>
      <c r="D256" s="104"/>
      <c r="E256" s="104"/>
      <c r="F256" s="104"/>
      <c r="G256" s="104"/>
      <c r="H256" s="104"/>
      <c r="I256" s="104"/>
      <c r="J256" s="104"/>
      <c r="K256" s="104"/>
      <c r="L256" s="104"/>
      <c r="M256" s="147"/>
      <c r="N256" s="104"/>
      <c r="O256" s="104"/>
      <c r="P256" s="104"/>
      <c r="Q256" s="104"/>
      <c r="R256" s="104"/>
      <c r="S256" s="104"/>
      <c r="T256" s="104"/>
      <c r="U256" s="104"/>
      <c r="V256" s="104"/>
      <c r="W256" s="104"/>
      <c r="X256" s="104"/>
      <c r="Y256" s="104"/>
      <c r="Z256" s="104"/>
      <c r="AA256" s="104"/>
      <c r="AB256" s="10"/>
      <c r="AC256" s="104"/>
      <c r="AD256" s="10"/>
      <c r="AE256" s="147"/>
      <c r="AF256" s="104"/>
      <c r="AG256" s="104"/>
      <c r="AH256" s="104"/>
      <c r="AI256" s="104"/>
      <c r="AJ256" s="104"/>
      <c r="AK256" s="104"/>
      <c r="AL256" s="104"/>
      <c r="AM256" s="104"/>
      <c r="AN256" s="104"/>
      <c r="AO256" s="104"/>
      <c r="AP256" s="104"/>
      <c r="AQ256" s="104"/>
      <c r="AR256" s="104"/>
      <c r="AS256" s="104"/>
      <c r="AT256" s="104"/>
      <c r="AU256" s="104"/>
      <c r="AV256" s="104"/>
      <c r="AW256" s="104"/>
      <c r="AX256" s="104"/>
      <c r="AY256" s="104"/>
      <c r="AZ256" s="104"/>
      <c r="BA256" s="104"/>
      <c r="BB256" s="104"/>
      <c r="BC256" s="104"/>
      <c r="BD256" s="104"/>
      <c r="BE256" s="104"/>
      <c r="BF256" s="104"/>
      <c r="BG256" s="104"/>
      <c r="BH256" s="104"/>
      <c r="BI256" s="104"/>
      <c r="BJ256" s="104"/>
      <c r="BK256" s="104"/>
      <c r="BL256" s="104"/>
      <c r="BM256" s="104"/>
      <c r="BN256" s="104"/>
      <c r="BO256" s="104"/>
      <c r="BP256" s="104"/>
      <c r="BQ256" s="104"/>
    </row>
    <row r="257" spans="2:69">
      <c r="B257" s="104"/>
      <c r="C257" s="155"/>
      <c r="D257" s="104"/>
      <c r="E257" s="104"/>
      <c r="F257" s="104"/>
      <c r="G257" s="104"/>
      <c r="H257" s="104"/>
      <c r="I257" s="104"/>
      <c r="J257" s="104"/>
      <c r="K257" s="104"/>
      <c r="L257" s="104"/>
      <c r="M257" s="147"/>
      <c r="N257" s="104"/>
      <c r="O257" s="104"/>
      <c r="P257" s="104"/>
      <c r="Q257" s="104"/>
      <c r="R257" s="104"/>
      <c r="S257" s="104"/>
      <c r="T257" s="104"/>
      <c r="U257" s="104"/>
      <c r="V257" s="104"/>
      <c r="W257" s="104"/>
      <c r="X257" s="104"/>
      <c r="Y257" s="104"/>
      <c r="Z257" s="104"/>
      <c r="AA257" s="104"/>
      <c r="AB257" s="10"/>
      <c r="AC257" s="104"/>
      <c r="AD257" s="10"/>
      <c r="AE257" s="147"/>
      <c r="AF257" s="104"/>
      <c r="AG257" s="104"/>
      <c r="AH257" s="104"/>
      <c r="AI257" s="104"/>
      <c r="AJ257" s="104"/>
      <c r="AK257" s="104"/>
      <c r="AL257" s="104"/>
      <c r="AM257" s="104"/>
      <c r="AN257" s="104"/>
      <c r="AO257" s="104"/>
      <c r="AP257" s="104"/>
      <c r="AQ257" s="104"/>
      <c r="AR257" s="104"/>
      <c r="AS257" s="104"/>
      <c r="AT257" s="104"/>
      <c r="AU257" s="104"/>
      <c r="AV257" s="104"/>
      <c r="AW257" s="104"/>
      <c r="AX257" s="104"/>
      <c r="AY257" s="104"/>
      <c r="AZ257" s="104"/>
      <c r="BA257" s="104"/>
      <c r="BB257" s="104"/>
      <c r="BC257" s="104"/>
      <c r="BD257" s="104"/>
      <c r="BE257" s="104"/>
      <c r="BF257" s="104"/>
      <c r="BG257" s="104"/>
      <c r="BH257" s="104"/>
      <c r="BI257" s="104"/>
      <c r="BJ257" s="104"/>
      <c r="BK257" s="104"/>
      <c r="BL257" s="104"/>
      <c r="BM257" s="104"/>
      <c r="BN257" s="104"/>
      <c r="BO257" s="104"/>
      <c r="BP257" s="104"/>
      <c r="BQ257" s="104"/>
    </row>
    <row r="258" spans="2:69">
      <c r="B258" s="104"/>
      <c r="C258" s="155"/>
      <c r="D258" s="104"/>
      <c r="E258" s="104"/>
      <c r="F258" s="104"/>
      <c r="G258" s="104"/>
      <c r="H258" s="104"/>
      <c r="I258" s="104"/>
      <c r="J258" s="104"/>
      <c r="K258" s="104"/>
      <c r="L258" s="104"/>
      <c r="M258" s="147"/>
      <c r="N258" s="104"/>
      <c r="O258" s="104"/>
      <c r="P258" s="104"/>
      <c r="Q258" s="104"/>
      <c r="R258" s="104"/>
      <c r="S258" s="104"/>
      <c r="T258" s="104"/>
      <c r="U258" s="104"/>
      <c r="V258" s="104"/>
      <c r="W258" s="104"/>
      <c r="X258" s="104"/>
      <c r="Y258" s="104"/>
      <c r="Z258" s="104"/>
      <c r="AA258" s="104"/>
      <c r="AB258" s="10"/>
      <c r="AC258" s="104"/>
      <c r="AD258" s="10"/>
      <c r="AE258" s="147"/>
      <c r="AF258" s="104"/>
      <c r="AG258" s="104"/>
      <c r="AH258" s="104"/>
      <c r="AI258" s="104"/>
      <c r="AJ258" s="104"/>
      <c r="AK258" s="104"/>
      <c r="AL258" s="104"/>
      <c r="AM258" s="104"/>
      <c r="AN258" s="104"/>
      <c r="AO258" s="104"/>
      <c r="AP258" s="104"/>
      <c r="AQ258" s="104"/>
      <c r="AR258" s="104"/>
      <c r="AS258" s="104"/>
      <c r="AT258" s="104"/>
      <c r="AU258" s="104"/>
      <c r="AV258" s="104"/>
      <c r="AW258" s="104"/>
      <c r="AX258" s="104"/>
      <c r="AY258" s="104"/>
      <c r="AZ258" s="104"/>
      <c r="BA258" s="104"/>
      <c r="BB258" s="104"/>
      <c r="BC258" s="104"/>
      <c r="BD258" s="104"/>
      <c r="BE258" s="104"/>
      <c r="BF258" s="104"/>
      <c r="BG258" s="104"/>
      <c r="BH258" s="104"/>
      <c r="BI258" s="104"/>
      <c r="BJ258" s="104"/>
      <c r="BK258" s="104"/>
      <c r="BL258" s="104"/>
      <c r="BM258" s="104"/>
      <c r="BN258" s="104"/>
      <c r="BO258" s="104"/>
      <c r="BP258" s="104"/>
      <c r="BQ258" s="104"/>
    </row>
    <row r="259" spans="2:69">
      <c r="B259" s="104"/>
      <c r="C259" s="155"/>
      <c r="D259" s="104"/>
      <c r="E259" s="104"/>
      <c r="F259" s="104"/>
      <c r="G259" s="104"/>
      <c r="H259" s="104"/>
      <c r="I259" s="104"/>
      <c r="J259" s="104"/>
      <c r="K259" s="104"/>
      <c r="L259" s="104"/>
      <c r="M259" s="147"/>
      <c r="N259" s="104"/>
      <c r="O259" s="104"/>
      <c r="P259" s="104"/>
      <c r="Q259" s="104"/>
      <c r="R259" s="104"/>
      <c r="S259" s="104"/>
      <c r="T259" s="104"/>
      <c r="U259" s="104"/>
      <c r="V259" s="104"/>
      <c r="W259" s="104"/>
      <c r="X259" s="104"/>
      <c r="Y259" s="104"/>
      <c r="Z259" s="104"/>
      <c r="AA259" s="104"/>
      <c r="AB259" s="10"/>
      <c r="AC259" s="104"/>
      <c r="AD259" s="10"/>
      <c r="AE259" s="147"/>
      <c r="AF259" s="104"/>
      <c r="AG259" s="104"/>
      <c r="AH259" s="104"/>
      <c r="AI259" s="104"/>
      <c r="AJ259" s="104"/>
      <c r="AK259" s="104"/>
      <c r="AL259" s="104"/>
      <c r="AM259" s="104"/>
      <c r="AN259" s="104"/>
      <c r="AO259" s="104"/>
      <c r="AP259" s="104"/>
      <c r="AQ259" s="104"/>
      <c r="AR259" s="104"/>
      <c r="AS259" s="104"/>
      <c r="AT259" s="104"/>
      <c r="AU259" s="104"/>
      <c r="AV259" s="104"/>
      <c r="AW259" s="104"/>
      <c r="AX259" s="104"/>
      <c r="AY259" s="104"/>
      <c r="AZ259" s="104"/>
      <c r="BA259" s="104"/>
      <c r="BB259" s="104"/>
      <c r="BC259" s="104"/>
      <c r="BD259" s="104"/>
      <c r="BE259" s="104"/>
      <c r="BF259" s="104"/>
      <c r="BG259" s="104"/>
      <c r="BH259" s="104"/>
      <c r="BI259" s="104"/>
      <c r="BJ259" s="104"/>
      <c r="BK259" s="104"/>
      <c r="BL259" s="104"/>
      <c r="BM259" s="104"/>
      <c r="BN259" s="104"/>
      <c r="BO259" s="104"/>
      <c r="BP259" s="104"/>
      <c r="BQ259" s="104"/>
    </row>
    <row r="260" spans="2:69">
      <c r="B260" s="104"/>
      <c r="C260" s="155"/>
      <c r="D260" s="104"/>
      <c r="E260" s="104"/>
      <c r="F260" s="104"/>
      <c r="G260" s="104"/>
      <c r="H260" s="104"/>
      <c r="I260" s="104"/>
      <c r="J260" s="104"/>
      <c r="K260" s="104"/>
      <c r="L260" s="104"/>
      <c r="M260" s="147"/>
      <c r="N260" s="104"/>
      <c r="O260" s="104"/>
      <c r="P260" s="104"/>
      <c r="Q260" s="104"/>
      <c r="R260" s="104"/>
      <c r="S260" s="104"/>
      <c r="T260" s="104"/>
      <c r="U260" s="104"/>
      <c r="V260" s="104"/>
      <c r="W260" s="104"/>
      <c r="X260" s="104"/>
      <c r="Y260" s="104"/>
      <c r="Z260" s="104"/>
      <c r="AA260" s="104"/>
      <c r="AB260" s="10"/>
      <c r="AC260" s="104"/>
      <c r="AD260" s="10"/>
      <c r="AE260" s="147"/>
      <c r="AF260" s="104"/>
      <c r="AG260" s="104"/>
      <c r="AH260" s="104"/>
      <c r="AI260" s="104"/>
      <c r="AJ260" s="104"/>
      <c r="AK260" s="104"/>
      <c r="AL260" s="104"/>
      <c r="AM260" s="104"/>
      <c r="AN260" s="104"/>
      <c r="AO260" s="104"/>
      <c r="AP260" s="104"/>
      <c r="AQ260" s="104"/>
      <c r="AR260" s="104"/>
      <c r="AS260" s="104"/>
      <c r="AT260" s="104"/>
      <c r="AU260" s="104"/>
      <c r="AV260" s="104"/>
      <c r="AW260" s="104"/>
      <c r="AX260" s="104"/>
      <c r="AY260" s="104"/>
      <c r="AZ260" s="104"/>
      <c r="BA260" s="104"/>
      <c r="BB260" s="104"/>
      <c r="BC260" s="104"/>
      <c r="BD260" s="104"/>
      <c r="BE260" s="104"/>
      <c r="BF260" s="104"/>
      <c r="BG260" s="104"/>
      <c r="BH260" s="104"/>
      <c r="BI260" s="104"/>
      <c r="BJ260" s="104"/>
      <c r="BK260" s="104"/>
      <c r="BL260" s="104"/>
      <c r="BM260" s="104"/>
      <c r="BN260" s="104"/>
      <c r="BO260" s="104"/>
      <c r="BP260" s="104"/>
      <c r="BQ260" s="104"/>
    </row>
    <row r="261" spans="2:69">
      <c r="B261" s="104"/>
      <c r="C261" s="155"/>
      <c r="D261" s="104"/>
      <c r="E261" s="104"/>
      <c r="F261" s="104"/>
      <c r="G261" s="104"/>
      <c r="H261" s="104"/>
      <c r="I261" s="104"/>
      <c r="J261" s="104"/>
      <c r="K261" s="104"/>
      <c r="L261" s="104"/>
      <c r="M261" s="147"/>
      <c r="N261" s="104"/>
      <c r="O261" s="104"/>
      <c r="P261" s="104"/>
      <c r="Q261" s="104"/>
      <c r="R261" s="104"/>
      <c r="S261" s="104"/>
      <c r="T261" s="104"/>
      <c r="U261" s="104"/>
      <c r="V261" s="104"/>
      <c r="W261" s="104"/>
      <c r="X261" s="104"/>
      <c r="Y261" s="104"/>
      <c r="Z261" s="104"/>
      <c r="AA261" s="104"/>
      <c r="AB261" s="10"/>
      <c r="AC261" s="104"/>
      <c r="AD261" s="10"/>
      <c r="AE261" s="147"/>
      <c r="AF261" s="104"/>
      <c r="AG261" s="104"/>
      <c r="AH261" s="104"/>
      <c r="AI261" s="104"/>
      <c r="AJ261" s="104"/>
      <c r="AK261" s="104"/>
      <c r="AL261" s="104"/>
      <c r="AM261" s="104"/>
      <c r="AN261" s="104"/>
      <c r="AO261" s="104"/>
      <c r="AP261" s="104"/>
      <c r="AQ261" s="104"/>
      <c r="AR261" s="104"/>
      <c r="AS261" s="104"/>
      <c r="AT261" s="104"/>
      <c r="AU261" s="104"/>
      <c r="AV261" s="104"/>
      <c r="AW261" s="104"/>
      <c r="AX261" s="104"/>
      <c r="AY261" s="104"/>
      <c r="AZ261" s="104"/>
      <c r="BA261" s="104"/>
      <c r="BB261" s="104"/>
      <c r="BC261" s="104"/>
      <c r="BD261" s="104"/>
      <c r="BE261" s="104"/>
      <c r="BF261" s="104"/>
      <c r="BG261" s="104"/>
      <c r="BH261" s="104"/>
      <c r="BI261" s="104"/>
      <c r="BJ261" s="104"/>
      <c r="BK261" s="104"/>
      <c r="BL261" s="104"/>
      <c r="BM261" s="104"/>
      <c r="BN261" s="104"/>
      <c r="BO261" s="104"/>
      <c r="BP261" s="104"/>
      <c r="BQ261" s="104"/>
    </row>
    <row r="262" spans="2:69">
      <c r="B262" s="104"/>
      <c r="C262" s="155"/>
      <c r="D262" s="104"/>
      <c r="E262" s="104"/>
      <c r="F262" s="104"/>
      <c r="G262" s="104"/>
      <c r="H262" s="104"/>
      <c r="I262" s="104"/>
      <c r="J262" s="104"/>
      <c r="K262" s="104"/>
      <c r="L262" s="104"/>
      <c r="M262" s="147"/>
      <c r="N262" s="104"/>
      <c r="O262" s="104"/>
      <c r="P262" s="104"/>
      <c r="Q262" s="104"/>
      <c r="R262" s="104"/>
      <c r="S262" s="104"/>
      <c r="T262" s="104"/>
      <c r="U262" s="104"/>
      <c r="V262" s="104"/>
      <c r="W262" s="104"/>
      <c r="X262" s="104"/>
      <c r="Y262" s="104"/>
      <c r="Z262" s="104"/>
      <c r="AA262" s="104"/>
      <c r="AB262" s="10"/>
      <c r="AC262" s="104"/>
      <c r="AD262" s="10"/>
      <c r="AE262" s="147"/>
      <c r="AF262" s="104"/>
      <c r="AG262" s="104"/>
      <c r="AH262" s="104"/>
      <c r="AI262" s="104"/>
      <c r="AJ262" s="104"/>
      <c r="AK262" s="104"/>
      <c r="AL262" s="104"/>
      <c r="AM262" s="104"/>
      <c r="AN262" s="104"/>
      <c r="AO262" s="104"/>
      <c r="AP262" s="104"/>
      <c r="AQ262" s="104"/>
      <c r="AR262" s="104"/>
      <c r="AS262" s="104"/>
      <c r="AT262" s="104"/>
      <c r="AU262" s="104"/>
      <c r="AV262" s="104"/>
      <c r="AW262" s="104"/>
      <c r="AX262" s="104"/>
      <c r="AY262" s="104"/>
      <c r="AZ262" s="104"/>
      <c r="BA262" s="104"/>
      <c r="BB262" s="104"/>
      <c r="BC262" s="104"/>
      <c r="BD262" s="104"/>
      <c r="BE262" s="104"/>
      <c r="BF262" s="104"/>
      <c r="BG262" s="104"/>
      <c r="BH262" s="104"/>
      <c r="BI262" s="104"/>
      <c r="BJ262" s="104"/>
      <c r="BK262" s="104"/>
      <c r="BL262" s="104"/>
      <c r="BM262" s="104"/>
      <c r="BN262" s="104"/>
      <c r="BO262" s="104"/>
      <c r="BP262" s="104"/>
      <c r="BQ262" s="104"/>
    </row>
    <row r="263" spans="2:69">
      <c r="B263" s="104"/>
      <c r="C263" s="155"/>
      <c r="D263" s="104"/>
      <c r="E263" s="104"/>
      <c r="F263" s="104"/>
      <c r="G263" s="104"/>
      <c r="H263" s="104"/>
      <c r="I263" s="104"/>
      <c r="J263" s="104"/>
      <c r="K263" s="104"/>
      <c r="L263" s="104"/>
      <c r="M263" s="147"/>
      <c r="N263" s="104"/>
      <c r="O263" s="104"/>
      <c r="P263" s="104"/>
      <c r="Q263" s="104"/>
      <c r="R263" s="104"/>
      <c r="S263" s="104"/>
      <c r="T263" s="104"/>
      <c r="U263" s="104"/>
      <c r="V263" s="104"/>
      <c r="W263" s="104"/>
      <c r="X263" s="104"/>
      <c r="Y263" s="104"/>
      <c r="Z263" s="104"/>
      <c r="AA263" s="104"/>
      <c r="AB263" s="10"/>
      <c r="AC263" s="104"/>
      <c r="AD263" s="10"/>
      <c r="AE263" s="147"/>
      <c r="AF263" s="104"/>
      <c r="AG263" s="104"/>
      <c r="AH263" s="104"/>
      <c r="AI263" s="104"/>
      <c r="AJ263" s="104"/>
      <c r="AK263" s="104"/>
      <c r="AL263" s="104"/>
      <c r="AM263" s="104"/>
      <c r="AN263" s="104"/>
      <c r="AO263" s="104"/>
      <c r="AP263" s="104"/>
      <c r="AQ263" s="104"/>
      <c r="AR263" s="104"/>
      <c r="AS263" s="104"/>
      <c r="AT263" s="104"/>
      <c r="AU263" s="104"/>
      <c r="AV263" s="104"/>
      <c r="AW263" s="104"/>
      <c r="AX263" s="104"/>
      <c r="AY263" s="104"/>
      <c r="AZ263" s="104"/>
      <c r="BA263" s="104"/>
      <c r="BB263" s="104"/>
      <c r="BC263" s="104"/>
      <c r="BD263" s="104"/>
      <c r="BE263" s="104"/>
      <c r="BF263" s="104"/>
      <c r="BG263" s="104"/>
      <c r="BH263" s="104"/>
      <c r="BI263" s="104"/>
      <c r="BJ263" s="104"/>
      <c r="BK263" s="104"/>
      <c r="BL263" s="104"/>
      <c r="BM263" s="104"/>
      <c r="BN263" s="104"/>
      <c r="BO263" s="104"/>
      <c r="BP263" s="104"/>
      <c r="BQ263" s="104"/>
    </row>
    <row r="264" spans="2:69">
      <c r="B264" s="104"/>
      <c r="C264" s="155"/>
      <c r="D264" s="104"/>
      <c r="E264" s="104"/>
      <c r="F264" s="104"/>
      <c r="G264" s="104"/>
      <c r="H264" s="104"/>
      <c r="I264" s="104"/>
      <c r="J264" s="104"/>
      <c r="K264" s="104"/>
      <c r="L264" s="104"/>
      <c r="M264" s="147"/>
      <c r="N264" s="104"/>
      <c r="O264" s="104"/>
      <c r="P264" s="104"/>
      <c r="Q264" s="104"/>
      <c r="R264" s="104"/>
      <c r="S264" s="104"/>
      <c r="T264" s="104"/>
      <c r="U264" s="104"/>
      <c r="V264" s="104"/>
      <c r="W264" s="104"/>
      <c r="X264" s="104"/>
      <c r="Y264" s="104"/>
      <c r="Z264" s="104"/>
      <c r="AA264" s="104"/>
      <c r="AB264" s="10"/>
      <c r="AC264" s="104"/>
      <c r="AD264" s="10"/>
      <c r="AE264" s="147"/>
      <c r="AF264" s="104"/>
      <c r="AG264" s="104"/>
      <c r="AH264" s="104"/>
      <c r="AI264" s="104"/>
      <c r="AJ264" s="104"/>
      <c r="AK264" s="104"/>
      <c r="AL264" s="104"/>
      <c r="AM264" s="104"/>
      <c r="AN264" s="104"/>
      <c r="AO264" s="104"/>
      <c r="AP264" s="104"/>
      <c r="AQ264" s="104"/>
      <c r="AR264" s="104"/>
      <c r="AS264" s="104"/>
      <c r="AT264" s="104"/>
      <c r="AU264" s="104"/>
      <c r="AV264" s="104"/>
      <c r="AW264" s="104"/>
      <c r="AX264" s="104"/>
      <c r="AY264" s="104"/>
      <c r="AZ264" s="104"/>
      <c r="BA264" s="104"/>
      <c r="BB264" s="104"/>
      <c r="BC264" s="104"/>
      <c r="BD264" s="104"/>
      <c r="BE264" s="104"/>
      <c r="BF264" s="104"/>
      <c r="BG264" s="104"/>
      <c r="BH264" s="104"/>
      <c r="BI264" s="104"/>
      <c r="BJ264" s="104"/>
      <c r="BK264" s="104"/>
      <c r="BL264" s="104"/>
      <c r="BM264" s="104"/>
      <c r="BN264" s="104"/>
      <c r="BO264" s="104"/>
      <c r="BP264" s="104"/>
      <c r="BQ264" s="104"/>
    </row>
    <row r="265" spans="2:69">
      <c r="B265" s="104"/>
      <c r="C265" s="155"/>
      <c r="D265" s="104"/>
      <c r="E265" s="104"/>
      <c r="F265" s="104"/>
      <c r="G265" s="104"/>
      <c r="H265" s="104"/>
      <c r="I265" s="104"/>
      <c r="J265" s="104"/>
      <c r="K265" s="104"/>
      <c r="L265" s="104"/>
      <c r="M265" s="147"/>
      <c r="N265" s="104"/>
      <c r="O265" s="104"/>
      <c r="P265" s="104"/>
      <c r="Q265" s="104"/>
      <c r="R265" s="104"/>
      <c r="S265" s="104"/>
      <c r="T265" s="104"/>
      <c r="U265" s="104"/>
      <c r="V265" s="104"/>
      <c r="W265" s="104"/>
      <c r="X265" s="104"/>
      <c r="Y265" s="104"/>
      <c r="Z265" s="104"/>
      <c r="AA265" s="104"/>
      <c r="AB265" s="10"/>
      <c r="AC265" s="104"/>
      <c r="AD265" s="10"/>
      <c r="AE265" s="147"/>
      <c r="AF265" s="104"/>
      <c r="AG265" s="104"/>
      <c r="AH265" s="104"/>
      <c r="AI265" s="104"/>
      <c r="AJ265" s="104"/>
      <c r="AK265" s="104"/>
      <c r="AL265" s="104"/>
      <c r="AM265" s="104"/>
      <c r="AN265" s="104"/>
      <c r="AO265" s="104"/>
      <c r="AP265" s="104"/>
      <c r="AQ265" s="104"/>
      <c r="AR265" s="104"/>
      <c r="AS265" s="104"/>
      <c r="AT265" s="104"/>
      <c r="AU265" s="104"/>
      <c r="AV265" s="104"/>
      <c r="AW265" s="104"/>
      <c r="AX265" s="104"/>
      <c r="AY265" s="104"/>
      <c r="AZ265" s="104"/>
      <c r="BA265" s="104"/>
      <c r="BB265" s="104"/>
      <c r="BC265" s="104"/>
      <c r="BD265" s="104"/>
      <c r="BE265" s="104"/>
      <c r="BF265" s="104"/>
      <c r="BG265" s="104"/>
      <c r="BH265" s="104"/>
      <c r="BI265" s="104"/>
      <c r="BJ265" s="104"/>
      <c r="BK265" s="104"/>
      <c r="BL265" s="104"/>
      <c r="BM265" s="104"/>
      <c r="BN265" s="104"/>
      <c r="BO265" s="104"/>
      <c r="BP265" s="104"/>
      <c r="BQ265" s="104"/>
    </row>
    <row r="266" spans="2:69">
      <c r="B266" s="104"/>
      <c r="C266" s="155"/>
      <c r="D266" s="104"/>
      <c r="E266" s="104"/>
      <c r="F266" s="104"/>
      <c r="G266" s="104"/>
      <c r="H266" s="104"/>
      <c r="I266" s="104"/>
      <c r="J266" s="104"/>
      <c r="K266" s="104"/>
      <c r="L266" s="104"/>
      <c r="M266" s="147"/>
      <c r="N266" s="104"/>
      <c r="O266" s="104"/>
      <c r="P266" s="104"/>
      <c r="Q266" s="104"/>
      <c r="R266" s="104"/>
      <c r="S266" s="104"/>
      <c r="T266" s="104"/>
      <c r="U266" s="104"/>
      <c r="V266" s="104"/>
      <c r="W266" s="104"/>
      <c r="X266" s="104"/>
      <c r="Y266" s="104"/>
      <c r="Z266" s="104"/>
      <c r="AA266" s="104"/>
      <c r="AB266" s="10"/>
      <c r="AC266" s="104"/>
      <c r="AD266" s="10"/>
      <c r="AE266" s="147"/>
      <c r="AF266" s="104"/>
      <c r="AG266" s="104"/>
      <c r="AH266" s="104"/>
      <c r="AI266" s="104"/>
      <c r="AJ266" s="104"/>
      <c r="AK266" s="104"/>
      <c r="AL266" s="104"/>
      <c r="AM266" s="104"/>
      <c r="AN266" s="104"/>
      <c r="AO266" s="104"/>
      <c r="AP266" s="104"/>
      <c r="AQ266" s="104"/>
      <c r="AR266" s="104"/>
      <c r="AS266" s="104"/>
      <c r="AT266" s="104"/>
      <c r="AU266" s="104"/>
      <c r="AV266" s="104"/>
      <c r="AW266" s="104"/>
      <c r="AX266" s="104"/>
      <c r="AY266" s="104"/>
      <c r="AZ266" s="104"/>
      <c r="BA266" s="104"/>
      <c r="BB266" s="104"/>
      <c r="BC266" s="104"/>
      <c r="BD266" s="104"/>
      <c r="BE266" s="104"/>
      <c r="BF266" s="104"/>
      <c r="BG266" s="104"/>
      <c r="BH266" s="104"/>
      <c r="BI266" s="104"/>
      <c r="BJ266" s="104"/>
      <c r="BK266" s="104"/>
      <c r="BL266" s="104"/>
      <c r="BM266" s="104"/>
      <c r="BN266" s="104"/>
      <c r="BO266" s="104"/>
      <c r="BP266" s="104"/>
      <c r="BQ266" s="104"/>
    </row>
    <row r="267" spans="2:69">
      <c r="B267" s="104"/>
      <c r="C267" s="155"/>
      <c r="D267" s="104"/>
      <c r="E267" s="104"/>
      <c r="F267" s="104"/>
      <c r="G267" s="104"/>
      <c r="H267" s="104"/>
      <c r="I267" s="104"/>
      <c r="J267" s="104"/>
      <c r="K267" s="104"/>
      <c r="L267" s="104"/>
      <c r="M267" s="147"/>
      <c r="N267" s="104"/>
      <c r="O267" s="104"/>
      <c r="P267" s="104"/>
      <c r="Q267" s="104"/>
      <c r="R267" s="104"/>
      <c r="S267" s="104"/>
      <c r="T267" s="104"/>
      <c r="U267" s="104"/>
      <c r="V267" s="104"/>
      <c r="W267" s="104"/>
      <c r="X267" s="104"/>
      <c r="Y267" s="104"/>
      <c r="Z267" s="104"/>
      <c r="AA267" s="104"/>
      <c r="AB267" s="10"/>
      <c r="AC267" s="104"/>
      <c r="AD267" s="10"/>
      <c r="AE267" s="147"/>
      <c r="AF267" s="104"/>
      <c r="AG267" s="104"/>
      <c r="AH267" s="104"/>
      <c r="AI267" s="104"/>
      <c r="AJ267" s="104"/>
      <c r="AK267" s="104"/>
      <c r="AL267" s="104"/>
      <c r="AM267" s="104"/>
      <c r="AN267" s="104"/>
      <c r="AO267" s="104"/>
      <c r="AP267" s="104"/>
      <c r="AQ267" s="104"/>
      <c r="AR267" s="104"/>
      <c r="AS267" s="104"/>
      <c r="AT267" s="104"/>
      <c r="AU267" s="104"/>
      <c r="AV267" s="104"/>
      <c r="AW267" s="104"/>
      <c r="AX267" s="104"/>
      <c r="AY267" s="104"/>
      <c r="AZ267" s="104"/>
      <c r="BA267" s="104"/>
      <c r="BB267" s="104"/>
      <c r="BC267" s="104"/>
      <c r="BD267" s="104"/>
      <c r="BE267" s="104"/>
      <c r="BF267" s="104"/>
      <c r="BG267" s="104"/>
      <c r="BH267" s="104"/>
      <c r="BI267" s="104"/>
      <c r="BJ267" s="104"/>
      <c r="BK267" s="104"/>
      <c r="BL267" s="104"/>
      <c r="BM267" s="104"/>
      <c r="BN267" s="104"/>
      <c r="BO267" s="104"/>
      <c r="BP267" s="104"/>
      <c r="BQ267" s="104"/>
    </row>
    <row r="268" spans="2:69">
      <c r="B268" s="104"/>
      <c r="C268" s="155"/>
      <c r="D268" s="104"/>
      <c r="E268" s="104"/>
      <c r="F268" s="104"/>
      <c r="G268" s="104"/>
      <c r="H268" s="104"/>
      <c r="I268" s="104"/>
      <c r="J268" s="104"/>
      <c r="K268" s="104"/>
      <c r="L268" s="104"/>
      <c r="M268" s="147"/>
      <c r="N268" s="104"/>
      <c r="O268" s="104"/>
      <c r="P268" s="104"/>
      <c r="Q268" s="104"/>
      <c r="R268" s="104"/>
      <c r="S268" s="104"/>
      <c r="T268" s="104"/>
      <c r="U268" s="104"/>
      <c r="V268" s="104"/>
      <c r="W268" s="104"/>
      <c r="X268" s="104"/>
      <c r="Y268" s="104"/>
      <c r="Z268" s="104"/>
      <c r="AA268" s="104"/>
      <c r="AB268" s="10"/>
      <c r="AC268" s="104"/>
      <c r="AD268" s="10"/>
      <c r="AE268" s="147"/>
      <c r="AF268" s="104"/>
      <c r="AG268" s="104"/>
      <c r="AH268" s="104"/>
      <c r="AI268" s="104"/>
      <c r="AJ268" s="104"/>
      <c r="AK268" s="104"/>
      <c r="AL268" s="104"/>
      <c r="AM268" s="104"/>
      <c r="AN268" s="104"/>
      <c r="AO268" s="104"/>
      <c r="AP268" s="104"/>
      <c r="AQ268" s="104"/>
      <c r="AR268" s="104"/>
      <c r="AS268" s="104"/>
      <c r="AT268" s="104"/>
      <c r="AU268" s="104"/>
      <c r="AV268" s="104"/>
      <c r="AW268" s="104"/>
      <c r="AX268" s="104"/>
      <c r="AY268" s="104"/>
      <c r="AZ268" s="104"/>
      <c r="BA268" s="104"/>
      <c r="BB268" s="104"/>
      <c r="BC268" s="104"/>
      <c r="BD268" s="104"/>
      <c r="BE268" s="104"/>
      <c r="BF268" s="104"/>
      <c r="BG268" s="104"/>
      <c r="BH268" s="104"/>
      <c r="BI268" s="104"/>
      <c r="BJ268" s="104"/>
      <c r="BK268" s="104"/>
      <c r="BL268" s="104"/>
      <c r="BM268" s="104"/>
      <c r="BN268" s="104"/>
      <c r="BO268" s="104"/>
      <c r="BP268" s="104"/>
      <c r="BQ268" s="104"/>
    </row>
    <row r="269" spans="2:69">
      <c r="B269" s="104"/>
      <c r="C269" s="155"/>
      <c r="D269" s="104"/>
      <c r="E269" s="104"/>
      <c r="F269" s="104"/>
      <c r="G269" s="104"/>
      <c r="H269" s="104"/>
      <c r="I269" s="104"/>
      <c r="J269" s="104"/>
      <c r="K269" s="104"/>
      <c r="L269" s="104"/>
      <c r="M269" s="147"/>
      <c r="N269" s="104"/>
      <c r="O269" s="104"/>
      <c r="P269" s="104"/>
      <c r="Q269" s="104"/>
      <c r="R269" s="104"/>
      <c r="S269" s="104"/>
      <c r="T269" s="104"/>
      <c r="U269" s="104"/>
      <c r="V269" s="104"/>
      <c r="W269" s="104"/>
      <c r="X269" s="104"/>
      <c r="Y269" s="104"/>
      <c r="Z269" s="104"/>
      <c r="AA269" s="104"/>
      <c r="AB269" s="10"/>
      <c r="AC269" s="104"/>
      <c r="AD269" s="10"/>
      <c r="AE269" s="147"/>
      <c r="AF269" s="104"/>
      <c r="AG269" s="104"/>
      <c r="AH269" s="104"/>
      <c r="AI269" s="104"/>
      <c r="AJ269" s="104"/>
      <c r="AK269" s="104"/>
      <c r="AL269" s="104"/>
      <c r="AM269" s="104"/>
      <c r="AN269" s="104"/>
      <c r="AO269" s="104"/>
      <c r="AP269" s="104"/>
      <c r="AQ269" s="104"/>
      <c r="AR269" s="104"/>
      <c r="AS269" s="104"/>
      <c r="AT269" s="104"/>
      <c r="AU269" s="104"/>
      <c r="AV269" s="104"/>
      <c r="AW269" s="104"/>
      <c r="AX269" s="104"/>
      <c r="AY269" s="104"/>
      <c r="AZ269" s="104"/>
      <c r="BA269" s="104"/>
      <c r="BB269" s="104"/>
      <c r="BC269" s="104"/>
      <c r="BD269" s="104"/>
      <c r="BE269" s="104"/>
      <c r="BF269" s="104"/>
      <c r="BG269" s="104"/>
      <c r="BH269" s="104"/>
      <c r="BI269" s="104"/>
      <c r="BJ269" s="104"/>
      <c r="BK269" s="104"/>
      <c r="BL269" s="104"/>
      <c r="BM269" s="104"/>
      <c r="BN269" s="104"/>
      <c r="BO269" s="104"/>
      <c r="BP269" s="104"/>
      <c r="BQ269" s="104"/>
    </row>
    <row r="270" spans="2:69">
      <c r="B270" s="104"/>
      <c r="C270" s="155"/>
      <c r="D270" s="104"/>
      <c r="E270" s="104"/>
      <c r="F270" s="104"/>
      <c r="G270" s="104"/>
      <c r="H270" s="104"/>
      <c r="I270" s="104"/>
      <c r="J270" s="104"/>
      <c r="K270" s="104"/>
      <c r="L270" s="104"/>
      <c r="M270" s="147"/>
      <c r="N270" s="104"/>
      <c r="O270" s="104"/>
      <c r="P270" s="104"/>
      <c r="Q270" s="104"/>
      <c r="R270" s="104"/>
      <c r="S270" s="104"/>
      <c r="T270" s="104"/>
      <c r="U270" s="104"/>
      <c r="V270" s="104"/>
      <c r="W270" s="104"/>
      <c r="X270" s="104"/>
      <c r="Y270" s="104"/>
      <c r="Z270" s="104"/>
      <c r="AA270" s="104"/>
      <c r="AB270" s="10"/>
      <c r="AC270" s="104"/>
      <c r="AD270" s="10"/>
      <c r="AE270" s="147"/>
      <c r="AF270" s="104"/>
      <c r="AG270" s="104"/>
      <c r="AH270" s="104"/>
      <c r="AI270" s="104"/>
      <c r="AJ270" s="104"/>
      <c r="AK270" s="104"/>
      <c r="AL270" s="104"/>
      <c r="AM270" s="104"/>
      <c r="AN270" s="104"/>
      <c r="AO270" s="104"/>
      <c r="AP270" s="104"/>
      <c r="AQ270" s="104"/>
      <c r="AR270" s="104"/>
      <c r="AS270" s="104"/>
      <c r="AT270" s="104"/>
      <c r="AU270" s="104"/>
      <c r="AV270" s="104"/>
      <c r="AW270" s="104"/>
      <c r="AX270" s="104"/>
      <c r="AY270" s="104"/>
      <c r="AZ270" s="104"/>
      <c r="BA270" s="104"/>
      <c r="BB270" s="104"/>
      <c r="BC270" s="104"/>
      <c r="BD270" s="104"/>
      <c r="BE270" s="104"/>
      <c r="BF270" s="104"/>
      <c r="BG270" s="104"/>
      <c r="BH270" s="104"/>
      <c r="BI270" s="104"/>
      <c r="BJ270" s="104"/>
      <c r="BK270" s="104"/>
      <c r="BL270" s="104"/>
      <c r="BM270" s="104"/>
      <c r="BN270" s="104"/>
      <c r="BO270" s="104"/>
      <c r="BP270" s="104"/>
      <c r="BQ270" s="104"/>
    </row>
    <row r="271" spans="2:69">
      <c r="B271" s="104"/>
      <c r="C271" s="155"/>
      <c r="D271" s="104"/>
      <c r="E271" s="104"/>
      <c r="F271" s="104"/>
      <c r="G271" s="104"/>
      <c r="H271" s="104"/>
      <c r="I271" s="104"/>
      <c r="J271" s="104"/>
      <c r="K271" s="104"/>
      <c r="L271" s="104"/>
      <c r="M271" s="147"/>
      <c r="N271" s="104"/>
      <c r="O271" s="104"/>
      <c r="P271" s="104"/>
      <c r="Q271" s="104"/>
      <c r="R271" s="104"/>
      <c r="S271" s="104"/>
      <c r="T271" s="104"/>
      <c r="U271" s="104"/>
      <c r="V271" s="104"/>
      <c r="W271" s="104"/>
      <c r="X271" s="104"/>
      <c r="Y271" s="104"/>
      <c r="Z271" s="104"/>
      <c r="AA271" s="104"/>
      <c r="AB271" s="10"/>
      <c r="AC271" s="104"/>
      <c r="AD271" s="10"/>
      <c r="AE271" s="147"/>
      <c r="AF271" s="104"/>
      <c r="AG271" s="104"/>
      <c r="AH271" s="104"/>
      <c r="AI271" s="104"/>
      <c r="AJ271" s="104"/>
      <c r="AK271" s="104"/>
      <c r="AL271" s="104"/>
      <c r="AM271" s="104"/>
      <c r="AN271" s="104"/>
      <c r="AO271" s="104"/>
      <c r="AP271" s="104"/>
      <c r="AQ271" s="104"/>
      <c r="AR271" s="104"/>
      <c r="AS271" s="104"/>
      <c r="AT271" s="104"/>
      <c r="AU271" s="104"/>
      <c r="AV271" s="104"/>
      <c r="AW271" s="104"/>
      <c r="AX271" s="104"/>
      <c r="AY271" s="104"/>
      <c r="AZ271" s="104"/>
      <c r="BA271" s="104"/>
      <c r="BB271" s="104"/>
      <c r="BC271" s="104"/>
      <c r="BD271" s="104"/>
      <c r="BE271" s="104"/>
      <c r="BF271" s="104"/>
      <c r="BG271" s="104"/>
      <c r="BH271" s="104"/>
      <c r="BI271" s="104"/>
      <c r="BJ271" s="104"/>
      <c r="BK271" s="104"/>
      <c r="BL271" s="104"/>
      <c r="BM271" s="104"/>
      <c r="BN271" s="104"/>
      <c r="BO271" s="104"/>
      <c r="BP271" s="104"/>
      <c r="BQ271" s="104"/>
    </row>
    <row r="272" spans="2:69">
      <c r="B272" s="104"/>
      <c r="C272" s="155"/>
      <c r="D272" s="104"/>
      <c r="E272" s="104"/>
      <c r="F272" s="104"/>
      <c r="G272" s="104"/>
      <c r="H272" s="104"/>
      <c r="I272" s="104"/>
      <c r="J272" s="104"/>
      <c r="K272" s="104"/>
      <c r="L272" s="104"/>
      <c r="M272" s="147"/>
      <c r="N272" s="104"/>
      <c r="O272" s="104"/>
      <c r="P272" s="104"/>
      <c r="Q272" s="104"/>
      <c r="R272" s="104"/>
      <c r="S272" s="104"/>
      <c r="T272" s="104"/>
      <c r="U272" s="104"/>
      <c r="V272" s="104"/>
      <c r="W272" s="104"/>
      <c r="X272" s="104"/>
      <c r="Y272" s="104"/>
      <c r="Z272" s="104"/>
      <c r="AA272" s="104"/>
      <c r="AB272" s="10"/>
      <c r="AC272" s="104"/>
      <c r="AD272" s="10"/>
      <c r="AE272" s="147"/>
      <c r="AF272" s="104"/>
      <c r="AG272" s="104"/>
      <c r="AH272" s="104"/>
      <c r="AI272" s="104"/>
      <c r="AJ272" s="104"/>
      <c r="AK272" s="104"/>
      <c r="AL272" s="104"/>
      <c r="AM272" s="104"/>
      <c r="AN272" s="104"/>
      <c r="AO272" s="104"/>
      <c r="AP272" s="104"/>
      <c r="AQ272" s="104"/>
      <c r="AR272" s="104"/>
      <c r="AS272" s="104"/>
      <c r="AT272" s="104"/>
      <c r="AU272" s="104"/>
      <c r="AV272" s="104"/>
      <c r="AW272" s="104"/>
      <c r="AX272" s="104"/>
      <c r="AY272" s="104"/>
      <c r="AZ272" s="104"/>
      <c r="BA272" s="104"/>
      <c r="BB272" s="104"/>
      <c r="BC272" s="104"/>
      <c r="BD272" s="104"/>
      <c r="BE272" s="104"/>
      <c r="BF272" s="104"/>
      <c r="BG272" s="104"/>
      <c r="BH272" s="104"/>
      <c r="BI272" s="104"/>
      <c r="BJ272" s="104"/>
      <c r="BK272" s="104"/>
      <c r="BL272" s="104"/>
      <c r="BM272" s="104"/>
      <c r="BN272" s="104"/>
      <c r="BO272" s="104"/>
      <c r="BP272" s="104"/>
      <c r="BQ272" s="104"/>
    </row>
    <row r="273" spans="2:69">
      <c r="B273" s="104"/>
      <c r="C273" s="155"/>
      <c r="D273" s="104"/>
      <c r="E273" s="104"/>
      <c r="F273" s="104"/>
      <c r="G273" s="104"/>
      <c r="H273" s="104"/>
      <c r="I273" s="104"/>
      <c r="J273" s="104"/>
      <c r="K273" s="104"/>
      <c r="L273" s="104"/>
      <c r="M273" s="147"/>
      <c r="N273" s="104"/>
      <c r="O273" s="104"/>
      <c r="P273" s="104"/>
      <c r="Q273" s="104"/>
      <c r="R273" s="104"/>
      <c r="S273" s="104"/>
      <c r="T273" s="104"/>
      <c r="U273" s="104"/>
      <c r="V273" s="104"/>
      <c r="W273" s="104"/>
      <c r="X273" s="104"/>
      <c r="Y273" s="104"/>
      <c r="Z273" s="104"/>
      <c r="AA273" s="104"/>
      <c r="AB273" s="10"/>
      <c r="AC273" s="104"/>
      <c r="AD273" s="10"/>
      <c r="AE273" s="147"/>
      <c r="AF273" s="104"/>
      <c r="AG273" s="104"/>
      <c r="AH273" s="104"/>
      <c r="AI273" s="104"/>
      <c r="AJ273" s="104"/>
      <c r="AK273" s="104"/>
      <c r="AL273" s="104"/>
      <c r="AM273" s="104"/>
      <c r="AN273" s="104"/>
      <c r="AO273" s="104"/>
      <c r="AP273" s="104"/>
      <c r="AQ273" s="104"/>
      <c r="AR273" s="104"/>
      <c r="AS273" s="104"/>
      <c r="AT273" s="104"/>
      <c r="AU273" s="104"/>
      <c r="AV273" s="104"/>
      <c r="AW273" s="104"/>
      <c r="AX273" s="104"/>
      <c r="AY273" s="104"/>
      <c r="AZ273" s="104"/>
      <c r="BA273" s="104"/>
      <c r="BB273" s="104"/>
      <c r="BC273" s="104"/>
      <c r="BD273" s="104"/>
      <c r="BE273" s="104"/>
      <c r="BF273" s="104"/>
      <c r="BG273" s="104"/>
      <c r="BH273" s="104"/>
      <c r="BI273" s="104"/>
      <c r="BJ273" s="104"/>
      <c r="BK273" s="104"/>
      <c r="BL273" s="104"/>
      <c r="BM273" s="104"/>
      <c r="BN273" s="104"/>
      <c r="BO273" s="104"/>
      <c r="BP273" s="104"/>
      <c r="BQ273" s="104"/>
    </row>
    <row r="274" spans="2:69">
      <c r="B274" s="104"/>
      <c r="C274" s="155"/>
      <c r="D274" s="104"/>
      <c r="E274" s="104"/>
      <c r="F274" s="104"/>
      <c r="G274" s="104"/>
      <c r="H274" s="104"/>
      <c r="I274" s="104"/>
      <c r="J274" s="104"/>
      <c r="K274" s="104"/>
      <c r="L274" s="104"/>
      <c r="M274" s="147"/>
      <c r="N274" s="104"/>
      <c r="O274" s="104"/>
      <c r="P274" s="104"/>
      <c r="Q274" s="104"/>
      <c r="R274" s="104"/>
      <c r="S274" s="104"/>
      <c r="T274" s="104"/>
      <c r="U274" s="104"/>
      <c r="V274" s="104"/>
      <c r="W274" s="104"/>
      <c r="X274" s="104"/>
      <c r="Y274" s="104"/>
      <c r="Z274" s="104"/>
      <c r="AA274" s="104"/>
      <c r="AB274" s="10"/>
      <c r="AC274" s="104"/>
      <c r="AD274" s="10"/>
      <c r="AE274" s="147"/>
      <c r="AF274" s="104"/>
      <c r="AG274" s="104"/>
      <c r="AH274" s="104"/>
      <c r="AI274" s="104"/>
      <c r="AJ274" s="104"/>
      <c r="AK274" s="104"/>
      <c r="AL274" s="104"/>
      <c r="AM274" s="104"/>
      <c r="AN274" s="104"/>
      <c r="AO274" s="104"/>
      <c r="AP274" s="104"/>
      <c r="AQ274" s="104"/>
      <c r="AR274" s="104"/>
      <c r="AS274" s="104"/>
      <c r="AT274" s="104"/>
      <c r="AU274" s="104"/>
      <c r="AV274" s="104"/>
      <c r="AW274" s="104"/>
      <c r="AX274" s="104"/>
      <c r="AY274" s="104"/>
      <c r="AZ274" s="104"/>
      <c r="BA274" s="104"/>
      <c r="BB274" s="104"/>
      <c r="BC274" s="104"/>
      <c r="BD274" s="104"/>
      <c r="BE274" s="104"/>
      <c r="BF274" s="104"/>
      <c r="BG274" s="104"/>
      <c r="BH274" s="104"/>
      <c r="BI274" s="104"/>
      <c r="BJ274" s="104"/>
      <c r="BK274" s="104"/>
      <c r="BL274" s="104"/>
      <c r="BM274" s="104"/>
      <c r="BN274" s="104"/>
      <c r="BO274" s="104"/>
      <c r="BP274" s="104"/>
      <c r="BQ274" s="104"/>
    </row>
    <row r="275" spans="2:69">
      <c r="B275" s="104"/>
      <c r="C275" s="155"/>
      <c r="D275" s="104"/>
      <c r="E275" s="104"/>
      <c r="F275" s="104"/>
      <c r="G275" s="104"/>
      <c r="H275" s="104"/>
      <c r="I275" s="104"/>
      <c r="J275" s="104"/>
      <c r="K275" s="104"/>
      <c r="L275" s="104"/>
      <c r="M275" s="147"/>
      <c r="N275" s="104"/>
      <c r="O275" s="104"/>
      <c r="P275" s="104"/>
      <c r="Q275" s="104"/>
      <c r="R275" s="104"/>
      <c r="S275" s="104"/>
      <c r="T275" s="104"/>
      <c r="U275" s="104"/>
      <c r="V275" s="104"/>
      <c r="W275" s="104"/>
      <c r="X275" s="104"/>
      <c r="Y275" s="104"/>
      <c r="Z275" s="104"/>
      <c r="AA275" s="104"/>
      <c r="AB275" s="10"/>
      <c r="AC275" s="104"/>
      <c r="AD275" s="10"/>
      <c r="AE275" s="147"/>
      <c r="AF275" s="104"/>
      <c r="AG275" s="104"/>
      <c r="AH275" s="104"/>
      <c r="AI275" s="104"/>
      <c r="AJ275" s="104"/>
      <c r="AK275" s="104"/>
      <c r="AL275" s="104"/>
      <c r="AM275" s="104"/>
      <c r="AN275" s="104"/>
      <c r="AO275" s="104"/>
      <c r="AP275" s="104"/>
      <c r="AQ275" s="104"/>
      <c r="AR275" s="104"/>
      <c r="AS275" s="104"/>
      <c r="AT275" s="104"/>
      <c r="AU275" s="104"/>
      <c r="AV275" s="104"/>
      <c r="AW275" s="104"/>
      <c r="AX275" s="104"/>
      <c r="AY275" s="104"/>
      <c r="AZ275" s="104"/>
      <c r="BA275" s="104"/>
      <c r="BB275" s="104"/>
      <c r="BC275" s="104"/>
      <c r="BD275" s="104"/>
      <c r="BE275" s="104"/>
      <c r="BF275" s="104"/>
      <c r="BG275" s="104"/>
      <c r="BH275" s="104"/>
      <c r="BI275" s="104"/>
      <c r="BJ275" s="104"/>
      <c r="BK275" s="104"/>
      <c r="BL275" s="104"/>
      <c r="BM275" s="104"/>
      <c r="BN275" s="104"/>
      <c r="BO275" s="104"/>
      <c r="BP275" s="104"/>
      <c r="BQ275" s="104"/>
    </row>
    <row r="276" spans="2:69">
      <c r="B276" s="104"/>
      <c r="C276" s="155"/>
      <c r="D276" s="104"/>
      <c r="E276" s="104"/>
      <c r="F276" s="104"/>
      <c r="G276" s="104"/>
      <c r="H276" s="104"/>
      <c r="I276" s="104"/>
      <c r="J276" s="104"/>
      <c r="K276" s="104"/>
      <c r="L276" s="104"/>
      <c r="M276" s="147"/>
      <c r="N276" s="104"/>
      <c r="O276" s="104"/>
      <c r="P276" s="104"/>
      <c r="Q276" s="104"/>
      <c r="R276" s="104"/>
      <c r="S276" s="104"/>
      <c r="T276" s="104"/>
      <c r="U276" s="104"/>
      <c r="V276" s="104"/>
      <c r="W276" s="104"/>
      <c r="X276" s="104"/>
      <c r="Y276" s="104"/>
      <c r="Z276" s="104"/>
      <c r="AA276" s="104"/>
      <c r="AB276" s="10"/>
      <c r="AC276" s="104"/>
      <c r="AD276" s="10"/>
      <c r="AE276" s="147"/>
      <c r="AF276" s="104"/>
      <c r="AG276" s="104"/>
      <c r="AH276" s="104"/>
      <c r="AI276" s="104"/>
      <c r="AJ276" s="104"/>
      <c r="AK276" s="104"/>
      <c r="AL276" s="104"/>
      <c r="AM276" s="104"/>
      <c r="AN276" s="104"/>
      <c r="AO276" s="104"/>
      <c r="AP276" s="104"/>
      <c r="AQ276" s="104"/>
      <c r="AR276" s="104"/>
      <c r="AS276" s="104"/>
      <c r="AT276" s="104"/>
      <c r="AU276" s="104"/>
      <c r="AV276" s="104"/>
      <c r="AW276" s="104"/>
      <c r="AX276" s="104"/>
      <c r="AY276" s="104"/>
      <c r="AZ276" s="104"/>
      <c r="BA276" s="104"/>
      <c r="BB276" s="104"/>
      <c r="BC276" s="104"/>
      <c r="BD276" s="104"/>
      <c r="BE276" s="104"/>
      <c r="BF276" s="104"/>
      <c r="BG276" s="104"/>
      <c r="BH276" s="104"/>
      <c r="BI276" s="104"/>
      <c r="BJ276" s="104"/>
      <c r="BK276" s="104"/>
      <c r="BL276" s="104"/>
      <c r="BM276" s="104"/>
      <c r="BN276" s="104"/>
      <c r="BO276" s="104"/>
      <c r="BP276" s="104"/>
      <c r="BQ276" s="104"/>
    </row>
    <row r="277" spans="2:69">
      <c r="B277" s="104"/>
      <c r="C277" s="155"/>
      <c r="D277" s="104"/>
      <c r="E277" s="104"/>
      <c r="F277" s="104"/>
      <c r="G277" s="104"/>
      <c r="H277" s="104"/>
      <c r="I277" s="104"/>
      <c r="J277" s="104"/>
      <c r="K277" s="104"/>
      <c r="L277" s="104"/>
      <c r="M277" s="147"/>
      <c r="N277" s="104"/>
      <c r="O277" s="104"/>
      <c r="P277" s="104"/>
      <c r="Q277" s="104"/>
      <c r="R277" s="104"/>
      <c r="S277" s="104"/>
      <c r="T277" s="104"/>
      <c r="U277" s="104"/>
      <c r="V277" s="104"/>
      <c r="W277" s="104"/>
      <c r="X277" s="104"/>
      <c r="Y277" s="104"/>
      <c r="Z277" s="104"/>
      <c r="AA277" s="104"/>
      <c r="AB277" s="10"/>
      <c r="AC277" s="104"/>
      <c r="AD277" s="10"/>
      <c r="AE277" s="147"/>
      <c r="AF277" s="104"/>
      <c r="AG277" s="104"/>
      <c r="AH277" s="104"/>
      <c r="AI277" s="104"/>
      <c r="AJ277" s="104"/>
      <c r="AK277" s="104"/>
      <c r="AL277" s="104"/>
      <c r="AM277" s="104"/>
      <c r="AN277" s="104"/>
      <c r="AO277" s="104"/>
      <c r="AP277" s="104"/>
      <c r="AQ277" s="104"/>
      <c r="AR277" s="104"/>
      <c r="AS277" s="104"/>
      <c r="AT277" s="104"/>
      <c r="AU277" s="104"/>
      <c r="AV277" s="104"/>
      <c r="AW277" s="104"/>
      <c r="AX277" s="104"/>
      <c r="AY277" s="104"/>
      <c r="AZ277" s="104"/>
      <c r="BA277" s="104"/>
      <c r="BB277" s="104"/>
      <c r="BC277" s="104"/>
      <c r="BD277" s="104"/>
      <c r="BE277" s="104"/>
      <c r="BF277" s="104"/>
      <c r="BG277" s="104"/>
      <c r="BH277" s="104"/>
      <c r="BI277" s="104"/>
      <c r="BJ277" s="104"/>
      <c r="BK277" s="104"/>
      <c r="BL277" s="104"/>
      <c r="BM277" s="104"/>
      <c r="BN277" s="104"/>
      <c r="BO277" s="104"/>
      <c r="BP277" s="104"/>
      <c r="BQ277" s="104"/>
    </row>
    <row r="278" spans="2:69">
      <c r="B278" s="104"/>
      <c r="C278" s="155"/>
      <c r="D278" s="104"/>
      <c r="E278" s="104"/>
      <c r="F278" s="104"/>
      <c r="G278" s="104"/>
      <c r="H278" s="104"/>
      <c r="I278" s="104"/>
      <c r="J278" s="104"/>
      <c r="K278" s="104"/>
      <c r="L278" s="104"/>
      <c r="M278" s="147"/>
      <c r="N278" s="104"/>
      <c r="O278" s="104"/>
      <c r="P278" s="104"/>
      <c r="Q278" s="104"/>
      <c r="R278" s="104"/>
      <c r="S278" s="104"/>
      <c r="T278" s="104"/>
      <c r="U278" s="104"/>
      <c r="V278" s="104"/>
      <c r="W278" s="104"/>
      <c r="X278" s="104"/>
      <c r="Y278" s="104"/>
      <c r="Z278" s="104"/>
      <c r="AA278" s="104"/>
      <c r="AB278" s="10"/>
      <c r="AC278" s="104"/>
      <c r="AD278" s="10"/>
      <c r="AE278" s="147"/>
      <c r="AF278" s="104"/>
      <c r="AG278" s="104"/>
      <c r="AH278" s="104"/>
      <c r="AI278" s="104"/>
      <c r="AJ278" s="104"/>
      <c r="AK278" s="104"/>
      <c r="AL278" s="104"/>
      <c r="AM278" s="104"/>
      <c r="AN278" s="104"/>
      <c r="AO278" s="104"/>
      <c r="AP278" s="104"/>
      <c r="AQ278" s="104"/>
      <c r="AR278" s="104"/>
      <c r="AS278" s="104"/>
      <c r="AT278" s="104"/>
      <c r="AU278" s="104"/>
      <c r="AV278" s="104"/>
      <c r="AW278" s="104"/>
      <c r="AX278" s="104"/>
      <c r="AY278" s="104"/>
      <c r="AZ278" s="104"/>
      <c r="BA278" s="104"/>
      <c r="BB278" s="104"/>
      <c r="BC278" s="104"/>
      <c r="BD278" s="104"/>
      <c r="BE278" s="104"/>
      <c r="BF278" s="104"/>
      <c r="BG278" s="104"/>
      <c r="BH278" s="104"/>
      <c r="BI278" s="104"/>
      <c r="BJ278" s="104"/>
      <c r="BK278" s="104"/>
      <c r="BL278" s="104"/>
      <c r="BM278" s="104"/>
      <c r="BN278" s="104"/>
      <c r="BO278" s="104"/>
      <c r="BP278" s="104"/>
      <c r="BQ278" s="104"/>
    </row>
    <row r="279" spans="2:69">
      <c r="B279" s="104"/>
      <c r="C279" s="155"/>
      <c r="D279" s="104"/>
      <c r="E279" s="104"/>
      <c r="F279" s="104"/>
      <c r="G279" s="104"/>
      <c r="H279" s="104"/>
      <c r="I279" s="104"/>
      <c r="J279" s="104"/>
      <c r="K279" s="104"/>
      <c r="L279" s="104"/>
      <c r="M279" s="147"/>
      <c r="N279" s="104"/>
      <c r="O279" s="104"/>
      <c r="P279" s="104"/>
      <c r="Q279" s="104"/>
      <c r="R279" s="104"/>
      <c r="S279" s="104"/>
      <c r="T279" s="104"/>
      <c r="U279" s="104"/>
      <c r="V279" s="104"/>
      <c r="W279" s="104"/>
      <c r="X279" s="104"/>
      <c r="Y279" s="104"/>
      <c r="Z279" s="104"/>
      <c r="AA279" s="104"/>
      <c r="AB279" s="10"/>
      <c r="AC279" s="104"/>
      <c r="AD279" s="10"/>
      <c r="AE279" s="147"/>
      <c r="AF279" s="104"/>
      <c r="AG279" s="104"/>
      <c r="AH279" s="104"/>
      <c r="AI279" s="104"/>
      <c r="AJ279" s="104"/>
      <c r="AK279" s="104"/>
      <c r="AL279" s="104"/>
      <c r="AM279" s="104"/>
      <c r="AN279" s="104"/>
      <c r="AO279" s="104"/>
      <c r="AP279" s="104"/>
      <c r="AQ279" s="104"/>
      <c r="AR279" s="104"/>
      <c r="AS279" s="104"/>
      <c r="AT279" s="104"/>
      <c r="AU279" s="104"/>
      <c r="AV279" s="104"/>
      <c r="AW279" s="104"/>
      <c r="AX279" s="104"/>
      <c r="AY279" s="104"/>
      <c r="AZ279" s="104"/>
      <c r="BA279" s="104"/>
      <c r="BB279" s="104"/>
      <c r="BC279" s="104"/>
      <c r="BD279" s="104"/>
      <c r="BE279" s="104"/>
      <c r="BF279" s="104"/>
      <c r="BG279" s="104"/>
      <c r="BH279" s="104"/>
      <c r="BI279" s="104"/>
      <c r="BJ279" s="104"/>
      <c r="BK279" s="104"/>
      <c r="BL279" s="104"/>
      <c r="BM279" s="104"/>
      <c r="BN279" s="104"/>
      <c r="BO279" s="104"/>
      <c r="BP279" s="104"/>
      <c r="BQ279" s="104"/>
    </row>
    <row r="280" spans="2:69">
      <c r="B280" s="104"/>
      <c r="C280" s="155"/>
      <c r="D280" s="104"/>
      <c r="E280" s="104"/>
      <c r="F280" s="104"/>
      <c r="G280" s="104"/>
      <c r="H280" s="104"/>
      <c r="I280" s="104"/>
      <c r="J280" s="104"/>
      <c r="K280" s="104"/>
      <c r="L280" s="104"/>
      <c r="M280" s="147"/>
      <c r="N280" s="104"/>
      <c r="O280" s="104"/>
      <c r="P280" s="104"/>
      <c r="Q280" s="104"/>
      <c r="R280" s="104"/>
      <c r="S280" s="104"/>
      <c r="T280" s="104"/>
      <c r="U280" s="104"/>
      <c r="V280" s="104"/>
      <c r="W280" s="104"/>
      <c r="X280" s="104"/>
      <c r="Y280" s="104"/>
      <c r="Z280" s="104"/>
      <c r="AA280" s="104"/>
      <c r="AB280" s="10"/>
      <c r="AC280" s="104"/>
      <c r="AD280" s="10"/>
      <c r="AE280" s="147"/>
      <c r="AF280" s="104"/>
      <c r="AG280" s="104"/>
      <c r="AH280" s="104"/>
      <c r="AI280" s="104"/>
      <c r="AJ280" s="104"/>
      <c r="AK280" s="104"/>
      <c r="AL280" s="104"/>
      <c r="AM280" s="104"/>
      <c r="AN280" s="104"/>
      <c r="AO280" s="104"/>
      <c r="AP280" s="104"/>
      <c r="AQ280" s="104"/>
      <c r="AR280" s="104"/>
      <c r="AS280" s="104"/>
      <c r="AT280" s="104"/>
      <c r="AU280" s="104"/>
      <c r="AV280" s="104"/>
      <c r="AW280" s="104"/>
      <c r="AX280" s="104"/>
      <c r="AY280" s="104"/>
      <c r="AZ280" s="104"/>
      <c r="BA280" s="104"/>
      <c r="BB280" s="104"/>
      <c r="BC280" s="104"/>
      <c r="BD280" s="104"/>
      <c r="BE280" s="104"/>
      <c r="BF280" s="104"/>
      <c r="BG280" s="104"/>
      <c r="BH280" s="104"/>
      <c r="BI280" s="104"/>
      <c r="BJ280" s="104"/>
      <c r="BK280" s="104"/>
      <c r="BL280" s="104"/>
      <c r="BM280" s="104"/>
      <c r="BN280" s="104"/>
      <c r="BO280" s="104"/>
      <c r="BP280" s="104"/>
      <c r="BQ280" s="104"/>
    </row>
    <row r="281" spans="2:69">
      <c r="B281" s="104"/>
      <c r="C281" s="155"/>
      <c r="D281" s="104"/>
      <c r="E281" s="104"/>
      <c r="F281" s="104"/>
      <c r="G281" s="104"/>
      <c r="H281" s="104"/>
      <c r="I281" s="104"/>
      <c r="J281" s="104"/>
      <c r="K281" s="104"/>
      <c r="L281" s="104"/>
      <c r="M281" s="147"/>
      <c r="N281" s="104"/>
      <c r="O281" s="104"/>
      <c r="P281" s="104"/>
      <c r="Q281" s="104"/>
      <c r="R281" s="104"/>
      <c r="S281" s="104"/>
      <c r="T281" s="104"/>
      <c r="U281" s="104"/>
      <c r="V281" s="104"/>
      <c r="W281" s="104"/>
      <c r="X281" s="104"/>
      <c r="Y281" s="104"/>
      <c r="Z281" s="104"/>
      <c r="AA281" s="104"/>
      <c r="AB281" s="10"/>
      <c r="AC281" s="104"/>
      <c r="AD281" s="10"/>
      <c r="AE281" s="147"/>
      <c r="AF281" s="104"/>
      <c r="AG281" s="104"/>
      <c r="AH281" s="104"/>
      <c r="AI281" s="104"/>
      <c r="AJ281" s="104"/>
      <c r="AK281" s="104"/>
      <c r="AL281" s="104"/>
      <c r="AM281" s="104"/>
      <c r="AN281" s="104"/>
      <c r="AO281" s="104"/>
      <c r="AP281" s="104"/>
      <c r="AQ281" s="104"/>
      <c r="AR281" s="104"/>
      <c r="AS281" s="104"/>
      <c r="AT281" s="104"/>
      <c r="AU281" s="104"/>
      <c r="AV281" s="104"/>
      <c r="AW281" s="104"/>
      <c r="AX281" s="104"/>
      <c r="AY281" s="104"/>
      <c r="AZ281" s="104"/>
      <c r="BA281" s="104"/>
      <c r="BB281" s="104"/>
      <c r="BC281" s="104"/>
      <c r="BD281" s="104"/>
      <c r="BE281" s="104"/>
      <c r="BF281" s="104"/>
      <c r="BG281" s="104"/>
      <c r="BH281" s="104"/>
      <c r="BI281" s="104"/>
      <c r="BJ281" s="104"/>
      <c r="BK281" s="104"/>
      <c r="BL281" s="104"/>
      <c r="BM281" s="104"/>
      <c r="BN281" s="104"/>
      <c r="BO281" s="104"/>
      <c r="BP281" s="104"/>
      <c r="BQ281" s="104"/>
    </row>
    <row r="282" spans="2:69">
      <c r="B282" s="104"/>
      <c r="C282" s="155"/>
      <c r="D282" s="104"/>
      <c r="E282" s="104"/>
      <c r="F282" s="104"/>
      <c r="G282" s="104"/>
      <c r="H282" s="104"/>
      <c r="I282" s="104"/>
      <c r="J282" s="104"/>
      <c r="K282" s="104"/>
      <c r="L282" s="104"/>
      <c r="M282" s="147"/>
      <c r="N282" s="104"/>
      <c r="O282" s="104"/>
      <c r="P282" s="104"/>
      <c r="Q282" s="104"/>
      <c r="R282" s="104"/>
      <c r="S282" s="104"/>
      <c r="T282" s="104"/>
      <c r="U282" s="104"/>
      <c r="V282" s="104"/>
      <c r="W282" s="104"/>
      <c r="X282" s="104"/>
      <c r="Y282" s="104"/>
      <c r="Z282" s="104"/>
      <c r="AA282" s="104"/>
      <c r="AB282" s="10"/>
      <c r="AC282" s="104"/>
      <c r="AD282" s="10"/>
      <c r="AE282" s="147"/>
      <c r="AF282" s="104"/>
      <c r="AG282" s="104"/>
      <c r="AH282" s="104"/>
      <c r="AI282" s="104"/>
      <c r="AJ282" s="104"/>
      <c r="AK282" s="104"/>
      <c r="AL282" s="104"/>
      <c r="AM282" s="104"/>
      <c r="AN282" s="104"/>
      <c r="AO282" s="104"/>
      <c r="AP282" s="104"/>
      <c r="AQ282" s="104"/>
      <c r="AR282" s="104"/>
      <c r="AS282" s="104"/>
      <c r="AT282" s="104"/>
      <c r="AU282" s="104"/>
      <c r="AV282" s="104"/>
      <c r="AW282" s="104"/>
      <c r="AX282" s="104"/>
      <c r="AY282" s="104"/>
      <c r="AZ282" s="104"/>
      <c r="BA282" s="104"/>
      <c r="BB282" s="104"/>
      <c r="BC282" s="104"/>
      <c r="BD282" s="104"/>
      <c r="BE282" s="104"/>
      <c r="BF282" s="104"/>
      <c r="BG282" s="104"/>
      <c r="BH282" s="104"/>
      <c r="BI282" s="104"/>
      <c r="BJ282" s="104"/>
      <c r="BK282" s="104"/>
      <c r="BL282" s="104"/>
      <c r="BM282" s="104"/>
      <c r="BN282" s="104"/>
      <c r="BO282" s="104"/>
      <c r="BP282" s="104"/>
      <c r="BQ282" s="104"/>
    </row>
    <row r="283" spans="2:69">
      <c r="B283" s="104"/>
      <c r="C283" s="155"/>
      <c r="D283" s="104"/>
      <c r="E283" s="104"/>
      <c r="F283" s="104"/>
      <c r="G283" s="104"/>
      <c r="H283" s="104"/>
      <c r="I283" s="104"/>
      <c r="J283" s="104"/>
      <c r="K283" s="104"/>
      <c r="L283" s="104"/>
      <c r="M283" s="147"/>
      <c r="N283" s="104"/>
      <c r="O283" s="104"/>
      <c r="P283" s="104"/>
      <c r="Q283" s="104"/>
      <c r="R283" s="104"/>
      <c r="S283" s="104"/>
      <c r="T283" s="104"/>
      <c r="U283" s="104"/>
      <c r="V283" s="104"/>
      <c r="W283" s="104"/>
      <c r="X283" s="104"/>
      <c r="Y283" s="104"/>
      <c r="Z283" s="104"/>
      <c r="AA283" s="104"/>
      <c r="AB283" s="10"/>
      <c r="AC283" s="104"/>
      <c r="AD283" s="10"/>
      <c r="AE283" s="147"/>
      <c r="AF283" s="104"/>
      <c r="AG283" s="104"/>
      <c r="AH283" s="104"/>
      <c r="AI283" s="104"/>
      <c r="AJ283" s="104"/>
      <c r="AK283" s="104"/>
      <c r="AL283" s="104"/>
      <c r="AM283" s="104"/>
      <c r="AN283" s="104"/>
      <c r="AO283" s="104"/>
      <c r="AP283" s="104"/>
      <c r="AQ283" s="104"/>
      <c r="AR283" s="104"/>
      <c r="AS283" s="104"/>
      <c r="AT283" s="104"/>
      <c r="AU283" s="104"/>
      <c r="AV283" s="104"/>
      <c r="AW283" s="104"/>
      <c r="AX283" s="104"/>
      <c r="AY283" s="104"/>
      <c r="AZ283" s="104"/>
      <c r="BA283" s="104"/>
      <c r="BB283" s="104"/>
      <c r="BC283" s="104"/>
      <c r="BD283" s="104"/>
      <c r="BE283" s="104"/>
      <c r="BF283" s="104"/>
      <c r="BG283" s="104"/>
      <c r="BH283" s="104"/>
      <c r="BI283" s="104"/>
      <c r="BJ283" s="104"/>
      <c r="BK283" s="104"/>
      <c r="BL283" s="104"/>
      <c r="BM283" s="104"/>
      <c r="BN283" s="104"/>
      <c r="BO283" s="104"/>
      <c r="BP283" s="104"/>
      <c r="BQ283" s="104"/>
    </row>
    <row r="284" spans="2:69">
      <c r="B284" s="104"/>
      <c r="C284" s="155"/>
      <c r="D284" s="104"/>
      <c r="E284" s="104"/>
      <c r="F284" s="104"/>
      <c r="G284" s="104"/>
      <c r="H284" s="104"/>
      <c r="I284" s="104"/>
      <c r="J284" s="104"/>
      <c r="K284" s="104"/>
      <c r="L284" s="104"/>
      <c r="M284" s="147"/>
      <c r="N284" s="104"/>
      <c r="O284" s="104"/>
      <c r="P284" s="104"/>
      <c r="Q284" s="104"/>
      <c r="R284" s="104"/>
      <c r="S284" s="104"/>
      <c r="T284" s="104"/>
      <c r="U284" s="104"/>
      <c r="V284" s="104"/>
      <c r="W284" s="104"/>
      <c r="X284" s="104"/>
      <c r="Y284" s="104"/>
      <c r="Z284" s="104"/>
      <c r="AA284" s="104"/>
      <c r="AB284" s="10"/>
      <c r="AC284" s="104"/>
      <c r="AD284" s="10"/>
      <c r="AE284" s="147"/>
      <c r="AF284" s="104"/>
      <c r="AG284" s="104"/>
      <c r="AH284" s="104"/>
      <c r="AI284" s="104"/>
      <c r="AJ284" s="104"/>
      <c r="AK284" s="104"/>
      <c r="AL284" s="104"/>
      <c r="AM284" s="104"/>
      <c r="AN284" s="104"/>
      <c r="AO284" s="104"/>
      <c r="AP284" s="104"/>
      <c r="AQ284" s="104"/>
      <c r="AR284" s="104"/>
      <c r="AS284" s="104"/>
      <c r="AT284" s="104"/>
      <c r="AU284" s="104"/>
      <c r="AV284" s="104"/>
      <c r="AW284" s="104"/>
      <c r="AX284" s="104"/>
      <c r="AY284" s="104"/>
      <c r="AZ284" s="104"/>
      <c r="BA284" s="104"/>
      <c r="BB284" s="104"/>
      <c r="BC284" s="104"/>
      <c r="BD284" s="104"/>
      <c r="BE284" s="104"/>
      <c r="BF284" s="104"/>
      <c r="BG284" s="104"/>
      <c r="BH284" s="104"/>
      <c r="BI284" s="104"/>
      <c r="BJ284" s="104"/>
      <c r="BK284" s="104"/>
      <c r="BL284" s="104"/>
      <c r="BM284" s="104"/>
      <c r="BN284" s="104"/>
      <c r="BO284" s="104"/>
      <c r="BP284" s="104"/>
      <c r="BQ284" s="104"/>
    </row>
    <row r="285" spans="2:69">
      <c r="B285" s="104"/>
      <c r="C285" s="155"/>
      <c r="D285" s="104"/>
      <c r="E285" s="104"/>
      <c r="F285" s="104"/>
      <c r="G285" s="104"/>
      <c r="H285" s="104"/>
      <c r="I285" s="104"/>
      <c r="J285" s="104"/>
      <c r="K285" s="104"/>
      <c r="L285" s="104"/>
      <c r="M285" s="147"/>
      <c r="N285" s="104"/>
      <c r="O285" s="104"/>
      <c r="P285" s="104"/>
      <c r="Q285" s="104"/>
      <c r="R285" s="104"/>
      <c r="S285" s="104"/>
      <c r="T285" s="104"/>
      <c r="U285" s="104"/>
      <c r="V285" s="104"/>
      <c r="W285" s="104"/>
      <c r="X285" s="104"/>
      <c r="Y285" s="104"/>
      <c r="Z285" s="104"/>
      <c r="AA285" s="104"/>
      <c r="AB285" s="10"/>
      <c r="AC285" s="104"/>
      <c r="AD285" s="10"/>
      <c r="AE285" s="147"/>
      <c r="AF285" s="104"/>
      <c r="AG285" s="104"/>
      <c r="AH285" s="104"/>
      <c r="AI285" s="104"/>
      <c r="AJ285" s="104"/>
      <c r="AK285" s="104"/>
      <c r="AL285" s="104"/>
      <c r="AM285" s="104"/>
      <c r="AN285" s="104"/>
      <c r="AO285" s="104"/>
      <c r="AP285" s="104"/>
      <c r="AQ285" s="104"/>
      <c r="AR285" s="104"/>
      <c r="AS285" s="104"/>
      <c r="AT285" s="104"/>
      <c r="AU285" s="104"/>
      <c r="AV285" s="104"/>
      <c r="AW285" s="104"/>
      <c r="AX285" s="104"/>
      <c r="AY285" s="104"/>
      <c r="AZ285" s="104"/>
      <c r="BA285" s="104"/>
      <c r="BB285" s="104"/>
      <c r="BC285" s="104"/>
      <c r="BD285" s="104"/>
      <c r="BE285" s="104"/>
      <c r="BF285" s="104"/>
      <c r="BG285" s="104"/>
      <c r="BH285" s="104"/>
      <c r="BI285" s="104"/>
      <c r="BJ285" s="104"/>
      <c r="BK285" s="104"/>
      <c r="BL285" s="104"/>
      <c r="BM285" s="104"/>
      <c r="BN285" s="104"/>
      <c r="BO285" s="104"/>
      <c r="BP285" s="104"/>
      <c r="BQ285" s="104"/>
    </row>
    <row r="286" spans="2:69">
      <c r="B286" s="104"/>
      <c r="C286" s="155"/>
      <c r="D286" s="104"/>
      <c r="E286" s="104"/>
      <c r="F286" s="104"/>
      <c r="G286" s="104"/>
      <c r="H286" s="104"/>
      <c r="I286" s="104"/>
      <c r="J286" s="104"/>
      <c r="K286" s="104"/>
      <c r="L286" s="104"/>
      <c r="M286" s="147"/>
      <c r="N286" s="104"/>
      <c r="O286" s="104"/>
      <c r="P286" s="104"/>
      <c r="Q286" s="104"/>
      <c r="R286" s="104"/>
      <c r="S286" s="104"/>
      <c r="T286" s="104"/>
      <c r="U286" s="104"/>
      <c r="V286" s="104"/>
      <c r="W286" s="104"/>
      <c r="X286" s="104"/>
      <c r="Y286" s="104"/>
      <c r="Z286" s="104"/>
      <c r="AA286" s="104"/>
      <c r="AB286" s="10"/>
      <c r="AC286" s="104"/>
      <c r="AD286" s="10"/>
      <c r="AE286" s="147"/>
      <c r="AF286" s="104"/>
      <c r="AG286" s="104"/>
      <c r="AH286" s="104"/>
      <c r="AI286" s="104"/>
      <c r="AJ286" s="104"/>
      <c r="AK286" s="104"/>
      <c r="AL286" s="104"/>
      <c r="AM286" s="104"/>
      <c r="AN286" s="104"/>
      <c r="AO286" s="104"/>
      <c r="AP286" s="104"/>
      <c r="AQ286" s="104"/>
      <c r="AR286" s="104"/>
      <c r="AS286" s="104"/>
      <c r="AT286" s="104"/>
      <c r="AU286" s="104"/>
      <c r="AV286" s="104"/>
      <c r="AW286" s="104"/>
      <c r="AX286" s="104"/>
      <c r="AY286" s="104"/>
      <c r="AZ286" s="104"/>
      <c r="BA286" s="104"/>
      <c r="BB286" s="104"/>
      <c r="BC286" s="104"/>
      <c r="BD286" s="104"/>
      <c r="BE286" s="104"/>
      <c r="BF286" s="104"/>
      <c r="BG286" s="104"/>
      <c r="BH286" s="104"/>
      <c r="BI286" s="104"/>
      <c r="BJ286" s="104"/>
      <c r="BK286" s="104"/>
      <c r="BL286" s="104"/>
      <c r="BM286" s="104"/>
      <c r="BN286" s="104"/>
      <c r="BO286" s="104"/>
      <c r="BP286" s="104"/>
      <c r="BQ286" s="104"/>
    </row>
    <row r="287" spans="2:69">
      <c r="B287" s="104"/>
      <c r="C287" s="155"/>
      <c r="D287" s="104"/>
      <c r="E287" s="104"/>
      <c r="F287" s="104"/>
      <c r="G287" s="104"/>
      <c r="H287" s="104"/>
      <c r="I287" s="104"/>
      <c r="J287" s="104"/>
      <c r="K287" s="104"/>
      <c r="L287" s="104"/>
      <c r="M287" s="147"/>
      <c r="N287" s="104"/>
      <c r="O287" s="104"/>
      <c r="P287" s="104"/>
      <c r="Q287" s="104"/>
      <c r="R287" s="104"/>
      <c r="S287" s="104"/>
      <c r="T287" s="104"/>
      <c r="U287" s="104"/>
      <c r="V287" s="104"/>
      <c r="W287" s="104"/>
      <c r="X287" s="104"/>
      <c r="Y287" s="104"/>
      <c r="Z287" s="104"/>
      <c r="AA287" s="104"/>
      <c r="AB287" s="10"/>
      <c r="AC287" s="104"/>
      <c r="AD287" s="10"/>
      <c r="AE287" s="147"/>
      <c r="AF287" s="104"/>
      <c r="AG287" s="104"/>
      <c r="AH287" s="104"/>
      <c r="AI287" s="104"/>
      <c r="AJ287" s="104"/>
      <c r="AK287" s="104"/>
      <c r="AL287" s="104"/>
      <c r="AM287" s="104"/>
      <c r="AN287" s="104"/>
      <c r="AO287" s="104"/>
      <c r="AP287" s="104"/>
      <c r="AQ287" s="104"/>
      <c r="AR287" s="104"/>
      <c r="AS287" s="104"/>
      <c r="AT287" s="104"/>
      <c r="AU287" s="104"/>
      <c r="AV287" s="104"/>
      <c r="AW287" s="104"/>
      <c r="AX287" s="104"/>
      <c r="AY287" s="104"/>
      <c r="AZ287" s="104"/>
      <c r="BA287" s="104"/>
      <c r="BB287" s="104"/>
      <c r="BC287" s="104"/>
      <c r="BD287" s="104"/>
      <c r="BE287" s="104"/>
      <c r="BF287" s="104"/>
      <c r="BG287" s="104"/>
      <c r="BH287" s="104"/>
      <c r="BI287" s="104"/>
      <c r="BJ287" s="104"/>
      <c r="BK287" s="104"/>
      <c r="BL287" s="104"/>
      <c r="BM287" s="104"/>
      <c r="BN287" s="104"/>
      <c r="BO287" s="104"/>
      <c r="BP287" s="104"/>
      <c r="BQ287" s="104"/>
    </row>
    <row r="288" spans="2:69">
      <c r="B288" s="104"/>
      <c r="C288" s="155"/>
      <c r="D288" s="104"/>
      <c r="E288" s="104"/>
      <c r="F288" s="104"/>
      <c r="G288" s="104"/>
      <c r="H288" s="104"/>
      <c r="I288" s="104"/>
      <c r="J288" s="104"/>
      <c r="K288" s="104"/>
      <c r="L288" s="104"/>
      <c r="M288" s="147"/>
      <c r="N288" s="104"/>
      <c r="O288" s="104"/>
      <c r="P288" s="104"/>
      <c r="Q288" s="104"/>
      <c r="R288" s="104"/>
      <c r="S288" s="104"/>
      <c r="T288" s="104"/>
      <c r="U288" s="104"/>
      <c r="V288" s="104"/>
      <c r="W288" s="104"/>
      <c r="X288" s="104"/>
      <c r="Y288" s="104"/>
      <c r="Z288" s="104"/>
      <c r="AA288" s="104"/>
      <c r="AB288" s="10"/>
      <c r="AC288" s="104"/>
      <c r="AD288" s="10"/>
      <c r="AE288" s="147"/>
      <c r="AF288" s="104"/>
      <c r="AG288" s="104"/>
      <c r="AH288" s="104"/>
      <c r="AI288" s="104"/>
      <c r="AJ288" s="104"/>
      <c r="AK288" s="104"/>
      <c r="AL288" s="104"/>
      <c r="AM288" s="104"/>
      <c r="AN288" s="104"/>
      <c r="AO288" s="104"/>
      <c r="AP288" s="104"/>
      <c r="AQ288" s="104"/>
      <c r="AR288" s="104"/>
      <c r="AS288" s="104"/>
      <c r="AT288" s="104"/>
      <c r="AU288" s="104"/>
      <c r="AV288" s="104"/>
      <c r="AW288" s="104"/>
      <c r="AX288" s="104"/>
      <c r="AY288" s="104"/>
      <c r="AZ288" s="104"/>
      <c r="BA288" s="104"/>
      <c r="BB288" s="104"/>
      <c r="BC288" s="104"/>
      <c r="BD288" s="104"/>
      <c r="BE288" s="104"/>
      <c r="BF288" s="104"/>
      <c r="BG288" s="104"/>
      <c r="BH288" s="104"/>
      <c r="BI288" s="104"/>
      <c r="BJ288" s="104"/>
      <c r="BK288" s="104"/>
      <c r="BL288" s="104"/>
      <c r="BM288" s="104"/>
      <c r="BN288" s="104"/>
      <c r="BO288" s="104"/>
      <c r="BP288" s="104"/>
      <c r="BQ288" s="104"/>
    </row>
    <row r="289" spans="2:69">
      <c r="B289" s="104"/>
      <c r="C289" s="155"/>
      <c r="D289" s="104"/>
      <c r="E289" s="104"/>
      <c r="F289" s="104"/>
      <c r="G289" s="104"/>
      <c r="H289" s="104"/>
      <c r="I289" s="104"/>
      <c r="J289" s="104"/>
      <c r="K289" s="104"/>
      <c r="L289" s="104"/>
      <c r="M289" s="147"/>
      <c r="N289" s="104"/>
      <c r="O289" s="104"/>
      <c r="P289" s="104"/>
      <c r="Q289" s="104"/>
      <c r="R289" s="104"/>
      <c r="S289" s="104"/>
      <c r="T289" s="104"/>
      <c r="U289" s="104"/>
      <c r="V289" s="104"/>
      <c r="W289" s="104"/>
      <c r="X289" s="104"/>
      <c r="Y289" s="104"/>
      <c r="Z289" s="104"/>
      <c r="AA289" s="104"/>
      <c r="AB289" s="10"/>
      <c r="AC289" s="104"/>
      <c r="AD289" s="10"/>
      <c r="AE289" s="147"/>
      <c r="AF289" s="104"/>
      <c r="AG289" s="104"/>
      <c r="AH289" s="104"/>
      <c r="AI289" s="104"/>
      <c r="AJ289" s="104"/>
      <c r="AK289" s="104"/>
      <c r="AL289" s="104"/>
      <c r="AM289" s="104"/>
      <c r="AN289" s="104"/>
      <c r="AO289" s="104"/>
      <c r="AP289" s="104"/>
      <c r="AQ289" s="104"/>
      <c r="AR289" s="104"/>
      <c r="AS289" s="104"/>
      <c r="AT289" s="104"/>
      <c r="AU289" s="104"/>
      <c r="AV289" s="104"/>
      <c r="AW289" s="104"/>
      <c r="AX289" s="104"/>
      <c r="AY289" s="104"/>
      <c r="AZ289" s="104"/>
      <c r="BA289" s="104"/>
      <c r="BB289" s="104"/>
      <c r="BC289" s="104"/>
      <c r="BD289" s="104"/>
      <c r="BE289" s="104"/>
      <c r="BF289" s="104"/>
      <c r="BG289" s="104"/>
      <c r="BH289" s="104"/>
      <c r="BI289" s="104"/>
      <c r="BJ289" s="104"/>
      <c r="BK289" s="104"/>
      <c r="BL289" s="104"/>
      <c r="BM289" s="104"/>
      <c r="BN289" s="104"/>
      <c r="BO289" s="104"/>
      <c r="BP289" s="104"/>
      <c r="BQ289" s="104"/>
    </row>
    <row r="290" spans="2:69">
      <c r="B290" s="104"/>
      <c r="C290" s="155"/>
      <c r="D290" s="104"/>
      <c r="E290" s="104"/>
      <c r="F290" s="104"/>
      <c r="G290" s="104"/>
      <c r="H290" s="104"/>
      <c r="I290" s="104"/>
      <c r="J290" s="104"/>
      <c r="K290" s="104"/>
      <c r="L290" s="104"/>
      <c r="M290" s="147"/>
      <c r="N290" s="104"/>
      <c r="O290" s="104"/>
      <c r="P290" s="104"/>
      <c r="Q290" s="104"/>
      <c r="R290" s="104"/>
      <c r="S290" s="104"/>
      <c r="T290" s="104"/>
      <c r="U290" s="104"/>
      <c r="V290" s="104"/>
      <c r="W290" s="104"/>
      <c r="X290" s="104"/>
      <c r="Y290" s="104"/>
      <c r="Z290" s="104"/>
      <c r="AA290" s="104"/>
      <c r="AB290" s="10"/>
      <c r="AC290" s="104"/>
      <c r="AD290" s="10"/>
      <c r="AE290" s="147"/>
      <c r="AF290" s="104"/>
      <c r="AG290" s="104"/>
      <c r="AH290" s="104"/>
      <c r="AI290" s="104"/>
      <c r="AJ290" s="104"/>
      <c r="AK290" s="104"/>
      <c r="AL290" s="104"/>
      <c r="AM290" s="104"/>
      <c r="AN290" s="104"/>
      <c r="AO290" s="104"/>
      <c r="AP290" s="104"/>
      <c r="AQ290" s="104"/>
      <c r="AR290" s="104"/>
      <c r="AS290" s="104"/>
      <c r="AT290" s="104"/>
      <c r="AU290" s="104"/>
      <c r="AV290" s="104"/>
      <c r="AW290" s="104"/>
      <c r="AX290" s="104"/>
      <c r="AY290" s="104"/>
      <c r="AZ290" s="104"/>
      <c r="BA290" s="104"/>
      <c r="BB290" s="104"/>
      <c r="BC290" s="104"/>
      <c r="BD290" s="104"/>
      <c r="BE290" s="104"/>
      <c r="BF290" s="104"/>
      <c r="BG290" s="104"/>
      <c r="BH290" s="104"/>
      <c r="BI290" s="104"/>
      <c r="BJ290" s="104"/>
      <c r="BK290" s="104"/>
      <c r="BL290" s="104"/>
      <c r="BM290" s="104"/>
      <c r="BN290" s="104"/>
      <c r="BO290" s="104"/>
      <c r="BP290" s="104"/>
      <c r="BQ290" s="104"/>
    </row>
    <row r="291" spans="2:69">
      <c r="B291" s="104"/>
      <c r="C291" s="155"/>
      <c r="D291" s="104"/>
      <c r="E291" s="104"/>
      <c r="F291" s="104"/>
      <c r="G291" s="104"/>
      <c r="H291" s="104"/>
      <c r="I291" s="104"/>
      <c r="J291" s="104"/>
      <c r="K291" s="104"/>
      <c r="L291" s="104"/>
      <c r="M291" s="147"/>
      <c r="N291" s="104"/>
      <c r="O291" s="104"/>
      <c r="P291" s="104"/>
      <c r="Q291" s="104"/>
      <c r="R291" s="104"/>
      <c r="S291" s="104"/>
      <c r="T291" s="104"/>
      <c r="U291" s="104"/>
      <c r="V291" s="104"/>
      <c r="W291" s="104"/>
      <c r="X291" s="104"/>
      <c r="Y291" s="104"/>
      <c r="Z291" s="104"/>
      <c r="AA291" s="104"/>
      <c r="AB291" s="10"/>
      <c r="AC291" s="104"/>
      <c r="AD291" s="10"/>
      <c r="AE291" s="147"/>
      <c r="AF291" s="104"/>
      <c r="AG291" s="104"/>
      <c r="AH291" s="104"/>
      <c r="AI291" s="104"/>
      <c r="AJ291" s="104"/>
      <c r="AK291" s="104"/>
      <c r="AL291" s="104"/>
      <c r="AM291" s="104"/>
      <c r="AN291" s="104"/>
      <c r="AO291" s="104"/>
      <c r="AP291" s="104"/>
      <c r="AQ291" s="104"/>
      <c r="AR291" s="104"/>
      <c r="AS291" s="104"/>
      <c r="AT291" s="104"/>
      <c r="AU291" s="104"/>
      <c r="AV291" s="104"/>
      <c r="AW291" s="104"/>
      <c r="AX291" s="104"/>
      <c r="AY291" s="104"/>
      <c r="AZ291" s="104"/>
      <c r="BA291" s="104"/>
      <c r="BB291" s="104"/>
      <c r="BC291" s="104"/>
      <c r="BD291" s="104"/>
      <c r="BE291" s="104"/>
      <c r="BF291" s="104"/>
      <c r="BG291" s="104"/>
      <c r="BH291" s="104"/>
      <c r="BI291" s="104"/>
      <c r="BJ291" s="104"/>
      <c r="BK291" s="104"/>
      <c r="BL291" s="104"/>
      <c r="BM291" s="104"/>
      <c r="BN291" s="104"/>
      <c r="BO291" s="104"/>
      <c r="BP291" s="104"/>
      <c r="BQ291" s="104"/>
    </row>
    <row r="292" spans="2:69">
      <c r="B292" s="104"/>
      <c r="C292" s="155"/>
      <c r="D292" s="104"/>
      <c r="E292" s="104"/>
      <c r="F292" s="104"/>
      <c r="G292" s="104"/>
      <c r="H292" s="104"/>
      <c r="I292" s="104"/>
      <c r="J292" s="104"/>
      <c r="K292" s="104"/>
      <c r="L292" s="104"/>
      <c r="M292" s="147"/>
      <c r="N292" s="104"/>
      <c r="O292" s="104"/>
      <c r="P292" s="104"/>
      <c r="Q292" s="104"/>
      <c r="R292" s="104"/>
      <c r="S292" s="104"/>
      <c r="T292" s="104"/>
      <c r="U292" s="104"/>
      <c r="V292" s="104"/>
      <c r="W292" s="104"/>
      <c r="X292" s="104"/>
      <c r="Y292" s="104"/>
      <c r="Z292" s="104"/>
      <c r="AA292" s="104"/>
      <c r="AB292" s="10"/>
      <c r="AC292" s="104"/>
      <c r="AD292" s="10"/>
      <c r="AE292" s="147"/>
      <c r="AF292" s="104"/>
      <c r="AG292" s="104"/>
      <c r="AH292" s="104"/>
      <c r="AI292" s="104"/>
      <c r="AJ292" s="104"/>
      <c r="AK292" s="104"/>
      <c r="AL292" s="104"/>
      <c r="AM292" s="104"/>
      <c r="AN292" s="104"/>
      <c r="AO292" s="104"/>
      <c r="AP292" s="104"/>
      <c r="AQ292" s="104"/>
      <c r="AR292" s="104"/>
      <c r="AS292" s="104"/>
      <c r="AT292" s="104"/>
      <c r="AU292" s="104"/>
      <c r="AV292" s="104"/>
      <c r="AW292" s="104"/>
      <c r="AX292" s="104"/>
      <c r="AY292" s="104"/>
      <c r="AZ292" s="104"/>
      <c r="BA292" s="104"/>
      <c r="BB292" s="104"/>
      <c r="BC292" s="104"/>
      <c r="BD292" s="104"/>
      <c r="BE292" s="104"/>
      <c r="BF292" s="104"/>
      <c r="BG292" s="104"/>
      <c r="BH292" s="104"/>
      <c r="BI292" s="104"/>
      <c r="BJ292" s="104"/>
      <c r="BK292" s="104"/>
      <c r="BL292" s="104"/>
      <c r="BM292" s="104"/>
      <c r="BN292" s="104"/>
      <c r="BO292" s="104"/>
      <c r="BP292" s="104"/>
      <c r="BQ292" s="104"/>
    </row>
    <row r="293" spans="2:69">
      <c r="B293" s="104"/>
      <c r="C293" s="155"/>
      <c r="D293" s="104"/>
      <c r="E293" s="104"/>
      <c r="F293" s="104"/>
      <c r="G293" s="104"/>
      <c r="H293" s="104"/>
      <c r="I293" s="104"/>
      <c r="J293" s="104"/>
      <c r="K293" s="104"/>
      <c r="L293" s="104"/>
      <c r="M293" s="147"/>
      <c r="N293" s="104"/>
      <c r="O293" s="104"/>
      <c r="P293" s="104"/>
      <c r="Q293" s="104"/>
      <c r="R293" s="104"/>
      <c r="S293" s="104"/>
      <c r="T293" s="104"/>
      <c r="U293" s="104"/>
      <c r="V293" s="104"/>
      <c r="W293" s="104"/>
      <c r="X293" s="104"/>
      <c r="Y293" s="104"/>
      <c r="Z293" s="104"/>
      <c r="AA293" s="104"/>
      <c r="AB293" s="10"/>
      <c r="AC293" s="104"/>
      <c r="AD293" s="10"/>
      <c r="AE293" s="147"/>
      <c r="AF293" s="104"/>
      <c r="AG293" s="104"/>
      <c r="AH293" s="104"/>
      <c r="AI293" s="104"/>
      <c r="AJ293" s="104"/>
      <c r="AK293" s="104"/>
      <c r="AL293" s="104"/>
      <c r="AM293" s="104"/>
      <c r="AN293" s="104"/>
      <c r="AO293" s="104"/>
      <c r="AP293" s="104"/>
      <c r="AQ293" s="104"/>
      <c r="AR293" s="104"/>
      <c r="AS293" s="104"/>
      <c r="AT293" s="104"/>
      <c r="AU293" s="104"/>
      <c r="AV293" s="104"/>
      <c r="AW293" s="104"/>
      <c r="AX293" s="104"/>
      <c r="AY293" s="104"/>
      <c r="AZ293" s="104"/>
      <c r="BA293" s="104"/>
      <c r="BB293" s="104"/>
      <c r="BC293" s="104"/>
      <c r="BD293" s="104"/>
      <c r="BE293" s="104"/>
      <c r="BF293" s="104"/>
      <c r="BG293" s="104"/>
      <c r="BH293" s="104"/>
      <c r="BI293" s="104"/>
      <c r="BJ293" s="104"/>
      <c r="BK293" s="104"/>
      <c r="BL293" s="104"/>
      <c r="BM293" s="104"/>
      <c r="BN293" s="104"/>
      <c r="BO293" s="104"/>
      <c r="BP293" s="104"/>
      <c r="BQ293" s="104"/>
    </row>
    <row r="294" spans="2:69">
      <c r="B294" s="104"/>
      <c r="C294" s="155"/>
      <c r="D294" s="104"/>
      <c r="E294" s="104"/>
      <c r="F294" s="104"/>
      <c r="G294" s="104"/>
      <c r="H294" s="104"/>
      <c r="I294" s="104"/>
      <c r="J294" s="104"/>
      <c r="K294" s="104"/>
      <c r="L294" s="104"/>
      <c r="M294" s="147"/>
      <c r="N294" s="104"/>
      <c r="O294" s="104"/>
      <c r="P294" s="104"/>
      <c r="Q294" s="104"/>
      <c r="R294" s="104"/>
      <c r="S294" s="104"/>
      <c r="T294" s="104"/>
      <c r="U294" s="104"/>
      <c r="V294" s="104"/>
      <c r="W294" s="104"/>
      <c r="X294" s="104"/>
      <c r="Y294" s="104"/>
      <c r="Z294" s="104"/>
      <c r="AA294" s="104"/>
      <c r="AB294" s="10"/>
      <c r="AC294" s="104"/>
      <c r="AD294" s="10"/>
      <c r="AE294" s="147"/>
      <c r="AF294" s="104"/>
      <c r="AG294" s="104"/>
      <c r="AH294" s="104"/>
      <c r="AI294" s="104"/>
      <c r="AJ294" s="104"/>
      <c r="AK294" s="104"/>
      <c r="AL294" s="104"/>
      <c r="AM294" s="104"/>
      <c r="AN294" s="104"/>
      <c r="AO294" s="104"/>
      <c r="AP294" s="104"/>
      <c r="AQ294" s="104"/>
      <c r="AR294" s="104"/>
      <c r="AS294" s="104"/>
      <c r="AT294" s="104"/>
      <c r="AU294" s="104"/>
      <c r="AV294" s="104"/>
      <c r="AW294" s="104"/>
      <c r="AX294" s="104"/>
      <c r="AY294" s="104"/>
      <c r="AZ294" s="104"/>
      <c r="BA294" s="104"/>
      <c r="BB294" s="104"/>
      <c r="BC294" s="104"/>
      <c r="BD294" s="104"/>
      <c r="BE294" s="104"/>
      <c r="BF294" s="104"/>
      <c r="BG294" s="104"/>
      <c r="BH294" s="104"/>
      <c r="BI294" s="104"/>
      <c r="BJ294" s="104"/>
      <c r="BK294" s="104"/>
      <c r="BL294" s="104"/>
      <c r="BM294" s="104"/>
      <c r="BN294" s="104"/>
      <c r="BO294" s="104"/>
      <c r="BP294" s="104"/>
      <c r="BQ294" s="104"/>
    </row>
    <row r="295" spans="2:69">
      <c r="B295" s="104"/>
      <c r="C295" s="155"/>
      <c r="D295" s="104"/>
      <c r="E295" s="104"/>
      <c r="F295" s="104"/>
      <c r="G295" s="104"/>
      <c r="H295" s="104"/>
      <c r="I295" s="104"/>
      <c r="J295" s="104"/>
      <c r="K295" s="104"/>
      <c r="L295" s="104"/>
      <c r="M295" s="147"/>
      <c r="N295" s="104"/>
      <c r="O295" s="104"/>
      <c r="P295" s="104"/>
      <c r="Q295" s="104"/>
      <c r="R295" s="104"/>
      <c r="S295" s="104"/>
      <c r="T295" s="104"/>
      <c r="U295" s="104"/>
      <c r="V295" s="104"/>
      <c r="W295" s="104"/>
      <c r="X295" s="104"/>
      <c r="Y295" s="104"/>
      <c r="Z295" s="104"/>
      <c r="AA295" s="104"/>
      <c r="AB295" s="10"/>
      <c r="AC295" s="104"/>
      <c r="AD295" s="10"/>
      <c r="AE295" s="147"/>
      <c r="AF295" s="104"/>
      <c r="AG295" s="104"/>
      <c r="AH295" s="104"/>
      <c r="AI295" s="104"/>
      <c r="AJ295" s="104"/>
      <c r="AK295" s="104"/>
      <c r="AL295" s="104"/>
      <c r="AM295" s="104"/>
      <c r="AN295" s="104"/>
      <c r="AO295" s="104"/>
      <c r="AP295" s="104"/>
      <c r="AQ295" s="104"/>
      <c r="AR295" s="104"/>
      <c r="AS295" s="104"/>
      <c r="AT295" s="104"/>
      <c r="AU295" s="104"/>
      <c r="AV295" s="104"/>
      <c r="AW295" s="104"/>
      <c r="AX295" s="104"/>
      <c r="AY295" s="104"/>
      <c r="AZ295" s="104"/>
      <c r="BA295" s="104"/>
      <c r="BB295" s="104"/>
      <c r="BC295" s="104"/>
      <c r="BD295" s="104"/>
      <c r="BE295" s="104"/>
      <c r="BF295" s="104"/>
      <c r="BG295" s="104"/>
      <c r="BH295" s="104"/>
      <c r="BI295" s="104"/>
      <c r="BJ295" s="104"/>
      <c r="BK295" s="104"/>
      <c r="BL295" s="104"/>
      <c r="BM295" s="104"/>
      <c r="BN295" s="104"/>
      <c r="BO295" s="104"/>
      <c r="BP295" s="104"/>
      <c r="BQ295" s="104"/>
    </row>
    <row r="296" spans="2:69">
      <c r="B296" s="104"/>
      <c r="C296" s="155"/>
      <c r="D296" s="104"/>
      <c r="E296" s="104"/>
      <c r="F296" s="104"/>
      <c r="G296" s="104"/>
      <c r="H296" s="104"/>
      <c r="I296" s="104"/>
      <c r="J296" s="104"/>
      <c r="K296" s="104"/>
      <c r="L296" s="104"/>
      <c r="M296" s="147"/>
      <c r="N296" s="104"/>
      <c r="O296" s="104"/>
      <c r="P296" s="104"/>
      <c r="Q296" s="104"/>
      <c r="R296" s="104"/>
      <c r="S296" s="104"/>
      <c r="T296" s="104"/>
      <c r="U296" s="104"/>
      <c r="V296" s="104"/>
      <c r="W296" s="104"/>
      <c r="X296" s="104"/>
      <c r="Y296" s="104"/>
      <c r="Z296" s="104"/>
      <c r="AA296" s="104"/>
      <c r="AB296" s="10"/>
      <c r="AC296" s="104"/>
      <c r="AD296" s="10"/>
      <c r="AE296" s="147"/>
      <c r="AF296" s="104"/>
      <c r="AG296" s="104"/>
      <c r="AH296" s="104"/>
      <c r="AI296" s="104"/>
      <c r="AJ296" s="104"/>
      <c r="AK296" s="104"/>
      <c r="AL296" s="104"/>
      <c r="AM296" s="104"/>
      <c r="AN296" s="104"/>
      <c r="AO296" s="104"/>
      <c r="AP296" s="104"/>
      <c r="AQ296" s="104"/>
      <c r="AR296" s="104"/>
      <c r="AS296" s="104"/>
      <c r="AT296" s="104"/>
      <c r="AU296" s="104"/>
      <c r="AV296" s="104"/>
      <c r="AW296" s="104"/>
      <c r="AX296" s="104"/>
      <c r="AY296" s="104"/>
      <c r="AZ296" s="104"/>
      <c r="BA296" s="104"/>
      <c r="BB296" s="104"/>
      <c r="BC296" s="104"/>
      <c r="BD296" s="104"/>
      <c r="BE296" s="104"/>
      <c r="BF296" s="104"/>
      <c r="BG296" s="104"/>
      <c r="BH296" s="104"/>
      <c r="BI296" s="104"/>
      <c r="BJ296" s="104"/>
      <c r="BK296" s="104"/>
      <c r="BL296" s="104"/>
      <c r="BM296" s="104"/>
      <c r="BN296" s="104"/>
      <c r="BO296" s="104"/>
      <c r="BP296" s="104"/>
      <c r="BQ296" s="104"/>
    </row>
    <row r="297" spans="2:69">
      <c r="B297" s="104"/>
      <c r="C297" s="155"/>
      <c r="D297" s="104"/>
      <c r="E297" s="104"/>
      <c r="F297" s="104"/>
      <c r="G297" s="104"/>
      <c r="H297" s="104"/>
      <c r="I297" s="104"/>
      <c r="J297" s="104"/>
      <c r="K297" s="104"/>
      <c r="L297" s="104"/>
      <c r="M297" s="147"/>
      <c r="N297" s="104"/>
      <c r="O297" s="104"/>
      <c r="P297" s="104"/>
      <c r="Q297" s="104"/>
      <c r="R297" s="104"/>
      <c r="S297" s="104"/>
      <c r="T297" s="104"/>
      <c r="U297" s="104"/>
      <c r="V297" s="104"/>
      <c r="W297" s="104"/>
      <c r="X297" s="104"/>
      <c r="Y297" s="104"/>
      <c r="Z297" s="104"/>
      <c r="AA297" s="104"/>
      <c r="AB297" s="10"/>
      <c r="AC297" s="104"/>
      <c r="AD297" s="10"/>
      <c r="AE297" s="147"/>
      <c r="AF297" s="104"/>
      <c r="AG297" s="104"/>
      <c r="AH297" s="104"/>
      <c r="AI297" s="104"/>
      <c r="AJ297" s="104"/>
      <c r="AK297" s="104"/>
      <c r="AL297" s="104"/>
      <c r="AM297" s="104"/>
      <c r="AN297" s="104"/>
      <c r="AO297" s="104"/>
      <c r="AP297" s="104"/>
      <c r="AQ297" s="104"/>
      <c r="AR297" s="104"/>
      <c r="AS297" s="104"/>
      <c r="AT297" s="104"/>
      <c r="AU297" s="104"/>
      <c r="AV297" s="104"/>
      <c r="AW297" s="104"/>
      <c r="AX297" s="104"/>
      <c r="AY297" s="104"/>
      <c r="AZ297" s="104"/>
      <c r="BA297" s="104"/>
      <c r="BB297" s="104"/>
      <c r="BC297" s="104"/>
      <c r="BD297" s="104"/>
      <c r="BE297" s="104"/>
      <c r="BF297" s="104"/>
      <c r="BG297" s="104"/>
      <c r="BH297" s="104"/>
      <c r="BI297" s="104"/>
      <c r="BJ297" s="104"/>
      <c r="BK297" s="104"/>
      <c r="BL297" s="104"/>
      <c r="BM297" s="104"/>
      <c r="BN297" s="104"/>
      <c r="BO297" s="104"/>
      <c r="BP297" s="104"/>
      <c r="BQ297" s="104"/>
    </row>
    <row r="298" spans="2:69">
      <c r="B298" s="104"/>
      <c r="C298" s="155"/>
      <c r="D298" s="104"/>
      <c r="E298" s="104"/>
      <c r="F298" s="104"/>
      <c r="G298" s="104"/>
      <c r="H298" s="104"/>
      <c r="I298" s="104"/>
      <c r="J298" s="104"/>
      <c r="K298" s="104"/>
      <c r="L298" s="104"/>
      <c r="M298" s="147"/>
      <c r="N298" s="104"/>
      <c r="O298" s="104"/>
      <c r="P298" s="104"/>
      <c r="Q298" s="104"/>
      <c r="R298" s="104"/>
      <c r="S298" s="104"/>
      <c r="T298" s="104"/>
      <c r="U298" s="104"/>
      <c r="V298" s="104"/>
      <c r="W298" s="104"/>
      <c r="X298" s="104"/>
      <c r="Y298" s="104"/>
      <c r="Z298" s="104"/>
      <c r="AA298" s="104"/>
      <c r="AB298" s="10"/>
      <c r="AC298" s="104"/>
      <c r="AD298" s="10"/>
      <c r="AE298" s="147"/>
      <c r="AF298" s="104"/>
      <c r="AG298" s="104"/>
      <c r="AH298" s="104"/>
      <c r="AI298" s="104"/>
      <c r="AJ298" s="104"/>
      <c r="AK298" s="104"/>
      <c r="AL298" s="104"/>
      <c r="AM298" s="104"/>
      <c r="AN298" s="104"/>
      <c r="AO298" s="104"/>
      <c r="AP298" s="104"/>
      <c r="AQ298" s="104"/>
      <c r="AR298" s="104"/>
      <c r="AS298" s="104"/>
      <c r="AT298" s="104"/>
      <c r="AU298" s="104"/>
      <c r="AV298" s="104"/>
      <c r="AW298" s="104"/>
      <c r="AX298" s="104"/>
      <c r="AY298" s="104"/>
      <c r="AZ298" s="104"/>
      <c r="BA298" s="104"/>
      <c r="BB298" s="104"/>
      <c r="BC298" s="104"/>
      <c r="BD298" s="104"/>
      <c r="BE298" s="104"/>
      <c r="BF298" s="104"/>
      <c r="BG298" s="104"/>
      <c r="BH298" s="104"/>
      <c r="BI298" s="104"/>
      <c r="BJ298" s="104"/>
      <c r="BK298" s="104"/>
      <c r="BL298" s="104"/>
      <c r="BM298" s="104"/>
      <c r="BN298" s="104"/>
      <c r="BO298" s="104"/>
      <c r="BP298" s="104"/>
      <c r="BQ298" s="104"/>
    </row>
    <row r="299" spans="2:69">
      <c r="B299" s="104"/>
      <c r="C299" s="155"/>
      <c r="D299" s="104"/>
      <c r="E299" s="104"/>
      <c r="F299" s="104"/>
      <c r="G299" s="104"/>
      <c r="H299" s="104"/>
      <c r="I299" s="104"/>
      <c r="J299" s="104"/>
      <c r="K299" s="104"/>
      <c r="L299" s="104"/>
      <c r="M299" s="147"/>
      <c r="N299" s="104"/>
      <c r="O299" s="104"/>
      <c r="P299" s="104"/>
      <c r="Q299" s="104"/>
      <c r="R299" s="104"/>
      <c r="S299" s="104"/>
      <c r="T299" s="104"/>
      <c r="U299" s="104"/>
      <c r="V299" s="104"/>
      <c r="W299" s="104"/>
      <c r="X299" s="104"/>
      <c r="Y299" s="104"/>
      <c r="Z299" s="104"/>
      <c r="AA299" s="104"/>
      <c r="AB299" s="10"/>
      <c r="AC299" s="104"/>
      <c r="AD299" s="10"/>
      <c r="AE299" s="147"/>
      <c r="AF299" s="104"/>
      <c r="AG299" s="104"/>
      <c r="AH299" s="104"/>
      <c r="AI299" s="104"/>
      <c r="AJ299" s="104"/>
      <c r="AK299" s="104"/>
      <c r="AL299" s="104"/>
      <c r="AM299" s="104"/>
      <c r="AN299" s="104"/>
      <c r="AO299" s="104"/>
      <c r="AP299" s="104"/>
      <c r="AQ299" s="104"/>
      <c r="AR299" s="104"/>
      <c r="AS299" s="104"/>
      <c r="AT299" s="104"/>
      <c r="AU299" s="104"/>
      <c r="AV299" s="104"/>
      <c r="AW299" s="104"/>
      <c r="AX299" s="104"/>
      <c r="AY299" s="104"/>
      <c r="AZ299" s="104"/>
      <c r="BA299" s="104"/>
      <c r="BB299" s="104"/>
      <c r="BC299" s="104"/>
      <c r="BD299" s="104"/>
      <c r="BE299" s="104"/>
      <c r="BF299" s="104"/>
      <c r="BG299" s="104"/>
      <c r="BH299" s="104"/>
      <c r="BI299" s="104"/>
      <c r="BJ299" s="104"/>
      <c r="BK299" s="104"/>
      <c r="BL299" s="104"/>
      <c r="BM299" s="104"/>
      <c r="BN299" s="104"/>
      <c r="BO299" s="104"/>
      <c r="BP299" s="104"/>
      <c r="BQ299" s="104"/>
    </row>
    <row r="300" spans="2:69">
      <c r="B300" s="104"/>
      <c r="C300" s="155"/>
      <c r="D300" s="104"/>
      <c r="E300" s="104"/>
      <c r="F300" s="104"/>
      <c r="G300" s="104"/>
      <c r="H300" s="104"/>
      <c r="I300" s="104"/>
      <c r="J300" s="104"/>
      <c r="K300" s="104"/>
      <c r="L300" s="104"/>
      <c r="M300" s="147"/>
      <c r="N300" s="104"/>
      <c r="O300" s="104"/>
      <c r="P300" s="104"/>
      <c r="Q300" s="104"/>
      <c r="R300" s="104"/>
      <c r="S300" s="104"/>
      <c r="T300" s="104"/>
      <c r="U300" s="104"/>
      <c r="V300" s="104"/>
      <c r="W300" s="104"/>
      <c r="X300" s="104"/>
      <c r="Y300" s="104"/>
      <c r="Z300" s="104"/>
      <c r="AA300" s="104"/>
      <c r="AB300" s="10"/>
      <c r="AC300" s="104"/>
      <c r="AD300" s="10"/>
      <c r="AE300" s="147"/>
      <c r="AF300" s="104"/>
      <c r="AG300" s="104"/>
      <c r="AH300" s="104"/>
      <c r="AI300" s="104"/>
      <c r="AJ300" s="104"/>
      <c r="AK300" s="104"/>
      <c r="AL300" s="104"/>
      <c r="AM300" s="104"/>
      <c r="AN300" s="104"/>
      <c r="AO300" s="104"/>
      <c r="AP300" s="104"/>
      <c r="AQ300" s="104"/>
      <c r="AR300" s="104"/>
      <c r="AS300" s="104"/>
      <c r="AT300" s="104"/>
      <c r="AU300" s="104"/>
      <c r="AV300" s="104"/>
      <c r="AW300" s="104"/>
      <c r="AX300" s="104"/>
      <c r="AY300" s="104"/>
      <c r="AZ300" s="104"/>
      <c r="BA300" s="104"/>
      <c r="BB300" s="104"/>
      <c r="BC300" s="104"/>
      <c r="BD300" s="104"/>
      <c r="BE300" s="104"/>
      <c r="BF300" s="104"/>
      <c r="BG300" s="104"/>
      <c r="BH300" s="104"/>
      <c r="BI300" s="104"/>
      <c r="BJ300" s="104"/>
      <c r="BK300" s="104"/>
      <c r="BL300" s="104"/>
      <c r="BM300" s="104"/>
      <c r="BN300" s="104"/>
      <c r="BO300" s="104"/>
      <c r="BP300" s="104"/>
      <c r="BQ300" s="104"/>
    </row>
    <row r="301" spans="2:69">
      <c r="B301" s="104"/>
      <c r="C301" s="155"/>
      <c r="D301" s="104"/>
      <c r="E301" s="104"/>
      <c r="F301" s="104"/>
      <c r="G301" s="104"/>
      <c r="H301" s="104"/>
      <c r="I301" s="104"/>
      <c r="J301" s="104"/>
      <c r="K301" s="104"/>
      <c r="L301" s="104"/>
      <c r="M301" s="147"/>
      <c r="N301" s="104"/>
      <c r="O301" s="104"/>
      <c r="P301" s="104"/>
      <c r="Q301" s="104"/>
      <c r="R301" s="104"/>
      <c r="S301" s="104"/>
      <c r="T301" s="104"/>
      <c r="U301" s="104"/>
      <c r="V301" s="104"/>
      <c r="W301" s="104"/>
      <c r="X301" s="104"/>
      <c r="Y301" s="104"/>
      <c r="Z301" s="104"/>
      <c r="AA301" s="104"/>
      <c r="AB301" s="10"/>
      <c r="AC301" s="104"/>
      <c r="AD301" s="10"/>
      <c r="AE301" s="147"/>
      <c r="AF301" s="104"/>
      <c r="AG301" s="104"/>
      <c r="AH301" s="104"/>
      <c r="AI301" s="104"/>
      <c r="AJ301" s="104"/>
      <c r="AK301" s="104"/>
      <c r="AL301" s="104"/>
      <c r="AM301" s="104"/>
      <c r="AN301" s="104"/>
      <c r="AO301" s="104"/>
      <c r="AP301" s="104"/>
      <c r="AQ301" s="104"/>
      <c r="AR301" s="104"/>
      <c r="AS301" s="104"/>
      <c r="AT301" s="104"/>
      <c r="AU301" s="104"/>
      <c r="AV301" s="104"/>
      <c r="AW301" s="104"/>
      <c r="AX301" s="104"/>
      <c r="AY301" s="104"/>
      <c r="AZ301" s="104"/>
      <c r="BA301" s="104"/>
      <c r="BB301" s="104"/>
      <c r="BC301" s="104"/>
      <c r="BD301" s="104"/>
      <c r="BE301" s="104"/>
      <c r="BF301" s="104"/>
      <c r="BG301" s="104"/>
      <c r="BH301" s="104"/>
      <c r="BI301" s="104"/>
      <c r="BJ301" s="104"/>
      <c r="BK301" s="104"/>
      <c r="BL301" s="104"/>
      <c r="BM301" s="104"/>
      <c r="BN301" s="104"/>
      <c r="BO301" s="104"/>
      <c r="BP301" s="104"/>
      <c r="BQ301" s="104"/>
    </row>
    <row r="302" spans="2:69">
      <c r="B302" s="104"/>
      <c r="C302" s="155"/>
      <c r="D302" s="104"/>
      <c r="E302" s="104"/>
      <c r="F302" s="104"/>
      <c r="G302" s="104"/>
      <c r="H302" s="104"/>
      <c r="I302" s="104"/>
      <c r="J302" s="104"/>
      <c r="K302" s="104"/>
      <c r="L302" s="104"/>
      <c r="M302" s="147"/>
      <c r="N302" s="104"/>
      <c r="O302" s="104"/>
      <c r="P302" s="104"/>
      <c r="Q302" s="104"/>
      <c r="R302" s="104"/>
      <c r="S302" s="104"/>
      <c r="T302" s="104"/>
      <c r="U302" s="104"/>
      <c r="V302" s="104"/>
      <c r="W302" s="104"/>
      <c r="X302" s="104"/>
      <c r="Y302" s="104"/>
      <c r="Z302" s="104"/>
      <c r="AA302" s="104"/>
      <c r="AB302" s="10"/>
      <c r="AC302" s="104"/>
      <c r="AD302" s="10"/>
      <c r="AE302" s="147"/>
      <c r="AF302" s="104"/>
      <c r="AG302" s="104"/>
      <c r="AH302" s="104"/>
      <c r="AI302" s="104"/>
      <c r="AJ302" s="104"/>
      <c r="AK302" s="104"/>
      <c r="AL302" s="104"/>
      <c r="AM302" s="104"/>
      <c r="AN302" s="104"/>
      <c r="AO302" s="104"/>
      <c r="AP302" s="104"/>
      <c r="AQ302" s="104"/>
      <c r="AR302" s="104"/>
      <c r="AS302" s="104"/>
      <c r="AT302" s="104"/>
      <c r="AU302" s="104"/>
      <c r="AV302" s="104"/>
      <c r="AW302" s="104"/>
      <c r="AX302" s="104"/>
      <c r="AY302" s="104"/>
      <c r="AZ302" s="104"/>
      <c r="BA302" s="104"/>
      <c r="BB302" s="104"/>
      <c r="BC302" s="104"/>
      <c r="BD302" s="104"/>
      <c r="BE302" s="104"/>
      <c r="BF302" s="104"/>
      <c r="BG302" s="104"/>
      <c r="BH302" s="104"/>
      <c r="BI302" s="104"/>
      <c r="BJ302" s="104"/>
      <c r="BK302" s="104"/>
      <c r="BL302" s="104"/>
      <c r="BM302" s="104"/>
      <c r="BN302" s="104"/>
      <c r="BO302" s="104"/>
      <c r="BP302" s="104"/>
      <c r="BQ302" s="104"/>
    </row>
    <row r="303" spans="2:69">
      <c r="B303" s="104"/>
      <c r="C303" s="155"/>
      <c r="D303" s="104"/>
      <c r="E303" s="104"/>
      <c r="F303" s="104"/>
      <c r="G303" s="104"/>
      <c r="H303" s="104"/>
      <c r="I303" s="104"/>
      <c r="J303" s="104"/>
      <c r="K303" s="104"/>
      <c r="L303" s="104"/>
      <c r="M303" s="147"/>
      <c r="N303" s="104"/>
      <c r="O303" s="104"/>
      <c r="P303" s="104"/>
      <c r="Q303" s="104"/>
      <c r="R303" s="104"/>
      <c r="S303" s="104"/>
      <c r="T303" s="104"/>
      <c r="U303" s="104"/>
      <c r="V303" s="104"/>
      <c r="W303" s="104"/>
      <c r="X303" s="104"/>
      <c r="Y303" s="104"/>
      <c r="Z303" s="104"/>
      <c r="AA303" s="104"/>
      <c r="AB303" s="10"/>
      <c r="AC303" s="104"/>
      <c r="AD303" s="10"/>
      <c r="AE303" s="147"/>
      <c r="AF303" s="104"/>
      <c r="AG303" s="104"/>
      <c r="AH303" s="104"/>
      <c r="AI303" s="104"/>
      <c r="AJ303" s="104"/>
      <c r="AK303" s="104"/>
      <c r="AL303" s="104"/>
      <c r="AM303" s="104"/>
      <c r="AN303" s="104"/>
      <c r="AO303" s="104"/>
      <c r="AP303" s="104"/>
      <c r="AQ303" s="104"/>
      <c r="AR303" s="104"/>
      <c r="AS303" s="104"/>
      <c r="AT303" s="104"/>
      <c r="AU303" s="104"/>
      <c r="AV303" s="104"/>
      <c r="AW303" s="104"/>
      <c r="AX303" s="104"/>
      <c r="AY303" s="104"/>
      <c r="AZ303" s="104"/>
      <c r="BA303" s="104"/>
      <c r="BB303" s="104"/>
      <c r="BC303" s="104"/>
      <c r="BD303" s="104"/>
      <c r="BE303" s="104"/>
      <c r="BF303" s="104"/>
      <c r="BG303" s="104"/>
      <c r="BH303" s="104"/>
      <c r="BI303" s="104"/>
      <c r="BJ303" s="104"/>
      <c r="BK303" s="104"/>
      <c r="BL303" s="104"/>
      <c r="BM303" s="104"/>
      <c r="BN303" s="104"/>
      <c r="BO303" s="104"/>
      <c r="BP303" s="104"/>
      <c r="BQ303" s="104"/>
    </row>
    <row r="304" spans="2:69">
      <c r="B304" s="104"/>
      <c r="C304" s="155"/>
      <c r="D304" s="104"/>
      <c r="E304" s="104"/>
      <c r="F304" s="104"/>
      <c r="G304" s="104"/>
      <c r="H304" s="104"/>
      <c r="I304" s="104"/>
      <c r="J304" s="104"/>
      <c r="K304" s="104"/>
      <c r="L304" s="104"/>
      <c r="M304" s="147"/>
      <c r="N304" s="104"/>
      <c r="O304" s="104"/>
      <c r="P304" s="104"/>
      <c r="Q304" s="104"/>
      <c r="R304" s="104"/>
      <c r="S304" s="104"/>
      <c r="T304" s="104"/>
      <c r="U304" s="104"/>
      <c r="V304" s="104"/>
      <c r="W304" s="104"/>
      <c r="X304" s="104"/>
      <c r="Y304" s="104"/>
      <c r="Z304" s="104"/>
      <c r="AA304" s="104"/>
      <c r="AB304" s="10"/>
      <c r="AC304" s="104"/>
      <c r="AD304" s="10"/>
      <c r="AE304" s="147"/>
      <c r="AF304" s="104"/>
      <c r="AG304" s="104"/>
      <c r="AH304" s="104"/>
      <c r="AI304" s="104"/>
      <c r="AJ304" s="104"/>
      <c r="AK304" s="104"/>
      <c r="AL304" s="104"/>
      <c r="AM304" s="104"/>
      <c r="AN304" s="104"/>
      <c r="AO304" s="104"/>
      <c r="AP304" s="104"/>
      <c r="AQ304" s="104"/>
      <c r="AR304" s="104"/>
      <c r="AS304" s="104"/>
      <c r="AT304" s="104"/>
      <c r="AU304" s="104"/>
      <c r="AV304" s="104"/>
      <c r="AW304" s="104"/>
      <c r="AX304" s="104"/>
      <c r="AY304" s="104"/>
      <c r="AZ304" s="104"/>
      <c r="BA304" s="104"/>
      <c r="BB304" s="104"/>
      <c r="BC304" s="104"/>
      <c r="BD304" s="104"/>
      <c r="BE304" s="104"/>
      <c r="BF304" s="104"/>
      <c r="BG304" s="104"/>
      <c r="BH304" s="104"/>
      <c r="BI304" s="104"/>
      <c r="BJ304" s="104"/>
      <c r="BK304" s="104"/>
      <c r="BL304" s="104"/>
      <c r="BM304" s="104"/>
      <c r="BN304" s="104"/>
      <c r="BO304" s="104"/>
      <c r="BP304" s="104"/>
      <c r="BQ304" s="104"/>
    </row>
    <row r="305" spans="2:69">
      <c r="B305" s="104"/>
      <c r="C305" s="155"/>
      <c r="D305" s="104"/>
      <c r="E305" s="104"/>
      <c r="F305" s="104"/>
      <c r="G305" s="104"/>
      <c r="H305" s="104"/>
      <c r="I305" s="104"/>
      <c r="J305" s="104"/>
      <c r="K305" s="104"/>
      <c r="L305" s="104"/>
      <c r="M305" s="147"/>
      <c r="N305" s="104"/>
      <c r="O305" s="104"/>
      <c r="P305" s="104"/>
      <c r="Q305" s="104"/>
      <c r="R305" s="104"/>
      <c r="S305" s="104"/>
      <c r="T305" s="104"/>
      <c r="U305" s="104"/>
      <c r="V305" s="104"/>
      <c r="W305" s="104"/>
      <c r="X305" s="104"/>
      <c r="Y305" s="104"/>
      <c r="Z305" s="104"/>
      <c r="AA305" s="104"/>
      <c r="AB305" s="10"/>
      <c r="AC305" s="104"/>
      <c r="AD305" s="10"/>
      <c r="AE305" s="147"/>
      <c r="AF305" s="104"/>
      <c r="AG305" s="104"/>
      <c r="AH305" s="104"/>
      <c r="AI305" s="104"/>
      <c r="AJ305" s="104"/>
      <c r="AK305" s="104"/>
      <c r="AL305" s="104"/>
      <c r="AM305" s="104"/>
      <c r="AN305" s="104"/>
      <c r="AO305" s="104"/>
      <c r="AP305" s="104"/>
      <c r="AQ305" s="104"/>
      <c r="AR305" s="104"/>
      <c r="AS305" s="104"/>
      <c r="AT305" s="104"/>
      <c r="AU305" s="104"/>
      <c r="AV305" s="104"/>
      <c r="AW305" s="104"/>
      <c r="AX305" s="104"/>
      <c r="AY305" s="104"/>
      <c r="AZ305" s="104"/>
      <c r="BA305" s="104"/>
      <c r="BB305" s="104"/>
      <c r="BC305" s="104"/>
      <c r="BD305" s="104"/>
      <c r="BE305" s="104"/>
      <c r="BF305" s="104"/>
      <c r="BG305" s="104"/>
      <c r="BH305" s="104"/>
      <c r="BI305" s="104"/>
      <c r="BJ305" s="104"/>
      <c r="BK305" s="104"/>
      <c r="BL305" s="104"/>
      <c r="BM305" s="104"/>
      <c r="BN305" s="104"/>
      <c r="BO305" s="104"/>
      <c r="BP305" s="104"/>
      <c r="BQ305" s="104"/>
    </row>
    <row r="306" spans="2:69">
      <c r="B306" s="104"/>
      <c r="C306" s="155"/>
      <c r="D306" s="104"/>
      <c r="E306" s="104"/>
      <c r="F306" s="104"/>
      <c r="G306" s="104"/>
      <c r="H306" s="104"/>
      <c r="I306" s="104"/>
      <c r="J306" s="104"/>
      <c r="K306" s="104"/>
      <c r="L306" s="104"/>
      <c r="M306" s="147"/>
      <c r="N306" s="104"/>
      <c r="O306" s="104"/>
      <c r="P306" s="104"/>
      <c r="Q306" s="104"/>
      <c r="R306" s="104"/>
      <c r="S306" s="104"/>
      <c r="T306" s="104"/>
      <c r="U306" s="104"/>
      <c r="V306" s="104"/>
      <c r="W306" s="104"/>
      <c r="X306" s="104"/>
      <c r="Y306" s="104"/>
      <c r="Z306" s="104"/>
      <c r="AA306" s="104"/>
      <c r="AB306" s="10"/>
      <c r="AC306" s="104"/>
      <c r="AD306" s="10"/>
      <c r="AE306" s="147"/>
      <c r="AF306" s="104"/>
      <c r="AG306" s="104"/>
      <c r="AH306" s="104"/>
      <c r="AI306" s="104"/>
      <c r="AJ306" s="104"/>
      <c r="AK306" s="104"/>
      <c r="AL306" s="104"/>
      <c r="AM306" s="104"/>
      <c r="AN306" s="104"/>
      <c r="AO306" s="104"/>
      <c r="AP306" s="104"/>
      <c r="AQ306" s="104"/>
      <c r="AR306" s="104"/>
      <c r="AS306" s="104"/>
      <c r="AT306" s="104"/>
      <c r="AU306" s="104"/>
      <c r="AV306" s="104"/>
      <c r="AW306" s="104"/>
      <c r="AX306" s="104"/>
      <c r="AY306" s="104"/>
      <c r="AZ306" s="104"/>
      <c r="BA306" s="104"/>
      <c r="BB306" s="104"/>
      <c r="BC306" s="104"/>
      <c r="BD306" s="104"/>
      <c r="BE306" s="104"/>
      <c r="BF306" s="104"/>
      <c r="BG306" s="104"/>
      <c r="BH306" s="104"/>
      <c r="BI306" s="104"/>
      <c r="BJ306" s="104"/>
      <c r="BK306" s="104"/>
      <c r="BL306" s="104"/>
      <c r="BM306" s="104"/>
      <c r="BN306" s="104"/>
      <c r="BO306" s="104"/>
      <c r="BP306" s="104"/>
      <c r="BQ306" s="104"/>
    </row>
    <row r="307" spans="2:69">
      <c r="B307" s="104"/>
      <c r="C307" s="155"/>
      <c r="D307" s="104"/>
      <c r="E307" s="104"/>
      <c r="F307" s="104"/>
      <c r="G307" s="104"/>
      <c r="H307" s="104"/>
      <c r="I307" s="104"/>
      <c r="J307" s="104"/>
      <c r="K307" s="104"/>
      <c r="L307" s="104"/>
      <c r="M307" s="147"/>
      <c r="N307" s="104"/>
      <c r="O307" s="104"/>
      <c r="P307" s="104"/>
      <c r="Q307" s="104"/>
      <c r="R307" s="104"/>
      <c r="S307" s="104"/>
      <c r="T307" s="104"/>
      <c r="U307" s="104"/>
      <c r="V307" s="104"/>
      <c r="W307" s="104"/>
      <c r="X307" s="104"/>
      <c r="Y307" s="104"/>
      <c r="Z307" s="104"/>
      <c r="AA307" s="104"/>
      <c r="AB307" s="10"/>
      <c r="AC307" s="104"/>
      <c r="AD307" s="10"/>
      <c r="AE307" s="147"/>
      <c r="AF307" s="104"/>
      <c r="AG307" s="104"/>
      <c r="AH307" s="104"/>
      <c r="AI307" s="104"/>
      <c r="AJ307" s="104"/>
      <c r="AK307" s="104"/>
      <c r="AL307" s="104"/>
      <c r="AM307" s="104"/>
      <c r="AN307" s="104"/>
      <c r="AO307" s="104"/>
      <c r="AP307" s="104"/>
      <c r="AQ307" s="104"/>
      <c r="AR307" s="104"/>
      <c r="AS307" s="104"/>
      <c r="AT307" s="104"/>
      <c r="AU307" s="104"/>
      <c r="AV307" s="104"/>
      <c r="AW307" s="104"/>
      <c r="AX307" s="104"/>
      <c r="AY307" s="104"/>
      <c r="AZ307" s="104"/>
      <c r="BA307" s="104"/>
      <c r="BB307" s="104"/>
      <c r="BC307" s="104"/>
      <c r="BD307" s="104"/>
      <c r="BE307" s="104"/>
      <c r="BF307" s="104"/>
      <c r="BG307" s="104"/>
      <c r="BH307" s="104"/>
      <c r="BI307" s="104"/>
      <c r="BJ307" s="104"/>
      <c r="BK307" s="104"/>
      <c r="BL307" s="104"/>
      <c r="BM307" s="104"/>
      <c r="BN307" s="104"/>
      <c r="BO307" s="104"/>
      <c r="BP307" s="104"/>
      <c r="BQ307" s="104"/>
    </row>
    <row r="308" spans="2:69">
      <c r="B308" s="104"/>
      <c r="C308" s="155"/>
      <c r="D308" s="104"/>
      <c r="E308" s="104"/>
      <c r="F308" s="104"/>
      <c r="G308" s="104"/>
      <c r="H308" s="104"/>
      <c r="I308" s="104"/>
      <c r="J308" s="104"/>
      <c r="K308" s="104"/>
      <c r="L308" s="104"/>
      <c r="M308" s="147"/>
      <c r="N308" s="104"/>
      <c r="O308" s="104"/>
      <c r="P308" s="104"/>
      <c r="Q308" s="104"/>
      <c r="R308" s="104"/>
      <c r="S308" s="104"/>
      <c r="T308" s="104"/>
      <c r="U308" s="104"/>
      <c r="V308" s="104"/>
      <c r="W308" s="104"/>
      <c r="X308" s="104"/>
      <c r="Y308" s="104"/>
      <c r="Z308" s="104"/>
      <c r="AA308" s="104"/>
      <c r="AB308" s="10"/>
      <c r="AC308" s="104"/>
      <c r="AD308" s="10"/>
      <c r="AE308" s="147"/>
      <c r="AF308" s="104"/>
      <c r="AG308" s="104"/>
      <c r="AH308" s="104"/>
      <c r="AI308" s="104"/>
      <c r="AJ308" s="104"/>
      <c r="AK308" s="104"/>
      <c r="AL308" s="104"/>
      <c r="AM308" s="104"/>
      <c r="AN308" s="104"/>
      <c r="AO308" s="104"/>
      <c r="AP308" s="104"/>
      <c r="AQ308" s="104"/>
      <c r="AR308" s="104"/>
      <c r="AS308" s="104"/>
      <c r="AT308" s="104"/>
      <c r="AU308" s="104"/>
      <c r="AV308" s="104"/>
      <c r="AW308" s="104"/>
      <c r="AX308" s="104"/>
      <c r="AY308" s="104"/>
      <c r="AZ308" s="104"/>
      <c r="BA308" s="104"/>
      <c r="BB308" s="104"/>
      <c r="BC308" s="104"/>
      <c r="BD308" s="104"/>
      <c r="BE308" s="104"/>
      <c r="BF308" s="104"/>
      <c r="BG308" s="104"/>
      <c r="BH308" s="104"/>
      <c r="BI308" s="104"/>
      <c r="BJ308" s="104"/>
      <c r="BK308" s="104"/>
      <c r="BL308" s="104"/>
      <c r="BM308" s="104"/>
      <c r="BN308" s="104"/>
      <c r="BO308" s="104"/>
      <c r="BP308" s="104"/>
      <c r="BQ308" s="104"/>
    </row>
    <row r="309" spans="2:69">
      <c r="B309" s="104"/>
      <c r="C309" s="155"/>
      <c r="D309" s="104"/>
      <c r="E309" s="104"/>
      <c r="F309" s="104"/>
      <c r="G309" s="104"/>
      <c r="H309" s="104"/>
      <c r="I309" s="104"/>
      <c r="J309" s="104"/>
      <c r="K309" s="104"/>
      <c r="L309" s="104"/>
      <c r="M309" s="147"/>
      <c r="N309" s="104"/>
      <c r="O309" s="104"/>
      <c r="P309" s="104"/>
      <c r="Q309" s="104"/>
      <c r="R309" s="104"/>
      <c r="S309" s="104"/>
      <c r="T309" s="104"/>
      <c r="U309" s="104"/>
      <c r="V309" s="104"/>
      <c r="W309" s="104"/>
      <c r="X309" s="104"/>
      <c r="Y309" s="104"/>
      <c r="Z309" s="104"/>
      <c r="AA309" s="104"/>
      <c r="AB309" s="10"/>
      <c r="AC309" s="104"/>
      <c r="AD309" s="10"/>
      <c r="AE309" s="147"/>
      <c r="AF309" s="104"/>
      <c r="AG309" s="104"/>
      <c r="AH309" s="104"/>
      <c r="AI309" s="104"/>
      <c r="AJ309" s="104"/>
      <c r="AK309" s="104"/>
      <c r="AL309" s="104"/>
      <c r="AM309" s="104"/>
      <c r="AN309" s="104"/>
      <c r="AO309" s="104"/>
      <c r="AP309" s="104"/>
      <c r="AQ309" s="104"/>
      <c r="AR309" s="104"/>
      <c r="AS309" s="104"/>
      <c r="AT309" s="104"/>
      <c r="AU309" s="104"/>
      <c r="AV309" s="104"/>
      <c r="AW309" s="104"/>
      <c r="AX309" s="104"/>
      <c r="AY309" s="104"/>
      <c r="AZ309" s="104"/>
      <c r="BA309" s="104"/>
      <c r="BB309" s="104"/>
      <c r="BC309" s="104"/>
      <c r="BD309" s="104"/>
      <c r="BE309" s="104"/>
      <c r="BF309" s="104"/>
      <c r="BG309" s="104"/>
      <c r="BH309" s="104"/>
      <c r="BI309" s="104"/>
      <c r="BJ309" s="104"/>
      <c r="BK309" s="104"/>
      <c r="BL309" s="104"/>
      <c r="BM309" s="104"/>
      <c r="BN309" s="104"/>
      <c r="BO309" s="104"/>
      <c r="BP309" s="104"/>
      <c r="BQ309" s="104"/>
    </row>
    <row r="310" spans="2:69">
      <c r="B310" s="104"/>
      <c r="C310" s="155"/>
      <c r="D310" s="104"/>
      <c r="E310" s="104"/>
      <c r="F310" s="104"/>
      <c r="G310" s="104"/>
      <c r="H310" s="104"/>
      <c r="I310" s="104"/>
      <c r="J310" s="104"/>
      <c r="K310" s="104"/>
      <c r="L310" s="104"/>
      <c r="M310" s="147"/>
      <c r="N310" s="104"/>
      <c r="O310" s="104"/>
      <c r="P310" s="104"/>
      <c r="Q310" s="104"/>
      <c r="R310" s="104"/>
      <c r="S310" s="104"/>
      <c r="T310" s="104"/>
      <c r="U310" s="104"/>
      <c r="V310" s="104"/>
      <c r="W310" s="104"/>
      <c r="X310" s="104"/>
      <c r="Y310" s="104"/>
      <c r="Z310" s="104"/>
      <c r="AA310" s="104"/>
      <c r="AB310" s="10"/>
      <c r="AC310" s="104"/>
      <c r="AD310" s="10"/>
      <c r="AE310" s="147"/>
      <c r="AF310" s="104"/>
      <c r="AG310" s="104"/>
      <c r="AH310" s="104"/>
      <c r="AI310" s="104"/>
      <c r="AJ310" s="104"/>
      <c r="AK310" s="104"/>
      <c r="AL310" s="104"/>
      <c r="AM310" s="104"/>
      <c r="AN310" s="104"/>
      <c r="AO310" s="104"/>
      <c r="AP310" s="104"/>
      <c r="AQ310" s="104"/>
      <c r="AR310" s="104"/>
      <c r="AS310" s="104"/>
      <c r="AT310" s="104"/>
      <c r="AU310" s="104"/>
      <c r="AV310" s="104"/>
      <c r="AW310" s="104"/>
      <c r="AX310" s="104"/>
      <c r="AY310" s="104"/>
      <c r="AZ310" s="104"/>
      <c r="BA310" s="104"/>
      <c r="BB310" s="104"/>
      <c r="BC310" s="104"/>
      <c r="BD310" s="104"/>
      <c r="BE310" s="104"/>
      <c r="BF310" s="104"/>
      <c r="BG310" s="104"/>
      <c r="BH310" s="104"/>
      <c r="BI310" s="104"/>
      <c r="BJ310" s="104"/>
      <c r="BK310" s="104"/>
      <c r="BL310" s="104"/>
      <c r="BM310" s="104"/>
      <c r="BN310" s="104"/>
      <c r="BO310" s="104"/>
      <c r="BP310" s="104"/>
      <c r="BQ310" s="104"/>
    </row>
    <row r="311" spans="2:69">
      <c r="B311" s="104"/>
      <c r="C311" s="155"/>
      <c r="D311" s="104"/>
      <c r="E311" s="104"/>
      <c r="F311" s="104"/>
      <c r="G311" s="104"/>
      <c r="H311" s="104"/>
      <c r="I311" s="104"/>
      <c r="J311" s="104"/>
      <c r="K311" s="104"/>
      <c r="L311" s="104"/>
      <c r="M311" s="147"/>
      <c r="N311" s="104"/>
      <c r="O311" s="104"/>
      <c r="P311" s="104"/>
      <c r="Q311" s="104"/>
      <c r="R311" s="104"/>
      <c r="S311" s="104"/>
      <c r="T311" s="104"/>
      <c r="U311" s="104"/>
      <c r="V311" s="104"/>
      <c r="W311" s="104"/>
      <c r="X311" s="104"/>
      <c r="Y311" s="104"/>
      <c r="Z311" s="104"/>
      <c r="AA311" s="104"/>
      <c r="AB311" s="10"/>
      <c r="AC311" s="104"/>
      <c r="AD311" s="10"/>
      <c r="AE311" s="147"/>
      <c r="AF311" s="104"/>
      <c r="AG311" s="104"/>
      <c r="AH311" s="104"/>
      <c r="AI311" s="104"/>
      <c r="AJ311" s="104"/>
      <c r="AK311" s="104"/>
      <c r="AL311" s="104"/>
      <c r="AM311" s="104"/>
      <c r="AN311" s="104"/>
      <c r="AO311" s="104"/>
      <c r="AP311" s="104"/>
      <c r="AQ311" s="104"/>
      <c r="AR311" s="104"/>
      <c r="AS311" s="104"/>
      <c r="AT311" s="104"/>
      <c r="AU311" s="104"/>
      <c r="AV311" s="104"/>
      <c r="AW311" s="104"/>
      <c r="AX311" s="104"/>
      <c r="AY311" s="104"/>
      <c r="AZ311" s="104"/>
      <c r="BA311" s="104"/>
      <c r="BB311" s="104"/>
      <c r="BC311" s="104"/>
      <c r="BD311" s="104"/>
      <c r="BE311" s="104"/>
      <c r="BF311" s="104"/>
      <c r="BG311" s="104"/>
      <c r="BH311" s="104"/>
      <c r="BI311" s="104"/>
      <c r="BJ311" s="104"/>
      <c r="BK311" s="104"/>
      <c r="BL311" s="104"/>
      <c r="BM311" s="104"/>
      <c r="BN311" s="104"/>
      <c r="BO311" s="104"/>
      <c r="BP311" s="104"/>
      <c r="BQ311" s="104"/>
    </row>
    <row r="312" spans="2:69">
      <c r="B312" s="104"/>
      <c r="C312" s="155"/>
      <c r="D312" s="104"/>
      <c r="E312" s="104"/>
      <c r="F312" s="104"/>
      <c r="G312" s="104"/>
      <c r="H312" s="104"/>
      <c r="I312" s="104"/>
      <c r="J312" s="104"/>
      <c r="K312" s="104"/>
      <c r="L312" s="104"/>
      <c r="M312" s="147"/>
      <c r="N312" s="104"/>
      <c r="O312" s="104"/>
      <c r="P312" s="104"/>
      <c r="Q312" s="104"/>
      <c r="R312" s="104"/>
      <c r="S312" s="104"/>
      <c r="T312" s="104"/>
      <c r="U312" s="104"/>
      <c r="V312" s="104"/>
      <c r="W312" s="104"/>
      <c r="X312" s="104"/>
      <c r="Y312" s="104"/>
      <c r="Z312" s="104"/>
      <c r="AA312" s="104"/>
      <c r="AB312" s="10"/>
      <c r="AC312" s="104"/>
      <c r="AD312" s="10"/>
      <c r="AE312" s="147"/>
      <c r="AF312" s="104"/>
      <c r="AG312" s="104"/>
      <c r="AH312" s="104"/>
      <c r="AI312" s="104"/>
      <c r="AJ312" s="104"/>
      <c r="AK312" s="104"/>
      <c r="AL312" s="104"/>
      <c r="AM312" s="104"/>
      <c r="AN312" s="104"/>
      <c r="AO312" s="104"/>
      <c r="AP312" s="104"/>
      <c r="AQ312" s="104"/>
      <c r="AR312" s="104"/>
      <c r="AS312" s="104"/>
      <c r="AT312" s="104"/>
      <c r="AU312" s="104"/>
      <c r="AV312" s="104"/>
      <c r="AW312" s="104"/>
      <c r="AX312" s="104"/>
      <c r="AY312" s="104"/>
      <c r="AZ312" s="104"/>
      <c r="BA312" s="104"/>
      <c r="BB312" s="104"/>
      <c r="BC312" s="104"/>
      <c r="BD312" s="104"/>
      <c r="BE312" s="104"/>
      <c r="BF312" s="104"/>
      <c r="BG312" s="104"/>
      <c r="BH312" s="104"/>
      <c r="BI312" s="104"/>
      <c r="BJ312" s="104"/>
      <c r="BK312" s="104"/>
      <c r="BL312" s="104"/>
      <c r="BM312" s="104"/>
      <c r="BN312" s="104"/>
      <c r="BO312" s="104"/>
      <c r="BP312" s="104"/>
      <c r="BQ312" s="104"/>
    </row>
    <row r="313" spans="2:69">
      <c r="B313" s="104"/>
      <c r="C313" s="155"/>
      <c r="D313" s="104"/>
      <c r="E313" s="104"/>
      <c r="F313" s="104"/>
      <c r="G313" s="104"/>
      <c r="H313" s="104"/>
      <c r="I313" s="104"/>
      <c r="J313" s="104"/>
      <c r="K313" s="104"/>
      <c r="L313" s="104"/>
      <c r="M313" s="147"/>
      <c r="N313" s="104"/>
      <c r="O313" s="104"/>
      <c r="P313" s="104"/>
      <c r="Q313" s="104"/>
      <c r="R313" s="104"/>
      <c r="S313" s="104"/>
      <c r="T313" s="104"/>
      <c r="U313" s="104"/>
      <c r="V313" s="104"/>
      <c r="W313" s="104"/>
      <c r="X313" s="104"/>
      <c r="Y313" s="104"/>
      <c r="Z313" s="104"/>
      <c r="AA313" s="104"/>
      <c r="AB313" s="10"/>
      <c r="AC313" s="104"/>
      <c r="AD313" s="10"/>
      <c r="AE313" s="147"/>
      <c r="AF313" s="104"/>
      <c r="AG313" s="104"/>
      <c r="AH313" s="104"/>
      <c r="AI313" s="104"/>
      <c r="AJ313" s="104"/>
      <c r="AK313" s="104"/>
      <c r="AL313" s="104"/>
      <c r="AM313" s="104"/>
      <c r="AN313" s="104"/>
      <c r="AO313" s="104"/>
      <c r="AP313" s="104"/>
      <c r="AQ313" s="104"/>
      <c r="AR313" s="104"/>
      <c r="AS313" s="104"/>
      <c r="AT313" s="104"/>
      <c r="AU313" s="104"/>
      <c r="AV313" s="104"/>
      <c r="AW313" s="104"/>
      <c r="AX313" s="104"/>
      <c r="AY313" s="104"/>
      <c r="AZ313" s="104"/>
      <c r="BA313" s="104"/>
      <c r="BB313" s="104"/>
      <c r="BC313" s="104"/>
      <c r="BD313" s="104"/>
      <c r="BE313" s="104"/>
      <c r="BF313" s="104"/>
      <c r="BG313" s="104"/>
      <c r="BH313" s="104"/>
      <c r="BI313" s="104"/>
      <c r="BJ313" s="104"/>
      <c r="BK313" s="104"/>
      <c r="BL313" s="104"/>
      <c r="BM313" s="104"/>
      <c r="BN313" s="104"/>
      <c r="BO313" s="104"/>
      <c r="BP313" s="104"/>
      <c r="BQ313" s="104"/>
    </row>
    <row r="314" spans="2:69">
      <c r="B314" s="104"/>
      <c r="C314" s="155"/>
      <c r="D314" s="104"/>
      <c r="E314" s="104"/>
      <c r="F314" s="104"/>
      <c r="G314" s="104"/>
      <c r="H314" s="104"/>
      <c r="I314" s="104"/>
      <c r="J314" s="104"/>
      <c r="K314" s="104"/>
      <c r="L314" s="104"/>
      <c r="M314" s="147"/>
      <c r="N314" s="104"/>
      <c r="O314" s="104"/>
      <c r="P314" s="104"/>
      <c r="Q314" s="104"/>
      <c r="R314" s="104"/>
      <c r="S314" s="104"/>
      <c r="T314" s="104"/>
      <c r="U314" s="104"/>
      <c r="V314" s="104"/>
      <c r="W314" s="104"/>
      <c r="X314" s="104"/>
      <c r="Y314" s="104"/>
      <c r="Z314" s="104"/>
      <c r="AA314" s="104"/>
      <c r="AB314" s="10"/>
      <c r="AC314" s="104"/>
      <c r="AD314" s="10"/>
      <c r="AE314" s="147"/>
      <c r="AF314" s="104"/>
      <c r="AG314" s="104"/>
      <c r="AH314" s="104"/>
      <c r="AI314" s="104"/>
      <c r="AJ314" s="104"/>
      <c r="AK314" s="104"/>
      <c r="AL314" s="104"/>
      <c r="AM314" s="104"/>
      <c r="AN314" s="104"/>
      <c r="AO314" s="104"/>
      <c r="AP314" s="104"/>
      <c r="AQ314" s="104"/>
      <c r="AR314" s="104"/>
      <c r="AS314" s="104"/>
      <c r="AT314" s="104"/>
      <c r="AU314" s="104"/>
      <c r="AV314" s="104"/>
      <c r="AW314" s="104"/>
      <c r="AX314" s="104"/>
      <c r="AY314" s="104"/>
      <c r="AZ314" s="104"/>
      <c r="BA314" s="104"/>
      <c r="BB314" s="104"/>
      <c r="BC314" s="104"/>
      <c r="BD314" s="104"/>
      <c r="BE314" s="104"/>
      <c r="BF314" s="104"/>
      <c r="BG314" s="104"/>
      <c r="BH314" s="104"/>
      <c r="BI314" s="104"/>
      <c r="BJ314" s="104"/>
      <c r="BK314" s="104"/>
      <c r="BL314" s="104"/>
      <c r="BM314" s="104"/>
      <c r="BN314" s="104"/>
      <c r="BO314" s="104"/>
      <c r="BP314" s="104"/>
      <c r="BQ314" s="104"/>
    </row>
    <row r="315" spans="2:69">
      <c r="B315" s="104"/>
      <c r="C315" s="155"/>
      <c r="D315" s="104"/>
      <c r="E315" s="104"/>
      <c r="F315" s="104"/>
      <c r="G315" s="104"/>
      <c r="H315" s="104"/>
      <c r="I315" s="104"/>
      <c r="J315" s="104"/>
      <c r="K315" s="104"/>
      <c r="L315" s="104"/>
      <c r="M315" s="147"/>
      <c r="N315" s="104"/>
      <c r="O315" s="104"/>
      <c r="P315" s="104"/>
      <c r="Q315" s="104"/>
      <c r="R315" s="104"/>
      <c r="S315" s="104"/>
      <c r="T315" s="104"/>
      <c r="U315" s="104"/>
      <c r="V315" s="104"/>
      <c r="W315" s="104"/>
      <c r="X315" s="104"/>
      <c r="Y315" s="104"/>
      <c r="Z315" s="104"/>
      <c r="AA315" s="104"/>
      <c r="AB315" s="10"/>
      <c r="AC315" s="104"/>
      <c r="AD315" s="10"/>
      <c r="AE315" s="147"/>
      <c r="AF315" s="104"/>
      <c r="AG315" s="104"/>
      <c r="AH315" s="104"/>
      <c r="AI315" s="104"/>
      <c r="AJ315" s="104"/>
      <c r="AK315" s="104"/>
      <c r="AL315" s="104"/>
      <c r="AM315" s="104"/>
      <c r="AN315" s="104"/>
      <c r="AO315" s="104"/>
      <c r="AP315" s="104"/>
      <c r="AQ315" s="104"/>
      <c r="AR315" s="104"/>
      <c r="AS315" s="104"/>
      <c r="AT315" s="104"/>
      <c r="AU315" s="104"/>
      <c r="AV315" s="104"/>
      <c r="AW315" s="104"/>
      <c r="AX315" s="104"/>
      <c r="AY315" s="104"/>
      <c r="AZ315" s="104"/>
      <c r="BA315" s="104"/>
      <c r="BB315" s="104"/>
      <c r="BC315" s="104"/>
      <c r="BD315" s="104"/>
      <c r="BE315" s="104"/>
      <c r="BF315" s="104"/>
      <c r="BG315" s="104"/>
      <c r="BH315" s="104"/>
      <c r="BI315" s="104"/>
      <c r="BJ315" s="104"/>
      <c r="BK315" s="104"/>
      <c r="BL315" s="104"/>
      <c r="BM315" s="104"/>
      <c r="BN315" s="104"/>
      <c r="BO315" s="104"/>
      <c r="BP315" s="104"/>
      <c r="BQ315" s="104"/>
    </row>
    <row r="316" spans="2:69">
      <c r="B316" s="104"/>
      <c r="C316" s="155"/>
      <c r="D316" s="104"/>
      <c r="E316" s="104"/>
      <c r="F316" s="104"/>
      <c r="G316" s="104"/>
      <c r="H316" s="104"/>
      <c r="I316" s="104"/>
      <c r="J316" s="104"/>
      <c r="K316" s="104"/>
      <c r="L316" s="104"/>
      <c r="M316" s="147"/>
      <c r="N316" s="104"/>
      <c r="O316" s="104"/>
      <c r="P316" s="104"/>
      <c r="Q316" s="104"/>
      <c r="R316" s="104"/>
      <c r="S316" s="104"/>
      <c r="T316" s="104"/>
      <c r="U316" s="104"/>
      <c r="V316" s="104"/>
      <c r="W316" s="104"/>
      <c r="X316" s="104"/>
      <c r="Y316" s="104"/>
      <c r="Z316" s="104"/>
      <c r="AA316" s="104"/>
      <c r="AB316" s="10"/>
      <c r="AC316" s="104"/>
      <c r="AD316" s="10"/>
      <c r="AE316" s="147"/>
      <c r="AF316" s="104"/>
      <c r="AG316" s="104"/>
      <c r="AH316" s="104"/>
      <c r="AI316" s="104"/>
      <c r="AJ316" s="104"/>
      <c r="AK316" s="104"/>
      <c r="AL316" s="104"/>
      <c r="AM316" s="104"/>
      <c r="AN316" s="104"/>
      <c r="AO316" s="104"/>
      <c r="AP316" s="104"/>
      <c r="AQ316" s="104"/>
      <c r="AR316" s="104"/>
      <c r="AS316" s="104"/>
      <c r="AT316" s="104"/>
      <c r="AU316" s="104"/>
      <c r="AV316" s="104"/>
      <c r="AW316" s="104"/>
      <c r="AX316" s="104"/>
      <c r="AY316" s="104"/>
      <c r="AZ316" s="104"/>
      <c r="BA316" s="104"/>
      <c r="BB316" s="104"/>
      <c r="BC316" s="104"/>
      <c r="BD316" s="104"/>
      <c r="BE316" s="104"/>
      <c r="BF316" s="104"/>
      <c r="BG316" s="104"/>
      <c r="BH316" s="104"/>
      <c r="BI316" s="104"/>
      <c r="BJ316" s="104"/>
      <c r="BK316" s="104"/>
      <c r="BL316" s="104"/>
      <c r="BM316" s="104"/>
      <c r="BN316" s="104"/>
      <c r="BO316" s="104"/>
      <c r="BP316" s="104"/>
      <c r="BQ316" s="104"/>
    </row>
    <row r="317" spans="2:69">
      <c r="B317" s="104"/>
      <c r="C317" s="155"/>
      <c r="D317" s="104"/>
      <c r="E317" s="104"/>
      <c r="F317" s="104"/>
      <c r="G317" s="104"/>
      <c r="H317" s="104"/>
      <c r="I317" s="104"/>
      <c r="J317" s="104"/>
      <c r="K317" s="104"/>
      <c r="L317" s="104"/>
      <c r="M317" s="147"/>
      <c r="N317" s="104"/>
      <c r="O317" s="104"/>
      <c r="P317" s="104"/>
      <c r="Q317" s="104"/>
      <c r="R317" s="104"/>
      <c r="S317" s="104"/>
      <c r="T317" s="104"/>
      <c r="U317" s="104"/>
      <c r="V317" s="104"/>
      <c r="W317" s="104"/>
      <c r="X317" s="104"/>
      <c r="Y317" s="104"/>
      <c r="Z317" s="104"/>
      <c r="AA317" s="104"/>
      <c r="AB317" s="10"/>
      <c r="AC317" s="104"/>
      <c r="AD317" s="10"/>
      <c r="AE317" s="147"/>
      <c r="AF317" s="104"/>
      <c r="AG317" s="104"/>
      <c r="AH317" s="104"/>
      <c r="AI317" s="104"/>
      <c r="AJ317" s="104"/>
      <c r="AK317" s="104"/>
      <c r="AL317" s="104"/>
      <c r="AM317" s="104"/>
      <c r="AN317" s="104"/>
      <c r="AO317" s="104"/>
      <c r="AP317" s="104"/>
      <c r="AQ317" s="104"/>
      <c r="AR317" s="104"/>
      <c r="AS317" s="104"/>
      <c r="AT317" s="104"/>
      <c r="AU317" s="104"/>
      <c r="AV317" s="104"/>
      <c r="AW317" s="104"/>
      <c r="AX317" s="104"/>
      <c r="AY317" s="104"/>
      <c r="AZ317" s="104"/>
      <c r="BA317" s="104"/>
      <c r="BB317" s="104"/>
      <c r="BC317" s="104"/>
      <c r="BD317" s="104"/>
      <c r="BE317" s="104"/>
      <c r="BF317" s="104"/>
      <c r="BG317" s="104"/>
      <c r="BH317" s="104"/>
      <c r="BI317" s="104"/>
      <c r="BJ317" s="104"/>
      <c r="BK317" s="104"/>
      <c r="BL317" s="104"/>
      <c r="BM317" s="104"/>
      <c r="BN317" s="104"/>
      <c r="BO317" s="104"/>
      <c r="BP317" s="104"/>
      <c r="BQ317" s="104"/>
    </row>
    <row r="318" spans="2:69">
      <c r="B318" s="104"/>
      <c r="C318" s="155"/>
      <c r="D318" s="104"/>
      <c r="E318" s="104"/>
      <c r="F318" s="104"/>
      <c r="G318" s="104"/>
      <c r="H318" s="104"/>
      <c r="I318" s="104"/>
      <c r="J318" s="104"/>
      <c r="K318" s="104"/>
      <c r="L318" s="104"/>
      <c r="M318" s="147"/>
      <c r="N318" s="104"/>
      <c r="O318" s="104"/>
      <c r="P318" s="104"/>
      <c r="Q318" s="104"/>
      <c r="R318" s="104"/>
      <c r="S318" s="104"/>
      <c r="T318" s="104"/>
      <c r="U318" s="104"/>
      <c r="V318" s="104"/>
      <c r="W318" s="104"/>
      <c r="X318" s="104"/>
      <c r="Y318" s="104"/>
      <c r="Z318" s="104"/>
      <c r="AA318" s="104"/>
      <c r="AB318" s="10"/>
      <c r="AC318" s="104"/>
      <c r="AD318" s="10"/>
      <c r="AE318" s="147"/>
      <c r="AF318" s="104"/>
      <c r="AG318" s="104"/>
      <c r="AH318" s="104"/>
      <c r="AI318" s="104"/>
      <c r="AJ318" s="104"/>
      <c r="AK318" s="104"/>
      <c r="AL318" s="104"/>
      <c r="AM318" s="104"/>
      <c r="AN318" s="104"/>
      <c r="AO318" s="104"/>
      <c r="AP318" s="104"/>
      <c r="AQ318" s="104"/>
      <c r="AR318" s="104"/>
      <c r="AS318" s="104"/>
      <c r="AT318" s="104"/>
      <c r="AU318" s="104"/>
      <c r="AV318" s="104"/>
      <c r="AW318" s="104"/>
      <c r="AX318" s="104"/>
      <c r="AY318" s="104"/>
      <c r="AZ318" s="104"/>
      <c r="BA318" s="104"/>
      <c r="BB318" s="104"/>
      <c r="BC318" s="104"/>
      <c r="BD318" s="104"/>
      <c r="BE318" s="104"/>
      <c r="BF318" s="104"/>
      <c r="BG318" s="104"/>
      <c r="BH318" s="104"/>
      <c r="BI318" s="104"/>
      <c r="BJ318" s="104"/>
      <c r="BK318" s="104"/>
      <c r="BL318" s="104"/>
      <c r="BM318" s="104"/>
      <c r="BN318" s="104"/>
      <c r="BO318" s="104"/>
      <c r="BP318" s="104"/>
      <c r="BQ318" s="104"/>
    </row>
    <row r="319" spans="2:69">
      <c r="B319" s="104"/>
      <c r="C319" s="155"/>
      <c r="D319" s="104"/>
      <c r="E319" s="104"/>
      <c r="F319" s="104"/>
      <c r="G319" s="104"/>
      <c r="H319" s="104"/>
      <c r="I319" s="104"/>
      <c r="J319" s="104"/>
      <c r="K319" s="104"/>
      <c r="L319" s="104"/>
      <c r="M319" s="147"/>
      <c r="N319" s="104"/>
      <c r="O319" s="104"/>
      <c r="P319" s="104"/>
      <c r="Q319" s="104"/>
      <c r="R319" s="104"/>
      <c r="S319" s="104"/>
      <c r="T319" s="104"/>
      <c r="U319" s="104"/>
      <c r="V319" s="104"/>
      <c r="W319" s="104"/>
      <c r="X319" s="104"/>
      <c r="Y319" s="104"/>
      <c r="Z319" s="104"/>
      <c r="AA319" s="104"/>
      <c r="AB319" s="10"/>
      <c r="AC319" s="104"/>
      <c r="AD319" s="10"/>
      <c r="AE319" s="147"/>
      <c r="AF319" s="104"/>
      <c r="AG319" s="104"/>
      <c r="AH319" s="104"/>
      <c r="AI319" s="104"/>
      <c r="AJ319" s="104"/>
      <c r="AK319" s="104"/>
      <c r="AL319" s="104"/>
      <c r="AM319" s="104"/>
      <c r="AN319" s="104"/>
      <c r="AO319" s="104"/>
      <c r="AP319" s="104"/>
      <c r="AQ319" s="104"/>
      <c r="AR319" s="104"/>
      <c r="AS319" s="104"/>
      <c r="AT319" s="104"/>
      <c r="AU319" s="104"/>
      <c r="AV319" s="104"/>
      <c r="AW319" s="104"/>
      <c r="AX319" s="104"/>
      <c r="AY319" s="104"/>
      <c r="AZ319" s="104"/>
      <c r="BA319" s="104"/>
      <c r="BB319" s="104"/>
      <c r="BC319" s="104"/>
      <c r="BD319" s="104"/>
      <c r="BE319" s="104"/>
      <c r="BF319" s="104"/>
      <c r="BG319" s="104"/>
      <c r="BH319" s="104"/>
      <c r="BI319" s="104"/>
      <c r="BJ319" s="104"/>
      <c r="BK319" s="104"/>
      <c r="BL319" s="104"/>
      <c r="BM319" s="104"/>
      <c r="BN319" s="104"/>
      <c r="BO319" s="104"/>
      <c r="BP319" s="104"/>
      <c r="BQ319" s="104"/>
    </row>
    <row r="320" spans="2:69">
      <c r="B320" s="104"/>
      <c r="C320" s="155"/>
      <c r="D320" s="104"/>
      <c r="E320" s="104"/>
      <c r="F320" s="104"/>
      <c r="G320" s="104"/>
      <c r="H320" s="104"/>
      <c r="I320" s="104"/>
      <c r="J320" s="104"/>
      <c r="K320" s="104"/>
      <c r="L320" s="104"/>
      <c r="M320" s="147"/>
      <c r="N320" s="104"/>
      <c r="O320" s="104"/>
      <c r="P320" s="104"/>
      <c r="Q320" s="104"/>
      <c r="R320" s="104"/>
      <c r="S320" s="104"/>
      <c r="T320" s="104"/>
      <c r="U320" s="104"/>
      <c r="V320" s="104"/>
      <c r="W320" s="104"/>
      <c r="X320" s="104"/>
      <c r="Y320" s="104"/>
      <c r="Z320" s="104"/>
      <c r="AA320" s="104"/>
      <c r="AB320" s="10"/>
      <c r="AC320" s="104"/>
      <c r="AD320" s="10"/>
      <c r="AE320" s="147"/>
      <c r="AF320" s="104"/>
      <c r="AG320" s="104"/>
      <c r="AH320" s="104"/>
      <c r="AI320" s="104"/>
      <c r="AJ320" s="104"/>
      <c r="AK320" s="104"/>
      <c r="AL320" s="104"/>
      <c r="AM320" s="104"/>
      <c r="AN320" s="104"/>
      <c r="AO320" s="104"/>
      <c r="AP320" s="104"/>
      <c r="AQ320" s="104"/>
      <c r="AR320" s="104"/>
      <c r="AS320" s="104"/>
      <c r="AT320" s="104"/>
      <c r="AU320" s="104"/>
      <c r="AV320" s="104"/>
      <c r="AW320" s="104"/>
      <c r="AX320" s="104"/>
      <c r="AY320" s="104"/>
      <c r="AZ320" s="104"/>
      <c r="BA320" s="104"/>
      <c r="BB320" s="104"/>
      <c r="BC320" s="104"/>
      <c r="BD320" s="104"/>
      <c r="BE320" s="104"/>
      <c r="BF320" s="104"/>
      <c r="BG320" s="104"/>
      <c r="BH320" s="104"/>
      <c r="BI320" s="104"/>
      <c r="BJ320" s="104"/>
      <c r="BK320" s="104"/>
      <c r="BL320" s="104"/>
      <c r="BM320" s="104"/>
      <c r="BN320" s="104"/>
      <c r="BO320" s="104"/>
      <c r="BP320" s="104"/>
      <c r="BQ320" s="104"/>
    </row>
    <row r="321" spans="2:69">
      <c r="B321" s="104"/>
      <c r="C321" s="155"/>
      <c r="D321" s="104"/>
      <c r="E321" s="104"/>
      <c r="F321" s="104"/>
      <c r="G321" s="104"/>
      <c r="H321" s="104"/>
      <c r="I321" s="104"/>
      <c r="J321" s="104"/>
      <c r="K321" s="104"/>
      <c r="L321" s="104"/>
      <c r="M321" s="147"/>
      <c r="N321" s="104"/>
      <c r="O321" s="104"/>
      <c r="P321" s="104"/>
      <c r="Q321" s="104"/>
      <c r="R321" s="104"/>
      <c r="S321" s="104"/>
      <c r="T321" s="104"/>
      <c r="U321" s="104"/>
      <c r="V321" s="104"/>
      <c r="W321" s="104"/>
      <c r="X321" s="104"/>
      <c r="Y321" s="104"/>
      <c r="Z321" s="104"/>
      <c r="AA321" s="104"/>
      <c r="AB321" s="10"/>
      <c r="AC321" s="104"/>
      <c r="AD321" s="10"/>
      <c r="AE321" s="147"/>
      <c r="AF321" s="104"/>
      <c r="AG321" s="104"/>
      <c r="AH321" s="104"/>
      <c r="AI321" s="104"/>
      <c r="AJ321" s="104"/>
      <c r="AK321" s="104"/>
      <c r="AL321" s="104"/>
      <c r="AM321" s="104"/>
      <c r="AN321" s="104"/>
      <c r="AO321" s="104"/>
      <c r="AP321" s="104"/>
      <c r="AQ321" s="104"/>
      <c r="AR321" s="104"/>
      <c r="AS321" s="104"/>
      <c r="AT321" s="104"/>
      <c r="AU321" s="104"/>
      <c r="AV321" s="104"/>
      <c r="AW321" s="104"/>
      <c r="AX321" s="104"/>
      <c r="AY321" s="104"/>
      <c r="AZ321" s="104"/>
      <c r="BA321" s="104"/>
      <c r="BB321" s="104"/>
      <c r="BC321" s="104"/>
      <c r="BD321" s="104"/>
      <c r="BE321" s="104"/>
      <c r="BF321" s="104"/>
      <c r="BG321" s="104"/>
      <c r="BH321" s="104"/>
      <c r="BI321" s="104"/>
      <c r="BJ321" s="104"/>
      <c r="BK321" s="104"/>
      <c r="BL321" s="104"/>
      <c r="BM321" s="104"/>
      <c r="BN321" s="104"/>
      <c r="BO321" s="104"/>
      <c r="BP321" s="104"/>
      <c r="BQ321" s="104"/>
    </row>
    <row r="322" spans="2:69">
      <c r="B322" s="104"/>
      <c r="C322" s="155"/>
      <c r="D322" s="104"/>
      <c r="E322" s="104"/>
      <c r="F322" s="104"/>
      <c r="G322" s="104"/>
      <c r="H322" s="104"/>
      <c r="I322" s="104"/>
      <c r="J322" s="104"/>
      <c r="K322" s="104"/>
      <c r="L322" s="104"/>
      <c r="M322" s="147"/>
      <c r="N322" s="104"/>
      <c r="O322" s="104"/>
      <c r="P322" s="104"/>
      <c r="Q322" s="104"/>
      <c r="R322" s="104"/>
      <c r="S322" s="104"/>
      <c r="T322" s="104"/>
      <c r="U322" s="104"/>
      <c r="V322" s="104"/>
      <c r="W322" s="104"/>
      <c r="X322" s="104"/>
      <c r="Y322" s="104"/>
      <c r="Z322" s="104"/>
      <c r="AA322" s="104"/>
      <c r="AB322" s="10"/>
      <c r="AC322" s="104"/>
      <c r="AD322" s="10"/>
      <c r="AE322" s="147"/>
      <c r="AF322" s="104"/>
      <c r="AG322" s="104"/>
      <c r="AH322" s="104"/>
      <c r="AI322" s="104"/>
      <c r="AJ322" s="104"/>
      <c r="AK322" s="104"/>
      <c r="AL322" s="104"/>
      <c r="AM322" s="104"/>
      <c r="AN322" s="104"/>
      <c r="AO322" s="104"/>
      <c r="AP322" s="104"/>
      <c r="AQ322" s="104"/>
      <c r="AR322" s="104"/>
      <c r="AS322" s="104"/>
      <c r="AT322" s="104"/>
      <c r="AU322" s="104"/>
      <c r="AV322" s="104"/>
      <c r="AW322" s="104"/>
      <c r="AX322" s="104"/>
      <c r="AY322" s="104"/>
      <c r="AZ322" s="104"/>
      <c r="BA322" s="104"/>
      <c r="BB322" s="104"/>
      <c r="BC322" s="104"/>
      <c r="BD322" s="104"/>
      <c r="BE322" s="104"/>
      <c r="BF322" s="104"/>
      <c r="BG322" s="104"/>
      <c r="BH322" s="104"/>
      <c r="BI322" s="104"/>
      <c r="BJ322" s="104"/>
      <c r="BK322" s="104"/>
      <c r="BL322" s="104"/>
      <c r="BM322" s="104"/>
      <c r="BN322" s="104"/>
      <c r="BO322" s="104"/>
      <c r="BP322" s="104"/>
      <c r="BQ322" s="104"/>
    </row>
    <row r="323" spans="2:69">
      <c r="B323" s="104"/>
      <c r="C323" s="155"/>
      <c r="D323" s="104"/>
      <c r="E323" s="104"/>
      <c r="F323" s="104"/>
      <c r="G323" s="104"/>
      <c r="H323" s="104"/>
      <c r="I323" s="104"/>
      <c r="J323" s="104"/>
      <c r="K323" s="104"/>
      <c r="L323" s="104"/>
      <c r="M323" s="147"/>
      <c r="N323" s="104"/>
      <c r="O323" s="104"/>
      <c r="P323" s="104"/>
      <c r="Q323" s="104"/>
      <c r="R323" s="104"/>
      <c r="S323" s="104"/>
      <c r="T323" s="104"/>
      <c r="U323" s="104"/>
      <c r="V323" s="104"/>
      <c r="W323" s="104"/>
      <c r="X323" s="104"/>
      <c r="Y323" s="104"/>
      <c r="Z323" s="104"/>
      <c r="AA323" s="104"/>
      <c r="AB323" s="10"/>
      <c r="AC323" s="104"/>
      <c r="AD323" s="10"/>
      <c r="AE323" s="147"/>
      <c r="AF323" s="104"/>
      <c r="AG323" s="104"/>
      <c r="AH323" s="104"/>
      <c r="AI323" s="104"/>
      <c r="AJ323" s="104"/>
      <c r="AK323" s="104"/>
      <c r="AL323" s="104"/>
      <c r="AM323" s="104"/>
      <c r="AN323" s="104"/>
      <c r="AO323" s="104"/>
      <c r="AP323" s="104"/>
      <c r="AQ323" s="104"/>
      <c r="AR323" s="104"/>
      <c r="AS323" s="104"/>
      <c r="AT323" s="104"/>
      <c r="AU323" s="104"/>
      <c r="AV323" s="104"/>
      <c r="AW323" s="104"/>
      <c r="AX323" s="104"/>
      <c r="AY323" s="104"/>
      <c r="AZ323" s="104"/>
      <c r="BA323" s="104"/>
      <c r="BB323" s="104"/>
      <c r="BC323" s="104"/>
      <c r="BD323" s="104"/>
      <c r="BE323" s="104"/>
      <c r="BF323" s="104"/>
      <c r="BG323" s="104"/>
      <c r="BH323" s="104"/>
      <c r="BI323" s="104"/>
      <c r="BJ323" s="104"/>
      <c r="BK323" s="104"/>
      <c r="BL323" s="104"/>
      <c r="BM323" s="104"/>
      <c r="BN323" s="104"/>
      <c r="BO323" s="104"/>
      <c r="BP323" s="104"/>
      <c r="BQ323" s="104"/>
    </row>
    <row r="324" spans="2:69">
      <c r="B324" s="104"/>
      <c r="C324" s="155"/>
      <c r="D324" s="104"/>
      <c r="E324" s="104"/>
      <c r="F324" s="104"/>
      <c r="G324" s="104"/>
      <c r="H324" s="104"/>
      <c r="I324" s="104"/>
      <c r="J324" s="104"/>
      <c r="K324" s="104"/>
      <c r="L324" s="104"/>
      <c r="M324" s="147"/>
      <c r="N324" s="104"/>
      <c r="O324" s="104"/>
      <c r="P324" s="104"/>
      <c r="Q324" s="104"/>
      <c r="R324" s="104"/>
      <c r="S324" s="104"/>
      <c r="T324" s="104"/>
      <c r="U324" s="104"/>
      <c r="V324" s="104"/>
      <c r="W324" s="104"/>
      <c r="X324" s="104"/>
      <c r="Y324" s="104"/>
      <c r="Z324" s="104"/>
      <c r="AA324" s="104"/>
      <c r="AB324" s="10"/>
      <c r="AC324" s="104"/>
      <c r="AD324" s="10"/>
      <c r="AE324" s="147"/>
      <c r="AF324" s="104"/>
      <c r="AG324" s="104"/>
      <c r="AH324" s="104"/>
      <c r="AI324" s="104"/>
      <c r="AJ324" s="104"/>
      <c r="AK324" s="104"/>
      <c r="AL324" s="104"/>
      <c r="AM324" s="104"/>
      <c r="AN324" s="104"/>
      <c r="AO324" s="104"/>
      <c r="AP324" s="104"/>
      <c r="AQ324" s="104"/>
      <c r="AR324" s="104"/>
      <c r="AS324" s="104"/>
      <c r="AT324" s="104"/>
      <c r="AU324" s="104"/>
      <c r="AV324" s="104"/>
      <c r="AW324" s="104"/>
      <c r="AX324" s="104"/>
      <c r="AY324" s="104"/>
      <c r="AZ324" s="104"/>
      <c r="BA324" s="104"/>
      <c r="BB324" s="104"/>
      <c r="BC324" s="104"/>
      <c r="BD324" s="104"/>
      <c r="BE324" s="104"/>
      <c r="BF324" s="104"/>
      <c r="BG324" s="104"/>
      <c r="BH324" s="104"/>
      <c r="BI324" s="104"/>
      <c r="BJ324" s="104"/>
      <c r="BK324" s="104"/>
      <c r="BL324" s="104"/>
      <c r="BM324" s="104"/>
      <c r="BN324" s="104"/>
      <c r="BO324" s="104"/>
      <c r="BP324" s="104"/>
      <c r="BQ324" s="104"/>
    </row>
    <row r="325" spans="2:69">
      <c r="B325" s="104"/>
      <c r="C325" s="155"/>
      <c r="D325" s="104"/>
      <c r="E325" s="104"/>
      <c r="F325" s="104"/>
      <c r="G325" s="104"/>
      <c r="H325" s="104"/>
      <c r="I325" s="104"/>
      <c r="J325" s="104"/>
      <c r="K325" s="104"/>
      <c r="L325" s="104"/>
      <c r="M325" s="147"/>
      <c r="N325" s="104"/>
      <c r="O325" s="104"/>
      <c r="P325" s="104"/>
      <c r="Q325" s="104"/>
      <c r="R325" s="104"/>
      <c r="S325" s="104"/>
      <c r="T325" s="104"/>
      <c r="U325" s="104"/>
      <c r="V325" s="104"/>
      <c r="W325" s="104"/>
      <c r="X325" s="104"/>
      <c r="Y325" s="104"/>
      <c r="Z325" s="104"/>
      <c r="AA325" s="104"/>
      <c r="AB325" s="10"/>
      <c r="AC325" s="104"/>
      <c r="AD325" s="10"/>
      <c r="AE325" s="147"/>
      <c r="AF325" s="104"/>
      <c r="AG325" s="104"/>
      <c r="AH325" s="104"/>
      <c r="AI325" s="104"/>
      <c r="AJ325" s="104"/>
      <c r="AK325" s="104"/>
      <c r="AL325" s="104"/>
      <c r="AM325" s="104"/>
      <c r="AN325" s="104"/>
      <c r="AO325" s="104"/>
      <c r="AP325" s="104"/>
      <c r="AQ325" s="104"/>
      <c r="AR325" s="104"/>
      <c r="AS325" s="104"/>
      <c r="AT325" s="104"/>
      <c r="AU325" s="104"/>
      <c r="AV325" s="104"/>
      <c r="AW325" s="104"/>
      <c r="AX325" s="104"/>
      <c r="AY325" s="104"/>
      <c r="AZ325" s="104"/>
      <c r="BA325" s="104"/>
      <c r="BB325" s="104"/>
      <c r="BC325" s="104"/>
      <c r="BD325" s="104"/>
      <c r="BE325" s="104"/>
      <c r="BF325" s="104"/>
      <c r="BG325" s="104"/>
      <c r="BH325" s="104"/>
      <c r="BI325" s="104"/>
      <c r="BJ325" s="104"/>
      <c r="BK325" s="104"/>
      <c r="BL325" s="104"/>
      <c r="BM325" s="104"/>
      <c r="BN325" s="104"/>
      <c r="BO325" s="104"/>
      <c r="BP325" s="104"/>
      <c r="BQ325" s="104"/>
    </row>
  </sheetData>
  <sheetProtection password="ED67" sheet="1" objects="1" scenarios="1" selectLockedCells="1"/>
  <dataConsolidate/>
  <customSheetViews>
    <customSheetView guid="{60F2E9B3-473C-4B94-90AC-2B30E7B669F7}" scale="85" zeroValues="0" hiddenColumns="1">
      <selection activeCell="E3" sqref="E3:F3"/>
      <pageMargins left="0.7" right="0.7" top="0.75" bottom="0.75" header="0.3" footer="0.3"/>
      <pageSetup paperSize="9" orientation="portrait" horizontalDpi="1200" verticalDpi="1200" r:id="rId1"/>
    </customSheetView>
  </customSheetViews>
  <mergeCells count="11">
    <mergeCell ref="P3:Q3"/>
    <mergeCell ref="C3:D3"/>
    <mergeCell ref="E3:F3"/>
    <mergeCell ref="G3:H3"/>
    <mergeCell ref="I3:J3"/>
    <mergeCell ref="K3:L3"/>
    <mergeCell ref="R3:S3"/>
    <mergeCell ref="T3:U3"/>
    <mergeCell ref="V3:W3"/>
    <mergeCell ref="X3:Y3"/>
    <mergeCell ref="Z3:AA3"/>
  </mergeCells>
  <conditionalFormatting sqref="C5:D5">
    <cfRule type="cellIs" dxfId="7658" priority="1136" operator="equal">
      <formula>0</formula>
    </cfRule>
  </conditionalFormatting>
  <conditionalFormatting sqref="B5">
    <cfRule type="expression" dxfId="7657" priority="1135">
      <formula>C5=0</formula>
    </cfRule>
  </conditionalFormatting>
  <conditionalFormatting sqref="G5">
    <cfRule type="expression" dxfId="7656" priority="1134">
      <formula>G5&lt;H5/2</formula>
    </cfRule>
  </conditionalFormatting>
  <conditionalFormatting sqref="I5">
    <cfRule type="expression" dxfId="7655" priority="1133">
      <formula>I5&lt;J5/2</formula>
    </cfRule>
  </conditionalFormatting>
  <conditionalFormatting sqref="E5:E11">
    <cfRule type="expression" dxfId="7654" priority="1132">
      <formula>E5&lt;F5/2</formula>
    </cfRule>
  </conditionalFormatting>
  <conditionalFormatting sqref="P5">
    <cfRule type="expression" dxfId="7653" priority="1131">
      <formula>P5&lt;Q5/2</formula>
    </cfRule>
  </conditionalFormatting>
  <conditionalFormatting sqref="R5">
    <cfRule type="expression" dxfId="7652" priority="1130">
      <formula>R5&lt;S5/2</formula>
    </cfRule>
  </conditionalFormatting>
  <conditionalFormatting sqref="T5">
    <cfRule type="expression" dxfId="7651" priority="1129">
      <formula>T5&lt;U5/2</formula>
    </cfRule>
  </conditionalFormatting>
  <conditionalFormatting sqref="V5">
    <cfRule type="expression" dxfId="7650" priority="1128">
      <formula>V5&lt;W5/2</formula>
    </cfRule>
  </conditionalFormatting>
  <conditionalFormatting sqref="X5">
    <cfRule type="expression" dxfId="7649" priority="1127">
      <formula>X5&lt;Y5/2</formula>
    </cfRule>
  </conditionalFormatting>
  <conditionalFormatting sqref="C6:D6">
    <cfRule type="cellIs" dxfId="7648" priority="1126" operator="equal">
      <formula>0</formula>
    </cfRule>
  </conditionalFormatting>
  <conditionalFormatting sqref="B6">
    <cfRule type="expression" dxfId="7647" priority="1125">
      <formula>C6=0</formula>
    </cfRule>
  </conditionalFormatting>
  <conditionalFormatting sqref="G6">
    <cfRule type="expression" dxfId="7646" priority="1124">
      <formula>G6&lt;H6/2</formula>
    </cfRule>
  </conditionalFormatting>
  <conditionalFormatting sqref="I6">
    <cfRule type="expression" dxfId="7645" priority="1123">
      <formula>I6&lt;J6/2</formula>
    </cfRule>
  </conditionalFormatting>
  <conditionalFormatting sqref="E6">
    <cfRule type="expression" dxfId="7644" priority="1122">
      <formula>E6&lt;F6/2</formula>
    </cfRule>
  </conditionalFormatting>
  <conditionalFormatting sqref="P6">
    <cfRule type="expression" dxfId="7643" priority="1121">
      <formula>P6&lt;Q6/2</formula>
    </cfRule>
  </conditionalFormatting>
  <conditionalFormatting sqref="R6">
    <cfRule type="expression" dxfId="7642" priority="1120">
      <formula>R6&lt;S6/2</formula>
    </cfRule>
  </conditionalFormatting>
  <conditionalFormatting sqref="T6">
    <cfRule type="expression" dxfId="7641" priority="1119">
      <formula>T6&lt;U6/2</formula>
    </cfRule>
  </conditionalFormatting>
  <conditionalFormatting sqref="V6">
    <cfRule type="expression" dxfId="7640" priority="1118">
      <formula>V6&lt;W6/2</formula>
    </cfRule>
  </conditionalFormatting>
  <conditionalFormatting sqref="X6">
    <cfRule type="expression" dxfId="7639" priority="1117">
      <formula>X6&lt;Y6/2</formula>
    </cfRule>
  </conditionalFormatting>
  <conditionalFormatting sqref="C7:D7">
    <cfRule type="cellIs" dxfId="7638" priority="1116" operator="equal">
      <formula>0</formula>
    </cfRule>
  </conditionalFormatting>
  <conditionalFormatting sqref="B7">
    <cfRule type="expression" dxfId="7637" priority="1115">
      <formula>C7=0</formula>
    </cfRule>
  </conditionalFormatting>
  <conditionalFormatting sqref="G7">
    <cfRule type="expression" dxfId="7636" priority="1114">
      <formula>G7&lt;H7/2</formula>
    </cfRule>
  </conditionalFormatting>
  <conditionalFormatting sqref="I7">
    <cfRule type="expression" dxfId="7635" priority="1113">
      <formula>I7&lt;J7/2</formula>
    </cfRule>
  </conditionalFormatting>
  <conditionalFormatting sqref="E7">
    <cfRule type="expression" dxfId="7634" priority="1112">
      <formula>E7&lt;F7/2</formula>
    </cfRule>
  </conditionalFormatting>
  <conditionalFormatting sqref="P7">
    <cfRule type="expression" dxfId="7633" priority="1111">
      <formula>P7&lt;Q7/2</formula>
    </cfRule>
  </conditionalFormatting>
  <conditionalFormatting sqref="R7">
    <cfRule type="expression" dxfId="7632" priority="1110">
      <formula>R7&lt;S7/2</formula>
    </cfRule>
  </conditionalFormatting>
  <conditionalFormatting sqref="T7">
    <cfRule type="expression" dxfId="7631" priority="1109">
      <formula>T7&lt;U7/2</formula>
    </cfRule>
  </conditionalFormatting>
  <conditionalFormatting sqref="V7">
    <cfRule type="expression" dxfId="7630" priority="1108">
      <formula>V7&lt;W7/2</formula>
    </cfRule>
  </conditionalFormatting>
  <conditionalFormatting sqref="X7">
    <cfRule type="expression" dxfId="7629" priority="1107">
      <formula>X7&lt;Y7/2</formula>
    </cfRule>
  </conditionalFormatting>
  <conditionalFormatting sqref="C8:D8">
    <cfRule type="cellIs" dxfId="7628" priority="1106" operator="equal">
      <formula>0</formula>
    </cfRule>
  </conditionalFormatting>
  <conditionalFormatting sqref="B8">
    <cfRule type="expression" dxfId="7627" priority="1105">
      <formula>C8=0</formula>
    </cfRule>
  </conditionalFormatting>
  <conditionalFormatting sqref="G8">
    <cfRule type="expression" dxfId="7626" priority="1104">
      <formula>G8&lt;H8/2</formula>
    </cfRule>
  </conditionalFormatting>
  <conditionalFormatting sqref="I8">
    <cfRule type="expression" dxfId="7625" priority="1103">
      <formula>I8&lt;J8/2</formula>
    </cfRule>
  </conditionalFormatting>
  <conditionalFormatting sqref="E8">
    <cfRule type="expression" dxfId="7624" priority="1102">
      <formula>E8&lt;F8/2</formula>
    </cfRule>
  </conditionalFormatting>
  <conditionalFormatting sqref="P8">
    <cfRule type="expression" dxfId="7623" priority="1101">
      <formula>P8&lt;Q8/2</formula>
    </cfRule>
  </conditionalFormatting>
  <conditionalFormatting sqref="R8">
    <cfRule type="expression" dxfId="7622" priority="1100">
      <formula>R8&lt;S8/2</formula>
    </cfRule>
  </conditionalFormatting>
  <conditionalFormatting sqref="T8">
    <cfRule type="expression" dxfId="7621" priority="1099">
      <formula>T8&lt;U8/2</formula>
    </cfRule>
  </conditionalFormatting>
  <conditionalFormatting sqref="V8">
    <cfRule type="expression" dxfId="7620" priority="1098">
      <formula>V8&lt;W8/2</formula>
    </cfRule>
  </conditionalFormatting>
  <conditionalFormatting sqref="X8">
    <cfRule type="expression" dxfId="7619" priority="1097">
      <formula>X8&lt;Y8/2</formula>
    </cfRule>
  </conditionalFormatting>
  <conditionalFormatting sqref="C9:D9">
    <cfRule type="cellIs" dxfId="7618" priority="1096" operator="equal">
      <formula>0</formula>
    </cfRule>
  </conditionalFormatting>
  <conditionalFormatting sqref="B9">
    <cfRule type="expression" dxfId="7617" priority="1095">
      <formula>C9=0</formula>
    </cfRule>
  </conditionalFormatting>
  <conditionalFormatting sqref="G9">
    <cfRule type="expression" dxfId="7616" priority="1094">
      <formula>G9&lt;H9/2</formula>
    </cfRule>
  </conditionalFormatting>
  <conditionalFormatting sqref="I9">
    <cfRule type="expression" dxfId="7615" priority="1093">
      <formula>I9&lt;J9/2</formula>
    </cfRule>
  </conditionalFormatting>
  <conditionalFormatting sqref="E9">
    <cfRule type="expression" dxfId="7614" priority="1092">
      <formula>E9&lt;F9/2</formula>
    </cfRule>
  </conditionalFormatting>
  <conditionalFormatting sqref="P9">
    <cfRule type="expression" dxfId="7613" priority="1091">
      <formula>P9&lt;Q9/2</formula>
    </cfRule>
  </conditionalFormatting>
  <conditionalFormatting sqref="R9">
    <cfRule type="expression" dxfId="7612" priority="1090">
      <formula>R9&lt;S9/2</formula>
    </cfRule>
  </conditionalFormatting>
  <conditionalFormatting sqref="T9">
    <cfRule type="expression" dxfId="7611" priority="1089">
      <formula>T9&lt;U9/2</formula>
    </cfRule>
  </conditionalFormatting>
  <conditionalFormatting sqref="V9">
    <cfRule type="expression" dxfId="7610" priority="1088">
      <formula>V9&lt;W9/2</formula>
    </cfRule>
  </conditionalFormatting>
  <conditionalFormatting sqref="X9">
    <cfRule type="expression" dxfId="7609" priority="1087">
      <formula>X9&lt;Y9/2</formula>
    </cfRule>
  </conditionalFormatting>
  <conditionalFormatting sqref="C10:D10">
    <cfRule type="cellIs" dxfId="7608" priority="1086" operator="equal">
      <formula>0</formula>
    </cfRule>
  </conditionalFormatting>
  <conditionalFormatting sqref="B10">
    <cfRule type="expression" dxfId="7607" priority="1085">
      <formula>C10=0</formula>
    </cfRule>
  </conditionalFormatting>
  <conditionalFormatting sqref="G10">
    <cfRule type="expression" dxfId="7606" priority="1084">
      <formula>G10&lt;H10/2</formula>
    </cfRule>
  </conditionalFormatting>
  <conditionalFormatting sqref="I10">
    <cfRule type="expression" dxfId="7605" priority="1083">
      <formula>I10&lt;J10/2</formula>
    </cfRule>
  </conditionalFormatting>
  <conditionalFormatting sqref="E10">
    <cfRule type="expression" dxfId="7604" priority="1082">
      <formula>E10&lt;F10/2</formula>
    </cfRule>
  </conditionalFormatting>
  <conditionalFormatting sqref="P10">
    <cfRule type="expression" dxfId="7603" priority="1081">
      <formula>P10&lt;Q10/2</formula>
    </cfRule>
  </conditionalFormatting>
  <conditionalFormatting sqref="R10">
    <cfRule type="expression" dxfId="7602" priority="1080">
      <formula>R10&lt;S10/2</formula>
    </cfRule>
  </conditionalFormatting>
  <conditionalFormatting sqref="T10">
    <cfRule type="expression" dxfId="7601" priority="1079">
      <formula>T10&lt;U10/2</formula>
    </cfRule>
  </conditionalFormatting>
  <conditionalFormatting sqref="V10">
    <cfRule type="expression" dxfId="7600" priority="1078">
      <formula>V10&lt;W10/2</formula>
    </cfRule>
  </conditionalFormatting>
  <conditionalFormatting sqref="X10">
    <cfRule type="expression" dxfId="7599" priority="1077">
      <formula>X10&lt;Y10/2</formula>
    </cfRule>
  </conditionalFormatting>
  <conditionalFormatting sqref="C11:D11">
    <cfRule type="cellIs" dxfId="7598" priority="1076" operator="equal">
      <formula>0</formula>
    </cfRule>
  </conditionalFormatting>
  <conditionalFormatting sqref="B11">
    <cfRule type="expression" dxfId="7597" priority="1075">
      <formula>C11=0</formula>
    </cfRule>
  </conditionalFormatting>
  <conditionalFormatting sqref="G11">
    <cfRule type="expression" dxfId="7596" priority="1074">
      <formula>G11&lt;H11/2</formula>
    </cfRule>
  </conditionalFormatting>
  <conditionalFormatting sqref="I11">
    <cfRule type="expression" dxfId="7595" priority="1073">
      <formula>I11&lt;J11/2</formula>
    </cfRule>
  </conditionalFormatting>
  <conditionalFormatting sqref="E11">
    <cfRule type="expression" dxfId="7594" priority="1072">
      <formula>E11&lt;F11/2</formula>
    </cfRule>
  </conditionalFormatting>
  <conditionalFormatting sqref="P11">
    <cfRule type="expression" dxfId="7593" priority="1071">
      <formula>P11&lt;Q11/2</formula>
    </cfRule>
  </conditionalFormatting>
  <conditionalFormatting sqref="R11">
    <cfRule type="expression" dxfId="7592" priority="1070">
      <formula>R11&lt;S11/2</formula>
    </cfRule>
  </conditionalFormatting>
  <conditionalFormatting sqref="T11">
    <cfRule type="expression" dxfId="7591" priority="1069">
      <formula>T11&lt;U11/2</formula>
    </cfRule>
  </conditionalFormatting>
  <conditionalFormatting sqref="V11">
    <cfRule type="expression" dxfId="7590" priority="1068">
      <formula>V11&lt;W11/2</formula>
    </cfRule>
  </conditionalFormatting>
  <conditionalFormatting sqref="X11">
    <cfRule type="expression" dxfId="7589" priority="1067">
      <formula>X11&lt;Y11/2</formula>
    </cfRule>
  </conditionalFormatting>
  <conditionalFormatting sqref="C12:D12">
    <cfRule type="cellIs" dxfId="7588" priority="1066" operator="equal">
      <formula>0</formula>
    </cfRule>
  </conditionalFormatting>
  <conditionalFormatting sqref="B12">
    <cfRule type="expression" dxfId="7587" priority="1065">
      <formula>C12=0</formula>
    </cfRule>
  </conditionalFormatting>
  <conditionalFormatting sqref="G12">
    <cfRule type="expression" dxfId="7586" priority="1064">
      <formula>G12&lt;H12/2</formula>
    </cfRule>
  </conditionalFormatting>
  <conditionalFormatting sqref="I12">
    <cfRule type="expression" dxfId="7585" priority="1063">
      <formula>I12&lt;J12/2</formula>
    </cfRule>
  </conditionalFormatting>
  <conditionalFormatting sqref="E12">
    <cfRule type="expression" dxfId="7584" priority="1062">
      <formula>E12&lt;F12/2</formula>
    </cfRule>
  </conditionalFormatting>
  <conditionalFormatting sqref="P12">
    <cfRule type="expression" dxfId="7583" priority="1061">
      <formula>P12&lt;Q12/2</formula>
    </cfRule>
  </conditionalFormatting>
  <conditionalFormatting sqref="R12">
    <cfRule type="expression" dxfId="7582" priority="1060">
      <formula>R12&lt;S12/2</formula>
    </cfRule>
  </conditionalFormatting>
  <conditionalFormatting sqref="T12">
    <cfRule type="expression" dxfId="7581" priority="1059">
      <formula>T12&lt;U12/2</formula>
    </cfRule>
  </conditionalFormatting>
  <conditionalFormatting sqref="V12">
    <cfRule type="expression" dxfId="7580" priority="1058">
      <formula>V12&lt;W12/2</formula>
    </cfRule>
  </conditionalFormatting>
  <conditionalFormatting sqref="X12">
    <cfRule type="expression" dxfId="7579" priority="1057">
      <formula>X12&lt;Y12/2</formula>
    </cfRule>
  </conditionalFormatting>
  <conditionalFormatting sqref="C13:D13">
    <cfRule type="cellIs" dxfId="7578" priority="1056" operator="equal">
      <formula>0</formula>
    </cfRule>
  </conditionalFormatting>
  <conditionalFormatting sqref="B13">
    <cfRule type="expression" dxfId="7577" priority="1055">
      <formula>C13=0</formula>
    </cfRule>
  </conditionalFormatting>
  <conditionalFormatting sqref="G13">
    <cfRule type="expression" dxfId="7576" priority="1054">
      <formula>G13&lt;H13/2</formula>
    </cfRule>
  </conditionalFormatting>
  <conditionalFormatting sqref="I13">
    <cfRule type="expression" dxfId="7575" priority="1053">
      <formula>I13&lt;J13/2</formula>
    </cfRule>
  </conditionalFormatting>
  <conditionalFormatting sqref="E13">
    <cfRule type="expression" dxfId="7574" priority="1052">
      <formula>E13&lt;F13/2</formula>
    </cfRule>
  </conditionalFormatting>
  <conditionalFormatting sqref="P13">
    <cfRule type="expression" dxfId="7573" priority="1051">
      <formula>P13&lt;Q13/2</formula>
    </cfRule>
  </conditionalFormatting>
  <conditionalFormatting sqref="R13">
    <cfRule type="expression" dxfId="7572" priority="1050">
      <formula>R13&lt;S13/2</formula>
    </cfRule>
  </conditionalFormatting>
  <conditionalFormatting sqref="T13">
    <cfRule type="expression" dxfId="7571" priority="1049">
      <formula>T13&lt;U13/2</formula>
    </cfRule>
  </conditionalFormatting>
  <conditionalFormatting sqref="V13">
    <cfRule type="expression" dxfId="7570" priority="1048">
      <formula>V13&lt;W13/2</formula>
    </cfRule>
  </conditionalFormatting>
  <conditionalFormatting sqref="X13">
    <cfRule type="expression" dxfId="7569" priority="1047">
      <formula>X13&lt;Y13/2</formula>
    </cfRule>
  </conditionalFormatting>
  <conditionalFormatting sqref="C14:D14">
    <cfRule type="cellIs" dxfId="7568" priority="1046" operator="equal">
      <formula>0</formula>
    </cfRule>
  </conditionalFormatting>
  <conditionalFormatting sqref="B14">
    <cfRule type="expression" dxfId="7567" priority="1045">
      <formula>C14=0</formula>
    </cfRule>
  </conditionalFormatting>
  <conditionalFormatting sqref="G14">
    <cfRule type="expression" dxfId="7566" priority="1044">
      <formula>G14&lt;H14/2</formula>
    </cfRule>
  </conditionalFormatting>
  <conditionalFormatting sqref="I14">
    <cfRule type="expression" dxfId="7565" priority="1043">
      <formula>I14&lt;J14/2</formula>
    </cfRule>
  </conditionalFormatting>
  <conditionalFormatting sqref="E14">
    <cfRule type="expression" dxfId="7564" priority="1042">
      <formula>E14&lt;F14/2</formula>
    </cfRule>
  </conditionalFormatting>
  <conditionalFormatting sqref="P14">
    <cfRule type="expression" dxfId="7563" priority="1041">
      <formula>P14&lt;Q14/2</formula>
    </cfRule>
  </conditionalFormatting>
  <conditionalFormatting sqref="R14">
    <cfRule type="expression" dxfId="7562" priority="1040">
      <formula>R14&lt;S14/2</formula>
    </cfRule>
  </conditionalFormatting>
  <conditionalFormatting sqref="T14">
    <cfRule type="expression" dxfId="7561" priority="1039">
      <formula>T14&lt;U14/2</formula>
    </cfRule>
  </conditionalFormatting>
  <conditionalFormatting sqref="V14">
    <cfRule type="expression" dxfId="7560" priority="1038">
      <formula>V14&lt;W14/2</formula>
    </cfRule>
  </conditionalFormatting>
  <conditionalFormatting sqref="X14">
    <cfRule type="expression" dxfId="7559" priority="1037">
      <formula>X14&lt;Y14/2</formula>
    </cfRule>
  </conditionalFormatting>
  <conditionalFormatting sqref="C15:D15">
    <cfRule type="cellIs" dxfId="7558" priority="1036" operator="equal">
      <formula>0</formula>
    </cfRule>
  </conditionalFormatting>
  <conditionalFormatting sqref="B15">
    <cfRule type="expression" dxfId="7557" priority="1035">
      <formula>C15=0</formula>
    </cfRule>
  </conditionalFormatting>
  <conditionalFormatting sqref="G15">
    <cfRule type="expression" dxfId="7556" priority="1034">
      <formula>G15&lt;H15/2</formula>
    </cfRule>
  </conditionalFormatting>
  <conditionalFormatting sqref="I15">
    <cfRule type="expression" dxfId="7555" priority="1033">
      <formula>I15&lt;J15/2</formula>
    </cfRule>
  </conditionalFormatting>
  <conditionalFormatting sqref="E15">
    <cfRule type="expression" dxfId="7554" priority="1032">
      <formula>E15&lt;F15/2</formula>
    </cfRule>
  </conditionalFormatting>
  <conditionalFormatting sqref="P15">
    <cfRule type="expression" dxfId="7553" priority="1031">
      <formula>P15&lt;Q15/2</formula>
    </cfRule>
  </conditionalFormatting>
  <conditionalFormatting sqref="R15">
    <cfRule type="expression" dxfId="7552" priority="1030">
      <formula>R15&lt;S15/2</formula>
    </cfRule>
  </conditionalFormatting>
  <conditionalFormatting sqref="T15">
    <cfRule type="expression" dxfId="7551" priority="1029">
      <formula>T15&lt;U15/2</formula>
    </cfRule>
  </conditionalFormatting>
  <conditionalFormatting sqref="V15">
    <cfRule type="expression" dxfId="7550" priority="1028">
      <formula>V15&lt;W15/2</formula>
    </cfRule>
  </conditionalFormatting>
  <conditionalFormatting sqref="X15">
    <cfRule type="expression" dxfId="7549" priority="1027">
      <formula>X15&lt;Y15/2</formula>
    </cfRule>
  </conditionalFormatting>
  <conditionalFormatting sqref="C16:D16">
    <cfRule type="cellIs" dxfId="7548" priority="1026" operator="equal">
      <formula>0</formula>
    </cfRule>
  </conditionalFormatting>
  <conditionalFormatting sqref="B16">
    <cfRule type="expression" dxfId="7547" priority="1025">
      <formula>C16=0</formula>
    </cfRule>
  </conditionalFormatting>
  <conditionalFormatting sqref="G16">
    <cfRule type="expression" dxfId="7546" priority="1024">
      <formula>G16&lt;H16/2</formula>
    </cfRule>
  </conditionalFormatting>
  <conditionalFormatting sqref="I16">
    <cfRule type="expression" dxfId="7545" priority="1023">
      <formula>I16&lt;J16/2</formula>
    </cfRule>
  </conditionalFormatting>
  <conditionalFormatting sqref="E16">
    <cfRule type="expression" dxfId="7544" priority="1022">
      <formula>E16&lt;F16/2</formula>
    </cfRule>
  </conditionalFormatting>
  <conditionalFormatting sqref="P16">
    <cfRule type="expression" dxfId="7543" priority="1021">
      <formula>P16&lt;Q16/2</formula>
    </cfRule>
  </conditionalFormatting>
  <conditionalFormatting sqref="R16">
    <cfRule type="expression" dxfId="7542" priority="1020">
      <formula>R16&lt;S16/2</formula>
    </cfRule>
  </conditionalFormatting>
  <conditionalFormatting sqref="T16">
    <cfRule type="expression" dxfId="7541" priority="1019">
      <formula>T16&lt;U16/2</formula>
    </cfRule>
  </conditionalFormatting>
  <conditionalFormatting sqref="V16">
    <cfRule type="expression" dxfId="7540" priority="1018">
      <formula>V16&lt;W16/2</formula>
    </cfRule>
  </conditionalFormatting>
  <conditionalFormatting sqref="X16">
    <cfRule type="expression" dxfId="7539" priority="1017">
      <formula>X16&lt;Y16/2</formula>
    </cfRule>
  </conditionalFormatting>
  <conditionalFormatting sqref="C17:D17">
    <cfRule type="cellIs" dxfId="7538" priority="1016" operator="equal">
      <formula>0</formula>
    </cfRule>
  </conditionalFormatting>
  <conditionalFormatting sqref="B17">
    <cfRule type="expression" dxfId="7537" priority="1015">
      <formula>C17=0</formula>
    </cfRule>
  </conditionalFormatting>
  <conditionalFormatting sqref="G17">
    <cfRule type="expression" dxfId="7536" priority="1014">
      <formula>G17&lt;H17/2</formula>
    </cfRule>
  </conditionalFormatting>
  <conditionalFormatting sqref="I17">
    <cfRule type="expression" dxfId="7535" priority="1013">
      <formula>I17&lt;J17/2</formula>
    </cfRule>
  </conditionalFormatting>
  <conditionalFormatting sqref="E17">
    <cfRule type="expression" dxfId="7534" priority="1012">
      <formula>E17&lt;F17/2</formula>
    </cfRule>
  </conditionalFormatting>
  <conditionalFormatting sqref="P17">
    <cfRule type="expression" dxfId="7533" priority="1011">
      <formula>P17&lt;Q17/2</formula>
    </cfRule>
  </conditionalFormatting>
  <conditionalFormatting sqref="R17">
    <cfRule type="expression" dxfId="7532" priority="1010">
      <formula>R17&lt;S17/2</formula>
    </cfRule>
  </conditionalFormatting>
  <conditionalFormatting sqref="T17">
    <cfRule type="expression" dxfId="7531" priority="1009">
      <formula>T17&lt;U17/2</formula>
    </cfRule>
  </conditionalFormatting>
  <conditionalFormatting sqref="V17">
    <cfRule type="expression" dxfId="7530" priority="1008">
      <formula>V17&lt;W17/2</formula>
    </cfRule>
  </conditionalFormatting>
  <conditionalFormatting sqref="X17">
    <cfRule type="expression" dxfId="7529" priority="1007">
      <formula>X17&lt;Y17/2</formula>
    </cfRule>
  </conditionalFormatting>
  <conditionalFormatting sqref="C18:D18">
    <cfRule type="cellIs" dxfId="7528" priority="1006" operator="equal">
      <formula>0</formula>
    </cfRule>
  </conditionalFormatting>
  <conditionalFormatting sqref="B18">
    <cfRule type="expression" dxfId="7527" priority="1005">
      <formula>C18=0</formula>
    </cfRule>
  </conditionalFormatting>
  <conditionalFormatting sqref="G18">
    <cfRule type="expression" dxfId="7526" priority="1004">
      <formula>G18&lt;H18/2</formula>
    </cfRule>
  </conditionalFormatting>
  <conditionalFormatting sqref="I18">
    <cfRule type="expression" dxfId="7525" priority="1003">
      <formula>I18&lt;J18/2</formula>
    </cfRule>
  </conditionalFormatting>
  <conditionalFormatting sqref="E18">
    <cfRule type="expression" dxfId="7524" priority="1002">
      <formula>E18&lt;F18/2</formula>
    </cfRule>
  </conditionalFormatting>
  <conditionalFormatting sqref="P18">
    <cfRule type="expression" dxfId="7523" priority="1001">
      <formula>P18&lt;Q18/2</formula>
    </cfRule>
  </conditionalFormatting>
  <conditionalFormatting sqref="R18">
    <cfRule type="expression" dxfId="7522" priority="1000">
      <formula>R18&lt;S18/2</formula>
    </cfRule>
  </conditionalFormatting>
  <conditionalFormatting sqref="T18">
    <cfRule type="expression" dxfId="7521" priority="999">
      <formula>T18&lt;U18/2</formula>
    </cfRule>
  </conditionalFormatting>
  <conditionalFormatting sqref="V18">
    <cfRule type="expression" dxfId="7520" priority="998">
      <formula>V18&lt;W18/2</formula>
    </cfRule>
  </conditionalFormatting>
  <conditionalFormatting sqref="X18">
    <cfRule type="expression" dxfId="7519" priority="997">
      <formula>X18&lt;Y18/2</formula>
    </cfRule>
  </conditionalFormatting>
  <conditionalFormatting sqref="C19:D19">
    <cfRule type="cellIs" dxfId="7518" priority="996" operator="equal">
      <formula>0</formula>
    </cfRule>
  </conditionalFormatting>
  <conditionalFormatting sqref="B19">
    <cfRule type="expression" dxfId="7517" priority="995">
      <formula>C19=0</formula>
    </cfRule>
  </conditionalFormatting>
  <conditionalFormatting sqref="G19">
    <cfRule type="expression" dxfId="7516" priority="994">
      <formula>G19&lt;H19/2</formula>
    </cfRule>
  </conditionalFormatting>
  <conditionalFormatting sqref="I19">
    <cfRule type="expression" dxfId="7515" priority="993">
      <formula>I19&lt;J19/2</formula>
    </cfRule>
  </conditionalFormatting>
  <conditionalFormatting sqref="E19">
    <cfRule type="expression" dxfId="7514" priority="992">
      <formula>E19&lt;F19/2</formula>
    </cfRule>
  </conditionalFormatting>
  <conditionalFormatting sqref="P19">
    <cfRule type="expression" dxfId="7513" priority="991">
      <formula>P19&lt;Q19/2</formula>
    </cfRule>
  </conditionalFormatting>
  <conditionalFormatting sqref="R19">
    <cfRule type="expression" dxfId="7512" priority="990">
      <formula>R19&lt;S19/2</formula>
    </cfRule>
  </conditionalFormatting>
  <conditionalFormatting sqref="T19">
    <cfRule type="expression" dxfId="7511" priority="989">
      <formula>T19&lt;U19/2</formula>
    </cfRule>
  </conditionalFormatting>
  <conditionalFormatting sqref="V19">
    <cfRule type="expression" dxfId="7510" priority="988">
      <formula>V19&lt;W19/2</formula>
    </cfRule>
  </conditionalFormatting>
  <conditionalFormatting sqref="X19">
    <cfRule type="expression" dxfId="7509" priority="987">
      <formula>X19&lt;Y19/2</formula>
    </cfRule>
  </conditionalFormatting>
  <conditionalFormatting sqref="C20:D20">
    <cfRule type="cellIs" dxfId="7508" priority="986" operator="equal">
      <formula>0</formula>
    </cfRule>
  </conditionalFormatting>
  <conditionalFormatting sqref="B20">
    <cfRule type="expression" dxfId="7507" priority="985">
      <formula>C20=0</formula>
    </cfRule>
  </conditionalFormatting>
  <conditionalFormatting sqref="G20">
    <cfRule type="expression" dxfId="7506" priority="984">
      <formula>G20&lt;H20/2</formula>
    </cfRule>
  </conditionalFormatting>
  <conditionalFormatting sqref="I20">
    <cfRule type="expression" dxfId="7505" priority="983">
      <formula>I20&lt;J20/2</formula>
    </cfRule>
  </conditionalFormatting>
  <conditionalFormatting sqref="E20">
    <cfRule type="expression" dxfId="7504" priority="982">
      <formula>E20&lt;F20/2</formula>
    </cfRule>
  </conditionalFormatting>
  <conditionalFormatting sqref="P20">
    <cfRule type="expression" dxfId="7503" priority="981">
      <formula>P20&lt;Q20/2</formula>
    </cfRule>
  </conditionalFormatting>
  <conditionalFormatting sqref="R20">
    <cfRule type="expression" dxfId="7502" priority="980">
      <formula>R20&lt;S20/2</formula>
    </cfRule>
  </conditionalFormatting>
  <conditionalFormatting sqref="T20">
    <cfRule type="expression" dxfId="7501" priority="979">
      <formula>T20&lt;U20/2</formula>
    </cfRule>
  </conditionalFormatting>
  <conditionalFormatting sqref="V20">
    <cfRule type="expression" dxfId="7500" priority="978">
      <formula>V20&lt;W20/2</formula>
    </cfRule>
  </conditionalFormatting>
  <conditionalFormatting sqref="X20">
    <cfRule type="expression" dxfId="7499" priority="977">
      <formula>X20&lt;Y20/2</formula>
    </cfRule>
  </conditionalFormatting>
  <conditionalFormatting sqref="C21:D21">
    <cfRule type="cellIs" dxfId="7498" priority="976" operator="equal">
      <formula>0</formula>
    </cfRule>
  </conditionalFormatting>
  <conditionalFormatting sqref="B21">
    <cfRule type="expression" dxfId="7497" priority="975">
      <formula>C21=0</formula>
    </cfRule>
  </conditionalFormatting>
  <conditionalFormatting sqref="G21">
    <cfRule type="expression" dxfId="7496" priority="974">
      <formula>G21&lt;H21/2</formula>
    </cfRule>
  </conditionalFormatting>
  <conditionalFormatting sqref="I21">
    <cfRule type="expression" dxfId="7495" priority="973">
      <formula>I21&lt;J21/2</formula>
    </cfRule>
  </conditionalFormatting>
  <conditionalFormatting sqref="E21">
    <cfRule type="expression" dxfId="7494" priority="972">
      <formula>E21&lt;F21/2</formula>
    </cfRule>
  </conditionalFormatting>
  <conditionalFormatting sqref="P21">
    <cfRule type="expression" dxfId="7493" priority="971">
      <formula>P21&lt;Q21/2</formula>
    </cfRule>
  </conditionalFormatting>
  <conditionalFormatting sqref="R21">
    <cfRule type="expression" dxfId="7492" priority="970">
      <formula>R21&lt;S21/2</formula>
    </cfRule>
  </conditionalFormatting>
  <conditionalFormatting sqref="T21">
    <cfRule type="expression" dxfId="7491" priority="969">
      <formula>T21&lt;U21/2</formula>
    </cfRule>
  </conditionalFormatting>
  <conditionalFormatting sqref="V21">
    <cfRule type="expression" dxfId="7490" priority="968">
      <formula>V21&lt;W21/2</formula>
    </cfRule>
  </conditionalFormatting>
  <conditionalFormatting sqref="X21">
    <cfRule type="expression" dxfId="7489" priority="967">
      <formula>X21&lt;Y21/2</formula>
    </cfRule>
  </conditionalFormatting>
  <conditionalFormatting sqref="C22:D22">
    <cfRule type="cellIs" dxfId="7488" priority="966" operator="equal">
      <formula>0</formula>
    </cfRule>
  </conditionalFormatting>
  <conditionalFormatting sqref="B22">
    <cfRule type="expression" dxfId="7487" priority="965">
      <formula>C22=0</formula>
    </cfRule>
  </conditionalFormatting>
  <conditionalFormatting sqref="G22">
    <cfRule type="expression" dxfId="7486" priority="964">
      <formula>G22&lt;H22/2</formula>
    </cfRule>
  </conditionalFormatting>
  <conditionalFormatting sqref="I22">
    <cfRule type="expression" dxfId="7485" priority="963">
      <formula>I22&lt;J22/2</formula>
    </cfRule>
  </conditionalFormatting>
  <conditionalFormatting sqref="E22">
    <cfRule type="expression" dxfId="7484" priority="962">
      <formula>E22&lt;F22/2</formula>
    </cfRule>
  </conditionalFormatting>
  <conditionalFormatting sqref="P22">
    <cfRule type="expression" dxfId="7483" priority="961">
      <formula>P22&lt;Q22/2</formula>
    </cfRule>
  </conditionalFormatting>
  <conditionalFormatting sqref="R22">
    <cfRule type="expression" dxfId="7482" priority="960">
      <formula>R22&lt;S22/2</formula>
    </cfRule>
  </conditionalFormatting>
  <conditionalFormatting sqref="T22">
    <cfRule type="expression" dxfId="7481" priority="959">
      <formula>T22&lt;U22/2</formula>
    </cfRule>
  </conditionalFormatting>
  <conditionalFormatting sqref="V22">
    <cfRule type="expression" dxfId="7480" priority="958">
      <formula>V22&lt;W22/2</formula>
    </cfRule>
  </conditionalFormatting>
  <conditionalFormatting sqref="X22">
    <cfRule type="expression" dxfId="7479" priority="957">
      <formula>X22&lt;Y22/2</formula>
    </cfRule>
  </conditionalFormatting>
  <conditionalFormatting sqref="C23:D23">
    <cfRule type="cellIs" dxfId="7478" priority="956" operator="equal">
      <formula>0</formula>
    </cfRule>
  </conditionalFormatting>
  <conditionalFormatting sqref="B23">
    <cfRule type="expression" dxfId="7477" priority="955">
      <formula>C23=0</formula>
    </cfRule>
  </conditionalFormatting>
  <conditionalFormatting sqref="G23">
    <cfRule type="expression" dxfId="7476" priority="954">
      <formula>G23&lt;H23/2</formula>
    </cfRule>
  </conditionalFormatting>
  <conditionalFormatting sqref="I23">
    <cfRule type="expression" dxfId="7475" priority="953">
      <formula>I23&lt;J23/2</formula>
    </cfRule>
  </conditionalFormatting>
  <conditionalFormatting sqref="E23">
    <cfRule type="expression" dxfId="7474" priority="952">
      <formula>E23&lt;F23/2</formula>
    </cfRule>
  </conditionalFormatting>
  <conditionalFormatting sqref="P23">
    <cfRule type="expression" dxfId="7473" priority="951">
      <formula>P23&lt;Q23/2</formula>
    </cfRule>
  </conditionalFormatting>
  <conditionalFormatting sqref="R23">
    <cfRule type="expression" dxfId="7472" priority="950">
      <formula>R23&lt;S23/2</formula>
    </cfRule>
  </conditionalFormatting>
  <conditionalFormatting sqref="T23">
    <cfRule type="expression" dxfId="7471" priority="949">
      <formula>T23&lt;U23/2</formula>
    </cfRule>
  </conditionalFormatting>
  <conditionalFormatting sqref="V23">
    <cfRule type="expression" dxfId="7470" priority="948">
      <formula>V23&lt;W23/2</formula>
    </cfRule>
  </conditionalFormatting>
  <conditionalFormatting sqref="X23">
    <cfRule type="expression" dxfId="7469" priority="947">
      <formula>X23&lt;Y23/2</formula>
    </cfRule>
  </conditionalFormatting>
  <conditionalFormatting sqref="C24:D24">
    <cfRule type="cellIs" dxfId="7468" priority="946" operator="equal">
      <formula>0</formula>
    </cfRule>
  </conditionalFormatting>
  <conditionalFormatting sqref="B24">
    <cfRule type="expression" dxfId="7467" priority="945">
      <formula>C24=0</formula>
    </cfRule>
  </conditionalFormatting>
  <conditionalFormatting sqref="G24">
    <cfRule type="expression" dxfId="7466" priority="944">
      <formula>G24&lt;H24/2</formula>
    </cfRule>
  </conditionalFormatting>
  <conditionalFormatting sqref="I24">
    <cfRule type="expression" dxfId="7465" priority="943">
      <formula>I24&lt;J24/2</formula>
    </cfRule>
  </conditionalFormatting>
  <conditionalFormatting sqref="E24">
    <cfRule type="expression" dxfId="7464" priority="942">
      <formula>E24&lt;F24/2</formula>
    </cfRule>
  </conditionalFormatting>
  <conditionalFormatting sqref="P24">
    <cfRule type="expression" dxfId="7463" priority="941">
      <formula>P24&lt;Q24/2</formula>
    </cfRule>
  </conditionalFormatting>
  <conditionalFormatting sqref="R24">
    <cfRule type="expression" dxfId="7462" priority="940">
      <formula>R24&lt;S24/2</formula>
    </cfRule>
  </conditionalFormatting>
  <conditionalFormatting sqref="T24">
    <cfRule type="expression" dxfId="7461" priority="939">
      <formula>T24&lt;U24/2</formula>
    </cfRule>
  </conditionalFormatting>
  <conditionalFormatting sqref="V24">
    <cfRule type="expression" dxfId="7460" priority="938">
      <formula>V24&lt;W24/2</formula>
    </cfRule>
  </conditionalFormatting>
  <conditionalFormatting sqref="X24">
    <cfRule type="expression" dxfId="7459" priority="937">
      <formula>X24&lt;Y24/2</formula>
    </cfRule>
  </conditionalFormatting>
  <conditionalFormatting sqref="C25:D25">
    <cfRule type="cellIs" dxfId="7458" priority="936" operator="equal">
      <formula>0</formula>
    </cfRule>
  </conditionalFormatting>
  <conditionalFormatting sqref="B25">
    <cfRule type="expression" dxfId="7457" priority="935">
      <formula>C25=0</formula>
    </cfRule>
  </conditionalFormatting>
  <conditionalFormatting sqref="G25">
    <cfRule type="expression" dxfId="7456" priority="934">
      <formula>G25&lt;H25/2</formula>
    </cfRule>
  </conditionalFormatting>
  <conditionalFormatting sqref="I25">
    <cfRule type="expression" dxfId="7455" priority="933">
      <formula>I25&lt;J25/2</formula>
    </cfRule>
  </conditionalFormatting>
  <conditionalFormatting sqref="E25">
    <cfRule type="expression" dxfId="7454" priority="932">
      <formula>E25&lt;F25/2</formula>
    </cfRule>
  </conditionalFormatting>
  <conditionalFormatting sqref="P25">
    <cfRule type="expression" dxfId="7453" priority="931">
      <formula>P25&lt;Q25/2</formula>
    </cfRule>
  </conditionalFormatting>
  <conditionalFormatting sqref="R25">
    <cfRule type="expression" dxfId="7452" priority="930">
      <formula>R25&lt;S25/2</formula>
    </cfRule>
  </conditionalFormatting>
  <conditionalFormatting sqref="T25">
    <cfRule type="expression" dxfId="7451" priority="929">
      <formula>T25&lt;U25/2</formula>
    </cfRule>
  </conditionalFormatting>
  <conditionalFormatting sqref="V25">
    <cfRule type="expression" dxfId="7450" priority="928">
      <formula>V25&lt;W25/2</formula>
    </cfRule>
  </conditionalFormatting>
  <conditionalFormatting sqref="X25">
    <cfRule type="expression" dxfId="7449" priority="927">
      <formula>X25&lt;Y25/2</formula>
    </cfRule>
  </conditionalFormatting>
  <conditionalFormatting sqref="C26:D26">
    <cfRule type="cellIs" dxfId="7448" priority="926" operator="equal">
      <formula>0</formula>
    </cfRule>
  </conditionalFormatting>
  <conditionalFormatting sqref="B26">
    <cfRule type="expression" dxfId="7447" priority="925">
      <formula>C26=0</formula>
    </cfRule>
  </conditionalFormatting>
  <conditionalFormatting sqref="G26">
    <cfRule type="expression" dxfId="7446" priority="924">
      <formula>G26&lt;H26/2</formula>
    </cfRule>
  </conditionalFormatting>
  <conditionalFormatting sqref="I26">
    <cfRule type="expression" dxfId="7445" priority="923">
      <formula>I26&lt;J26/2</formula>
    </cfRule>
  </conditionalFormatting>
  <conditionalFormatting sqref="E26">
    <cfRule type="expression" dxfId="7444" priority="922">
      <formula>E26&lt;F26/2</formula>
    </cfRule>
  </conditionalFormatting>
  <conditionalFormatting sqref="P26">
    <cfRule type="expression" dxfId="7443" priority="921">
      <formula>P26&lt;Q26/2</formula>
    </cfRule>
  </conditionalFormatting>
  <conditionalFormatting sqref="R26">
    <cfRule type="expression" dxfId="7442" priority="920">
      <formula>R26&lt;S26/2</formula>
    </cfRule>
  </conditionalFormatting>
  <conditionalFormatting sqref="T26">
    <cfRule type="expression" dxfId="7441" priority="919">
      <formula>T26&lt;U26/2</formula>
    </cfRule>
  </conditionalFormatting>
  <conditionalFormatting sqref="V26">
    <cfRule type="expression" dxfId="7440" priority="918">
      <formula>V26&lt;W26/2</formula>
    </cfRule>
  </conditionalFormatting>
  <conditionalFormatting sqref="X26">
    <cfRule type="expression" dxfId="7439" priority="917">
      <formula>X26&lt;Y26/2</formula>
    </cfRule>
  </conditionalFormatting>
  <conditionalFormatting sqref="C27:D27">
    <cfRule type="cellIs" dxfId="7438" priority="916" operator="equal">
      <formula>0</formula>
    </cfRule>
  </conditionalFormatting>
  <conditionalFormatting sqref="B27">
    <cfRule type="expression" dxfId="7437" priority="915">
      <formula>C27=0</formula>
    </cfRule>
  </conditionalFormatting>
  <conditionalFormatting sqref="G27">
    <cfRule type="expression" dxfId="7436" priority="914">
      <formula>G27&lt;H27/2</formula>
    </cfRule>
  </conditionalFormatting>
  <conditionalFormatting sqref="I27">
    <cfRule type="expression" dxfId="7435" priority="913">
      <formula>I27&lt;J27/2</formula>
    </cfRule>
  </conditionalFormatting>
  <conditionalFormatting sqref="E27">
    <cfRule type="expression" dxfId="7434" priority="912">
      <formula>E27&lt;F27/2</formula>
    </cfRule>
  </conditionalFormatting>
  <conditionalFormatting sqref="P27">
    <cfRule type="expression" dxfId="7433" priority="911">
      <formula>P27&lt;Q27/2</formula>
    </cfRule>
  </conditionalFormatting>
  <conditionalFormatting sqref="R27">
    <cfRule type="expression" dxfId="7432" priority="910">
      <formula>R27&lt;S27/2</formula>
    </cfRule>
  </conditionalFormatting>
  <conditionalFormatting sqref="T27">
    <cfRule type="expression" dxfId="7431" priority="909">
      <formula>T27&lt;U27/2</formula>
    </cfRule>
  </conditionalFormatting>
  <conditionalFormatting sqref="V27">
    <cfRule type="expression" dxfId="7430" priority="908">
      <formula>V27&lt;W27/2</formula>
    </cfRule>
  </conditionalFormatting>
  <conditionalFormatting sqref="X27">
    <cfRule type="expression" dxfId="7429" priority="907">
      <formula>X27&lt;Y27/2</formula>
    </cfRule>
  </conditionalFormatting>
  <conditionalFormatting sqref="C28:D28">
    <cfRule type="cellIs" dxfId="7428" priority="906" operator="equal">
      <formula>0</formula>
    </cfRule>
  </conditionalFormatting>
  <conditionalFormatting sqref="B28">
    <cfRule type="expression" dxfId="7427" priority="905">
      <formula>C28=0</formula>
    </cfRule>
  </conditionalFormatting>
  <conditionalFormatting sqref="G28">
    <cfRule type="expression" dxfId="7426" priority="904">
      <formula>G28&lt;H28/2</formula>
    </cfRule>
  </conditionalFormatting>
  <conditionalFormatting sqref="I28">
    <cfRule type="expression" dxfId="7425" priority="903">
      <formula>I28&lt;J28/2</formula>
    </cfRule>
  </conditionalFormatting>
  <conditionalFormatting sqref="E28">
    <cfRule type="expression" dxfId="7424" priority="902">
      <formula>E28&lt;F28/2</formula>
    </cfRule>
  </conditionalFormatting>
  <conditionalFormatting sqref="P28">
    <cfRule type="expression" dxfId="7423" priority="901">
      <formula>P28&lt;Q28/2</formula>
    </cfRule>
  </conditionalFormatting>
  <conditionalFormatting sqref="R28">
    <cfRule type="expression" dxfId="7422" priority="900">
      <formula>R28&lt;S28/2</formula>
    </cfRule>
  </conditionalFormatting>
  <conditionalFormatting sqref="T28">
    <cfRule type="expression" dxfId="7421" priority="899">
      <formula>T28&lt;U28/2</formula>
    </cfRule>
  </conditionalFormatting>
  <conditionalFormatting sqref="V28">
    <cfRule type="expression" dxfId="7420" priority="898">
      <formula>V28&lt;W28/2</formula>
    </cfRule>
  </conditionalFormatting>
  <conditionalFormatting sqref="X28">
    <cfRule type="expression" dxfId="7419" priority="897">
      <formula>X28&lt;Y28/2</formula>
    </cfRule>
  </conditionalFormatting>
  <conditionalFormatting sqref="C29:D29">
    <cfRule type="cellIs" dxfId="7418" priority="896" operator="equal">
      <formula>0</formula>
    </cfRule>
  </conditionalFormatting>
  <conditionalFormatting sqref="B29">
    <cfRule type="expression" dxfId="7417" priority="895">
      <formula>C29=0</formula>
    </cfRule>
  </conditionalFormatting>
  <conditionalFormatting sqref="G29">
    <cfRule type="expression" dxfId="7416" priority="894">
      <formula>G29&lt;H29/2</formula>
    </cfRule>
  </conditionalFormatting>
  <conditionalFormatting sqref="I29">
    <cfRule type="expression" dxfId="7415" priority="893">
      <formula>I29&lt;J29/2</formula>
    </cfRule>
  </conditionalFormatting>
  <conditionalFormatting sqref="E29">
    <cfRule type="expression" dxfId="7414" priority="892">
      <formula>E29&lt;F29/2</formula>
    </cfRule>
  </conditionalFormatting>
  <conditionalFormatting sqref="P29">
    <cfRule type="expression" dxfId="7413" priority="891">
      <formula>P29&lt;Q29/2</formula>
    </cfRule>
  </conditionalFormatting>
  <conditionalFormatting sqref="R29">
    <cfRule type="expression" dxfId="7412" priority="890">
      <formula>R29&lt;S29/2</formula>
    </cfRule>
  </conditionalFormatting>
  <conditionalFormatting sqref="T29">
    <cfRule type="expression" dxfId="7411" priority="889">
      <formula>T29&lt;U29/2</formula>
    </cfRule>
  </conditionalFormatting>
  <conditionalFormatting sqref="V29">
    <cfRule type="expression" dxfId="7410" priority="888">
      <formula>V29&lt;W29/2</formula>
    </cfRule>
  </conditionalFormatting>
  <conditionalFormatting sqref="X29">
    <cfRule type="expression" dxfId="7409" priority="887">
      <formula>X29&lt;Y29/2</formula>
    </cfRule>
  </conditionalFormatting>
  <conditionalFormatting sqref="E5:M5 P5:AB5 K6:K29 Z6:Z29 M6:M29 AB6:AB29 Q6:Q11 E6:F11">
    <cfRule type="expression" dxfId="7408" priority="886">
      <formula>$C$5=0</formula>
    </cfRule>
  </conditionalFormatting>
  <conditionalFormatting sqref="E6:M6 P6:AB6">
    <cfRule type="expression" dxfId="7407" priority="885">
      <formula>$C$6=0</formula>
    </cfRule>
  </conditionalFormatting>
  <conditionalFormatting sqref="E7:M7 P7:AB7">
    <cfRule type="expression" dxfId="7406" priority="884">
      <formula>$C$7=0</formula>
    </cfRule>
  </conditionalFormatting>
  <conditionalFormatting sqref="E8:M8 P8:AB8">
    <cfRule type="expression" dxfId="7405" priority="883">
      <formula>$C$8=0</formula>
    </cfRule>
  </conditionalFormatting>
  <conditionalFormatting sqref="E9:M9 P9:AB9">
    <cfRule type="expression" dxfId="7404" priority="882">
      <formula>$C$9=0</formula>
    </cfRule>
  </conditionalFormatting>
  <conditionalFormatting sqref="E10:M10 P10:AB10">
    <cfRule type="expression" dxfId="7403" priority="881">
      <formula>$C$10=0</formula>
    </cfRule>
  </conditionalFormatting>
  <conditionalFormatting sqref="E11:M11 P11:AB11">
    <cfRule type="expression" dxfId="7402" priority="880">
      <formula>$C$11=0</formula>
    </cfRule>
  </conditionalFormatting>
  <conditionalFormatting sqref="E12:M12 P12:AB12">
    <cfRule type="expression" dxfId="7401" priority="879">
      <formula>$C$12=0</formula>
    </cfRule>
  </conditionalFormatting>
  <conditionalFormatting sqref="E13:M13 P13:AB13">
    <cfRule type="expression" dxfId="7400" priority="878">
      <formula>$C$13=0</formula>
    </cfRule>
  </conditionalFormatting>
  <conditionalFormatting sqref="E14:M14 P14:AB14">
    <cfRule type="expression" dxfId="7399" priority="877">
      <formula>$C$14=0</formula>
    </cfRule>
  </conditionalFormatting>
  <conditionalFormatting sqref="E15:M15 P15:AB15">
    <cfRule type="expression" dxfId="7398" priority="876">
      <formula>$C$15=0</formula>
    </cfRule>
  </conditionalFormatting>
  <conditionalFormatting sqref="E16:M16 P16:AB16">
    <cfRule type="expression" dxfId="7397" priority="875">
      <formula>$C$16=0</formula>
    </cfRule>
  </conditionalFormatting>
  <conditionalFormatting sqref="E17:M17 P17:AB17">
    <cfRule type="expression" dxfId="7396" priority="874">
      <formula>$C$17=0</formula>
    </cfRule>
  </conditionalFormatting>
  <conditionalFormatting sqref="E18:M18 P18:AB18">
    <cfRule type="expression" dxfId="7395" priority="873">
      <formula>$C$18=0</formula>
    </cfRule>
  </conditionalFormatting>
  <conditionalFormatting sqref="E19:M19 P19:AB19">
    <cfRule type="expression" dxfId="7394" priority="872">
      <formula>$C$19=0</formula>
    </cfRule>
  </conditionalFormatting>
  <conditionalFormatting sqref="E20:M20 P20:AB20">
    <cfRule type="expression" dxfId="7393" priority="871">
      <formula>$C$20=0</formula>
    </cfRule>
  </conditionalFormatting>
  <conditionalFormatting sqref="E21:M21 P21:AB21">
    <cfRule type="expression" dxfId="7392" priority="870">
      <formula>$C$21=0</formula>
    </cfRule>
  </conditionalFormatting>
  <conditionalFormatting sqref="E22:M22 P22:AB22">
    <cfRule type="expression" dxfId="7391" priority="869">
      <formula>$C$22=0</formula>
    </cfRule>
  </conditionalFormatting>
  <conditionalFormatting sqref="E23:M23 P23:AB23">
    <cfRule type="expression" dxfId="7390" priority="868">
      <formula>$C$23=0</formula>
    </cfRule>
  </conditionalFormatting>
  <conditionalFormatting sqref="E24:M24 P24:AB24">
    <cfRule type="expression" dxfId="7389" priority="867">
      <formula>$C$24=0</formula>
    </cfRule>
  </conditionalFormatting>
  <conditionalFormatting sqref="E25:M25 P25:AB25">
    <cfRule type="expression" dxfId="7388" priority="866">
      <formula>$C$25=0</formula>
    </cfRule>
  </conditionalFormatting>
  <conditionalFormatting sqref="E26:M26 P26:AB26">
    <cfRule type="expression" dxfId="7387" priority="865">
      <formula>$C$26=0</formula>
    </cfRule>
  </conditionalFormatting>
  <conditionalFormatting sqref="E27:M27 P27:AB27">
    <cfRule type="expression" dxfId="7386" priority="864">
      <formula>$C$27=0</formula>
    </cfRule>
  </conditionalFormatting>
  <conditionalFormatting sqref="E28:M28 P28:AB28">
    <cfRule type="expression" dxfId="7385" priority="863">
      <formula>$C$28=0</formula>
    </cfRule>
  </conditionalFormatting>
  <conditionalFormatting sqref="E29:M29 P29:AB29">
    <cfRule type="expression" dxfId="7384" priority="862">
      <formula>$C$29=0</formula>
    </cfRule>
  </conditionalFormatting>
  <conditionalFormatting sqref="K5:K29">
    <cfRule type="containsErrors" dxfId="7383" priority="860">
      <formula>ISERROR(K5)</formula>
    </cfRule>
    <cfRule type="expression" dxfId="7382" priority="861">
      <formula>K5&lt;50</formula>
    </cfRule>
  </conditionalFormatting>
  <conditionalFormatting sqref="K6">
    <cfRule type="expression" dxfId="7381" priority="859">
      <formula>K6&lt;50</formula>
    </cfRule>
  </conditionalFormatting>
  <conditionalFormatting sqref="K7">
    <cfRule type="expression" dxfId="7380" priority="858">
      <formula>K7&lt;50</formula>
    </cfRule>
  </conditionalFormatting>
  <conditionalFormatting sqref="K8">
    <cfRule type="expression" dxfId="7379" priority="857">
      <formula>K8&lt;50</formula>
    </cfRule>
  </conditionalFormatting>
  <conditionalFormatting sqref="K9">
    <cfRule type="expression" dxfId="7378" priority="856">
      <formula>K9&lt;50</formula>
    </cfRule>
  </conditionalFormatting>
  <conditionalFormatting sqref="K10">
    <cfRule type="expression" dxfId="7377" priority="855">
      <formula>K10&lt;50</formula>
    </cfRule>
  </conditionalFormatting>
  <conditionalFormatting sqref="K11">
    <cfRule type="expression" dxfId="7376" priority="854">
      <formula>K11&lt;50</formula>
    </cfRule>
  </conditionalFormatting>
  <conditionalFormatting sqref="K12">
    <cfRule type="expression" dxfId="7375" priority="853">
      <formula>K12&lt;50</formula>
    </cfRule>
  </conditionalFormatting>
  <conditionalFormatting sqref="K13">
    <cfRule type="expression" dxfId="7374" priority="852">
      <formula>K13&lt;50</formula>
    </cfRule>
  </conditionalFormatting>
  <conditionalFormatting sqref="K14">
    <cfRule type="expression" dxfId="7373" priority="851">
      <formula>K14&lt;50</formula>
    </cfRule>
  </conditionalFormatting>
  <conditionalFormatting sqref="K15">
    <cfRule type="expression" dxfId="7372" priority="850">
      <formula>K15&lt;50</formula>
    </cfRule>
  </conditionalFormatting>
  <conditionalFormatting sqref="K16">
    <cfRule type="expression" dxfId="7371" priority="849">
      <formula>K16&lt;50</formula>
    </cfRule>
  </conditionalFormatting>
  <conditionalFormatting sqref="K17">
    <cfRule type="expression" dxfId="7370" priority="848">
      <formula>K17&lt;50</formula>
    </cfRule>
  </conditionalFormatting>
  <conditionalFormatting sqref="K18">
    <cfRule type="expression" dxfId="7369" priority="847">
      <formula>K18&lt;50</formula>
    </cfRule>
  </conditionalFormatting>
  <conditionalFormatting sqref="K19">
    <cfRule type="expression" dxfId="7368" priority="846">
      <formula>K19&lt;50</formula>
    </cfRule>
  </conditionalFormatting>
  <conditionalFormatting sqref="K20">
    <cfRule type="expression" dxfId="7367" priority="845">
      <formula>K20&lt;50</formula>
    </cfRule>
  </conditionalFormatting>
  <conditionalFormatting sqref="K21">
    <cfRule type="expression" dxfId="7366" priority="844">
      <formula>K21&lt;50</formula>
    </cfRule>
  </conditionalFormatting>
  <conditionalFormatting sqref="K22">
    <cfRule type="expression" dxfId="7365" priority="843">
      <formula>K22&lt;50</formula>
    </cfRule>
  </conditionalFormatting>
  <conditionalFormatting sqref="K23">
    <cfRule type="expression" dxfId="7364" priority="842">
      <formula>K23&lt;50</formula>
    </cfRule>
  </conditionalFormatting>
  <conditionalFormatting sqref="K24">
    <cfRule type="expression" dxfId="7363" priority="841">
      <formula>K24&lt;50</formula>
    </cfRule>
  </conditionalFormatting>
  <conditionalFormatting sqref="K25">
    <cfRule type="expression" dxfId="7362" priority="840">
      <formula>K25&lt;50</formula>
    </cfRule>
  </conditionalFormatting>
  <conditionalFormatting sqref="K26">
    <cfRule type="expression" dxfId="7361" priority="839">
      <formula>K26&lt;50</formula>
    </cfRule>
  </conditionalFormatting>
  <conditionalFormatting sqref="K27">
    <cfRule type="expression" dxfId="7360" priority="838">
      <formula>K27&lt;50</formula>
    </cfRule>
  </conditionalFormatting>
  <conditionalFormatting sqref="K28">
    <cfRule type="expression" dxfId="7359" priority="837">
      <formula>K28&lt;50</formula>
    </cfRule>
  </conditionalFormatting>
  <conditionalFormatting sqref="K29">
    <cfRule type="expression" dxfId="7358" priority="836">
      <formula>K29&lt;50</formula>
    </cfRule>
  </conditionalFormatting>
  <conditionalFormatting sqref="Z5:Z29">
    <cfRule type="containsErrors" dxfId="7357" priority="834">
      <formula>ISERROR(Z5)</formula>
    </cfRule>
    <cfRule type="expression" dxfId="7356" priority="835">
      <formula>Z5&lt;50</formula>
    </cfRule>
  </conditionalFormatting>
  <conditionalFormatting sqref="Z6">
    <cfRule type="expression" dxfId="7355" priority="833">
      <formula>Z6&lt;50</formula>
    </cfRule>
  </conditionalFormatting>
  <conditionalFormatting sqref="Z7">
    <cfRule type="expression" dxfId="7354" priority="832">
      <formula>Z7&lt;50</formula>
    </cfRule>
  </conditionalFormatting>
  <conditionalFormatting sqref="Z8">
    <cfRule type="expression" dxfId="7353" priority="831">
      <formula>Z8&lt;50</formula>
    </cfRule>
  </conditionalFormatting>
  <conditionalFormatting sqref="Z9">
    <cfRule type="expression" dxfId="7352" priority="830">
      <formula>Z9&lt;50</formula>
    </cfRule>
  </conditionalFormatting>
  <conditionalFormatting sqref="Z10">
    <cfRule type="expression" dxfId="7351" priority="829">
      <formula>Z10&lt;50</formula>
    </cfRule>
  </conditionalFormatting>
  <conditionalFormatting sqref="Z11">
    <cfRule type="expression" dxfId="7350" priority="828">
      <formula>Z11&lt;50</formula>
    </cfRule>
  </conditionalFormatting>
  <conditionalFormatting sqref="Z12">
    <cfRule type="expression" dxfId="7349" priority="827">
      <formula>Z12&lt;50</formula>
    </cfRule>
  </conditionalFormatting>
  <conditionalFormatting sqref="Z13">
    <cfRule type="expression" dxfId="7348" priority="826">
      <formula>Z13&lt;50</formula>
    </cfRule>
  </conditionalFormatting>
  <conditionalFormatting sqref="Z14">
    <cfRule type="expression" dxfId="7347" priority="825">
      <formula>Z14&lt;50</formula>
    </cfRule>
  </conditionalFormatting>
  <conditionalFormatting sqref="Z15">
    <cfRule type="expression" dxfId="7346" priority="824">
      <formula>Z15&lt;50</formula>
    </cfRule>
  </conditionalFormatting>
  <conditionalFormatting sqref="Z16">
    <cfRule type="expression" dxfId="7345" priority="823">
      <formula>Z16&lt;50</formula>
    </cfRule>
  </conditionalFormatting>
  <conditionalFormatting sqref="Z17">
    <cfRule type="expression" dxfId="7344" priority="822">
      <formula>Z17&lt;50</formula>
    </cfRule>
  </conditionalFormatting>
  <conditionalFormatting sqref="Z18">
    <cfRule type="expression" dxfId="7343" priority="821">
      <formula>Z18&lt;50</formula>
    </cfRule>
  </conditionalFormatting>
  <conditionalFormatting sqref="Z19">
    <cfRule type="expression" dxfId="7342" priority="820">
      <formula>Z19&lt;50</formula>
    </cfRule>
  </conditionalFormatting>
  <conditionalFormatting sqref="Z20">
    <cfRule type="expression" dxfId="7341" priority="819">
      <formula>Z20&lt;50</formula>
    </cfRule>
  </conditionalFormatting>
  <conditionalFormatting sqref="Z21">
    <cfRule type="expression" dxfId="7340" priority="818">
      <formula>Z21&lt;50</formula>
    </cfRule>
  </conditionalFormatting>
  <conditionalFormatting sqref="Z22">
    <cfRule type="expression" dxfId="7339" priority="817">
      <formula>Z22&lt;50</formula>
    </cfRule>
  </conditionalFormatting>
  <conditionalFormatting sqref="Z23">
    <cfRule type="expression" dxfId="7338" priority="816">
      <formula>Z23&lt;50</formula>
    </cfRule>
  </conditionalFormatting>
  <conditionalFormatting sqref="Z24">
    <cfRule type="expression" dxfId="7337" priority="815">
      <formula>Z24&lt;50</formula>
    </cfRule>
  </conditionalFormatting>
  <conditionalFormatting sqref="Z25">
    <cfRule type="expression" dxfId="7336" priority="814">
      <formula>Z25&lt;50</formula>
    </cfRule>
  </conditionalFormatting>
  <conditionalFormatting sqref="Z26">
    <cfRule type="expression" dxfId="7335" priority="813">
      <formula>Z26&lt;50</formula>
    </cfRule>
  </conditionalFormatting>
  <conditionalFormatting sqref="Z27">
    <cfRule type="expression" dxfId="7334" priority="812">
      <formula>Z27&lt;50</formula>
    </cfRule>
  </conditionalFormatting>
  <conditionalFormatting sqref="Z28">
    <cfRule type="expression" dxfId="7333" priority="811">
      <formula>Z28&lt;50</formula>
    </cfRule>
  </conditionalFormatting>
  <conditionalFormatting sqref="Z29">
    <cfRule type="expression" dxfId="7332" priority="810">
      <formula>Z29&lt;50</formula>
    </cfRule>
  </conditionalFormatting>
  <conditionalFormatting sqref="G5">
    <cfRule type="expression" dxfId="7331" priority="809">
      <formula>G5&lt;H5/2</formula>
    </cfRule>
  </conditionalFormatting>
  <conditionalFormatting sqref="E5:E11">
    <cfRule type="expression" dxfId="7330" priority="808">
      <formula>E5&lt;F5/2</formula>
    </cfRule>
  </conditionalFormatting>
  <conditionalFormatting sqref="G6">
    <cfRule type="expression" dxfId="7329" priority="807">
      <formula>G6&lt;H6/2</formula>
    </cfRule>
  </conditionalFormatting>
  <conditionalFormatting sqref="E6">
    <cfRule type="expression" dxfId="7328" priority="806">
      <formula>E6&lt;F6/2</formula>
    </cfRule>
  </conditionalFormatting>
  <conditionalFormatting sqref="G7">
    <cfRule type="expression" dxfId="7327" priority="805">
      <formula>G7&lt;H7/2</formula>
    </cfRule>
  </conditionalFormatting>
  <conditionalFormatting sqref="E7">
    <cfRule type="expression" dxfId="7326" priority="804">
      <formula>E7&lt;F7/2</formula>
    </cfRule>
  </conditionalFormatting>
  <conditionalFormatting sqref="G8">
    <cfRule type="expression" dxfId="7325" priority="803">
      <formula>G8&lt;H8/2</formula>
    </cfRule>
  </conditionalFormatting>
  <conditionalFormatting sqref="E8">
    <cfRule type="expression" dxfId="7324" priority="802">
      <formula>E8&lt;F8/2</formula>
    </cfRule>
  </conditionalFormatting>
  <conditionalFormatting sqref="G9">
    <cfRule type="expression" dxfId="7323" priority="801">
      <formula>G9&lt;H9/2</formula>
    </cfRule>
  </conditionalFormatting>
  <conditionalFormatting sqref="E9">
    <cfRule type="expression" dxfId="7322" priority="800">
      <formula>E9&lt;F9/2</formula>
    </cfRule>
  </conditionalFormatting>
  <conditionalFormatting sqref="G10">
    <cfRule type="expression" dxfId="7321" priority="799">
      <formula>G10&lt;H10/2</formula>
    </cfRule>
  </conditionalFormatting>
  <conditionalFormatting sqref="E10">
    <cfRule type="expression" dxfId="7320" priority="798">
      <formula>E10&lt;F10/2</formula>
    </cfRule>
  </conditionalFormatting>
  <conditionalFormatting sqref="G11">
    <cfRule type="expression" dxfId="7319" priority="797">
      <formula>G11&lt;H11/2</formula>
    </cfRule>
  </conditionalFormatting>
  <conditionalFormatting sqref="E11">
    <cfRule type="expression" dxfId="7318" priority="796">
      <formula>E11&lt;F11/2</formula>
    </cfRule>
  </conditionalFormatting>
  <conditionalFormatting sqref="E5:H5 H6:H11 E6:F11">
    <cfRule type="expression" dxfId="7317" priority="795">
      <formula>$C$5=0</formula>
    </cfRule>
  </conditionalFormatting>
  <conditionalFormatting sqref="E6:H6">
    <cfRule type="expression" dxfId="7316" priority="794">
      <formula>$C$6=0</formula>
    </cfRule>
  </conditionalFormatting>
  <conditionalFormatting sqref="E7:H7">
    <cfRule type="expression" dxfId="7315" priority="793">
      <formula>$C$7=0</formula>
    </cfRule>
  </conditionalFormatting>
  <conditionalFormatting sqref="E8:H8">
    <cfRule type="expression" dxfId="7314" priority="792">
      <formula>$C$8=0</formula>
    </cfRule>
  </conditionalFormatting>
  <conditionalFormatting sqref="E9:H9">
    <cfRule type="expression" dxfId="7313" priority="791">
      <formula>$C$9=0</formula>
    </cfRule>
  </conditionalFormatting>
  <conditionalFormatting sqref="E10:H10">
    <cfRule type="expression" dxfId="7312" priority="790">
      <formula>$C$10=0</formula>
    </cfRule>
  </conditionalFormatting>
  <conditionalFormatting sqref="E11:H11">
    <cfRule type="expression" dxfId="7311" priority="789">
      <formula>$C$11=0</formula>
    </cfRule>
  </conditionalFormatting>
  <conditionalFormatting sqref="R5">
    <cfRule type="expression" dxfId="7310" priority="788">
      <formula>R5&lt;S5/2</formula>
    </cfRule>
  </conditionalFormatting>
  <conditionalFormatting sqref="P5">
    <cfRule type="expression" dxfId="7309" priority="787">
      <formula>P5&lt;Q5/2</formula>
    </cfRule>
  </conditionalFormatting>
  <conditionalFormatting sqref="R6">
    <cfRule type="expression" dxfId="7308" priority="786">
      <formula>R6&lt;S6/2</formula>
    </cfRule>
  </conditionalFormatting>
  <conditionalFormatting sqref="P6">
    <cfRule type="expression" dxfId="7307" priority="785">
      <formula>P6&lt;Q6/2</formula>
    </cfRule>
  </conditionalFormatting>
  <conditionalFormatting sqref="R7">
    <cfRule type="expression" dxfId="7306" priority="784">
      <formula>R7&lt;S7/2</formula>
    </cfRule>
  </conditionalFormatting>
  <conditionalFormatting sqref="P7">
    <cfRule type="expression" dxfId="7305" priority="783">
      <formula>P7&lt;Q7/2</formula>
    </cfRule>
  </conditionalFormatting>
  <conditionalFormatting sqref="R8">
    <cfRule type="expression" dxfId="7304" priority="782">
      <formula>R8&lt;S8/2</formula>
    </cfRule>
  </conditionalFormatting>
  <conditionalFormatting sqref="P8">
    <cfRule type="expression" dxfId="7303" priority="781">
      <formula>P8&lt;Q8/2</formula>
    </cfRule>
  </conditionalFormatting>
  <conditionalFormatting sqref="R9">
    <cfRule type="expression" dxfId="7302" priority="780">
      <formula>R9&lt;S9/2</formula>
    </cfRule>
  </conditionalFormatting>
  <conditionalFormatting sqref="P9">
    <cfRule type="expression" dxfId="7301" priority="779">
      <formula>P9&lt;Q9/2</formula>
    </cfRule>
  </conditionalFormatting>
  <conditionalFormatting sqref="R10">
    <cfRule type="expression" dxfId="7300" priority="778">
      <formula>R10&lt;S10/2</formula>
    </cfRule>
  </conditionalFormatting>
  <conditionalFormatting sqref="P10">
    <cfRule type="expression" dxfId="7299" priority="777">
      <formula>P10&lt;Q10/2</formula>
    </cfRule>
  </conditionalFormatting>
  <conditionalFormatting sqref="R11">
    <cfRule type="expression" dxfId="7298" priority="776">
      <formula>R11&lt;S11/2</formula>
    </cfRule>
  </conditionalFormatting>
  <conditionalFormatting sqref="P11">
    <cfRule type="expression" dxfId="7297" priority="775">
      <formula>P11&lt;Q11/2</formula>
    </cfRule>
  </conditionalFormatting>
  <conditionalFormatting sqref="P5:S5 S6:S11 Q6:Q11">
    <cfRule type="expression" dxfId="7296" priority="774">
      <formula>$C$5=0</formula>
    </cfRule>
  </conditionalFormatting>
  <conditionalFormatting sqref="P6:S6">
    <cfRule type="expression" dxfId="7295" priority="773">
      <formula>$C$6=0</formula>
    </cfRule>
  </conditionalFormatting>
  <conditionalFormatting sqref="P7:S7">
    <cfRule type="expression" dxfId="7294" priority="772">
      <formula>$C$7=0</formula>
    </cfRule>
  </conditionalFormatting>
  <conditionalFormatting sqref="P8:S8">
    <cfRule type="expression" dxfId="7293" priority="771">
      <formula>$C$8=0</formula>
    </cfRule>
  </conditionalFormatting>
  <conditionalFormatting sqref="P9:S9">
    <cfRule type="expression" dxfId="7292" priority="770">
      <formula>$C$9=0</formula>
    </cfRule>
  </conditionalFormatting>
  <conditionalFormatting sqref="P10:S10">
    <cfRule type="expression" dxfId="7291" priority="769">
      <formula>$C$10=0</formula>
    </cfRule>
  </conditionalFormatting>
  <conditionalFormatting sqref="P11:S11">
    <cfRule type="expression" dxfId="7290" priority="768">
      <formula>$C$11=0</formula>
    </cfRule>
  </conditionalFormatting>
  <conditionalFormatting sqref="AC5:AE5">
    <cfRule type="expression" dxfId="7289" priority="766">
      <formula>C5=0</formula>
    </cfRule>
    <cfRule type="iconSet" priority="767">
      <iconSet iconSet="3Arrows" reverse="1">
        <cfvo type="percent" val="0"/>
        <cfvo type="num" val="1"/>
        <cfvo type="num" val="2"/>
      </iconSet>
    </cfRule>
  </conditionalFormatting>
  <conditionalFormatting sqref="AC6:AE6">
    <cfRule type="expression" dxfId="7288" priority="764">
      <formula>C6=0</formula>
    </cfRule>
    <cfRule type="iconSet" priority="765">
      <iconSet iconSet="3Arrows" reverse="1">
        <cfvo type="percent" val="0"/>
        <cfvo type="num" val="1"/>
        <cfvo type="num" val="2"/>
      </iconSet>
    </cfRule>
  </conditionalFormatting>
  <conditionalFormatting sqref="AC7:AE7">
    <cfRule type="expression" dxfId="7287" priority="762">
      <formula>C7=0</formula>
    </cfRule>
    <cfRule type="iconSet" priority="763">
      <iconSet iconSet="3Arrows" reverse="1">
        <cfvo type="percent" val="0"/>
        <cfvo type="num" val="1"/>
        <cfvo type="num" val="2"/>
      </iconSet>
    </cfRule>
  </conditionalFormatting>
  <conditionalFormatting sqref="AC8:AE8">
    <cfRule type="expression" dxfId="7286" priority="760">
      <formula>C8=0</formula>
    </cfRule>
    <cfRule type="iconSet" priority="761">
      <iconSet iconSet="3Arrows" reverse="1">
        <cfvo type="percent" val="0"/>
        <cfvo type="num" val="1"/>
        <cfvo type="num" val="2"/>
      </iconSet>
    </cfRule>
  </conditionalFormatting>
  <conditionalFormatting sqref="AC9:AE9">
    <cfRule type="expression" dxfId="7285" priority="758">
      <formula>C9=0</formula>
    </cfRule>
    <cfRule type="iconSet" priority="759">
      <iconSet iconSet="3Arrows" reverse="1">
        <cfvo type="percent" val="0"/>
        <cfvo type="num" val="1"/>
        <cfvo type="num" val="2"/>
      </iconSet>
    </cfRule>
  </conditionalFormatting>
  <conditionalFormatting sqref="AC10:AE10">
    <cfRule type="expression" dxfId="7284" priority="756">
      <formula>C10=0</formula>
    </cfRule>
    <cfRule type="iconSet" priority="757">
      <iconSet iconSet="3Arrows" reverse="1">
        <cfvo type="percent" val="0"/>
        <cfvo type="num" val="1"/>
        <cfvo type="num" val="2"/>
      </iconSet>
    </cfRule>
  </conditionalFormatting>
  <conditionalFormatting sqref="AC11:AE11">
    <cfRule type="expression" dxfId="7283" priority="754">
      <formula>C11=0</formula>
    </cfRule>
    <cfRule type="iconSet" priority="755">
      <iconSet iconSet="3Arrows" reverse="1">
        <cfvo type="percent" val="0"/>
        <cfvo type="num" val="1"/>
        <cfvo type="num" val="2"/>
      </iconSet>
    </cfRule>
  </conditionalFormatting>
  <conditionalFormatting sqref="AC12:AE12">
    <cfRule type="expression" dxfId="7282" priority="752">
      <formula>C12=0</formula>
    </cfRule>
    <cfRule type="iconSet" priority="753">
      <iconSet iconSet="3Arrows" reverse="1">
        <cfvo type="percent" val="0"/>
        <cfvo type="num" val="1"/>
        <cfvo type="num" val="2"/>
      </iconSet>
    </cfRule>
  </conditionalFormatting>
  <conditionalFormatting sqref="AC13:AE13">
    <cfRule type="expression" dxfId="7281" priority="750">
      <formula>C13=0</formula>
    </cfRule>
    <cfRule type="iconSet" priority="751">
      <iconSet iconSet="3Arrows" reverse="1">
        <cfvo type="percent" val="0"/>
        <cfvo type="num" val="1"/>
        <cfvo type="num" val="2"/>
      </iconSet>
    </cfRule>
  </conditionalFormatting>
  <conditionalFormatting sqref="AC14:AE14">
    <cfRule type="expression" dxfId="7280" priority="748">
      <formula>C14=0</formula>
    </cfRule>
    <cfRule type="iconSet" priority="749">
      <iconSet iconSet="3Arrows" reverse="1">
        <cfvo type="percent" val="0"/>
        <cfvo type="num" val="1"/>
        <cfvo type="num" val="2"/>
      </iconSet>
    </cfRule>
  </conditionalFormatting>
  <conditionalFormatting sqref="AC15:AE15">
    <cfRule type="expression" dxfId="7279" priority="746">
      <formula>C15=0</formula>
    </cfRule>
    <cfRule type="iconSet" priority="747">
      <iconSet iconSet="3Arrows" reverse="1">
        <cfvo type="percent" val="0"/>
        <cfvo type="num" val="1"/>
        <cfvo type="num" val="2"/>
      </iconSet>
    </cfRule>
  </conditionalFormatting>
  <conditionalFormatting sqref="AC16:AE16">
    <cfRule type="expression" dxfId="7278" priority="744">
      <formula>C16=0</formula>
    </cfRule>
    <cfRule type="iconSet" priority="745">
      <iconSet iconSet="3Arrows" reverse="1">
        <cfvo type="percent" val="0"/>
        <cfvo type="num" val="1"/>
        <cfvo type="num" val="2"/>
      </iconSet>
    </cfRule>
  </conditionalFormatting>
  <conditionalFormatting sqref="AC17:AE17">
    <cfRule type="expression" dxfId="7277" priority="742">
      <formula>C17=0</formula>
    </cfRule>
    <cfRule type="iconSet" priority="743">
      <iconSet iconSet="3Arrows" reverse="1">
        <cfvo type="percent" val="0"/>
        <cfvo type="num" val="1"/>
        <cfvo type="num" val="2"/>
      </iconSet>
    </cfRule>
  </conditionalFormatting>
  <conditionalFormatting sqref="AC18:AE18">
    <cfRule type="expression" dxfId="7276" priority="740">
      <formula>C18=0</formula>
    </cfRule>
    <cfRule type="iconSet" priority="741">
      <iconSet iconSet="3Arrows" reverse="1">
        <cfvo type="percent" val="0"/>
        <cfvo type="num" val="1"/>
        <cfvo type="num" val="2"/>
      </iconSet>
    </cfRule>
  </conditionalFormatting>
  <conditionalFormatting sqref="AC19:AE19">
    <cfRule type="expression" dxfId="7275" priority="738">
      <formula>C19=0</formula>
    </cfRule>
    <cfRule type="iconSet" priority="739">
      <iconSet iconSet="3Arrows" reverse="1">
        <cfvo type="percent" val="0"/>
        <cfvo type="num" val="1"/>
        <cfvo type="num" val="2"/>
      </iconSet>
    </cfRule>
  </conditionalFormatting>
  <conditionalFormatting sqref="AC20:AE20">
    <cfRule type="expression" dxfId="7274" priority="736">
      <formula>C20=0</formula>
    </cfRule>
    <cfRule type="iconSet" priority="737">
      <iconSet iconSet="3Arrows" reverse="1">
        <cfvo type="percent" val="0"/>
        <cfvo type="num" val="1"/>
        <cfvo type="num" val="2"/>
      </iconSet>
    </cfRule>
  </conditionalFormatting>
  <conditionalFormatting sqref="AC21:AE21">
    <cfRule type="expression" dxfId="7273" priority="734">
      <formula>C21=0</formula>
    </cfRule>
    <cfRule type="iconSet" priority="735">
      <iconSet iconSet="3Arrows" reverse="1">
        <cfvo type="percent" val="0"/>
        <cfvo type="num" val="1"/>
        <cfvo type="num" val="2"/>
      </iconSet>
    </cfRule>
  </conditionalFormatting>
  <conditionalFormatting sqref="AC22:AE22">
    <cfRule type="expression" dxfId="7272" priority="732">
      <formula>C22=0</formula>
    </cfRule>
    <cfRule type="iconSet" priority="733">
      <iconSet iconSet="3Arrows" reverse="1">
        <cfvo type="percent" val="0"/>
        <cfvo type="num" val="1"/>
        <cfvo type="num" val="2"/>
      </iconSet>
    </cfRule>
  </conditionalFormatting>
  <conditionalFormatting sqref="AC23:AE23">
    <cfRule type="expression" dxfId="7271" priority="730">
      <formula>C23=0</formula>
    </cfRule>
    <cfRule type="iconSet" priority="731">
      <iconSet iconSet="3Arrows" reverse="1">
        <cfvo type="percent" val="0"/>
        <cfvo type="num" val="1"/>
        <cfvo type="num" val="2"/>
      </iconSet>
    </cfRule>
  </conditionalFormatting>
  <conditionalFormatting sqref="AC24:AE24">
    <cfRule type="expression" dxfId="7270" priority="728">
      <formula>C24=0</formula>
    </cfRule>
    <cfRule type="iconSet" priority="729">
      <iconSet iconSet="3Arrows" reverse="1">
        <cfvo type="percent" val="0"/>
        <cfvo type="num" val="1"/>
        <cfvo type="num" val="2"/>
      </iconSet>
    </cfRule>
  </conditionalFormatting>
  <conditionalFormatting sqref="AC25:AE25">
    <cfRule type="expression" dxfId="7269" priority="726">
      <formula>C25=0</formula>
    </cfRule>
    <cfRule type="iconSet" priority="727">
      <iconSet iconSet="3Arrows" reverse="1">
        <cfvo type="percent" val="0"/>
        <cfvo type="num" val="1"/>
        <cfvo type="num" val="2"/>
      </iconSet>
    </cfRule>
  </conditionalFormatting>
  <conditionalFormatting sqref="AC26:AE26">
    <cfRule type="expression" dxfId="7268" priority="724">
      <formula>C26=0</formula>
    </cfRule>
    <cfRule type="iconSet" priority="725">
      <iconSet iconSet="3Arrows" reverse="1">
        <cfvo type="percent" val="0"/>
        <cfvo type="num" val="1"/>
        <cfvo type="num" val="2"/>
      </iconSet>
    </cfRule>
  </conditionalFormatting>
  <conditionalFormatting sqref="AC27:AE27">
    <cfRule type="expression" dxfId="7267" priority="722">
      <formula>C27=0</formula>
    </cfRule>
    <cfRule type="iconSet" priority="723">
      <iconSet iconSet="3Arrows" reverse="1">
        <cfvo type="percent" val="0"/>
        <cfvo type="num" val="1"/>
        <cfvo type="num" val="2"/>
      </iconSet>
    </cfRule>
  </conditionalFormatting>
  <conditionalFormatting sqref="AC28:AE28">
    <cfRule type="expression" dxfId="7266" priority="720">
      <formula>C28=0</formula>
    </cfRule>
    <cfRule type="iconSet" priority="721">
      <iconSet iconSet="3Arrows" reverse="1">
        <cfvo type="percent" val="0"/>
        <cfvo type="num" val="1"/>
        <cfvo type="num" val="2"/>
      </iconSet>
    </cfRule>
  </conditionalFormatting>
  <conditionalFormatting sqref="AC29:AE29">
    <cfRule type="expression" dxfId="7265" priority="718">
      <formula>C29=0</formula>
    </cfRule>
    <cfRule type="iconSet" priority="719">
      <iconSet iconSet="3Arrows" reverse="1">
        <cfvo type="percent" val="0"/>
        <cfvo type="num" val="1"/>
        <cfvo type="num" val="2"/>
      </iconSet>
    </cfRule>
  </conditionalFormatting>
  <conditionalFormatting sqref="AC5:AE29">
    <cfRule type="containsErrors" dxfId="7264" priority="717">
      <formula>ISERROR(AC5)</formula>
    </cfRule>
  </conditionalFormatting>
  <conditionalFormatting sqref="M5:M29">
    <cfRule type="expression" dxfId="7263" priority="716">
      <formula>$C$5=0</formula>
    </cfRule>
  </conditionalFormatting>
  <conditionalFormatting sqref="M6">
    <cfRule type="expression" dxfId="7262" priority="715">
      <formula>$C$6=0</formula>
    </cfRule>
  </conditionalFormatting>
  <conditionalFormatting sqref="M7">
    <cfRule type="expression" dxfId="7261" priority="714">
      <formula>$C$7=0</formula>
    </cfRule>
  </conditionalFormatting>
  <conditionalFormatting sqref="M8">
    <cfRule type="expression" dxfId="7260" priority="713">
      <formula>$C$8=0</formula>
    </cfRule>
  </conditionalFormatting>
  <conditionalFormatting sqref="M9">
    <cfRule type="expression" dxfId="7259" priority="712">
      <formula>$C$9=0</formula>
    </cfRule>
  </conditionalFormatting>
  <conditionalFormatting sqref="M10">
    <cfRule type="expression" dxfId="7258" priority="711">
      <formula>$C$10=0</formula>
    </cfRule>
  </conditionalFormatting>
  <conditionalFormatting sqref="M11">
    <cfRule type="expression" dxfId="7257" priority="710">
      <formula>$C$11=0</formula>
    </cfRule>
  </conditionalFormatting>
  <conditionalFormatting sqref="M12">
    <cfRule type="expression" dxfId="7256" priority="709">
      <formula>$C$12=0</formula>
    </cfRule>
  </conditionalFormatting>
  <conditionalFormatting sqref="M13">
    <cfRule type="expression" dxfId="7255" priority="708">
      <formula>$C$13=0</formula>
    </cfRule>
  </conditionalFormatting>
  <conditionalFormatting sqref="M14">
    <cfRule type="expression" dxfId="7254" priority="707">
      <formula>$C$14=0</formula>
    </cfRule>
  </conditionalFormatting>
  <conditionalFormatting sqref="M15">
    <cfRule type="expression" dxfId="7253" priority="706">
      <formula>$C$15=0</formula>
    </cfRule>
  </conditionalFormatting>
  <conditionalFormatting sqref="M16">
    <cfRule type="expression" dxfId="7252" priority="705">
      <formula>$C$16=0</formula>
    </cfRule>
  </conditionalFormatting>
  <conditionalFormatting sqref="M17">
    <cfRule type="expression" dxfId="7251" priority="704">
      <formula>$C$17=0</formula>
    </cfRule>
  </conditionalFormatting>
  <conditionalFormatting sqref="M18">
    <cfRule type="expression" dxfId="7250" priority="703">
      <formula>$C$18=0</formula>
    </cfRule>
  </conditionalFormatting>
  <conditionalFormatting sqref="M19">
    <cfRule type="expression" dxfId="7249" priority="702">
      <formula>$C$19=0</formula>
    </cfRule>
  </conditionalFormatting>
  <conditionalFormatting sqref="M20">
    <cfRule type="expression" dxfId="7248" priority="701">
      <formula>$C$20=0</formula>
    </cfRule>
  </conditionalFormatting>
  <conditionalFormatting sqref="M21">
    <cfRule type="expression" dxfId="7247" priority="700">
      <formula>$C$21=0</formula>
    </cfRule>
  </conditionalFormatting>
  <conditionalFormatting sqref="M22">
    <cfRule type="expression" dxfId="7246" priority="699">
      <formula>$C$22=0</formula>
    </cfRule>
  </conditionalFormatting>
  <conditionalFormatting sqref="M23">
    <cfRule type="expression" dxfId="7245" priority="698">
      <formula>$C$23=0</formula>
    </cfRule>
  </conditionalFormatting>
  <conditionalFormatting sqref="M24">
    <cfRule type="expression" dxfId="7244" priority="697">
      <formula>$C$24=0</formula>
    </cfRule>
  </conditionalFormatting>
  <conditionalFormatting sqref="M25">
    <cfRule type="expression" dxfId="7243" priority="696">
      <formula>$C$25=0</formula>
    </cfRule>
  </conditionalFormatting>
  <conditionalFormatting sqref="M26">
    <cfRule type="expression" dxfId="7242" priority="695">
      <formula>$C$26=0</formula>
    </cfRule>
  </conditionalFormatting>
  <conditionalFormatting sqref="M27">
    <cfRule type="expression" dxfId="7241" priority="694">
      <formula>$C$27=0</formula>
    </cfRule>
  </conditionalFormatting>
  <conditionalFormatting sqref="M28">
    <cfRule type="expression" dxfId="7240" priority="693">
      <formula>$C$28=0</formula>
    </cfRule>
  </conditionalFormatting>
  <conditionalFormatting sqref="M29">
    <cfRule type="expression" dxfId="7239" priority="692">
      <formula>$C$29=0</formula>
    </cfRule>
  </conditionalFormatting>
  <conditionalFormatting sqref="M5:M29">
    <cfRule type="expression" dxfId="7238" priority="691">
      <formula>$C$5=0</formula>
    </cfRule>
  </conditionalFormatting>
  <conditionalFormatting sqref="M6">
    <cfRule type="expression" dxfId="7237" priority="690">
      <formula>$C$6=0</formula>
    </cfRule>
  </conditionalFormatting>
  <conditionalFormatting sqref="M7">
    <cfRule type="expression" dxfId="7236" priority="689">
      <formula>$C$7=0</formula>
    </cfRule>
  </conditionalFormatting>
  <conditionalFormatting sqref="M8">
    <cfRule type="expression" dxfId="7235" priority="688">
      <formula>$C$8=0</formula>
    </cfRule>
  </conditionalFormatting>
  <conditionalFormatting sqref="M9">
    <cfRule type="expression" dxfId="7234" priority="687">
      <formula>$C$9=0</formula>
    </cfRule>
  </conditionalFormatting>
  <conditionalFormatting sqref="M10">
    <cfRule type="expression" dxfId="7233" priority="686">
      <formula>$C$10=0</formula>
    </cfRule>
  </conditionalFormatting>
  <conditionalFormatting sqref="M11">
    <cfRule type="expression" dxfId="7232" priority="685">
      <formula>$C$11=0</formula>
    </cfRule>
  </conditionalFormatting>
  <conditionalFormatting sqref="M12">
    <cfRule type="expression" dxfId="7231" priority="684">
      <formula>$C$12=0</formula>
    </cfRule>
  </conditionalFormatting>
  <conditionalFormatting sqref="M13">
    <cfRule type="expression" dxfId="7230" priority="683">
      <formula>$C$13=0</formula>
    </cfRule>
  </conditionalFormatting>
  <conditionalFormatting sqref="M14">
    <cfRule type="expression" dxfId="7229" priority="682">
      <formula>$C$14=0</formula>
    </cfRule>
  </conditionalFormatting>
  <conditionalFormatting sqref="M15">
    <cfRule type="expression" dxfId="7228" priority="681">
      <formula>$C$15=0</formula>
    </cfRule>
  </conditionalFormatting>
  <conditionalFormatting sqref="M16">
    <cfRule type="expression" dxfId="7227" priority="680">
      <formula>$C$16=0</formula>
    </cfRule>
  </conditionalFormatting>
  <conditionalFormatting sqref="M17">
    <cfRule type="expression" dxfId="7226" priority="679">
      <formula>$C$17=0</formula>
    </cfRule>
  </conditionalFormatting>
  <conditionalFormatting sqref="M18">
    <cfRule type="expression" dxfId="7225" priority="678">
      <formula>$C$18=0</formula>
    </cfRule>
  </conditionalFormatting>
  <conditionalFormatting sqref="M19">
    <cfRule type="expression" dxfId="7224" priority="677">
      <formula>$C$19=0</formula>
    </cfRule>
  </conditionalFormatting>
  <conditionalFormatting sqref="M20">
    <cfRule type="expression" dxfId="7223" priority="676">
      <formula>$C$20=0</formula>
    </cfRule>
  </conditionalFormatting>
  <conditionalFormatting sqref="M21">
    <cfRule type="expression" dxfId="7222" priority="675">
      <formula>$C$21=0</formula>
    </cfRule>
  </conditionalFormatting>
  <conditionalFormatting sqref="M22">
    <cfRule type="expression" dxfId="7221" priority="674">
      <formula>$C$22=0</formula>
    </cfRule>
  </conditionalFormatting>
  <conditionalFormatting sqref="M23">
    <cfRule type="expression" dxfId="7220" priority="673">
      <formula>$C$23=0</formula>
    </cfRule>
  </conditionalFormatting>
  <conditionalFormatting sqref="M24">
    <cfRule type="expression" dxfId="7219" priority="672">
      <formula>$C$24=0</formula>
    </cfRule>
  </conditionalFormatting>
  <conditionalFormatting sqref="M25">
    <cfRule type="expression" dxfId="7218" priority="671">
      <formula>$C$25=0</formula>
    </cfRule>
  </conditionalFormatting>
  <conditionalFormatting sqref="M26">
    <cfRule type="expression" dxfId="7217" priority="670">
      <formula>$C$26=0</formula>
    </cfRule>
  </conditionalFormatting>
  <conditionalFormatting sqref="M27">
    <cfRule type="expression" dxfId="7216" priority="669">
      <formula>$C$27=0</formula>
    </cfRule>
  </conditionalFormatting>
  <conditionalFormatting sqref="M28">
    <cfRule type="expression" dxfId="7215" priority="668">
      <formula>$C$28=0</formula>
    </cfRule>
  </conditionalFormatting>
  <conditionalFormatting sqref="M29">
    <cfRule type="expression" dxfId="7214" priority="667">
      <formula>$C$29=0</formula>
    </cfRule>
  </conditionalFormatting>
  <conditionalFormatting sqref="M5:M29">
    <cfRule type="expression" dxfId="7213" priority="666">
      <formula>$C$5=0</formula>
    </cfRule>
  </conditionalFormatting>
  <conditionalFormatting sqref="M6">
    <cfRule type="expression" dxfId="7212" priority="665">
      <formula>$C$6=0</formula>
    </cfRule>
  </conditionalFormatting>
  <conditionalFormatting sqref="M7">
    <cfRule type="expression" dxfId="7211" priority="664">
      <formula>$C$7=0</formula>
    </cfRule>
  </conditionalFormatting>
  <conditionalFormatting sqref="M8">
    <cfRule type="expression" dxfId="7210" priority="663">
      <formula>$C$8=0</formula>
    </cfRule>
  </conditionalFormatting>
  <conditionalFormatting sqref="M9">
    <cfRule type="expression" dxfId="7209" priority="662">
      <formula>$C$9=0</formula>
    </cfRule>
  </conditionalFormatting>
  <conditionalFormatting sqref="M10">
    <cfRule type="expression" dxfId="7208" priority="661">
      <formula>$C$10=0</formula>
    </cfRule>
  </conditionalFormatting>
  <conditionalFormatting sqref="M11">
    <cfRule type="expression" dxfId="7207" priority="660">
      <formula>$C$11=0</formula>
    </cfRule>
  </conditionalFormatting>
  <conditionalFormatting sqref="M12">
    <cfRule type="expression" dxfId="7206" priority="659">
      <formula>$C$12=0</formula>
    </cfRule>
  </conditionalFormatting>
  <conditionalFormatting sqref="M13">
    <cfRule type="expression" dxfId="7205" priority="658">
      <formula>$C$13=0</formula>
    </cfRule>
  </conditionalFormatting>
  <conditionalFormatting sqref="M14">
    <cfRule type="expression" dxfId="7204" priority="657">
      <formula>$C$14=0</formula>
    </cfRule>
  </conditionalFormatting>
  <conditionalFormatting sqref="M15">
    <cfRule type="expression" dxfId="7203" priority="656">
      <formula>$C$15=0</formula>
    </cfRule>
  </conditionalFormatting>
  <conditionalFormatting sqref="M16">
    <cfRule type="expression" dxfId="7202" priority="655">
      <formula>$C$16=0</formula>
    </cfRule>
  </conditionalFormatting>
  <conditionalFormatting sqref="M17">
    <cfRule type="expression" dxfId="7201" priority="654">
      <formula>$C$17=0</formula>
    </cfRule>
  </conditionalFormatting>
  <conditionalFormatting sqref="M18">
    <cfRule type="expression" dxfId="7200" priority="653">
      <formula>$C$18=0</formula>
    </cfRule>
  </conditionalFormatting>
  <conditionalFormatting sqref="M19">
    <cfRule type="expression" dxfId="7199" priority="652">
      <formula>$C$19=0</formula>
    </cfRule>
  </conditionalFormatting>
  <conditionalFormatting sqref="M20">
    <cfRule type="expression" dxfId="7198" priority="651">
      <formula>$C$20=0</formula>
    </cfRule>
  </conditionalFormatting>
  <conditionalFormatting sqref="M21">
    <cfRule type="expression" dxfId="7197" priority="650">
      <formula>$C$21=0</formula>
    </cfRule>
  </conditionalFormatting>
  <conditionalFormatting sqref="M22">
    <cfRule type="expression" dxfId="7196" priority="649">
      <formula>$C$22=0</formula>
    </cfRule>
  </conditionalFormatting>
  <conditionalFormatting sqref="M23">
    <cfRule type="expression" dxfId="7195" priority="648">
      <formula>$C$23=0</formula>
    </cfRule>
  </conditionalFormatting>
  <conditionalFormatting sqref="M24">
    <cfRule type="expression" dxfId="7194" priority="647">
      <formula>$C$24=0</formula>
    </cfRule>
  </conditionalFormatting>
  <conditionalFormatting sqref="M25">
    <cfRule type="expression" dxfId="7193" priority="646">
      <formula>$C$25=0</formula>
    </cfRule>
  </conditionalFormatting>
  <conditionalFormatting sqref="M26">
    <cfRule type="expression" dxfId="7192" priority="645">
      <formula>$C$26=0</formula>
    </cfRule>
  </conditionalFormatting>
  <conditionalFormatting sqref="M27">
    <cfRule type="expression" dxfId="7191" priority="644">
      <formula>$C$27=0</formula>
    </cfRule>
  </conditionalFormatting>
  <conditionalFormatting sqref="M28">
    <cfRule type="expression" dxfId="7190" priority="643">
      <formula>$C$28=0</formula>
    </cfRule>
  </conditionalFormatting>
  <conditionalFormatting sqref="M29">
    <cfRule type="expression" dxfId="7189" priority="642">
      <formula>$C$29=0</formula>
    </cfRule>
  </conditionalFormatting>
  <conditionalFormatting sqref="M5:M29">
    <cfRule type="expression" dxfId="7188" priority="641">
      <formula>$C$5=0</formula>
    </cfRule>
  </conditionalFormatting>
  <conditionalFormatting sqref="M6">
    <cfRule type="expression" dxfId="7187" priority="640">
      <formula>$C$6=0</formula>
    </cfRule>
  </conditionalFormatting>
  <conditionalFormatting sqref="M7">
    <cfRule type="expression" dxfId="7186" priority="639">
      <formula>$C$7=0</formula>
    </cfRule>
  </conditionalFormatting>
  <conditionalFormatting sqref="M8">
    <cfRule type="expression" dxfId="7185" priority="638">
      <formula>$C$8=0</formula>
    </cfRule>
  </conditionalFormatting>
  <conditionalFormatting sqref="M9">
    <cfRule type="expression" dxfId="7184" priority="637">
      <formula>$C$9=0</formula>
    </cfRule>
  </conditionalFormatting>
  <conditionalFormatting sqref="M10">
    <cfRule type="expression" dxfId="7183" priority="636">
      <formula>$C$10=0</formula>
    </cfRule>
  </conditionalFormatting>
  <conditionalFormatting sqref="M11">
    <cfRule type="expression" dxfId="7182" priority="635">
      <formula>$C$11=0</formula>
    </cfRule>
  </conditionalFormatting>
  <conditionalFormatting sqref="M12">
    <cfRule type="expression" dxfId="7181" priority="634">
      <formula>$C$12=0</formula>
    </cfRule>
  </conditionalFormatting>
  <conditionalFormatting sqref="M13">
    <cfRule type="expression" dxfId="7180" priority="633">
      <formula>$C$13=0</formula>
    </cfRule>
  </conditionalFormatting>
  <conditionalFormatting sqref="M14">
    <cfRule type="expression" dxfId="7179" priority="632">
      <formula>$C$14=0</formula>
    </cfRule>
  </conditionalFormatting>
  <conditionalFormatting sqref="M15">
    <cfRule type="expression" dxfId="7178" priority="631">
      <formula>$C$15=0</formula>
    </cfRule>
  </conditionalFormatting>
  <conditionalFormatting sqref="M16">
    <cfRule type="expression" dxfId="7177" priority="630">
      <formula>$C$16=0</formula>
    </cfRule>
  </conditionalFormatting>
  <conditionalFormatting sqref="M17">
    <cfRule type="expression" dxfId="7176" priority="629">
      <formula>$C$17=0</formula>
    </cfRule>
  </conditionalFormatting>
  <conditionalFormatting sqref="M18">
    <cfRule type="expression" dxfId="7175" priority="628">
      <formula>$C$18=0</formula>
    </cfRule>
  </conditionalFormatting>
  <conditionalFormatting sqref="M19">
    <cfRule type="expression" dxfId="7174" priority="627">
      <formula>$C$19=0</formula>
    </cfRule>
  </conditionalFormatting>
  <conditionalFormatting sqref="M20">
    <cfRule type="expression" dxfId="7173" priority="626">
      <formula>$C$20=0</formula>
    </cfRule>
  </conditionalFormatting>
  <conditionalFormatting sqref="M21">
    <cfRule type="expression" dxfId="7172" priority="625">
      <formula>$C$21=0</formula>
    </cfRule>
  </conditionalFormatting>
  <conditionalFormatting sqref="M22">
    <cfRule type="expression" dxfId="7171" priority="624">
      <formula>$C$22=0</formula>
    </cfRule>
  </conditionalFormatting>
  <conditionalFormatting sqref="M23">
    <cfRule type="expression" dxfId="7170" priority="623">
      <formula>$C$23=0</formula>
    </cfRule>
  </conditionalFormatting>
  <conditionalFormatting sqref="M24">
    <cfRule type="expression" dxfId="7169" priority="622">
      <formula>$C$24=0</formula>
    </cfRule>
  </conditionalFormatting>
  <conditionalFormatting sqref="M25">
    <cfRule type="expression" dxfId="7168" priority="621">
      <formula>$C$25=0</formula>
    </cfRule>
  </conditionalFormatting>
  <conditionalFormatting sqref="M26">
    <cfRule type="expression" dxfId="7167" priority="620">
      <formula>$C$26=0</formula>
    </cfRule>
  </conditionalFormatting>
  <conditionalFormatting sqref="M27">
    <cfRule type="expression" dxfId="7166" priority="619">
      <formula>$C$27=0</formula>
    </cfRule>
  </conditionalFormatting>
  <conditionalFormatting sqref="M28">
    <cfRule type="expression" dxfId="7165" priority="618">
      <formula>$C$28=0</formula>
    </cfRule>
  </conditionalFormatting>
  <conditionalFormatting sqref="M29">
    <cfRule type="expression" dxfId="7164" priority="617">
      <formula>$C$29=0</formula>
    </cfRule>
  </conditionalFormatting>
  <conditionalFormatting sqref="M5:M29">
    <cfRule type="expression" dxfId="7163" priority="616">
      <formula>$C$5=0</formula>
    </cfRule>
  </conditionalFormatting>
  <conditionalFormatting sqref="M6">
    <cfRule type="expression" dxfId="7162" priority="615">
      <formula>$C$6=0</formula>
    </cfRule>
  </conditionalFormatting>
  <conditionalFormatting sqref="M7">
    <cfRule type="expression" dxfId="7161" priority="614">
      <formula>$C$7=0</formula>
    </cfRule>
  </conditionalFormatting>
  <conditionalFormatting sqref="M8">
    <cfRule type="expression" dxfId="7160" priority="613">
      <formula>$C$8=0</formula>
    </cfRule>
  </conditionalFormatting>
  <conditionalFormatting sqref="M9">
    <cfRule type="expression" dxfId="7159" priority="612">
      <formula>$C$9=0</formula>
    </cfRule>
  </conditionalFormatting>
  <conditionalFormatting sqref="M10">
    <cfRule type="expression" dxfId="7158" priority="611">
      <formula>$C$10=0</formula>
    </cfRule>
  </conditionalFormatting>
  <conditionalFormatting sqref="M11">
    <cfRule type="expression" dxfId="7157" priority="610">
      <formula>$C$11=0</formula>
    </cfRule>
  </conditionalFormatting>
  <conditionalFormatting sqref="M12">
    <cfRule type="expression" dxfId="7156" priority="609">
      <formula>$C$12=0</formula>
    </cfRule>
  </conditionalFormatting>
  <conditionalFormatting sqref="M13">
    <cfRule type="expression" dxfId="7155" priority="608">
      <formula>$C$13=0</formula>
    </cfRule>
  </conditionalFormatting>
  <conditionalFormatting sqref="M14">
    <cfRule type="expression" dxfId="7154" priority="607">
      <formula>$C$14=0</formula>
    </cfRule>
  </conditionalFormatting>
  <conditionalFormatting sqref="M15">
    <cfRule type="expression" dxfId="7153" priority="606">
      <formula>$C$15=0</formula>
    </cfRule>
  </conditionalFormatting>
  <conditionalFormatting sqref="M16">
    <cfRule type="expression" dxfId="7152" priority="605">
      <formula>$C$16=0</formula>
    </cfRule>
  </conditionalFormatting>
  <conditionalFormatting sqref="M17">
    <cfRule type="expression" dxfId="7151" priority="604">
      <formula>$C$17=0</formula>
    </cfRule>
  </conditionalFormatting>
  <conditionalFormatting sqref="M18">
    <cfRule type="expression" dxfId="7150" priority="603">
      <formula>$C$18=0</formula>
    </cfRule>
  </conditionalFormatting>
  <conditionalFormatting sqref="M19">
    <cfRule type="expression" dxfId="7149" priority="602">
      <formula>$C$19=0</formula>
    </cfRule>
  </conditionalFormatting>
  <conditionalFormatting sqref="M20">
    <cfRule type="expression" dxfId="7148" priority="601">
      <formula>$C$20=0</formula>
    </cfRule>
  </conditionalFormatting>
  <conditionalFormatting sqref="M21">
    <cfRule type="expression" dxfId="7147" priority="600">
      <formula>$C$21=0</formula>
    </cfRule>
  </conditionalFormatting>
  <conditionalFormatting sqref="M22">
    <cfRule type="expression" dxfId="7146" priority="599">
      <formula>$C$22=0</formula>
    </cfRule>
  </conditionalFormatting>
  <conditionalFormatting sqref="M23">
    <cfRule type="expression" dxfId="7145" priority="598">
      <formula>$C$23=0</formula>
    </cfRule>
  </conditionalFormatting>
  <conditionalFormatting sqref="M24">
    <cfRule type="expression" dxfId="7144" priority="597">
      <formula>$C$24=0</formula>
    </cfRule>
  </conditionalFormatting>
  <conditionalFormatting sqref="M25">
    <cfRule type="expression" dxfId="7143" priority="596">
      <formula>$C$25=0</formula>
    </cfRule>
  </conditionalFormatting>
  <conditionalFormatting sqref="M26">
    <cfRule type="expression" dxfId="7142" priority="595">
      <formula>$C$26=0</formula>
    </cfRule>
  </conditionalFormatting>
  <conditionalFormatting sqref="M27">
    <cfRule type="expression" dxfId="7141" priority="594">
      <formula>$C$27=0</formula>
    </cfRule>
  </conditionalFormatting>
  <conditionalFormatting sqref="M28">
    <cfRule type="expression" dxfId="7140" priority="593">
      <formula>$C$28=0</formula>
    </cfRule>
  </conditionalFormatting>
  <conditionalFormatting sqref="M29">
    <cfRule type="expression" dxfId="7139" priority="592">
      <formula>$C$29=0</formula>
    </cfRule>
  </conditionalFormatting>
  <conditionalFormatting sqref="M5:M29">
    <cfRule type="expression" dxfId="7138" priority="591">
      <formula>$C$5=0</formula>
    </cfRule>
  </conditionalFormatting>
  <conditionalFormatting sqref="M6">
    <cfRule type="expression" dxfId="7137" priority="590">
      <formula>$C$6=0</formula>
    </cfRule>
  </conditionalFormatting>
  <conditionalFormatting sqref="M7">
    <cfRule type="expression" dxfId="7136" priority="589">
      <formula>$C$7=0</formula>
    </cfRule>
  </conditionalFormatting>
  <conditionalFormatting sqref="M8">
    <cfRule type="expression" dxfId="7135" priority="588">
      <formula>$C$8=0</formula>
    </cfRule>
  </conditionalFormatting>
  <conditionalFormatting sqref="M9">
    <cfRule type="expression" dxfId="7134" priority="587">
      <formula>$C$9=0</formula>
    </cfRule>
  </conditionalFormatting>
  <conditionalFormatting sqref="M10">
    <cfRule type="expression" dxfId="7133" priority="586">
      <formula>$C$10=0</formula>
    </cfRule>
  </conditionalFormatting>
  <conditionalFormatting sqref="M11">
    <cfRule type="expression" dxfId="7132" priority="585">
      <formula>$C$11=0</formula>
    </cfRule>
  </conditionalFormatting>
  <conditionalFormatting sqref="M12">
    <cfRule type="expression" dxfId="7131" priority="584">
      <formula>$C$12=0</formula>
    </cfRule>
  </conditionalFormatting>
  <conditionalFormatting sqref="M13">
    <cfRule type="expression" dxfId="7130" priority="583">
      <formula>$C$13=0</formula>
    </cfRule>
  </conditionalFormatting>
  <conditionalFormatting sqref="M14">
    <cfRule type="expression" dxfId="7129" priority="582">
      <formula>$C$14=0</formula>
    </cfRule>
  </conditionalFormatting>
  <conditionalFormatting sqref="M15">
    <cfRule type="expression" dxfId="7128" priority="581">
      <formula>$C$15=0</formula>
    </cfRule>
  </conditionalFormatting>
  <conditionalFormatting sqref="M16">
    <cfRule type="expression" dxfId="7127" priority="580">
      <formula>$C$16=0</formula>
    </cfRule>
  </conditionalFormatting>
  <conditionalFormatting sqref="M17">
    <cfRule type="expression" dxfId="7126" priority="579">
      <formula>$C$17=0</formula>
    </cfRule>
  </conditionalFormatting>
  <conditionalFormatting sqref="M18">
    <cfRule type="expression" dxfId="7125" priority="578">
      <formula>$C$18=0</formula>
    </cfRule>
  </conditionalFormatting>
  <conditionalFormatting sqref="M19">
    <cfRule type="expression" dxfId="7124" priority="577">
      <formula>$C$19=0</formula>
    </cfRule>
  </conditionalFormatting>
  <conditionalFormatting sqref="M20">
    <cfRule type="expression" dxfId="7123" priority="576">
      <formula>$C$20=0</formula>
    </cfRule>
  </conditionalFormatting>
  <conditionalFormatting sqref="M21">
    <cfRule type="expression" dxfId="7122" priority="575">
      <formula>$C$21=0</formula>
    </cfRule>
  </conditionalFormatting>
  <conditionalFormatting sqref="M22">
    <cfRule type="expression" dxfId="7121" priority="574">
      <formula>$C$22=0</formula>
    </cfRule>
  </conditionalFormatting>
  <conditionalFormatting sqref="M23">
    <cfRule type="expression" dxfId="7120" priority="573">
      <formula>$C$23=0</formula>
    </cfRule>
  </conditionalFormatting>
  <conditionalFormatting sqref="M24">
    <cfRule type="expression" dxfId="7119" priority="572">
      <formula>$C$24=0</formula>
    </cfRule>
  </conditionalFormatting>
  <conditionalFormatting sqref="M25">
    <cfRule type="expression" dxfId="7118" priority="571">
      <formula>$C$25=0</formula>
    </cfRule>
  </conditionalFormatting>
  <conditionalFormatting sqref="M26">
    <cfRule type="expression" dxfId="7117" priority="570">
      <formula>$C$26=0</formula>
    </cfRule>
  </conditionalFormatting>
  <conditionalFormatting sqref="M27">
    <cfRule type="expression" dxfId="7116" priority="569">
      <formula>$C$27=0</formula>
    </cfRule>
  </conditionalFormatting>
  <conditionalFormatting sqref="M28">
    <cfRule type="expression" dxfId="7115" priority="568">
      <formula>$C$28=0</formula>
    </cfRule>
  </conditionalFormatting>
  <conditionalFormatting sqref="M29">
    <cfRule type="expression" dxfId="7114" priority="567">
      <formula>$C$29=0</formula>
    </cfRule>
  </conditionalFormatting>
  <conditionalFormatting sqref="M5:M29">
    <cfRule type="expression" dxfId="7113" priority="566">
      <formula>$C$5=0</formula>
    </cfRule>
  </conditionalFormatting>
  <conditionalFormatting sqref="M5:M29">
    <cfRule type="expression" dxfId="7112" priority="565">
      <formula>$C$6=0</formula>
    </cfRule>
  </conditionalFormatting>
  <conditionalFormatting sqref="M7:M11">
    <cfRule type="expression" dxfId="7111" priority="564">
      <formula>$C$7=0</formula>
    </cfRule>
  </conditionalFormatting>
  <conditionalFormatting sqref="M8">
    <cfRule type="expression" dxfId="7110" priority="563">
      <formula>$C$8=0</formula>
    </cfRule>
  </conditionalFormatting>
  <conditionalFormatting sqref="M9">
    <cfRule type="expression" dxfId="7109" priority="562">
      <formula>$C$9=0</formula>
    </cfRule>
  </conditionalFormatting>
  <conditionalFormatting sqref="M10">
    <cfRule type="expression" dxfId="7108" priority="561">
      <formula>$C$10=0</formula>
    </cfRule>
  </conditionalFormatting>
  <conditionalFormatting sqref="M11">
    <cfRule type="expression" dxfId="7107" priority="560">
      <formula>$C$11=0</formula>
    </cfRule>
  </conditionalFormatting>
  <conditionalFormatting sqref="M12:M29">
    <cfRule type="expression" dxfId="7106" priority="559">
      <formula>$C$12=0</formula>
    </cfRule>
  </conditionalFormatting>
  <conditionalFormatting sqref="M13">
    <cfRule type="expression" dxfId="7105" priority="558">
      <formula>$C$13=0</formula>
    </cfRule>
  </conditionalFormatting>
  <conditionalFormatting sqref="M14">
    <cfRule type="expression" dxfId="7104" priority="557">
      <formula>$C$14=0</formula>
    </cfRule>
  </conditionalFormatting>
  <conditionalFormatting sqref="M15">
    <cfRule type="expression" dxfId="7103" priority="556">
      <formula>$C$15=0</formula>
    </cfRule>
  </conditionalFormatting>
  <conditionalFormatting sqref="M16">
    <cfRule type="expression" dxfId="7102" priority="555">
      <formula>$C$16=0</formula>
    </cfRule>
  </conditionalFormatting>
  <conditionalFormatting sqref="M17">
    <cfRule type="expression" dxfId="7101" priority="554">
      <formula>$C$17=0</formula>
    </cfRule>
  </conditionalFormatting>
  <conditionalFormatting sqref="M18:M29">
    <cfRule type="expression" dxfId="7100" priority="553">
      <formula>$C$18=0</formula>
    </cfRule>
  </conditionalFormatting>
  <conditionalFormatting sqref="M19">
    <cfRule type="expression" dxfId="7099" priority="552">
      <formula>$C$19=0</formula>
    </cfRule>
  </conditionalFormatting>
  <conditionalFormatting sqref="M20">
    <cfRule type="expression" dxfId="7098" priority="551">
      <formula>$C$20=0</formula>
    </cfRule>
  </conditionalFormatting>
  <conditionalFormatting sqref="M21">
    <cfRule type="expression" dxfId="7097" priority="550">
      <formula>$C$21=0</formula>
    </cfRule>
  </conditionalFormatting>
  <conditionalFormatting sqref="M22">
    <cfRule type="expression" dxfId="7096" priority="549">
      <formula>$C$22=0</formula>
    </cfRule>
  </conditionalFormatting>
  <conditionalFormatting sqref="M23">
    <cfRule type="expression" dxfId="7095" priority="548">
      <formula>$C$23=0</formula>
    </cfRule>
  </conditionalFormatting>
  <conditionalFormatting sqref="M24">
    <cfRule type="expression" dxfId="7094" priority="547">
      <formula>$C$24=0</formula>
    </cfRule>
  </conditionalFormatting>
  <conditionalFormatting sqref="M25">
    <cfRule type="expression" dxfId="7093" priority="546">
      <formula>$C$25=0</formula>
    </cfRule>
  </conditionalFormatting>
  <conditionalFormatting sqref="M26">
    <cfRule type="expression" dxfId="7092" priority="545">
      <formula>$C$26=0</formula>
    </cfRule>
  </conditionalFormatting>
  <conditionalFormatting sqref="M27">
    <cfRule type="expression" dxfId="7091" priority="544">
      <formula>$C$27=0</formula>
    </cfRule>
  </conditionalFormatting>
  <conditionalFormatting sqref="M28">
    <cfRule type="expression" dxfId="7090" priority="543">
      <formula>$C$28=0</formula>
    </cfRule>
  </conditionalFormatting>
  <conditionalFormatting sqref="M29">
    <cfRule type="expression" dxfId="7089" priority="542">
      <formula>$C$29=0</formula>
    </cfRule>
  </conditionalFormatting>
  <conditionalFormatting sqref="M12:M29">
    <cfRule type="expression" dxfId="7088" priority="541">
      <formula>$C$5=0</formula>
    </cfRule>
  </conditionalFormatting>
  <conditionalFormatting sqref="M12:M29">
    <cfRule type="expression" dxfId="7087" priority="540">
      <formula>$C$6=0</formula>
    </cfRule>
  </conditionalFormatting>
  <conditionalFormatting sqref="M12:M29">
    <cfRule type="expression" dxfId="7086" priority="539">
      <formula>$C$7=0</formula>
    </cfRule>
  </conditionalFormatting>
  <conditionalFormatting sqref="M12:M29">
    <cfRule type="expression" dxfId="7085" priority="538">
      <formula>$C$11=0</formula>
    </cfRule>
  </conditionalFormatting>
  <conditionalFormatting sqref="AB5:AB29">
    <cfRule type="expression" dxfId="7084" priority="537">
      <formula>$C$5=0</formula>
    </cfRule>
  </conditionalFormatting>
  <conditionalFormatting sqref="AB6">
    <cfRule type="expression" dxfId="7083" priority="536">
      <formula>$C$6=0</formula>
    </cfRule>
  </conditionalFormatting>
  <conditionalFormatting sqref="AB7">
    <cfRule type="expression" dxfId="7082" priority="535">
      <formula>$C$7=0</formula>
    </cfRule>
  </conditionalFormatting>
  <conditionalFormatting sqref="AB8">
    <cfRule type="expression" dxfId="7081" priority="534">
      <formula>$C$8=0</formula>
    </cfRule>
  </conditionalFormatting>
  <conditionalFormatting sqref="AB9">
    <cfRule type="expression" dxfId="7080" priority="533">
      <formula>$C$9=0</formula>
    </cfRule>
  </conditionalFormatting>
  <conditionalFormatting sqref="AB10">
    <cfRule type="expression" dxfId="7079" priority="532">
      <formula>$C$10=0</formula>
    </cfRule>
  </conditionalFormatting>
  <conditionalFormatting sqref="AB11">
    <cfRule type="expression" dxfId="7078" priority="531">
      <formula>$C$11=0</formula>
    </cfRule>
  </conditionalFormatting>
  <conditionalFormatting sqref="AB12">
    <cfRule type="expression" dxfId="7077" priority="530">
      <formula>$C$12=0</formula>
    </cfRule>
  </conditionalFormatting>
  <conditionalFormatting sqref="AB13">
    <cfRule type="expression" dxfId="7076" priority="529">
      <formula>$C$13=0</formula>
    </cfRule>
  </conditionalFormatting>
  <conditionalFormatting sqref="AB14">
    <cfRule type="expression" dxfId="7075" priority="528">
      <formula>$C$14=0</formula>
    </cfRule>
  </conditionalFormatting>
  <conditionalFormatting sqref="AB15">
    <cfRule type="expression" dxfId="7074" priority="527">
      <formula>$C$15=0</formula>
    </cfRule>
  </conditionalFormatting>
  <conditionalFormatting sqref="AB16">
    <cfRule type="expression" dxfId="7073" priority="526">
      <formula>$C$16=0</formula>
    </cfRule>
  </conditionalFormatting>
  <conditionalFormatting sqref="AB17">
    <cfRule type="expression" dxfId="7072" priority="525">
      <formula>$C$17=0</formula>
    </cfRule>
  </conditionalFormatting>
  <conditionalFormatting sqref="AB18">
    <cfRule type="expression" dxfId="7071" priority="524">
      <formula>$C$18=0</formula>
    </cfRule>
  </conditionalFormatting>
  <conditionalFormatting sqref="AB19">
    <cfRule type="expression" dxfId="7070" priority="523">
      <formula>$C$19=0</formula>
    </cfRule>
  </conditionalFormatting>
  <conditionalFormatting sqref="AB20">
    <cfRule type="expression" dxfId="7069" priority="522">
      <formula>$C$20=0</formula>
    </cfRule>
  </conditionalFormatting>
  <conditionalFormatting sqref="AB21">
    <cfRule type="expression" dxfId="7068" priority="521">
      <formula>$C$21=0</formula>
    </cfRule>
  </conditionalFormatting>
  <conditionalFormatting sqref="AB22">
    <cfRule type="expression" dxfId="7067" priority="520">
      <formula>$C$22=0</formula>
    </cfRule>
  </conditionalFormatting>
  <conditionalFormatting sqref="AB23">
    <cfRule type="expression" dxfId="7066" priority="519">
      <formula>$C$23=0</formula>
    </cfRule>
  </conditionalFormatting>
  <conditionalFormatting sqref="AB24">
    <cfRule type="expression" dxfId="7065" priority="518">
      <formula>$C$24=0</formula>
    </cfRule>
  </conditionalFormatting>
  <conditionalFormatting sqref="AB25">
    <cfRule type="expression" dxfId="7064" priority="517">
      <formula>$C$25=0</formula>
    </cfRule>
  </conditionalFormatting>
  <conditionalFormatting sqref="AB26">
    <cfRule type="expression" dxfId="7063" priority="516">
      <formula>$C$26=0</formula>
    </cfRule>
  </conditionalFormatting>
  <conditionalFormatting sqref="AB27">
    <cfRule type="expression" dxfId="7062" priority="515">
      <formula>$C$27=0</formula>
    </cfRule>
  </conditionalFormatting>
  <conditionalFormatting sqref="AB28">
    <cfRule type="expression" dxfId="7061" priority="514">
      <formula>$C$28=0</formula>
    </cfRule>
  </conditionalFormatting>
  <conditionalFormatting sqref="AB29">
    <cfRule type="expression" dxfId="7060" priority="513">
      <formula>$C$29=0</formula>
    </cfRule>
  </conditionalFormatting>
  <conditionalFormatting sqref="AB5:AB29">
    <cfRule type="expression" dxfId="7059" priority="512">
      <formula>$C$5=0</formula>
    </cfRule>
  </conditionalFormatting>
  <conditionalFormatting sqref="AB6">
    <cfRule type="expression" dxfId="7058" priority="511">
      <formula>$C$6=0</formula>
    </cfRule>
  </conditionalFormatting>
  <conditionalFormatting sqref="AB7">
    <cfRule type="expression" dxfId="7057" priority="510">
      <formula>$C$7=0</formula>
    </cfRule>
  </conditionalFormatting>
  <conditionalFormatting sqref="AB8">
    <cfRule type="expression" dxfId="7056" priority="509">
      <formula>$C$8=0</formula>
    </cfRule>
  </conditionalFormatting>
  <conditionalFormatting sqref="AB9">
    <cfRule type="expression" dxfId="7055" priority="508">
      <formula>$C$9=0</formula>
    </cfRule>
  </conditionalFormatting>
  <conditionalFormatting sqref="AB10">
    <cfRule type="expression" dxfId="7054" priority="507">
      <formula>$C$10=0</formula>
    </cfRule>
  </conditionalFormatting>
  <conditionalFormatting sqref="AB11">
    <cfRule type="expression" dxfId="7053" priority="506">
      <formula>$C$11=0</formula>
    </cfRule>
  </conditionalFormatting>
  <conditionalFormatting sqref="AB12">
    <cfRule type="expression" dxfId="7052" priority="505">
      <formula>$C$12=0</formula>
    </cfRule>
  </conditionalFormatting>
  <conditionalFormatting sqref="AB13">
    <cfRule type="expression" dxfId="7051" priority="504">
      <formula>$C$13=0</formula>
    </cfRule>
  </conditionalFormatting>
  <conditionalFormatting sqref="AB14">
    <cfRule type="expression" dxfId="7050" priority="503">
      <formula>$C$14=0</formula>
    </cfRule>
  </conditionalFormatting>
  <conditionalFormatting sqref="AB15">
    <cfRule type="expression" dxfId="7049" priority="502">
      <formula>$C$15=0</formula>
    </cfRule>
  </conditionalFormatting>
  <conditionalFormatting sqref="AB16">
    <cfRule type="expression" dxfId="7048" priority="501">
      <formula>$C$16=0</formula>
    </cfRule>
  </conditionalFormatting>
  <conditionalFormatting sqref="AB17">
    <cfRule type="expression" dxfId="7047" priority="500">
      <formula>$C$17=0</formula>
    </cfRule>
  </conditionalFormatting>
  <conditionalFormatting sqref="AB18">
    <cfRule type="expression" dxfId="7046" priority="499">
      <formula>$C$18=0</formula>
    </cfRule>
  </conditionalFormatting>
  <conditionalFormatting sqref="AB19">
    <cfRule type="expression" dxfId="7045" priority="498">
      <formula>$C$19=0</formula>
    </cfRule>
  </conditionalFormatting>
  <conditionalFormatting sqref="AB20">
    <cfRule type="expression" dxfId="7044" priority="497">
      <formula>$C$20=0</formula>
    </cfRule>
  </conditionalFormatting>
  <conditionalFormatting sqref="AB21">
    <cfRule type="expression" dxfId="7043" priority="496">
      <formula>$C$21=0</formula>
    </cfRule>
  </conditionalFormatting>
  <conditionalFormatting sqref="AB22">
    <cfRule type="expression" dxfId="7042" priority="495">
      <formula>$C$22=0</formula>
    </cfRule>
  </conditionalFormatting>
  <conditionalFormatting sqref="AB23">
    <cfRule type="expression" dxfId="7041" priority="494">
      <formula>$C$23=0</formula>
    </cfRule>
  </conditionalFormatting>
  <conditionalFormatting sqref="AB24">
    <cfRule type="expression" dxfId="7040" priority="493">
      <formula>$C$24=0</formula>
    </cfRule>
  </conditionalFormatting>
  <conditionalFormatting sqref="AB25">
    <cfRule type="expression" dxfId="7039" priority="492">
      <formula>$C$25=0</formula>
    </cfRule>
  </conditionalFormatting>
  <conditionalFormatting sqref="AB26">
    <cfRule type="expression" dxfId="7038" priority="491">
      <formula>$C$26=0</formula>
    </cfRule>
  </conditionalFormatting>
  <conditionalFormatting sqref="AB27">
    <cfRule type="expression" dxfId="7037" priority="490">
      <formula>$C$27=0</formula>
    </cfRule>
  </conditionalFormatting>
  <conditionalFormatting sqref="AB28">
    <cfRule type="expression" dxfId="7036" priority="489">
      <formula>$C$28=0</formula>
    </cfRule>
  </conditionalFormatting>
  <conditionalFormatting sqref="AB29">
    <cfRule type="expression" dxfId="7035" priority="488">
      <formula>$C$29=0</formula>
    </cfRule>
  </conditionalFormatting>
  <conditionalFormatting sqref="AB5:AB29">
    <cfRule type="expression" dxfId="7034" priority="487">
      <formula>$C$5=0</formula>
    </cfRule>
  </conditionalFormatting>
  <conditionalFormatting sqref="AB6">
    <cfRule type="expression" dxfId="7033" priority="486">
      <formula>$C$6=0</formula>
    </cfRule>
  </conditionalFormatting>
  <conditionalFormatting sqref="AB7">
    <cfRule type="expression" dxfId="7032" priority="485">
      <formula>$C$7=0</formula>
    </cfRule>
  </conditionalFormatting>
  <conditionalFormatting sqref="AB8">
    <cfRule type="expression" dxfId="7031" priority="484">
      <formula>$C$8=0</formula>
    </cfRule>
  </conditionalFormatting>
  <conditionalFormatting sqref="AB9">
    <cfRule type="expression" dxfId="7030" priority="483">
      <formula>$C$9=0</formula>
    </cfRule>
  </conditionalFormatting>
  <conditionalFormatting sqref="AB10">
    <cfRule type="expression" dxfId="7029" priority="482">
      <formula>$C$10=0</formula>
    </cfRule>
  </conditionalFormatting>
  <conditionalFormatting sqref="AB11">
    <cfRule type="expression" dxfId="7028" priority="481">
      <formula>$C$11=0</formula>
    </cfRule>
  </conditionalFormatting>
  <conditionalFormatting sqref="AB12">
    <cfRule type="expression" dxfId="7027" priority="480">
      <formula>$C$12=0</formula>
    </cfRule>
  </conditionalFormatting>
  <conditionalFormatting sqref="AB13">
    <cfRule type="expression" dxfId="7026" priority="479">
      <formula>$C$13=0</formula>
    </cfRule>
  </conditionalFormatting>
  <conditionalFormatting sqref="AB14">
    <cfRule type="expression" dxfId="7025" priority="478">
      <formula>$C$14=0</formula>
    </cfRule>
  </conditionalFormatting>
  <conditionalFormatting sqref="AB15">
    <cfRule type="expression" dxfId="7024" priority="477">
      <formula>$C$15=0</formula>
    </cfRule>
  </conditionalFormatting>
  <conditionalFormatting sqref="AB16">
    <cfRule type="expression" dxfId="7023" priority="476">
      <formula>$C$16=0</formula>
    </cfRule>
  </conditionalFormatting>
  <conditionalFormatting sqref="AB17">
    <cfRule type="expression" dxfId="7022" priority="475">
      <formula>$C$17=0</formula>
    </cfRule>
  </conditionalFormatting>
  <conditionalFormatting sqref="AB18">
    <cfRule type="expression" dxfId="7021" priority="474">
      <formula>$C$18=0</formula>
    </cfRule>
  </conditionalFormatting>
  <conditionalFormatting sqref="AB19">
    <cfRule type="expression" dxfId="7020" priority="473">
      <formula>$C$19=0</formula>
    </cfRule>
  </conditionalFormatting>
  <conditionalFormatting sqref="AB20">
    <cfRule type="expression" dxfId="7019" priority="472">
      <formula>$C$20=0</formula>
    </cfRule>
  </conditionalFormatting>
  <conditionalFormatting sqref="AB21">
    <cfRule type="expression" dxfId="7018" priority="471">
      <formula>$C$21=0</formula>
    </cfRule>
  </conditionalFormatting>
  <conditionalFormatting sqref="AB22">
    <cfRule type="expression" dxfId="7017" priority="470">
      <formula>$C$22=0</formula>
    </cfRule>
  </conditionalFormatting>
  <conditionalFormatting sqref="AB23">
    <cfRule type="expression" dxfId="7016" priority="469">
      <formula>$C$23=0</formula>
    </cfRule>
  </conditionalFormatting>
  <conditionalFormatting sqref="AB24">
    <cfRule type="expression" dxfId="7015" priority="468">
      <formula>$C$24=0</formula>
    </cfRule>
  </conditionalFormatting>
  <conditionalFormatting sqref="AB25">
    <cfRule type="expression" dxfId="7014" priority="467">
      <formula>$C$25=0</formula>
    </cfRule>
  </conditionalFormatting>
  <conditionalFormatting sqref="AB26">
    <cfRule type="expression" dxfId="7013" priority="466">
      <formula>$C$26=0</formula>
    </cfRule>
  </conditionalFormatting>
  <conditionalFormatting sqref="AB27">
    <cfRule type="expression" dxfId="7012" priority="465">
      <formula>$C$27=0</formula>
    </cfRule>
  </conditionalFormatting>
  <conditionalFormatting sqref="AB28">
    <cfRule type="expression" dxfId="7011" priority="464">
      <formula>$C$28=0</formula>
    </cfRule>
  </conditionalFormatting>
  <conditionalFormatting sqref="AB29">
    <cfRule type="expression" dxfId="7010" priority="463">
      <formula>$C$29=0</formula>
    </cfRule>
  </conditionalFormatting>
  <conditionalFormatting sqref="AB5:AB29">
    <cfRule type="expression" dxfId="7009" priority="462">
      <formula>$C$5=0</formula>
    </cfRule>
  </conditionalFormatting>
  <conditionalFormatting sqref="AB6">
    <cfRule type="expression" dxfId="7008" priority="461">
      <formula>$C$6=0</formula>
    </cfRule>
  </conditionalFormatting>
  <conditionalFormatting sqref="AB7">
    <cfRule type="expression" dxfId="7007" priority="460">
      <formula>$C$7=0</formula>
    </cfRule>
  </conditionalFormatting>
  <conditionalFormatting sqref="AB8">
    <cfRule type="expression" dxfId="7006" priority="459">
      <formula>$C$8=0</formula>
    </cfRule>
  </conditionalFormatting>
  <conditionalFormatting sqref="AB9">
    <cfRule type="expression" dxfId="7005" priority="458">
      <formula>$C$9=0</formula>
    </cfRule>
  </conditionalFormatting>
  <conditionalFormatting sqref="AB10">
    <cfRule type="expression" dxfId="7004" priority="457">
      <formula>$C$10=0</formula>
    </cfRule>
  </conditionalFormatting>
  <conditionalFormatting sqref="AB11">
    <cfRule type="expression" dxfId="7003" priority="456">
      <formula>$C$11=0</formula>
    </cfRule>
  </conditionalFormatting>
  <conditionalFormatting sqref="AB12">
    <cfRule type="expression" dxfId="7002" priority="455">
      <formula>$C$12=0</formula>
    </cfRule>
  </conditionalFormatting>
  <conditionalFormatting sqref="AB13">
    <cfRule type="expression" dxfId="7001" priority="454">
      <formula>$C$13=0</formula>
    </cfRule>
  </conditionalFormatting>
  <conditionalFormatting sqref="AB14">
    <cfRule type="expression" dxfId="7000" priority="453">
      <formula>$C$14=0</formula>
    </cfRule>
  </conditionalFormatting>
  <conditionalFormatting sqref="AB15">
    <cfRule type="expression" dxfId="6999" priority="452">
      <formula>$C$15=0</formula>
    </cfRule>
  </conditionalFormatting>
  <conditionalFormatting sqref="AB16">
    <cfRule type="expression" dxfId="6998" priority="451">
      <formula>$C$16=0</formula>
    </cfRule>
  </conditionalFormatting>
  <conditionalFormatting sqref="AB17">
    <cfRule type="expression" dxfId="6997" priority="450">
      <formula>$C$17=0</formula>
    </cfRule>
  </conditionalFormatting>
  <conditionalFormatting sqref="AB18">
    <cfRule type="expression" dxfId="6996" priority="449">
      <formula>$C$18=0</formula>
    </cfRule>
  </conditionalFormatting>
  <conditionalFormatting sqref="AB19">
    <cfRule type="expression" dxfId="6995" priority="448">
      <formula>$C$19=0</formula>
    </cfRule>
  </conditionalFormatting>
  <conditionalFormatting sqref="AB20">
    <cfRule type="expression" dxfId="6994" priority="447">
      <formula>$C$20=0</formula>
    </cfRule>
  </conditionalFormatting>
  <conditionalFormatting sqref="AB21">
    <cfRule type="expression" dxfId="6993" priority="446">
      <formula>$C$21=0</formula>
    </cfRule>
  </conditionalFormatting>
  <conditionalFormatting sqref="AB22">
    <cfRule type="expression" dxfId="6992" priority="445">
      <formula>$C$22=0</formula>
    </cfRule>
  </conditionalFormatting>
  <conditionalFormatting sqref="AB23">
    <cfRule type="expression" dxfId="6991" priority="444">
      <formula>$C$23=0</formula>
    </cfRule>
  </conditionalFormatting>
  <conditionalFormatting sqref="AB24">
    <cfRule type="expression" dxfId="6990" priority="443">
      <formula>$C$24=0</formula>
    </cfRule>
  </conditionalFormatting>
  <conditionalFormatting sqref="AB25">
    <cfRule type="expression" dxfId="6989" priority="442">
      <formula>$C$25=0</formula>
    </cfRule>
  </conditionalFormatting>
  <conditionalFormatting sqref="AB26">
    <cfRule type="expression" dxfId="6988" priority="441">
      <formula>$C$26=0</formula>
    </cfRule>
  </conditionalFormatting>
  <conditionalFormatting sqref="AB27">
    <cfRule type="expression" dxfId="6987" priority="440">
      <formula>$C$27=0</formula>
    </cfRule>
  </conditionalFormatting>
  <conditionalFormatting sqref="AB28">
    <cfRule type="expression" dxfId="6986" priority="439">
      <formula>$C$28=0</formula>
    </cfRule>
  </conditionalFormatting>
  <conditionalFormatting sqref="AB29">
    <cfRule type="expression" dxfId="6985" priority="438">
      <formula>$C$29=0</formula>
    </cfRule>
  </conditionalFormatting>
  <conditionalFormatting sqref="AB5:AB29">
    <cfRule type="expression" dxfId="6984" priority="437">
      <formula>$C$5=0</formula>
    </cfRule>
  </conditionalFormatting>
  <conditionalFormatting sqref="AB6">
    <cfRule type="expression" dxfId="6983" priority="436">
      <formula>$C$6=0</formula>
    </cfRule>
  </conditionalFormatting>
  <conditionalFormatting sqref="AB7">
    <cfRule type="expression" dxfId="6982" priority="435">
      <formula>$C$7=0</formula>
    </cfRule>
  </conditionalFormatting>
  <conditionalFormatting sqref="AB8">
    <cfRule type="expression" dxfId="6981" priority="434">
      <formula>$C$8=0</formula>
    </cfRule>
  </conditionalFormatting>
  <conditionalFormatting sqref="AB9">
    <cfRule type="expression" dxfId="6980" priority="433">
      <formula>$C$9=0</formula>
    </cfRule>
  </conditionalFormatting>
  <conditionalFormatting sqref="AB10">
    <cfRule type="expression" dxfId="6979" priority="432">
      <formula>$C$10=0</formula>
    </cfRule>
  </conditionalFormatting>
  <conditionalFormatting sqref="AB11">
    <cfRule type="expression" dxfId="6978" priority="431">
      <formula>$C$11=0</formula>
    </cfRule>
  </conditionalFormatting>
  <conditionalFormatting sqref="AB12">
    <cfRule type="expression" dxfId="6977" priority="430">
      <formula>$C$12=0</formula>
    </cfRule>
  </conditionalFormatting>
  <conditionalFormatting sqref="AB13">
    <cfRule type="expression" dxfId="6976" priority="429">
      <formula>$C$13=0</formula>
    </cfRule>
  </conditionalFormatting>
  <conditionalFormatting sqref="AB14">
    <cfRule type="expression" dxfId="6975" priority="428">
      <formula>$C$14=0</formula>
    </cfRule>
  </conditionalFormatting>
  <conditionalFormatting sqref="AB15">
    <cfRule type="expression" dxfId="6974" priority="427">
      <formula>$C$15=0</formula>
    </cfRule>
  </conditionalFormatting>
  <conditionalFormatting sqref="AB16">
    <cfRule type="expression" dxfId="6973" priority="426">
      <formula>$C$16=0</formula>
    </cfRule>
  </conditionalFormatting>
  <conditionalFormatting sqref="AB17">
    <cfRule type="expression" dxfId="6972" priority="425">
      <formula>$C$17=0</formula>
    </cfRule>
  </conditionalFormatting>
  <conditionalFormatting sqref="AB18">
    <cfRule type="expression" dxfId="6971" priority="424">
      <formula>$C$18=0</formula>
    </cfRule>
  </conditionalFormatting>
  <conditionalFormatting sqref="AB19">
    <cfRule type="expression" dxfId="6970" priority="423">
      <formula>$C$19=0</formula>
    </cfRule>
  </conditionalFormatting>
  <conditionalFormatting sqref="AB20">
    <cfRule type="expression" dxfId="6969" priority="422">
      <formula>$C$20=0</formula>
    </cfRule>
  </conditionalFormatting>
  <conditionalFormatting sqref="AB21">
    <cfRule type="expression" dxfId="6968" priority="421">
      <formula>$C$21=0</formula>
    </cfRule>
  </conditionalFormatting>
  <conditionalFormatting sqref="AB22">
    <cfRule type="expression" dxfId="6967" priority="420">
      <formula>$C$22=0</formula>
    </cfRule>
  </conditionalFormatting>
  <conditionalFormatting sqref="AB23">
    <cfRule type="expression" dxfId="6966" priority="419">
      <formula>$C$23=0</formula>
    </cfRule>
  </conditionalFormatting>
  <conditionalFormatting sqref="AB24">
    <cfRule type="expression" dxfId="6965" priority="418">
      <formula>$C$24=0</formula>
    </cfRule>
  </conditionalFormatting>
  <conditionalFormatting sqref="AB25">
    <cfRule type="expression" dxfId="6964" priority="417">
      <formula>$C$25=0</formula>
    </cfRule>
  </conditionalFormatting>
  <conditionalFormatting sqref="AB26">
    <cfRule type="expression" dxfId="6963" priority="416">
      <formula>$C$26=0</formula>
    </cfRule>
  </conditionalFormatting>
  <conditionalFormatting sqref="AB27">
    <cfRule type="expression" dxfId="6962" priority="415">
      <formula>$C$27=0</formula>
    </cfRule>
  </conditionalFormatting>
  <conditionalFormatting sqref="AB28">
    <cfRule type="expression" dxfId="6961" priority="414">
      <formula>$C$28=0</formula>
    </cfRule>
  </conditionalFormatting>
  <conditionalFormatting sqref="AB29">
    <cfRule type="expression" dxfId="6960" priority="413">
      <formula>$C$29=0</formula>
    </cfRule>
  </conditionalFormatting>
  <conditionalFormatting sqref="AB5:AB29">
    <cfRule type="expression" dxfId="6959" priority="412">
      <formula>$C$5=0</formula>
    </cfRule>
  </conditionalFormatting>
  <conditionalFormatting sqref="AB6">
    <cfRule type="expression" dxfId="6958" priority="411">
      <formula>$C$6=0</formula>
    </cfRule>
  </conditionalFormatting>
  <conditionalFormatting sqref="AB7">
    <cfRule type="expression" dxfId="6957" priority="410">
      <formula>$C$7=0</formula>
    </cfRule>
  </conditionalFormatting>
  <conditionalFormatting sqref="AB8">
    <cfRule type="expression" dxfId="6956" priority="409">
      <formula>$C$8=0</formula>
    </cfRule>
  </conditionalFormatting>
  <conditionalFormatting sqref="AB9">
    <cfRule type="expression" dxfId="6955" priority="408">
      <formula>$C$9=0</formula>
    </cfRule>
  </conditionalFormatting>
  <conditionalFormatting sqref="AB10">
    <cfRule type="expression" dxfId="6954" priority="407">
      <formula>$C$10=0</formula>
    </cfRule>
  </conditionalFormatting>
  <conditionalFormatting sqref="AB11">
    <cfRule type="expression" dxfId="6953" priority="406">
      <formula>$C$11=0</formula>
    </cfRule>
  </conditionalFormatting>
  <conditionalFormatting sqref="AB12">
    <cfRule type="expression" dxfId="6952" priority="405">
      <formula>$C$12=0</formula>
    </cfRule>
  </conditionalFormatting>
  <conditionalFormatting sqref="AB13">
    <cfRule type="expression" dxfId="6951" priority="404">
      <formula>$C$13=0</formula>
    </cfRule>
  </conditionalFormatting>
  <conditionalFormatting sqref="AB14">
    <cfRule type="expression" dxfId="6950" priority="403">
      <formula>$C$14=0</formula>
    </cfRule>
  </conditionalFormatting>
  <conditionalFormatting sqref="AB15">
    <cfRule type="expression" dxfId="6949" priority="402">
      <formula>$C$15=0</formula>
    </cfRule>
  </conditionalFormatting>
  <conditionalFormatting sqref="AB16">
    <cfRule type="expression" dxfId="6948" priority="401">
      <formula>$C$16=0</formula>
    </cfRule>
  </conditionalFormatting>
  <conditionalFormatting sqref="AB17">
    <cfRule type="expression" dxfId="6947" priority="400">
      <formula>$C$17=0</formula>
    </cfRule>
  </conditionalFormatting>
  <conditionalFormatting sqref="AB18">
    <cfRule type="expression" dxfId="6946" priority="399">
      <formula>$C$18=0</formula>
    </cfRule>
  </conditionalFormatting>
  <conditionalFormatting sqref="AB19">
    <cfRule type="expression" dxfId="6945" priority="398">
      <formula>$C$19=0</formula>
    </cfRule>
  </conditionalFormatting>
  <conditionalFormatting sqref="AB20">
    <cfRule type="expression" dxfId="6944" priority="397">
      <formula>$C$20=0</formula>
    </cfRule>
  </conditionalFormatting>
  <conditionalFormatting sqref="AB21">
    <cfRule type="expression" dxfId="6943" priority="396">
      <formula>$C$21=0</formula>
    </cfRule>
  </conditionalFormatting>
  <conditionalFormatting sqref="AB22">
    <cfRule type="expression" dxfId="6942" priority="395">
      <formula>$C$22=0</formula>
    </cfRule>
  </conditionalFormatting>
  <conditionalFormatting sqref="AB23">
    <cfRule type="expression" dxfId="6941" priority="394">
      <formula>$C$23=0</formula>
    </cfRule>
  </conditionalFormatting>
  <conditionalFormatting sqref="AB24">
    <cfRule type="expression" dxfId="6940" priority="393">
      <formula>$C$24=0</formula>
    </cfRule>
  </conditionalFormatting>
  <conditionalFormatting sqref="AB25">
    <cfRule type="expression" dxfId="6939" priority="392">
      <formula>$C$25=0</formula>
    </cfRule>
  </conditionalFormatting>
  <conditionalFormatting sqref="AB26">
    <cfRule type="expression" dxfId="6938" priority="391">
      <formula>$C$26=0</formula>
    </cfRule>
  </conditionalFormatting>
  <conditionalFormatting sqref="AB27">
    <cfRule type="expression" dxfId="6937" priority="390">
      <formula>$C$27=0</formula>
    </cfRule>
  </conditionalFormatting>
  <conditionalFormatting sqref="AB28">
    <cfRule type="expression" dxfId="6936" priority="389">
      <formula>$C$28=0</formula>
    </cfRule>
  </conditionalFormatting>
  <conditionalFormatting sqref="AB29">
    <cfRule type="expression" dxfId="6935" priority="388">
      <formula>$C$29=0</formula>
    </cfRule>
  </conditionalFormatting>
  <conditionalFormatting sqref="AB5:AB29">
    <cfRule type="expression" dxfId="6934" priority="387">
      <formula>$C$5=0</formula>
    </cfRule>
  </conditionalFormatting>
  <conditionalFormatting sqref="AB6">
    <cfRule type="expression" dxfId="6933" priority="386">
      <formula>$C$6=0</formula>
    </cfRule>
  </conditionalFormatting>
  <conditionalFormatting sqref="AB7">
    <cfRule type="expression" dxfId="6932" priority="385">
      <formula>$C$7=0</formula>
    </cfRule>
  </conditionalFormatting>
  <conditionalFormatting sqref="AB8">
    <cfRule type="expression" dxfId="6931" priority="384">
      <formula>$C$8=0</formula>
    </cfRule>
  </conditionalFormatting>
  <conditionalFormatting sqref="AB9">
    <cfRule type="expression" dxfId="6930" priority="383">
      <formula>$C$9=0</formula>
    </cfRule>
  </conditionalFormatting>
  <conditionalFormatting sqref="AB10">
    <cfRule type="expression" dxfId="6929" priority="382">
      <formula>$C$10=0</formula>
    </cfRule>
  </conditionalFormatting>
  <conditionalFormatting sqref="AB11">
    <cfRule type="expression" dxfId="6928" priority="381">
      <formula>$C$11=0</formula>
    </cfRule>
  </conditionalFormatting>
  <conditionalFormatting sqref="AB12">
    <cfRule type="expression" dxfId="6927" priority="380">
      <formula>$C$12=0</formula>
    </cfRule>
  </conditionalFormatting>
  <conditionalFormatting sqref="AB13">
    <cfRule type="expression" dxfId="6926" priority="379">
      <formula>$C$13=0</formula>
    </cfRule>
  </conditionalFormatting>
  <conditionalFormatting sqref="AB14">
    <cfRule type="expression" dxfId="6925" priority="378">
      <formula>$C$14=0</formula>
    </cfRule>
  </conditionalFormatting>
  <conditionalFormatting sqref="AB15">
    <cfRule type="expression" dxfId="6924" priority="377">
      <formula>$C$15=0</formula>
    </cfRule>
  </conditionalFormatting>
  <conditionalFormatting sqref="AB16">
    <cfRule type="expression" dxfId="6923" priority="376">
      <formula>$C$16=0</formula>
    </cfRule>
  </conditionalFormatting>
  <conditionalFormatting sqref="AB17">
    <cfRule type="expression" dxfId="6922" priority="375">
      <formula>$C$17=0</formula>
    </cfRule>
  </conditionalFormatting>
  <conditionalFormatting sqref="AB18">
    <cfRule type="expression" dxfId="6921" priority="374">
      <formula>$C$18=0</formula>
    </cfRule>
  </conditionalFormatting>
  <conditionalFormatting sqref="AB19">
    <cfRule type="expression" dxfId="6920" priority="373">
      <formula>$C$19=0</formula>
    </cfRule>
  </conditionalFormatting>
  <conditionalFormatting sqref="AB20">
    <cfRule type="expression" dxfId="6919" priority="372">
      <formula>$C$20=0</formula>
    </cfRule>
  </conditionalFormatting>
  <conditionalFormatting sqref="AB21">
    <cfRule type="expression" dxfId="6918" priority="371">
      <formula>$C$21=0</formula>
    </cfRule>
  </conditionalFormatting>
  <conditionalFormatting sqref="AB22">
    <cfRule type="expression" dxfId="6917" priority="370">
      <formula>$C$22=0</formula>
    </cfRule>
  </conditionalFormatting>
  <conditionalFormatting sqref="AB23">
    <cfRule type="expression" dxfId="6916" priority="369">
      <formula>$C$23=0</formula>
    </cfRule>
  </conditionalFormatting>
  <conditionalFormatting sqref="AB24">
    <cfRule type="expression" dxfId="6915" priority="368">
      <formula>$C$24=0</formula>
    </cfRule>
  </conditionalFormatting>
  <conditionalFormatting sqref="AB25">
    <cfRule type="expression" dxfId="6914" priority="367">
      <formula>$C$25=0</formula>
    </cfRule>
  </conditionalFormatting>
  <conditionalFormatting sqref="AB26">
    <cfRule type="expression" dxfId="6913" priority="366">
      <formula>$C$26=0</formula>
    </cfRule>
  </conditionalFormatting>
  <conditionalFormatting sqref="AB27">
    <cfRule type="expression" dxfId="6912" priority="365">
      <formula>$C$27=0</formula>
    </cfRule>
  </conditionalFormatting>
  <conditionalFormatting sqref="AB28">
    <cfRule type="expression" dxfId="6911" priority="364">
      <formula>$C$28=0</formula>
    </cfRule>
  </conditionalFormatting>
  <conditionalFormatting sqref="AB29">
    <cfRule type="expression" dxfId="6910" priority="363">
      <formula>$C$29=0</formula>
    </cfRule>
  </conditionalFormatting>
  <conditionalFormatting sqref="AB5:AB29">
    <cfRule type="expression" dxfId="6909" priority="362">
      <formula>$C$6=0</formula>
    </cfRule>
  </conditionalFormatting>
  <conditionalFormatting sqref="AD5:AE5">
    <cfRule type="expression" dxfId="6908" priority="360">
      <formula>D5=0</formula>
    </cfRule>
    <cfRule type="iconSet" priority="361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6907" priority="358">
      <formula>D6=0</formula>
    </cfRule>
    <cfRule type="iconSet" priority="359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6906" priority="356">
      <formula>D7=0</formula>
    </cfRule>
    <cfRule type="iconSet" priority="357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6905" priority="354">
      <formula>D8=0</formula>
    </cfRule>
    <cfRule type="iconSet" priority="355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6904" priority="352">
      <formula>D9=0</formula>
    </cfRule>
    <cfRule type="iconSet" priority="353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6903" priority="350">
      <formula>D10=0</formula>
    </cfRule>
    <cfRule type="iconSet" priority="351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6902" priority="348">
      <formula>D11=0</formula>
    </cfRule>
    <cfRule type="iconSet" priority="349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6901" priority="346">
      <formula>D12=0</formula>
    </cfRule>
    <cfRule type="iconSet" priority="347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6900" priority="344">
      <formula>D13=0</formula>
    </cfRule>
    <cfRule type="iconSet" priority="345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6899" priority="342">
      <formula>D14=0</formula>
    </cfRule>
    <cfRule type="iconSet" priority="343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6898" priority="340">
      <formula>D15=0</formula>
    </cfRule>
    <cfRule type="iconSet" priority="341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6897" priority="338">
      <formula>D16=0</formula>
    </cfRule>
    <cfRule type="iconSet" priority="339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6896" priority="336">
      <formula>D17=0</formula>
    </cfRule>
    <cfRule type="iconSet" priority="337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6895" priority="334">
      <formula>D18=0</formula>
    </cfRule>
    <cfRule type="iconSet" priority="335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6894" priority="332">
      <formula>D19=0</formula>
    </cfRule>
    <cfRule type="iconSet" priority="333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6893" priority="330">
      <formula>D20=0</formula>
    </cfRule>
    <cfRule type="iconSet" priority="331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6892" priority="328">
      <formula>D21=0</formula>
    </cfRule>
    <cfRule type="iconSet" priority="329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6891" priority="326">
      <formula>D22=0</formula>
    </cfRule>
    <cfRule type="iconSet" priority="327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6890" priority="324">
      <formula>D23=0</formula>
    </cfRule>
    <cfRule type="iconSet" priority="325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6889" priority="322">
      <formula>D24=0</formula>
    </cfRule>
    <cfRule type="iconSet" priority="323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6888" priority="320">
      <formula>D25=0</formula>
    </cfRule>
    <cfRule type="iconSet" priority="321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6887" priority="318">
      <formula>D26=0</formula>
    </cfRule>
    <cfRule type="iconSet" priority="319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6886" priority="316">
      <formula>D27=0</formula>
    </cfRule>
    <cfRule type="iconSet" priority="317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6885" priority="314">
      <formula>D28=0</formula>
    </cfRule>
    <cfRule type="iconSet" priority="315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6884" priority="312">
      <formula>D29=0</formula>
    </cfRule>
    <cfRule type="iconSet" priority="313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6883" priority="311">
      <formula>ISERROR(AD5)</formula>
    </cfRule>
  </conditionalFormatting>
  <conditionalFormatting sqref="AD5:AE5">
    <cfRule type="expression" dxfId="6882" priority="309">
      <formula>D5=0</formula>
    </cfRule>
    <cfRule type="iconSet" priority="310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6881" priority="307">
      <formula>D6=0</formula>
    </cfRule>
    <cfRule type="iconSet" priority="308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6880" priority="305">
      <formula>D7=0</formula>
    </cfRule>
    <cfRule type="iconSet" priority="306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6879" priority="303">
      <formula>D8=0</formula>
    </cfRule>
    <cfRule type="iconSet" priority="304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6878" priority="301">
      <formula>D9=0</formula>
    </cfRule>
    <cfRule type="iconSet" priority="302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6877" priority="299">
      <formula>D10=0</formula>
    </cfRule>
    <cfRule type="iconSet" priority="300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6876" priority="297">
      <formula>D11=0</formula>
    </cfRule>
    <cfRule type="iconSet" priority="298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6875" priority="295">
      <formula>D12=0</formula>
    </cfRule>
    <cfRule type="iconSet" priority="296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6874" priority="293">
      <formula>D13=0</formula>
    </cfRule>
    <cfRule type="iconSet" priority="294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6873" priority="291">
      <formula>D14=0</formula>
    </cfRule>
    <cfRule type="iconSet" priority="292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6872" priority="289">
      <formula>D15=0</formula>
    </cfRule>
    <cfRule type="iconSet" priority="290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6871" priority="287">
      <formula>D16=0</formula>
    </cfRule>
    <cfRule type="iconSet" priority="288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6870" priority="285">
      <formula>D17=0</formula>
    </cfRule>
    <cfRule type="iconSet" priority="286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6869" priority="283">
      <formula>D18=0</formula>
    </cfRule>
    <cfRule type="iconSet" priority="284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6868" priority="281">
      <formula>D19=0</formula>
    </cfRule>
    <cfRule type="iconSet" priority="282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6867" priority="279">
      <formula>D20=0</formula>
    </cfRule>
    <cfRule type="iconSet" priority="280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6866" priority="277">
      <formula>D21=0</formula>
    </cfRule>
    <cfRule type="iconSet" priority="278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6865" priority="275">
      <formula>D22=0</formula>
    </cfRule>
    <cfRule type="iconSet" priority="276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6864" priority="273">
      <formula>D23=0</formula>
    </cfRule>
    <cfRule type="iconSet" priority="274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6863" priority="271">
      <formula>D24=0</formula>
    </cfRule>
    <cfRule type="iconSet" priority="272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6862" priority="269">
      <formula>D25=0</formula>
    </cfRule>
    <cfRule type="iconSet" priority="270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6861" priority="267">
      <formula>D26=0</formula>
    </cfRule>
    <cfRule type="iconSet" priority="268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6860" priority="265">
      <formula>D27=0</formula>
    </cfRule>
    <cfRule type="iconSet" priority="266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6859" priority="263">
      <formula>D28=0</formula>
    </cfRule>
    <cfRule type="iconSet" priority="264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6858" priority="261">
      <formula>D29=0</formula>
    </cfRule>
    <cfRule type="iconSet" priority="262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6857" priority="260">
      <formula>ISERROR(AD5)</formula>
    </cfRule>
  </conditionalFormatting>
  <conditionalFormatting sqref="AD5:AE5">
    <cfRule type="expression" dxfId="6856" priority="258">
      <formula>D5=0</formula>
    </cfRule>
    <cfRule type="iconSet" priority="259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6855" priority="256">
      <formula>D6=0</formula>
    </cfRule>
    <cfRule type="iconSet" priority="257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6854" priority="254">
      <formula>D7=0</formula>
    </cfRule>
    <cfRule type="iconSet" priority="255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6853" priority="252">
      <formula>D8=0</formula>
    </cfRule>
    <cfRule type="iconSet" priority="253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6852" priority="250">
      <formula>D9=0</formula>
    </cfRule>
    <cfRule type="iconSet" priority="251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6851" priority="248">
      <formula>D10=0</formula>
    </cfRule>
    <cfRule type="iconSet" priority="249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6850" priority="246">
      <formula>D11=0</formula>
    </cfRule>
    <cfRule type="iconSet" priority="247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6849" priority="244">
      <formula>D12=0</formula>
    </cfRule>
    <cfRule type="iconSet" priority="245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6848" priority="242">
      <formula>D13=0</formula>
    </cfRule>
    <cfRule type="iconSet" priority="243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6847" priority="240">
      <formula>D14=0</formula>
    </cfRule>
    <cfRule type="iconSet" priority="241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6846" priority="238">
      <formula>D15=0</formula>
    </cfRule>
    <cfRule type="iconSet" priority="239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6845" priority="236">
      <formula>D16=0</formula>
    </cfRule>
    <cfRule type="iconSet" priority="237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6844" priority="234">
      <formula>D17=0</formula>
    </cfRule>
    <cfRule type="iconSet" priority="235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6843" priority="232">
      <formula>D18=0</formula>
    </cfRule>
    <cfRule type="iconSet" priority="233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6842" priority="230">
      <formula>D19=0</formula>
    </cfRule>
    <cfRule type="iconSet" priority="231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6841" priority="228">
      <formula>D20=0</formula>
    </cfRule>
    <cfRule type="iconSet" priority="229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6840" priority="226">
      <formula>D21=0</formula>
    </cfRule>
    <cfRule type="iconSet" priority="227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6839" priority="224">
      <formula>D22=0</formula>
    </cfRule>
    <cfRule type="iconSet" priority="225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6838" priority="222">
      <formula>D23=0</formula>
    </cfRule>
    <cfRule type="iconSet" priority="223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6837" priority="220">
      <formula>D24=0</formula>
    </cfRule>
    <cfRule type="iconSet" priority="221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6836" priority="218">
      <formula>D25=0</formula>
    </cfRule>
    <cfRule type="iconSet" priority="219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6835" priority="216">
      <formula>D26=0</formula>
    </cfRule>
    <cfRule type="iconSet" priority="217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6834" priority="214">
      <formula>D27=0</formula>
    </cfRule>
    <cfRule type="iconSet" priority="215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6833" priority="212">
      <formula>D28=0</formula>
    </cfRule>
    <cfRule type="iconSet" priority="213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6832" priority="210">
      <formula>D29=0</formula>
    </cfRule>
    <cfRule type="iconSet" priority="211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6831" priority="209">
      <formula>ISERROR(AD5)</formula>
    </cfRule>
  </conditionalFormatting>
  <conditionalFormatting sqref="AD5:AE5">
    <cfRule type="expression" dxfId="6830" priority="207">
      <formula>D5=0</formula>
    </cfRule>
    <cfRule type="iconSet" priority="208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6829" priority="205">
      <formula>D6=0</formula>
    </cfRule>
    <cfRule type="iconSet" priority="206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6828" priority="203">
      <formula>D7=0</formula>
    </cfRule>
    <cfRule type="iconSet" priority="204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6827" priority="201">
      <formula>D8=0</formula>
    </cfRule>
    <cfRule type="iconSet" priority="202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6826" priority="199">
      <formula>D9=0</formula>
    </cfRule>
    <cfRule type="iconSet" priority="200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6825" priority="197">
      <formula>D10=0</formula>
    </cfRule>
    <cfRule type="iconSet" priority="198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6824" priority="195">
      <formula>D11=0</formula>
    </cfRule>
    <cfRule type="iconSet" priority="196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6823" priority="193">
      <formula>D12=0</formula>
    </cfRule>
    <cfRule type="iconSet" priority="194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6822" priority="191">
      <formula>D13=0</formula>
    </cfRule>
    <cfRule type="iconSet" priority="192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6821" priority="189">
      <formula>D14=0</formula>
    </cfRule>
    <cfRule type="iconSet" priority="190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6820" priority="187">
      <formula>D15=0</formula>
    </cfRule>
    <cfRule type="iconSet" priority="188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6819" priority="185">
      <formula>D16=0</formula>
    </cfRule>
    <cfRule type="iconSet" priority="186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6818" priority="183">
      <formula>D17=0</formula>
    </cfRule>
    <cfRule type="iconSet" priority="184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6817" priority="181">
      <formula>D18=0</formula>
    </cfRule>
    <cfRule type="iconSet" priority="182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6816" priority="179">
      <formula>D19=0</formula>
    </cfRule>
    <cfRule type="iconSet" priority="180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6815" priority="177">
      <formula>D20=0</formula>
    </cfRule>
    <cfRule type="iconSet" priority="178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6814" priority="175">
      <formula>D21=0</formula>
    </cfRule>
    <cfRule type="iconSet" priority="176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6813" priority="173">
      <formula>D22=0</formula>
    </cfRule>
    <cfRule type="iconSet" priority="174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6812" priority="171">
      <formula>D23=0</formula>
    </cfRule>
    <cfRule type="iconSet" priority="172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6811" priority="169">
      <formula>D24=0</formula>
    </cfRule>
    <cfRule type="iconSet" priority="170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6810" priority="167">
      <formula>D25=0</formula>
    </cfRule>
    <cfRule type="iconSet" priority="168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6809" priority="165">
      <formula>D26=0</formula>
    </cfRule>
    <cfRule type="iconSet" priority="166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6808" priority="163">
      <formula>D27=0</formula>
    </cfRule>
    <cfRule type="iconSet" priority="164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6807" priority="161">
      <formula>D28=0</formula>
    </cfRule>
    <cfRule type="iconSet" priority="162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6806" priority="159">
      <formula>D29=0</formula>
    </cfRule>
    <cfRule type="iconSet" priority="160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6805" priority="158">
      <formula>ISERROR(AD5)</formula>
    </cfRule>
  </conditionalFormatting>
  <conditionalFormatting sqref="AD5:AE5">
    <cfRule type="iconSet" priority="157">
      <iconSet iconSet="3Arrows" reverse="1">
        <cfvo type="percent" val="0"/>
        <cfvo type="num" val="1"/>
        <cfvo type="num" val="2"/>
      </iconSet>
    </cfRule>
  </conditionalFormatting>
  <conditionalFormatting sqref="AD5:AE5">
    <cfRule type="expression" dxfId="6804" priority="155">
      <formula>D5=0</formula>
    </cfRule>
    <cfRule type="iconSet" priority="156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6803" priority="153">
      <formula>D6=0</formula>
    </cfRule>
    <cfRule type="iconSet" priority="154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6802" priority="151">
      <formula>D7=0</formula>
    </cfRule>
    <cfRule type="iconSet" priority="152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6801" priority="149">
      <formula>D8=0</formula>
    </cfRule>
    <cfRule type="iconSet" priority="150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6800" priority="147">
      <formula>D9=0</formula>
    </cfRule>
    <cfRule type="iconSet" priority="148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6799" priority="145">
      <formula>D10=0</formula>
    </cfRule>
    <cfRule type="iconSet" priority="146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6798" priority="143">
      <formula>D11=0</formula>
    </cfRule>
    <cfRule type="iconSet" priority="144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6797" priority="141">
      <formula>D12=0</formula>
    </cfRule>
    <cfRule type="iconSet" priority="142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6796" priority="139">
      <formula>D13=0</formula>
    </cfRule>
    <cfRule type="iconSet" priority="140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6795" priority="137">
      <formula>D14=0</formula>
    </cfRule>
    <cfRule type="iconSet" priority="138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6794" priority="135">
      <formula>D15=0</formula>
    </cfRule>
    <cfRule type="iconSet" priority="136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6793" priority="133">
      <formula>D16=0</formula>
    </cfRule>
    <cfRule type="iconSet" priority="134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6792" priority="131">
      <formula>D17=0</formula>
    </cfRule>
    <cfRule type="iconSet" priority="132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6791" priority="129">
      <formula>D18=0</formula>
    </cfRule>
    <cfRule type="iconSet" priority="130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6790" priority="127">
      <formula>D19=0</formula>
    </cfRule>
    <cfRule type="iconSet" priority="128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6789" priority="125">
      <formula>D20=0</formula>
    </cfRule>
    <cfRule type="iconSet" priority="126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6788" priority="123">
      <formula>D21=0</formula>
    </cfRule>
    <cfRule type="iconSet" priority="124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6787" priority="121">
      <formula>D22=0</formula>
    </cfRule>
    <cfRule type="iconSet" priority="122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6786" priority="119">
      <formula>D23=0</formula>
    </cfRule>
    <cfRule type="iconSet" priority="120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6785" priority="117">
      <formula>D24=0</formula>
    </cfRule>
    <cfRule type="iconSet" priority="118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6784" priority="115">
      <formula>D25=0</formula>
    </cfRule>
    <cfRule type="iconSet" priority="116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6783" priority="113">
      <formula>D26=0</formula>
    </cfRule>
    <cfRule type="iconSet" priority="114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6782" priority="111">
      <formula>D27=0</formula>
    </cfRule>
    <cfRule type="iconSet" priority="112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6781" priority="109">
      <formula>D28=0</formula>
    </cfRule>
    <cfRule type="iconSet" priority="110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6780" priority="107">
      <formula>D29=0</formula>
    </cfRule>
    <cfRule type="iconSet" priority="108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6779" priority="106">
      <formula>ISERROR(AD5)</formula>
    </cfRule>
  </conditionalFormatting>
  <conditionalFormatting sqref="AD5:AE5">
    <cfRule type="expression" dxfId="6778" priority="104">
      <formula>D5=0</formula>
    </cfRule>
    <cfRule type="iconSet" priority="105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6777" priority="102">
      <formula>D6=0</formula>
    </cfRule>
    <cfRule type="iconSet" priority="103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6776" priority="100">
      <formula>D7=0</formula>
    </cfRule>
    <cfRule type="iconSet" priority="101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6775" priority="98">
      <formula>D8=0</formula>
    </cfRule>
    <cfRule type="iconSet" priority="99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6774" priority="96">
      <formula>D9=0</formula>
    </cfRule>
    <cfRule type="iconSet" priority="97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6773" priority="94">
      <formula>D10=0</formula>
    </cfRule>
    <cfRule type="iconSet" priority="95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6772" priority="92">
      <formula>D11=0</formula>
    </cfRule>
    <cfRule type="iconSet" priority="93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6771" priority="90">
      <formula>D12=0</formula>
    </cfRule>
    <cfRule type="iconSet" priority="91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6770" priority="88">
      <formula>D13=0</formula>
    </cfRule>
    <cfRule type="iconSet" priority="89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6769" priority="86">
      <formula>D14=0</formula>
    </cfRule>
    <cfRule type="iconSet" priority="87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6768" priority="84">
      <formula>D15=0</formula>
    </cfRule>
    <cfRule type="iconSet" priority="85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6767" priority="82">
      <formula>D16=0</formula>
    </cfRule>
    <cfRule type="iconSet" priority="83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6766" priority="80">
      <formula>D17=0</formula>
    </cfRule>
    <cfRule type="iconSet" priority="81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6765" priority="78">
      <formula>D18=0</formula>
    </cfRule>
    <cfRule type="iconSet" priority="79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6764" priority="76">
      <formula>D19=0</formula>
    </cfRule>
    <cfRule type="iconSet" priority="77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6763" priority="74">
      <formula>D20=0</formula>
    </cfRule>
    <cfRule type="iconSet" priority="75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6762" priority="72">
      <formula>D21=0</formula>
    </cfRule>
    <cfRule type="iconSet" priority="73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6761" priority="70">
      <formula>D22=0</formula>
    </cfRule>
    <cfRule type="iconSet" priority="71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6760" priority="68">
      <formula>D23=0</formula>
    </cfRule>
    <cfRule type="iconSet" priority="69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6759" priority="66">
      <formula>D24=0</formula>
    </cfRule>
    <cfRule type="iconSet" priority="67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6758" priority="64">
      <formula>D25=0</formula>
    </cfRule>
    <cfRule type="iconSet" priority="65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6757" priority="62">
      <formula>D26=0</formula>
    </cfRule>
    <cfRule type="iconSet" priority="63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6756" priority="60">
      <formula>D27=0</formula>
    </cfRule>
    <cfRule type="iconSet" priority="61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6755" priority="58">
      <formula>D28=0</formula>
    </cfRule>
    <cfRule type="iconSet" priority="59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6754" priority="56">
      <formula>D29=0</formula>
    </cfRule>
    <cfRule type="iconSet" priority="57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6753" priority="55">
      <formula>ISERROR(AD5)</formula>
    </cfRule>
  </conditionalFormatting>
  <conditionalFormatting sqref="AD5:AD29">
    <cfRule type="containsErrors" dxfId="6752" priority="54">
      <formula>ISERROR(AD5)</formula>
    </cfRule>
  </conditionalFormatting>
  <conditionalFormatting sqref="AD5">
    <cfRule type="iconSet" priority="53">
      <iconSet iconSet="3Arrows">
        <cfvo type="percent" val="0"/>
        <cfvo type="num" val="0"/>
        <cfvo type="num" val="1"/>
      </iconSet>
    </cfRule>
  </conditionalFormatting>
  <conditionalFormatting sqref="AD6">
    <cfRule type="iconSet" priority="52">
      <iconSet iconSet="3Arrows">
        <cfvo type="percent" val="0"/>
        <cfvo type="num" val="0"/>
        <cfvo type="num" val="1"/>
      </iconSet>
    </cfRule>
  </conditionalFormatting>
  <conditionalFormatting sqref="AD7">
    <cfRule type="iconSet" priority="51">
      <iconSet iconSet="3Arrows">
        <cfvo type="percent" val="0"/>
        <cfvo type="num" val="0"/>
        <cfvo type="num" val="1"/>
      </iconSet>
    </cfRule>
  </conditionalFormatting>
  <conditionalFormatting sqref="AD8">
    <cfRule type="iconSet" priority="50">
      <iconSet iconSet="3Arrows">
        <cfvo type="percent" val="0"/>
        <cfvo type="num" val="0"/>
        <cfvo type="num" val="1"/>
      </iconSet>
    </cfRule>
  </conditionalFormatting>
  <conditionalFormatting sqref="AD9">
    <cfRule type="iconSet" priority="49">
      <iconSet iconSet="3Arrows">
        <cfvo type="percent" val="0"/>
        <cfvo type="num" val="0"/>
        <cfvo type="num" val="1"/>
      </iconSet>
    </cfRule>
  </conditionalFormatting>
  <conditionalFormatting sqref="AD10">
    <cfRule type="iconSet" priority="48">
      <iconSet iconSet="3Arrows">
        <cfvo type="percent" val="0"/>
        <cfvo type="num" val="0"/>
        <cfvo type="num" val="1"/>
      </iconSet>
    </cfRule>
  </conditionalFormatting>
  <conditionalFormatting sqref="AD11">
    <cfRule type="iconSet" priority="47">
      <iconSet iconSet="3Arrows">
        <cfvo type="percent" val="0"/>
        <cfvo type="num" val="0"/>
        <cfvo type="num" val="1"/>
      </iconSet>
    </cfRule>
  </conditionalFormatting>
  <conditionalFormatting sqref="AD12">
    <cfRule type="iconSet" priority="46">
      <iconSet iconSet="3Arrows">
        <cfvo type="percent" val="0"/>
        <cfvo type="num" val="0"/>
        <cfvo type="num" val="1"/>
      </iconSet>
    </cfRule>
  </conditionalFormatting>
  <conditionalFormatting sqref="AD13">
    <cfRule type="iconSet" priority="45">
      <iconSet iconSet="3Arrows">
        <cfvo type="percent" val="0"/>
        <cfvo type="num" val="0"/>
        <cfvo type="num" val="1"/>
      </iconSet>
    </cfRule>
  </conditionalFormatting>
  <conditionalFormatting sqref="AD14">
    <cfRule type="iconSet" priority="44">
      <iconSet iconSet="3Arrows">
        <cfvo type="percent" val="0"/>
        <cfvo type="num" val="0"/>
        <cfvo type="num" val="1"/>
      </iconSet>
    </cfRule>
  </conditionalFormatting>
  <conditionalFormatting sqref="AD15">
    <cfRule type="iconSet" priority="43">
      <iconSet iconSet="3Arrows">
        <cfvo type="percent" val="0"/>
        <cfvo type="num" val="0"/>
        <cfvo type="num" val="1"/>
      </iconSet>
    </cfRule>
  </conditionalFormatting>
  <conditionalFormatting sqref="AD16">
    <cfRule type="iconSet" priority="42">
      <iconSet iconSet="3Arrows">
        <cfvo type="percent" val="0"/>
        <cfvo type="num" val="0"/>
        <cfvo type="num" val="1"/>
      </iconSet>
    </cfRule>
  </conditionalFormatting>
  <conditionalFormatting sqref="AD17">
    <cfRule type="iconSet" priority="41">
      <iconSet iconSet="3Arrows">
        <cfvo type="percent" val="0"/>
        <cfvo type="num" val="0"/>
        <cfvo type="num" val="1"/>
      </iconSet>
    </cfRule>
  </conditionalFormatting>
  <conditionalFormatting sqref="AD18">
    <cfRule type="iconSet" priority="40">
      <iconSet iconSet="3Arrows">
        <cfvo type="percent" val="0"/>
        <cfvo type="num" val="0"/>
        <cfvo type="num" val="1"/>
      </iconSet>
    </cfRule>
  </conditionalFormatting>
  <conditionalFormatting sqref="AD19">
    <cfRule type="iconSet" priority="39">
      <iconSet iconSet="3Arrows">
        <cfvo type="percent" val="0"/>
        <cfvo type="num" val="0"/>
        <cfvo type="num" val="1"/>
      </iconSet>
    </cfRule>
  </conditionalFormatting>
  <conditionalFormatting sqref="AD20">
    <cfRule type="iconSet" priority="38">
      <iconSet iconSet="3Arrows">
        <cfvo type="percent" val="0"/>
        <cfvo type="num" val="0"/>
        <cfvo type="num" val="1"/>
      </iconSet>
    </cfRule>
  </conditionalFormatting>
  <conditionalFormatting sqref="AD21">
    <cfRule type="iconSet" priority="37">
      <iconSet iconSet="3Arrows">
        <cfvo type="percent" val="0"/>
        <cfvo type="num" val="0"/>
        <cfvo type="num" val="1"/>
      </iconSet>
    </cfRule>
  </conditionalFormatting>
  <conditionalFormatting sqref="AD22">
    <cfRule type="iconSet" priority="36">
      <iconSet iconSet="3Arrows">
        <cfvo type="percent" val="0"/>
        <cfvo type="num" val="0"/>
        <cfvo type="num" val="1"/>
      </iconSet>
    </cfRule>
  </conditionalFormatting>
  <conditionalFormatting sqref="AD23">
    <cfRule type="iconSet" priority="35">
      <iconSet iconSet="3Arrows">
        <cfvo type="percent" val="0"/>
        <cfvo type="num" val="0"/>
        <cfvo type="num" val="1"/>
      </iconSet>
    </cfRule>
  </conditionalFormatting>
  <conditionalFormatting sqref="AD24">
    <cfRule type="iconSet" priority="34">
      <iconSet iconSet="3Arrows">
        <cfvo type="percent" val="0"/>
        <cfvo type="num" val="0"/>
        <cfvo type="num" val="1"/>
      </iconSet>
    </cfRule>
  </conditionalFormatting>
  <conditionalFormatting sqref="AD25">
    <cfRule type="iconSet" priority="33">
      <iconSet iconSet="3Arrows">
        <cfvo type="percent" val="0"/>
        <cfvo type="num" val="0"/>
        <cfvo type="num" val="1"/>
      </iconSet>
    </cfRule>
  </conditionalFormatting>
  <conditionalFormatting sqref="AD26">
    <cfRule type="iconSet" priority="32">
      <iconSet iconSet="3Arrows">
        <cfvo type="percent" val="0"/>
        <cfvo type="num" val="0"/>
        <cfvo type="num" val="1"/>
      </iconSet>
    </cfRule>
  </conditionalFormatting>
  <conditionalFormatting sqref="AD27">
    <cfRule type="iconSet" priority="31">
      <iconSet iconSet="3Arrows">
        <cfvo type="percent" val="0"/>
        <cfvo type="num" val="0"/>
        <cfvo type="num" val="1"/>
      </iconSet>
    </cfRule>
  </conditionalFormatting>
  <conditionalFormatting sqref="AD28">
    <cfRule type="iconSet" priority="30">
      <iconSet iconSet="3Arrows">
        <cfvo type="percent" val="0"/>
        <cfvo type="num" val="0"/>
        <cfvo type="num" val="1"/>
      </iconSet>
    </cfRule>
  </conditionalFormatting>
  <conditionalFormatting sqref="AD29">
    <cfRule type="iconSet" priority="29">
      <iconSet iconSet="3Arrows">
        <cfvo type="percent" val="0"/>
        <cfvo type="num" val="0"/>
        <cfvo type="num" val="1"/>
      </iconSet>
    </cfRule>
  </conditionalFormatting>
  <conditionalFormatting sqref="E5">
    <cfRule type="expression" dxfId="6751" priority="28">
      <formula>E5&lt;F5/2</formula>
    </cfRule>
  </conditionalFormatting>
  <conditionalFormatting sqref="E6">
    <cfRule type="expression" dxfId="6750" priority="27">
      <formula>E6&lt;F6/2</formula>
    </cfRule>
  </conditionalFormatting>
  <conditionalFormatting sqref="E7">
    <cfRule type="expression" dxfId="6749" priority="26">
      <formula>E7&lt;F7/2</formula>
    </cfRule>
  </conditionalFormatting>
  <conditionalFormatting sqref="E8">
    <cfRule type="expression" dxfId="6748" priority="25">
      <formula>E8&lt;F8/2</formula>
    </cfRule>
  </conditionalFormatting>
  <conditionalFormatting sqref="E9">
    <cfRule type="expression" dxfId="6747" priority="24">
      <formula>E9&lt;F9/2</formula>
    </cfRule>
  </conditionalFormatting>
  <conditionalFormatting sqref="E10">
    <cfRule type="expression" dxfId="6746" priority="23">
      <formula>E10&lt;F10/2</formula>
    </cfRule>
  </conditionalFormatting>
  <conditionalFormatting sqref="E11">
    <cfRule type="expression" dxfId="6745" priority="22">
      <formula>E11&lt;F11/2</formula>
    </cfRule>
  </conditionalFormatting>
  <conditionalFormatting sqref="E5:F5 F6:F11">
    <cfRule type="expression" dxfId="6744" priority="21">
      <formula>$C$5=0</formula>
    </cfRule>
  </conditionalFormatting>
  <conditionalFormatting sqref="E6:F6">
    <cfRule type="expression" dxfId="6743" priority="20">
      <formula>$C$6=0</formula>
    </cfRule>
  </conditionalFormatting>
  <conditionalFormatting sqref="E7:F7">
    <cfRule type="expression" dxfId="6742" priority="19">
      <formula>$C$7=0</formula>
    </cfRule>
  </conditionalFormatting>
  <conditionalFormatting sqref="E8:F8">
    <cfRule type="expression" dxfId="6741" priority="18">
      <formula>$C$8=0</formula>
    </cfRule>
  </conditionalFormatting>
  <conditionalFormatting sqref="E9:F9">
    <cfRule type="expression" dxfId="6740" priority="17">
      <formula>$C$9=0</formula>
    </cfRule>
  </conditionalFormatting>
  <conditionalFormatting sqref="E10:F10">
    <cfRule type="expression" dxfId="6739" priority="16">
      <formula>$C$10=0</formula>
    </cfRule>
  </conditionalFormatting>
  <conditionalFormatting sqref="E11:F11">
    <cfRule type="expression" dxfId="6738" priority="15">
      <formula>$C$11=0</formula>
    </cfRule>
  </conditionalFormatting>
  <conditionalFormatting sqref="P5">
    <cfRule type="expression" dxfId="6737" priority="14">
      <formula>P5&lt;Q5/2</formula>
    </cfRule>
  </conditionalFormatting>
  <conditionalFormatting sqref="P6">
    <cfRule type="expression" dxfId="6736" priority="13">
      <formula>P6&lt;Q6/2</formula>
    </cfRule>
  </conditionalFormatting>
  <conditionalFormatting sqref="P7">
    <cfRule type="expression" dxfId="6735" priority="12">
      <formula>P7&lt;Q7/2</formula>
    </cfRule>
  </conditionalFormatting>
  <conditionalFormatting sqref="P8">
    <cfRule type="expression" dxfId="6734" priority="11">
      <formula>P8&lt;Q8/2</formula>
    </cfRule>
  </conditionalFormatting>
  <conditionalFormatting sqref="P9">
    <cfRule type="expression" dxfId="6733" priority="10">
      <formula>P9&lt;Q9/2</formula>
    </cfRule>
  </conditionalFormatting>
  <conditionalFormatting sqref="P10">
    <cfRule type="expression" dxfId="6732" priority="9">
      <formula>P10&lt;Q10/2</formula>
    </cfRule>
  </conditionalFormatting>
  <conditionalFormatting sqref="P11">
    <cfRule type="expression" dxfId="6731" priority="8">
      <formula>P11&lt;Q11/2</formula>
    </cfRule>
  </conditionalFormatting>
  <conditionalFormatting sqref="P5:Q5 Q6:Q11">
    <cfRule type="expression" dxfId="6730" priority="7">
      <formula>$C$5=0</formula>
    </cfRule>
  </conditionalFormatting>
  <conditionalFormatting sqref="P6:Q6">
    <cfRule type="expression" dxfId="6729" priority="6">
      <formula>$C$6=0</formula>
    </cfRule>
  </conditionalFormatting>
  <conditionalFormatting sqref="P7:Q7">
    <cfRule type="expression" dxfId="6728" priority="5">
      <formula>$C$7=0</formula>
    </cfRule>
  </conditionalFormatting>
  <conditionalFormatting sqref="P8:Q8">
    <cfRule type="expression" dxfId="6727" priority="4">
      <formula>$C$8=0</formula>
    </cfRule>
  </conditionalFormatting>
  <conditionalFormatting sqref="P9:Q9">
    <cfRule type="expression" dxfId="6726" priority="3">
      <formula>$C$9=0</formula>
    </cfRule>
  </conditionalFormatting>
  <conditionalFormatting sqref="P10:Q10">
    <cfRule type="expression" dxfId="6725" priority="2">
      <formula>$C$10=0</formula>
    </cfRule>
  </conditionalFormatting>
  <conditionalFormatting sqref="P11:Q11">
    <cfRule type="expression" dxfId="6724" priority="1">
      <formula>$C$11=0</formula>
    </cfRule>
  </conditionalFormatting>
  <dataValidations count="4">
    <dataValidation type="custom" allowBlank="1" showInputMessage="1" showErrorMessage="1" errorTitle="Erreur d'encodage" error="La valeur que vous avez tapée n'est pas valide. Veuillez entrer 'NE', 'CM' ou un nombre sous la valeur MAX." sqref="X5:X29 G5:G29 I5:I29 E5:E29 R5:R29 T5:T29 V5:V29 P5:P29">
      <formula1>OR(AND(E5="NE"),AND(E5="CM"),AND(E5="D"),AND(E5&gt;=0,E5&lt;999))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Y5:Y29 W5:W29 J5:J29 U5:U29 S5:S29 H5:H29 Q12:Q29">
      <formula1>OR(AND(H5&gt;=G5),AND(H5="NE",G5="NE"),AND(H5="CM",G5="CM"))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N5:O29">
      <formula1>OR(AND(N5&gt;=J5),AND(N5="NE",J5="NE"),AND(N5="CM",J5="CM"))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F5:F29 Q5:Q11">
      <formula1>OR(AND(E5="NE",F5="NE"),AND(E5="CM",F5="CM"),AND(F5&gt;=E5))</formula1>
    </dataValidation>
  </dataValidations>
  <pageMargins left="0.7" right="0.7" top="0.75" bottom="0.75" header="0.3" footer="0.3"/>
  <pageSetup paperSize="9" orientation="portrait" horizontalDpi="1200" verticalDpi="1200" r:id="rId2"/>
  <drawing r:id="rId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22">
    <tabColor rgb="FFFFFF00"/>
  </sheetPr>
  <dimension ref="A1:BQ325"/>
  <sheetViews>
    <sheetView showZeros="0" zoomScale="85" zoomScaleNormal="85" workbookViewId="0">
      <selection activeCell="E3" sqref="E3:F3"/>
    </sheetView>
  </sheetViews>
  <sheetFormatPr baseColWidth="10" defaultRowHeight="15"/>
  <cols>
    <col min="1" max="1" width="10.7109375" style="3" customWidth="1"/>
    <col min="2" max="2" width="2.7109375" style="3" customWidth="1"/>
    <col min="3" max="3" width="27.7109375" style="1" customWidth="1"/>
    <col min="4" max="4" width="22.7109375" customWidth="1"/>
    <col min="5" max="10" width="7.7109375" customWidth="1"/>
    <col min="11" max="12" width="8.7109375" style="3" customWidth="1"/>
    <col min="13" max="13" width="5.7109375" style="77" customWidth="1"/>
    <col min="14" max="15" width="2.7109375" customWidth="1"/>
    <col min="16" max="25" width="7.7109375" customWidth="1"/>
    <col min="26" max="27" width="8.7109375" style="3" customWidth="1"/>
    <col min="28" max="28" width="5.7109375" style="7" customWidth="1"/>
    <col min="29" max="29" width="2.7109375" style="3" hidden="1" customWidth="1"/>
    <col min="30" max="30" width="5.7109375" style="7" customWidth="1"/>
    <col min="31" max="31" width="3.7109375" style="77" customWidth="1"/>
    <col min="32" max="48" width="11.42578125" style="3"/>
  </cols>
  <sheetData>
    <row r="1" spans="1:55" s="3" customFormat="1" ht="54.95" customHeight="1">
      <c r="A1" s="104"/>
      <c r="B1" s="25"/>
      <c r="C1" s="167" t="s">
        <v>44</v>
      </c>
      <c r="D1" s="166">
        <f>MATIÈRES!I16</f>
        <v>0</v>
      </c>
      <c r="E1" s="164"/>
      <c r="F1" s="164"/>
      <c r="G1" s="164"/>
      <c r="H1" s="164"/>
      <c r="I1" s="164"/>
      <c r="J1" s="164"/>
      <c r="K1" s="164"/>
      <c r="L1" s="164"/>
      <c r="M1" s="164"/>
      <c r="N1" s="165" t="s">
        <v>145</v>
      </c>
      <c r="O1" s="168" t="s">
        <v>144</v>
      </c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0"/>
      <c r="AE1" s="147"/>
      <c r="AF1" s="104"/>
      <c r="AG1" s="104"/>
      <c r="AH1" s="104"/>
      <c r="AI1" s="104"/>
      <c r="AJ1" s="104"/>
      <c r="AK1" s="104"/>
      <c r="AL1" s="104"/>
      <c r="AM1" s="104"/>
      <c r="AN1" s="104"/>
      <c r="AO1" s="104"/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</row>
    <row r="2" spans="1:55" s="3" customFormat="1" ht="15" customHeight="1">
      <c r="A2" s="21"/>
      <c r="B2" s="21"/>
      <c r="C2" s="24"/>
      <c r="D2" s="21"/>
      <c r="E2" s="21"/>
      <c r="F2" s="21"/>
      <c r="G2" s="21"/>
      <c r="H2" s="21"/>
      <c r="I2" s="21"/>
      <c r="J2" s="21"/>
      <c r="K2" s="21"/>
      <c r="L2" s="21"/>
      <c r="M2" s="76"/>
      <c r="N2" s="21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5"/>
      <c r="AC2" s="33"/>
      <c r="AD2" s="35"/>
      <c r="AE2" s="92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104"/>
      <c r="AS2" s="104"/>
      <c r="AT2" s="104"/>
      <c r="AU2" s="104"/>
      <c r="AV2" s="104"/>
      <c r="AW2" s="104"/>
      <c r="AX2" s="104"/>
      <c r="AY2" s="104"/>
      <c r="AZ2" s="104"/>
      <c r="BA2" s="104"/>
      <c r="BB2" s="104"/>
      <c r="BC2" s="104"/>
    </row>
    <row r="3" spans="1:55">
      <c r="A3" s="104"/>
      <c r="B3" s="21"/>
      <c r="C3" s="229" t="s">
        <v>37</v>
      </c>
      <c r="D3" s="229"/>
      <c r="E3" s="227"/>
      <c r="F3" s="227"/>
      <c r="G3" s="228"/>
      <c r="H3" s="228"/>
      <c r="I3" s="227"/>
      <c r="J3" s="227"/>
      <c r="K3" s="230" t="s">
        <v>35</v>
      </c>
      <c r="L3" s="230"/>
      <c r="M3" s="94" t="s">
        <v>65</v>
      </c>
      <c r="N3" s="62"/>
      <c r="O3" s="63"/>
      <c r="P3" s="228"/>
      <c r="Q3" s="228"/>
      <c r="R3" s="227"/>
      <c r="S3" s="227"/>
      <c r="T3" s="228"/>
      <c r="U3" s="228"/>
      <c r="V3" s="227"/>
      <c r="W3" s="227"/>
      <c r="X3" s="228"/>
      <c r="Y3" s="228"/>
      <c r="Z3" s="230" t="s">
        <v>35</v>
      </c>
      <c r="AA3" s="230"/>
      <c r="AB3" s="94" t="s">
        <v>65</v>
      </c>
      <c r="AC3" s="35"/>
      <c r="AD3" s="35"/>
      <c r="AE3" s="92"/>
      <c r="AF3" s="10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4"/>
      <c r="AT3" s="104"/>
      <c r="AU3" s="104"/>
      <c r="AV3" s="104"/>
      <c r="AW3" s="104"/>
      <c r="AX3" s="104"/>
      <c r="AY3" s="104"/>
      <c r="AZ3" s="104"/>
      <c r="BA3" s="104"/>
      <c r="BB3" s="104"/>
      <c r="BC3" s="104"/>
    </row>
    <row r="4" spans="1:55">
      <c r="A4" s="104"/>
      <c r="B4" s="21"/>
      <c r="C4" s="9" t="s">
        <v>0</v>
      </c>
      <c r="D4" s="138" t="s">
        <v>1</v>
      </c>
      <c r="E4" s="140" t="s">
        <v>2</v>
      </c>
      <c r="F4" s="140" t="s">
        <v>3</v>
      </c>
      <c r="G4" s="139" t="s">
        <v>4</v>
      </c>
      <c r="H4" s="139" t="s">
        <v>5</v>
      </c>
      <c r="I4" s="140" t="s">
        <v>6</v>
      </c>
      <c r="J4" s="140" t="s">
        <v>7</v>
      </c>
      <c r="K4" s="11"/>
      <c r="L4" s="11"/>
      <c r="M4" s="94"/>
      <c r="N4" s="26"/>
      <c r="O4" s="34"/>
      <c r="P4" s="139" t="s">
        <v>8</v>
      </c>
      <c r="Q4" s="139" t="s">
        <v>9</v>
      </c>
      <c r="R4" s="140" t="s">
        <v>10</v>
      </c>
      <c r="S4" s="140" t="s">
        <v>11</v>
      </c>
      <c r="T4" s="139" t="s">
        <v>12</v>
      </c>
      <c r="U4" s="139" t="s">
        <v>13</v>
      </c>
      <c r="V4" s="140" t="s">
        <v>14</v>
      </c>
      <c r="W4" s="140" t="s">
        <v>15</v>
      </c>
      <c r="X4" s="139" t="s">
        <v>16</v>
      </c>
      <c r="Y4" s="139" t="s">
        <v>17</v>
      </c>
      <c r="Z4" s="11"/>
      <c r="AA4" s="11"/>
      <c r="AB4" s="95"/>
      <c r="AC4" s="35"/>
      <c r="AD4" s="35"/>
      <c r="AE4" s="92"/>
      <c r="AF4" s="10"/>
      <c r="AG4" s="104"/>
      <c r="AH4" s="104"/>
      <c r="AI4" s="104"/>
      <c r="AJ4" s="104"/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04"/>
      <c r="BA4" s="104"/>
      <c r="BB4" s="104"/>
      <c r="BC4" s="104"/>
    </row>
    <row r="5" spans="1:55">
      <c r="A5" s="104"/>
      <c r="B5" s="31">
        <v>1</v>
      </c>
      <c r="C5" s="10" t="str">
        <f>Élèves!C4</f>
        <v>MARTIN</v>
      </c>
      <c r="D5" s="10" t="str">
        <f>Élèves!D4</f>
        <v>Paul</v>
      </c>
      <c r="E5" s="5"/>
      <c r="F5" s="5"/>
      <c r="G5" s="5"/>
      <c r="H5" s="5"/>
      <c r="I5" s="32"/>
      <c r="J5" s="5"/>
      <c r="K5" s="12" t="e">
        <f>SUM(E5,G5,I5)/SUM(F5,H5,J5)*100</f>
        <v>#DIV/0!</v>
      </c>
      <c r="L5" s="11" t="s">
        <v>22</v>
      </c>
      <c r="M5" s="94" t="e">
        <f ca="1">RANK(K5,INDIRECT("K5:K" &amp; $AL$5))</f>
        <v>#DIV/0!</v>
      </c>
      <c r="N5" s="22"/>
      <c r="O5" s="35"/>
      <c r="P5" s="5"/>
      <c r="Q5" s="5"/>
      <c r="R5" s="5"/>
      <c r="S5" s="5"/>
      <c r="T5" s="5"/>
      <c r="U5" s="5"/>
      <c r="V5" s="5"/>
      <c r="W5" s="5"/>
      <c r="X5" s="5"/>
      <c r="Y5" s="5"/>
      <c r="Z5" s="12" t="e">
        <f>SUM(E5,G5,I5,P5,R5,T5,V5,X5)/SUM(F5,H5,J5,Q5,S5,U5,W5,Y5)*100</f>
        <v>#DIV/0!</v>
      </c>
      <c r="AA5" s="11" t="s">
        <v>22</v>
      </c>
      <c r="AB5" s="94" t="e">
        <f ca="1">RANK(Z5,INDIRECT("Z5:Z" &amp; AL$5))</f>
        <v>#DIV/0!</v>
      </c>
      <c r="AC5" s="35" t="e">
        <f t="shared" ref="AC5:AC29" si="0">IF(K5&gt;Z5,2,0)</f>
        <v>#DIV/0!</v>
      </c>
      <c r="AD5" s="52" t="e">
        <f t="shared" ref="AD5:AD29" si="1">Z5-K5</f>
        <v>#DIV/0!</v>
      </c>
      <c r="AE5" s="93" t="s">
        <v>54</v>
      </c>
      <c r="AF5" s="10"/>
      <c r="AG5" s="104"/>
      <c r="AH5" s="104"/>
      <c r="AI5" s="104"/>
      <c r="AJ5" s="104"/>
      <c r="AK5" s="104"/>
      <c r="AL5" s="104">
        <f>SUM(Élèves!P6+4)</f>
        <v>11</v>
      </c>
      <c r="AM5" s="104"/>
      <c r="AN5" s="104"/>
      <c r="AO5" s="104"/>
      <c r="AP5" s="104"/>
      <c r="AQ5" s="104"/>
      <c r="AR5" s="104"/>
      <c r="AS5" s="104"/>
      <c r="AT5" s="104"/>
      <c r="AU5" s="104"/>
      <c r="AV5" s="104"/>
      <c r="AW5" s="104"/>
      <c r="AX5" s="104"/>
      <c r="AY5" s="104"/>
      <c r="AZ5" s="104"/>
      <c r="BA5" s="104"/>
      <c r="BB5" s="104"/>
      <c r="BC5" s="104"/>
    </row>
    <row r="6" spans="1:55">
      <c r="A6" s="104"/>
      <c r="B6" s="31">
        <v>2</v>
      </c>
      <c r="C6" s="10" t="str">
        <f>Élèves!C5</f>
        <v>DUPOND</v>
      </c>
      <c r="D6" s="10" t="str">
        <f>Élèves!D5</f>
        <v>Henri</v>
      </c>
      <c r="E6" s="5"/>
      <c r="F6" s="5"/>
      <c r="G6" s="5"/>
      <c r="H6" s="5"/>
      <c r="I6" s="32"/>
      <c r="J6" s="5"/>
      <c r="K6" s="12" t="e">
        <f t="shared" ref="K6:K29" si="2">SUM(E6,G6,I6)/SUM(F6,H6,J6)*100</f>
        <v>#DIV/0!</v>
      </c>
      <c r="L6" s="11" t="s">
        <v>22</v>
      </c>
      <c r="M6" s="94" t="e">
        <f t="shared" ref="M6:M29" ca="1" si="3">RANK(K6,INDIRECT("K5:K" &amp; $AL$5))</f>
        <v>#DIV/0!</v>
      </c>
      <c r="N6" s="22"/>
      <c r="O6" s="35"/>
      <c r="P6" s="5"/>
      <c r="Q6" s="5"/>
      <c r="R6" s="5"/>
      <c r="S6" s="5"/>
      <c r="T6" s="5"/>
      <c r="U6" s="5"/>
      <c r="V6" s="5"/>
      <c r="W6" s="5"/>
      <c r="X6" s="5"/>
      <c r="Y6" s="5"/>
      <c r="Z6" s="12" t="e">
        <f t="shared" ref="Z6:Z29" si="4">SUM(E6,G6,I6,P6,R6,T6,V6,X6)/SUM(F6,H6,J6,Q6,S6,U6,W6,Y6)*100</f>
        <v>#DIV/0!</v>
      </c>
      <c r="AA6" s="11" t="s">
        <v>22</v>
      </c>
      <c r="AB6" s="94" t="e">
        <f t="shared" ref="AB6:AB29" ca="1" si="5">RANK(Z6,INDIRECT("Z5:Z" &amp; AL$5))</f>
        <v>#DIV/0!</v>
      </c>
      <c r="AC6" s="35" t="e">
        <f t="shared" si="0"/>
        <v>#DIV/0!</v>
      </c>
      <c r="AD6" s="52" t="e">
        <f t="shared" si="1"/>
        <v>#DIV/0!</v>
      </c>
      <c r="AE6" s="93" t="s">
        <v>54</v>
      </c>
      <c r="AF6" s="10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  <c r="AR6" s="104"/>
      <c r="AS6" s="104"/>
      <c r="AT6" s="104"/>
      <c r="AU6" s="104"/>
      <c r="AV6" s="104"/>
      <c r="AW6" s="104"/>
      <c r="AX6" s="104"/>
      <c r="AY6" s="104"/>
      <c r="AZ6" s="104"/>
      <c r="BA6" s="104"/>
      <c r="BB6" s="104"/>
      <c r="BC6" s="104"/>
    </row>
    <row r="7" spans="1:55">
      <c r="A7" s="104"/>
      <c r="B7" s="31">
        <v>3</v>
      </c>
      <c r="C7" s="10" t="str">
        <f>Élèves!C6</f>
        <v>TABERNACLE</v>
      </c>
      <c r="D7" s="10" t="str">
        <f>Élèves!D6</f>
        <v>Ghislain</v>
      </c>
      <c r="E7" s="5"/>
      <c r="F7" s="5"/>
      <c r="G7" s="5"/>
      <c r="H7" s="5"/>
      <c r="I7" s="32"/>
      <c r="J7" s="5"/>
      <c r="K7" s="12" t="e">
        <f t="shared" si="2"/>
        <v>#DIV/0!</v>
      </c>
      <c r="L7" s="11" t="s">
        <v>22</v>
      </c>
      <c r="M7" s="94" t="e">
        <f t="shared" ca="1" si="3"/>
        <v>#DIV/0!</v>
      </c>
      <c r="N7" s="22"/>
      <c r="O7" s="35"/>
      <c r="P7" s="5"/>
      <c r="Q7" s="5"/>
      <c r="R7" s="5"/>
      <c r="S7" s="5"/>
      <c r="T7" s="5"/>
      <c r="U7" s="5"/>
      <c r="V7" s="5"/>
      <c r="W7" s="5"/>
      <c r="X7" s="5"/>
      <c r="Y7" s="5"/>
      <c r="Z7" s="12" t="e">
        <f t="shared" si="4"/>
        <v>#DIV/0!</v>
      </c>
      <c r="AA7" s="11" t="s">
        <v>22</v>
      </c>
      <c r="AB7" s="94" t="e">
        <f t="shared" ca="1" si="5"/>
        <v>#DIV/0!</v>
      </c>
      <c r="AC7" s="35" t="e">
        <f t="shared" si="0"/>
        <v>#DIV/0!</v>
      </c>
      <c r="AD7" s="52" t="e">
        <f t="shared" si="1"/>
        <v>#DIV/0!</v>
      </c>
      <c r="AE7" s="93" t="s">
        <v>54</v>
      </c>
      <c r="AF7" s="10"/>
      <c r="AG7" s="104"/>
      <c r="AH7" s="104"/>
      <c r="AI7" s="104"/>
      <c r="AJ7" s="104"/>
      <c r="AK7" s="104"/>
      <c r="AL7" s="104"/>
      <c r="AM7" s="104"/>
      <c r="AN7" s="104"/>
      <c r="AO7" s="104"/>
      <c r="AP7" s="104"/>
      <c r="AQ7" s="104"/>
      <c r="AR7" s="104"/>
      <c r="AS7" s="104"/>
      <c r="AT7" s="104"/>
      <c r="AU7" s="104"/>
      <c r="AV7" s="104"/>
      <c r="AW7" s="104"/>
      <c r="AX7" s="104"/>
      <c r="AY7" s="104"/>
      <c r="AZ7" s="104"/>
      <c r="BA7" s="104"/>
      <c r="BB7" s="104"/>
      <c r="BC7" s="104"/>
    </row>
    <row r="8" spans="1:55">
      <c r="A8" s="104"/>
      <c r="B8" s="31">
        <v>4</v>
      </c>
      <c r="C8" s="10" t="str">
        <f>Élèves!C7</f>
        <v>EASY</v>
      </c>
      <c r="D8" s="10" t="str">
        <f>Élèves!D7</f>
        <v>Isabelle</v>
      </c>
      <c r="E8" s="5"/>
      <c r="F8" s="5"/>
      <c r="G8" s="5"/>
      <c r="H8" s="5"/>
      <c r="I8" s="32"/>
      <c r="J8" s="5"/>
      <c r="K8" s="12" t="e">
        <f t="shared" si="2"/>
        <v>#DIV/0!</v>
      </c>
      <c r="L8" s="11" t="s">
        <v>22</v>
      </c>
      <c r="M8" s="94" t="e">
        <f t="shared" ca="1" si="3"/>
        <v>#DIV/0!</v>
      </c>
      <c r="N8" s="22"/>
      <c r="O8" s="35"/>
      <c r="P8" s="5"/>
      <c r="Q8" s="5"/>
      <c r="R8" s="5"/>
      <c r="S8" s="5"/>
      <c r="T8" s="5"/>
      <c r="U8" s="5"/>
      <c r="V8" s="5"/>
      <c r="W8" s="5"/>
      <c r="X8" s="5"/>
      <c r="Y8" s="5"/>
      <c r="Z8" s="12" t="e">
        <f t="shared" si="4"/>
        <v>#DIV/0!</v>
      </c>
      <c r="AA8" s="11" t="s">
        <v>22</v>
      </c>
      <c r="AB8" s="94" t="e">
        <f t="shared" ca="1" si="5"/>
        <v>#DIV/0!</v>
      </c>
      <c r="AC8" s="35" t="e">
        <f t="shared" si="0"/>
        <v>#DIV/0!</v>
      </c>
      <c r="AD8" s="52" t="e">
        <f t="shared" si="1"/>
        <v>#DIV/0!</v>
      </c>
      <c r="AE8" s="93" t="s">
        <v>54</v>
      </c>
      <c r="AF8" s="10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</row>
    <row r="9" spans="1:55">
      <c r="A9" s="104"/>
      <c r="B9" s="31">
        <v>5</v>
      </c>
      <c r="C9" s="10" t="str">
        <f>Élèves!C8</f>
        <v>KINGDOM</v>
      </c>
      <c r="D9" s="10" t="str">
        <f>Élèves!D8</f>
        <v>Aline</v>
      </c>
      <c r="E9" s="5"/>
      <c r="F9" s="5"/>
      <c r="G9" s="5"/>
      <c r="H9" s="5"/>
      <c r="I9" s="32"/>
      <c r="J9" s="5"/>
      <c r="K9" s="12" t="e">
        <f t="shared" si="2"/>
        <v>#DIV/0!</v>
      </c>
      <c r="L9" s="11" t="s">
        <v>22</v>
      </c>
      <c r="M9" s="94" t="e">
        <f t="shared" ca="1" si="3"/>
        <v>#DIV/0!</v>
      </c>
      <c r="N9" s="22"/>
      <c r="O9" s="35"/>
      <c r="P9" s="5"/>
      <c r="Q9" s="5"/>
      <c r="R9" s="5"/>
      <c r="S9" s="5"/>
      <c r="T9" s="5"/>
      <c r="U9" s="5"/>
      <c r="V9" s="5"/>
      <c r="W9" s="5"/>
      <c r="X9" s="5"/>
      <c r="Y9" s="5"/>
      <c r="Z9" s="12" t="e">
        <f t="shared" si="4"/>
        <v>#DIV/0!</v>
      </c>
      <c r="AA9" s="11" t="s">
        <v>22</v>
      </c>
      <c r="AB9" s="94" t="e">
        <f t="shared" ca="1" si="5"/>
        <v>#DIV/0!</v>
      </c>
      <c r="AC9" s="35" t="e">
        <f t="shared" si="0"/>
        <v>#DIV/0!</v>
      </c>
      <c r="AD9" s="52" t="e">
        <f t="shared" si="1"/>
        <v>#DIV/0!</v>
      </c>
      <c r="AE9" s="93" t="s">
        <v>54</v>
      </c>
      <c r="AF9" s="10"/>
      <c r="AG9" s="104"/>
      <c r="AH9" s="104"/>
      <c r="AI9" s="104"/>
      <c r="AJ9" s="104"/>
      <c r="AK9" s="104"/>
      <c r="AL9" s="104"/>
      <c r="AM9" s="104"/>
      <c r="AN9" s="104"/>
      <c r="AO9" s="104"/>
      <c r="AP9" s="104"/>
      <c r="AQ9" s="104"/>
      <c r="AR9" s="104"/>
      <c r="AS9" s="104"/>
      <c r="AT9" s="104"/>
      <c r="AU9" s="104"/>
      <c r="AV9" s="104"/>
      <c r="AW9" s="104"/>
      <c r="AX9" s="104"/>
      <c r="AY9" s="104"/>
      <c r="AZ9" s="104"/>
      <c r="BA9" s="104"/>
      <c r="BB9" s="104"/>
      <c r="BC9" s="104"/>
    </row>
    <row r="10" spans="1:55">
      <c r="A10" s="104"/>
      <c r="B10" s="31">
        <v>6</v>
      </c>
      <c r="C10" s="10" t="str">
        <f>Élèves!C9</f>
        <v>FORTE</v>
      </c>
      <c r="D10" s="10" t="str">
        <f>Élèves!D9</f>
        <v>Salie</v>
      </c>
      <c r="E10" s="5"/>
      <c r="F10" s="5"/>
      <c r="G10" s="5"/>
      <c r="H10" s="5"/>
      <c r="I10" s="32"/>
      <c r="J10" s="5"/>
      <c r="K10" s="12" t="e">
        <f t="shared" si="2"/>
        <v>#DIV/0!</v>
      </c>
      <c r="L10" s="11" t="s">
        <v>22</v>
      </c>
      <c r="M10" s="94" t="e">
        <f t="shared" ca="1" si="3"/>
        <v>#DIV/0!</v>
      </c>
      <c r="N10" s="22"/>
      <c r="O10" s="35"/>
      <c r="P10" s="5"/>
      <c r="Q10" s="5"/>
      <c r="R10" s="5"/>
      <c r="S10" s="5"/>
      <c r="T10" s="5"/>
      <c r="U10" s="5"/>
      <c r="V10" s="5"/>
      <c r="W10" s="5"/>
      <c r="X10" s="5"/>
      <c r="Y10" s="5"/>
      <c r="Z10" s="12" t="e">
        <f t="shared" si="4"/>
        <v>#DIV/0!</v>
      </c>
      <c r="AA10" s="11" t="s">
        <v>22</v>
      </c>
      <c r="AB10" s="94" t="e">
        <f t="shared" ca="1" si="5"/>
        <v>#DIV/0!</v>
      </c>
      <c r="AC10" s="35" t="e">
        <f t="shared" si="0"/>
        <v>#DIV/0!</v>
      </c>
      <c r="AD10" s="52" t="e">
        <f t="shared" si="1"/>
        <v>#DIV/0!</v>
      </c>
      <c r="AE10" s="93" t="s">
        <v>54</v>
      </c>
      <c r="AF10" s="10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04"/>
      <c r="AV10" s="104"/>
      <c r="AW10" s="104"/>
      <c r="AX10" s="104"/>
      <c r="AY10" s="104"/>
      <c r="AZ10" s="104"/>
      <c r="BA10" s="104"/>
      <c r="BB10" s="104"/>
      <c r="BC10" s="104"/>
    </row>
    <row r="11" spans="1:55">
      <c r="A11" s="104"/>
      <c r="B11" s="31">
        <v>7</v>
      </c>
      <c r="C11" s="10" t="str">
        <f>Élèves!C10</f>
        <v>SEGEC</v>
      </c>
      <c r="D11" s="10" t="str">
        <f>Élèves!D10</f>
        <v>Rédoine</v>
      </c>
      <c r="E11" s="5"/>
      <c r="F11" s="5"/>
      <c r="G11" s="5"/>
      <c r="H11" s="5"/>
      <c r="I11" s="32"/>
      <c r="J11" s="5"/>
      <c r="K11" s="12" t="e">
        <f t="shared" si="2"/>
        <v>#DIV/0!</v>
      </c>
      <c r="L11" s="11" t="s">
        <v>22</v>
      </c>
      <c r="M11" s="94" t="e">
        <f t="shared" ca="1" si="3"/>
        <v>#DIV/0!</v>
      </c>
      <c r="N11" s="22"/>
      <c r="O11" s="35"/>
      <c r="P11" s="5"/>
      <c r="Q11" s="5"/>
      <c r="R11" s="5"/>
      <c r="S11" s="5"/>
      <c r="T11" s="5"/>
      <c r="U11" s="5"/>
      <c r="V11" s="5"/>
      <c r="W11" s="5"/>
      <c r="X11" s="5"/>
      <c r="Y11" s="5"/>
      <c r="Z11" s="12" t="e">
        <f t="shared" si="4"/>
        <v>#DIV/0!</v>
      </c>
      <c r="AA11" s="11" t="s">
        <v>22</v>
      </c>
      <c r="AB11" s="94" t="e">
        <f t="shared" ca="1" si="5"/>
        <v>#DIV/0!</v>
      </c>
      <c r="AC11" s="35" t="e">
        <f t="shared" si="0"/>
        <v>#DIV/0!</v>
      </c>
      <c r="AD11" s="52" t="e">
        <f t="shared" si="1"/>
        <v>#DIV/0!</v>
      </c>
      <c r="AE11" s="93" t="s">
        <v>54</v>
      </c>
      <c r="AF11" s="10"/>
      <c r="AG11" s="104"/>
      <c r="AH11" s="104"/>
      <c r="AI11" s="104"/>
      <c r="AJ11" s="104"/>
      <c r="AK11" s="104"/>
      <c r="AL11" s="104"/>
      <c r="AM11" s="104"/>
      <c r="AN11" s="104"/>
      <c r="AO11" s="104"/>
      <c r="AP11" s="104"/>
      <c r="AQ11" s="104"/>
      <c r="AR11" s="104"/>
      <c r="AS11" s="104"/>
      <c r="AT11" s="104"/>
      <c r="AU11" s="104"/>
      <c r="AV11" s="104"/>
      <c r="AW11" s="104"/>
      <c r="AX11" s="104"/>
      <c r="AY11" s="104"/>
      <c r="AZ11" s="104"/>
      <c r="BA11" s="104"/>
      <c r="BB11" s="104"/>
      <c r="BC11" s="104"/>
    </row>
    <row r="12" spans="1:55">
      <c r="A12" s="104"/>
      <c r="B12" s="31">
        <v>8</v>
      </c>
      <c r="C12" s="10">
        <f>Élèves!C11</f>
        <v>0</v>
      </c>
      <c r="D12" s="10">
        <f>Élèves!D11</f>
        <v>0</v>
      </c>
      <c r="E12" s="5"/>
      <c r="F12" s="5"/>
      <c r="G12" s="5"/>
      <c r="H12" s="5"/>
      <c r="I12" s="32"/>
      <c r="J12" s="5"/>
      <c r="K12" s="12" t="e">
        <f t="shared" si="2"/>
        <v>#DIV/0!</v>
      </c>
      <c r="L12" s="11" t="s">
        <v>22</v>
      </c>
      <c r="M12" s="94" t="e">
        <f t="shared" ca="1" si="3"/>
        <v>#DIV/0!</v>
      </c>
      <c r="N12" s="22"/>
      <c r="O12" s="35"/>
      <c r="P12" s="5"/>
      <c r="Q12" s="5"/>
      <c r="R12" s="5"/>
      <c r="S12" s="5"/>
      <c r="T12" s="5"/>
      <c r="U12" s="5"/>
      <c r="V12" s="5"/>
      <c r="W12" s="5"/>
      <c r="X12" s="5"/>
      <c r="Y12" s="5"/>
      <c r="Z12" s="12" t="e">
        <f t="shared" si="4"/>
        <v>#DIV/0!</v>
      </c>
      <c r="AA12" s="11" t="s">
        <v>22</v>
      </c>
      <c r="AB12" s="94" t="e">
        <f t="shared" ca="1" si="5"/>
        <v>#DIV/0!</v>
      </c>
      <c r="AC12" s="35" t="e">
        <f t="shared" si="0"/>
        <v>#DIV/0!</v>
      </c>
      <c r="AD12" s="52" t="e">
        <f t="shared" si="1"/>
        <v>#DIV/0!</v>
      </c>
      <c r="AE12" s="93" t="s">
        <v>54</v>
      </c>
      <c r="AF12" s="10"/>
      <c r="AG12" s="104"/>
      <c r="AH12" s="104"/>
      <c r="AI12" s="104"/>
      <c r="AJ12" s="104"/>
      <c r="AK12" s="104"/>
      <c r="AL12" s="104"/>
      <c r="AM12" s="104"/>
      <c r="AN12" s="104"/>
      <c r="AO12" s="104"/>
      <c r="AP12" s="104"/>
      <c r="AQ12" s="104"/>
      <c r="AR12" s="104"/>
      <c r="AS12" s="104"/>
      <c r="AT12" s="104"/>
      <c r="AU12" s="104"/>
      <c r="AV12" s="104"/>
      <c r="AW12" s="104"/>
      <c r="AX12" s="104"/>
      <c r="AY12" s="104"/>
      <c r="AZ12" s="104"/>
      <c r="BA12" s="104"/>
      <c r="BB12" s="104"/>
      <c r="BC12" s="104"/>
    </row>
    <row r="13" spans="1:55">
      <c r="A13" s="104"/>
      <c r="B13" s="31">
        <v>9</v>
      </c>
      <c r="C13" s="10">
        <f>Élèves!C12</f>
        <v>0</v>
      </c>
      <c r="D13" s="10">
        <f>Élèves!D12</f>
        <v>0</v>
      </c>
      <c r="E13" s="5"/>
      <c r="F13" s="5"/>
      <c r="G13" s="5"/>
      <c r="H13" s="5"/>
      <c r="I13" s="32"/>
      <c r="J13" s="5"/>
      <c r="K13" s="12" t="e">
        <f t="shared" si="2"/>
        <v>#DIV/0!</v>
      </c>
      <c r="L13" s="11" t="s">
        <v>22</v>
      </c>
      <c r="M13" s="94" t="e">
        <f t="shared" ca="1" si="3"/>
        <v>#DIV/0!</v>
      </c>
      <c r="N13" s="22"/>
      <c r="O13" s="35"/>
      <c r="P13" s="5"/>
      <c r="Q13" s="5"/>
      <c r="R13" s="5"/>
      <c r="S13" s="5"/>
      <c r="T13" s="5"/>
      <c r="U13" s="5"/>
      <c r="V13" s="5"/>
      <c r="W13" s="5"/>
      <c r="X13" s="5"/>
      <c r="Y13" s="5"/>
      <c r="Z13" s="12" t="e">
        <f t="shared" si="4"/>
        <v>#DIV/0!</v>
      </c>
      <c r="AA13" s="11" t="s">
        <v>22</v>
      </c>
      <c r="AB13" s="94" t="e">
        <f t="shared" ca="1" si="5"/>
        <v>#DIV/0!</v>
      </c>
      <c r="AC13" s="35" t="e">
        <f t="shared" si="0"/>
        <v>#DIV/0!</v>
      </c>
      <c r="AD13" s="52" t="e">
        <f t="shared" si="1"/>
        <v>#DIV/0!</v>
      </c>
      <c r="AE13" s="93" t="s">
        <v>54</v>
      </c>
      <c r="AF13" s="10"/>
      <c r="AG13" s="104"/>
      <c r="AH13" s="104"/>
      <c r="AI13" s="104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104"/>
      <c r="AU13" s="104"/>
      <c r="AV13" s="104"/>
      <c r="AW13" s="104"/>
      <c r="AX13" s="104"/>
      <c r="AY13" s="104"/>
      <c r="AZ13" s="104"/>
      <c r="BA13" s="104"/>
      <c r="BB13" s="104"/>
      <c r="BC13" s="104"/>
    </row>
    <row r="14" spans="1:55">
      <c r="A14" s="104"/>
      <c r="B14" s="31">
        <v>10</v>
      </c>
      <c r="C14" s="10">
        <f>Élèves!C13</f>
        <v>0</v>
      </c>
      <c r="D14" s="10">
        <f>Élèves!D13</f>
        <v>0</v>
      </c>
      <c r="E14" s="5"/>
      <c r="F14" s="5"/>
      <c r="G14" s="5"/>
      <c r="H14" s="5"/>
      <c r="I14" s="32"/>
      <c r="J14" s="5"/>
      <c r="K14" s="12" t="e">
        <f t="shared" si="2"/>
        <v>#DIV/0!</v>
      </c>
      <c r="L14" s="11" t="s">
        <v>22</v>
      </c>
      <c r="M14" s="94" t="e">
        <f t="shared" ca="1" si="3"/>
        <v>#DIV/0!</v>
      </c>
      <c r="N14" s="22"/>
      <c r="O14" s="35"/>
      <c r="P14" s="5"/>
      <c r="Q14" s="5"/>
      <c r="R14" s="5"/>
      <c r="S14" s="5"/>
      <c r="T14" s="5"/>
      <c r="U14" s="5"/>
      <c r="V14" s="5"/>
      <c r="W14" s="5"/>
      <c r="X14" s="5"/>
      <c r="Y14" s="5"/>
      <c r="Z14" s="12" t="e">
        <f t="shared" si="4"/>
        <v>#DIV/0!</v>
      </c>
      <c r="AA14" s="11" t="s">
        <v>22</v>
      </c>
      <c r="AB14" s="94" t="e">
        <f t="shared" ca="1" si="5"/>
        <v>#DIV/0!</v>
      </c>
      <c r="AC14" s="35" t="e">
        <f t="shared" si="0"/>
        <v>#DIV/0!</v>
      </c>
      <c r="AD14" s="52" t="e">
        <f t="shared" si="1"/>
        <v>#DIV/0!</v>
      </c>
      <c r="AE14" s="93" t="s">
        <v>54</v>
      </c>
      <c r="AF14" s="10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04"/>
      <c r="AX14" s="104"/>
      <c r="AY14" s="104"/>
      <c r="AZ14" s="104"/>
      <c r="BA14" s="104"/>
      <c r="BB14" s="104"/>
      <c r="BC14" s="104"/>
    </row>
    <row r="15" spans="1:55">
      <c r="A15" s="104"/>
      <c r="B15" s="31">
        <v>11</v>
      </c>
      <c r="C15" s="10">
        <f>Élèves!C14</f>
        <v>0</v>
      </c>
      <c r="D15" s="10">
        <f>Élèves!D14</f>
        <v>0</v>
      </c>
      <c r="E15" s="5"/>
      <c r="F15" s="5"/>
      <c r="G15" s="5"/>
      <c r="H15" s="5"/>
      <c r="I15" s="32"/>
      <c r="J15" s="5"/>
      <c r="K15" s="12" t="e">
        <f t="shared" si="2"/>
        <v>#DIV/0!</v>
      </c>
      <c r="L15" s="11" t="s">
        <v>22</v>
      </c>
      <c r="M15" s="94" t="e">
        <f t="shared" ca="1" si="3"/>
        <v>#DIV/0!</v>
      </c>
      <c r="N15" s="22"/>
      <c r="O15" s="35"/>
      <c r="P15" s="5"/>
      <c r="Q15" s="5"/>
      <c r="R15" s="5"/>
      <c r="S15" s="5"/>
      <c r="T15" s="5"/>
      <c r="U15" s="5"/>
      <c r="V15" s="5"/>
      <c r="W15" s="5"/>
      <c r="X15" s="5"/>
      <c r="Y15" s="5"/>
      <c r="Z15" s="12" t="e">
        <f t="shared" si="4"/>
        <v>#DIV/0!</v>
      </c>
      <c r="AA15" s="11" t="s">
        <v>22</v>
      </c>
      <c r="AB15" s="94" t="e">
        <f t="shared" ca="1" si="5"/>
        <v>#DIV/0!</v>
      </c>
      <c r="AC15" s="35" t="e">
        <f t="shared" si="0"/>
        <v>#DIV/0!</v>
      </c>
      <c r="AD15" s="52" t="e">
        <f t="shared" si="1"/>
        <v>#DIV/0!</v>
      </c>
      <c r="AE15" s="93" t="s">
        <v>54</v>
      </c>
      <c r="AF15" s="10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</row>
    <row r="16" spans="1:55">
      <c r="A16" s="104"/>
      <c r="B16" s="31">
        <v>12</v>
      </c>
      <c r="C16" s="10">
        <f>Élèves!C15</f>
        <v>0</v>
      </c>
      <c r="D16" s="10">
        <f>Élèves!D15</f>
        <v>0</v>
      </c>
      <c r="E16" s="5"/>
      <c r="F16" s="5"/>
      <c r="G16" s="5"/>
      <c r="H16" s="5"/>
      <c r="I16" s="32"/>
      <c r="J16" s="5"/>
      <c r="K16" s="12" t="e">
        <f t="shared" si="2"/>
        <v>#DIV/0!</v>
      </c>
      <c r="L16" s="11" t="s">
        <v>22</v>
      </c>
      <c r="M16" s="94" t="e">
        <f t="shared" ca="1" si="3"/>
        <v>#DIV/0!</v>
      </c>
      <c r="N16" s="22"/>
      <c r="O16" s="35"/>
      <c r="P16" s="5"/>
      <c r="Q16" s="5"/>
      <c r="R16" s="5"/>
      <c r="S16" s="5"/>
      <c r="T16" s="5"/>
      <c r="U16" s="5"/>
      <c r="V16" s="5"/>
      <c r="W16" s="5"/>
      <c r="X16" s="5"/>
      <c r="Y16" s="5"/>
      <c r="Z16" s="12" t="e">
        <f t="shared" si="4"/>
        <v>#DIV/0!</v>
      </c>
      <c r="AA16" s="11" t="s">
        <v>22</v>
      </c>
      <c r="AB16" s="94" t="e">
        <f t="shared" ca="1" si="5"/>
        <v>#DIV/0!</v>
      </c>
      <c r="AC16" s="35" t="e">
        <f t="shared" si="0"/>
        <v>#DIV/0!</v>
      </c>
      <c r="AD16" s="52" t="e">
        <f t="shared" si="1"/>
        <v>#DIV/0!</v>
      </c>
      <c r="AE16" s="93" t="s">
        <v>54</v>
      </c>
      <c r="AF16" s="10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4"/>
      <c r="AV16" s="104"/>
      <c r="AW16" s="104"/>
      <c r="AX16" s="104"/>
      <c r="AY16" s="104"/>
      <c r="AZ16" s="104"/>
      <c r="BA16" s="104"/>
      <c r="BB16" s="104"/>
      <c r="BC16" s="104"/>
    </row>
    <row r="17" spans="1:55">
      <c r="A17" s="104"/>
      <c r="B17" s="31">
        <v>13</v>
      </c>
      <c r="C17" s="10">
        <f>Élèves!C16</f>
        <v>0</v>
      </c>
      <c r="D17" s="10">
        <f>Élèves!D16</f>
        <v>0</v>
      </c>
      <c r="E17" s="5"/>
      <c r="F17" s="5"/>
      <c r="G17" s="5"/>
      <c r="H17" s="5"/>
      <c r="I17" s="32"/>
      <c r="J17" s="5"/>
      <c r="K17" s="12" t="e">
        <f t="shared" si="2"/>
        <v>#DIV/0!</v>
      </c>
      <c r="L17" s="11" t="s">
        <v>22</v>
      </c>
      <c r="M17" s="94" t="e">
        <f t="shared" ca="1" si="3"/>
        <v>#DIV/0!</v>
      </c>
      <c r="N17" s="22"/>
      <c r="O17" s="35"/>
      <c r="P17" s="5"/>
      <c r="Q17" s="5"/>
      <c r="R17" s="5"/>
      <c r="S17" s="5"/>
      <c r="T17" s="5"/>
      <c r="U17" s="5"/>
      <c r="V17" s="5"/>
      <c r="W17" s="5"/>
      <c r="X17" s="5"/>
      <c r="Y17" s="5"/>
      <c r="Z17" s="12" t="e">
        <f t="shared" si="4"/>
        <v>#DIV/0!</v>
      </c>
      <c r="AA17" s="11" t="s">
        <v>22</v>
      </c>
      <c r="AB17" s="94" t="e">
        <f t="shared" ca="1" si="5"/>
        <v>#DIV/0!</v>
      </c>
      <c r="AC17" s="35" t="e">
        <f t="shared" si="0"/>
        <v>#DIV/0!</v>
      </c>
      <c r="AD17" s="52" t="e">
        <f t="shared" si="1"/>
        <v>#DIV/0!</v>
      </c>
      <c r="AE17" s="93" t="s">
        <v>54</v>
      </c>
      <c r="AF17" s="10"/>
      <c r="AG17" s="104"/>
      <c r="AH17" s="104"/>
      <c r="AI17" s="104"/>
      <c r="AJ17" s="104"/>
      <c r="AK17" s="104"/>
      <c r="AL17" s="104"/>
      <c r="AM17" s="104"/>
      <c r="AN17" s="104"/>
      <c r="AO17" s="104"/>
      <c r="AP17" s="104"/>
      <c r="AQ17" s="104"/>
      <c r="AR17" s="104"/>
      <c r="AS17" s="104"/>
      <c r="AT17" s="104"/>
      <c r="AU17" s="104"/>
      <c r="AV17" s="104"/>
      <c r="AW17" s="104"/>
      <c r="AX17" s="104"/>
      <c r="AY17" s="104"/>
      <c r="AZ17" s="104"/>
      <c r="BA17" s="104"/>
      <c r="BB17" s="104"/>
      <c r="BC17" s="104"/>
    </row>
    <row r="18" spans="1:55">
      <c r="A18" s="104"/>
      <c r="B18" s="31">
        <v>14</v>
      </c>
      <c r="C18" s="10">
        <f>Élèves!C17</f>
        <v>0</v>
      </c>
      <c r="D18" s="10">
        <f>Élèves!D17</f>
        <v>0</v>
      </c>
      <c r="E18" s="5"/>
      <c r="F18" s="5"/>
      <c r="G18" s="5"/>
      <c r="H18" s="5"/>
      <c r="I18" s="32"/>
      <c r="J18" s="5"/>
      <c r="K18" s="12" t="e">
        <f t="shared" si="2"/>
        <v>#DIV/0!</v>
      </c>
      <c r="L18" s="11" t="s">
        <v>22</v>
      </c>
      <c r="M18" s="94" t="e">
        <f t="shared" ca="1" si="3"/>
        <v>#DIV/0!</v>
      </c>
      <c r="N18" s="22"/>
      <c r="O18" s="35"/>
      <c r="P18" s="5"/>
      <c r="Q18" s="5"/>
      <c r="R18" s="5"/>
      <c r="S18" s="5"/>
      <c r="T18" s="5"/>
      <c r="U18" s="5"/>
      <c r="V18" s="5"/>
      <c r="W18" s="5"/>
      <c r="X18" s="5"/>
      <c r="Y18" s="5"/>
      <c r="Z18" s="12" t="e">
        <f t="shared" si="4"/>
        <v>#DIV/0!</v>
      </c>
      <c r="AA18" s="11" t="s">
        <v>22</v>
      </c>
      <c r="AB18" s="94" t="e">
        <f t="shared" ca="1" si="5"/>
        <v>#DIV/0!</v>
      </c>
      <c r="AC18" s="35" t="e">
        <f t="shared" si="0"/>
        <v>#DIV/0!</v>
      </c>
      <c r="AD18" s="52" t="e">
        <f t="shared" si="1"/>
        <v>#DIV/0!</v>
      </c>
      <c r="AE18" s="93" t="s">
        <v>54</v>
      </c>
      <c r="AF18" s="10"/>
      <c r="AG18" s="104"/>
      <c r="AH18" s="104"/>
      <c r="AI18" s="104"/>
      <c r="AJ18" s="104"/>
      <c r="AK18" s="104"/>
      <c r="AL18" s="104"/>
      <c r="AM18" s="104"/>
      <c r="AN18" s="104"/>
      <c r="AO18" s="104"/>
      <c r="AP18" s="104"/>
      <c r="AQ18" s="104"/>
      <c r="AR18" s="104"/>
      <c r="AS18" s="104"/>
      <c r="AT18" s="104"/>
      <c r="AU18" s="104"/>
      <c r="AV18" s="104"/>
      <c r="AW18" s="104"/>
      <c r="AX18" s="104"/>
      <c r="AY18" s="104"/>
      <c r="AZ18" s="104"/>
      <c r="BA18" s="104"/>
      <c r="BB18" s="104"/>
      <c r="BC18" s="104"/>
    </row>
    <row r="19" spans="1:55">
      <c r="A19" s="104"/>
      <c r="B19" s="31">
        <v>15</v>
      </c>
      <c r="C19" s="10">
        <f>Élèves!C18</f>
        <v>0</v>
      </c>
      <c r="D19" s="10">
        <f>Élèves!D18</f>
        <v>0</v>
      </c>
      <c r="E19" s="5"/>
      <c r="F19" s="5"/>
      <c r="G19" s="5"/>
      <c r="H19" s="5"/>
      <c r="I19" s="32"/>
      <c r="J19" s="5"/>
      <c r="K19" s="12" t="e">
        <f t="shared" si="2"/>
        <v>#DIV/0!</v>
      </c>
      <c r="L19" s="11" t="s">
        <v>22</v>
      </c>
      <c r="M19" s="94" t="e">
        <f t="shared" ca="1" si="3"/>
        <v>#DIV/0!</v>
      </c>
      <c r="N19" s="22"/>
      <c r="O19" s="35"/>
      <c r="P19" s="5"/>
      <c r="Q19" s="5"/>
      <c r="R19" s="5"/>
      <c r="S19" s="5"/>
      <c r="T19" s="5"/>
      <c r="U19" s="5"/>
      <c r="V19" s="5"/>
      <c r="W19" s="5"/>
      <c r="X19" s="5"/>
      <c r="Y19" s="5"/>
      <c r="Z19" s="12" t="e">
        <f t="shared" si="4"/>
        <v>#DIV/0!</v>
      </c>
      <c r="AA19" s="11" t="s">
        <v>22</v>
      </c>
      <c r="AB19" s="94" t="e">
        <f t="shared" ca="1" si="5"/>
        <v>#DIV/0!</v>
      </c>
      <c r="AC19" s="35" t="e">
        <f t="shared" si="0"/>
        <v>#DIV/0!</v>
      </c>
      <c r="AD19" s="52" t="e">
        <f t="shared" si="1"/>
        <v>#DIV/0!</v>
      </c>
      <c r="AE19" s="93" t="s">
        <v>54</v>
      </c>
      <c r="AF19" s="10"/>
      <c r="AG19" s="104"/>
      <c r="AH19" s="104"/>
      <c r="AI19" s="104"/>
      <c r="AJ19" s="104"/>
      <c r="AK19" s="104"/>
      <c r="AL19" s="104"/>
      <c r="AM19" s="104"/>
      <c r="AN19" s="104"/>
      <c r="AO19" s="104"/>
      <c r="AP19" s="104"/>
      <c r="AQ19" s="104"/>
      <c r="AR19" s="104"/>
      <c r="AS19" s="104"/>
      <c r="AT19" s="104"/>
      <c r="AU19" s="104"/>
      <c r="AV19" s="104"/>
      <c r="AW19" s="104"/>
      <c r="AX19" s="104"/>
      <c r="AY19" s="104"/>
      <c r="AZ19" s="104"/>
      <c r="BA19" s="104"/>
      <c r="BB19" s="104"/>
      <c r="BC19" s="104"/>
    </row>
    <row r="20" spans="1:55">
      <c r="A20" s="104"/>
      <c r="B20" s="31">
        <v>16</v>
      </c>
      <c r="C20" s="10">
        <f>Élèves!C19</f>
        <v>0</v>
      </c>
      <c r="D20" s="10">
        <f>Élèves!D19</f>
        <v>0</v>
      </c>
      <c r="E20" s="5"/>
      <c r="F20" s="5"/>
      <c r="G20" s="5"/>
      <c r="H20" s="5"/>
      <c r="I20" s="32"/>
      <c r="J20" s="5"/>
      <c r="K20" s="12" t="e">
        <f t="shared" si="2"/>
        <v>#DIV/0!</v>
      </c>
      <c r="L20" s="11" t="s">
        <v>22</v>
      </c>
      <c r="M20" s="94" t="e">
        <f t="shared" ca="1" si="3"/>
        <v>#DIV/0!</v>
      </c>
      <c r="N20" s="22"/>
      <c r="O20" s="35"/>
      <c r="P20" s="5"/>
      <c r="Q20" s="5"/>
      <c r="R20" s="5"/>
      <c r="S20" s="5"/>
      <c r="T20" s="5"/>
      <c r="U20" s="5"/>
      <c r="V20" s="5"/>
      <c r="W20" s="5"/>
      <c r="X20" s="5"/>
      <c r="Y20" s="5"/>
      <c r="Z20" s="12" t="e">
        <f t="shared" si="4"/>
        <v>#DIV/0!</v>
      </c>
      <c r="AA20" s="11" t="s">
        <v>22</v>
      </c>
      <c r="AB20" s="94" t="e">
        <f t="shared" ca="1" si="5"/>
        <v>#DIV/0!</v>
      </c>
      <c r="AC20" s="35" t="e">
        <f t="shared" si="0"/>
        <v>#DIV/0!</v>
      </c>
      <c r="AD20" s="52" t="e">
        <f t="shared" si="1"/>
        <v>#DIV/0!</v>
      </c>
      <c r="AE20" s="93" t="s">
        <v>54</v>
      </c>
      <c r="AF20" s="10"/>
      <c r="AG20" s="104"/>
      <c r="AH20" s="104"/>
      <c r="AI20" s="104"/>
      <c r="AJ20" s="104"/>
      <c r="AK20" s="104"/>
      <c r="AL20" s="104"/>
      <c r="AM20" s="104"/>
      <c r="AN20" s="104"/>
      <c r="AO20" s="104"/>
      <c r="AP20" s="104"/>
      <c r="AQ20" s="104"/>
      <c r="AR20" s="104"/>
      <c r="AS20" s="104"/>
      <c r="AT20" s="104"/>
      <c r="AU20" s="104"/>
      <c r="AV20" s="104"/>
      <c r="AW20" s="104"/>
      <c r="AX20" s="104"/>
      <c r="AY20" s="104"/>
      <c r="AZ20" s="104"/>
      <c r="BA20" s="104"/>
      <c r="BB20" s="104"/>
      <c r="BC20" s="104"/>
    </row>
    <row r="21" spans="1:55">
      <c r="A21" s="104"/>
      <c r="B21" s="31">
        <v>17</v>
      </c>
      <c r="C21" s="10">
        <f>Élèves!C20</f>
        <v>0</v>
      </c>
      <c r="D21" s="10">
        <f>Élèves!D20</f>
        <v>0</v>
      </c>
      <c r="E21" s="5"/>
      <c r="F21" s="5"/>
      <c r="G21" s="5"/>
      <c r="H21" s="5"/>
      <c r="I21" s="32"/>
      <c r="J21" s="5"/>
      <c r="K21" s="12" t="e">
        <f t="shared" si="2"/>
        <v>#DIV/0!</v>
      </c>
      <c r="L21" s="11" t="s">
        <v>22</v>
      </c>
      <c r="M21" s="94" t="e">
        <f t="shared" ca="1" si="3"/>
        <v>#DIV/0!</v>
      </c>
      <c r="N21" s="22"/>
      <c r="O21" s="35"/>
      <c r="P21" s="5"/>
      <c r="Q21" s="5"/>
      <c r="R21" s="5"/>
      <c r="S21" s="5"/>
      <c r="T21" s="5"/>
      <c r="U21" s="5"/>
      <c r="V21" s="5"/>
      <c r="W21" s="5"/>
      <c r="X21" s="5"/>
      <c r="Y21" s="5"/>
      <c r="Z21" s="12" t="e">
        <f t="shared" si="4"/>
        <v>#DIV/0!</v>
      </c>
      <c r="AA21" s="11" t="s">
        <v>22</v>
      </c>
      <c r="AB21" s="94" t="e">
        <f t="shared" ca="1" si="5"/>
        <v>#DIV/0!</v>
      </c>
      <c r="AC21" s="35" t="e">
        <f t="shared" si="0"/>
        <v>#DIV/0!</v>
      </c>
      <c r="AD21" s="52" t="e">
        <f t="shared" si="1"/>
        <v>#DIV/0!</v>
      </c>
      <c r="AE21" s="93" t="s">
        <v>54</v>
      </c>
      <c r="AF21" s="10"/>
      <c r="AG21" s="104"/>
      <c r="AH21" s="104"/>
      <c r="AI21" s="104"/>
      <c r="AJ21" s="104"/>
      <c r="AK21" s="104"/>
      <c r="AL21" s="104"/>
      <c r="AM21" s="104"/>
      <c r="AN21" s="104"/>
      <c r="AO21" s="104"/>
      <c r="AP21" s="104"/>
      <c r="AQ21" s="104"/>
      <c r="AR21" s="104"/>
      <c r="AS21" s="104"/>
      <c r="AT21" s="104"/>
      <c r="AU21" s="104"/>
      <c r="AV21" s="104"/>
      <c r="AW21" s="104"/>
      <c r="AX21" s="104"/>
      <c r="AY21" s="104"/>
      <c r="AZ21" s="104"/>
      <c r="BA21" s="104"/>
      <c r="BB21" s="104"/>
      <c r="BC21" s="104"/>
    </row>
    <row r="22" spans="1:55">
      <c r="A22" s="104"/>
      <c r="B22" s="31">
        <v>18</v>
      </c>
      <c r="C22" s="10">
        <f>Élèves!C21</f>
        <v>0</v>
      </c>
      <c r="D22" s="10">
        <f>Élèves!D21</f>
        <v>0</v>
      </c>
      <c r="E22" s="5"/>
      <c r="F22" s="5"/>
      <c r="G22" s="5"/>
      <c r="H22" s="5"/>
      <c r="I22" s="32"/>
      <c r="J22" s="5"/>
      <c r="K22" s="12" t="e">
        <f t="shared" si="2"/>
        <v>#DIV/0!</v>
      </c>
      <c r="L22" s="11" t="s">
        <v>22</v>
      </c>
      <c r="M22" s="94" t="e">
        <f t="shared" ca="1" si="3"/>
        <v>#DIV/0!</v>
      </c>
      <c r="N22" s="22"/>
      <c r="O22" s="35"/>
      <c r="P22" s="5"/>
      <c r="Q22" s="5"/>
      <c r="R22" s="5"/>
      <c r="S22" s="5"/>
      <c r="T22" s="5"/>
      <c r="U22" s="5"/>
      <c r="V22" s="5"/>
      <c r="W22" s="5"/>
      <c r="X22" s="5"/>
      <c r="Y22" s="5"/>
      <c r="Z22" s="12" t="e">
        <f t="shared" si="4"/>
        <v>#DIV/0!</v>
      </c>
      <c r="AA22" s="11" t="s">
        <v>22</v>
      </c>
      <c r="AB22" s="94" t="e">
        <f t="shared" ca="1" si="5"/>
        <v>#DIV/0!</v>
      </c>
      <c r="AC22" s="35" t="e">
        <f t="shared" si="0"/>
        <v>#DIV/0!</v>
      </c>
      <c r="AD22" s="52" t="e">
        <f t="shared" si="1"/>
        <v>#DIV/0!</v>
      </c>
      <c r="AE22" s="93" t="s">
        <v>54</v>
      </c>
      <c r="AF22" s="10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4"/>
      <c r="AT22" s="104"/>
      <c r="AU22" s="104"/>
      <c r="AV22" s="104"/>
      <c r="AW22" s="104"/>
      <c r="AX22" s="104"/>
      <c r="AY22" s="104"/>
      <c r="AZ22" s="104"/>
      <c r="BA22" s="104"/>
      <c r="BB22" s="104"/>
      <c r="BC22" s="104"/>
    </row>
    <row r="23" spans="1:55">
      <c r="A23" s="104"/>
      <c r="B23" s="31">
        <v>19</v>
      </c>
      <c r="C23" s="10">
        <f>Élèves!C22</f>
        <v>0</v>
      </c>
      <c r="D23" s="10">
        <f>Élèves!D22</f>
        <v>0</v>
      </c>
      <c r="E23" s="5"/>
      <c r="F23" s="5"/>
      <c r="G23" s="5"/>
      <c r="H23" s="5"/>
      <c r="I23" s="32"/>
      <c r="J23" s="5"/>
      <c r="K23" s="12" t="e">
        <f t="shared" si="2"/>
        <v>#DIV/0!</v>
      </c>
      <c r="L23" s="11" t="s">
        <v>22</v>
      </c>
      <c r="M23" s="94" t="e">
        <f t="shared" ca="1" si="3"/>
        <v>#DIV/0!</v>
      </c>
      <c r="N23" s="22"/>
      <c r="O23" s="35"/>
      <c r="P23" s="5"/>
      <c r="Q23" s="5"/>
      <c r="R23" s="5"/>
      <c r="S23" s="5"/>
      <c r="T23" s="5"/>
      <c r="U23" s="5"/>
      <c r="V23" s="5"/>
      <c r="W23" s="5"/>
      <c r="X23" s="5"/>
      <c r="Y23" s="5"/>
      <c r="Z23" s="12" t="e">
        <f t="shared" si="4"/>
        <v>#DIV/0!</v>
      </c>
      <c r="AA23" s="11" t="s">
        <v>22</v>
      </c>
      <c r="AB23" s="94" t="e">
        <f t="shared" ca="1" si="5"/>
        <v>#DIV/0!</v>
      </c>
      <c r="AC23" s="35" t="e">
        <f t="shared" si="0"/>
        <v>#DIV/0!</v>
      </c>
      <c r="AD23" s="52" t="e">
        <f t="shared" si="1"/>
        <v>#DIV/0!</v>
      </c>
      <c r="AE23" s="93" t="s">
        <v>54</v>
      </c>
      <c r="AF23" s="10"/>
      <c r="AG23" s="104"/>
      <c r="AH23" s="104"/>
      <c r="AI23" s="104"/>
      <c r="AJ23" s="104"/>
      <c r="AK23" s="104"/>
      <c r="AL23" s="104"/>
      <c r="AM23" s="104"/>
      <c r="AN23" s="104"/>
      <c r="AO23" s="104"/>
      <c r="AP23" s="104"/>
      <c r="AQ23" s="104"/>
      <c r="AR23" s="104"/>
      <c r="AS23" s="104"/>
      <c r="AT23" s="104"/>
      <c r="AU23" s="104"/>
      <c r="AV23" s="104"/>
      <c r="AW23" s="104"/>
      <c r="AX23" s="104"/>
      <c r="AY23" s="104"/>
      <c r="AZ23" s="104"/>
      <c r="BA23" s="104"/>
      <c r="BB23" s="104"/>
      <c r="BC23" s="104"/>
    </row>
    <row r="24" spans="1:55">
      <c r="A24" s="104"/>
      <c r="B24" s="31">
        <v>20</v>
      </c>
      <c r="C24" s="10">
        <f>Élèves!C23</f>
        <v>0</v>
      </c>
      <c r="D24" s="10">
        <f>Élèves!D23</f>
        <v>0</v>
      </c>
      <c r="E24" s="5"/>
      <c r="F24" s="5"/>
      <c r="G24" s="5"/>
      <c r="H24" s="5"/>
      <c r="I24" s="32"/>
      <c r="J24" s="5"/>
      <c r="K24" s="12" t="e">
        <f t="shared" si="2"/>
        <v>#DIV/0!</v>
      </c>
      <c r="L24" s="11" t="s">
        <v>22</v>
      </c>
      <c r="M24" s="94" t="e">
        <f t="shared" ca="1" si="3"/>
        <v>#DIV/0!</v>
      </c>
      <c r="N24" s="22"/>
      <c r="O24" s="35"/>
      <c r="P24" s="5"/>
      <c r="Q24" s="5"/>
      <c r="R24" s="5"/>
      <c r="S24" s="5"/>
      <c r="T24" s="5"/>
      <c r="U24" s="5"/>
      <c r="V24" s="5"/>
      <c r="W24" s="5"/>
      <c r="X24" s="5"/>
      <c r="Y24" s="5"/>
      <c r="Z24" s="12" t="e">
        <f t="shared" si="4"/>
        <v>#DIV/0!</v>
      </c>
      <c r="AA24" s="11" t="s">
        <v>22</v>
      </c>
      <c r="AB24" s="94" t="e">
        <f t="shared" ca="1" si="5"/>
        <v>#DIV/0!</v>
      </c>
      <c r="AC24" s="35" t="e">
        <f t="shared" si="0"/>
        <v>#DIV/0!</v>
      </c>
      <c r="AD24" s="52" t="e">
        <f t="shared" si="1"/>
        <v>#DIV/0!</v>
      </c>
      <c r="AE24" s="93" t="s">
        <v>54</v>
      </c>
      <c r="AF24" s="10"/>
      <c r="AG24" s="104"/>
      <c r="AH24" s="104"/>
      <c r="AI24" s="104"/>
      <c r="AJ24" s="104"/>
      <c r="AK24" s="104"/>
      <c r="AL24" s="104"/>
      <c r="AM24" s="104"/>
      <c r="AN24" s="104"/>
      <c r="AO24" s="104"/>
      <c r="AP24" s="104"/>
      <c r="AQ24" s="104"/>
      <c r="AR24" s="104"/>
      <c r="AS24" s="104"/>
      <c r="AT24" s="104"/>
      <c r="AU24" s="104"/>
      <c r="AV24" s="104"/>
      <c r="AW24" s="104"/>
      <c r="AX24" s="104"/>
      <c r="AY24" s="104"/>
      <c r="AZ24" s="104"/>
      <c r="BA24" s="104"/>
      <c r="BB24" s="104"/>
      <c r="BC24" s="104"/>
    </row>
    <row r="25" spans="1:55">
      <c r="A25" s="104"/>
      <c r="B25" s="31">
        <v>21</v>
      </c>
      <c r="C25" s="10">
        <f>Élèves!C24</f>
        <v>0</v>
      </c>
      <c r="D25" s="10">
        <f>Élèves!D24</f>
        <v>0</v>
      </c>
      <c r="E25" s="5"/>
      <c r="F25" s="5"/>
      <c r="G25" s="5"/>
      <c r="H25" s="5"/>
      <c r="I25" s="32"/>
      <c r="J25" s="5"/>
      <c r="K25" s="12" t="e">
        <f t="shared" si="2"/>
        <v>#DIV/0!</v>
      </c>
      <c r="L25" s="11" t="s">
        <v>22</v>
      </c>
      <c r="M25" s="94" t="e">
        <f t="shared" ca="1" si="3"/>
        <v>#DIV/0!</v>
      </c>
      <c r="N25" s="22"/>
      <c r="O25" s="35"/>
      <c r="P25" s="5"/>
      <c r="Q25" s="5"/>
      <c r="R25" s="5"/>
      <c r="S25" s="5"/>
      <c r="T25" s="5"/>
      <c r="U25" s="5"/>
      <c r="V25" s="5"/>
      <c r="W25" s="5"/>
      <c r="X25" s="5"/>
      <c r="Y25" s="5"/>
      <c r="Z25" s="12" t="e">
        <f t="shared" si="4"/>
        <v>#DIV/0!</v>
      </c>
      <c r="AA25" s="11" t="s">
        <v>22</v>
      </c>
      <c r="AB25" s="94" t="e">
        <f t="shared" ca="1" si="5"/>
        <v>#DIV/0!</v>
      </c>
      <c r="AC25" s="35" t="e">
        <f t="shared" si="0"/>
        <v>#DIV/0!</v>
      </c>
      <c r="AD25" s="52" t="e">
        <f t="shared" si="1"/>
        <v>#DIV/0!</v>
      </c>
      <c r="AE25" s="93" t="s">
        <v>54</v>
      </c>
      <c r="AF25" s="10"/>
      <c r="AG25" s="104"/>
      <c r="AH25" s="104"/>
      <c r="AI25" s="104"/>
      <c r="AJ25" s="104"/>
      <c r="AK25" s="104"/>
      <c r="AL25" s="104"/>
      <c r="AM25" s="104"/>
      <c r="AN25" s="104"/>
      <c r="AO25" s="104"/>
      <c r="AP25" s="104"/>
      <c r="AQ25" s="104"/>
      <c r="AR25" s="104"/>
      <c r="AS25" s="104"/>
      <c r="AT25" s="104"/>
      <c r="AU25" s="104"/>
      <c r="AV25" s="104"/>
      <c r="AW25" s="104"/>
      <c r="AX25" s="104"/>
      <c r="AY25" s="104"/>
      <c r="AZ25" s="104"/>
      <c r="BA25" s="104"/>
      <c r="BB25" s="104"/>
      <c r="BC25" s="104"/>
    </row>
    <row r="26" spans="1:55">
      <c r="A26" s="104"/>
      <c r="B26" s="31">
        <v>22</v>
      </c>
      <c r="C26" s="10">
        <f>Élèves!C25</f>
        <v>0</v>
      </c>
      <c r="D26" s="10">
        <f>Élèves!D25</f>
        <v>0</v>
      </c>
      <c r="E26" s="5"/>
      <c r="F26" s="5"/>
      <c r="G26" s="5"/>
      <c r="H26" s="5"/>
      <c r="I26" s="32"/>
      <c r="J26" s="5"/>
      <c r="K26" s="12" t="e">
        <f t="shared" si="2"/>
        <v>#DIV/0!</v>
      </c>
      <c r="L26" s="11" t="s">
        <v>22</v>
      </c>
      <c r="M26" s="94" t="e">
        <f t="shared" ca="1" si="3"/>
        <v>#DIV/0!</v>
      </c>
      <c r="N26" s="22"/>
      <c r="O26" s="35"/>
      <c r="P26" s="5"/>
      <c r="Q26" s="5"/>
      <c r="R26" s="5"/>
      <c r="S26" s="5"/>
      <c r="T26" s="5"/>
      <c r="U26" s="5"/>
      <c r="V26" s="5"/>
      <c r="W26" s="5"/>
      <c r="X26" s="5"/>
      <c r="Y26" s="5"/>
      <c r="Z26" s="12" t="e">
        <f t="shared" si="4"/>
        <v>#DIV/0!</v>
      </c>
      <c r="AA26" s="11" t="s">
        <v>22</v>
      </c>
      <c r="AB26" s="94" t="e">
        <f t="shared" ca="1" si="5"/>
        <v>#DIV/0!</v>
      </c>
      <c r="AC26" s="35" t="e">
        <f t="shared" si="0"/>
        <v>#DIV/0!</v>
      </c>
      <c r="AD26" s="52" t="e">
        <f t="shared" si="1"/>
        <v>#DIV/0!</v>
      </c>
      <c r="AE26" s="93" t="s">
        <v>54</v>
      </c>
      <c r="AF26" s="10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  <c r="AX26" s="104"/>
      <c r="AY26" s="104"/>
      <c r="AZ26" s="104"/>
      <c r="BA26" s="104"/>
      <c r="BB26" s="104"/>
      <c r="BC26" s="104"/>
    </row>
    <row r="27" spans="1:55">
      <c r="A27" s="104"/>
      <c r="B27" s="31">
        <v>23</v>
      </c>
      <c r="C27" s="10">
        <f>Élèves!C26</f>
        <v>0</v>
      </c>
      <c r="D27" s="10">
        <f>Élèves!D26</f>
        <v>0</v>
      </c>
      <c r="E27" s="5"/>
      <c r="F27" s="5"/>
      <c r="G27" s="5"/>
      <c r="H27" s="5"/>
      <c r="I27" s="32"/>
      <c r="J27" s="5"/>
      <c r="K27" s="12" t="e">
        <f t="shared" si="2"/>
        <v>#DIV/0!</v>
      </c>
      <c r="L27" s="11" t="s">
        <v>22</v>
      </c>
      <c r="M27" s="94" t="e">
        <f t="shared" ca="1" si="3"/>
        <v>#DIV/0!</v>
      </c>
      <c r="N27" s="22"/>
      <c r="O27" s="35"/>
      <c r="P27" s="5"/>
      <c r="Q27" s="5"/>
      <c r="R27" s="5"/>
      <c r="S27" s="5"/>
      <c r="T27" s="5"/>
      <c r="U27" s="5"/>
      <c r="V27" s="5"/>
      <c r="W27" s="5"/>
      <c r="X27" s="5"/>
      <c r="Y27" s="5"/>
      <c r="Z27" s="12" t="e">
        <f t="shared" si="4"/>
        <v>#DIV/0!</v>
      </c>
      <c r="AA27" s="11" t="s">
        <v>22</v>
      </c>
      <c r="AB27" s="94" t="e">
        <f t="shared" ca="1" si="5"/>
        <v>#DIV/0!</v>
      </c>
      <c r="AC27" s="35" t="e">
        <f t="shared" si="0"/>
        <v>#DIV/0!</v>
      </c>
      <c r="AD27" s="52" t="e">
        <f t="shared" si="1"/>
        <v>#DIV/0!</v>
      </c>
      <c r="AE27" s="93" t="s">
        <v>54</v>
      </c>
      <c r="AF27" s="10"/>
      <c r="AG27" s="104"/>
      <c r="AH27" s="104"/>
      <c r="AI27" s="104"/>
      <c r="AJ27" s="104"/>
      <c r="AK27" s="104"/>
      <c r="AL27" s="104"/>
      <c r="AM27" s="104"/>
      <c r="AN27" s="104"/>
      <c r="AO27" s="104"/>
      <c r="AP27" s="104"/>
      <c r="AQ27" s="104"/>
      <c r="AR27" s="104"/>
      <c r="AS27" s="104"/>
      <c r="AT27" s="104"/>
      <c r="AU27" s="104"/>
      <c r="AV27" s="104"/>
      <c r="AW27" s="104"/>
      <c r="AX27" s="104"/>
      <c r="AY27" s="104"/>
      <c r="AZ27" s="104"/>
      <c r="BA27" s="104"/>
      <c r="BB27" s="104"/>
      <c r="BC27" s="104"/>
    </row>
    <row r="28" spans="1:55">
      <c r="A28" s="104"/>
      <c r="B28" s="31">
        <v>24</v>
      </c>
      <c r="C28" s="10">
        <f>Élèves!C27</f>
        <v>0</v>
      </c>
      <c r="D28" s="10">
        <f>Élèves!D27</f>
        <v>0</v>
      </c>
      <c r="E28" s="5"/>
      <c r="F28" s="5"/>
      <c r="G28" s="5"/>
      <c r="H28" s="5"/>
      <c r="I28" s="32"/>
      <c r="J28" s="5"/>
      <c r="K28" s="12" t="e">
        <f t="shared" si="2"/>
        <v>#DIV/0!</v>
      </c>
      <c r="L28" s="11" t="s">
        <v>22</v>
      </c>
      <c r="M28" s="94" t="e">
        <f t="shared" ca="1" si="3"/>
        <v>#DIV/0!</v>
      </c>
      <c r="N28" s="22"/>
      <c r="O28" s="35"/>
      <c r="P28" s="5"/>
      <c r="Q28" s="5"/>
      <c r="R28" s="5"/>
      <c r="S28" s="5"/>
      <c r="T28" s="5"/>
      <c r="U28" s="5"/>
      <c r="V28" s="5"/>
      <c r="W28" s="5"/>
      <c r="X28" s="5"/>
      <c r="Y28" s="5"/>
      <c r="Z28" s="12" t="e">
        <f t="shared" si="4"/>
        <v>#DIV/0!</v>
      </c>
      <c r="AA28" s="11" t="s">
        <v>22</v>
      </c>
      <c r="AB28" s="94" t="e">
        <f t="shared" ca="1" si="5"/>
        <v>#DIV/0!</v>
      </c>
      <c r="AC28" s="35" t="e">
        <f t="shared" si="0"/>
        <v>#DIV/0!</v>
      </c>
      <c r="AD28" s="52" t="e">
        <f t="shared" si="1"/>
        <v>#DIV/0!</v>
      </c>
      <c r="AE28" s="93" t="s">
        <v>54</v>
      </c>
      <c r="AF28" s="10"/>
      <c r="AG28" s="104"/>
      <c r="AH28" s="104"/>
      <c r="AI28" s="104"/>
      <c r="AJ28" s="104"/>
      <c r="AK28" s="104"/>
      <c r="AL28" s="104"/>
      <c r="AM28" s="104"/>
      <c r="AN28" s="104"/>
      <c r="AO28" s="104"/>
      <c r="AP28" s="104"/>
      <c r="AQ28" s="104"/>
      <c r="AR28" s="104"/>
      <c r="AS28" s="104"/>
      <c r="AT28" s="104"/>
      <c r="AU28" s="104"/>
      <c r="AV28" s="104"/>
      <c r="AW28" s="104"/>
      <c r="AX28" s="104"/>
      <c r="AY28" s="104"/>
      <c r="AZ28" s="104"/>
      <c r="BA28" s="104"/>
      <c r="BB28" s="104"/>
      <c r="BC28" s="104"/>
    </row>
    <row r="29" spans="1:55">
      <c r="A29" s="104"/>
      <c r="B29" s="31">
        <v>25</v>
      </c>
      <c r="C29" s="10">
        <f>Élèves!C28</f>
        <v>0</v>
      </c>
      <c r="D29" s="10">
        <f>Élèves!D28</f>
        <v>0</v>
      </c>
      <c r="E29" s="5"/>
      <c r="F29" s="5"/>
      <c r="G29" s="5"/>
      <c r="H29" s="5"/>
      <c r="I29" s="32"/>
      <c r="J29" s="5"/>
      <c r="K29" s="12" t="e">
        <f t="shared" si="2"/>
        <v>#DIV/0!</v>
      </c>
      <c r="L29" s="11" t="s">
        <v>22</v>
      </c>
      <c r="M29" s="94" t="e">
        <f t="shared" ca="1" si="3"/>
        <v>#DIV/0!</v>
      </c>
      <c r="N29" s="22"/>
      <c r="O29" s="35"/>
      <c r="P29" s="5"/>
      <c r="Q29" s="5"/>
      <c r="R29" s="5"/>
      <c r="S29" s="5"/>
      <c r="T29" s="5"/>
      <c r="U29" s="5"/>
      <c r="V29" s="5"/>
      <c r="W29" s="5"/>
      <c r="X29" s="5"/>
      <c r="Y29" s="5"/>
      <c r="Z29" s="12" t="e">
        <f t="shared" si="4"/>
        <v>#DIV/0!</v>
      </c>
      <c r="AA29" s="11" t="s">
        <v>22</v>
      </c>
      <c r="AB29" s="94" t="e">
        <f t="shared" ca="1" si="5"/>
        <v>#DIV/0!</v>
      </c>
      <c r="AC29" s="35" t="e">
        <f t="shared" si="0"/>
        <v>#DIV/0!</v>
      </c>
      <c r="AD29" s="52" t="e">
        <f t="shared" si="1"/>
        <v>#DIV/0!</v>
      </c>
      <c r="AE29" s="93" t="s">
        <v>54</v>
      </c>
      <c r="AF29" s="10"/>
      <c r="AG29" s="104"/>
      <c r="AH29" s="104"/>
      <c r="AI29" s="104"/>
      <c r="AJ29" s="104"/>
      <c r="AK29" s="104"/>
      <c r="AL29" s="104"/>
      <c r="AM29" s="104"/>
      <c r="AN29" s="104"/>
      <c r="AO29" s="104"/>
      <c r="AP29" s="104"/>
      <c r="AQ29" s="104"/>
      <c r="AR29" s="104"/>
      <c r="AS29" s="104"/>
      <c r="AT29" s="104"/>
      <c r="AU29" s="104"/>
      <c r="AV29" s="104"/>
      <c r="AW29" s="104"/>
      <c r="AX29" s="104"/>
      <c r="AY29" s="104"/>
      <c r="AZ29" s="104"/>
      <c r="BA29" s="104"/>
      <c r="BB29" s="104"/>
      <c r="BC29" s="104"/>
    </row>
    <row r="30" spans="1:55" s="3" customFormat="1">
      <c r="A30" s="104"/>
      <c r="B30" s="21"/>
      <c r="C30" s="24"/>
      <c r="D30" s="21"/>
      <c r="E30" s="21"/>
      <c r="F30" s="21"/>
      <c r="G30" s="21"/>
      <c r="H30" s="21"/>
      <c r="I30" s="21"/>
      <c r="J30" s="21"/>
      <c r="K30" s="21"/>
      <c r="L30" s="21"/>
      <c r="M30" s="76"/>
      <c r="N30" s="21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5"/>
      <c r="AC30" s="33"/>
      <c r="AD30" s="35"/>
      <c r="AE30" s="92"/>
      <c r="AF30" s="104"/>
      <c r="AG30" s="104"/>
      <c r="AH30" s="104"/>
      <c r="AI30" s="104"/>
      <c r="AJ30" s="104"/>
      <c r="AK30" s="104"/>
      <c r="AL30" s="104"/>
      <c r="AM30" s="104"/>
      <c r="AN30" s="104"/>
      <c r="AO30" s="104"/>
      <c r="AP30" s="104"/>
      <c r="AQ30" s="104"/>
      <c r="AR30" s="104"/>
      <c r="AS30" s="104"/>
      <c r="AT30" s="104"/>
      <c r="AU30" s="104"/>
      <c r="AV30" s="104"/>
      <c r="AW30" s="104"/>
      <c r="AX30" s="104"/>
      <c r="AY30" s="104"/>
      <c r="AZ30" s="104"/>
      <c r="BA30" s="104"/>
      <c r="BB30" s="104"/>
      <c r="BC30" s="104"/>
    </row>
    <row r="31" spans="1:55" s="3" customFormat="1">
      <c r="A31" s="104"/>
      <c r="B31" s="104"/>
      <c r="C31" s="155"/>
      <c r="D31" s="104"/>
      <c r="E31" s="104"/>
      <c r="F31" s="104"/>
      <c r="G31" s="104"/>
      <c r="H31" s="104"/>
      <c r="I31" s="104"/>
      <c r="J31" s="104"/>
      <c r="K31" s="104"/>
      <c r="L31" s="104"/>
      <c r="M31" s="147"/>
      <c r="N31" s="21"/>
      <c r="O31" s="33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"/>
      <c r="AC31" s="104"/>
      <c r="AD31" s="10"/>
      <c r="AE31" s="147"/>
      <c r="AF31" s="104"/>
      <c r="AG31" s="104"/>
      <c r="AH31" s="104"/>
      <c r="AI31" s="104"/>
      <c r="AJ31" s="104"/>
      <c r="AK31" s="104"/>
      <c r="AL31" s="104"/>
      <c r="AM31" s="104"/>
      <c r="AN31" s="104"/>
      <c r="AO31" s="104"/>
      <c r="AP31" s="104"/>
      <c r="AQ31" s="104"/>
      <c r="AR31" s="104"/>
      <c r="AS31" s="104"/>
      <c r="AT31" s="104"/>
      <c r="AU31" s="104"/>
      <c r="AV31" s="104"/>
      <c r="AW31" s="104"/>
      <c r="AX31" s="104"/>
      <c r="AY31" s="104"/>
      <c r="AZ31" s="104"/>
      <c r="BA31" s="104"/>
      <c r="BB31" s="104"/>
      <c r="BC31" s="104"/>
    </row>
    <row r="32" spans="1:55" s="3" customFormat="1">
      <c r="A32" s="104"/>
      <c r="B32" s="104"/>
      <c r="C32" s="155"/>
      <c r="D32" s="104"/>
      <c r="E32" s="104"/>
      <c r="F32" s="104"/>
      <c r="G32" s="104"/>
      <c r="H32" s="104"/>
      <c r="I32" s="104"/>
      <c r="J32" s="104"/>
      <c r="K32" s="104"/>
      <c r="L32" s="104"/>
      <c r="M32" s="147"/>
      <c r="N32" s="21"/>
      <c r="O32" s="33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"/>
      <c r="AC32" s="104"/>
      <c r="AD32" s="10"/>
      <c r="AE32" s="147"/>
      <c r="AF32" s="104"/>
      <c r="AG32" s="104"/>
      <c r="AH32" s="104"/>
      <c r="AI32" s="104"/>
      <c r="AJ32" s="104"/>
      <c r="AK32" s="104"/>
      <c r="AL32" s="104"/>
      <c r="AM32" s="104"/>
      <c r="AN32" s="104"/>
      <c r="AO32" s="104"/>
      <c r="AP32" s="104"/>
      <c r="AQ32" s="104"/>
      <c r="AR32" s="104"/>
      <c r="AS32" s="104"/>
      <c r="AT32" s="104"/>
      <c r="AU32" s="104"/>
      <c r="AV32" s="104"/>
      <c r="AW32" s="104"/>
      <c r="AX32" s="104"/>
      <c r="AY32" s="104"/>
      <c r="AZ32" s="104"/>
      <c r="BA32" s="104"/>
      <c r="BB32" s="104"/>
      <c r="BC32" s="104"/>
    </row>
    <row r="33" spans="1:69" s="3" customFormat="1">
      <c r="A33" s="104"/>
      <c r="B33" s="104"/>
      <c r="C33" s="155"/>
      <c r="D33" s="104"/>
      <c r="E33" s="104"/>
      <c r="F33" s="104"/>
      <c r="G33" s="104"/>
      <c r="H33" s="104"/>
      <c r="I33" s="104"/>
      <c r="J33" s="104"/>
      <c r="K33" s="104"/>
      <c r="L33" s="21"/>
      <c r="M33" s="76"/>
      <c r="N33" s="21"/>
      <c r="O33" s="33"/>
      <c r="P33" s="33"/>
      <c r="Q33" s="33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"/>
      <c r="AC33" s="104"/>
      <c r="AD33" s="10"/>
      <c r="AE33" s="147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  <c r="AU33" s="104"/>
      <c r="AV33" s="104"/>
      <c r="AW33" s="104"/>
      <c r="AX33" s="104"/>
      <c r="AY33" s="104"/>
      <c r="AZ33" s="104"/>
      <c r="BA33" s="104"/>
      <c r="BB33" s="104"/>
      <c r="BC33" s="104"/>
    </row>
    <row r="34" spans="1:69" s="3" customFormat="1">
      <c r="A34" s="104"/>
      <c r="B34" s="104"/>
      <c r="C34" s="155"/>
      <c r="D34" s="104"/>
      <c r="E34" s="104"/>
      <c r="F34" s="104"/>
      <c r="G34" s="104"/>
      <c r="H34" s="104"/>
      <c r="I34" s="104"/>
      <c r="J34" s="104"/>
      <c r="K34" s="104"/>
      <c r="L34" s="148" t="s">
        <v>146</v>
      </c>
      <c r="M34" s="169">
        <f>MATIÈRES!I16</f>
        <v>0</v>
      </c>
      <c r="N34" s="146"/>
      <c r="O34" s="148"/>
      <c r="P34" s="149"/>
      <c r="Q34" s="10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"/>
      <c r="AC34" s="104"/>
      <c r="AD34" s="10"/>
      <c r="AE34" s="147"/>
      <c r="AF34" s="104"/>
      <c r="AG34" s="104"/>
      <c r="AH34" s="104"/>
      <c r="AI34" s="104"/>
      <c r="AJ34" s="104"/>
      <c r="AK34" s="104"/>
      <c r="AL34" s="104"/>
      <c r="AM34" s="104"/>
      <c r="AN34" s="104"/>
      <c r="AO34" s="104"/>
      <c r="AP34" s="104"/>
      <c r="AQ34" s="104"/>
      <c r="AR34" s="104"/>
      <c r="AS34" s="104"/>
      <c r="AT34" s="104"/>
      <c r="AU34" s="104"/>
      <c r="AV34" s="104"/>
      <c r="AW34" s="104"/>
      <c r="AX34" s="104"/>
      <c r="AY34" s="104"/>
      <c r="AZ34" s="104"/>
      <c r="BA34" s="104"/>
      <c r="BB34" s="104"/>
      <c r="BC34" s="104"/>
      <c r="BD34" s="104"/>
      <c r="BE34" s="104"/>
      <c r="BF34" s="104"/>
      <c r="BG34" s="104"/>
      <c r="BH34" s="104"/>
      <c r="BI34" s="104"/>
      <c r="BJ34" s="104"/>
      <c r="BK34" s="104"/>
      <c r="BL34" s="104"/>
      <c r="BM34" s="104"/>
      <c r="BN34" s="104"/>
      <c r="BO34" s="104"/>
      <c r="BP34" s="104"/>
      <c r="BQ34" s="104"/>
    </row>
    <row r="35" spans="1:69" s="3" customFormat="1">
      <c r="A35" s="104"/>
      <c r="B35" s="104"/>
      <c r="C35" s="155"/>
      <c r="D35" s="104"/>
      <c r="E35" s="104"/>
      <c r="F35" s="104"/>
      <c r="G35" s="104"/>
      <c r="H35" s="104"/>
      <c r="I35" s="104"/>
      <c r="J35" s="104"/>
      <c r="K35" s="104"/>
      <c r="L35" s="104"/>
      <c r="M35" s="147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"/>
      <c r="AC35" s="104"/>
      <c r="AD35" s="10"/>
      <c r="AE35" s="147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  <c r="AW35" s="104"/>
      <c r="AX35" s="104"/>
      <c r="AY35" s="104"/>
      <c r="AZ35" s="104"/>
      <c r="BA35" s="104"/>
      <c r="BB35" s="104"/>
      <c r="BC35" s="104"/>
      <c r="BD35" s="104"/>
      <c r="BE35" s="104"/>
      <c r="BF35" s="104"/>
      <c r="BG35" s="104"/>
      <c r="BH35" s="104"/>
      <c r="BI35" s="104"/>
      <c r="BJ35" s="104"/>
      <c r="BK35" s="104"/>
      <c r="BL35" s="104"/>
      <c r="BM35" s="104"/>
      <c r="BN35" s="104"/>
      <c r="BO35" s="104"/>
      <c r="BP35" s="104"/>
      <c r="BQ35" s="104"/>
    </row>
    <row r="36" spans="1:69" s="3" customFormat="1">
      <c r="A36" s="104"/>
      <c r="B36" s="104"/>
      <c r="C36" s="155"/>
      <c r="D36" s="104"/>
      <c r="E36" s="104"/>
      <c r="F36" s="104"/>
      <c r="G36" s="104"/>
      <c r="H36" s="104"/>
      <c r="I36" s="104"/>
      <c r="J36" s="104"/>
      <c r="K36" s="104"/>
      <c r="L36" s="104"/>
      <c r="M36" s="147"/>
      <c r="N36" s="104"/>
      <c r="O36" s="104"/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"/>
      <c r="AC36" s="104"/>
      <c r="AD36" s="10"/>
      <c r="AE36" s="147"/>
      <c r="AF36" s="104"/>
      <c r="AG36" s="104"/>
      <c r="AH36" s="104"/>
      <c r="AI36" s="104"/>
      <c r="AJ36" s="104"/>
      <c r="AK36" s="104"/>
      <c r="AL36" s="104"/>
      <c r="AM36" s="104"/>
      <c r="AN36" s="104"/>
      <c r="AO36" s="104"/>
      <c r="AP36" s="104"/>
      <c r="AQ36" s="104"/>
      <c r="AR36" s="104"/>
      <c r="AS36" s="104"/>
      <c r="AT36" s="104"/>
      <c r="AU36" s="104"/>
      <c r="AV36" s="104"/>
      <c r="AW36" s="104"/>
      <c r="AX36" s="104"/>
      <c r="AY36" s="104"/>
      <c r="AZ36" s="104"/>
      <c r="BA36" s="104"/>
      <c r="BB36" s="104"/>
      <c r="BC36" s="104"/>
      <c r="BD36" s="104"/>
      <c r="BE36" s="104"/>
      <c r="BF36" s="104"/>
      <c r="BG36" s="104"/>
      <c r="BH36" s="104"/>
      <c r="BI36" s="104"/>
      <c r="BJ36" s="104"/>
      <c r="BK36" s="104"/>
      <c r="BL36" s="104"/>
      <c r="BM36" s="104"/>
      <c r="BN36" s="104"/>
      <c r="BO36" s="104"/>
      <c r="BP36" s="104"/>
      <c r="BQ36" s="104"/>
    </row>
    <row r="37" spans="1:69" s="3" customFormat="1">
      <c r="A37" s="104"/>
      <c r="B37" s="104"/>
      <c r="C37" s="155"/>
      <c r="D37" s="104"/>
      <c r="E37" s="104"/>
      <c r="F37" s="104"/>
      <c r="G37" s="104"/>
      <c r="H37" s="104"/>
      <c r="I37" s="104"/>
      <c r="J37" s="104"/>
      <c r="K37" s="104"/>
      <c r="L37" s="104"/>
      <c r="M37" s="147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"/>
      <c r="AC37" s="104"/>
      <c r="AD37" s="10"/>
      <c r="AE37" s="147"/>
      <c r="AF37" s="104"/>
      <c r="AG37" s="104"/>
      <c r="AH37" s="104"/>
      <c r="AI37" s="104"/>
      <c r="AJ37" s="104"/>
      <c r="AK37" s="104"/>
      <c r="AL37" s="104"/>
      <c r="AM37" s="104"/>
      <c r="AN37" s="104"/>
      <c r="AO37" s="104"/>
      <c r="AP37" s="104"/>
      <c r="AQ37" s="104"/>
      <c r="AR37" s="104"/>
      <c r="AS37" s="104"/>
      <c r="AT37" s="104"/>
      <c r="AU37" s="104"/>
      <c r="AV37" s="104"/>
      <c r="AW37" s="104"/>
      <c r="AX37" s="104"/>
      <c r="AY37" s="104"/>
      <c r="AZ37" s="104"/>
      <c r="BA37" s="104"/>
      <c r="BB37" s="104"/>
      <c r="BC37" s="104"/>
      <c r="BD37" s="104"/>
      <c r="BE37" s="104"/>
      <c r="BF37" s="104"/>
      <c r="BG37" s="104"/>
      <c r="BH37" s="104"/>
      <c r="BI37" s="104"/>
      <c r="BJ37" s="104"/>
      <c r="BK37" s="104"/>
      <c r="BL37" s="104"/>
      <c r="BM37" s="104"/>
      <c r="BN37" s="104"/>
      <c r="BO37" s="104"/>
      <c r="BP37" s="104"/>
      <c r="BQ37" s="104"/>
    </row>
    <row r="38" spans="1:69" s="3" customFormat="1">
      <c r="A38" s="104"/>
      <c r="B38" s="104"/>
      <c r="C38" s="155"/>
      <c r="D38" s="104"/>
      <c r="E38" s="104"/>
      <c r="F38" s="104"/>
      <c r="G38" s="104"/>
      <c r="H38" s="104"/>
      <c r="I38" s="104"/>
      <c r="J38" s="104"/>
      <c r="K38" s="104"/>
      <c r="L38" s="104"/>
      <c r="M38" s="147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"/>
      <c r="AC38" s="104"/>
      <c r="AD38" s="10"/>
      <c r="AE38" s="147"/>
      <c r="AF38" s="104"/>
      <c r="AG38" s="104"/>
      <c r="AH38" s="104"/>
      <c r="AI38" s="104"/>
      <c r="AJ38" s="104"/>
      <c r="AK38" s="104"/>
      <c r="AL38" s="104"/>
      <c r="AM38" s="104"/>
      <c r="AN38" s="104"/>
      <c r="AO38" s="104"/>
      <c r="AP38" s="104"/>
      <c r="AQ38" s="104"/>
      <c r="AR38" s="104"/>
      <c r="AS38" s="104"/>
      <c r="AT38" s="104"/>
      <c r="AU38" s="104"/>
      <c r="AV38" s="104"/>
      <c r="AW38" s="104"/>
      <c r="AX38" s="104"/>
      <c r="AY38" s="104"/>
      <c r="AZ38" s="104"/>
      <c r="BA38" s="104"/>
      <c r="BB38" s="104"/>
      <c r="BC38" s="104"/>
      <c r="BD38" s="104"/>
      <c r="BE38" s="104"/>
      <c r="BF38" s="104"/>
      <c r="BG38" s="104"/>
      <c r="BH38" s="104"/>
      <c r="BI38" s="104"/>
      <c r="BJ38" s="104"/>
      <c r="BK38" s="104"/>
      <c r="BL38" s="104"/>
      <c r="BM38" s="104"/>
      <c r="BN38" s="104"/>
      <c r="BO38" s="104"/>
      <c r="BP38" s="104"/>
      <c r="BQ38" s="104"/>
    </row>
    <row r="39" spans="1:69" s="3" customFormat="1">
      <c r="A39" s="104"/>
      <c r="B39" s="104"/>
      <c r="C39" s="155"/>
      <c r="D39" s="104"/>
      <c r="E39" s="104"/>
      <c r="F39" s="104"/>
      <c r="G39" s="104"/>
      <c r="H39" s="104"/>
      <c r="I39" s="104"/>
      <c r="J39" s="104"/>
      <c r="K39" s="104"/>
      <c r="L39" s="104"/>
      <c r="M39" s="147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"/>
      <c r="AC39" s="104"/>
      <c r="AD39" s="10"/>
      <c r="AE39" s="147"/>
      <c r="AF39" s="104"/>
      <c r="AG39" s="104"/>
      <c r="AH39" s="104"/>
      <c r="AI39" s="104"/>
      <c r="AJ39" s="104"/>
      <c r="AK39" s="104"/>
      <c r="AL39" s="104"/>
      <c r="AM39" s="104"/>
      <c r="AN39" s="104"/>
      <c r="AO39" s="104"/>
      <c r="AP39" s="104"/>
      <c r="AQ39" s="104"/>
      <c r="AR39" s="104"/>
      <c r="AS39" s="104"/>
      <c r="AT39" s="104"/>
      <c r="AU39" s="104"/>
      <c r="AV39" s="104"/>
      <c r="AW39" s="104"/>
      <c r="AX39" s="104"/>
      <c r="AY39" s="104"/>
      <c r="AZ39" s="104"/>
      <c r="BA39" s="104"/>
      <c r="BB39" s="104"/>
      <c r="BC39" s="104"/>
      <c r="BD39" s="104"/>
      <c r="BE39" s="104"/>
      <c r="BF39" s="104"/>
      <c r="BG39" s="104"/>
      <c r="BH39" s="104"/>
      <c r="BI39" s="104"/>
      <c r="BJ39" s="104"/>
      <c r="BK39" s="104"/>
      <c r="BL39" s="104"/>
      <c r="BM39" s="104"/>
      <c r="BN39" s="104"/>
      <c r="BO39" s="104"/>
      <c r="BP39" s="104"/>
      <c r="BQ39" s="104"/>
    </row>
    <row r="40" spans="1:69" s="3" customFormat="1">
      <c r="A40" s="104"/>
      <c r="B40" s="104"/>
      <c r="C40" s="155"/>
      <c r="D40" s="104"/>
      <c r="E40" s="104"/>
      <c r="F40" s="104"/>
      <c r="G40" s="104"/>
      <c r="H40" s="104"/>
      <c r="I40" s="104"/>
      <c r="J40" s="104"/>
      <c r="K40" s="104"/>
      <c r="L40" s="104"/>
      <c r="M40" s="147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"/>
      <c r="AC40" s="104"/>
      <c r="AD40" s="10"/>
      <c r="AE40" s="147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/>
      <c r="AR40" s="104"/>
      <c r="AS40" s="104"/>
      <c r="AT40" s="104"/>
      <c r="AU40" s="104"/>
      <c r="AV40" s="104"/>
      <c r="AW40" s="104"/>
      <c r="AX40" s="104"/>
      <c r="AY40" s="104"/>
      <c r="AZ40" s="104"/>
      <c r="BA40" s="104"/>
      <c r="BB40" s="104"/>
      <c r="BC40" s="104"/>
      <c r="BD40" s="104"/>
      <c r="BE40" s="104"/>
      <c r="BF40" s="104"/>
      <c r="BG40" s="104"/>
      <c r="BH40" s="104"/>
      <c r="BI40" s="104"/>
      <c r="BJ40" s="104"/>
      <c r="BK40" s="104"/>
      <c r="BL40" s="104"/>
      <c r="BM40" s="104"/>
      <c r="BN40" s="104"/>
      <c r="BO40" s="104"/>
      <c r="BP40" s="104"/>
      <c r="BQ40" s="104"/>
    </row>
    <row r="41" spans="1:69" s="3" customFormat="1">
      <c r="A41" s="104"/>
      <c r="B41" s="104"/>
      <c r="C41" s="155"/>
      <c r="D41" s="104"/>
      <c r="E41" s="104"/>
      <c r="F41" s="104"/>
      <c r="G41" s="104"/>
      <c r="H41" s="104"/>
      <c r="I41" s="104"/>
      <c r="J41" s="104"/>
      <c r="K41" s="104"/>
      <c r="L41" s="104"/>
      <c r="M41" s="147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"/>
      <c r="AC41" s="104"/>
      <c r="AD41" s="10"/>
      <c r="AE41" s="147"/>
      <c r="AF41" s="104"/>
      <c r="AG41" s="104"/>
      <c r="AH41" s="104"/>
      <c r="AI41" s="104"/>
      <c r="AJ41" s="104"/>
      <c r="AK41" s="104"/>
      <c r="AL41" s="104"/>
      <c r="AM41" s="104"/>
      <c r="AN41" s="104"/>
      <c r="AO41" s="104"/>
      <c r="AP41" s="104"/>
      <c r="AQ41" s="104"/>
      <c r="AR41" s="104"/>
      <c r="AS41" s="104"/>
      <c r="AT41" s="104"/>
      <c r="AU41" s="104"/>
      <c r="AV41" s="104"/>
      <c r="AW41" s="104"/>
      <c r="AX41" s="104"/>
      <c r="AY41" s="104"/>
      <c r="AZ41" s="104"/>
      <c r="BA41" s="104"/>
      <c r="BB41" s="104"/>
      <c r="BC41" s="104"/>
      <c r="BD41" s="104"/>
      <c r="BE41" s="104"/>
      <c r="BF41" s="104"/>
      <c r="BG41" s="104"/>
      <c r="BH41" s="104"/>
      <c r="BI41" s="104"/>
      <c r="BJ41" s="104"/>
      <c r="BK41" s="104"/>
      <c r="BL41" s="104"/>
      <c r="BM41" s="104"/>
      <c r="BN41" s="104"/>
      <c r="BO41" s="104"/>
      <c r="BP41" s="104"/>
      <c r="BQ41" s="104"/>
    </row>
    <row r="42" spans="1:69">
      <c r="A42" s="104"/>
      <c r="B42" s="104"/>
      <c r="C42" s="155"/>
      <c r="D42" s="104"/>
      <c r="E42" s="104"/>
      <c r="F42" s="104"/>
      <c r="G42" s="104"/>
      <c r="H42" s="104"/>
      <c r="I42" s="104"/>
      <c r="J42" s="104"/>
      <c r="K42" s="104"/>
      <c r="L42" s="104"/>
      <c r="M42" s="147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"/>
      <c r="AC42" s="104"/>
      <c r="AD42" s="10"/>
      <c r="AE42" s="147"/>
      <c r="AF42" s="104"/>
      <c r="AG42" s="104"/>
      <c r="AH42" s="104"/>
      <c r="AI42" s="104"/>
      <c r="AJ42" s="104"/>
      <c r="AK42" s="104"/>
      <c r="AL42" s="104"/>
      <c r="AM42" s="104"/>
      <c r="AN42" s="104"/>
      <c r="AO42" s="104"/>
      <c r="AP42" s="104"/>
      <c r="AQ42" s="104"/>
      <c r="AR42" s="104"/>
      <c r="AS42" s="104"/>
      <c r="AT42" s="104"/>
      <c r="AU42" s="104"/>
      <c r="AV42" s="104"/>
      <c r="AW42" s="104"/>
      <c r="AX42" s="104"/>
      <c r="AY42" s="104"/>
      <c r="AZ42" s="104"/>
      <c r="BA42" s="104"/>
      <c r="BB42" s="104"/>
      <c r="BC42" s="104"/>
      <c r="BD42" s="104"/>
      <c r="BE42" s="104"/>
      <c r="BF42" s="104"/>
      <c r="BG42" s="104"/>
      <c r="BH42" s="104"/>
      <c r="BI42" s="104"/>
      <c r="BJ42" s="104"/>
      <c r="BK42" s="104"/>
      <c r="BL42" s="104"/>
      <c r="BM42" s="104"/>
      <c r="BN42" s="104"/>
      <c r="BO42" s="104"/>
      <c r="BP42" s="104"/>
      <c r="BQ42" s="104"/>
    </row>
    <row r="43" spans="1:69">
      <c r="A43" s="104"/>
      <c r="B43" s="104"/>
      <c r="C43" s="155"/>
      <c r="D43" s="104"/>
      <c r="E43" s="104"/>
      <c r="F43" s="104"/>
      <c r="G43" s="104"/>
      <c r="H43" s="104"/>
      <c r="I43" s="104"/>
      <c r="J43" s="104"/>
      <c r="K43" s="104"/>
      <c r="L43" s="104"/>
      <c r="M43" s="147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"/>
      <c r="AC43" s="104"/>
      <c r="AD43" s="10"/>
      <c r="AE43" s="147"/>
      <c r="AF43" s="104"/>
      <c r="AG43" s="104"/>
      <c r="AH43" s="104"/>
      <c r="AI43" s="104"/>
      <c r="AJ43" s="104"/>
      <c r="AK43" s="104"/>
      <c r="AL43" s="104"/>
      <c r="AM43" s="104"/>
      <c r="AN43" s="104"/>
      <c r="AO43" s="104"/>
      <c r="AP43" s="104"/>
      <c r="AQ43" s="104"/>
      <c r="AR43" s="104"/>
      <c r="AS43" s="104"/>
      <c r="AT43" s="104"/>
      <c r="AU43" s="104"/>
      <c r="AV43" s="104"/>
      <c r="AW43" s="104"/>
      <c r="AX43" s="104"/>
      <c r="AY43" s="104"/>
      <c r="AZ43" s="104"/>
      <c r="BA43" s="104"/>
      <c r="BB43" s="104"/>
      <c r="BC43" s="104"/>
      <c r="BD43" s="104"/>
      <c r="BE43" s="104"/>
      <c r="BF43" s="104"/>
      <c r="BG43" s="104"/>
      <c r="BH43" s="104"/>
      <c r="BI43" s="104"/>
      <c r="BJ43" s="104"/>
      <c r="BK43" s="104"/>
      <c r="BL43" s="104"/>
      <c r="BM43" s="104"/>
      <c r="BN43" s="104"/>
      <c r="BO43" s="104"/>
      <c r="BP43" s="104"/>
      <c r="BQ43" s="104"/>
    </row>
    <row r="44" spans="1:69">
      <c r="A44" s="104"/>
      <c r="B44" s="104"/>
      <c r="C44" s="155"/>
      <c r="D44" s="104"/>
      <c r="E44" s="104"/>
      <c r="F44" s="104"/>
      <c r="G44" s="104"/>
      <c r="H44" s="104"/>
      <c r="I44" s="104"/>
      <c r="J44" s="104"/>
      <c r="K44" s="104"/>
      <c r="L44" s="104"/>
      <c r="M44" s="147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"/>
      <c r="AC44" s="104"/>
      <c r="AD44" s="10"/>
      <c r="AE44" s="147"/>
      <c r="AF44" s="104"/>
      <c r="AG44" s="104"/>
      <c r="AH44" s="104"/>
      <c r="AI44" s="104"/>
      <c r="AJ44" s="104"/>
      <c r="AK44" s="104"/>
      <c r="AL44" s="104"/>
      <c r="AM44" s="104"/>
      <c r="AN44" s="104"/>
      <c r="AO44" s="104"/>
      <c r="AP44" s="104"/>
      <c r="AQ44" s="104"/>
      <c r="AR44" s="104"/>
      <c r="AS44" s="104"/>
      <c r="AT44" s="104"/>
      <c r="AU44" s="104"/>
      <c r="AV44" s="104"/>
      <c r="AW44" s="104"/>
      <c r="AX44" s="104"/>
      <c r="AY44" s="104"/>
      <c r="AZ44" s="104"/>
      <c r="BA44" s="104"/>
      <c r="BB44" s="104"/>
      <c r="BC44" s="104"/>
      <c r="BD44" s="104"/>
      <c r="BE44" s="104"/>
      <c r="BF44" s="104"/>
      <c r="BG44" s="104"/>
      <c r="BH44" s="104"/>
      <c r="BI44" s="104"/>
      <c r="BJ44" s="104"/>
      <c r="BK44" s="104"/>
      <c r="BL44" s="104"/>
      <c r="BM44" s="104"/>
      <c r="BN44" s="104"/>
      <c r="BO44" s="104"/>
      <c r="BP44" s="104"/>
      <c r="BQ44" s="104"/>
    </row>
    <row r="45" spans="1:69">
      <c r="A45" s="104"/>
      <c r="B45" s="104"/>
      <c r="C45" s="155"/>
      <c r="D45" s="104"/>
      <c r="E45" s="104"/>
      <c r="F45" s="104"/>
      <c r="G45" s="104"/>
      <c r="H45" s="104"/>
      <c r="I45" s="104"/>
      <c r="J45" s="104"/>
      <c r="K45" s="104"/>
      <c r="L45" s="104"/>
      <c r="M45" s="147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"/>
      <c r="AC45" s="104"/>
      <c r="AD45" s="10"/>
      <c r="AE45" s="147"/>
      <c r="AF45" s="104"/>
      <c r="AG45" s="104"/>
      <c r="AH45" s="104"/>
      <c r="AI45" s="104"/>
      <c r="AJ45" s="104"/>
      <c r="AK45" s="104"/>
      <c r="AL45" s="104"/>
      <c r="AM45" s="104"/>
      <c r="AN45" s="104"/>
      <c r="AO45" s="104"/>
      <c r="AP45" s="104"/>
      <c r="AQ45" s="104"/>
      <c r="AR45" s="104"/>
      <c r="AS45" s="104"/>
      <c r="AT45" s="104"/>
      <c r="AU45" s="104"/>
      <c r="AV45" s="104"/>
      <c r="AW45" s="104"/>
      <c r="AX45" s="104"/>
      <c r="AY45" s="104"/>
      <c r="AZ45" s="104"/>
      <c r="BA45" s="104"/>
      <c r="BB45" s="104"/>
      <c r="BC45" s="104"/>
      <c r="BD45" s="104"/>
      <c r="BE45" s="104"/>
      <c r="BF45" s="104"/>
      <c r="BG45" s="104"/>
      <c r="BH45" s="104"/>
      <c r="BI45" s="104"/>
      <c r="BJ45" s="104"/>
      <c r="BK45" s="104"/>
      <c r="BL45" s="104"/>
      <c r="BM45" s="104"/>
      <c r="BN45" s="104"/>
      <c r="BO45" s="104"/>
      <c r="BP45" s="104"/>
      <c r="BQ45" s="104"/>
    </row>
    <row r="46" spans="1:69">
      <c r="A46" s="104"/>
      <c r="B46" s="104"/>
      <c r="C46" s="155"/>
      <c r="D46" s="104"/>
      <c r="E46" s="104"/>
      <c r="F46" s="104"/>
      <c r="G46" s="104"/>
      <c r="H46" s="104"/>
      <c r="I46" s="104"/>
      <c r="J46" s="104"/>
      <c r="K46" s="104"/>
      <c r="L46" s="104"/>
      <c r="M46" s="147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"/>
      <c r="AC46" s="104"/>
      <c r="AD46" s="10"/>
      <c r="AE46" s="147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P46" s="104"/>
      <c r="AQ46" s="104"/>
      <c r="AR46" s="104"/>
      <c r="AS46" s="104"/>
      <c r="AT46" s="104"/>
      <c r="AU46" s="104"/>
      <c r="AV46" s="104"/>
      <c r="AW46" s="104"/>
      <c r="AX46" s="104"/>
      <c r="AY46" s="104"/>
      <c r="AZ46" s="104"/>
      <c r="BA46" s="104"/>
      <c r="BB46" s="104"/>
      <c r="BC46" s="104"/>
      <c r="BD46" s="104"/>
      <c r="BE46" s="104"/>
      <c r="BF46" s="104"/>
      <c r="BG46" s="104"/>
      <c r="BH46" s="104"/>
      <c r="BI46" s="104"/>
      <c r="BJ46" s="104"/>
      <c r="BK46" s="104"/>
      <c r="BL46" s="104"/>
      <c r="BM46" s="104"/>
      <c r="BN46" s="104"/>
      <c r="BO46" s="104"/>
      <c r="BP46" s="104"/>
      <c r="BQ46" s="104"/>
    </row>
    <row r="47" spans="1:69">
      <c r="A47" s="104"/>
      <c r="B47" s="104"/>
      <c r="C47" s="155"/>
      <c r="D47" s="104"/>
      <c r="E47" s="104"/>
      <c r="F47" s="104"/>
      <c r="G47" s="104"/>
      <c r="H47" s="104"/>
      <c r="I47" s="104"/>
      <c r="J47" s="104"/>
      <c r="K47" s="104"/>
      <c r="L47" s="104"/>
      <c r="M47" s="147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"/>
      <c r="AC47" s="104"/>
      <c r="AD47" s="10"/>
      <c r="AE47" s="147"/>
      <c r="AF47" s="104"/>
      <c r="AG47" s="104"/>
      <c r="AH47" s="104"/>
      <c r="AI47" s="104"/>
      <c r="AJ47" s="104"/>
      <c r="AK47" s="104"/>
      <c r="AL47" s="104"/>
      <c r="AM47" s="104"/>
      <c r="AN47" s="104"/>
      <c r="AO47" s="104"/>
      <c r="AP47" s="104"/>
      <c r="AQ47" s="104"/>
      <c r="AR47" s="104"/>
      <c r="AS47" s="104"/>
      <c r="AT47" s="104"/>
      <c r="AU47" s="104"/>
      <c r="AV47" s="104"/>
      <c r="AW47" s="104"/>
      <c r="AX47" s="104"/>
      <c r="AY47" s="104"/>
      <c r="AZ47" s="104"/>
      <c r="BA47" s="104"/>
      <c r="BB47" s="104"/>
      <c r="BC47" s="104"/>
      <c r="BD47" s="104"/>
      <c r="BE47" s="104"/>
      <c r="BF47" s="104"/>
      <c r="BG47" s="104"/>
      <c r="BH47" s="104"/>
      <c r="BI47" s="104"/>
      <c r="BJ47" s="104"/>
      <c r="BK47" s="104"/>
      <c r="BL47" s="104"/>
      <c r="BM47" s="104"/>
      <c r="BN47" s="104"/>
      <c r="BO47" s="104"/>
      <c r="BP47" s="104"/>
      <c r="BQ47" s="104"/>
    </row>
    <row r="48" spans="1:69">
      <c r="A48" s="104"/>
      <c r="B48" s="104"/>
      <c r="C48" s="155"/>
      <c r="D48" s="104"/>
      <c r="E48" s="104"/>
      <c r="F48" s="104"/>
      <c r="G48" s="104"/>
      <c r="H48" s="104"/>
      <c r="I48" s="104"/>
      <c r="J48" s="104"/>
      <c r="K48" s="104"/>
      <c r="L48" s="104"/>
      <c r="M48" s="147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"/>
      <c r="AC48" s="104"/>
      <c r="AD48" s="10"/>
      <c r="AE48" s="147"/>
      <c r="AF48" s="104"/>
      <c r="AG48" s="104"/>
      <c r="AH48" s="104"/>
      <c r="AI48" s="104"/>
      <c r="AJ48" s="104"/>
      <c r="AK48" s="104"/>
      <c r="AL48" s="104"/>
      <c r="AM48" s="104"/>
      <c r="AN48" s="104"/>
      <c r="AO48" s="104"/>
      <c r="AP48" s="104"/>
      <c r="AQ48" s="104"/>
      <c r="AR48" s="104"/>
      <c r="AS48" s="104"/>
      <c r="AT48" s="104"/>
      <c r="AU48" s="104"/>
      <c r="AV48" s="104"/>
      <c r="AW48" s="104"/>
      <c r="AX48" s="104"/>
      <c r="AY48" s="104"/>
      <c r="AZ48" s="104"/>
      <c r="BA48" s="104"/>
      <c r="BB48" s="104"/>
      <c r="BC48" s="104"/>
      <c r="BD48" s="104"/>
      <c r="BE48" s="104"/>
      <c r="BF48" s="104"/>
      <c r="BG48" s="104"/>
      <c r="BH48" s="104"/>
      <c r="BI48" s="104"/>
      <c r="BJ48" s="104"/>
      <c r="BK48" s="104"/>
      <c r="BL48" s="104"/>
      <c r="BM48" s="104"/>
      <c r="BN48" s="104"/>
      <c r="BO48" s="104"/>
      <c r="BP48" s="104"/>
      <c r="BQ48" s="104"/>
    </row>
    <row r="49" spans="1:69">
      <c r="A49" s="104"/>
      <c r="B49" s="104"/>
      <c r="C49" s="155"/>
      <c r="D49" s="104"/>
      <c r="E49" s="104"/>
      <c r="F49" s="104"/>
      <c r="G49" s="104"/>
      <c r="H49" s="104"/>
      <c r="I49" s="104"/>
      <c r="J49" s="104"/>
      <c r="K49" s="104"/>
      <c r="L49" s="104"/>
      <c r="M49" s="147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"/>
      <c r="AC49" s="104"/>
      <c r="AD49" s="10"/>
      <c r="AE49" s="147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/>
      <c r="AR49" s="104"/>
      <c r="AS49" s="104"/>
      <c r="AT49" s="104"/>
      <c r="AU49" s="104"/>
      <c r="AV49" s="104"/>
      <c r="AW49" s="104"/>
      <c r="AX49" s="104"/>
      <c r="AY49" s="104"/>
      <c r="AZ49" s="104"/>
      <c r="BA49" s="104"/>
      <c r="BB49" s="104"/>
      <c r="BC49" s="104"/>
      <c r="BD49" s="104"/>
      <c r="BE49" s="104"/>
      <c r="BF49" s="104"/>
      <c r="BG49" s="104"/>
      <c r="BH49" s="104"/>
      <c r="BI49" s="104"/>
      <c r="BJ49" s="104"/>
      <c r="BK49" s="104"/>
      <c r="BL49" s="104"/>
      <c r="BM49" s="104"/>
      <c r="BN49" s="104"/>
      <c r="BO49" s="104"/>
      <c r="BP49" s="104"/>
      <c r="BQ49" s="104"/>
    </row>
    <row r="50" spans="1:69">
      <c r="A50" s="104"/>
      <c r="B50" s="104"/>
      <c r="C50" s="155"/>
      <c r="D50" s="104"/>
      <c r="E50" s="104"/>
      <c r="F50" s="104"/>
      <c r="G50" s="104"/>
      <c r="H50" s="104"/>
      <c r="I50" s="104"/>
      <c r="J50" s="104"/>
      <c r="K50" s="104"/>
      <c r="L50" s="104"/>
      <c r="M50" s="147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"/>
      <c r="AC50" s="104"/>
      <c r="AD50" s="10"/>
      <c r="AE50" s="147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4"/>
      <c r="AQ50" s="104"/>
      <c r="AR50" s="104"/>
      <c r="AS50" s="104"/>
      <c r="AT50" s="104"/>
      <c r="AU50" s="104"/>
      <c r="AV50" s="104"/>
      <c r="AW50" s="104"/>
      <c r="AX50" s="104"/>
      <c r="AY50" s="104"/>
      <c r="AZ50" s="104"/>
      <c r="BA50" s="104"/>
      <c r="BB50" s="104"/>
      <c r="BC50" s="104"/>
      <c r="BD50" s="104"/>
      <c r="BE50" s="104"/>
      <c r="BF50" s="104"/>
      <c r="BG50" s="104"/>
      <c r="BH50" s="104"/>
      <c r="BI50" s="104"/>
      <c r="BJ50" s="104"/>
      <c r="BK50" s="104"/>
      <c r="BL50" s="104"/>
      <c r="BM50" s="104"/>
      <c r="BN50" s="104"/>
      <c r="BO50" s="104"/>
      <c r="BP50" s="104"/>
      <c r="BQ50" s="104"/>
    </row>
    <row r="51" spans="1:69">
      <c r="A51" s="104"/>
      <c r="B51" s="104"/>
      <c r="C51" s="155"/>
      <c r="D51" s="104"/>
      <c r="E51" s="104"/>
      <c r="F51" s="104"/>
      <c r="G51" s="104"/>
      <c r="H51" s="104"/>
      <c r="I51" s="104"/>
      <c r="J51" s="104"/>
      <c r="K51" s="104"/>
      <c r="L51" s="104"/>
      <c r="M51" s="147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"/>
      <c r="AC51" s="104"/>
      <c r="AD51" s="10"/>
      <c r="AE51" s="147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P51" s="104"/>
      <c r="AQ51" s="104"/>
      <c r="AR51" s="104"/>
      <c r="AS51" s="104"/>
      <c r="AT51" s="104"/>
      <c r="AU51" s="104"/>
      <c r="AV51" s="104"/>
      <c r="AW51" s="104"/>
      <c r="AX51" s="104"/>
      <c r="AY51" s="104"/>
      <c r="AZ51" s="104"/>
      <c r="BA51" s="104"/>
      <c r="BB51" s="104"/>
      <c r="BC51" s="104"/>
      <c r="BD51" s="104"/>
      <c r="BE51" s="104"/>
      <c r="BF51" s="104"/>
      <c r="BG51" s="104"/>
      <c r="BH51" s="104"/>
      <c r="BI51" s="104"/>
      <c r="BJ51" s="104"/>
      <c r="BK51" s="104"/>
      <c r="BL51" s="104"/>
      <c r="BM51" s="104"/>
      <c r="BN51" s="104"/>
      <c r="BO51" s="104"/>
      <c r="BP51" s="104"/>
      <c r="BQ51" s="104"/>
    </row>
    <row r="52" spans="1:69">
      <c r="A52" s="104"/>
      <c r="B52" s="104"/>
      <c r="C52" s="155"/>
      <c r="D52" s="104"/>
      <c r="E52" s="104"/>
      <c r="F52" s="104"/>
      <c r="G52" s="104"/>
      <c r="H52" s="104"/>
      <c r="I52" s="104"/>
      <c r="J52" s="104"/>
      <c r="K52" s="104"/>
      <c r="L52" s="104"/>
      <c r="M52" s="147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"/>
      <c r="AC52" s="104"/>
      <c r="AD52" s="10"/>
      <c r="AE52" s="147"/>
      <c r="AF52" s="104"/>
      <c r="AG52" s="104"/>
      <c r="AH52" s="104"/>
      <c r="AI52" s="104"/>
      <c r="AJ52" s="104"/>
      <c r="AK52" s="104"/>
      <c r="AL52" s="104"/>
      <c r="AM52" s="104"/>
      <c r="AN52" s="104"/>
      <c r="AO52" s="104"/>
      <c r="AP52" s="104"/>
      <c r="AQ52" s="104"/>
      <c r="AR52" s="104"/>
      <c r="AS52" s="104"/>
      <c r="AT52" s="104"/>
      <c r="AU52" s="104"/>
      <c r="AV52" s="104"/>
      <c r="AW52" s="104"/>
      <c r="AX52" s="104"/>
      <c r="AY52" s="104"/>
      <c r="AZ52" s="104"/>
      <c r="BA52" s="104"/>
      <c r="BB52" s="104"/>
      <c r="BC52" s="104"/>
      <c r="BD52" s="104"/>
      <c r="BE52" s="104"/>
      <c r="BF52" s="104"/>
      <c r="BG52" s="104"/>
      <c r="BH52" s="104"/>
      <c r="BI52" s="104"/>
      <c r="BJ52" s="104"/>
      <c r="BK52" s="104"/>
      <c r="BL52" s="104"/>
      <c r="BM52" s="104"/>
      <c r="BN52" s="104"/>
      <c r="BO52" s="104"/>
      <c r="BP52" s="104"/>
      <c r="BQ52" s="104"/>
    </row>
    <row r="53" spans="1:69">
      <c r="A53" s="104"/>
      <c r="B53" s="104"/>
      <c r="C53" s="155"/>
      <c r="D53" s="104"/>
      <c r="E53" s="104"/>
      <c r="F53" s="104"/>
      <c r="G53" s="104"/>
      <c r="H53" s="104"/>
      <c r="I53" s="104"/>
      <c r="J53" s="104"/>
      <c r="K53" s="104"/>
      <c r="L53" s="104"/>
      <c r="M53" s="147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"/>
      <c r="AC53" s="104"/>
      <c r="AD53" s="10"/>
      <c r="AE53" s="147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P53" s="104"/>
      <c r="AQ53" s="104"/>
      <c r="AR53" s="104"/>
      <c r="AS53" s="104"/>
      <c r="AT53" s="104"/>
      <c r="AU53" s="104"/>
      <c r="AV53" s="104"/>
      <c r="AW53" s="104"/>
      <c r="AX53" s="104"/>
      <c r="AY53" s="104"/>
      <c r="AZ53" s="104"/>
      <c r="BA53" s="104"/>
      <c r="BB53" s="104"/>
      <c r="BC53" s="104"/>
      <c r="BD53" s="104"/>
      <c r="BE53" s="104"/>
      <c r="BF53" s="104"/>
      <c r="BG53" s="104"/>
      <c r="BH53" s="104"/>
      <c r="BI53" s="104"/>
      <c r="BJ53" s="104"/>
      <c r="BK53" s="104"/>
      <c r="BL53" s="104"/>
      <c r="BM53" s="104"/>
      <c r="BN53" s="104"/>
      <c r="BO53" s="104"/>
      <c r="BP53" s="104"/>
      <c r="BQ53" s="104"/>
    </row>
    <row r="54" spans="1:69">
      <c r="A54" s="104"/>
      <c r="B54" s="104"/>
      <c r="C54" s="155"/>
      <c r="D54" s="104"/>
      <c r="E54" s="104"/>
      <c r="F54" s="104"/>
      <c r="G54" s="104"/>
      <c r="H54" s="104"/>
      <c r="I54" s="104"/>
      <c r="J54" s="104"/>
      <c r="K54" s="104"/>
      <c r="L54" s="104"/>
      <c r="M54" s="147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"/>
      <c r="AC54" s="104"/>
      <c r="AD54" s="10"/>
      <c r="AE54" s="147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  <c r="AR54" s="104"/>
      <c r="AS54" s="104"/>
      <c r="AT54" s="104"/>
      <c r="AU54" s="104"/>
      <c r="AV54" s="104"/>
      <c r="AW54" s="104"/>
      <c r="AX54" s="104"/>
      <c r="AY54" s="104"/>
      <c r="AZ54" s="104"/>
      <c r="BA54" s="104"/>
      <c r="BB54" s="104"/>
      <c r="BC54" s="104"/>
      <c r="BD54" s="104"/>
      <c r="BE54" s="104"/>
      <c r="BF54" s="104"/>
      <c r="BG54" s="104"/>
      <c r="BH54" s="104"/>
      <c r="BI54" s="104"/>
      <c r="BJ54" s="104"/>
      <c r="BK54" s="104"/>
      <c r="BL54" s="104"/>
      <c r="BM54" s="104"/>
      <c r="BN54" s="104"/>
      <c r="BO54" s="104"/>
      <c r="BP54" s="104"/>
      <c r="BQ54" s="104"/>
    </row>
    <row r="55" spans="1:69">
      <c r="A55" s="104"/>
      <c r="B55" s="104"/>
      <c r="C55" s="155"/>
      <c r="D55" s="104"/>
      <c r="E55" s="104"/>
      <c r="F55" s="104"/>
      <c r="G55" s="104"/>
      <c r="H55" s="104"/>
      <c r="I55" s="104"/>
      <c r="J55" s="104"/>
      <c r="K55" s="104"/>
      <c r="L55" s="104"/>
      <c r="M55" s="147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"/>
      <c r="AC55" s="104"/>
      <c r="AD55" s="10"/>
      <c r="AE55" s="147"/>
      <c r="AF55" s="104"/>
      <c r="AG55" s="104"/>
      <c r="AH55" s="104"/>
      <c r="AI55" s="104"/>
      <c r="AJ55" s="104"/>
      <c r="AK55" s="104"/>
      <c r="AL55" s="104"/>
      <c r="AM55" s="104"/>
      <c r="AN55" s="104"/>
      <c r="AO55" s="104"/>
      <c r="AP55" s="104"/>
      <c r="AQ55" s="104"/>
      <c r="AR55" s="104"/>
      <c r="AS55" s="104"/>
      <c r="AT55" s="104"/>
      <c r="AU55" s="104"/>
      <c r="AV55" s="104"/>
      <c r="AW55" s="104"/>
      <c r="AX55" s="104"/>
      <c r="AY55" s="104"/>
      <c r="AZ55" s="104"/>
      <c r="BA55" s="104"/>
      <c r="BB55" s="104"/>
      <c r="BC55" s="104"/>
      <c r="BD55" s="104"/>
      <c r="BE55" s="104"/>
      <c r="BF55" s="104"/>
      <c r="BG55" s="104"/>
      <c r="BH55" s="104"/>
      <c r="BI55" s="104"/>
      <c r="BJ55" s="104"/>
      <c r="BK55" s="104"/>
      <c r="BL55" s="104"/>
      <c r="BM55" s="104"/>
      <c r="BN55" s="104"/>
      <c r="BO55" s="104"/>
      <c r="BP55" s="104"/>
      <c r="BQ55" s="104"/>
    </row>
    <row r="56" spans="1:69">
      <c r="A56" s="104"/>
      <c r="B56" s="104"/>
      <c r="C56" s="155"/>
      <c r="D56" s="104"/>
      <c r="E56" s="104"/>
      <c r="F56" s="104"/>
      <c r="G56" s="104"/>
      <c r="H56" s="104"/>
      <c r="I56" s="104"/>
      <c r="J56" s="104"/>
      <c r="K56" s="104"/>
      <c r="L56" s="104"/>
      <c r="M56" s="147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"/>
      <c r="AC56" s="104"/>
      <c r="AD56" s="10"/>
      <c r="AE56" s="147"/>
      <c r="AF56" s="104"/>
      <c r="AG56" s="104"/>
      <c r="AH56" s="104"/>
      <c r="AI56" s="104"/>
      <c r="AJ56" s="104"/>
      <c r="AK56" s="104"/>
      <c r="AL56" s="104"/>
      <c r="AM56" s="104"/>
      <c r="AN56" s="104"/>
      <c r="AO56" s="104"/>
      <c r="AP56" s="104"/>
      <c r="AQ56" s="104"/>
      <c r="AR56" s="104"/>
      <c r="AS56" s="104"/>
      <c r="AT56" s="104"/>
      <c r="AU56" s="104"/>
      <c r="AV56" s="104"/>
      <c r="AW56" s="104"/>
      <c r="AX56" s="104"/>
      <c r="AY56" s="104"/>
      <c r="AZ56" s="104"/>
      <c r="BA56" s="104"/>
      <c r="BB56" s="104"/>
      <c r="BC56" s="104"/>
      <c r="BD56" s="104"/>
      <c r="BE56" s="104"/>
      <c r="BF56" s="104"/>
      <c r="BG56" s="104"/>
      <c r="BH56" s="104"/>
      <c r="BI56" s="104"/>
      <c r="BJ56" s="104"/>
      <c r="BK56" s="104"/>
      <c r="BL56" s="104"/>
      <c r="BM56" s="104"/>
      <c r="BN56" s="104"/>
      <c r="BO56" s="104"/>
      <c r="BP56" s="104"/>
      <c r="BQ56" s="104"/>
    </row>
    <row r="57" spans="1:69">
      <c r="A57" s="104"/>
      <c r="B57" s="104"/>
      <c r="C57" s="155"/>
      <c r="D57" s="104"/>
      <c r="E57" s="104"/>
      <c r="F57" s="104"/>
      <c r="G57" s="104"/>
      <c r="H57" s="104"/>
      <c r="I57" s="104"/>
      <c r="J57" s="104"/>
      <c r="K57" s="104"/>
      <c r="L57" s="104"/>
      <c r="M57" s="147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"/>
      <c r="AC57" s="104"/>
      <c r="AD57" s="10"/>
      <c r="AE57" s="147"/>
      <c r="AF57" s="104"/>
      <c r="AG57" s="104"/>
      <c r="AH57" s="104"/>
      <c r="AI57" s="104"/>
      <c r="AJ57" s="104"/>
      <c r="AK57" s="104"/>
      <c r="AL57" s="104"/>
      <c r="AM57" s="104"/>
      <c r="AN57" s="104"/>
      <c r="AO57" s="104"/>
      <c r="AP57" s="104"/>
      <c r="AQ57" s="104"/>
      <c r="AR57" s="104"/>
      <c r="AS57" s="104"/>
      <c r="AT57" s="104"/>
      <c r="AU57" s="104"/>
      <c r="AV57" s="104"/>
      <c r="AW57" s="104"/>
      <c r="AX57" s="104"/>
      <c r="AY57" s="104"/>
      <c r="AZ57" s="104"/>
      <c r="BA57" s="104"/>
      <c r="BB57" s="104"/>
      <c r="BC57" s="104"/>
      <c r="BD57" s="104"/>
      <c r="BE57" s="104"/>
      <c r="BF57" s="104"/>
      <c r="BG57" s="104"/>
      <c r="BH57" s="104"/>
      <c r="BI57" s="104"/>
      <c r="BJ57" s="104"/>
      <c r="BK57" s="104"/>
      <c r="BL57" s="104"/>
      <c r="BM57" s="104"/>
      <c r="BN57" s="104"/>
      <c r="BO57" s="104"/>
      <c r="BP57" s="104"/>
      <c r="BQ57" s="104"/>
    </row>
    <row r="58" spans="1:69">
      <c r="A58" s="104"/>
      <c r="B58" s="104"/>
      <c r="C58" s="155"/>
      <c r="D58" s="104"/>
      <c r="E58" s="104"/>
      <c r="F58" s="104"/>
      <c r="G58" s="104"/>
      <c r="H58" s="104"/>
      <c r="I58" s="104"/>
      <c r="J58" s="104"/>
      <c r="K58" s="104"/>
      <c r="L58" s="104"/>
      <c r="M58" s="147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"/>
      <c r="AC58" s="104"/>
      <c r="AD58" s="10"/>
      <c r="AE58" s="147"/>
      <c r="AF58" s="104"/>
      <c r="AG58" s="104"/>
      <c r="AH58" s="104"/>
      <c r="AI58" s="104"/>
      <c r="AJ58" s="104"/>
      <c r="AK58" s="104"/>
      <c r="AL58" s="104"/>
      <c r="AM58" s="104"/>
      <c r="AN58" s="104"/>
      <c r="AO58" s="104"/>
      <c r="AP58" s="104"/>
      <c r="AQ58" s="104"/>
      <c r="AR58" s="104"/>
      <c r="AS58" s="104"/>
      <c r="AT58" s="104"/>
      <c r="AU58" s="104"/>
      <c r="AV58" s="104"/>
      <c r="AW58" s="104"/>
      <c r="AX58" s="104"/>
      <c r="AY58" s="104"/>
      <c r="AZ58" s="104"/>
      <c r="BA58" s="104"/>
      <c r="BB58" s="104"/>
      <c r="BC58" s="104"/>
      <c r="BD58" s="104"/>
      <c r="BE58" s="104"/>
      <c r="BF58" s="104"/>
      <c r="BG58" s="104"/>
      <c r="BH58" s="104"/>
      <c r="BI58" s="104"/>
      <c r="BJ58" s="104"/>
      <c r="BK58" s="104"/>
      <c r="BL58" s="104"/>
      <c r="BM58" s="104"/>
      <c r="BN58" s="104"/>
      <c r="BO58" s="104"/>
      <c r="BP58" s="104"/>
      <c r="BQ58" s="104"/>
    </row>
    <row r="59" spans="1:69">
      <c r="A59" s="104"/>
      <c r="B59" s="104"/>
      <c r="C59" s="155"/>
      <c r="D59" s="104"/>
      <c r="E59" s="104"/>
      <c r="F59" s="104"/>
      <c r="G59" s="104"/>
      <c r="H59" s="104"/>
      <c r="I59" s="104"/>
      <c r="J59" s="104"/>
      <c r="K59" s="104"/>
      <c r="L59" s="104"/>
      <c r="M59" s="147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"/>
      <c r="AC59" s="104"/>
      <c r="AD59" s="10"/>
      <c r="AE59" s="147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  <c r="AR59" s="104"/>
      <c r="AS59" s="104"/>
      <c r="AT59" s="104"/>
      <c r="AU59" s="104"/>
      <c r="AV59" s="104"/>
      <c r="AW59" s="104"/>
      <c r="AX59" s="104"/>
      <c r="AY59" s="104"/>
      <c r="AZ59" s="104"/>
      <c r="BA59" s="104"/>
      <c r="BB59" s="104"/>
      <c r="BC59" s="104"/>
      <c r="BD59" s="104"/>
      <c r="BE59" s="104"/>
      <c r="BF59" s="104"/>
      <c r="BG59" s="104"/>
      <c r="BH59" s="104"/>
      <c r="BI59" s="104"/>
      <c r="BJ59" s="104"/>
      <c r="BK59" s="104"/>
      <c r="BL59" s="104"/>
      <c r="BM59" s="104"/>
      <c r="BN59" s="104"/>
      <c r="BO59" s="104"/>
      <c r="BP59" s="104"/>
      <c r="BQ59" s="104"/>
    </row>
    <row r="60" spans="1:69">
      <c r="A60" s="104"/>
      <c r="B60" s="104"/>
      <c r="C60" s="155"/>
      <c r="D60" s="104"/>
      <c r="E60" s="104"/>
      <c r="F60" s="104"/>
      <c r="G60" s="104"/>
      <c r="H60" s="104"/>
      <c r="I60" s="104"/>
      <c r="J60" s="104"/>
      <c r="K60" s="104"/>
      <c r="L60" s="104"/>
      <c r="M60" s="147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"/>
      <c r="AC60" s="104"/>
      <c r="AD60" s="10"/>
      <c r="AE60" s="147"/>
      <c r="AF60" s="104"/>
      <c r="AG60" s="104"/>
      <c r="AH60" s="104"/>
      <c r="AI60" s="104"/>
      <c r="AJ60" s="104"/>
      <c r="AK60" s="104"/>
      <c r="AL60" s="104"/>
      <c r="AM60" s="104"/>
      <c r="AN60" s="104"/>
      <c r="AO60" s="104"/>
      <c r="AP60" s="104"/>
      <c r="AQ60" s="104"/>
      <c r="AR60" s="104"/>
      <c r="AS60" s="104"/>
      <c r="AT60" s="104"/>
      <c r="AU60" s="104"/>
      <c r="AV60" s="104"/>
      <c r="AW60" s="104"/>
      <c r="AX60" s="104"/>
      <c r="AY60" s="104"/>
      <c r="AZ60" s="104"/>
      <c r="BA60" s="104"/>
      <c r="BB60" s="104"/>
      <c r="BC60" s="104"/>
      <c r="BD60" s="104"/>
      <c r="BE60" s="104"/>
      <c r="BF60" s="104"/>
      <c r="BG60" s="104"/>
      <c r="BH60" s="104"/>
      <c r="BI60" s="104"/>
      <c r="BJ60" s="104"/>
      <c r="BK60" s="104"/>
      <c r="BL60" s="104"/>
      <c r="BM60" s="104"/>
      <c r="BN60" s="104"/>
      <c r="BO60" s="104"/>
      <c r="BP60" s="104"/>
      <c r="BQ60" s="104"/>
    </row>
    <row r="61" spans="1:69">
      <c r="A61" s="104"/>
      <c r="B61" s="104"/>
      <c r="C61" s="155"/>
      <c r="D61" s="104"/>
      <c r="E61" s="104"/>
      <c r="F61" s="104"/>
      <c r="G61" s="104"/>
      <c r="H61" s="104"/>
      <c r="I61" s="104"/>
      <c r="J61" s="104"/>
      <c r="K61" s="104"/>
      <c r="L61" s="104"/>
      <c r="M61" s="147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"/>
      <c r="AC61" s="104"/>
      <c r="AD61" s="10"/>
      <c r="AE61" s="147"/>
      <c r="AF61" s="104"/>
      <c r="AG61" s="104"/>
      <c r="AH61" s="104"/>
      <c r="AI61" s="104"/>
      <c r="AJ61" s="104"/>
      <c r="AK61" s="104"/>
      <c r="AL61" s="104"/>
      <c r="AM61" s="104"/>
      <c r="AN61" s="104"/>
      <c r="AO61" s="104"/>
      <c r="AP61" s="104"/>
      <c r="AQ61" s="104"/>
      <c r="AR61" s="104"/>
      <c r="AS61" s="104"/>
      <c r="AT61" s="104"/>
      <c r="AU61" s="104"/>
      <c r="AV61" s="104"/>
      <c r="AW61" s="104"/>
      <c r="AX61" s="104"/>
      <c r="AY61" s="104"/>
      <c r="AZ61" s="104"/>
      <c r="BA61" s="104"/>
      <c r="BB61" s="104"/>
      <c r="BC61" s="104"/>
      <c r="BD61" s="104"/>
      <c r="BE61" s="104"/>
      <c r="BF61" s="104"/>
      <c r="BG61" s="104"/>
      <c r="BH61" s="104"/>
      <c r="BI61" s="104"/>
      <c r="BJ61" s="104"/>
      <c r="BK61" s="104"/>
      <c r="BL61" s="104"/>
      <c r="BM61" s="104"/>
      <c r="BN61" s="104"/>
      <c r="BO61" s="104"/>
      <c r="BP61" s="104"/>
      <c r="BQ61" s="104"/>
    </row>
    <row r="62" spans="1:69">
      <c r="A62" s="104"/>
      <c r="B62" s="104"/>
      <c r="C62" s="155"/>
      <c r="D62" s="104"/>
      <c r="E62" s="104"/>
      <c r="F62" s="104"/>
      <c r="G62" s="104"/>
      <c r="H62" s="104"/>
      <c r="I62" s="104"/>
      <c r="J62" s="104"/>
      <c r="K62" s="104"/>
      <c r="L62" s="104"/>
      <c r="M62" s="147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"/>
      <c r="AC62" s="104"/>
      <c r="AD62" s="10"/>
      <c r="AE62" s="147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/>
      <c r="AS62" s="104"/>
      <c r="AT62" s="104"/>
      <c r="AU62" s="104"/>
      <c r="AV62" s="104"/>
      <c r="AW62" s="104"/>
      <c r="AX62" s="104"/>
      <c r="AY62" s="104"/>
      <c r="AZ62" s="104"/>
      <c r="BA62" s="104"/>
      <c r="BB62" s="104"/>
      <c r="BC62" s="104"/>
      <c r="BD62" s="104"/>
      <c r="BE62" s="104"/>
      <c r="BF62" s="104"/>
      <c r="BG62" s="104"/>
      <c r="BH62" s="104"/>
      <c r="BI62" s="104"/>
      <c r="BJ62" s="104"/>
      <c r="BK62" s="104"/>
      <c r="BL62" s="104"/>
      <c r="BM62" s="104"/>
      <c r="BN62" s="104"/>
      <c r="BO62" s="104"/>
      <c r="BP62" s="104"/>
      <c r="BQ62" s="104"/>
    </row>
    <row r="63" spans="1:69">
      <c r="A63" s="104"/>
      <c r="B63" s="104"/>
      <c r="C63" s="155"/>
      <c r="D63" s="104"/>
      <c r="E63" s="104"/>
      <c r="F63" s="104"/>
      <c r="G63" s="104"/>
      <c r="H63" s="104"/>
      <c r="I63" s="104"/>
      <c r="J63" s="104"/>
      <c r="K63" s="104"/>
      <c r="L63" s="104"/>
      <c r="M63" s="147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"/>
      <c r="AC63" s="104"/>
      <c r="AD63" s="10"/>
      <c r="AE63" s="147"/>
      <c r="AF63" s="104"/>
      <c r="AG63" s="104"/>
      <c r="AH63" s="104"/>
      <c r="AI63" s="104"/>
      <c r="AJ63" s="104"/>
      <c r="AK63" s="104"/>
      <c r="AL63" s="104"/>
      <c r="AM63" s="104"/>
      <c r="AN63" s="104"/>
      <c r="AO63" s="104"/>
      <c r="AP63" s="104"/>
      <c r="AQ63" s="104"/>
      <c r="AR63" s="104"/>
      <c r="AS63" s="104"/>
      <c r="AT63" s="104"/>
      <c r="AU63" s="104"/>
      <c r="AV63" s="104"/>
      <c r="AW63" s="104"/>
      <c r="AX63" s="104"/>
      <c r="AY63" s="104"/>
      <c r="AZ63" s="104"/>
      <c r="BA63" s="104"/>
      <c r="BB63" s="104"/>
      <c r="BC63" s="104"/>
      <c r="BD63" s="104"/>
      <c r="BE63" s="104"/>
      <c r="BF63" s="104"/>
      <c r="BG63" s="104"/>
      <c r="BH63" s="104"/>
      <c r="BI63" s="104"/>
      <c r="BJ63" s="104"/>
      <c r="BK63" s="104"/>
      <c r="BL63" s="104"/>
      <c r="BM63" s="104"/>
      <c r="BN63" s="104"/>
      <c r="BO63" s="104"/>
      <c r="BP63" s="104"/>
      <c r="BQ63" s="104"/>
    </row>
    <row r="64" spans="1:69">
      <c r="A64" s="104"/>
      <c r="B64" s="104"/>
      <c r="C64" s="155"/>
      <c r="D64" s="104"/>
      <c r="E64" s="104"/>
      <c r="F64" s="104"/>
      <c r="G64" s="104"/>
      <c r="H64" s="104"/>
      <c r="I64" s="104"/>
      <c r="J64" s="104"/>
      <c r="K64" s="104"/>
      <c r="L64" s="104"/>
      <c r="M64" s="147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"/>
      <c r="AC64" s="104"/>
      <c r="AD64" s="10"/>
      <c r="AE64" s="147"/>
      <c r="AF64" s="104"/>
      <c r="AG64" s="104"/>
      <c r="AH64" s="104"/>
      <c r="AI64" s="104"/>
      <c r="AJ64" s="104"/>
      <c r="AK64" s="104"/>
      <c r="AL64" s="104"/>
      <c r="AM64" s="104"/>
      <c r="AN64" s="104"/>
      <c r="AO64" s="104"/>
      <c r="AP64" s="104"/>
      <c r="AQ64" s="104"/>
      <c r="AR64" s="104"/>
      <c r="AS64" s="104"/>
      <c r="AT64" s="104"/>
      <c r="AU64" s="104"/>
      <c r="AV64" s="104"/>
      <c r="AW64" s="104"/>
      <c r="AX64" s="104"/>
      <c r="AY64" s="104"/>
      <c r="AZ64" s="104"/>
      <c r="BA64" s="104"/>
      <c r="BB64" s="104"/>
      <c r="BC64" s="104"/>
      <c r="BD64" s="104"/>
      <c r="BE64" s="104"/>
      <c r="BF64" s="104"/>
      <c r="BG64" s="104"/>
      <c r="BH64" s="104"/>
      <c r="BI64" s="104"/>
      <c r="BJ64" s="104"/>
      <c r="BK64" s="104"/>
      <c r="BL64" s="104"/>
      <c r="BM64" s="104"/>
      <c r="BN64" s="104"/>
      <c r="BO64" s="104"/>
      <c r="BP64" s="104"/>
      <c r="BQ64" s="104"/>
    </row>
    <row r="65" spans="1:69">
      <c r="A65" s="104"/>
      <c r="B65" s="104"/>
      <c r="C65" s="155"/>
      <c r="D65" s="104"/>
      <c r="E65" s="104"/>
      <c r="F65" s="104"/>
      <c r="G65" s="104"/>
      <c r="H65" s="104"/>
      <c r="I65" s="104"/>
      <c r="J65" s="104"/>
      <c r="K65" s="104"/>
      <c r="L65" s="104"/>
      <c r="M65" s="147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"/>
      <c r="AC65" s="104"/>
      <c r="AD65" s="10"/>
      <c r="AE65" s="147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04"/>
      <c r="AQ65" s="104"/>
      <c r="AR65" s="104"/>
      <c r="AS65" s="104"/>
      <c r="AT65" s="104"/>
      <c r="AU65" s="104"/>
      <c r="AV65" s="104"/>
      <c r="AW65" s="104"/>
      <c r="AX65" s="104"/>
      <c r="AY65" s="104"/>
      <c r="AZ65" s="104"/>
      <c r="BA65" s="104"/>
      <c r="BB65" s="104"/>
      <c r="BC65" s="104"/>
      <c r="BD65" s="104"/>
      <c r="BE65" s="104"/>
      <c r="BF65" s="104"/>
      <c r="BG65" s="104"/>
      <c r="BH65" s="104"/>
      <c r="BI65" s="104"/>
      <c r="BJ65" s="104"/>
      <c r="BK65" s="104"/>
      <c r="BL65" s="104"/>
      <c r="BM65" s="104"/>
      <c r="BN65" s="104"/>
      <c r="BO65" s="104"/>
      <c r="BP65" s="104"/>
      <c r="BQ65" s="104"/>
    </row>
    <row r="66" spans="1:69">
      <c r="A66" s="104"/>
      <c r="B66" s="104"/>
      <c r="C66" s="155"/>
      <c r="D66" s="104"/>
      <c r="E66" s="104"/>
      <c r="F66" s="104"/>
      <c r="G66" s="104"/>
      <c r="H66" s="104"/>
      <c r="I66" s="104"/>
      <c r="J66" s="104"/>
      <c r="K66" s="104"/>
      <c r="L66" s="104"/>
      <c r="M66" s="147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"/>
      <c r="AC66" s="104"/>
      <c r="AD66" s="10"/>
      <c r="AE66" s="147"/>
      <c r="AF66" s="104"/>
      <c r="AG66" s="104"/>
      <c r="AH66" s="104"/>
      <c r="AI66" s="104"/>
      <c r="AJ66" s="104"/>
      <c r="AK66" s="104"/>
      <c r="AL66" s="104"/>
      <c r="AM66" s="104"/>
      <c r="AN66" s="104"/>
      <c r="AO66" s="104"/>
      <c r="AP66" s="104"/>
      <c r="AQ66" s="104"/>
      <c r="AR66" s="104"/>
      <c r="AS66" s="104"/>
      <c r="AT66" s="104"/>
      <c r="AU66" s="104"/>
      <c r="AV66" s="104"/>
      <c r="AW66" s="104"/>
      <c r="AX66" s="104"/>
      <c r="AY66" s="104"/>
      <c r="AZ66" s="104"/>
      <c r="BA66" s="104"/>
      <c r="BB66" s="104"/>
      <c r="BC66" s="104"/>
      <c r="BD66" s="104"/>
      <c r="BE66" s="104"/>
      <c r="BF66" s="104"/>
      <c r="BG66" s="104"/>
      <c r="BH66" s="104"/>
      <c r="BI66" s="104"/>
      <c r="BJ66" s="104"/>
      <c r="BK66" s="104"/>
      <c r="BL66" s="104"/>
      <c r="BM66" s="104"/>
      <c r="BN66" s="104"/>
      <c r="BO66" s="104"/>
      <c r="BP66" s="104"/>
      <c r="BQ66" s="104"/>
    </row>
    <row r="67" spans="1:69">
      <c r="A67" s="104"/>
      <c r="B67" s="104"/>
      <c r="C67" s="155"/>
      <c r="D67" s="104"/>
      <c r="E67" s="104"/>
      <c r="F67" s="104"/>
      <c r="G67" s="104"/>
      <c r="H67" s="104"/>
      <c r="I67" s="104"/>
      <c r="J67" s="104"/>
      <c r="K67" s="104"/>
      <c r="L67" s="104"/>
      <c r="M67" s="147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"/>
      <c r="AC67" s="104"/>
      <c r="AD67" s="10"/>
      <c r="AE67" s="147"/>
      <c r="AF67" s="104"/>
      <c r="AG67" s="104"/>
      <c r="AH67" s="104"/>
      <c r="AI67" s="104"/>
      <c r="AJ67" s="104"/>
      <c r="AK67" s="104"/>
      <c r="AL67" s="104"/>
      <c r="AM67" s="104"/>
      <c r="AN67" s="104"/>
      <c r="AO67" s="104"/>
      <c r="AP67" s="104"/>
      <c r="AQ67" s="104"/>
      <c r="AR67" s="104"/>
      <c r="AS67" s="104"/>
      <c r="AT67" s="104"/>
      <c r="AU67" s="104"/>
      <c r="AV67" s="104"/>
      <c r="AW67" s="104"/>
      <c r="AX67" s="104"/>
      <c r="AY67" s="104"/>
      <c r="AZ67" s="104"/>
      <c r="BA67" s="104"/>
      <c r="BB67" s="104"/>
      <c r="BC67" s="104"/>
      <c r="BD67" s="104"/>
      <c r="BE67" s="104"/>
      <c r="BF67" s="104"/>
      <c r="BG67" s="104"/>
      <c r="BH67" s="104"/>
      <c r="BI67" s="104"/>
      <c r="BJ67" s="104"/>
      <c r="BK67" s="104"/>
      <c r="BL67" s="104"/>
      <c r="BM67" s="104"/>
      <c r="BN67" s="104"/>
      <c r="BO67" s="104"/>
      <c r="BP67" s="104"/>
      <c r="BQ67" s="104"/>
    </row>
    <row r="68" spans="1:69">
      <c r="A68" s="104"/>
      <c r="B68" s="104"/>
      <c r="C68" s="155"/>
      <c r="D68" s="104"/>
      <c r="E68" s="104"/>
      <c r="F68" s="104"/>
      <c r="G68" s="104"/>
      <c r="H68" s="104"/>
      <c r="I68" s="104"/>
      <c r="J68" s="104"/>
      <c r="K68" s="104"/>
      <c r="L68" s="104"/>
      <c r="M68" s="147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"/>
      <c r="AC68" s="104"/>
      <c r="AD68" s="10"/>
      <c r="AE68" s="147"/>
      <c r="AF68" s="104"/>
      <c r="AG68" s="104"/>
      <c r="AH68" s="104"/>
      <c r="AI68" s="104"/>
      <c r="AJ68" s="104"/>
      <c r="AK68" s="104"/>
      <c r="AL68" s="104"/>
      <c r="AM68" s="104"/>
      <c r="AN68" s="104"/>
      <c r="AO68" s="104"/>
      <c r="AP68" s="104"/>
      <c r="AQ68" s="104"/>
      <c r="AR68" s="104"/>
      <c r="AS68" s="104"/>
      <c r="AT68" s="104"/>
      <c r="AU68" s="104"/>
      <c r="AV68" s="104"/>
      <c r="AW68" s="104"/>
      <c r="AX68" s="104"/>
      <c r="AY68" s="104"/>
      <c r="AZ68" s="104"/>
      <c r="BA68" s="104"/>
      <c r="BB68" s="104"/>
      <c r="BC68" s="104"/>
      <c r="BD68" s="104"/>
      <c r="BE68" s="104"/>
      <c r="BF68" s="104"/>
      <c r="BG68" s="104"/>
      <c r="BH68" s="104"/>
      <c r="BI68" s="104"/>
      <c r="BJ68" s="104"/>
      <c r="BK68" s="104"/>
      <c r="BL68" s="104"/>
      <c r="BM68" s="104"/>
      <c r="BN68" s="104"/>
      <c r="BO68" s="104"/>
      <c r="BP68" s="104"/>
      <c r="BQ68" s="104"/>
    </row>
    <row r="69" spans="1:69">
      <c r="A69" s="104"/>
      <c r="B69" s="104"/>
      <c r="C69" s="155"/>
      <c r="D69" s="104"/>
      <c r="E69" s="104"/>
      <c r="F69" s="104"/>
      <c r="G69" s="104"/>
      <c r="H69" s="104"/>
      <c r="I69" s="104"/>
      <c r="J69" s="104"/>
      <c r="K69" s="104"/>
      <c r="L69" s="104"/>
      <c r="M69" s="147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"/>
      <c r="AC69" s="104"/>
      <c r="AD69" s="10"/>
      <c r="AE69" s="147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  <c r="AR69" s="104"/>
      <c r="AS69" s="104"/>
      <c r="AT69" s="104"/>
      <c r="AU69" s="104"/>
      <c r="AV69" s="104"/>
      <c r="AW69" s="104"/>
      <c r="AX69" s="104"/>
      <c r="AY69" s="104"/>
      <c r="AZ69" s="104"/>
      <c r="BA69" s="104"/>
      <c r="BB69" s="104"/>
      <c r="BC69" s="104"/>
      <c r="BD69" s="104"/>
      <c r="BE69" s="104"/>
      <c r="BF69" s="104"/>
      <c r="BG69" s="104"/>
      <c r="BH69" s="104"/>
      <c r="BI69" s="104"/>
      <c r="BJ69" s="104"/>
      <c r="BK69" s="104"/>
      <c r="BL69" s="104"/>
      <c r="BM69" s="104"/>
      <c r="BN69" s="104"/>
      <c r="BO69" s="104"/>
      <c r="BP69" s="104"/>
      <c r="BQ69" s="104"/>
    </row>
    <row r="70" spans="1:69">
      <c r="A70" s="104"/>
      <c r="B70" s="104"/>
      <c r="C70" s="155"/>
      <c r="D70" s="104"/>
      <c r="E70" s="104"/>
      <c r="F70" s="104"/>
      <c r="G70" s="104"/>
      <c r="H70" s="104"/>
      <c r="I70" s="104"/>
      <c r="J70" s="104"/>
      <c r="K70" s="104"/>
      <c r="L70" s="104"/>
      <c r="M70" s="147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"/>
      <c r="AC70" s="104"/>
      <c r="AD70" s="10"/>
      <c r="AE70" s="147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104"/>
      <c r="AT70" s="104"/>
      <c r="AU70" s="104"/>
      <c r="AV70" s="104"/>
      <c r="AW70" s="104"/>
      <c r="AX70" s="104"/>
      <c r="AY70" s="104"/>
      <c r="AZ70" s="104"/>
      <c r="BA70" s="104"/>
      <c r="BB70" s="104"/>
      <c r="BC70" s="104"/>
      <c r="BD70" s="104"/>
      <c r="BE70" s="104"/>
      <c r="BF70" s="104"/>
      <c r="BG70" s="104"/>
      <c r="BH70" s="104"/>
      <c r="BI70" s="104"/>
      <c r="BJ70" s="104"/>
      <c r="BK70" s="104"/>
      <c r="BL70" s="104"/>
      <c r="BM70" s="104"/>
      <c r="BN70" s="104"/>
      <c r="BO70" s="104"/>
      <c r="BP70" s="104"/>
      <c r="BQ70" s="104"/>
    </row>
    <row r="71" spans="1:69">
      <c r="A71" s="104"/>
      <c r="B71" s="104"/>
      <c r="C71" s="155"/>
      <c r="D71" s="104"/>
      <c r="E71" s="104"/>
      <c r="F71" s="104"/>
      <c r="G71" s="104"/>
      <c r="H71" s="104"/>
      <c r="I71" s="104"/>
      <c r="J71" s="104"/>
      <c r="K71" s="104"/>
      <c r="L71" s="104"/>
      <c r="M71" s="147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"/>
      <c r="AC71" s="104"/>
      <c r="AD71" s="10"/>
      <c r="AE71" s="147"/>
      <c r="AF71" s="104"/>
      <c r="AG71" s="104"/>
      <c r="AH71" s="104"/>
      <c r="AI71" s="104"/>
      <c r="AJ71" s="104"/>
      <c r="AK71" s="104"/>
      <c r="AL71" s="104"/>
      <c r="AM71" s="104"/>
      <c r="AN71" s="104"/>
      <c r="AO71" s="104"/>
      <c r="AP71" s="104"/>
      <c r="AQ71" s="104"/>
      <c r="AR71" s="104"/>
      <c r="AS71" s="104"/>
      <c r="AT71" s="104"/>
      <c r="AU71" s="104"/>
      <c r="AV71" s="104"/>
      <c r="AW71" s="104"/>
      <c r="AX71" s="104"/>
      <c r="AY71" s="104"/>
      <c r="AZ71" s="104"/>
      <c r="BA71" s="104"/>
      <c r="BB71" s="104"/>
      <c r="BC71" s="104"/>
      <c r="BD71" s="104"/>
      <c r="BE71" s="104"/>
      <c r="BF71" s="104"/>
      <c r="BG71" s="104"/>
      <c r="BH71" s="104"/>
      <c r="BI71" s="104"/>
      <c r="BJ71" s="104"/>
      <c r="BK71" s="104"/>
      <c r="BL71" s="104"/>
      <c r="BM71" s="104"/>
      <c r="BN71" s="104"/>
      <c r="BO71" s="104"/>
      <c r="BP71" s="104"/>
      <c r="BQ71" s="104"/>
    </row>
    <row r="72" spans="1:69">
      <c r="A72" s="104"/>
      <c r="B72" s="104"/>
      <c r="C72" s="155"/>
      <c r="D72" s="104"/>
      <c r="E72" s="104"/>
      <c r="F72" s="104"/>
      <c r="G72" s="104"/>
      <c r="H72" s="104"/>
      <c r="I72" s="104"/>
      <c r="J72" s="104"/>
      <c r="K72" s="104"/>
      <c r="L72" s="104"/>
      <c r="M72" s="147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"/>
      <c r="AC72" s="104"/>
      <c r="AD72" s="10"/>
      <c r="AE72" s="147"/>
      <c r="AF72" s="104"/>
      <c r="AG72" s="104"/>
      <c r="AH72" s="104"/>
      <c r="AI72" s="104"/>
      <c r="AJ72" s="104"/>
      <c r="AK72" s="104"/>
      <c r="AL72" s="104"/>
      <c r="AM72" s="104"/>
      <c r="AN72" s="104"/>
      <c r="AO72" s="104"/>
      <c r="AP72" s="104"/>
      <c r="AQ72" s="104"/>
      <c r="AR72" s="104"/>
      <c r="AS72" s="104"/>
      <c r="AT72" s="104"/>
      <c r="AU72" s="104"/>
      <c r="AV72" s="104"/>
      <c r="AW72" s="104"/>
      <c r="AX72" s="104"/>
      <c r="AY72" s="104"/>
      <c r="AZ72" s="104"/>
      <c r="BA72" s="104"/>
      <c r="BB72" s="104"/>
      <c r="BC72" s="104"/>
      <c r="BD72" s="104"/>
      <c r="BE72" s="104"/>
      <c r="BF72" s="104"/>
      <c r="BG72" s="104"/>
      <c r="BH72" s="104"/>
      <c r="BI72" s="104"/>
      <c r="BJ72" s="104"/>
      <c r="BK72" s="104"/>
      <c r="BL72" s="104"/>
      <c r="BM72" s="104"/>
      <c r="BN72" s="104"/>
      <c r="BO72" s="104"/>
      <c r="BP72" s="104"/>
      <c r="BQ72" s="104"/>
    </row>
    <row r="73" spans="1:69">
      <c r="A73" s="104"/>
      <c r="B73" s="104"/>
      <c r="C73" s="155"/>
      <c r="D73" s="104"/>
      <c r="E73" s="104"/>
      <c r="F73" s="104"/>
      <c r="G73" s="104"/>
      <c r="H73" s="104"/>
      <c r="I73" s="104"/>
      <c r="J73" s="104"/>
      <c r="K73" s="104"/>
      <c r="L73" s="104"/>
      <c r="M73" s="147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"/>
      <c r="AC73" s="104"/>
      <c r="AD73" s="10"/>
      <c r="AE73" s="147"/>
      <c r="AF73" s="104"/>
      <c r="AG73" s="104"/>
      <c r="AH73" s="104"/>
      <c r="AI73" s="104"/>
      <c r="AJ73" s="104"/>
      <c r="AK73" s="104"/>
      <c r="AL73" s="104"/>
      <c r="AM73" s="104"/>
      <c r="AN73" s="104"/>
      <c r="AO73" s="104"/>
      <c r="AP73" s="104"/>
      <c r="AQ73" s="104"/>
      <c r="AR73" s="104"/>
      <c r="AS73" s="104"/>
      <c r="AT73" s="104"/>
      <c r="AU73" s="104"/>
      <c r="AV73" s="104"/>
      <c r="AW73" s="104"/>
      <c r="AX73" s="104"/>
      <c r="AY73" s="104"/>
      <c r="AZ73" s="104"/>
      <c r="BA73" s="104"/>
      <c r="BB73" s="104"/>
      <c r="BC73" s="104"/>
      <c r="BD73" s="104"/>
      <c r="BE73" s="104"/>
      <c r="BF73" s="104"/>
      <c r="BG73" s="104"/>
      <c r="BH73" s="104"/>
      <c r="BI73" s="104"/>
      <c r="BJ73" s="104"/>
      <c r="BK73" s="104"/>
      <c r="BL73" s="104"/>
      <c r="BM73" s="104"/>
      <c r="BN73" s="104"/>
      <c r="BO73" s="104"/>
      <c r="BP73" s="104"/>
      <c r="BQ73" s="104"/>
    </row>
    <row r="74" spans="1:69">
      <c r="A74" s="104"/>
      <c r="B74" s="104"/>
      <c r="C74" s="155"/>
      <c r="D74" s="104"/>
      <c r="E74" s="104"/>
      <c r="F74" s="104"/>
      <c r="G74" s="104"/>
      <c r="H74" s="104"/>
      <c r="I74" s="104"/>
      <c r="J74" s="104"/>
      <c r="K74" s="104"/>
      <c r="L74" s="104"/>
      <c r="M74" s="147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"/>
      <c r="AC74" s="104"/>
      <c r="AD74" s="10"/>
      <c r="AE74" s="147"/>
      <c r="AF74" s="104"/>
      <c r="AG74" s="104"/>
      <c r="AH74" s="104"/>
      <c r="AI74" s="104"/>
      <c r="AJ74" s="104"/>
      <c r="AK74" s="104"/>
      <c r="AL74" s="104"/>
      <c r="AM74" s="104"/>
      <c r="AN74" s="104"/>
      <c r="AO74" s="104"/>
      <c r="AP74" s="104"/>
      <c r="AQ74" s="104"/>
      <c r="AR74" s="104"/>
      <c r="AS74" s="104"/>
      <c r="AT74" s="104"/>
      <c r="AU74" s="104"/>
      <c r="AV74" s="104"/>
      <c r="AW74" s="104"/>
      <c r="AX74" s="104"/>
      <c r="AY74" s="104"/>
      <c r="AZ74" s="104"/>
      <c r="BA74" s="104"/>
      <c r="BB74" s="104"/>
      <c r="BC74" s="104"/>
      <c r="BD74" s="104"/>
      <c r="BE74" s="104"/>
      <c r="BF74" s="104"/>
      <c r="BG74" s="104"/>
      <c r="BH74" s="104"/>
      <c r="BI74" s="104"/>
      <c r="BJ74" s="104"/>
      <c r="BK74" s="104"/>
      <c r="BL74" s="104"/>
      <c r="BM74" s="104"/>
      <c r="BN74" s="104"/>
      <c r="BO74" s="104"/>
      <c r="BP74" s="104"/>
      <c r="BQ74" s="104"/>
    </row>
    <row r="75" spans="1:69">
      <c r="A75" s="104"/>
      <c r="B75" s="104"/>
      <c r="C75" s="155"/>
      <c r="D75" s="104"/>
      <c r="E75" s="104"/>
      <c r="F75" s="104"/>
      <c r="G75" s="104"/>
      <c r="H75" s="104"/>
      <c r="I75" s="104"/>
      <c r="J75" s="104"/>
      <c r="K75" s="104"/>
      <c r="L75" s="104"/>
      <c r="M75" s="147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"/>
      <c r="AC75" s="104"/>
      <c r="AD75" s="10"/>
      <c r="AE75" s="147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04"/>
      <c r="AQ75" s="104"/>
      <c r="AR75" s="104"/>
      <c r="AS75" s="104"/>
      <c r="AT75" s="104"/>
      <c r="AU75" s="104"/>
      <c r="AV75" s="104"/>
      <c r="AW75" s="104"/>
      <c r="AX75" s="104"/>
      <c r="AY75" s="104"/>
      <c r="AZ75" s="104"/>
      <c r="BA75" s="104"/>
      <c r="BB75" s="104"/>
      <c r="BC75" s="104"/>
      <c r="BD75" s="104"/>
      <c r="BE75" s="104"/>
      <c r="BF75" s="104"/>
      <c r="BG75" s="104"/>
      <c r="BH75" s="104"/>
      <c r="BI75" s="104"/>
      <c r="BJ75" s="104"/>
      <c r="BK75" s="104"/>
      <c r="BL75" s="104"/>
      <c r="BM75" s="104"/>
      <c r="BN75" s="104"/>
      <c r="BO75" s="104"/>
      <c r="BP75" s="104"/>
      <c r="BQ75" s="104"/>
    </row>
    <row r="76" spans="1:69">
      <c r="A76" s="104"/>
      <c r="B76" s="104"/>
      <c r="C76" s="155"/>
      <c r="D76" s="104"/>
      <c r="E76" s="104"/>
      <c r="F76" s="104"/>
      <c r="G76" s="104"/>
      <c r="H76" s="104"/>
      <c r="I76" s="104"/>
      <c r="J76" s="104"/>
      <c r="K76" s="104"/>
      <c r="L76" s="104"/>
      <c r="M76" s="147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  <c r="AA76" s="104"/>
      <c r="AB76" s="10"/>
      <c r="AC76" s="104"/>
      <c r="AD76" s="10"/>
      <c r="AE76" s="147"/>
      <c r="AF76" s="104"/>
      <c r="AG76" s="104"/>
      <c r="AH76" s="104"/>
      <c r="AI76" s="104"/>
      <c r="AJ76" s="104"/>
      <c r="AK76" s="104"/>
      <c r="AL76" s="104"/>
      <c r="AM76" s="104"/>
      <c r="AN76" s="104"/>
      <c r="AO76" s="104"/>
      <c r="AP76" s="104"/>
      <c r="AQ76" s="104"/>
      <c r="AR76" s="104"/>
      <c r="AS76" s="104"/>
      <c r="AT76" s="104"/>
      <c r="AU76" s="104"/>
      <c r="AV76" s="104"/>
      <c r="AW76" s="104"/>
      <c r="AX76" s="104"/>
      <c r="AY76" s="104"/>
      <c r="AZ76" s="104"/>
      <c r="BA76" s="104"/>
      <c r="BB76" s="104"/>
      <c r="BC76" s="104"/>
      <c r="BD76" s="104"/>
      <c r="BE76" s="104"/>
      <c r="BF76" s="104"/>
      <c r="BG76" s="104"/>
      <c r="BH76" s="104"/>
      <c r="BI76" s="104"/>
      <c r="BJ76" s="104"/>
      <c r="BK76" s="104"/>
      <c r="BL76" s="104"/>
      <c r="BM76" s="104"/>
      <c r="BN76" s="104"/>
      <c r="BO76" s="104"/>
      <c r="BP76" s="104"/>
      <c r="BQ76" s="104"/>
    </row>
    <row r="77" spans="1:69">
      <c r="A77" s="104"/>
      <c r="B77" s="104"/>
      <c r="C77" s="155"/>
      <c r="D77" s="104"/>
      <c r="E77" s="104"/>
      <c r="F77" s="104"/>
      <c r="G77" s="104"/>
      <c r="H77" s="104"/>
      <c r="I77" s="104"/>
      <c r="J77" s="104"/>
      <c r="K77" s="104"/>
      <c r="L77" s="104"/>
      <c r="M77" s="147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"/>
      <c r="AC77" s="104"/>
      <c r="AD77" s="10"/>
      <c r="AE77" s="147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104"/>
      <c r="AQ77" s="104"/>
      <c r="AR77" s="104"/>
      <c r="AS77" s="104"/>
      <c r="AT77" s="104"/>
      <c r="AU77" s="104"/>
      <c r="AV77" s="104"/>
      <c r="AW77" s="104"/>
      <c r="AX77" s="104"/>
      <c r="AY77" s="104"/>
      <c r="AZ77" s="104"/>
      <c r="BA77" s="104"/>
      <c r="BB77" s="104"/>
      <c r="BC77" s="104"/>
      <c r="BD77" s="104"/>
      <c r="BE77" s="104"/>
      <c r="BF77" s="104"/>
      <c r="BG77" s="104"/>
      <c r="BH77" s="104"/>
      <c r="BI77" s="104"/>
      <c r="BJ77" s="104"/>
      <c r="BK77" s="104"/>
      <c r="BL77" s="104"/>
      <c r="BM77" s="104"/>
      <c r="BN77" s="104"/>
      <c r="BO77" s="104"/>
      <c r="BP77" s="104"/>
      <c r="BQ77" s="104"/>
    </row>
    <row r="78" spans="1:69">
      <c r="A78" s="104"/>
      <c r="B78" s="104"/>
      <c r="C78" s="155"/>
      <c r="D78" s="104"/>
      <c r="E78" s="104"/>
      <c r="F78" s="104"/>
      <c r="G78" s="104"/>
      <c r="H78" s="104"/>
      <c r="I78" s="104"/>
      <c r="J78" s="104"/>
      <c r="K78" s="104"/>
      <c r="L78" s="104"/>
      <c r="M78" s="147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  <c r="AA78" s="104"/>
      <c r="AB78" s="10"/>
      <c r="AC78" s="104"/>
      <c r="AD78" s="10"/>
      <c r="AE78" s="147"/>
      <c r="AF78" s="104"/>
      <c r="AG78" s="104"/>
      <c r="AH78" s="104"/>
      <c r="AI78" s="104"/>
      <c r="AJ78" s="104"/>
      <c r="AK78" s="104"/>
      <c r="AL78" s="104"/>
      <c r="AM78" s="104"/>
      <c r="AN78" s="104"/>
      <c r="AO78" s="104"/>
      <c r="AP78" s="104"/>
      <c r="AQ78" s="104"/>
      <c r="AR78" s="104"/>
      <c r="AS78" s="104"/>
      <c r="AT78" s="104"/>
      <c r="AU78" s="104"/>
      <c r="AV78" s="104"/>
      <c r="AW78" s="104"/>
      <c r="AX78" s="104"/>
      <c r="AY78" s="104"/>
      <c r="AZ78" s="104"/>
      <c r="BA78" s="104"/>
      <c r="BB78" s="104"/>
      <c r="BC78" s="104"/>
      <c r="BD78" s="104"/>
      <c r="BE78" s="104"/>
      <c r="BF78" s="104"/>
      <c r="BG78" s="104"/>
      <c r="BH78" s="104"/>
      <c r="BI78" s="104"/>
      <c r="BJ78" s="104"/>
      <c r="BK78" s="104"/>
      <c r="BL78" s="104"/>
      <c r="BM78" s="104"/>
      <c r="BN78" s="104"/>
      <c r="BO78" s="104"/>
      <c r="BP78" s="104"/>
      <c r="BQ78" s="104"/>
    </row>
    <row r="79" spans="1:69">
      <c r="A79" s="104"/>
      <c r="B79" s="104"/>
      <c r="C79" s="155"/>
      <c r="D79" s="104"/>
      <c r="E79" s="104"/>
      <c r="F79" s="104"/>
      <c r="G79" s="104"/>
      <c r="H79" s="104"/>
      <c r="I79" s="104"/>
      <c r="J79" s="104"/>
      <c r="K79" s="104"/>
      <c r="L79" s="104"/>
      <c r="M79" s="147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  <c r="AA79" s="104"/>
      <c r="AB79" s="10"/>
      <c r="AC79" s="104"/>
      <c r="AD79" s="10"/>
      <c r="AE79" s="147"/>
      <c r="AF79" s="104"/>
      <c r="AG79" s="104"/>
      <c r="AH79" s="104"/>
      <c r="AI79" s="104"/>
      <c r="AJ79" s="104"/>
      <c r="AK79" s="104"/>
      <c r="AL79" s="104"/>
      <c r="AM79" s="104"/>
      <c r="AN79" s="104"/>
      <c r="AO79" s="104"/>
      <c r="AP79" s="104"/>
      <c r="AQ79" s="104"/>
      <c r="AR79" s="104"/>
      <c r="AS79" s="104"/>
      <c r="AT79" s="104"/>
      <c r="AU79" s="104"/>
      <c r="AV79" s="104"/>
      <c r="AW79" s="104"/>
      <c r="AX79" s="104"/>
      <c r="AY79" s="104"/>
      <c r="AZ79" s="104"/>
      <c r="BA79" s="104"/>
      <c r="BB79" s="104"/>
      <c r="BC79" s="104"/>
      <c r="BD79" s="104"/>
      <c r="BE79" s="104"/>
      <c r="BF79" s="104"/>
      <c r="BG79" s="104"/>
      <c r="BH79" s="104"/>
      <c r="BI79" s="104"/>
      <c r="BJ79" s="104"/>
      <c r="BK79" s="104"/>
      <c r="BL79" s="104"/>
      <c r="BM79" s="104"/>
      <c r="BN79" s="104"/>
      <c r="BO79" s="104"/>
      <c r="BP79" s="104"/>
      <c r="BQ79" s="104"/>
    </row>
    <row r="80" spans="1:69">
      <c r="A80" s="104"/>
      <c r="B80" s="104"/>
      <c r="C80" s="155"/>
      <c r="D80" s="104"/>
      <c r="E80" s="104"/>
      <c r="F80" s="104"/>
      <c r="G80" s="104"/>
      <c r="H80" s="104"/>
      <c r="I80" s="104"/>
      <c r="J80" s="104"/>
      <c r="K80" s="104"/>
      <c r="L80" s="104"/>
      <c r="M80" s="147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  <c r="AA80" s="104"/>
      <c r="AB80" s="10"/>
      <c r="AC80" s="104"/>
      <c r="AD80" s="10"/>
      <c r="AE80" s="147"/>
      <c r="AF80" s="104"/>
      <c r="AG80" s="104"/>
      <c r="AH80" s="104"/>
      <c r="AI80" s="104"/>
      <c r="AJ80" s="104"/>
      <c r="AK80" s="104"/>
      <c r="AL80" s="104"/>
      <c r="AM80" s="104"/>
      <c r="AN80" s="104"/>
      <c r="AO80" s="104"/>
      <c r="AP80" s="104"/>
      <c r="AQ80" s="104"/>
      <c r="AR80" s="104"/>
      <c r="AS80" s="104"/>
      <c r="AT80" s="104"/>
      <c r="AU80" s="104"/>
      <c r="AV80" s="104"/>
      <c r="AW80" s="104"/>
      <c r="AX80" s="104"/>
      <c r="AY80" s="104"/>
      <c r="AZ80" s="104"/>
      <c r="BA80" s="104"/>
      <c r="BB80" s="104"/>
      <c r="BC80" s="104"/>
      <c r="BD80" s="104"/>
      <c r="BE80" s="104"/>
      <c r="BF80" s="104"/>
      <c r="BG80" s="104"/>
      <c r="BH80" s="104"/>
      <c r="BI80" s="104"/>
      <c r="BJ80" s="104"/>
      <c r="BK80" s="104"/>
      <c r="BL80" s="104"/>
      <c r="BM80" s="104"/>
      <c r="BN80" s="104"/>
      <c r="BO80" s="104"/>
      <c r="BP80" s="104"/>
      <c r="BQ80" s="104"/>
    </row>
    <row r="81" spans="1:69">
      <c r="A81" s="104"/>
      <c r="B81" s="104"/>
      <c r="C81" s="155"/>
      <c r="D81" s="104"/>
      <c r="E81" s="104"/>
      <c r="F81" s="104"/>
      <c r="G81" s="104"/>
      <c r="H81" s="104"/>
      <c r="I81" s="104"/>
      <c r="J81" s="104"/>
      <c r="K81" s="104"/>
      <c r="L81" s="104"/>
      <c r="M81" s="147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  <c r="AA81" s="104"/>
      <c r="AB81" s="10"/>
      <c r="AC81" s="104"/>
      <c r="AD81" s="10"/>
      <c r="AE81" s="147"/>
      <c r="AF81" s="104"/>
      <c r="AG81" s="104"/>
      <c r="AH81" s="104"/>
      <c r="AI81" s="104"/>
      <c r="AJ81" s="104"/>
      <c r="AK81" s="104"/>
      <c r="AL81" s="104"/>
      <c r="AM81" s="104"/>
      <c r="AN81" s="104"/>
      <c r="AO81" s="104"/>
      <c r="AP81" s="104"/>
      <c r="AQ81" s="104"/>
      <c r="AR81" s="104"/>
      <c r="AS81" s="104"/>
      <c r="AT81" s="104"/>
      <c r="AU81" s="104"/>
      <c r="AV81" s="104"/>
      <c r="AW81" s="104"/>
      <c r="AX81" s="104"/>
      <c r="AY81" s="104"/>
      <c r="AZ81" s="104"/>
      <c r="BA81" s="104"/>
      <c r="BB81" s="104"/>
      <c r="BC81" s="104"/>
      <c r="BD81" s="104"/>
      <c r="BE81" s="104"/>
      <c r="BF81" s="104"/>
      <c r="BG81" s="104"/>
      <c r="BH81" s="104"/>
      <c r="BI81" s="104"/>
      <c r="BJ81" s="104"/>
      <c r="BK81" s="104"/>
      <c r="BL81" s="104"/>
      <c r="BM81" s="104"/>
      <c r="BN81" s="104"/>
      <c r="BO81" s="104"/>
      <c r="BP81" s="104"/>
      <c r="BQ81" s="104"/>
    </row>
    <row r="82" spans="1:69">
      <c r="A82" s="104"/>
      <c r="B82" s="104"/>
      <c r="C82" s="155"/>
      <c r="D82" s="104"/>
      <c r="E82" s="104"/>
      <c r="F82" s="104"/>
      <c r="G82" s="104"/>
      <c r="H82" s="104"/>
      <c r="I82" s="104"/>
      <c r="J82" s="104"/>
      <c r="K82" s="104"/>
      <c r="L82" s="104"/>
      <c r="M82" s="147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  <c r="AA82" s="104"/>
      <c r="AB82" s="10"/>
      <c r="AC82" s="104"/>
      <c r="AD82" s="10"/>
      <c r="AE82" s="147"/>
      <c r="AF82" s="104"/>
      <c r="AG82" s="104"/>
      <c r="AH82" s="104"/>
      <c r="AI82" s="104"/>
      <c r="AJ82" s="104"/>
      <c r="AK82" s="104"/>
      <c r="AL82" s="104"/>
      <c r="AM82" s="104"/>
      <c r="AN82" s="104"/>
      <c r="AO82" s="104"/>
      <c r="AP82" s="104"/>
      <c r="AQ82" s="104"/>
      <c r="AR82" s="104"/>
      <c r="AS82" s="104"/>
      <c r="AT82" s="104"/>
      <c r="AU82" s="104"/>
      <c r="AV82" s="104"/>
      <c r="AW82" s="104"/>
      <c r="AX82" s="104"/>
      <c r="AY82" s="104"/>
      <c r="AZ82" s="104"/>
      <c r="BA82" s="104"/>
      <c r="BB82" s="104"/>
      <c r="BC82" s="104"/>
      <c r="BD82" s="104"/>
      <c r="BE82" s="104"/>
      <c r="BF82" s="104"/>
      <c r="BG82" s="104"/>
      <c r="BH82" s="104"/>
      <c r="BI82" s="104"/>
      <c r="BJ82" s="104"/>
      <c r="BK82" s="104"/>
      <c r="BL82" s="104"/>
      <c r="BM82" s="104"/>
      <c r="BN82" s="104"/>
      <c r="BO82" s="104"/>
      <c r="BP82" s="104"/>
      <c r="BQ82" s="104"/>
    </row>
    <row r="83" spans="1:69">
      <c r="A83" s="104"/>
      <c r="B83" s="104"/>
      <c r="C83" s="155"/>
      <c r="D83" s="104"/>
      <c r="E83" s="104"/>
      <c r="F83" s="104"/>
      <c r="G83" s="104"/>
      <c r="H83" s="104"/>
      <c r="I83" s="104"/>
      <c r="J83" s="104"/>
      <c r="K83" s="104"/>
      <c r="L83" s="104"/>
      <c r="M83" s="147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  <c r="AA83" s="104"/>
      <c r="AB83" s="10"/>
      <c r="AC83" s="104"/>
      <c r="AD83" s="10"/>
      <c r="AE83" s="147"/>
      <c r="AF83" s="104"/>
      <c r="AG83" s="104"/>
      <c r="AH83" s="104"/>
      <c r="AI83" s="104"/>
      <c r="AJ83" s="104"/>
      <c r="AK83" s="104"/>
      <c r="AL83" s="104"/>
      <c r="AM83" s="104"/>
      <c r="AN83" s="104"/>
      <c r="AO83" s="104"/>
      <c r="AP83" s="104"/>
      <c r="AQ83" s="104"/>
      <c r="AR83" s="104"/>
      <c r="AS83" s="104"/>
      <c r="AT83" s="104"/>
      <c r="AU83" s="104"/>
      <c r="AV83" s="104"/>
      <c r="AW83" s="104"/>
      <c r="AX83" s="104"/>
      <c r="AY83" s="104"/>
      <c r="AZ83" s="104"/>
      <c r="BA83" s="104"/>
      <c r="BB83" s="104"/>
      <c r="BC83" s="104"/>
      <c r="BD83" s="104"/>
      <c r="BE83" s="104"/>
      <c r="BF83" s="104"/>
      <c r="BG83" s="104"/>
      <c r="BH83" s="104"/>
      <c r="BI83" s="104"/>
      <c r="BJ83" s="104"/>
      <c r="BK83" s="104"/>
      <c r="BL83" s="104"/>
      <c r="BM83" s="104"/>
      <c r="BN83" s="104"/>
      <c r="BO83" s="104"/>
      <c r="BP83" s="104"/>
      <c r="BQ83" s="104"/>
    </row>
    <row r="84" spans="1:69">
      <c r="A84" s="104"/>
      <c r="B84" s="104"/>
      <c r="C84" s="155"/>
      <c r="D84" s="104"/>
      <c r="E84" s="104"/>
      <c r="F84" s="104"/>
      <c r="G84" s="104"/>
      <c r="H84" s="104"/>
      <c r="I84" s="104"/>
      <c r="J84" s="104"/>
      <c r="K84" s="104"/>
      <c r="L84" s="104"/>
      <c r="M84" s="147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  <c r="AA84" s="104"/>
      <c r="AB84" s="10"/>
      <c r="AC84" s="104"/>
      <c r="AD84" s="10"/>
      <c r="AE84" s="147"/>
      <c r="AF84" s="104"/>
      <c r="AG84" s="104"/>
      <c r="AH84" s="104"/>
      <c r="AI84" s="104"/>
      <c r="AJ84" s="104"/>
      <c r="AK84" s="104"/>
      <c r="AL84" s="104"/>
      <c r="AM84" s="104"/>
      <c r="AN84" s="104"/>
      <c r="AO84" s="104"/>
      <c r="AP84" s="104"/>
      <c r="AQ84" s="104"/>
      <c r="AR84" s="104"/>
      <c r="AS84" s="104"/>
      <c r="AT84" s="104"/>
      <c r="AU84" s="104"/>
      <c r="AV84" s="104"/>
      <c r="AW84" s="104"/>
      <c r="AX84" s="104"/>
      <c r="AY84" s="104"/>
      <c r="AZ84" s="104"/>
      <c r="BA84" s="104"/>
      <c r="BB84" s="104"/>
      <c r="BC84" s="104"/>
      <c r="BD84" s="104"/>
      <c r="BE84" s="104"/>
      <c r="BF84" s="104"/>
      <c r="BG84" s="104"/>
      <c r="BH84" s="104"/>
      <c r="BI84" s="104"/>
      <c r="BJ84" s="104"/>
      <c r="BK84" s="104"/>
      <c r="BL84" s="104"/>
      <c r="BM84" s="104"/>
      <c r="BN84" s="104"/>
      <c r="BO84" s="104"/>
      <c r="BP84" s="104"/>
      <c r="BQ84" s="104"/>
    </row>
    <row r="85" spans="1:69">
      <c r="A85" s="104"/>
      <c r="B85" s="104"/>
      <c r="C85" s="155"/>
      <c r="D85" s="104"/>
      <c r="E85" s="104"/>
      <c r="F85" s="104"/>
      <c r="G85" s="104"/>
      <c r="H85" s="104"/>
      <c r="I85" s="104"/>
      <c r="J85" s="104"/>
      <c r="K85" s="104"/>
      <c r="L85" s="104"/>
      <c r="M85" s="147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  <c r="AA85" s="104"/>
      <c r="AB85" s="10"/>
      <c r="AC85" s="104"/>
      <c r="AD85" s="10"/>
      <c r="AE85" s="147"/>
      <c r="AF85" s="104"/>
      <c r="AG85" s="104"/>
      <c r="AH85" s="104"/>
      <c r="AI85" s="104"/>
      <c r="AJ85" s="104"/>
      <c r="AK85" s="104"/>
      <c r="AL85" s="104"/>
      <c r="AM85" s="104"/>
      <c r="AN85" s="104"/>
      <c r="AO85" s="104"/>
      <c r="AP85" s="104"/>
      <c r="AQ85" s="104"/>
      <c r="AR85" s="104"/>
      <c r="AS85" s="104"/>
      <c r="AT85" s="104"/>
      <c r="AU85" s="104"/>
      <c r="AV85" s="104"/>
      <c r="AW85" s="104"/>
      <c r="AX85" s="104"/>
      <c r="AY85" s="104"/>
      <c r="AZ85" s="104"/>
      <c r="BA85" s="104"/>
      <c r="BB85" s="104"/>
      <c r="BC85" s="104"/>
      <c r="BD85" s="104"/>
      <c r="BE85" s="104"/>
      <c r="BF85" s="104"/>
      <c r="BG85" s="104"/>
      <c r="BH85" s="104"/>
      <c r="BI85" s="104"/>
      <c r="BJ85" s="104"/>
      <c r="BK85" s="104"/>
      <c r="BL85" s="104"/>
      <c r="BM85" s="104"/>
      <c r="BN85" s="104"/>
      <c r="BO85" s="104"/>
      <c r="BP85" s="104"/>
      <c r="BQ85" s="104"/>
    </row>
    <row r="86" spans="1:69">
      <c r="A86" s="104"/>
      <c r="B86" s="104"/>
      <c r="C86" s="155"/>
      <c r="D86" s="104"/>
      <c r="E86" s="104"/>
      <c r="F86" s="104"/>
      <c r="G86" s="104"/>
      <c r="H86" s="104"/>
      <c r="I86" s="104"/>
      <c r="J86" s="104"/>
      <c r="K86" s="104"/>
      <c r="L86" s="104"/>
      <c r="M86" s="147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  <c r="AA86" s="104"/>
      <c r="AB86" s="10"/>
      <c r="AC86" s="104"/>
      <c r="AD86" s="10"/>
      <c r="AE86" s="147"/>
      <c r="AF86" s="104"/>
      <c r="AG86" s="104"/>
      <c r="AH86" s="104"/>
      <c r="AI86" s="104"/>
      <c r="AJ86" s="104"/>
      <c r="AK86" s="104"/>
      <c r="AL86" s="104"/>
      <c r="AM86" s="104"/>
      <c r="AN86" s="104"/>
      <c r="AO86" s="104"/>
      <c r="AP86" s="104"/>
      <c r="AQ86" s="104"/>
      <c r="AR86" s="104"/>
      <c r="AS86" s="104"/>
      <c r="AT86" s="104"/>
      <c r="AU86" s="104"/>
      <c r="AV86" s="104"/>
      <c r="AW86" s="104"/>
      <c r="AX86" s="104"/>
      <c r="AY86" s="104"/>
      <c r="AZ86" s="104"/>
      <c r="BA86" s="104"/>
      <c r="BB86" s="104"/>
      <c r="BC86" s="104"/>
      <c r="BD86" s="104"/>
      <c r="BE86" s="104"/>
      <c r="BF86" s="104"/>
      <c r="BG86" s="104"/>
      <c r="BH86" s="104"/>
      <c r="BI86" s="104"/>
      <c r="BJ86" s="104"/>
      <c r="BK86" s="104"/>
      <c r="BL86" s="104"/>
      <c r="BM86" s="104"/>
      <c r="BN86" s="104"/>
      <c r="BO86" s="104"/>
      <c r="BP86" s="104"/>
      <c r="BQ86" s="104"/>
    </row>
    <row r="87" spans="1:69">
      <c r="B87" s="104"/>
      <c r="C87" s="155"/>
      <c r="D87" s="104"/>
      <c r="E87" s="104"/>
      <c r="F87" s="104"/>
      <c r="G87" s="104"/>
      <c r="H87" s="104"/>
      <c r="I87" s="104"/>
      <c r="J87" s="104"/>
      <c r="K87" s="104"/>
      <c r="L87" s="104"/>
      <c r="M87" s="147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  <c r="AA87" s="104"/>
      <c r="AB87" s="10"/>
      <c r="AC87" s="104"/>
      <c r="AD87" s="10"/>
      <c r="AE87" s="147"/>
      <c r="AF87" s="104"/>
      <c r="AG87" s="104"/>
      <c r="AH87" s="104"/>
      <c r="AI87" s="104"/>
      <c r="AJ87" s="104"/>
      <c r="AK87" s="104"/>
      <c r="AL87" s="104"/>
      <c r="AM87" s="104"/>
      <c r="AN87" s="104"/>
      <c r="AO87" s="104"/>
      <c r="AP87" s="104"/>
      <c r="AQ87" s="104"/>
      <c r="AR87" s="104"/>
      <c r="AS87" s="104"/>
      <c r="AT87" s="104"/>
      <c r="AU87" s="104"/>
      <c r="AV87" s="104"/>
      <c r="AW87" s="104"/>
      <c r="AX87" s="104"/>
      <c r="AY87" s="104"/>
      <c r="AZ87" s="104"/>
      <c r="BA87" s="104"/>
      <c r="BB87" s="104"/>
      <c r="BC87" s="104"/>
      <c r="BD87" s="104"/>
      <c r="BE87" s="104"/>
      <c r="BF87" s="104"/>
      <c r="BG87" s="104"/>
      <c r="BH87" s="104"/>
      <c r="BI87" s="104"/>
      <c r="BJ87" s="104"/>
      <c r="BK87" s="104"/>
      <c r="BL87" s="104"/>
      <c r="BM87" s="104"/>
      <c r="BN87" s="104"/>
      <c r="BO87" s="104"/>
      <c r="BP87" s="104"/>
      <c r="BQ87" s="104"/>
    </row>
    <row r="88" spans="1:69">
      <c r="B88" s="104"/>
      <c r="C88" s="155"/>
      <c r="D88" s="104"/>
      <c r="E88" s="104"/>
      <c r="F88" s="104"/>
      <c r="G88" s="104"/>
      <c r="H88" s="104"/>
      <c r="I88" s="104"/>
      <c r="J88" s="104"/>
      <c r="K88" s="104"/>
      <c r="L88" s="104"/>
      <c r="M88" s="147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  <c r="AB88" s="10"/>
      <c r="AC88" s="104"/>
      <c r="AD88" s="10"/>
      <c r="AE88" s="147"/>
      <c r="AF88" s="104"/>
      <c r="AG88" s="104"/>
      <c r="AH88" s="104"/>
      <c r="AI88" s="104"/>
      <c r="AJ88" s="104"/>
      <c r="AK88" s="104"/>
      <c r="AL88" s="104"/>
      <c r="AM88" s="104"/>
      <c r="AN88" s="104"/>
      <c r="AO88" s="104"/>
      <c r="AP88" s="104"/>
      <c r="AQ88" s="104"/>
      <c r="AR88" s="104"/>
      <c r="AS88" s="104"/>
      <c r="AT88" s="104"/>
      <c r="AU88" s="104"/>
      <c r="AV88" s="104"/>
      <c r="AW88" s="104"/>
      <c r="AX88" s="104"/>
      <c r="AY88" s="104"/>
      <c r="AZ88" s="104"/>
      <c r="BA88" s="104"/>
      <c r="BB88" s="104"/>
      <c r="BC88" s="104"/>
      <c r="BD88" s="104"/>
      <c r="BE88" s="104"/>
      <c r="BF88" s="104"/>
      <c r="BG88" s="104"/>
      <c r="BH88" s="104"/>
      <c r="BI88" s="104"/>
      <c r="BJ88" s="104"/>
      <c r="BK88" s="104"/>
      <c r="BL88" s="104"/>
      <c r="BM88" s="104"/>
      <c r="BN88" s="104"/>
      <c r="BO88" s="104"/>
      <c r="BP88" s="104"/>
      <c r="BQ88" s="104"/>
    </row>
    <row r="89" spans="1:69">
      <c r="B89" s="104"/>
      <c r="C89" s="155"/>
      <c r="D89" s="104"/>
      <c r="E89" s="104"/>
      <c r="F89" s="104"/>
      <c r="G89" s="104"/>
      <c r="H89" s="104"/>
      <c r="I89" s="104"/>
      <c r="J89" s="104"/>
      <c r="K89" s="104"/>
      <c r="L89" s="104"/>
      <c r="M89" s="147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  <c r="AA89" s="104"/>
      <c r="AB89" s="10"/>
      <c r="AC89" s="104"/>
      <c r="AD89" s="10"/>
      <c r="AE89" s="147"/>
      <c r="AF89" s="104"/>
      <c r="AG89" s="104"/>
      <c r="AH89" s="104"/>
      <c r="AI89" s="104"/>
      <c r="AJ89" s="104"/>
      <c r="AK89" s="104"/>
      <c r="AL89" s="104"/>
      <c r="AM89" s="104"/>
      <c r="AN89" s="104"/>
      <c r="AO89" s="104"/>
      <c r="AP89" s="104"/>
      <c r="AQ89" s="104"/>
      <c r="AR89" s="104"/>
      <c r="AS89" s="104"/>
      <c r="AT89" s="104"/>
      <c r="AU89" s="104"/>
      <c r="AV89" s="104"/>
      <c r="AW89" s="104"/>
      <c r="AX89" s="104"/>
      <c r="AY89" s="104"/>
      <c r="AZ89" s="104"/>
      <c r="BA89" s="104"/>
      <c r="BB89" s="104"/>
      <c r="BC89" s="104"/>
      <c r="BD89" s="104"/>
      <c r="BE89" s="104"/>
      <c r="BF89" s="104"/>
      <c r="BG89" s="104"/>
      <c r="BH89" s="104"/>
      <c r="BI89" s="104"/>
      <c r="BJ89" s="104"/>
      <c r="BK89" s="104"/>
      <c r="BL89" s="104"/>
      <c r="BM89" s="104"/>
      <c r="BN89" s="104"/>
      <c r="BO89" s="104"/>
      <c r="BP89" s="104"/>
      <c r="BQ89" s="104"/>
    </row>
    <row r="90" spans="1:69">
      <c r="B90" s="104"/>
      <c r="C90" s="155"/>
      <c r="D90" s="104"/>
      <c r="E90" s="104"/>
      <c r="F90" s="104"/>
      <c r="G90" s="104"/>
      <c r="H90" s="104"/>
      <c r="I90" s="104"/>
      <c r="J90" s="104"/>
      <c r="K90" s="104"/>
      <c r="L90" s="104"/>
      <c r="M90" s="147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4"/>
      <c r="Z90" s="104"/>
      <c r="AA90" s="104"/>
      <c r="AB90" s="10"/>
      <c r="AC90" s="104"/>
      <c r="AD90" s="10"/>
      <c r="AE90" s="147"/>
      <c r="AF90" s="104"/>
      <c r="AG90" s="104"/>
      <c r="AH90" s="104"/>
      <c r="AI90" s="104"/>
      <c r="AJ90" s="104"/>
      <c r="AK90" s="104"/>
      <c r="AL90" s="104"/>
      <c r="AM90" s="104"/>
      <c r="AN90" s="104"/>
      <c r="AO90" s="104"/>
      <c r="AP90" s="104"/>
      <c r="AQ90" s="104"/>
      <c r="AR90" s="104"/>
      <c r="AS90" s="104"/>
      <c r="AT90" s="104"/>
      <c r="AU90" s="104"/>
      <c r="AV90" s="104"/>
      <c r="AW90" s="104"/>
      <c r="AX90" s="104"/>
      <c r="AY90" s="104"/>
      <c r="AZ90" s="104"/>
      <c r="BA90" s="104"/>
      <c r="BB90" s="104"/>
      <c r="BC90" s="104"/>
      <c r="BD90" s="104"/>
      <c r="BE90" s="104"/>
      <c r="BF90" s="104"/>
      <c r="BG90" s="104"/>
      <c r="BH90" s="104"/>
      <c r="BI90" s="104"/>
      <c r="BJ90" s="104"/>
      <c r="BK90" s="104"/>
      <c r="BL90" s="104"/>
      <c r="BM90" s="104"/>
      <c r="BN90" s="104"/>
      <c r="BO90" s="104"/>
      <c r="BP90" s="104"/>
      <c r="BQ90" s="104"/>
    </row>
    <row r="91" spans="1:69">
      <c r="B91" s="104"/>
      <c r="C91" s="155"/>
      <c r="D91" s="104"/>
      <c r="E91" s="104"/>
      <c r="F91" s="104"/>
      <c r="G91" s="104"/>
      <c r="H91" s="104"/>
      <c r="I91" s="104"/>
      <c r="J91" s="104"/>
      <c r="K91" s="104"/>
      <c r="L91" s="104"/>
      <c r="M91" s="147"/>
      <c r="N91" s="104"/>
      <c r="O91" s="104"/>
      <c r="P91" s="104"/>
      <c r="Q91" s="104"/>
      <c r="R91" s="104"/>
      <c r="S91" s="104"/>
      <c r="T91" s="104"/>
      <c r="U91" s="104"/>
      <c r="V91" s="104"/>
      <c r="W91" s="104"/>
      <c r="X91" s="104"/>
      <c r="Y91" s="104"/>
      <c r="Z91" s="104"/>
      <c r="AA91" s="104"/>
      <c r="AB91" s="10"/>
      <c r="AC91" s="104"/>
      <c r="AD91" s="10"/>
      <c r="AE91" s="147"/>
      <c r="AF91" s="104"/>
      <c r="AG91" s="104"/>
      <c r="AH91" s="104"/>
      <c r="AI91" s="104"/>
      <c r="AJ91" s="104"/>
      <c r="AK91" s="104"/>
      <c r="AL91" s="104"/>
      <c r="AM91" s="104"/>
      <c r="AN91" s="104"/>
      <c r="AO91" s="104"/>
      <c r="AP91" s="104"/>
      <c r="AQ91" s="104"/>
      <c r="AR91" s="104"/>
      <c r="AS91" s="104"/>
      <c r="AT91" s="104"/>
      <c r="AU91" s="104"/>
      <c r="AV91" s="104"/>
      <c r="AW91" s="104"/>
      <c r="AX91" s="104"/>
      <c r="AY91" s="104"/>
      <c r="AZ91" s="104"/>
      <c r="BA91" s="104"/>
      <c r="BB91" s="104"/>
      <c r="BC91" s="104"/>
      <c r="BD91" s="104"/>
      <c r="BE91" s="104"/>
      <c r="BF91" s="104"/>
      <c r="BG91" s="104"/>
      <c r="BH91" s="104"/>
      <c r="BI91" s="104"/>
      <c r="BJ91" s="104"/>
      <c r="BK91" s="104"/>
      <c r="BL91" s="104"/>
      <c r="BM91" s="104"/>
      <c r="BN91" s="104"/>
      <c r="BO91" s="104"/>
      <c r="BP91" s="104"/>
      <c r="BQ91" s="104"/>
    </row>
    <row r="92" spans="1:69">
      <c r="B92" s="104"/>
      <c r="C92" s="155"/>
      <c r="D92" s="104"/>
      <c r="E92" s="104"/>
      <c r="F92" s="104"/>
      <c r="G92" s="104"/>
      <c r="H92" s="104"/>
      <c r="I92" s="104"/>
      <c r="J92" s="104"/>
      <c r="K92" s="104"/>
      <c r="L92" s="104"/>
      <c r="M92" s="147"/>
      <c r="N92" s="104"/>
      <c r="O92" s="104"/>
      <c r="P92" s="104"/>
      <c r="Q92" s="104"/>
      <c r="R92" s="104"/>
      <c r="S92" s="104"/>
      <c r="T92" s="104"/>
      <c r="U92" s="104"/>
      <c r="V92" s="104"/>
      <c r="W92" s="104"/>
      <c r="X92" s="104"/>
      <c r="Y92" s="104"/>
      <c r="Z92" s="104"/>
      <c r="AA92" s="104"/>
      <c r="AB92" s="10"/>
      <c r="AC92" s="104"/>
      <c r="AD92" s="10"/>
      <c r="AE92" s="147"/>
      <c r="AF92" s="104"/>
      <c r="AG92" s="104"/>
      <c r="AH92" s="104"/>
      <c r="AI92" s="104"/>
      <c r="AJ92" s="104"/>
      <c r="AK92" s="104"/>
      <c r="AL92" s="104"/>
      <c r="AM92" s="104"/>
      <c r="AN92" s="104"/>
      <c r="AO92" s="104"/>
      <c r="AP92" s="104"/>
      <c r="AQ92" s="104"/>
      <c r="AR92" s="104"/>
      <c r="AS92" s="104"/>
      <c r="AT92" s="104"/>
      <c r="AU92" s="104"/>
      <c r="AV92" s="104"/>
      <c r="AW92" s="104"/>
      <c r="AX92" s="104"/>
      <c r="AY92" s="104"/>
      <c r="AZ92" s="104"/>
      <c r="BA92" s="104"/>
      <c r="BB92" s="104"/>
      <c r="BC92" s="104"/>
      <c r="BD92" s="104"/>
      <c r="BE92" s="104"/>
      <c r="BF92" s="104"/>
      <c r="BG92" s="104"/>
      <c r="BH92" s="104"/>
      <c r="BI92" s="104"/>
      <c r="BJ92" s="104"/>
      <c r="BK92" s="104"/>
      <c r="BL92" s="104"/>
      <c r="BM92" s="104"/>
      <c r="BN92" s="104"/>
      <c r="BO92" s="104"/>
      <c r="BP92" s="104"/>
      <c r="BQ92" s="104"/>
    </row>
    <row r="93" spans="1:69">
      <c r="B93" s="104"/>
      <c r="C93" s="155"/>
      <c r="D93" s="104"/>
      <c r="E93" s="104"/>
      <c r="F93" s="104"/>
      <c r="G93" s="104"/>
      <c r="H93" s="104"/>
      <c r="I93" s="104"/>
      <c r="J93" s="104"/>
      <c r="K93" s="104"/>
      <c r="L93" s="104"/>
      <c r="M93" s="147"/>
      <c r="N93" s="104"/>
      <c r="O93" s="104"/>
      <c r="P93" s="104"/>
      <c r="Q93" s="104"/>
      <c r="R93" s="104"/>
      <c r="S93" s="104"/>
      <c r="T93" s="104"/>
      <c r="U93" s="104"/>
      <c r="V93" s="104"/>
      <c r="W93" s="104"/>
      <c r="X93" s="104"/>
      <c r="Y93" s="104"/>
      <c r="Z93" s="104"/>
      <c r="AA93" s="104"/>
      <c r="AB93" s="10"/>
      <c r="AC93" s="104"/>
      <c r="AD93" s="10"/>
      <c r="AE93" s="147"/>
      <c r="AF93" s="104"/>
      <c r="AG93" s="104"/>
      <c r="AH93" s="104"/>
      <c r="AI93" s="104"/>
      <c r="AJ93" s="104"/>
      <c r="AK93" s="104"/>
      <c r="AL93" s="104"/>
      <c r="AM93" s="104"/>
      <c r="AN93" s="104"/>
      <c r="AO93" s="104"/>
      <c r="AP93" s="104"/>
      <c r="AQ93" s="104"/>
      <c r="AR93" s="104"/>
      <c r="AS93" s="104"/>
      <c r="AT93" s="104"/>
      <c r="AU93" s="104"/>
      <c r="AV93" s="104"/>
      <c r="AW93" s="104"/>
      <c r="AX93" s="104"/>
      <c r="AY93" s="104"/>
      <c r="AZ93" s="104"/>
      <c r="BA93" s="104"/>
      <c r="BB93" s="104"/>
      <c r="BC93" s="104"/>
      <c r="BD93" s="104"/>
      <c r="BE93" s="104"/>
      <c r="BF93" s="104"/>
      <c r="BG93" s="104"/>
      <c r="BH93" s="104"/>
      <c r="BI93" s="104"/>
      <c r="BJ93" s="104"/>
      <c r="BK93" s="104"/>
      <c r="BL93" s="104"/>
      <c r="BM93" s="104"/>
      <c r="BN93" s="104"/>
      <c r="BO93" s="104"/>
      <c r="BP93" s="104"/>
      <c r="BQ93" s="104"/>
    </row>
    <row r="94" spans="1:69">
      <c r="B94" s="104"/>
      <c r="C94" s="155"/>
      <c r="D94" s="104"/>
      <c r="E94" s="104"/>
      <c r="F94" s="104"/>
      <c r="G94" s="104"/>
      <c r="H94" s="104"/>
      <c r="I94" s="104"/>
      <c r="J94" s="104"/>
      <c r="K94" s="104"/>
      <c r="L94" s="104"/>
      <c r="M94" s="147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4"/>
      <c r="Z94" s="104"/>
      <c r="AA94" s="104"/>
      <c r="AB94" s="10"/>
      <c r="AC94" s="104"/>
      <c r="AD94" s="10"/>
      <c r="AE94" s="147"/>
      <c r="AF94" s="104"/>
      <c r="AG94" s="104"/>
      <c r="AH94" s="104"/>
      <c r="AI94" s="104"/>
      <c r="AJ94" s="104"/>
      <c r="AK94" s="104"/>
      <c r="AL94" s="104"/>
      <c r="AM94" s="104"/>
      <c r="AN94" s="104"/>
      <c r="AO94" s="104"/>
      <c r="AP94" s="104"/>
      <c r="AQ94" s="104"/>
      <c r="AR94" s="104"/>
      <c r="AS94" s="104"/>
      <c r="AT94" s="104"/>
      <c r="AU94" s="104"/>
      <c r="AV94" s="104"/>
      <c r="AW94" s="104"/>
      <c r="AX94" s="104"/>
      <c r="AY94" s="104"/>
      <c r="AZ94" s="104"/>
      <c r="BA94" s="104"/>
      <c r="BB94" s="104"/>
      <c r="BC94" s="104"/>
      <c r="BD94" s="104"/>
      <c r="BE94" s="104"/>
      <c r="BF94" s="104"/>
      <c r="BG94" s="104"/>
      <c r="BH94" s="104"/>
      <c r="BI94" s="104"/>
      <c r="BJ94" s="104"/>
      <c r="BK94" s="104"/>
      <c r="BL94" s="104"/>
      <c r="BM94" s="104"/>
      <c r="BN94" s="104"/>
      <c r="BO94" s="104"/>
      <c r="BP94" s="104"/>
      <c r="BQ94" s="104"/>
    </row>
    <row r="95" spans="1:69">
      <c r="B95" s="104"/>
      <c r="C95" s="155"/>
      <c r="D95" s="104"/>
      <c r="E95" s="104"/>
      <c r="F95" s="104"/>
      <c r="G95" s="104"/>
      <c r="H95" s="104"/>
      <c r="I95" s="104"/>
      <c r="J95" s="104"/>
      <c r="K95" s="104"/>
      <c r="L95" s="104"/>
      <c r="M95" s="147"/>
      <c r="N95" s="104"/>
      <c r="O95" s="104"/>
      <c r="P95" s="104"/>
      <c r="Q95" s="104"/>
      <c r="R95" s="104"/>
      <c r="S95" s="104"/>
      <c r="T95" s="104"/>
      <c r="U95" s="104"/>
      <c r="V95" s="104"/>
      <c r="W95" s="104"/>
      <c r="X95" s="104"/>
      <c r="Y95" s="104"/>
      <c r="Z95" s="104"/>
      <c r="AA95" s="104"/>
      <c r="AB95" s="10"/>
      <c r="AC95" s="104"/>
      <c r="AD95" s="10"/>
      <c r="AE95" s="147"/>
      <c r="AF95" s="104"/>
      <c r="AG95" s="104"/>
      <c r="AH95" s="104"/>
      <c r="AI95" s="104"/>
      <c r="AJ95" s="104"/>
      <c r="AK95" s="104"/>
      <c r="AL95" s="104"/>
      <c r="AM95" s="104"/>
      <c r="AN95" s="104"/>
      <c r="AO95" s="104"/>
      <c r="AP95" s="104"/>
      <c r="AQ95" s="104"/>
      <c r="AR95" s="104"/>
      <c r="AS95" s="104"/>
      <c r="AT95" s="104"/>
      <c r="AU95" s="104"/>
      <c r="AV95" s="104"/>
      <c r="AW95" s="104"/>
      <c r="AX95" s="104"/>
      <c r="AY95" s="104"/>
      <c r="AZ95" s="104"/>
      <c r="BA95" s="104"/>
      <c r="BB95" s="104"/>
      <c r="BC95" s="104"/>
      <c r="BD95" s="104"/>
      <c r="BE95" s="104"/>
      <c r="BF95" s="104"/>
      <c r="BG95" s="104"/>
      <c r="BH95" s="104"/>
      <c r="BI95" s="104"/>
      <c r="BJ95" s="104"/>
      <c r="BK95" s="104"/>
      <c r="BL95" s="104"/>
      <c r="BM95" s="104"/>
      <c r="BN95" s="104"/>
      <c r="BO95" s="104"/>
      <c r="BP95" s="104"/>
      <c r="BQ95" s="104"/>
    </row>
    <row r="96" spans="1:69">
      <c r="B96" s="104"/>
      <c r="C96" s="155"/>
      <c r="D96" s="104"/>
      <c r="E96" s="104"/>
      <c r="F96" s="104"/>
      <c r="G96" s="104"/>
      <c r="H96" s="104"/>
      <c r="I96" s="104"/>
      <c r="J96" s="104"/>
      <c r="K96" s="104"/>
      <c r="L96" s="104"/>
      <c r="M96" s="147"/>
      <c r="N96" s="104"/>
      <c r="O96" s="104"/>
      <c r="P96" s="104"/>
      <c r="Q96" s="104"/>
      <c r="R96" s="104"/>
      <c r="S96" s="104"/>
      <c r="T96" s="104"/>
      <c r="U96" s="104"/>
      <c r="V96" s="104"/>
      <c r="W96" s="104"/>
      <c r="X96" s="104"/>
      <c r="Y96" s="104"/>
      <c r="Z96" s="104"/>
      <c r="AA96" s="104"/>
      <c r="AB96" s="10"/>
      <c r="AC96" s="104"/>
      <c r="AD96" s="10"/>
      <c r="AE96" s="147"/>
      <c r="AF96" s="104"/>
      <c r="AG96" s="104"/>
      <c r="AH96" s="104"/>
      <c r="AI96" s="104"/>
      <c r="AJ96" s="104"/>
      <c r="AK96" s="104"/>
      <c r="AL96" s="104"/>
      <c r="AM96" s="104"/>
      <c r="AN96" s="104"/>
      <c r="AO96" s="104"/>
      <c r="AP96" s="104"/>
      <c r="AQ96" s="104"/>
      <c r="AR96" s="104"/>
      <c r="AS96" s="104"/>
      <c r="AT96" s="104"/>
      <c r="AU96" s="104"/>
      <c r="AV96" s="104"/>
      <c r="AW96" s="104"/>
      <c r="AX96" s="104"/>
      <c r="AY96" s="104"/>
      <c r="AZ96" s="104"/>
      <c r="BA96" s="104"/>
      <c r="BB96" s="104"/>
      <c r="BC96" s="104"/>
      <c r="BD96" s="104"/>
      <c r="BE96" s="104"/>
      <c r="BF96" s="104"/>
      <c r="BG96" s="104"/>
      <c r="BH96" s="104"/>
      <c r="BI96" s="104"/>
      <c r="BJ96" s="104"/>
      <c r="BK96" s="104"/>
      <c r="BL96" s="104"/>
      <c r="BM96" s="104"/>
      <c r="BN96" s="104"/>
      <c r="BO96" s="104"/>
      <c r="BP96" s="104"/>
      <c r="BQ96" s="104"/>
    </row>
    <row r="97" spans="2:69">
      <c r="B97" s="104"/>
      <c r="C97" s="155"/>
      <c r="D97" s="104"/>
      <c r="E97" s="104"/>
      <c r="F97" s="104"/>
      <c r="G97" s="104"/>
      <c r="H97" s="104"/>
      <c r="I97" s="104"/>
      <c r="J97" s="104"/>
      <c r="K97" s="104"/>
      <c r="L97" s="104"/>
      <c r="M97" s="147"/>
      <c r="N97" s="104"/>
      <c r="O97" s="104"/>
      <c r="P97" s="104"/>
      <c r="Q97" s="104"/>
      <c r="R97" s="104"/>
      <c r="S97" s="104"/>
      <c r="T97" s="104"/>
      <c r="U97" s="104"/>
      <c r="V97" s="104"/>
      <c r="W97" s="104"/>
      <c r="X97" s="104"/>
      <c r="Y97" s="104"/>
      <c r="Z97" s="104"/>
      <c r="AA97" s="104"/>
      <c r="AB97" s="10"/>
      <c r="AC97" s="104"/>
      <c r="AD97" s="10"/>
      <c r="AE97" s="147"/>
      <c r="AF97" s="104"/>
      <c r="AG97" s="104"/>
      <c r="AH97" s="104"/>
      <c r="AI97" s="104"/>
      <c r="AJ97" s="104"/>
      <c r="AK97" s="104"/>
      <c r="AL97" s="104"/>
      <c r="AM97" s="104"/>
      <c r="AN97" s="104"/>
      <c r="AO97" s="104"/>
      <c r="AP97" s="104"/>
      <c r="AQ97" s="104"/>
      <c r="AR97" s="104"/>
      <c r="AS97" s="104"/>
      <c r="AT97" s="104"/>
      <c r="AU97" s="104"/>
      <c r="AV97" s="104"/>
      <c r="AW97" s="104"/>
      <c r="AX97" s="104"/>
      <c r="AY97" s="104"/>
      <c r="AZ97" s="104"/>
      <c r="BA97" s="104"/>
      <c r="BB97" s="104"/>
      <c r="BC97" s="104"/>
      <c r="BD97" s="104"/>
      <c r="BE97" s="104"/>
      <c r="BF97" s="104"/>
      <c r="BG97" s="104"/>
      <c r="BH97" s="104"/>
      <c r="BI97" s="104"/>
      <c r="BJ97" s="104"/>
      <c r="BK97" s="104"/>
      <c r="BL97" s="104"/>
      <c r="BM97" s="104"/>
      <c r="BN97" s="104"/>
      <c r="BO97" s="104"/>
      <c r="BP97" s="104"/>
      <c r="BQ97" s="104"/>
    </row>
    <row r="98" spans="2:69">
      <c r="B98" s="104"/>
      <c r="C98" s="155"/>
      <c r="D98" s="104"/>
      <c r="E98" s="104"/>
      <c r="F98" s="104"/>
      <c r="G98" s="104"/>
      <c r="H98" s="104"/>
      <c r="I98" s="104"/>
      <c r="J98" s="104"/>
      <c r="K98" s="104"/>
      <c r="L98" s="104"/>
      <c r="M98" s="147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  <c r="AA98" s="104"/>
      <c r="AB98" s="10"/>
      <c r="AC98" s="104"/>
      <c r="AD98" s="10"/>
      <c r="AE98" s="147"/>
      <c r="AF98" s="104"/>
      <c r="AG98" s="104"/>
      <c r="AH98" s="104"/>
      <c r="AI98" s="104"/>
      <c r="AJ98" s="104"/>
      <c r="AK98" s="104"/>
      <c r="AL98" s="104"/>
      <c r="AM98" s="104"/>
      <c r="AN98" s="104"/>
      <c r="AO98" s="104"/>
      <c r="AP98" s="104"/>
      <c r="AQ98" s="104"/>
      <c r="AR98" s="104"/>
      <c r="AS98" s="104"/>
      <c r="AT98" s="104"/>
      <c r="AU98" s="104"/>
      <c r="AV98" s="104"/>
      <c r="AW98" s="104"/>
      <c r="AX98" s="104"/>
      <c r="AY98" s="104"/>
      <c r="AZ98" s="104"/>
      <c r="BA98" s="104"/>
      <c r="BB98" s="104"/>
      <c r="BC98" s="104"/>
      <c r="BD98" s="104"/>
      <c r="BE98" s="104"/>
      <c r="BF98" s="104"/>
      <c r="BG98" s="104"/>
      <c r="BH98" s="104"/>
      <c r="BI98" s="104"/>
      <c r="BJ98" s="104"/>
      <c r="BK98" s="104"/>
      <c r="BL98" s="104"/>
      <c r="BM98" s="104"/>
      <c r="BN98" s="104"/>
      <c r="BO98" s="104"/>
      <c r="BP98" s="104"/>
      <c r="BQ98" s="104"/>
    </row>
    <row r="99" spans="2:69">
      <c r="B99" s="104"/>
      <c r="C99" s="155"/>
      <c r="D99" s="104"/>
      <c r="E99" s="104"/>
      <c r="F99" s="104"/>
      <c r="G99" s="104"/>
      <c r="H99" s="104"/>
      <c r="I99" s="104"/>
      <c r="J99" s="104"/>
      <c r="K99" s="104"/>
      <c r="L99" s="104"/>
      <c r="M99" s="147"/>
      <c r="N99" s="104"/>
      <c r="O99" s="104"/>
      <c r="P99" s="104"/>
      <c r="Q99" s="104"/>
      <c r="R99" s="104"/>
      <c r="S99" s="104"/>
      <c r="T99" s="104"/>
      <c r="U99" s="104"/>
      <c r="V99" s="104"/>
      <c r="W99" s="104"/>
      <c r="X99" s="104"/>
      <c r="Y99" s="104"/>
      <c r="Z99" s="104"/>
      <c r="AA99" s="104"/>
      <c r="AB99" s="10"/>
      <c r="AC99" s="104"/>
      <c r="AD99" s="10"/>
      <c r="AE99" s="147"/>
      <c r="AF99" s="104"/>
      <c r="AG99" s="104"/>
      <c r="AH99" s="104"/>
      <c r="AI99" s="104"/>
      <c r="AJ99" s="104"/>
      <c r="AK99" s="104"/>
      <c r="AL99" s="104"/>
      <c r="AM99" s="104"/>
      <c r="AN99" s="104"/>
      <c r="AO99" s="104"/>
      <c r="AP99" s="104"/>
      <c r="AQ99" s="104"/>
      <c r="AR99" s="104"/>
      <c r="AS99" s="104"/>
      <c r="AT99" s="104"/>
      <c r="AU99" s="104"/>
      <c r="AV99" s="104"/>
      <c r="AW99" s="104"/>
      <c r="AX99" s="104"/>
      <c r="AY99" s="104"/>
      <c r="AZ99" s="104"/>
      <c r="BA99" s="104"/>
      <c r="BB99" s="104"/>
      <c r="BC99" s="104"/>
      <c r="BD99" s="104"/>
      <c r="BE99" s="104"/>
      <c r="BF99" s="104"/>
      <c r="BG99" s="104"/>
      <c r="BH99" s="104"/>
      <c r="BI99" s="104"/>
      <c r="BJ99" s="104"/>
      <c r="BK99" s="104"/>
      <c r="BL99" s="104"/>
      <c r="BM99" s="104"/>
      <c r="BN99" s="104"/>
      <c r="BO99" s="104"/>
      <c r="BP99" s="104"/>
      <c r="BQ99" s="104"/>
    </row>
    <row r="100" spans="2:69">
      <c r="B100" s="104"/>
      <c r="C100" s="155"/>
      <c r="D100" s="104"/>
      <c r="E100" s="104"/>
      <c r="F100" s="104"/>
      <c r="G100" s="104"/>
      <c r="H100" s="104"/>
      <c r="I100" s="104"/>
      <c r="J100" s="104"/>
      <c r="K100" s="104"/>
      <c r="L100" s="104"/>
      <c r="M100" s="147"/>
      <c r="N100" s="104"/>
      <c r="O100" s="104"/>
      <c r="P100" s="104"/>
      <c r="Q100" s="104"/>
      <c r="R100" s="104"/>
      <c r="S100" s="104"/>
      <c r="T100" s="104"/>
      <c r="U100" s="104"/>
      <c r="V100" s="104"/>
      <c r="W100" s="104"/>
      <c r="X100" s="104"/>
      <c r="Y100" s="104"/>
      <c r="Z100" s="104"/>
      <c r="AA100" s="104"/>
      <c r="AB100" s="10"/>
      <c r="AC100" s="104"/>
      <c r="AD100" s="10"/>
      <c r="AE100" s="147"/>
      <c r="AF100" s="104"/>
      <c r="AG100" s="104"/>
      <c r="AH100" s="104"/>
      <c r="AI100" s="104"/>
      <c r="AJ100" s="104"/>
      <c r="AK100" s="104"/>
      <c r="AL100" s="104"/>
      <c r="AM100" s="104"/>
      <c r="AN100" s="104"/>
      <c r="AO100" s="104"/>
      <c r="AP100" s="104"/>
      <c r="AQ100" s="104"/>
      <c r="AR100" s="104"/>
      <c r="AS100" s="104"/>
      <c r="AT100" s="104"/>
      <c r="AU100" s="104"/>
      <c r="AV100" s="104"/>
      <c r="AW100" s="104"/>
      <c r="AX100" s="104"/>
      <c r="AY100" s="104"/>
      <c r="AZ100" s="104"/>
      <c r="BA100" s="104"/>
      <c r="BB100" s="104"/>
      <c r="BC100" s="104"/>
      <c r="BD100" s="104"/>
      <c r="BE100" s="104"/>
      <c r="BF100" s="104"/>
      <c r="BG100" s="104"/>
      <c r="BH100" s="104"/>
      <c r="BI100" s="104"/>
      <c r="BJ100" s="104"/>
      <c r="BK100" s="104"/>
      <c r="BL100" s="104"/>
      <c r="BM100" s="104"/>
      <c r="BN100" s="104"/>
      <c r="BO100" s="104"/>
      <c r="BP100" s="104"/>
      <c r="BQ100" s="104"/>
    </row>
    <row r="101" spans="2:69">
      <c r="B101" s="104"/>
      <c r="C101" s="155"/>
      <c r="D101" s="104"/>
      <c r="E101" s="104"/>
      <c r="F101" s="104"/>
      <c r="G101" s="104"/>
      <c r="H101" s="104"/>
      <c r="I101" s="104"/>
      <c r="J101" s="104"/>
      <c r="K101" s="104"/>
      <c r="L101" s="104"/>
      <c r="M101" s="147"/>
      <c r="N101" s="104"/>
      <c r="O101" s="104"/>
      <c r="P101" s="104"/>
      <c r="Q101" s="104"/>
      <c r="R101" s="104"/>
      <c r="S101" s="104"/>
      <c r="T101" s="104"/>
      <c r="U101" s="104"/>
      <c r="V101" s="104"/>
      <c r="W101" s="104"/>
      <c r="X101" s="104"/>
      <c r="Y101" s="104"/>
      <c r="Z101" s="104"/>
      <c r="AA101" s="104"/>
      <c r="AB101" s="10"/>
      <c r="AC101" s="104"/>
      <c r="AD101" s="10"/>
      <c r="AE101" s="147"/>
      <c r="AF101" s="104"/>
      <c r="AG101" s="104"/>
      <c r="AH101" s="104"/>
      <c r="AI101" s="104"/>
      <c r="AJ101" s="104"/>
      <c r="AK101" s="104"/>
      <c r="AL101" s="104"/>
      <c r="AM101" s="104"/>
      <c r="AN101" s="104"/>
      <c r="AO101" s="104"/>
      <c r="AP101" s="104"/>
      <c r="AQ101" s="104"/>
      <c r="AR101" s="104"/>
      <c r="AS101" s="104"/>
      <c r="AT101" s="104"/>
      <c r="AU101" s="104"/>
      <c r="AV101" s="104"/>
      <c r="AW101" s="104"/>
      <c r="AX101" s="104"/>
      <c r="AY101" s="104"/>
      <c r="AZ101" s="104"/>
      <c r="BA101" s="104"/>
      <c r="BB101" s="104"/>
      <c r="BC101" s="104"/>
      <c r="BD101" s="104"/>
      <c r="BE101" s="104"/>
      <c r="BF101" s="104"/>
      <c r="BG101" s="104"/>
      <c r="BH101" s="104"/>
      <c r="BI101" s="104"/>
      <c r="BJ101" s="104"/>
      <c r="BK101" s="104"/>
      <c r="BL101" s="104"/>
      <c r="BM101" s="104"/>
      <c r="BN101" s="104"/>
      <c r="BO101" s="104"/>
      <c r="BP101" s="104"/>
      <c r="BQ101" s="104"/>
    </row>
    <row r="102" spans="2:69">
      <c r="B102" s="104"/>
      <c r="C102" s="155"/>
      <c r="D102" s="104"/>
      <c r="E102" s="104"/>
      <c r="F102" s="104"/>
      <c r="G102" s="104"/>
      <c r="H102" s="104"/>
      <c r="I102" s="104"/>
      <c r="J102" s="104"/>
      <c r="K102" s="104"/>
      <c r="L102" s="104"/>
      <c r="M102" s="147"/>
      <c r="N102" s="104"/>
      <c r="O102" s="104"/>
      <c r="P102" s="104"/>
      <c r="Q102" s="104"/>
      <c r="R102" s="104"/>
      <c r="S102" s="104"/>
      <c r="T102" s="104"/>
      <c r="U102" s="104"/>
      <c r="V102" s="104"/>
      <c r="W102" s="104"/>
      <c r="X102" s="104"/>
      <c r="Y102" s="104"/>
      <c r="Z102" s="104"/>
      <c r="AA102" s="104"/>
      <c r="AB102" s="10"/>
      <c r="AC102" s="104"/>
      <c r="AD102" s="10"/>
      <c r="AE102" s="147"/>
      <c r="AF102" s="104"/>
      <c r="AG102" s="104"/>
      <c r="AH102" s="104"/>
      <c r="AI102" s="104"/>
      <c r="AJ102" s="104"/>
      <c r="AK102" s="104"/>
      <c r="AL102" s="104"/>
      <c r="AM102" s="104"/>
      <c r="AN102" s="104"/>
      <c r="AO102" s="104"/>
      <c r="AP102" s="104"/>
      <c r="AQ102" s="104"/>
      <c r="AR102" s="104"/>
      <c r="AS102" s="104"/>
      <c r="AT102" s="104"/>
      <c r="AU102" s="104"/>
      <c r="AV102" s="104"/>
      <c r="AW102" s="104"/>
      <c r="AX102" s="104"/>
      <c r="AY102" s="104"/>
      <c r="AZ102" s="104"/>
      <c r="BA102" s="104"/>
      <c r="BB102" s="104"/>
      <c r="BC102" s="104"/>
      <c r="BD102" s="104"/>
      <c r="BE102" s="104"/>
      <c r="BF102" s="104"/>
      <c r="BG102" s="104"/>
      <c r="BH102" s="104"/>
      <c r="BI102" s="104"/>
      <c r="BJ102" s="104"/>
      <c r="BK102" s="104"/>
      <c r="BL102" s="104"/>
      <c r="BM102" s="104"/>
      <c r="BN102" s="104"/>
      <c r="BO102" s="104"/>
      <c r="BP102" s="104"/>
      <c r="BQ102" s="104"/>
    </row>
    <row r="103" spans="2:69">
      <c r="B103" s="104"/>
      <c r="C103" s="155"/>
      <c r="D103" s="104"/>
      <c r="E103" s="104"/>
      <c r="F103" s="104"/>
      <c r="G103" s="104"/>
      <c r="H103" s="104"/>
      <c r="I103" s="104"/>
      <c r="J103" s="104"/>
      <c r="K103" s="104"/>
      <c r="L103" s="104"/>
      <c r="M103" s="147"/>
      <c r="N103" s="104"/>
      <c r="O103" s="104"/>
      <c r="P103" s="104"/>
      <c r="Q103" s="104"/>
      <c r="R103" s="104"/>
      <c r="S103" s="104"/>
      <c r="T103" s="104"/>
      <c r="U103" s="104"/>
      <c r="V103" s="104"/>
      <c r="W103" s="104"/>
      <c r="X103" s="104"/>
      <c r="Y103" s="104"/>
      <c r="Z103" s="104"/>
      <c r="AA103" s="104"/>
      <c r="AB103" s="10"/>
      <c r="AC103" s="104"/>
      <c r="AD103" s="10"/>
      <c r="AE103" s="147"/>
      <c r="AF103" s="104"/>
      <c r="AG103" s="104"/>
      <c r="AH103" s="104"/>
      <c r="AI103" s="104"/>
      <c r="AJ103" s="104"/>
      <c r="AK103" s="104"/>
      <c r="AL103" s="104"/>
      <c r="AM103" s="104"/>
      <c r="AN103" s="104"/>
      <c r="AO103" s="104"/>
      <c r="AP103" s="104"/>
      <c r="AQ103" s="104"/>
      <c r="AR103" s="104"/>
      <c r="AS103" s="104"/>
      <c r="AT103" s="104"/>
      <c r="AU103" s="104"/>
      <c r="AV103" s="104"/>
      <c r="AW103" s="104"/>
      <c r="AX103" s="104"/>
      <c r="AY103" s="104"/>
      <c r="AZ103" s="104"/>
      <c r="BA103" s="104"/>
      <c r="BB103" s="104"/>
      <c r="BC103" s="104"/>
      <c r="BD103" s="104"/>
      <c r="BE103" s="104"/>
      <c r="BF103" s="104"/>
      <c r="BG103" s="104"/>
      <c r="BH103" s="104"/>
      <c r="BI103" s="104"/>
      <c r="BJ103" s="104"/>
      <c r="BK103" s="104"/>
      <c r="BL103" s="104"/>
      <c r="BM103" s="104"/>
      <c r="BN103" s="104"/>
      <c r="BO103" s="104"/>
      <c r="BP103" s="104"/>
      <c r="BQ103" s="104"/>
    </row>
    <row r="104" spans="2:69">
      <c r="B104" s="104"/>
      <c r="C104" s="155"/>
      <c r="D104" s="104"/>
      <c r="E104" s="104"/>
      <c r="F104" s="104"/>
      <c r="G104" s="104"/>
      <c r="H104" s="104"/>
      <c r="I104" s="104"/>
      <c r="J104" s="104"/>
      <c r="K104" s="104"/>
      <c r="L104" s="104"/>
      <c r="M104" s="147"/>
      <c r="N104" s="104"/>
      <c r="O104" s="104"/>
      <c r="P104" s="104"/>
      <c r="Q104" s="104"/>
      <c r="R104" s="104"/>
      <c r="S104" s="104"/>
      <c r="T104" s="104"/>
      <c r="U104" s="104"/>
      <c r="V104" s="104"/>
      <c r="W104" s="104"/>
      <c r="X104" s="104"/>
      <c r="Y104" s="104"/>
      <c r="Z104" s="104"/>
      <c r="AA104" s="104"/>
      <c r="AB104" s="10"/>
      <c r="AC104" s="104"/>
      <c r="AD104" s="10"/>
      <c r="AE104" s="147"/>
      <c r="AF104" s="104"/>
      <c r="AG104" s="104"/>
      <c r="AH104" s="104"/>
      <c r="AI104" s="104"/>
      <c r="AJ104" s="104"/>
      <c r="AK104" s="104"/>
      <c r="AL104" s="104"/>
      <c r="AM104" s="104"/>
      <c r="AN104" s="104"/>
      <c r="AO104" s="104"/>
      <c r="AP104" s="104"/>
      <c r="AQ104" s="104"/>
      <c r="AR104" s="104"/>
      <c r="AS104" s="104"/>
      <c r="AT104" s="104"/>
      <c r="AU104" s="104"/>
      <c r="AV104" s="104"/>
      <c r="AW104" s="104"/>
      <c r="AX104" s="104"/>
      <c r="AY104" s="104"/>
      <c r="AZ104" s="104"/>
      <c r="BA104" s="104"/>
      <c r="BB104" s="104"/>
      <c r="BC104" s="104"/>
      <c r="BD104" s="104"/>
      <c r="BE104" s="104"/>
      <c r="BF104" s="104"/>
      <c r="BG104" s="104"/>
      <c r="BH104" s="104"/>
      <c r="BI104" s="104"/>
      <c r="BJ104" s="104"/>
      <c r="BK104" s="104"/>
      <c r="BL104" s="104"/>
      <c r="BM104" s="104"/>
      <c r="BN104" s="104"/>
      <c r="BO104" s="104"/>
      <c r="BP104" s="104"/>
      <c r="BQ104" s="104"/>
    </row>
    <row r="105" spans="2:69">
      <c r="B105" s="104"/>
      <c r="C105" s="155"/>
      <c r="D105" s="104"/>
      <c r="E105" s="104"/>
      <c r="F105" s="104"/>
      <c r="G105" s="104"/>
      <c r="H105" s="104"/>
      <c r="I105" s="104"/>
      <c r="J105" s="104"/>
      <c r="K105" s="104"/>
      <c r="L105" s="104"/>
      <c r="M105" s="147"/>
      <c r="N105" s="104"/>
      <c r="O105" s="104"/>
      <c r="P105" s="104"/>
      <c r="Q105" s="104"/>
      <c r="R105" s="104"/>
      <c r="S105" s="104"/>
      <c r="T105" s="104"/>
      <c r="U105" s="104"/>
      <c r="V105" s="104"/>
      <c r="W105" s="104"/>
      <c r="X105" s="104"/>
      <c r="Y105" s="104"/>
      <c r="Z105" s="104"/>
      <c r="AA105" s="104"/>
      <c r="AB105" s="10"/>
      <c r="AC105" s="104"/>
      <c r="AD105" s="10"/>
      <c r="AE105" s="147"/>
      <c r="AF105" s="104"/>
      <c r="AG105" s="104"/>
      <c r="AH105" s="104"/>
      <c r="AI105" s="104"/>
      <c r="AJ105" s="104"/>
      <c r="AK105" s="104"/>
      <c r="AL105" s="104"/>
      <c r="AM105" s="104"/>
      <c r="AN105" s="104"/>
      <c r="AO105" s="104"/>
      <c r="AP105" s="104"/>
      <c r="AQ105" s="104"/>
      <c r="AR105" s="104"/>
      <c r="AS105" s="104"/>
      <c r="AT105" s="104"/>
      <c r="AU105" s="104"/>
      <c r="AV105" s="104"/>
      <c r="AW105" s="104"/>
      <c r="AX105" s="104"/>
      <c r="AY105" s="104"/>
      <c r="AZ105" s="104"/>
      <c r="BA105" s="104"/>
      <c r="BB105" s="104"/>
      <c r="BC105" s="104"/>
      <c r="BD105" s="104"/>
      <c r="BE105" s="104"/>
      <c r="BF105" s="104"/>
      <c r="BG105" s="104"/>
      <c r="BH105" s="104"/>
      <c r="BI105" s="104"/>
      <c r="BJ105" s="104"/>
      <c r="BK105" s="104"/>
      <c r="BL105" s="104"/>
      <c r="BM105" s="104"/>
      <c r="BN105" s="104"/>
      <c r="BO105" s="104"/>
      <c r="BP105" s="104"/>
      <c r="BQ105" s="104"/>
    </row>
    <row r="106" spans="2:69">
      <c r="B106" s="104"/>
      <c r="C106" s="155"/>
      <c r="D106" s="104"/>
      <c r="E106" s="104"/>
      <c r="F106" s="104"/>
      <c r="G106" s="104"/>
      <c r="H106" s="104"/>
      <c r="I106" s="104"/>
      <c r="J106" s="104"/>
      <c r="K106" s="104"/>
      <c r="L106" s="104"/>
      <c r="M106" s="147"/>
      <c r="N106" s="104"/>
      <c r="O106" s="104"/>
      <c r="P106" s="104"/>
      <c r="Q106" s="104"/>
      <c r="R106" s="104"/>
      <c r="S106" s="104"/>
      <c r="T106" s="104"/>
      <c r="U106" s="104"/>
      <c r="V106" s="104"/>
      <c r="W106" s="104"/>
      <c r="X106" s="104"/>
      <c r="Y106" s="104"/>
      <c r="Z106" s="104"/>
      <c r="AA106" s="104"/>
      <c r="AB106" s="10"/>
      <c r="AC106" s="104"/>
      <c r="AD106" s="10"/>
      <c r="AE106" s="147"/>
      <c r="AF106" s="104"/>
      <c r="AG106" s="104"/>
      <c r="AH106" s="104"/>
      <c r="AI106" s="104"/>
      <c r="AJ106" s="104"/>
      <c r="AK106" s="104"/>
      <c r="AL106" s="104"/>
      <c r="AM106" s="104"/>
      <c r="AN106" s="104"/>
      <c r="AO106" s="104"/>
      <c r="AP106" s="104"/>
      <c r="AQ106" s="104"/>
      <c r="AR106" s="104"/>
      <c r="AS106" s="104"/>
      <c r="AT106" s="104"/>
      <c r="AU106" s="104"/>
      <c r="AV106" s="104"/>
      <c r="AW106" s="104"/>
      <c r="AX106" s="104"/>
      <c r="AY106" s="104"/>
      <c r="AZ106" s="104"/>
      <c r="BA106" s="104"/>
      <c r="BB106" s="104"/>
      <c r="BC106" s="104"/>
      <c r="BD106" s="104"/>
      <c r="BE106" s="104"/>
      <c r="BF106" s="104"/>
      <c r="BG106" s="104"/>
      <c r="BH106" s="104"/>
      <c r="BI106" s="104"/>
      <c r="BJ106" s="104"/>
      <c r="BK106" s="104"/>
      <c r="BL106" s="104"/>
      <c r="BM106" s="104"/>
      <c r="BN106" s="104"/>
      <c r="BO106" s="104"/>
      <c r="BP106" s="104"/>
      <c r="BQ106" s="104"/>
    </row>
    <row r="107" spans="2:69">
      <c r="B107" s="104"/>
      <c r="C107" s="155"/>
      <c r="D107" s="104"/>
      <c r="E107" s="104"/>
      <c r="F107" s="104"/>
      <c r="G107" s="104"/>
      <c r="H107" s="104"/>
      <c r="I107" s="104"/>
      <c r="J107" s="104"/>
      <c r="K107" s="104"/>
      <c r="L107" s="104"/>
      <c r="M107" s="147"/>
      <c r="N107" s="104"/>
      <c r="O107" s="104"/>
      <c r="P107" s="104"/>
      <c r="Q107" s="104"/>
      <c r="R107" s="104"/>
      <c r="S107" s="104"/>
      <c r="T107" s="104"/>
      <c r="U107" s="104"/>
      <c r="V107" s="104"/>
      <c r="W107" s="104"/>
      <c r="X107" s="104"/>
      <c r="Y107" s="104"/>
      <c r="Z107" s="104"/>
      <c r="AA107" s="104"/>
      <c r="AB107" s="10"/>
      <c r="AC107" s="104"/>
      <c r="AD107" s="10"/>
      <c r="AE107" s="147"/>
      <c r="AF107" s="104"/>
      <c r="AG107" s="104"/>
      <c r="AH107" s="104"/>
      <c r="AI107" s="104"/>
      <c r="AJ107" s="104"/>
      <c r="AK107" s="104"/>
      <c r="AL107" s="104"/>
      <c r="AM107" s="104"/>
      <c r="AN107" s="104"/>
      <c r="AO107" s="104"/>
      <c r="AP107" s="104"/>
      <c r="AQ107" s="104"/>
      <c r="AR107" s="104"/>
      <c r="AS107" s="104"/>
      <c r="AT107" s="104"/>
      <c r="AU107" s="104"/>
      <c r="AV107" s="104"/>
      <c r="AW107" s="104"/>
      <c r="AX107" s="104"/>
      <c r="AY107" s="104"/>
      <c r="AZ107" s="104"/>
      <c r="BA107" s="104"/>
      <c r="BB107" s="104"/>
      <c r="BC107" s="104"/>
      <c r="BD107" s="104"/>
      <c r="BE107" s="104"/>
      <c r="BF107" s="104"/>
      <c r="BG107" s="104"/>
      <c r="BH107" s="104"/>
      <c r="BI107" s="104"/>
      <c r="BJ107" s="104"/>
      <c r="BK107" s="104"/>
      <c r="BL107" s="104"/>
      <c r="BM107" s="104"/>
      <c r="BN107" s="104"/>
      <c r="BO107" s="104"/>
      <c r="BP107" s="104"/>
      <c r="BQ107" s="104"/>
    </row>
    <row r="108" spans="2:69">
      <c r="B108" s="104"/>
      <c r="C108" s="155"/>
      <c r="D108" s="104"/>
      <c r="E108" s="104"/>
      <c r="F108" s="104"/>
      <c r="G108" s="104"/>
      <c r="H108" s="104"/>
      <c r="I108" s="104"/>
      <c r="J108" s="104"/>
      <c r="K108" s="104"/>
      <c r="L108" s="104"/>
      <c r="M108" s="147"/>
      <c r="N108" s="104"/>
      <c r="O108" s="104"/>
      <c r="P108" s="104"/>
      <c r="Q108" s="104"/>
      <c r="R108" s="104"/>
      <c r="S108" s="104"/>
      <c r="T108" s="104"/>
      <c r="U108" s="104"/>
      <c r="V108" s="104"/>
      <c r="W108" s="104"/>
      <c r="X108" s="104"/>
      <c r="Y108" s="104"/>
      <c r="Z108" s="104"/>
      <c r="AA108" s="104"/>
      <c r="AB108" s="10"/>
      <c r="AC108" s="104"/>
      <c r="AD108" s="10"/>
      <c r="AE108" s="147"/>
      <c r="AF108" s="104"/>
      <c r="AG108" s="104"/>
      <c r="AH108" s="104"/>
      <c r="AI108" s="104"/>
      <c r="AJ108" s="104"/>
      <c r="AK108" s="104"/>
      <c r="AL108" s="104"/>
      <c r="AM108" s="104"/>
      <c r="AN108" s="104"/>
      <c r="AO108" s="104"/>
      <c r="AP108" s="104"/>
      <c r="AQ108" s="104"/>
      <c r="AR108" s="104"/>
      <c r="AS108" s="104"/>
      <c r="AT108" s="104"/>
      <c r="AU108" s="104"/>
      <c r="AV108" s="104"/>
      <c r="AW108" s="104"/>
      <c r="AX108" s="104"/>
      <c r="AY108" s="104"/>
      <c r="AZ108" s="104"/>
      <c r="BA108" s="104"/>
      <c r="BB108" s="104"/>
      <c r="BC108" s="104"/>
      <c r="BD108" s="104"/>
      <c r="BE108" s="104"/>
      <c r="BF108" s="104"/>
      <c r="BG108" s="104"/>
      <c r="BH108" s="104"/>
      <c r="BI108" s="104"/>
      <c r="BJ108" s="104"/>
      <c r="BK108" s="104"/>
      <c r="BL108" s="104"/>
      <c r="BM108" s="104"/>
      <c r="BN108" s="104"/>
      <c r="BO108" s="104"/>
      <c r="BP108" s="104"/>
      <c r="BQ108" s="104"/>
    </row>
    <row r="109" spans="2:69">
      <c r="B109" s="104"/>
      <c r="C109" s="155"/>
      <c r="D109" s="104"/>
      <c r="E109" s="104"/>
      <c r="F109" s="104"/>
      <c r="G109" s="104"/>
      <c r="H109" s="104"/>
      <c r="I109" s="104"/>
      <c r="J109" s="104"/>
      <c r="K109" s="104"/>
      <c r="L109" s="104"/>
      <c r="M109" s="147"/>
      <c r="N109" s="104"/>
      <c r="O109" s="104"/>
      <c r="P109" s="104"/>
      <c r="Q109" s="104"/>
      <c r="R109" s="104"/>
      <c r="S109" s="104"/>
      <c r="T109" s="104"/>
      <c r="U109" s="104"/>
      <c r="V109" s="104"/>
      <c r="W109" s="104"/>
      <c r="X109" s="104"/>
      <c r="Y109" s="104"/>
      <c r="Z109" s="104"/>
      <c r="AA109" s="104"/>
      <c r="AB109" s="10"/>
      <c r="AC109" s="104"/>
      <c r="AD109" s="10"/>
      <c r="AE109" s="147"/>
      <c r="AF109" s="104"/>
      <c r="AG109" s="104"/>
      <c r="AH109" s="104"/>
      <c r="AI109" s="104"/>
      <c r="AJ109" s="104"/>
      <c r="AK109" s="104"/>
      <c r="AL109" s="104"/>
      <c r="AM109" s="104"/>
      <c r="AN109" s="104"/>
      <c r="AO109" s="104"/>
      <c r="AP109" s="104"/>
      <c r="AQ109" s="104"/>
      <c r="AR109" s="104"/>
      <c r="AS109" s="104"/>
      <c r="AT109" s="104"/>
      <c r="AU109" s="104"/>
      <c r="AV109" s="104"/>
      <c r="AW109" s="104"/>
      <c r="AX109" s="104"/>
      <c r="AY109" s="104"/>
      <c r="AZ109" s="104"/>
      <c r="BA109" s="104"/>
      <c r="BB109" s="104"/>
      <c r="BC109" s="104"/>
      <c r="BD109" s="104"/>
      <c r="BE109" s="104"/>
      <c r="BF109" s="104"/>
      <c r="BG109" s="104"/>
      <c r="BH109" s="104"/>
      <c r="BI109" s="104"/>
      <c r="BJ109" s="104"/>
      <c r="BK109" s="104"/>
      <c r="BL109" s="104"/>
      <c r="BM109" s="104"/>
      <c r="BN109" s="104"/>
      <c r="BO109" s="104"/>
      <c r="BP109" s="104"/>
      <c r="BQ109" s="104"/>
    </row>
    <row r="110" spans="2:69">
      <c r="B110" s="104"/>
      <c r="C110" s="155"/>
      <c r="D110" s="104"/>
      <c r="E110" s="104"/>
      <c r="F110" s="104"/>
      <c r="G110" s="104"/>
      <c r="H110" s="104"/>
      <c r="I110" s="104"/>
      <c r="J110" s="104"/>
      <c r="K110" s="104"/>
      <c r="L110" s="104"/>
      <c r="M110" s="147"/>
      <c r="N110" s="104"/>
      <c r="O110" s="104"/>
      <c r="P110" s="104"/>
      <c r="Q110" s="104"/>
      <c r="R110" s="104"/>
      <c r="S110" s="104"/>
      <c r="T110" s="104"/>
      <c r="U110" s="104"/>
      <c r="V110" s="104"/>
      <c r="W110" s="104"/>
      <c r="X110" s="104"/>
      <c r="Y110" s="104"/>
      <c r="Z110" s="104"/>
      <c r="AA110" s="104"/>
      <c r="AB110" s="10"/>
      <c r="AC110" s="104"/>
      <c r="AD110" s="10"/>
      <c r="AE110" s="147"/>
      <c r="AF110" s="104"/>
      <c r="AG110" s="104"/>
      <c r="AH110" s="104"/>
      <c r="AI110" s="104"/>
      <c r="AJ110" s="104"/>
      <c r="AK110" s="104"/>
      <c r="AL110" s="104"/>
      <c r="AM110" s="104"/>
      <c r="AN110" s="104"/>
      <c r="AO110" s="104"/>
      <c r="AP110" s="104"/>
      <c r="AQ110" s="104"/>
      <c r="AR110" s="104"/>
      <c r="AS110" s="104"/>
      <c r="AT110" s="104"/>
      <c r="AU110" s="104"/>
      <c r="AV110" s="104"/>
      <c r="AW110" s="104"/>
      <c r="AX110" s="104"/>
      <c r="AY110" s="104"/>
      <c r="AZ110" s="104"/>
      <c r="BA110" s="104"/>
      <c r="BB110" s="104"/>
      <c r="BC110" s="104"/>
      <c r="BD110" s="104"/>
      <c r="BE110" s="104"/>
      <c r="BF110" s="104"/>
      <c r="BG110" s="104"/>
      <c r="BH110" s="104"/>
      <c r="BI110" s="104"/>
      <c r="BJ110" s="104"/>
      <c r="BK110" s="104"/>
      <c r="BL110" s="104"/>
      <c r="BM110" s="104"/>
      <c r="BN110" s="104"/>
      <c r="BO110" s="104"/>
      <c r="BP110" s="104"/>
      <c r="BQ110" s="104"/>
    </row>
    <row r="111" spans="2:69">
      <c r="B111" s="104"/>
      <c r="C111" s="155"/>
      <c r="D111" s="104"/>
      <c r="E111" s="104"/>
      <c r="F111" s="104"/>
      <c r="G111" s="104"/>
      <c r="H111" s="104"/>
      <c r="I111" s="104"/>
      <c r="J111" s="104"/>
      <c r="K111" s="104"/>
      <c r="L111" s="104"/>
      <c r="M111" s="147"/>
      <c r="N111" s="104"/>
      <c r="O111" s="104"/>
      <c r="P111" s="104"/>
      <c r="Q111" s="104"/>
      <c r="R111" s="104"/>
      <c r="S111" s="104"/>
      <c r="T111" s="104"/>
      <c r="U111" s="104"/>
      <c r="V111" s="104"/>
      <c r="W111" s="104"/>
      <c r="X111" s="104"/>
      <c r="Y111" s="104"/>
      <c r="Z111" s="104"/>
      <c r="AA111" s="104"/>
      <c r="AB111" s="10"/>
      <c r="AC111" s="104"/>
      <c r="AD111" s="10"/>
      <c r="AE111" s="147"/>
      <c r="AF111" s="104"/>
      <c r="AG111" s="104"/>
      <c r="AH111" s="104"/>
      <c r="AI111" s="104"/>
      <c r="AJ111" s="104"/>
      <c r="AK111" s="104"/>
      <c r="AL111" s="104"/>
      <c r="AM111" s="104"/>
      <c r="AN111" s="104"/>
      <c r="AO111" s="104"/>
      <c r="AP111" s="104"/>
      <c r="AQ111" s="104"/>
      <c r="AR111" s="104"/>
      <c r="AS111" s="104"/>
      <c r="AT111" s="104"/>
      <c r="AU111" s="104"/>
      <c r="AV111" s="104"/>
      <c r="AW111" s="104"/>
      <c r="AX111" s="104"/>
      <c r="AY111" s="104"/>
      <c r="AZ111" s="104"/>
      <c r="BA111" s="104"/>
      <c r="BB111" s="104"/>
      <c r="BC111" s="104"/>
      <c r="BD111" s="104"/>
      <c r="BE111" s="104"/>
      <c r="BF111" s="104"/>
      <c r="BG111" s="104"/>
      <c r="BH111" s="104"/>
      <c r="BI111" s="104"/>
      <c r="BJ111" s="104"/>
      <c r="BK111" s="104"/>
      <c r="BL111" s="104"/>
      <c r="BM111" s="104"/>
      <c r="BN111" s="104"/>
      <c r="BO111" s="104"/>
      <c r="BP111" s="104"/>
      <c r="BQ111" s="104"/>
    </row>
    <row r="112" spans="2:69">
      <c r="B112" s="104"/>
      <c r="C112" s="155"/>
      <c r="D112" s="104"/>
      <c r="E112" s="104"/>
      <c r="F112" s="104"/>
      <c r="G112" s="104"/>
      <c r="H112" s="104"/>
      <c r="I112" s="104"/>
      <c r="J112" s="104"/>
      <c r="K112" s="104"/>
      <c r="L112" s="104"/>
      <c r="M112" s="147"/>
      <c r="N112" s="104"/>
      <c r="O112" s="104"/>
      <c r="P112" s="104"/>
      <c r="Q112" s="104"/>
      <c r="R112" s="104"/>
      <c r="S112" s="104"/>
      <c r="T112" s="104"/>
      <c r="U112" s="104"/>
      <c r="V112" s="104"/>
      <c r="W112" s="104"/>
      <c r="X112" s="104"/>
      <c r="Y112" s="104"/>
      <c r="Z112" s="104"/>
      <c r="AA112" s="104"/>
      <c r="AB112" s="10"/>
      <c r="AC112" s="104"/>
      <c r="AD112" s="10"/>
      <c r="AE112" s="147"/>
      <c r="AF112" s="104"/>
      <c r="AG112" s="104"/>
      <c r="AH112" s="104"/>
      <c r="AI112" s="104"/>
      <c r="AJ112" s="104"/>
      <c r="AK112" s="104"/>
      <c r="AL112" s="104"/>
      <c r="AM112" s="104"/>
      <c r="AN112" s="104"/>
      <c r="AO112" s="104"/>
      <c r="AP112" s="104"/>
      <c r="AQ112" s="104"/>
      <c r="AR112" s="104"/>
      <c r="AS112" s="104"/>
      <c r="AT112" s="104"/>
      <c r="AU112" s="104"/>
      <c r="AV112" s="104"/>
      <c r="AW112" s="104"/>
      <c r="AX112" s="104"/>
      <c r="AY112" s="104"/>
      <c r="AZ112" s="104"/>
      <c r="BA112" s="104"/>
      <c r="BB112" s="104"/>
      <c r="BC112" s="104"/>
      <c r="BD112" s="104"/>
      <c r="BE112" s="104"/>
      <c r="BF112" s="104"/>
      <c r="BG112" s="104"/>
      <c r="BH112" s="104"/>
      <c r="BI112" s="104"/>
      <c r="BJ112" s="104"/>
      <c r="BK112" s="104"/>
      <c r="BL112" s="104"/>
      <c r="BM112" s="104"/>
      <c r="BN112" s="104"/>
      <c r="BO112" s="104"/>
      <c r="BP112" s="104"/>
      <c r="BQ112" s="104"/>
    </row>
    <row r="113" spans="2:69">
      <c r="B113" s="104"/>
      <c r="C113" s="155"/>
      <c r="D113" s="104"/>
      <c r="E113" s="104"/>
      <c r="F113" s="104"/>
      <c r="G113" s="104"/>
      <c r="H113" s="104"/>
      <c r="I113" s="104"/>
      <c r="J113" s="104"/>
      <c r="K113" s="104"/>
      <c r="L113" s="104"/>
      <c r="M113" s="147"/>
      <c r="N113" s="104"/>
      <c r="O113" s="104"/>
      <c r="P113" s="104"/>
      <c r="Q113" s="104"/>
      <c r="R113" s="104"/>
      <c r="S113" s="104"/>
      <c r="T113" s="104"/>
      <c r="U113" s="104"/>
      <c r="V113" s="104"/>
      <c r="W113" s="104"/>
      <c r="X113" s="104"/>
      <c r="Y113" s="104"/>
      <c r="Z113" s="104"/>
      <c r="AA113" s="104"/>
      <c r="AB113" s="10"/>
      <c r="AC113" s="104"/>
      <c r="AD113" s="10"/>
      <c r="AE113" s="147"/>
      <c r="AF113" s="104"/>
      <c r="AG113" s="104"/>
      <c r="AH113" s="104"/>
      <c r="AI113" s="104"/>
      <c r="AJ113" s="104"/>
      <c r="AK113" s="104"/>
      <c r="AL113" s="104"/>
      <c r="AM113" s="104"/>
      <c r="AN113" s="104"/>
      <c r="AO113" s="104"/>
      <c r="AP113" s="104"/>
      <c r="AQ113" s="104"/>
      <c r="AR113" s="104"/>
      <c r="AS113" s="104"/>
      <c r="AT113" s="104"/>
      <c r="AU113" s="104"/>
      <c r="AV113" s="104"/>
      <c r="AW113" s="104"/>
      <c r="AX113" s="104"/>
      <c r="AY113" s="104"/>
      <c r="AZ113" s="104"/>
      <c r="BA113" s="104"/>
      <c r="BB113" s="104"/>
      <c r="BC113" s="104"/>
      <c r="BD113" s="104"/>
      <c r="BE113" s="104"/>
      <c r="BF113" s="104"/>
      <c r="BG113" s="104"/>
      <c r="BH113" s="104"/>
      <c r="BI113" s="104"/>
      <c r="BJ113" s="104"/>
      <c r="BK113" s="104"/>
      <c r="BL113" s="104"/>
      <c r="BM113" s="104"/>
      <c r="BN113" s="104"/>
      <c r="BO113" s="104"/>
      <c r="BP113" s="104"/>
      <c r="BQ113" s="104"/>
    </row>
    <row r="114" spans="2:69">
      <c r="B114" s="104"/>
      <c r="C114" s="155"/>
      <c r="D114" s="104"/>
      <c r="E114" s="104"/>
      <c r="F114" s="104"/>
      <c r="G114" s="104"/>
      <c r="H114" s="104"/>
      <c r="I114" s="104"/>
      <c r="J114" s="104"/>
      <c r="K114" s="104"/>
      <c r="L114" s="104"/>
      <c r="M114" s="147"/>
      <c r="N114" s="104"/>
      <c r="O114" s="104"/>
      <c r="P114" s="104"/>
      <c r="Q114" s="104"/>
      <c r="R114" s="104"/>
      <c r="S114" s="104"/>
      <c r="T114" s="104"/>
      <c r="U114" s="104"/>
      <c r="V114" s="104"/>
      <c r="W114" s="104"/>
      <c r="X114" s="104"/>
      <c r="Y114" s="104"/>
      <c r="Z114" s="104"/>
      <c r="AA114" s="104"/>
      <c r="AB114" s="10"/>
      <c r="AC114" s="104"/>
      <c r="AD114" s="10"/>
      <c r="AE114" s="147"/>
      <c r="AF114" s="104"/>
      <c r="AG114" s="104"/>
      <c r="AH114" s="104"/>
      <c r="AI114" s="104"/>
      <c r="AJ114" s="104"/>
      <c r="AK114" s="104"/>
      <c r="AL114" s="104"/>
      <c r="AM114" s="104"/>
      <c r="AN114" s="104"/>
      <c r="AO114" s="104"/>
      <c r="AP114" s="104"/>
      <c r="AQ114" s="104"/>
      <c r="AR114" s="104"/>
      <c r="AS114" s="104"/>
      <c r="AT114" s="104"/>
      <c r="AU114" s="104"/>
      <c r="AV114" s="104"/>
      <c r="AW114" s="104"/>
      <c r="AX114" s="104"/>
      <c r="AY114" s="104"/>
      <c r="AZ114" s="104"/>
      <c r="BA114" s="104"/>
      <c r="BB114" s="104"/>
      <c r="BC114" s="104"/>
      <c r="BD114" s="104"/>
      <c r="BE114" s="104"/>
      <c r="BF114" s="104"/>
      <c r="BG114" s="104"/>
      <c r="BH114" s="104"/>
      <c r="BI114" s="104"/>
      <c r="BJ114" s="104"/>
      <c r="BK114" s="104"/>
      <c r="BL114" s="104"/>
      <c r="BM114" s="104"/>
      <c r="BN114" s="104"/>
      <c r="BO114" s="104"/>
      <c r="BP114" s="104"/>
      <c r="BQ114" s="104"/>
    </row>
    <row r="115" spans="2:69">
      <c r="B115" s="104"/>
      <c r="C115" s="155"/>
      <c r="D115" s="104"/>
      <c r="E115" s="104"/>
      <c r="F115" s="104"/>
      <c r="G115" s="104"/>
      <c r="H115" s="104"/>
      <c r="I115" s="104"/>
      <c r="J115" s="104"/>
      <c r="K115" s="104"/>
      <c r="L115" s="104"/>
      <c r="M115" s="147"/>
      <c r="N115" s="104"/>
      <c r="O115" s="104"/>
      <c r="P115" s="104"/>
      <c r="Q115" s="104"/>
      <c r="R115" s="104"/>
      <c r="S115" s="104"/>
      <c r="T115" s="104"/>
      <c r="U115" s="104"/>
      <c r="V115" s="104"/>
      <c r="W115" s="104"/>
      <c r="X115" s="104"/>
      <c r="Y115" s="104"/>
      <c r="Z115" s="104"/>
      <c r="AA115" s="104"/>
      <c r="AB115" s="10"/>
      <c r="AC115" s="104"/>
      <c r="AD115" s="10"/>
      <c r="AE115" s="147"/>
      <c r="AF115" s="104"/>
      <c r="AG115" s="104"/>
      <c r="AH115" s="104"/>
      <c r="AI115" s="104"/>
      <c r="AJ115" s="104"/>
      <c r="AK115" s="104"/>
      <c r="AL115" s="104"/>
      <c r="AM115" s="104"/>
      <c r="AN115" s="104"/>
      <c r="AO115" s="104"/>
      <c r="AP115" s="104"/>
      <c r="AQ115" s="104"/>
      <c r="AR115" s="104"/>
      <c r="AS115" s="104"/>
      <c r="AT115" s="104"/>
      <c r="AU115" s="104"/>
      <c r="AV115" s="104"/>
      <c r="AW115" s="104"/>
      <c r="AX115" s="104"/>
      <c r="AY115" s="104"/>
      <c r="AZ115" s="104"/>
      <c r="BA115" s="104"/>
      <c r="BB115" s="104"/>
      <c r="BC115" s="104"/>
      <c r="BD115" s="104"/>
      <c r="BE115" s="104"/>
      <c r="BF115" s="104"/>
      <c r="BG115" s="104"/>
      <c r="BH115" s="104"/>
      <c r="BI115" s="104"/>
      <c r="BJ115" s="104"/>
      <c r="BK115" s="104"/>
      <c r="BL115" s="104"/>
      <c r="BM115" s="104"/>
      <c r="BN115" s="104"/>
      <c r="BO115" s="104"/>
      <c r="BP115" s="104"/>
      <c r="BQ115" s="104"/>
    </row>
    <row r="116" spans="2:69">
      <c r="B116" s="104"/>
      <c r="C116" s="155"/>
      <c r="D116" s="104"/>
      <c r="E116" s="104"/>
      <c r="F116" s="104"/>
      <c r="G116" s="104"/>
      <c r="H116" s="104"/>
      <c r="I116" s="104"/>
      <c r="J116" s="104"/>
      <c r="K116" s="104"/>
      <c r="L116" s="104"/>
      <c r="M116" s="147"/>
      <c r="N116" s="104"/>
      <c r="O116" s="104"/>
      <c r="P116" s="104"/>
      <c r="Q116" s="104"/>
      <c r="R116" s="104"/>
      <c r="S116" s="104"/>
      <c r="T116" s="104"/>
      <c r="U116" s="104"/>
      <c r="V116" s="104"/>
      <c r="W116" s="104"/>
      <c r="X116" s="104"/>
      <c r="Y116" s="104"/>
      <c r="Z116" s="104"/>
      <c r="AA116" s="104"/>
      <c r="AB116" s="10"/>
      <c r="AC116" s="104"/>
      <c r="AD116" s="10"/>
      <c r="AE116" s="147"/>
      <c r="AF116" s="104"/>
      <c r="AG116" s="104"/>
      <c r="AH116" s="104"/>
      <c r="AI116" s="104"/>
      <c r="AJ116" s="104"/>
      <c r="AK116" s="104"/>
      <c r="AL116" s="104"/>
      <c r="AM116" s="104"/>
      <c r="AN116" s="104"/>
      <c r="AO116" s="104"/>
      <c r="AP116" s="104"/>
      <c r="AQ116" s="104"/>
      <c r="AR116" s="104"/>
      <c r="AS116" s="104"/>
      <c r="AT116" s="104"/>
      <c r="AU116" s="104"/>
      <c r="AV116" s="104"/>
      <c r="AW116" s="104"/>
      <c r="AX116" s="104"/>
      <c r="AY116" s="104"/>
      <c r="AZ116" s="104"/>
      <c r="BA116" s="104"/>
      <c r="BB116" s="104"/>
      <c r="BC116" s="104"/>
      <c r="BD116" s="104"/>
      <c r="BE116" s="104"/>
      <c r="BF116" s="104"/>
      <c r="BG116" s="104"/>
      <c r="BH116" s="104"/>
      <c r="BI116" s="104"/>
      <c r="BJ116" s="104"/>
      <c r="BK116" s="104"/>
      <c r="BL116" s="104"/>
      <c r="BM116" s="104"/>
      <c r="BN116" s="104"/>
      <c r="BO116" s="104"/>
      <c r="BP116" s="104"/>
      <c r="BQ116" s="104"/>
    </row>
    <row r="117" spans="2:69">
      <c r="B117" s="104"/>
      <c r="C117" s="155"/>
      <c r="D117" s="104"/>
      <c r="E117" s="104"/>
      <c r="F117" s="104"/>
      <c r="G117" s="104"/>
      <c r="H117" s="104"/>
      <c r="I117" s="104"/>
      <c r="J117" s="104"/>
      <c r="K117" s="104"/>
      <c r="L117" s="104"/>
      <c r="M117" s="147"/>
      <c r="N117" s="104"/>
      <c r="O117" s="104"/>
      <c r="P117" s="104"/>
      <c r="Q117" s="104"/>
      <c r="R117" s="104"/>
      <c r="S117" s="104"/>
      <c r="T117" s="104"/>
      <c r="U117" s="104"/>
      <c r="V117" s="104"/>
      <c r="W117" s="104"/>
      <c r="X117" s="104"/>
      <c r="Y117" s="104"/>
      <c r="Z117" s="104"/>
      <c r="AA117" s="104"/>
      <c r="AB117" s="10"/>
      <c r="AC117" s="104"/>
      <c r="AD117" s="10"/>
      <c r="AE117" s="147"/>
      <c r="AF117" s="104"/>
      <c r="AG117" s="104"/>
      <c r="AH117" s="104"/>
      <c r="AI117" s="104"/>
      <c r="AJ117" s="104"/>
      <c r="AK117" s="104"/>
      <c r="AL117" s="104"/>
      <c r="AM117" s="104"/>
      <c r="AN117" s="104"/>
      <c r="AO117" s="104"/>
      <c r="AP117" s="104"/>
      <c r="AQ117" s="104"/>
      <c r="AR117" s="104"/>
      <c r="AS117" s="104"/>
      <c r="AT117" s="104"/>
      <c r="AU117" s="104"/>
      <c r="AV117" s="104"/>
      <c r="AW117" s="104"/>
      <c r="AX117" s="104"/>
      <c r="AY117" s="104"/>
      <c r="AZ117" s="104"/>
      <c r="BA117" s="104"/>
      <c r="BB117" s="104"/>
      <c r="BC117" s="104"/>
      <c r="BD117" s="104"/>
      <c r="BE117" s="104"/>
      <c r="BF117" s="104"/>
      <c r="BG117" s="104"/>
      <c r="BH117" s="104"/>
      <c r="BI117" s="104"/>
      <c r="BJ117" s="104"/>
      <c r="BK117" s="104"/>
      <c r="BL117" s="104"/>
      <c r="BM117" s="104"/>
      <c r="BN117" s="104"/>
      <c r="BO117" s="104"/>
      <c r="BP117" s="104"/>
      <c r="BQ117" s="104"/>
    </row>
    <row r="118" spans="2:69">
      <c r="B118" s="104"/>
      <c r="C118" s="155"/>
      <c r="D118" s="104"/>
      <c r="E118" s="104"/>
      <c r="F118" s="104"/>
      <c r="G118" s="104"/>
      <c r="H118" s="104"/>
      <c r="I118" s="104"/>
      <c r="J118" s="104"/>
      <c r="K118" s="104"/>
      <c r="L118" s="104"/>
      <c r="M118" s="147"/>
      <c r="N118" s="104"/>
      <c r="O118" s="104"/>
      <c r="P118" s="104"/>
      <c r="Q118" s="104"/>
      <c r="R118" s="104"/>
      <c r="S118" s="104"/>
      <c r="T118" s="104"/>
      <c r="U118" s="104"/>
      <c r="V118" s="104"/>
      <c r="W118" s="104"/>
      <c r="X118" s="104"/>
      <c r="Y118" s="104"/>
      <c r="Z118" s="104"/>
      <c r="AA118" s="104"/>
      <c r="AB118" s="10"/>
      <c r="AC118" s="104"/>
      <c r="AD118" s="10"/>
      <c r="AE118" s="147"/>
      <c r="AF118" s="104"/>
      <c r="AG118" s="104"/>
      <c r="AH118" s="104"/>
      <c r="AI118" s="104"/>
      <c r="AJ118" s="104"/>
      <c r="AK118" s="104"/>
      <c r="AL118" s="104"/>
      <c r="AM118" s="104"/>
      <c r="AN118" s="104"/>
      <c r="AO118" s="104"/>
      <c r="AP118" s="104"/>
      <c r="AQ118" s="104"/>
      <c r="AR118" s="104"/>
      <c r="AS118" s="104"/>
      <c r="AT118" s="104"/>
      <c r="AU118" s="104"/>
      <c r="AV118" s="104"/>
      <c r="AW118" s="104"/>
      <c r="AX118" s="104"/>
      <c r="AY118" s="104"/>
      <c r="AZ118" s="104"/>
      <c r="BA118" s="104"/>
      <c r="BB118" s="104"/>
      <c r="BC118" s="104"/>
      <c r="BD118" s="104"/>
      <c r="BE118" s="104"/>
      <c r="BF118" s="104"/>
      <c r="BG118" s="104"/>
      <c r="BH118" s="104"/>
      <c r="BI118" s="104"/>
      <c r="BJ118" s="104"/>
      <c r="BK118" s="104"/>
      <c r="BL118" s="104"/>
      <c r="BM118" s="104"/>
      <c r="BN118" s="104"/>
      <c r="BO118" s="104"/>
      <c r="BP118" s="104"/>
      <c r="BQ118" s="104"/>
    </row>
    <row r="119" spans="2:69">
      <c r="B119" s="104"/>
      <c r="C119" s="155"/>
      <c r="D119" s="104"/>
      <c r="E119" s="104"/>
      <c r="F119" s="104"/>
      <c r="G119" s="104"/>
      <c r="H119" s="104"/>
      <c r="I119" s="104"/>
      <c r="J119" s="104"/>
      <c r="K119" s="104"/>
      <c r="L119" s="104"/>
      <c r="M119" s="147"/>
      <c r="N119" s="104"/>
      <c r="O119" s="104"/>
      <c r="P119" s="104"/>
      <c r="Q119" s="104"/>
      <c r="R119" s="104"/>
      <c r="S119" s="104"/>
      <c r="T119" s="104"/>
      <c r="U119" s="104"/>
      <c r="V119" s="104"/>
      <c r="W119" s="104"/>
      <c r="X119" s="104"/>
      <c r="Y119" s="104"/>
      <c r="Z119" s="104"/>
      <c r="AA119" s="104"/>
      <c r="AB119" s="10"/>
      <c r="AC119" s="104"/>
      <c r="AD119" s="10"/>
      <c r="AE119" s="147"/>
      <c r="AF119" s="104"/>
      <c r="AG119" s="104"/>
      <c r="AH119" s="104"/>
      <c r="AI119" s="104"/>
      <c r="AJ119" s="104"/>
      <c r="AK119" s="104"/>
      <c r="AL119" s="104"/>
      <c r="AM119" s="104"/>
      <c r="AN119" s="104"/>
      <c r="AO119" s="104"/>
      <c r="AP119" s="104"/>
      <c r="AQ119" s="104"/>
      <c r="AR119" s="104"/>
      <c r="AS119" s="104"/>
      <c r="AT119" s="104"/>
      <c r="AU119" s="104"/>
      <c r="AV119" s="104"/>
      <c r="AW119" s="104"/>
      <c r="AX119" s="104"/>
      <c r="AY119" s="104"/>
      <c r="AZ119" s="104"/>
      <c r="BA119" s="104"/>
      <c r="BB119" s="104"/>
      <c r="BC119" s="104"/>
      <c r="BD119" s="104"/>
      <c r="BE119" s="104"/>
      <c r="BF119" s="104"/>
      <c r="BG119" s="104"/>
      <c r="BH119" s="104"/>
      <c r="BI119" s="104"/>
      <c r="BJ119" s="104"/>
      <c r="BK119" s="104"/>
      <c r="BL119" s="104"/>
      <c r="BM119" s="104"/>
      <c r="BN119" s="104"/>
      <c r="BO119" s="104"/>
      <c r="BP119" s="104"/>
      <c r="BQ119" s="104"/>
    </row>
    <row r="120" spans="2:69">
      <c r="B120" s="104"/>
      <c r="C120" s="155"/>
      <c r="D120" s="104"/>
      <c r="E120" s="104"/>
      <c r="F120" s="104"/>
      <c r="G120" s="104"/>
      <c r="H120" s="104"/>
      <c r="I120" s="104"/>
      <c r="J120" s="104"/>
      <c r="K120" s="104"/>
      <c r="L120" s="104"/>
      <c r="M120" s="147"/>
      <c r="N120" s="104"/>
      <c r="O120" s="104"/>
      <c r="P120" s="104"/>
      <c r="Q120" s="104"/>
      <c r="R120" s="104"/>
      <c r="S120" s="104"/>
      <c r="T120" s="104"/>
      <c r="U120" s="104"/>
      <c r="V120" s="104"/>
      <c r="W120" s="104"/>
      <c r="X120" s="104"/>
      <c r="Y120" s="104"/>
      <c r="Z120" s="104"/>
      <c r="AA120" s="104"/>
      <c r="AB120" s="10"/>
      <c r="AC120" s="104"/>
      <c r="AD120" s="10"/>
      <c r="AE120" s="147"/>
      <c r="AF120" s="104"/>
      <c r="AG120" s="104"/>
      <c r="AH120" s="104"/>
      <c r="AI120" s="104"/>
      <c r="AJ120" s="104"/>
      <c r="AK120" s="104"/>
      <c r="AL120" s="104"/>
      <c r="AM120" s="104"/>
      <c r="AN120" s="104"/>
      <c r="AO120" s="104"/>
      <c r="AP120" s="104"/>
      <c r="AQ120" s="104"/>
      <c r="AR120" s="104"/>
      <c r="AS120" s="104"/>
      <c r="AT120" s="104"/>
      <c r="AU120" s="104"/>
      <c r="AV120" s="104"/>
      <c r="AW120" s="104"/>
      <c r="AX120" s="104"/>
      <c r="AY120" s="104"/>
      <c r="AZ120" s="104"/>
      <c r="BA120" s="104"/>
      <c r="BB120" s="104"/>
      <c r="BC120" s="104"/>
      <c r="BD120" s="104"/>
      <c r="BE120" s="104"/>
      <c r="BF120" s="104"/>
      <c r="BG120" s="104"/>
      <c r="BH120" s="104"/>
      <c r="BI120" s="104"/>
      <c r="BJ120" s="104"/>
      <c r="BK120" s="104"/>
      <c r="BL120" s="104"/>
      <c r="BM120" s="104"/>
      <c r="BN120" s="104"/>
      <c r="BO120" s="104"/>
      <c r="BP120" s="104"/>
      <c r="BQ120" s="104"/>
    </row>
    <row r="121" spans="2:69">
      <c r="B121" s="104"/>
      <c r="C121" s="155"/>
      <c r="D121" s="104"/>
      <c r="E121" s="104"/>
      <c r="F121" s="104"/>
      <c r="G121" s="104"/>
      <c r="H121" s="104"/>
      <c r="I121" s="104"/>
      <c r="J121" s="104"/>
      <c r="K121" s="104"/>
      <c r="L121" s="104"/>
      <c r="M121" s="147"/>
      <c r="N121" s="104"/>
      <c r="O121" s="104"/>
      <c r="P121" s="104"/>
      <c r="Q121" s="104"/>
      <c r="R121" s="104"/>
      <c r="S121" s="104"/>
      <c r="T121" s="104"/>
      <c r="U121" s="104"/>
      <c r="V121" s="104"/>
      <c r="W121" s="104"/>
      <c r="X121" s="104"/>
      <c r="Y121" s="104"/>
      <c r="Z121" s="104"/>
      <c r="AA121" s="104"/>
      <c r="AB121" s="10"/>
      <c r="AC121" s="104"/>
      <c r="AD121" s="10"/>
      <c r="AE121" s="147"/>
      <c r="AF121" s="104"/>
      <c r="AG121" s="104"/>
      <c r="AH121" s="104"/>
      <c r="AI121" s="104"/>
      <c r="AJ121" s="104"/>
      <c r="AK121" s="104"/>
      <c r="AL121" s="104"/>
      <c r="AM121" s="104"/>
      <c r="AN121" s="104"/>
      <c r="AO121" s="104"/>
      <c r="AP121" s="104"/>
      <c r="AQ121" s="104"/>
      <c r="AR121" s="104"/>
      <c r="AS121" s="104"/>
      <c r="AT121" s="104"/>
      <c r="AU121" s="104"/>
      <c r="AV121" s="104"/>
      <c r="AW121" s="104"/>
      <c r="AX121" s="104"/>
      <c r="AY121" s="104"/>
      <c r="AZ121" s="104"/>
      <c r="BA121" s="104"/>
      <c r="BB121" s="104"/>
      <c r="BC121" s="104"/>
      <c r="BD121" s="104"/>
      <c r="BE121" s="104"/>
      <c r="BF121" s="104"/>
      <c r="BG121" s="104"/>
      <c r="BH121" s="104"/>
      <c r="BI121" s="104"/>
      <c r="BJ121" s="104"/>
      <c r="BK121" s="104"/>
      <c r="BL121" s="104"/>
      <c r="BM121" s="104"/>
      <c r="BN121" s="104"/>
      <c r="BO121" s="104"/>
      <c r="BP121" s="104"/>
      <c r="BQ121" s="104"/>
    </row>
    <row r="122" spans="2:69">
      <c r="B122" s="104"/>
      <c r="C122" s="155"/>
      <c r="D122" s="104"/>
      <c r="E122" s="104"/>
      <c r="F122" s="104"/>
      <c r="G122" s="104"/>
      <c r="H122" s="104"/>
      <c r="I122" s="104"/>
      <c r="J122" s="104"/>
      <c r="K122" s="104"/>
      <c r="L122" s="104"/>
      <c r="M122" s="147"/>
      <c r="N122" s="104"/>
      <c r="O122" s="104"/>
      <c r="P122" s="104"/>
      <c r="Q122" s="104"/>
      <c r="R122" s="104"/>
      <c r="S122" s="104"/>
      <c r="T122" s="104"/>
      <c r="U122" s="104"/>
      <c r="V122" s="104"/>
      <c r="W122" s="104"/>
      <c r="X122" s="104"/>
      <c r="Y122" s="104"/>
      <c r="Z122" s="104"/>
      <c r="AA122" s="104"/>
      <c r="AB122" s="10"/>
      <c r="AC122" s="104"/>
      <c r="AD122" s="10"/>
      <c r="AE122" s="147"/>
      <c r="AF122" s="104"/>
      <c r="AG122" s="104"/>
      <c r="AH122" s="104"/>
      <c r="AI122" s="104"/>
      <c r="AJ122" s="104"/>
      <c r="AK122" s="104"/>
      <c r="AL122" s="104"/>
      <c r="AM122" s="104"/>
      <c r="AN122" s="104"/>
      <c r="AO122" s="104"/>
      <c r="AP122" s="104"/>
      <c r="AQ122" s="104"/>
      <c r="AR122" s="104"/>
      <c r="AS122" s="104"/>
      <c r="AT122" s="104"/>
      <c r="AU122" s="104"/>
      <c r="AV122" s="104"/>
      <c r="AW122" s="104"/>
      <c r="AX122" s="104"/>
      <c r="AY122" s="104"/>
      <c r="AZ122" s="104"/>
      <c r="BA122" s="104"/>
      <c r="BB122" s="104"/>
      <c r="BC122" s="104"/>
      <c r="BD122" s="104"/>
      <c r="BE122" s="104"/>
      <c r="BF122" s="104"/>
      <c r="BG122" s="104"/>
      <c r="BH122" s="104"/>
      <c r="BI122" s="104"/>
      <c r="BJ122" s="104"/>
      <c r="BK122" s="104"/>
      <c r="BL122" s="104"/>
      <c r="BM122" s="104"/>
      <c r="BN122" s="104"/>
      <c r="BO122" s="104"/>
      <c r="BP122" s="104"/>
      <c r="BQ122" s="104"/>
    </row>
    <row r="123" spans="2:69">
      <c r="B123" s="104"/>
      <c r="C123" s="155"/>
      <c r="D123" s="104"/>
      <c r="E123" s="104"/>
      <c r="F123" s="104"/>
      <c r="G123" s="104"/>
      <c r="H123" s="104"/>
      <c r="I123" s="104"/>
      <c r="J123" s="104"/>
      <c r="K123" s="104"/>
      <c r="L123" s="104"/>
      <c r="M123" s="147"/>
      <c r="N123" s="104"/>
      <c r="O123" s="104"/>
      <c r="P123" s="104"/>
      <c r="Q123" s="104"/>
      <c r="R123" s="104"/>
      <c r="S123" s="104"/>
      <c r="T123" s="104"/>
      <c r="U123" s="104"/>
      <c r="V123" s="104"/>
      <c r="W123" s="104"/>
      <c r="X123" s="104"/>
      <c r="Y123" s="104"/>
      <c r="Z123" s="104"/>
      <c r="AA123" s="104"/>
      <c r="AB123" s="10"/>
      <c r="AC123" s="104"/>
      <c r="AD123" s="10"/>
      <c r="AE123" s="147"/>
      <c r="AF123" s="104"/>
      <c r="AG123" s="104"/>
      <c r="AH123" s="104"/>
      <c r="AI123" s="104"/>
      <c r="AJ123" s="104"/>
      <c r="AK123" s="104"/>
      <c r="AL123" s="104"/>
      <c r="AM123" s="104"/>
      <c r="AN123" s="104"/>
      <c r="AO123" s="104"/>
      <c r="AP123" s="104"/>
      <c r="AQ123" s="104"/>
      <c r="AR123" s="104"/>
      <c r="AS123" s="104"/>
      <c r="AT123" s="104"/>
      <c r="AU123" s="104"/>
      <c r="AV123" s="104"/>
      <c r="AW123" s="104"/>
      <c r="AX123" s="104"/>
      <c r="AY123" s="104"/>
      <c r="AZ123" s="104"/>
      <c r="BA123" s="104"/>
      <c r="BB123" s="104"/>
      <c r="BC123" s="104"/>
      <c r="BD123" s="104"/>
      <c r="BE123" s="104"/>
      <c r="BF123" s="104"/>
      <c r="BG123" s="104"/>
      <c r="BH123" s="104"/>
      <c r="BI123" s="104"/>
      <c r="BJ123" s="104"/>
      <c r="BK123" s="104"/>
      <c r="BL123" s="104"/>
      <c r="BM123" s="104"/>
      <c r="BN123" s="104"/>
      <c r="BO123" s="104"/>
      <c r="BP123" s="104"/>
      <c r="BQ123" s="104"/>
    </row>
    <row r="124" spans="2:69">
      <c r="B124" s="104"/>
      <c r="C124" s="155"/>
      <c r="D124" s="104"/>
      <c r="E124" s="104"/>
      <c r="F124" s="104"/>
      <c r="G124" s="104"/>
      <c r="H124" s="104"/>
      <c r="I124" s="104"/>
      <c r="J124" s="104"/>
      <c r="K124" s="104"/>
      <c r="L124" s="104"/>
      <c r="M124" s="147"/>
      <c r="N124" s="104"/>
      <c r="O124" s="104"/>
      <c r="P124" s="104"/>
      <c r="Q124" s="104"/>
      <c r="R124" s="104"/>
      <c r="S124" s="104"/>
      <c r="T124" s="104"/>
      <c r="U124" s="104"/>
      <c r="V124" s="104"/>
      <c r="W124" s="104"/>
      <c r="X124" s="104"/>
      <c r="Y124" s="104"/>
      <c r="Z124" s="104"/>
      <c r="AA124" s="104"/>
      <c r="AB124" s="10"/>
      <c r="AC124" s="104"/>
      <c r="AD124" s="10"/>
      <c r="AE124" s="147"/>
      <c r="AF124" s="104"/>
      <c r="AG124" s="104"/>
      <c r="AH124" s="104"/>
      <c r="AI124" s="104"/>
      <c r="AJ124" s="104"/>
      <c r="AK124" s="104"/>
      <c r="AL124" s="104"/>
      <c r="AM124" s="104"/>
      <c r="AN124" s="104"/>
      <c r="AO124" s="104"/>
      <c r="AP124" s="104"/>
      <c r="AQ124" s="104"/>
      <c r="AR124" s="104"/>
      <c r="AS124" s="104"/>
      <c r="AT124" s="104"/>
      <c r="AU124" s="104"/>
      <c r="AV124" s="104"/>
      <c r="AW124" s="104"/>
      <c r="AX124" s="104"/>
      <c r="AY124" s="104"/>
      <c r="AZ124" s="104"/>
      <c r="BA124" s="104"/>
      <c r="BB124" s="104"/>
      <c r="BC124" s="104"/>
      <c r="BD124" s="104"/>
      <c r="BE124" s="104"/>
      <c r="BF124" s="104"/>
      <c r="BG124" s="104"/>
      <c r="BH124" s="104"/>
      <c r="BI124" s="104"/>
      <c r="BJ124" s="104"/>
      <c r="BK124" s="104"/>
      <c r="BL124" s="104"/>
      <c r="BM124" s="104"/>
      <c r="BN124" s="104"/>
      <c r="BO124" s="104"/>
      <c r="BP124" s="104"/>
      <c r="BQ124" s="104"/>
    </row>
    <row r="125" spans="2:69">
      <c r="B125" s="104"/>
      <c r="C125" s="155"/>
      <c r="D125" s="104"/>
      <c r="E125" s="104"/>
      <c r="F125" s="104"/>
      <c r="G125" s="104"/>
      <c r="H125" s="104"/>
      <c r="I125" s="104"/>
      <c r="J125" s="104"/>
      <c r="K125" s="104"/>
      <c r="L125" s="104"/>
      <c r="M125" s="147"/>
      <c r="N125" s="104"/>
      <c r="O125" s="104"/>
      <c r="P125" s="104"/>
      <c r="Q125" s="104"/>
      <c r="R125" s="104"/>
      <c r="S125" s="104"/>
      <c r="T125" s="104"/>
      <c r="U125" s="104"/>
      <c r="V125" s="104"/>
      <c r="W125" s="104"/>
      <c r="X125" s="104"/>
      <c r="Y125" s="104"/>
      <c r="Z125" s="104"/>
      <c r="AA125" s="104"/>
      <c r="AB125" s="10"/>
      <c r="AC125" s="104"/>
      <c r="AD125" s="10"/>
      <c r="AE125" s="147"/>
      <c r="AF125" s="104"/>
      <c r="AG125" s="104"/>
      <c r="AH125" s="104"/>
      <c r="AI125" s="104"/>
      <c r="AJ125" s="104"/>
      <c r="AK125" s="104"/>
      <c r="AL125" s="104"/>
      <c r="AM125" s="104"/>
      <c r="AN125" s="104"/>
      <c r="AO125" s="104"/>
      <c r="AP125" s="104"/>
      <c r="AQ125" s="104"/>
      <c r="AR125" s="104"/>
      <c r="AS125" s="104"/>
      <c r="AT125" s="104"/>
      <c r="AU125" s="104"/>
      <c r="AV125" s="104"/>
      <c r="AW125" s="104"/>
      <c r="AX125" s="104"/>
      <c r="AY125" s="104"/>
      <c r="AZ125" s="104"/>
      <c r="BA125" s="104"/>
      <c r="BB125" s="104"/>
      <c r="BC125" s="104"/>
      <c r="BD125" s="104"/>
      <c r="BE125" s="104"/>
      <c r="BF125" s="104"/>
      <c r="BG125" s="104"/>
      <c r="BH125" s="104"/>
      <c r="BI125" s="104"/>
      <c r="BJ125" s="104"/>
      <c r="BK125" s="104"/>
      <c r="BL125" s="104"/>
      <c r="BM125" s="104"/>
      <c r="BN125" s="104"/>
      <c r="BO125" s="104"/>
      <c r="BP125" s="104"/>
      <c r="BQ125" s="104"/>
    </row>
    <row r="126" spans="2:69">
      <c r="B126" s="104"/>
      <c r="C126" s="155"/>
      <c r="D126" s="104"/>
      <c r="E126" s="104"/>
      <c r="F126" s="104"/>
      <c r="G126" s="104"/>
      <c r="H126" s="104"/>
      <c r="I126" s="104"/>
      <c r="J126" s="104"/>
      <c r="K126" s="104"/>
      <c r="L126" s="104"/>
      <c r="M126" s="147"/>
      <c r="N126" s="104"/>
      <c r="O126" s="104"/>
      <c r="P126" s="104"/>
      <c r="Q126" s="104"/>
      <c r="R126" s="104"/>
      <c r="S126" s="104"/>
      <c r="T126" s="104"/>
      <c r="U126" s="104"/>
      <c r="V126" s="104"/>
      <c r="W126" s="104"/>
      <c r="X126" s="104"/>
      <c r="Y126" s="104"/>
      <c r="Z126" s="104"/>
      <c r="AA126" s="104"/>
      <c r="AB126" s="10"/>
      <c r="AC126" s="104"/>
      <c r="AD126" s="10"/>
      <c r="AE126" s="147"/>
      <c r="AF126" s="104"/>
      <c r="AG126" s="104"/>
      <c r="AH126" s="104"/>
      <c r="AI126" s="104"/>
      <c r="AJ126" s="104"/>
      <c r="AK126" s="104"/>
      <c r="AL126" s="104"/>
      <c r="AM126" s="104"/>
      <c r="AN126" s="104"/>
      <c r="AO126" s="104"/>
      <c r="AP126" s="104"/>
      <c r="AQ126" s="104"/>
      <c r="AR126" s="104"/>
      <c r="AS126" s="104"/>
      <c r="AT126" s="104"/>
      <c r="AU126" s="104"/>
      <c r="AV126" s="104"/>
      <c r="AW126" s="104"/>
      <c r="AX126" s="104"/>
      <c r="AY126" s="104"/>
      <c r="AZ126" s="104"/>
      <c r="BA126" s="104"/>
      <c r="BB126" s="104"/>
      <c r="BC126" s="104"/>
      <c r="BD126" s="104"/>
      <c r="BE126" s="104"/>
      <c r="BF126" s="104"/>
      <c r="BG126" s="104"/>
      <c r="BH126" s="104"/>
      <c r="BI126" s="104"/>
      <c r="BJ126" s="104"/>
      <c r="BK126" s="104"/>
      <c r="BL126" s="104"/>
      <c r="BM126" s="104"/>
      <c r="BN126" s="104"/>
      <c r="BO126" s="104"/>
      <c r="BP126" s="104"/>
      <c r="BQ126" s="104"/>
    </row>
    <row r="127" spans="2:69">
      <c r="B127" s="104"/>
      <c r="C127" s="155"/>
      <c r="D127" s="104"/>
      <c r="E127" s="104"/>
      <c r="F127" s="104"/>
      <c r="G127" s="104"/>
      <c r="H127" s="104"/>
      <c r="I127" s="104"/>
      <c r="J127" s="104"/>
      <c r="K127" s="104"/>
      <c r="L127" s="104"/>
      <c r="M127" s="147"/>
      <c r="N127" s="104"/>
      <c r="O127" s="104"/>
      <c r="P127" s="104"/>
      <c r="Q127" s="104"/>
      <c r="R127" s="104"/>
      <c r="S127" s="104"/>
      <c r="T127" s="104"/>
      <c r="U127" s="104"/>
      <c r="V127" s="104"/>
      <c r="W127" s="104"/>
      <c r="X127" s="104"/>
      <c r="Y127" s="104"/>
      <c r="Z127" s="104"/>
      <c r="AA127" s="104"/>
      <c r="AB127" s="10"/>
      <c r="AC127" s="104"/>
      <c r="AD127" s="10"/>
      <c r="AE127" s="147"/>
      <c r="AF127" s="104"/>
      <c r="AG127" s="104"/>
      <c r="AH127" s="104"/>
      <c r="AI127" s="104"/>
      <c r="AJ127" s="104"/>
      <c r="AK127" s="104"/>
      <c r="AL127" s="104"/>
      <c r="AM127" s="104"/>
      <c r="AN127" s="104"/>
      <c r="AO127" s="104"/>
      <c r="AP127" s="104"/>
      <c r="AQ127" s="104"/>
      <c r="AR127" s="104"/>
      <c r="AS127" s="104"/>
      <c r="AT127" s="104"/>
      <c r="AU127" s="104"/>
      <c r="AV127" s="104"/>
      <c r="AW127" s="104"/>
      <c r="AX127" s="104"/>
      <c r="AY127" s="104"/>
      <c r="AZ127" s="104"/>
      <c r="BA127" s="104"/>
      <c r="BB127" s="104"/>
      <c r="BC127" s="104"/>
      <c r="BD127" s="104"/>
      <c r="BE127" s="104"/>
      <c r="BF127" s="104"/>
      <c r="BG127" s="104"/>
      <c r="BH127" s="104"/>
      <c r="BI127" s="104"/>
      <c r="BJ127" s="104"/>
      <c r="BK127" s="104"/>
      <c r="BL127" s="104"/>
      <c r="BM127" s="104"/>
      <c r="BN127" s="104"/>
      <c r="BO127" s="104"/>
      <c r="BP127" s="104"/>
      <c r="BQ127" s="104"/>
    </row>
    <row r="128" spans="2:69">
      <c r="B128" s="104"/>
      <c r="C128" s="155"/>
      <c r="D128" s="104"/>
      <c r="E128" s="104"/>
      <c r="F128" s="104"/>
      <c r="G128" s="104"/>
      <c r="H128" s="104"/>
      <c r="I128" s="104"/>
      <c r="J128" s="104"/>
      <c r="K128" s="104"/>
      <c r="L128" s="104"/>
      <c r="M128" s="147"/>
      <c r="N128" s="104"/>
      <c r="O128" s="104"/>
      <c r="P128" s="104"/>
      <c r="Q128" s="104"/>
      <c r="R128" s="104"/>
      <c r="S128" s="104"/>
      <c r="T128" s="104"/>
      <c r="U128" s="104"/>
      <c r="V128" s="104"/>
      <c r="W128" s="104"/>
      <c r="X128" s="104"/>
      <c r="Y128" s="104"/>
      <c r="Z128" s="104"/>
      <c r="AA128" s="104"/>
      <c r="AB128" s="10"/>
      <c r="AC128" s="104"/>
      <c r="AD128" s="10"/>
      <c r="AE128" s="147"/>
      <c r="AF128" s="104"/>
      <c r="AG128" s="104"/>
      <c r="AH128" s="104"/>
      <c r="AI128" s="104"/>
      <c r="AJ128" s="104"/>
      <c r="AK128" s="104"/>
      <c r="AL128" s="104"/>
      <c r="AM128" s="104"/>
      <c r="AN128" s="104"/>
      <c r="AO128" s="104"/>
      <c r="AP128" s="104"/>
      <c r="AQ128" s="104"/>
      <c r="AR128" s="104"/>
      <c r="AS128" s="104"/>
      <c r="AT128" s="104"/>
      <c r="AU128" s="104"/>
      <c r="AV128" s="104"/>
      <c r="AW128" s="104"/>
      <c r="AX128" s="104"/>
      <c r="AY128" s="104"/>
      <c r="AZ128" s="104"/>
      <c r="BA128" s="104"/>
      <c r="BB128" s="104"/>
      <c r="BC128" s="104"/>
      <c r="BD128" s="104"/>
      <c r="BE128" s="104"/>
      <c r="BF128" s="104"/>
      <c r="BG128" s="104"/>
      <c r="BH128" s="104"/>
      <c r="BI128" s="104"/>
      <c r="BJ128" s="104"/>
      <c r="BK128" s="104"/>
      <c r="BL128" s="104"/>
      <c r="BM128" s="104"/>
      <c r="BN128" s="104"/>
      <c r="BO128" s="104"/>
      <c r="BP128" s="104"/>
      <c r="BQ128" s="104"/>
    </row>
    <row r="129" spans="2:69">
      <c r="B129" s="104"/>
      <c r="C129" s="155"/>
      <c r="D129" s="104"/>
      <c r="E129" s="104"/>
      <c r="F129" s="104"/>
      <c r="G129" s="104"/>
      <c r="H129" s="104"/>
      <c r="I129" s="104"/>
      <c r="J129" s="104"/>
      <c r="K129" s="104"/>
      <c r="L129" s="104"/>
      <c r="M129" s="147"/>
      <c r="N129" s="104"/>
      <c r="O129" s="104"/>
      <c r="P129" s="104"/>
      <c r="Q129" s="104"/>
      <c r="R129" s="104"/>
      <c r="S129" s="104"/>
      <c r="T129" s="104"/>
      <c r="U129" s="104"/>
      <c r="V129" s="104"/>
      <c r="W129" s="104"/>
      <c r="X129" s="104"/>
      <c r="Y129" s="104"/>
      <c r="Z129" s="104"/>
      <c r="AA129" s="104"/>
      <c r="AB129" s="10"/>
      <c r="AC129" s="104"/>
      <c r="AD129" s="10"/>
      <c r="AE129" s="147"/>
      <c r="AF129" s="104"/>
      <c r="AG129" s="104"/>
      <c r="AH129" s="104"/>
      <c r="AI129" s="104"/>
      <c r="AJ129" s="104"/>
      <c r="AK129" s="104"/>
      <c r="AL129" s="104"/>
      <c r="AM129" s="104"/>
      <c r="AN129" s="104"/>
      <c r="AO129" s="104"/>
      <c r="AP129" s="104"/>
      <c r="AQ129" s="104"/>
      <c r="AR129" s="104"/>
      <c r="AS129" s="104"/>
      <c r="AT129" s="104"/>
      <c r="AU129" s="104"/>
      <c r="AV129" s="104"/>
      <c r="AW129" s="104"/>
      <c r="AX129" s="104"/>
      <c r="AY129" s="104"/>
      <c r="AZ129" s="104"/>
      <c r="BA129" s="104"/>
      <c r="BB129" s="104"/>
      <c r="BC129" s="104"/>
      <c r="BD129" s="104"/>
      <c r="BE129" s="104"/>
      <c r="BF129" s="104"/>
      <c r="BG129" s="104"/>
      <c r="BH129" s="104"/>
      <c r="BI129" s="104"/>
      <c r="BJ129" s="104"/>
      <c r="BK129" s="104"/>
      <c r="BL129" s="104"/>
      <c r="BM129" s="104"/>
      <c r="BN129" s="104"/>
      <c r="BO129" s="104"/>
      <c r="BP129" s="104"/>
      <c r="BQ129" s="104"/>
    </row>
    <row r="130" spans="2:69">
      <c r="B130" s="104"/>
      <c r="C130" s="155"/>
      <c r="D130" s="104"/>
      <c r="E130" s="104"/>
      <c r="F130" s="104"/>
      <c r="G130" s="104"/>
      <c r="H130" s="104"/>
      <c r="I130" s="104"/>
      <c r="J130" s="104"/>
      <c r="K130" s="104"/>
      <c r="L130" s="104"/>
      <c r="M130" s="147"/>
      <c r="N130" s="104"/>
      <c r="O130" s="104"/>
      <c r="P130" s="104"/>
      <c r="Q130" s="104"/>
      <c r="R130" s="104"/>
      <c r="S130" s="104"/>
      <c r="T130" s="104"/>
      <c r="U130" s="104"/>
      <c r="V130" s="104"/>
      <c r="W130" s="104"/>
      <c r="X130" s="104"/>
      <c r="Y130" s="104"/>
      <c r="Z130" s="104"/>
      <c r="AA130" s="104"/>
      <c r="AB130" s="10"/>
      <c r="AC130" s="104"/>
      <c r="AD130" s="10"/>
      <c r="AE130" s="147"/>
      <c r="AF130" s="104"/>
      <c r="AG130" s="104"/>
      <c r="AH130" s="104"/>
      <c r="AI130" s="104"/>
      <c r="AJ130" s="104"/>
      <c r="AK130" s="104"/>
      <c r="AL130" s="104"/>
      <c r="AM130" s="104"/>
      <c r="AN130" s="104"/>
      <c r="AO130" s="104"/>
      <c r="AP130" s="104"/>
      <c r="AQ130" s="104"/>
      <c r="AR130" s="104"/>
      <c r="AS130" s="104"/>
      <c r="AT130" s="104"/>
      <c r="AU130" s="104"/>
      <c r="AV130" s="104"/>
      <c r="AW130" s="104"/>
      <c r="AX130" s="104"/>
      <c r="AY130" s="104"/>
      <c r="AZ130" s="104"/>
      <c r="BA130" s="104"/>
      <c r="BB130" s="104"/>
      <c r="BC130" s="104"/>
      <c r="BD130" s="104"/>
      <c r="BE130" s="104"/>
      <c r="BF130" s="104"/>
      <c r="BG130" s="104"/>
      <c r="BH130" s="104"/>
      <c r="BI130" s="104"/>
      <c r="BJ130" s="104"/>
      <c r="BK130" s="104"/>
      <c r="BL130" s="104"/>
      <c r="BM130" s="104"/>
      <c r="BN130" s="104"/>
      <c r="BO130" s="104"/>
      <c r="BP130" s="104"/>
      <c r="BQ130" s="104"/>
    </row>
    <row r="131" spans="2:69">
      <c r="B131" s="104"/>
      <c r="C131" s="155"/>
      <c r="D131" s="104"/>
      <c r="E131" s="104"/>
      <c r="F131" s="104"/>
      <c r="G131" s="104"/>
      <c r="H131" s="104"/>
      <c r="I131" s="104"/>
      <c r="J131" s="104"/>
      <c r="K131" s="104"/>
      <c r="L131" s="104"/>
      <c r="M131" s="147"/>
      <c r="N131" s="104"/>
      <c r="O131" s="104"/>
      <c r="P131" s="104"/>
      <c r="Q131" s="104"/>
      <c r="R131" s="104"/>
      <c r="S131" s="104"/>
      <c r="T131" s="104"/>
      <c r="U131" s="104"/>
      <c r="V131" s="104"/>
      <c r="W131" s="104"/>
      <c r="X131" s="104"/>
      <c r="Y131" s="104"/>
      <c r="Z131" s="104"/>
      <c r="AA131" s="104"/>
      <c r="AB131" s="10"/>
      <c r="AC131" s="104"/>
      <c r="AD131" s="10"/>
      <c r="AE131" s="147"/>
      <c r="AF131" s="104"/>
      <c r="AG131" s="104"/>
      <c r="AH131" s="104"/>
      <c r="AI131" s="104"/>
      <c r="AJ131" s="104"/>
      <c r="AK131" s="104"/>
      <c r="AL131" s="104"/>
      <c r="AM131" s="104"/>
      <c r="AN131" s="104"/>
      <c r="AO131" s="104"/>
      <c r="AP131" s="104"/>
      <c r="AQ131" s="104"/>
      <c r="AR131" s="104"/>
      <c r="AS131" s="104"/>
      <c r="AT131" s="104"/>
      <c r="AU131" s="104"/>
      <c r="AV131" s="104"/>
      <c r="AW131" s="104"/>
      <c r="AX131" s="104"/>
      <c r="AY131" s="104"/>
      <c r="AZ131" s="104"/>
      <c r="BA131" s="104"/>
      <c r="BB131" s="104"/>
      <c r="BC131" s="104"/>
      <c r="BD131" s="104"/>
      <c r="BE131" s="104"/>
      <c r="BF131" s="104"/>
      <c r="BG131" s="104"/>
      <c r="BH131" s="104"/>
      <c r="BI131" s="104"/>
      <c r="BJ131" s="104"/>
      <c r="BK131" s="104"/>
      <c r="BL131" s="104"/>
      <c r="BM131" s="104"/>
      <c r="BN131" s="104"/>
      <c r="BO131" s="104"/>
      <c r="BP131" s="104"/>
      <c r="BQ131" s="104"/>
    </row>
    <row r="132" spans="2:69">
      <c r="B132" s="104"/>
      <c r="C132" s="155"/>
      <c r="D132" s="104"/>
      <c r="E132" s="104"/>
      <c r="F132" s="104"/>
      <c r="G132" s="104"/>
      <c r="H132" s="104"/>
      <c r="I132" s="104"/>
      <c r="J132" s="104"/>
      <c r="K132" s="104"/>
      <c r="L132" s="104"/>
      <c r="M132" s="147"/>
      <c r="N132" s="104"/>
      <c r="O132" s="104"/>
      <c r="P132" s="104"/>
      <c r="Q132" s="104"/>
      <c r="R132" s="104"/>
      <c r="S132" s="104"/>
      <c r="T132" s="104"/>
      <c r="U132" s="104"/>
      <c r="V132" s="104"/>
      <c r="W132" s="104"/>
      <c r="X132" s="104"/>
      <c r="Y132" s="104"/>
      <c r="Z132" s="104"/>
      <c r="AA132" s="104"/>
      <c r="AB132" s="10"/>
      <c r="AC132" s="104"/>
      <c r="AD132" s="10"/>
      <c r="AE132" s="147"/>
      <c r="AF132" s="104"/>
      <c r="AG132" s="104"/>
      <c r="AH132" s="104"/>
      <c r="AI132" s="104"/>
      <c r="AJ132" s="104"/>
      <c r="AK132" s="104"/>
      <c r="AL132" s="104"/>
      <c r="AM132" s="104"/>
      <c r="AN132" s="104"/>
      <c r="AO132" s="104"/>
      <c r="AP132" s="104"/>
      <c r="AQ132" s="104"/>
      <c r="AR132" s="104"/>
      <c r="AS132" s="104"/>
      <c r="AT132" s="104"/>
      <c r="AU132" s="104"/>
      <c r="AV132" s="104"/>
      <c r="AW132" s="104"/>
      <c r="AX132" s="104"/>
      <c r="AY132" s="104"/>
      <c r="AZ132" s="104"/>
      <c r="BA132" s="104"/>
      <c r="BB132" s="104"/>
      <c r="BC132" s="104"/>
      <c r="BD132" s="104"/>
      <c r="BE132" s="104"/>
      <c r="BF132" s="104"/>
      <c r="BG132" s="104"/>
      <c r="BH132" s="104"/>
      <c r="BI132" s="104"/>
      <c r="BJ132" s="104"/>
      <c r="BK132" s="104"/>
      <c r="BL132" s="104"/>
      <c r="BM132" s="104"/>
      <c r="BN132" s="104"/>
      <c r="BO132" s="104"/>
      <c r="BP132" s="104"/>
      <c r="BQ132" s="104"/>
    </row>
    <row r="133" spans="2:69">
      <c r="B133" s="104"/>
      <c r="C133" s="155"/>
      <c r="D133" s="104"/>
      <c r="E133" s="104"/>
      <c r="F133" s="104"/>
      <c r="G133" s="104"/>
      <c r="H133" s="104"/>
      <c r="I133" s="104"/>
      <c r="J133" s="104"/>
      <c r="K133" s="104"/>
      <c r="L133" s="104"/>
      <c r="M133" s="147"/>
      <c r="N133" s="104"/>
      <c r="O133" s="104"/>
      <c r="P133" s="104"/>
      <c r="Q133" s="104"/>
      <c r="R133" s="104"/>
      <c r="S133" s="104"/>
      <c r="T133" s="104"/>
      <c r="U133" s="104"/>
      <c r="V133" s="104"/>
      <c r="W133" s="104"/>
      <c r="X133" s="104"/>
      <c r="Y133" s="104"/>
      <c r="Z133" s="104"/>
      <c r="AA133" s="104"/>
      <c r="AB133" s="10"/>
      <c r="AC133" s="104"/>
      <c r="AD133" s="10"/>
      <c r="AE133" s="147"/>
      <c r="AF133" s="104"/>
      <c r="AG133" s="104"/>
      <c r="AH133" s="104"/>
      <c r="AI133" s="104"/>
      <c r="AJ133" s="104"/>
      <c r="AK133" s="104"/>
      <c r="AL133" s="104"/>
      <c r="AM133" s="104"/>
      <c r="AN133" s="104"/>
      <c r="AO133" s="104"/>
      <c r="AP133" s="104"/>
      <c r="AQ133" s="104"/>
      <c r="AR133" s="104"/>
      <c r="AS133" s="104"/>
      <c r="AT133" s="104"/>
      <c r="AU133" s="104"/>
      <c r="AV133" s="104"/>
      <c r="AW133" s="104"/>
      <c r="AX133" s="104"/>
      <c r="AY133" s="104"/>
      <c r="AZ133" s="104"/>
      <c r="BA133" s="104"/>
      <c r="BB133" s="104"/>
      <c r="BC133" s="104"/>
      <c r="BD133" s="104"/>
      <c r="BE133" s="104"/>
      <c r="BF133" s="104"/>
      <c r="BG133" s="104"/>
      <c r="BH133" s="104"/>
      <c r="BI133" s="104"/>
      <c r="BJ133" s="104"/>
      <c r="BK133" s="104"/>
      <c r="BL133" s="104"/>
      <c r="BM133" s="104"/>
      <c r="BN133" s="104"/>
      <c r="BO133" s="104"/>
      <c r="BP133" s="104"/>
      <c r="BQ133" s="104"/>
    </row>
    <row r="134" spans="2:69">
      <c r="B134" s="104"/>
      <c r="C134" s="155"/>
      <c r="D134" s="104"/>
      <c r="E134" s="104"/>
      <c r="F134" s="104"/>
      <c r="G134" s="104"/>
      <c r="H134" s="104"/>
      <c r="I134" s="104"/>
      <c r="J134" s="104"/>
      <c r="K134" s="104"/>
      <c r="L134" s="104"/>
      <c r="M134" s="147"/>
      <c r="N134" s="104"/>
      <c r="O134" s="104"/>
      <c r="P134" s="104"/>
      <c r="Q134" s="104"/>
      <c r="R134" s="104"/>
      <c r="S134" s="104"/>
      <c r="T134" s="104"/>
      <c r="U134" s="104"/>
      <c r="V134" s="104"/>
      <c r="W134" s="104"/>
      <c r="X134" s="104"/>
      <c r="Y134" s="104"/>
      <c r="Z134" s="104"/>
      <c r="AA134" s="104"/>
      <c r="AB134" s="10"/>
      <c r="AC134" s="104"/>
      <c r="AD134" s="10"/>
      <c r="AE134" s="147"/>
      <c r="AF134" s="104"/>
      <c r="AG134" s="104"/>
      <c r="AH134" s="104"/>
      <c r="AI134" s="104"/>
      <c r="AJ134" s="104"/>
      <c r="AK134" s="104"/>
      <c r="AL134" s="104"/>
      <c r="AM134" s="104"/>
      <c r="AN134" s="104"/>
      <c r="AO134" s="104"/>
      <c r="AP134" s="104"/>
      <c r="AQ134" s="104"/>
      <c r="AR134" s="104"/>
      <c r="AS134" s="104"/>
      <c r="AT134" s="104"/>
      <c r="AU134" s="104"/>
      <c r="AV134" s="104"/>
      <c r="AW134" s="104"/>
      <c r="AX134" s="104"/>
      <c r="AY134" s="104"/>
      <c r="AZ134" s="104"/>
      <c r="BA134" s="104"/>
      <c r="BB134" s="104"/>
      <c r="BC134" s="104"/>
      <c r="BD134" s="104"/>
      <c r="BE134" s="104"/>
      <c r="BF134" s="104"/>
      <c r="BG134" s="104"/>
      <c r="BH134" s="104"/>
      <c r="BI134" s="104"/>
      <c r="BJ134" s="104"/>
      <c r="BK134" s="104"/>
      <c r="BL134" s="104"/>
      <c r="BM134" s="104"/>
      <c r="BN134" s="104"/>
      <c r="BO134" s="104"/>
      <c r="BP134" s="104"/>
      <c r="BQ134" s="104"/>
    </row>
    <row r="135" spans="2:69">
      <c r="B135" s="104"/>
      <c r="C135" s="155"/>
      <c r="D135" s="104"/>
      <c r="E135" s="104"/>
      <c r="F135" s="104"/>
      <c r="G135" s="104"/>
      <c r="H135" s="104"/>
      <c r="I135" s="104"/>
      <c r="J135" s="104"/>
      <c r="K135" s="104"/>
      <c r="L135" s="104"/>
      <c r="M135" s="147"/>
      <c r="N135" s="104"/>
      <c r="O135" s="104"/>
      <c r="P135" s="104"/>
      <c r="Q135" s="104"/>
      <c r="R135" s="104"/>
      <c r="S135" s="104"/>
      <c r="T135" s="104"/>
      <c r="U135" s="104"/>
      <c r="V135" s="104"/>
      <c r="W135" s="104"/>
      <c r="X135" s="104"/>
      <c r="Y135" s="104"/>
      <c r="Z135" s="104"/>
      <c r="AA135" s="104"/>
      <c r="AB135" s="10"/>
      <c r="AC135" s="104"/>
      <c r="AD135" s="10"/>
      <c r="AE135" s="147"/>
      <c r="AF135" s="104"/>
      <c r="AG135" s="104"/>
      <c r="AH135" s="104"/>
      <c r="AI135" s="104"/>
      <c r="AJ135" s="104"/>
      <c r="AK135" s="104"/>
      <c r="AL135" s="104"/>
      <c r="AM135" s="104"/>
      <c r="AN135" s="104"/>
      <c r="AO135" s="104"/>
      <c r="AP135" s="104"/>
      <c r="AQ135" s="104"/>
      <c r="AR135" s="104"/>
      <c r="AS135" s="104"/>
      <c r="AT135" s="104"/>
      <c r="AU135" s="104"/>
      <c r="AV135" s="104"/>
      <c r="AW135" s="104"/>
      <c r="AX135" s="104"/>
      <c r="AY135" s="104"/>
      <c r="AZ135" s="104"/>
      <c r="BA135" s="104"/>
      <c r="BB135" s="104"/>
      <c r="BC135" s="104"/>
      <c r="BD135" s="104"/>
      <c r="BE135" s="104"/>
      <c r="BF135" s="104"/>
      <c r="BG135" s="104"/>
      <c r="BH135" s="104"/>
      <c r="BI135" s="104"/>
      <c r="BJ135" s="104"/>
      <c r="BK135" s="104"/>
      <c r="BL135" s="104"/>
      <c r="BM135" s="104"/>
      <c r="BN135" s="104"/>
      <c r="BO135" s="104"/>
      <c r="BP135" s="104"/>
      <c r="BQ135" s="104"/>
    </row>
    <row r="136" spans="2:69">
      <c r="B136" s="104"/>
      <c r="C136" s="155"/>
      <c r="D136" s="104"/>
      <c r="E136" s="104"/>
      <c r="F136" s="104"/>
      <c r="G136" s="104"/>
      <c r="H136" s="104"/>
      <c r="I136" s="104"/>
      <c r="J136" s="104"/>
      <c r="K136" s="104"/>
      <c r="L136" s="104"/>
      <c r="M136" s="147"/>
      <c r="N136" s="104"/>
      <c r="O136" s="104"/>
      <c r="P136" s="104"/>
      <c r="Q136" s="104"/>
      <c r="R136" s="104"/>
      <c r="S136" s="104"/>
      <c r="T136" s="104"/>
      <c r="U136" s="104"/>
      <c r="V136" s="104"/>
      <c r="W136" s="104"/>
      <c r="X136" s="104"/>
      <c r="Y136" s="104"/>
      <c r="Z136" s="104"/>
      <c r="AA136" s="104"/>
      <c r="AB136" s="10"/>
      <c r="AC136" s="104"/>
      <c r="AD136" s="10"/>
      <c r="AE136" s="147"/>
      <c r="AF136" s="104"/>
      <c r="AG136" s="104"/>
      <c r="AH136" s="104"/>
      <c r="AI136" s="104"/>
      <c r="AJ136" s="104"/>
      <c r="AK136" s="104"/>
      <c r="AL136" s="104"/>
      <c r="AM136" s="104"/>
      <c r="AN136" s="104"/>
      <c r="AO136" s="104"/>
      <c r="AP136" s="104"/>
      <c r="AQ136" s="104"/>
      <c r="AR136" s="104"/>
      <c r="AS136" s="104"/>
      <c r="AT136" s="104"/>
      <c r="AU136" s="104"/>
      <c r="AV136" s="104"/>
      <c r="AW136" s="104"/>
      <c r="AX136" s="104"/>
      <c r="AY136" s="104"/>
      <c r="AZ136" s="104"/>
      <c r="BA136" s="104"/>
      <c r="BB136" s="104"/>
      <c r="BC136" s="104"/>
      <c r="BD136" s="104"/>
      <c r="BE136" s="104"/>
      <c r="BF136" s="104"/>
      <c r="BG136" s="104"/>
      <c r="BH136" s="104"/>
      <c r="BI136" s="104"/>
      <c r="BJ136" s="104"/>
      <c r="BK136" s="104"/>
      <c r="BL136" s="104"/>
      <c r="BM136" s="104"/>
      <c r="BN136" s="104"/>
      <c r="BO136" s="104"/>
      <c r="BP136" s="104"/>
      <c r="BQ136" s="104"/>
    </row>
    <row r="137" spans="2:69">
      <c r="B137" s="104"/>
      <c r="C137" s="155"/>
      <c r="D137" s="104"/>
      <c r="E137" s="104"/>
      <c r="F137" s="104"/>
      <c r="G137" s="104"/>
      <c r="H137" s="104"/>
      <c r="I137" s="104"/>
      <c r="J137" s="104"/>
      <c r="K137" s="104"/>
      <c r="L137" s="104"/>
      <c r="M137" s="147"/>
      <c r="N137" s="104"/>
      <c r="O137" s="104"/>
      <c r="P137" s="104"/>
      <c r="Q137" s="104"/>
      <c r="R137" s="104"/>
      <c r="S137" s="104"/>
      <c r="T137" s="104"/>
      <c r="U137" s="104"/>
      <c r="V137" s="104"/>
      <c r="W137" s="104"/>
      <c r="X137" s="104"/>
      <c r="Y137" s="104"/>
      <c r="Z137" s="104"/>
      <c r="AA137" s="104"/>
      <c r="AB137" s="10"/>
      <c r="AC137" s="104"/>
      <c r="AD137" s="10"/>
      <c r="AE137" s="147"/>
      <c r="AF137" s="104"/>
      <c r="AG137" s="104"/>
      <c r="AH137" s="104"/>
      <c r="AI137" s="104"/>
      <c r="AJ137" s="104"/>
      <c r="AK137" s="104"/>
      <c r="AL137" s="104"/>
      <c r="AM137" s="104"/>
      <c r="AN137" s="104"/>
      <c r="AO137" s="104"/>
      <c r="AP137" s="104"/>
      <c r="AQ137" s="104"/>
      <c r="AR137" s="104"/>
      <c r="AS137" s="104"/>
      <c r="AT137" s="104"/>
      <c r="AU137" s="104"/>
      <c r="AV137" s="104"/>
      <c r="AW137" s="104"/>
      <c r="AX137" s="104"/>
      <c r="AY137" s="104"/>
      <c r="AZ137" s="104"/>
      <c r="BA137" s="104"/>
      <c r="BB137" s="104"/>
      <c r="BC137" s="104"/>
      <c r="BD137" s="104"/>
      <c r="BE137" s="104"/>
      <c r="BF137" s="104"/>
      <c r="BG137" s="104"/>
      <c r="BH137" s="104"/>
      <c r="BI137" s="104"/>
      <c r="BJ137" s="104"/>
      <c r="BK137" s="104"/>
      <c r="BL137" s="104"/>
      <c r="BM137" s="104"/>
      <c r="BN137" s="104"/>
      <c r="BO137" s="104"/>
      <c r="BP137" s="104"/>
      <c r="BQ137" s="104"/>
    </row>
    <row r="138" spans="2:69">
      <c r="B138" s="104"/>
      <c r="C138" s="155"/>
      <c r="D138" s="104"/>
      <c r="E138" s="104"/>
      <c r="F138" s="104"/>
      <c r="G138" s="104"/>
      <c r="H138" s="104"/>
      <c r="I138" s="104"/>
      <c r="J138" s="104"/>
      <c r="K138" s="104"/>
      <c r="L138" s="104"/>
      <c r="M138" s="147"/>
      <c r="N138" s="104"/>
      <c r="O138" s="104"/>
      <c r="P138" s="104"/>
      <c r="Q138" s="104"/>
      <c r="R138" s="104"/>
      <c r="S138" s="104"/>
      <c r="T138" s="104"/>
      <c r="U138" s="104"/>
      <c r="V138" s="104"/>
      <c r="W138" s="104"/>
      <c r="X138" s="104"/>
      <c r="Y138" s="104"/>
      <c r="Z138" s="104"/>
      <c r="AA138" s="104"/>
      <c r="AB138" s="10"/>
      <c r="AC138" s="104"/>
      <c r="AD138" s="10"/>
      <c r="AE138" s="147"/>
      <c r="AF138" s="104"/>
      <c r="AG138" s="104"/>
      <c r="AH138" s="104"/>
      <c r="AI138" s="104"/>
      <c r="AJ138" s="104"/>
      <c r="AK138" s="104"/>
      <c r="AL138" s="104"/>
      <c r="AM138" s="104"/>
      <c r="AN138" s="104"/>
      <c r="AO138" s="104"/>
      <c r="AP138" s="104"/>
      <c r="AQ138" s="104"/>
      <c r="AR138" s="104"/>
      <c r="AS138" s="104"/>
      <c r="AT138" s="104"/>
      <c r="AU138" s="104"/>
      <c r="AV138" s="104"/>
      <c r="AW138" s="104"/>
      <c r="AX138" s="104"/>
      <c r="AY138" s="104"/>
      <c r="AZ138" s="104"/>
      <c r="BA138" s="104"/>
      <c r="BB138" s="104"/>
      <c r="BC138" s="104"/>
      <c r="BD138" s="104"/>
      <c r="BE138" s="104"/>
      <c r="BF138" s="104"/>
      <c r="BG138" s="104"/>
      <c r="BH138" s="104"/>
      <c r="BI138" s="104"/>
      <c r="BJ138" s="104"/>
      <c r="BK138" s="104"/>
      <c r="BL138" s="104"/>
      <c r="BM138" s="104"/>
      <c r="BN138" s="104"/>
      <c r="BO138" s="104"/>
      <c r="BP138" s="104"/>
      <c r="BQ138" s="104"/>
    </row>
    <row r="139" spans="2:69">
      <c r="B139" s="104"/>
      <c r="C139" s="155"/>
      <c r="D139" s="104"/>
      <c r="E139" s="104"/>
      <c r="F139" s="104"/>
      <c r="G139" s="104"/>
      <c r="H139" s="104"/>
      <c r="I139" s="104"/>
      <c r="J139" s="104"/>
      <c r="K139" s="104"/>
      <c r="L139" s="104"/>
      <c r="M139" s="147"/>
      <c r="N139" s="104"/>
      <c r="O139" s="104"/>
      <c r="P139" s="104"/>
      <c r="Q139" s="104"/>
      <c r="R139" s="104"/>
      <c r="S139" s="104"/>
      <c r="T139" s="104"/>
      <c r="U139" s="104"/>
      <c r="V139" s="104"/>
      <c r="W139" s="104"/>
      <c r="X139" s="104"/>
      <c r="Y139" s="104"/>
      <c r="Z139" s="104"/>
      <c r="AA139" s="104"/>
      <c r="AB139" s="10"/>
      <c r="AC139" s="104"/>
      <c r="AD139" s="10"/>
      <c r="AE139" s="147"/>
      <c r="AF139" s="104"/>
      <c r="AG139" s="104"/>
      <c r="AH139" s="104"/>
      <c r="AI139" s="104"/>
      <c r="AJ139" s="104"/>
      <c r="AK139" s="104"/>
      <c r="AL139" s="104"/>
      <c r="AM139" s="104"/>
      <c r="AN139" s="104"/>
      <c r="AO139" s="104"/>
      <c r="AP139" s="104"/>
      <c r="AQ139" s="104"/>
      <c r="AR139" s="104"/>
      <c r="AS139" s="104"/>
      <c r="AT139" s="104"/>
      <c r="AU139" s="104"/>
      <c r="AV139" s="104"/>
      <c r="AW139" s="104"/>
      <c r="AX139" s="104"/>
      <c r="AY139" s="104"/>
      <c r="AZ139" s="104"/>
      <c r="BA139" s="104"/>
      <c r="BB139" s="104"/>
      <c r="BC139" s="104"/>
      <c r="BD139" s="104"/>
      <c r="BE139" s="104"/>
      <c r="BF139" s="104"/>
      <c r="BG139" s="104"/>
      <c r="BH139" s="104"/>
      <c r="BI139" s="104"/>
      <c r="BJ139" s="104"/>
      <c r="BK139" s="104"/>
      <c r="BL139" s="104"/>
      <c r="BM139" s="104"/>
      <c r="BN139" s="104"/>
      <c r="BO139" s="104"/>
      <c r="BP139" s="104"/>
      <c r="BQ139" s="104"/>
    </row>
    <row r="140" spans="2:69">
      <c r="B140" s="104"/>
      <c r="C140" s="155"/>
      <c r="D140" s="104"/>
      <c r="E140" s="104"/>
      <c r="F140" s="104"/>
      <c r="G140" s="104"/>
      <c r="H140" s="104"/>
      <c r="I140" s="104"/>
      <c r="J140" s="104"/>
      <c r="K140" s="104"/>
      <c r="L140" s="104"/>
      <c r="M140" s="147"/>
      <c r="N140" s="104"/>
      <c r="O140" s="104"/>
      <c r="P140" s="104"/>
      <c r="Q140" s="104"/>
      <c r="R140" s="104"/>
      <c r="S140" s="104"/>
      <c r="T140" s="104"/>
      <c r="U140" s="104"/>
      <c r="V140" s="104"/>
      <c r="W140" s="104"/>
      <c r="X140" s="104"/>
      <c r="Y140" s="104"/>
      <c r="Z140" s="104"/>
      <c r="AA140" s="104"/>
      <c r="AB140" s="10"/>
      <c r="AC140" s="104"/>
      <c r="AD140" s="10"/>
      <c r="AE140" s="147"/>
      <c r="AF140" s="104"/>
      <c r="AG140" s="104"/>
      <c r="AH140" s="104"/>
      <c r="AI140" s="104"/>
      <c r="AJ140" s="104"/>
      <c r="AK140" s="104"/>
      <c r="AL140" s="104"/>
      <c r="AM140" s="104"/>
      <c r="AN140" s="104"/>
      <c r="AO140" s="104"/>
      <c r="AP140" s="104"/>
      <c r="AQ140" s="104"/>
      <c r="AR140" s="104"/>
      <c r="AS140" s="104"/>
      <c r="AT140" s="104"/>
      <c r="AU140" s="104"/>
      <c r="AV140" s="104"/>
      <c r="AW140" s="104"/>
      <c r="AX140" s="104"/>
      <c r="AY140" s="104"/>
      <c r="AZ140" s="104"/>
      <c r="BA140" s="104"/>
      <c r="BB140" s="104"/>
      <c r="BC140" s="104"/>
      <c r="BD140" s="104"/>
      <c r="BE140" s="104"/>
      <c r="BF140" s="104"/>
      <c r="BG140" s="104"/>
      <c r="BH140" s="104"/>
      <c r="BI140" s="104"/>
      <c r="BJ140" s="104"/>
      <c r="BK140" s="104"/>
      <c r="BL140" s="104"/>
      <c r="BM140" s="104"/>
      <c r="BN140" s="104"/>
      <c r="BO140" s="104"/>
      <c r="BP140" s="104"/>
      <c r="BQ140" s="104"/>
    </row>
    <row r="141" spans="2:69">
      <c r="B141" s="104"/>
      <c r="C141" s="155"/>
      <c r="D141" s="104"/>
      <c r="E141" s="104"/>
      <c r="F141" s="104"/>
      <c r="G141" s="104"/>
      <c r="H141" s="104"/>
      <c r="I141" s="104"/>
      <c r="J141" s="104"/>
      <c r="K141" s="104"/>
      <c r="L141" s="104"/>
      <c r="M141" s="147"/>
      <c r="N141" s="104"/>
      <c r="O141" s="104"/>
      <c r="P141" s="104"/>
      <c r="Q141" s="104"/>
      <c r="R141" s="104"/>
      <c r="S141" s="104"/>
      <c r="T141" s="104"/>
      <c r="U141" s="104"/>
      <c r="V141" s="104"/>
      <c r="W141" s="104"/>
      <c r="X141" s="104"/>
      <c r="Y141" s="104"/>
      <c r="Z141" s="104"/>
      <c r="AA141" s="104"/>
      <c r="AB141" s="10"/>
      <c r="AC141" s="104"/>
      <c r="AD141" s="10"/>
      <c r="AE141" s="147"/>
      <c r="AF141" s="104"/>
      <c r="AG141" s="104"/>
      <c r="AH141" s="104"/>
      <c r="AI141" s="104"/>
      <c r="AJ141" s="104"/>
      <c r="AK141" s="104"/>
      <c r="AL141" s="104"/>
      <c r="AM141" s="104"/>
      <c r="AN141" s="104"/>
      <c r="AO141" s="104"/>
      <c r="AP141" s="104"/>
      <c r="AQ141" s="104"/>
      <c r="AR141" s="104"/>
      <c r="AS141" s="104"/>
      <c r="AT141" s="104"/>
      <c r="AU141" s="104"/>
      <c r="AV141" s="104"/>
      <c r="AW141" s="104"/>
      <c r="AX141" s="104"/>
      <c r="AY141" s="104"/>
      <c r="AZ141" s="104"/>
      <c r="BA141" s="104"/>
      <c r="BB141" s="104"/>
      <c r="BC141" s="104"/>
      <c r="BD141" s="104"/>
      <c r="BE141" s="104"/>
      <c r="BF141" s="104"/>
      <c r="BG141" s="104"/>
      <c r="BH141" s="104"/>
      <c r="BI141" s="104"/>
      <c r="BJ141" s="104"/>
      <c r="BK141" s="104"/>
      <c r="BL141" s="104"/>
      <c r="BM141" s="104"/>
      <c r="BN141" s="104"/>
      <c r="BO141" s="104"/>
      <c r="BP141" s="104"/>
      <c r="BQ141" s="104"/>
    </row>
    <row r="142" spans="2:69">
      <c r="B142" s="104"/>
      <c r="C142" s="155"/>
      <c r="D142" s="104"/>
      <c r="E142" s="104"/>
      <c r="F142" s="104"/>
      <c r="G142" s="104"/>
      <c r="H142" s="104"/>
      <c r="I142" s="104"/>
      <c r="J142" s="104"/>
      <c r="K142" s="104"/>
      <c r="L142" s="104"/>
      <c r="M142" s="147"/>
      <c r="N142" s="104"/>
      <c r="O142" s="104"/>
      <c r="P142" s="104"/>
      <c r="Q142" s="104"/>
      <c r="R142" s="104"/>
      <c r="S142" s="104"/>
      <c r="T142" s="104"/>
      <c r="U142" s="104"/>
      <c r="V142" s="104"/>
      <c r="W142" s="104"/>
      <c r="X142" s="104"/>
      <c r="Y142" s="104"/>
      <c r="Z142" s="104"/>
      <c r="AA142" s="104"/>
      <c r="AB142" s="10"/>
      <c r="AC142" s="104"/>
      <c r="AD142" s="10"/>
      <c r="AE142" s="147"/>
      <c r="AF142" s="104"/>
      <c r="AG142" s="104"/>
      <c r="AH142" s="104"/>
      <c r="AI142" s="104"/>
      <c r="AJ142" s="104"/>
      <c r="AK142" s="104"/>
      <c r="AL142" s="104"/>
      <c r="AM142" s="104"/>
      <c r="AN142" s="104"/>
      <c r="AO142" s="104"/>
      <c r="AP142" s="104"/>
      <c r="AQ142" s="104"/>
      <c r="AR142" s="104"/>
      <c r="AS142" s="104"/>
      <c r="AT142" s="104"/>
      <c r="AU142" s="104"/>
      <c r="AV142" s="104"/>
      <c r="AW142" s="104"/>
      <c r="AX142" s="104"/>
      <c r="AY142" s="104"/>
      <c r="AZ142" s="104"/>
      <c r="BA142" s="104"/>
      <c r="BB142" s="104"/>
      <c r="BC142" s="104"/>
      <c r="BD142" s="104"/>
      <c r="BE142" s="104"/>
      <c r="BF142" s="104"/>
      <c r="BG142" s="104"/>
      <c r="BH142" s="104"/>
      <c r="BI142" s="104"/>
      <c r="BJ142" s="104"/>
      <c r="BK142" s="104"/>
      <c r="BL142" s="104"/>
      <c r="BM142" s="104"/>
      <c r="BN142" s="104"/>
      <c r="BO142" s="104"/>
      <c r="BP142" s="104"/>
      <c r="BQ142" s="104"/>
    </row>
    <row r="143" spans="2:69">
      <c r="B143" s="104"/>
      <c r="C143" s="155"/>
      <c r="D143" s="104"/>
      <c r="E143" s="104"/>
      <c r="F143" s="104"/>
      <c r="G143" s="104"/>
      <c r="H143" s="104"/>
      <c r="I143" s="104"/>
      <c r="J143" s="104"/>
      <c r="K143" s="104"/>
      <c r="L143" s="104"/>
      <c r="M143" s="147"/>
      <c r="N143" s="104"/>
      <c r="O143" s="104"/>
      <c r="P143" s="104"/>
      <c r="Q143" s="104"/>
      <c r="R143" s="104"/>
      <c r="S143" s="104"/>
      <c r="T143" s="104"/>
      <c r="U143" s="104"/>
      <c r="V143" s="104"/>
      <c r="W143" s="104"/>
      <c r="X143" s="104"/>
      <c r="Y143" s="104"/>
      <c r="Z143" s="104"/>
      <c r="AA143" s="104"/>
      <c r="AB143" s="10"/>
      <c r="AC143" s="104"/>
      <c r="AD143" s="10"/>
      <c r="AE143" s="147"/>
      <c r="AF143" s="104"/>
      <c r="AG143" s="104"/>
      <c r="AH143" s="104"/>
      <c r="AI143" s="104"/>
      <c r="AJ143" s="104"/>
      <c r="AK143" s="104"/>
      <c r="AL143" s="104"/>
      <c r="AM143" s="104"/>
      <c r="AN143" s="104"/>
      <c r="AO143" s="104"/>
      <c r="AP143" s="104"/>
      <c r="AQ143" s="104"/>
      <c r="AR143" s="104"/>
      <c r="AS143" s="104"/>
      <c r="AT143" s="104"/>
      <c r="AU143" s="104"/>
      <c r="AV143" s="104"/>
      <c r="AW143" s="104"/>
      <c r="AX143" s="104"/>
      <c r="AY143" s="104"/>
      <c r="AZ143" s="104"/>
      <c r="BA143" s="104"/>
      <c r="BB143" s="104"/>
      <c r="BC143" s="104"/>
      <c r="BD143" s="104"/>
      <c r="BE143" s="104"/>
      <c r="BF143" s="104"/>
      <c r="BG143" s="104"/>
      <c r="BH143" s="104"/>
      <c r="BI143" s="104"/>
      <c r="BJ143" s="104"/>
      <c r="BK143" s="104"/>
      <c r="BL143" s="104"/>
      <c r="BM143" s="104"/>
      <c r="BN143" s="104"/>
      <c r="BO143" s="104"/>
      <c r="BP143" s="104"/>
      <c r="BQ143" s="104"/>
    </row>
    <row r="144" spans="2:69">
      <c r="B144" s="104"/>
      <c r="C144" s="155"/>
      <c r="D144" s="104"/>
      <c r="E144" s="104"/>
      <c r="F144" s="104"/>
      <c r="G144" s="104"/>
      <c r="H144" s="104"/>
      <c r="I144" s="104"/>
      <c r="J144" s="104"/>
      <c r="K144" s="104"/>
      <c r="L144" s="104"/>
      <c r="M144" s="147"/>
      <c r="N144" s="104"/>
      <c r="O144" s="104"/>
      <c r="P144" s="104"/>
      <c r="Q144" s="104"/>
      <c r="R144" s="104"/>
      <c r="S144" s="104"/>
      <c r="T144" s="104"/>
      <c r="U144" s="104"/>
      <c r="V144" s="104"/>
      <c r="W144" s="104"/>
      <c r="X144" s="104"/>
      <c r="Y144" s="104"/>
      <c r="Z144" s="104"/>
      <c r="AA144" s="104"/>
      <c r="AB144" s="10"/>
      <c r="AC144" s="104"/>
      <c r="AD144" s="10"/>
      <c r="AE144" s="147"/>
      <c r="AF144" s="104"/>
      <c r="AG144" s="104"/>
      <c r="AH144" s="104"/>
      <c r="AI144" s="104"/>
      <c r="AJ144" s="104"/>
      <c r="AK144" s="104"/>
      <c r="AL144" s="104"/>
      <c r="AM144" s="104"/>
      <c r="AN144" s="104"/>
      <c r="AO144" s="104"/>
      <c r="AP144" s="104"/>
      <c r="AQ144" s="104"/>
      <c r="AR144" s="104"/>
      <c r="AS144" s="104"/>
      <c r="AT144" s="104"/>
      <c r="AU144" s="104"/>
      <c r="AV144" s="104"/>
      <c r="AW144" s="104"/>
      <c r="AX144" s="104"/>
      <c r="AY144" s="104"/>
      <c r="AZ144" s="104"/>
      <c r="BA144" s="104"/>
      <c r="BB144" s="104"/>
      <c r="BC144" s="104"/>
      <c r="BD144" s="104"/>
      <c r="BE144" s="104"/>
      <c r="BF144" s="104"/>
      <c r="BG144" s="104"/>
      <c r="BH144" s="104"/>
      <c r="BI144" s="104"/>
      <c r="BJ144" s="104"/>
      <c r="BK144" s="104"/>
      <c r="BL144" s="104"/>
      <c r="BM144" s="104"/>
      <c r="BN144" s="104"/>
      <c r="BO144" s="104"/>
      <c r="BP144" s="104"/>
      <c r="BQ144" s="104"/>
    </row>
    <row r="145" spans="2:69">
      <c r="B145" s="104"/>
      <c r="C145" s="155"/>
      <c r="D145" s="104"/>
      <c r="E145" s="104"/>
      <c r="F145" s="104"/>
      <c r="G145" s="104"/>
      <c r="H145" s="104"/>
      <c r="I145" s="104"/>
      <c r="J145" s="104"/>
      <c r="K145" s="104"/>
      <c r="L145" s="104"/>
      <c r="M145" s="147"/>
      <c r="N145" s="104"/>
      <c r="O145" s="104"/>
      <c r="P145" s="104"/>
      <c r="Q145" s="104"/>
      <c r="R145" s="104"/>
      <c r="S145" s="104"/>
      <c r="T145" s="104"/>
      <c r="U145" s="104"/>
      <c r="V145" s="104"/>
      <c r="W145" s="104"/>
      <c r="X145" s="104"/>
      <c r="Y145" s="104"/>
      <c r="Z145" s="104"/>
      <c r="AA145" s="104"/>
      <c r="AB145" s="10"/>
      <c r="AC145" s="104"/>
      <c r="AD145" s="10"/>
      <c r="AE145" s="147"/>
      <c r="AF145" s="104"/>
      <c r="AG145" s="104"/>
      <c r="AH145" s="104"/>
      <c r="AI145" s="104"/>
      <c r="AJ145" s="104"/>
      <c r="AK145" s="104"/>
      <c r="AL145" s="104"/>
      <c r="AM145" s="104"/>
      <c r="AN145" s="104"/>
      <c r="AO145" s="104"/>
      <c r="AP145" s="104"/>
      <c r="AQ145" s="104"/>
      <c r="AR145" s="104"/>
      <c r="AS145" s="104"/>
      <c r="AT145" s="104"/>
      <c r="AU145" s="104"/>
      <c r="AV145" s="104"/>
      <c r="AW145" s="104"/>
      <c r="AX145" s="104"/>
      <c r="AY145" s="104"/>
      <c r="AZ145" s="104"/>
      <c r="BA145" s="104"/>
      <c r="BB145" s="104"/>
      <c r="BC145" s="104"/>
      <c r="BD145" s="104"/>
      <c r="BE145" s="104"/>
      <c r="BF145" s="104"/>
      <c r="BG145" s="104"/>
      <c r="BH145" s="104"/>
      <c r="BI145" s="104"/>
      <c r="BJ145" s="104"/>
      <c r="BK145" s="104"/>
      <c r="BL145" s="104"/>
      <c r="BM145" s="104"/>
      <c r="BN145" s="104"/>
      <c r="BO145" s="104"/>
      <c r="BP145" s="104"/>
      <c r="BQ145" s="104"/>
    </row>
    <row r="146" spans="2:69">
      <c r="B146" s="104"/>
      <c r="C146" s="155"/>
      <c r="D146" s="104"/>
      <c r="E146" s="104"/>
      <c r="F146" s="104"/>
      <c r="G146" s="104"/>
      <c r="H146" s="104"/>
      <c r="I146" s="104"/>
      <c r="J146" s="104"/>
      <c r="K146" s="104"/>
      <c r="L146" s="104"/>
      <c r="M146" s="147"/>
      <c r="N146" s="104"/>
      <c r="O146" s="104"/>
      <c r="P146" s="104"/>
      <c r="Q146" s="104"/>
      <c r="R146" s="104"/>
      <c r="S146" s="104"/>
      <c r="T146" s="104"/>
      <c r="U146" s="104"/>
      <c r="V146" s="104"/>
      <c r="W146" s="104"/>
      <c r="X146" s="104"/>
      <c r="Y146" s="104"/>
      <c r="Z146" s="104"/>
      <c r="AA146" s="104"/>
      <c r="AB146" s="10"/>
      <c r="AC146" s="104"/>
      <c r="AD146" s="10"/>
      <c r="AE146" s="147"/>
      <c r="AF146" s="104"/>
      <c r="AG146" s="104"/>
      <c r="AH146" s="104"/>
      <c r="AI146" s="104"/>
      <c r="AJ146" s="104"/>
      <c r="AK146" s="104"/>
      <c r="AL146" s="104"/>
      <c r="AM146" s="104"/>
      <c r="AN146" s="104"/>
      <c r="AO146" s="104"/>
      <c r="AP146" s="104"/>
      <c r="AQ146" s="104"/>
      <c r="AR146" s="104"/>
      <c r="AS146" s="104"/>
      <c r="AT146" s="104"/>
      <c r="AU146" s="104"/>
      <c r="AV146" s="104"/>
      <c r="AW146" s="104"/>
      <c r="AX146" s="104"/>
      <c r="AY146" s="104"/>
      <c r="AZ146" s="104"/>
      <c r="BA146" s="104"/>
      <c r="BB146" s="104"/>
      <c r="BC146" s="104"/>
      <c r="BD146" s="104"/>
      <c r="BE146" s="104"/>
      <c r="BF146" s="104"/>
      <c r="BG146" s="104"/>
      <c r="BH146" s="104"/>
      <c r="BI146" s="104"/>
      <c r="BJ146" s="104"/>
      <c r="BK146" s="104"/>
      <c r="BL146" s="104"/>
      <c r="BM146" s="104"/>
      <c r="BN146" s="104"/>
      <c r="BO146" s="104"/>
      <c r="BP146" s="104"/>
      <c r="BQ146" s="104"/>
    </row>
    <row r="147" spans="2:69">
      <c r="B147" s="104"/>
      <c r="C147" s="155"/>
      <c r="D147" s="104"/>
      <c r="E147" s="104"/>
      <c r="F147" s="104"/>
      <c r="G147" s="104"/>
      <c r="H147" s="104"/>
      <c r="I147" s="104"/>
      <c r="J147" s="104"/>
      <c r="K147" s="104"/>
      <c r="L147" s="104"/>
      <c r="M147" s="147"/>
      <c r="N147" s="104"/>
      <c r="O147" s="104"/>
      <c r="P147" s="104"/>
      <c r="Q147" s="104"/>
      <c r="R147" s="104"/>
      <c r="S147" s="104"/>
      <c r="T147" s="104"/>
      <c r="U147" s="104"/>
      <c r="V147" s="104"/>
      <c r="W147" s="104"/>
      <c r="X147" s="104"/>
      <c r="Y147" s="104"/>
      <c r="Z147" s="104"/>
      <c r="AA147" s="104"/>
      <c r="AB147" s="10"/>
      <c r="AC147" s="104"/>
      <c r="AD147" s="10"/>
      <c r="AE147" s="147"/>
      <c r="AF147" s="104"/>
      <c r="AG147" s="104"/>
      <c r="AH147" s="104"/>
      <c r="AI147" s="104"/>
      <c r="AJ147" s="104"/>
      <c r="AK147" s="104"/>
      <c r="AL147" s="104"/>
      <c r="AM147" s="104"/>
      <c r="AN147" s="104"/>
      <c r="AO147" s="104"/>
      <c r="AP147" s="104"/>
      <c r="AQ147" s="104"/>
      <c r="AR147" s="104"/>
      <c r="AS147" s="104"/>
      <c r="AT147" s="104"/>
      <c r="AU147" s="104"/>
      <c r="AV147" s="104"/>
      <c r="AW147" s="104"/>
      <c r="AX147" s="104"/>
      <c r="AY147" s="104"/>
      <c r="AZ147" s="104"/>
      <c r="BA147" s="104"/>
      <c r="BB147" s="104"/>
      <c r="BC147" s="104"/>
      <c r="BD147" s="104"/>
      <c r="BE147" s="104"/>
      <c r="BF147" s="104"/>
      <c r="BG147" s="104"/>
      <c r="BH147" s="104"/>
      <c r="BI147" s="104"/>
      <c r="BJ147" s="104"/>
      <c r="BK147" s="104"/>
      <c r="BL147" s="104"/>
      <c r="BM147" s="104"/>
      <c r="BN147" s="104"/>
      <c r="BO147" s="104"/>
      <c r="BP147" s="104"/>
      <c r="BQ147" s="104"/>
    </row>
    <row r="148" spans="2:69">
      <c r="B148" s="104"/>
      <c r="C148" s="155"/>
      <c r="D148" s="104"/>
      <c r="E148" s="104"/>
      <c r="F148" s="104"/>
      <c r="G148" s="104"/>
      <c r="H148" s="104"/>
      <c r="I148" s="104"/>
      <c r="J148" s="104"/>
      <c r="K148" s="104"/>
      <c r="L148" s="104"/>
      <c r="M148" s="147"/>
      <c r="N148" s="104"/>
      <c r="O148" s="104"/>
      <c r="P148" s="104"/>
      <c r="Q148" s="104"/>
      <c r="R148" s="104"/>
      <c r="S148" s="104"/>
      <c r="T148" s="104"/>
      <c r="U148" s="104"/>
      <c r="V148" s="104"/>
      <c r="W148" s="104"/>
      <c r="X148" s="104"/>
      <c r="Y148" s="104"/>
      <c r="Z148" s="104"/>
      <c r="AA148" s="104"/>
      <c r="AB148" s="10"/>
      <c r="AC148" s="104"/>
      <c r="AD148" s="10"/>
      <c r="AE148" s="147"/>
      <c r="AF148" s="104"/>
      <c r="AG148" s="104"/>
      <c r="AH148" s="104"/>
      <c r="AI148" s="104"/>
      <c r="AJ148" s="104"/>
      <c r="AK148" s="104"/>
      <c r="AL148" s="104"/>
      <c r="AM148" s="104"/>
      <c r="AN148" s="104"/>
      <c r="AO148" s="104"/>
      <c r="AP148" s="104"/>
      <c r="AQ148" s="104"/>
      <c r="AR148" s="104"/>
      <c r="AS148" s="104"/>
      <c r="AT148" s="104"/>
      <c r="AU148" s="104"/>
      <c r="AV148" s="104"/>
      <c r="AW148" s="104"/>
      <c r="AX148" s="104"/>
      <c r="AY148" s="104"/>
      <c r="AZ148" s="104"/>
      <c r="BA148" s="104"/>
      <c r="BB148" s="104"/>
      <c r="BC148" s="104"/>
      <c r="BD148" s="104"/>
      <c r="BE148" s="104"/>
      <c r="BF148" s="104"/>
      <c r="BG148" s="104"/>
      <c r="BH148" s="104"/>
      <c r="BI148" s="104"/>
      <c r="BJ148" s="104"/>
      <c r="BK148" s="104"/>
      <c r="BL148" s="104"/>
      <c r="BM148" s="104"/>
      <c r="BN148" s="104"/>
      <c r="BO148" s="104"/>
      <c r="BP148" s="104"/>
      <c r="BQ148" s="104"/>
    </row>
    <row r="149" spans="2:69">
      <c r="B149" s="104"/>
      <c r="C149" s="155"/>
      <c r="D149" s="104"/>
      <c r="E149" s="104"/>
      <c r="F149" s="104"/>
      <c r="G149" s="104"/>
      <c r="H149" s="104"/>
      <c r="I149" s="104"/>
      <c r="J149" s="104"/>
      <c r="K149" s="104"/>
      <c r="L149" s="104"/>
      <c r="M149" s="147"/>
      <c r="N149" s="104"/>
      <c r="O149" s="104"/>
      <c r="P149" s="104"/>
      <c r="Q149" s="104"/>
      <c r="R149" s="104"/>
      <c r="S149" s="104"/>
      <c r="T149" s="104"/>
      <c r="U149" s="104"/>
      <c r="V149" s="104"/>
      <c r="W149" s="104"/>
      <c r="X149" s="104"/>
      <c r="Y149" s="104"/>
      <c r="Z149" s="104"/>
      <c r="AA149" s="104"/>
      <c r="AB149" s="10"/>
      <c r="AC149" s="104"/>
      <c r="AD149" s="10"/>
      <c r="AE149" s="147"/>
      <c r="AF149" s="104"/>
      <c r="AG149" s="104"/>
      <c r="AH149" s="104"/>
      <c r="AI149" s="104"/>
      <c r="AJ149" s="104"/>
      <c r="AK149" s="104"/>
      <c r="AL149" s="104"/>
      <c r="AM149" s="104"/>
      <c r="AN149" s="104"/>
      <c r="AO149" s="104"/>
      <c r="AP149" s="104"/>
      <c r="AQ149" s="104"/>
      <c r="AR149" s="104"/>
      <c r="AS149" s="104"/>
      <c r="AT149" s="104"/>
      <c r="AU149" s="104"/>
      <c r="AV149" s="104"/>
      <c r="AW149" s="104"/>
      <c r="AX149" s="104"/>
      <c r="AY149" s="104"/>
      <c r="AZ149" s="104"/>
      <c r="BA149" s="104"/>
      <c r="BB149" s="104"/>
      <c r="BC149" s="104"/>
      <c r="BD149" s="104"/>
      <c r="BE149" s="104"/>
      <c r="BF149" s="104"/>
      <c r="BG149" s="104"/>
      <c r="BH149" s="104"/>
      <c r="BI149" s="104"/>
      <c r="BJ149" s="104"/>
      <c r="BK149" s="104"/>
      <c r="BL149" s="104"/>
      <c r="BM149" s="104"/>
      <c r="BN149" s="104"/>
      <c r="BO149" s="104"/>
      <c r="BP149" s="104"/>
      <c r="BQ149" s="104"/>
    </row>
    <row r="150" spans="2:69">
      <c r="B150" s="104"/>
      <c r="C150" s="155"/>
      <c r="D150" s="104"/>
      <c r="E150" s="104"/>
      <c r="F150" s="104"/>
      <c r="G150" s="104"/>
      <c r="H150" s="104"/>
      <c r="I150" s="104"/>
      <c r="J150" s="104"/>
      <c r="K150" s="104"/>
      <c r="L150" s="104"/>
      <c r="M150" s="147"/>
      <c r="N150" s="104"/>
      <c r="O150" s="104"/>
      <c r="P150" s="104"/>
      <c r="Q150" s="104"/>
      <c r="R150" s="104"/>
      <c r="S150" s="104"/>
      <c r="T150" s="104"/>
      <c r="U150" s="104"/>
      <c r="V150" s="104"/>
      <c r="W150" s="104"/>
      <c r="X150" s="104"/>
      <c r="Y150" s="104"/>
      <c r="Z150" s="104"/>
      <c r="AA150" s="104"/>
      <c r="AB150" s="10"/>
      <c r="AC150" s="104"/>
      <c r="AD150" s="10"/>
      <c r="AE150" s="147"/>
      <c r="AF150" s="104"/>
      <c r="AG150" s="104"/>
      <c r="AH150" s="104"/>
      <c r="AI150" s="104"/>
      <c r="AJ150" s="104"/>
      <c r="AK150" s="104"/>
      <c r="AL150" s="104"/>
      <c r="AM150" s="104"/>
      <c r="AN150" s="104"/>
      <c r="AO150" s="104"/>
      <c r="AP150" s="104"/>
      <c r="AQ150" s="104"/>
      <c r="AR150" s="104"/>
      <c r="AS150" s="104"/>
      <c r="AT150" s="104"/>
      <c r="AU150" s="104"/>
      <c r="AV150" s="104"/>
      <c r="AW150" s="104"/>
      <c r="AX150" s="104"/>
      <c r="AY150" s="104"/>
      <c r="AZ150" s="104"/>
      <c r="BA150" s="104"/>
      <c r="BB150" s="104"/>
      <c r="BC150" s="104"/>
      <c r="BD150" s="104"/>
      <c r="BE150" s="104"/>
      <c r="BF150" s="104"/>
      <c r="BG150" s="104"/>
      <c r="BH150" s="104"/>
      <c r="BI150" s="104"/>
      <c r="BJ150" s="104"/>
      <c r="BK150" s="104"/>
      <c r="BL150" s="104"/>
      <c r="BM150" s="104"/>
      <c r="BN150" s="104"/>
      <c r="BO150" s="104"/>
      <c r="BP150" s="104"/>
      <c r="BQ150" s="104"/>
    </row>
    <row r="151" spans="2:69">
      <c r="B151" s="104"/>
      <c r="C151" s="155"/>
      <c r="D151" s="104"/>
      <c r="E151" s="104"/>
      <c r="F151" s="104"/>
      <c r="G151" s="104"/>
      <c r="H151" s="104"/>
      <c r="I151" s="104"/>
      <c r="J151" s="104"/>
      <c r="K151" s="104"/>
      <c r="L151" s="104"/>
      <c r="M151" s="147"/>
      <c r="N151" s="104"/>
      <c r="O151" s="104"/>
      <c r="P151" s="104"/>
      <c r="Q151" s="104"/>
      <c r="R151" s="104"/>
      <c r="S151" s="104"/>
      <c r="T151" s="104"/>
      <c r="U151" s="104"/>
      <c r="V151" s="104"/>
      <c r="W151" s="104"/>
      <c r="X151" s="104"/>
      <c r="Y151" s="104"/>
      <c r="Z151" s="104"/>
      <c r="AA151" s="104"/>
      <c r="AB151" s="10"/>
      <c r="AC151" s="104"/>
      <c r="AD151" s="10"/>
      <c r="AE151" s="147"/>
      <c r="AF151" s="104"/>
      <c r="AG151" s="104"/>
      <c r="AH151" s="104"/>
      <c r="AI151" s="104"/>
      <c r="AJ151" s="104"/>
      <c r="AK151" s="104"/>
      <c r="AL151" s="104"/>
      <c r="AM151" s="104"/>
      <c r="AN151" s="104"/>
      <c r="AO151" s="104"/>
      <c r="AP151" s="104"/>
      <c r="AQ151" s="104"/>
      <c r="AR151" s="104"/>
      <c r="AS151" s="104"/>
      <c r="AT151" s="104"/>
      <c r="AU151" s="104"/>
      <c r="AV151" s="104"/>
      <c r="AW151" s="104"/>
      <c r="AX151" s="104"/>
      <c r="AY151" s="104"/>
      <c r="AZ151" s="104"/>
      <c r="BA151" s="104"/>
      <c r="BB151" s="104"/>
      <c r="BC151" s="104"/>
      <c r="BD151" s="104"/>
      <c r="BE151" s="104"/>
      <c r="BF151" s="104"/>
      <c r="BG151" s="104"/>
      <c r="BH151" s="104"/>
      <c r="BI151" s="104"/>
      <c r="BJ151" s="104"/>
      <c r="BK151" s="104"/>
      <c r="BL151" s="104"/>
      <c r="BM151" s="104"/>
      <c r="BN151" s="104"/>
      <c r="BO151" s="104"/>
      <c r="BP151" s="104"/>
      <c r="BQ151" s="104"/>
    </row>
    <row r="152" spans="2:69">
      <c r="B152" s="104"/>
      <c r="C152" s="155"/>
      <c r="D152" s="104"/>
      <c r="E152" s="104"/>
      <c r="F152" s="104"/>
      <c r="G152" s="104"/>
      <c r="H152" s="104"/>
      <c r="I152" s="104"/>
      <c r="J152" s="104"/>
      <c r="K152" s="104"/>
      <c r="L152" s="104"/>
      <c r="M152" s="147"/>
      <c r="N152" s="104"/>
      <c r="O152" s="104"/>
      <c r="P152" s="104"/>
      <c r="Q152" s="104"/>
      <c r="R152" s="104"/>
      <c r="S152" s="104"/>
      <c r="T152" s="104"/>
      <c r="U152" s="104"/>
      <c r="V152" s="104"/>
      <c r="W152" s="104"/>
      <c r="X152" s="104"/>
      <c r="Y152" s="104"/>
      <c r="Z152" s="104"/>
      <c r="AA152" s="104"/>
      <c r="AB152" s="10"/>
      <c r="AC152" s="104"/>
      <c r="AD152" s="10"/>
      <c r="AE152" s="147"/>
      <c r="AF152" s="104"/>
      <c r="AG152" s="104"/>
      <c r="AH152" s="104"/>
      <c r="AI152" s="104"/>
      <c r="AJ152" s="104"/>
      <c r="AK152" s="104"/>
      <c r="AL152" s="104"/>
      <c r="AM152" s="104"/>
      <c r="AN152" s="104"/>
      <c r="AO152" s="104"/>
      <c r="AP152" s="104"/>
      <c r="AQ152" s="104"/>
      <c r="AR152" s="104"/>
      <c r="AS152" s="104"/>
      <c r="AT152" s="104"/>
      <c r="AU152" s="104"/>
      <c r="AV152" s="104"/>
      <c r="AW152" s="104"/>
      <c r="AX152" s="104"/>
      <c r="AY152" s="104"/>
      <c r="AZ152" s="104"/>
      <c r="BA152" s="104"/>
      <c r="BB152" s="104"/>
      <c r="BC152" s="104"/>
      <c r="BD152" s="104"/>
      <c r="BE152" s="104"/>
      <c r="BF152" s="104"/>
      <c r="BG152" s="104"/>
      <c r="BH152" s="104"/>
      <c r="BI152" s="104"/>
      <c r="BJ152" s="104"/>
      <c r="BK152" s="104"/>
      <c r="BL152" s="104"/>
      <c r="BM152" s="104"/>
      <c r="BN152" s="104"/>
      <c r="BO152" s="104"/>
      <c r="BP152" s="104"/>
      <c r="BQ152" s="104"/>
    </row>
    <row r="153" spans="2:69">
      <c r="B153" s="104"/>
      <c r="C153" s="155"/>
      <c r="D153" s="104"/>
      <c r="E153" s="104"/>
      <c r="F153" s="104"/>
      <c r="G153" s="104"/>
      <c r="H153" s="104"/>
      <c r="I153" s="104"/>
      <c r="J153" s="104"/>
      <c r="K153" s="104"/>
      <c r="L153" s="104"/>
      <c r="M153" s="147"/>
      <c r="N153" s="104"/>
      <c r="O153" s="104"/>
      <c r="P153" s="104"/>
      <c r="Q153" s="104"/>
      <c r="R153" s="104"/>
      <c r="S153" s="104"/>
      <c r="T153" s="104"/>
      <c r="U153" s="104"/>
      <c r="V153" s="104"/>
      <c r="W153" s="104"/>
      <c r="X153" s="104"/>
      <c r="Y153" s="104"/>
      <c r="Z153" s="104"/>
      <c r="AA153" s="104"/>
      <c r="AB153" s="10"/>
      <c r="AC153" s="104"/>
      <c r="AD153" s="10"/>
      <c r="AE153" s="147"/>
      <c r="AF153" s="104"/>
      <c r="AG153" s="104"/>
      <c r="AH153" s="104"/>
      <c r="AI153" s="104"/>
      <c r="AJ153" s="104"/>
      <c r="AK153" s="104"/>
      <c r="AL153" s="104"/>
      <c r="AM153" s="104"/>
      <c r="AN153" s="104"/>
      <c r="AO153" s="104"/>
      <c r="AP153" s="104"/>
      <c r="AQ153" s="104"/>
      <c r="AR153" s="104"/>
      <c r="AS153" s="104"/>
      <c r="AT153" s="104"/>
      <c r="AU153" s="104"/>
      <c r="AV153" s="104"/>
      <c r="AW153" s="104"/>
      <c r="AX153" s="104"/>
      <c r="AY153" s="104"/>
      <c r="AZ153" s="104"/>
      <c r="BA153" s="104"/>
      <c r="BB153" s="104"/>
      <c r="BC153" s="104"/>
      <c r="BD153" s="104"/>
      <c r="BE153" s="104"/>
      <c r="BF153" s="104"/>
      <c r="BG153" s="104"/>
      <c r="BH153" s="104"/>
      <c r="BI153" s="104"/>
      <c r="BJ153" s="104"/>
      <c r="BK153" s="104"/>
      <c r="BL153" s="104"/>
      <c r="BM153" s="104"/>
      <c r="BN153" s="104"/>
      <c r="BO153" s="104"/>
      <c r="BP153" s="104"/>
      <c r="BQ153" s="104"/>
    </row>
    <row r="154" spans="2:69">
      <c r="B154" s="104"/>
      <c r="C154" s="155"/>
      <c r="D154" s="104"/>
      <c r="E154" s="104"/>
      <c r="F154" s="104"/>
      <c r="G154" s="104"/>
      <c r="H154" s="104"/>
      <c r="I154" s="104"/>
      <c r="J154" s="104"/>
      <c r="K154" s="104"/>
      <c r="L154" s="104"/>
      <c r="M154" s="147"/>
      <c r="N154" s="104"/>
      <c r="O154" s="104"/>
      <c r="P154" s="104"/>
      <c r="Q154" s="104"/>
      <c r="R154" s="104"/>
      <c r="S154" s="104"/>
      <c r="T154" s="104"/>
      <c r="U154" s="104"/>
      <c r="V154" s="104"/>
      <c r="W154" s="104"/>
      <c r="X154" s="104"/>
      <c r="Y154" s="104"/>
      <c r="Z154" s="104"/>
      <c r="AA154" s="104"/>
      <c r="AB154" s="10"/>
      <c r="AC154" s="104"/>
      <c r="AD154" s="10"/>
      <c r="AE154" s="147"/>
      <c r="AF154" s="104"/>
      <c r="AG154" s="104"/>
      <c r="AH154" s="104"/>
      <c r="AI154" s="104"/>
      <c r="AJ154" s="104"/>
      <c r="AK154" s="104"/>
      <c r="AL154" s="104"/>
      <c r="AM154" s="104"/>
      <c r="AN154" s="104"/>
      <c r="AO154" s="104"/>
      <c r="AP154" s="104"/>
      <c r="AQ154" s="104"/>
      <c r="AR154" s="104"/>
      <c r="AS154" s="104"/>
      <c r="AT154" s="104"/>
      <c r="AU154" s="104"/>
      <c r="AV154" s="104"/>
      <c r="AW154" s="104"/>
      <c r="AX154" s="104"/>
      <c r="AY154" s="104"/>
      <c r="AZ154" s="104"/>
      <c r="BA154" s="104"/>
      <c r="BB154" s="104"/>
      <c r="BC154" s="104"/>
      <c r="BD154" s="104"/>
      <c r="BE154" s="104"/>
      <c r="BF154" s="104"/>
      <c r="BG154" s="104"/>
      <c r="BH154" s="104"/>
      <c r="BI154" s="104"/>
      <c r="BJ154" s="104"/>
      <c r="BK154" s="104"/>
      <c r="BL154" s="104"/>
      <c r="BM154" s="104"/>
      <c r="BN154" s="104"/>
      <c r="BO154" s="104"/>
      <c r="BP154" s="104"/>
      <c r="BQ154" s="104"/>
    </row>
    <row r="155" spans="2:69">
      <c r="B155" s="104"/>
      <c r="C155" s="155"/>
      <c r="D155" s="104"/>
      <c r="E155" s="104"/>
      <c r="F155" s="104"/>
      <c r="G155" s="104"/>
      <c r="H155" s="104"/>
      <c r="I155" s="104"/>
      <c r="J155" s="104"/>
      <c r="K155" s="104"/>
      <c r="L155" s="104"/>
      <c r="M155" s="147"/>
      <c r="N155" s="104"/>
      <c r="O155" s="104"/>
      <c r="P155" s="104"/>
      <c r="Q155" s="104"/>
      <c r="R155" s="104"/>
      <c r="S155" s="104"/>
      <c r="T155" s="104"/>
      <c r="U155" s="104"/>
      <c r="V155" s="104"/>
      <c r="W155" s="104"/>
      <c r="X155" s="104"/>
      <c r="Y155" s="104"/>
      <c r="Z155" s="104"/>
      <c r="AA155" s="104"/>
      <c r="AB155" s="10"/>
      <c r="AC155" s="104"/>
      <c r="AD155" s="10"/>
      <c r="AE155" s="147"/>
      <c r="AF155" s="104"/>
      <c r="AG155" s="104"/>
      <c r="AH155" s="104"/>
      <c r="AI155" s="104"/>
      <c r="AJ155" s="104"/>
      <c r="AK155" s="104"/>
      <c r="AL155" s="104"/>
      <c r="AM155" s="104"/>
      <c r="AN155" s="104"/>
      <c r="AO155" s="104"/>
      <c r="AP155" s="104"/>
      <c r="AQ155" s="104"/>
      <c r="AR155" s="104"/>
      <c r="AS155" s="104"/>
      <c r="AT155" s="104"/>
      <c r="AU155" s="104"/>
      <c r="AV155" s="104"/>
      <c r="AW155" s="104"/>
      <c r="AX155" s="104"/>
      <c r="AY155" s="104"/>
      <c r="AZ155" s="104"/>
      <c r="BA155" s="104"/>
      <c r="BB155" s="104"/>
      <c r="BC155" s="104"/>
      <c r="BD155" s="104"/>
      <c r="BE155" s="104"/>
      <c r="BF155" s="104"/>
      <c r="BG155" s="104"/>
      <c r="BH155" s="104"/>
      <c r="BI155" s="104"/>
      <c r="BJ155" s="104"/>
      <c r="BK155" s="104"/>
      <c r="BL155" s="104"/>
      <c r="BM155" s="104"/>
      <c r="BN155" s="104"/>
      <c r="BO155" s="104"/>
      <c r="BP155" s="104"/>
      <c r="BQ155" s="104"/>
    </row>
    <row r="156" spans="2:69">
      <c r="B156" s="104"/>
      <c r="C156" s="155"/>
      <c r="D156" s="104"/>
      <c r="E156" s="104"/>
      <c r="F156" s="104"/>
      <c r="G156" s="104"/>
      <c r="H156" s="104"/>
      <c r="I156" s="104"/>
      <c r="J156" s="104"/>
      <c r="K156" s="104"/>
      <c r="L156" s="104"/>
      <c r="M156" s="147"/>
      <c r="N156" s="104"/>
      <c r="O156" s="104"/>
      <c r="P156" s="104"/>
      <c r="Q156" s="104"/>
      <c r="R156" s="104"/>
      <c r="S156" s="104"/>
      <c r="T156" s="104"/>
      <c r="U156" s="104"/>
      <c r="V156" s="104"/>
      <c r="W156" s="104"/>
      <c r="X156" s="104"/>
      <c r="Y156" s="104"/>
      <c r="Z156" s="104"/>
      <c r="AA156" s="104"/>
      <c r="AB156" s="10"/>
      <c r="AC156" s="104"/>
      <c r="AD156" s="10"/>
      <c r="AE156" s="147"/>
      <c r="AF156" s="104"/>
      <c r="AG156" s="104"/>
      <c r="AH156" s="104"/>
      <c r="AI156" s="104"/>
      <c r="AJ156" s="104"/>
      <c r="AK156" s="104"/>
      <c r="AL156" s="104"/>
      <c r="AM156" s="104"/>
      <c r="AN156" s="104"/>
      <c r="AO156" s="104"/>
      <c r="AP156" s="104"/>
      <c r="AQ156" s="104"/>
      <c r="AR156" s="104"/>
      <c r="AS156" s="104"/>
      <c r="AT156" s="104"/>
      <c r="AU156" s="104"/>
      <c r="AV156" s="104"/>
      <c r="AW156" s="104"/>
      <c r="AX156" s="104"/>
      <c r="AY156" s="104"/>
      <c r="AZ156" s="104"/>
      <c r="BA156" s="104"/>
      <c r="BB156" s="104"/>
      <c r="BC156" s="104"/>
      <c r="BD156" s="104"/>
      <c r="BE156" s="104"/>
      <c r="BF156" s="104"/>
      <c r="BG156" s="104"/>
      <c r="BH156" s="104"/>
      <c r="BI156" s="104"/>
      <c r="BJ156" s="104"/>
      <c r="BK156" s="104"/>
      <c r="BL156" s="104"/>
      <c r="BM156" s="104"/>
      <c r="BN156" s="104"/>
      <c r="BO156" s="104"/>
      <c r="BP156" s="104"/>
      <c r="BQ156" s="104"/>
    </row>
    <row r="157" spans="2:69">
      <c r="B157" s="104"/>
      <c r="C157" s="155"/>
      <c r="D157" s="104"/>
      <c r="E157" s="104"/>
      <c r="F157" s="104"/>
      <c r="G157" s="104"/>
      <c r="H157" s="104"/>
      <c r="I157" s="104"/>
      <c r="J157" s="104"/>
      <c r="K157" s="104"/>
      <c r="L157" s="104"/>
      <c r="M157" s="147"/>
      <c r="N157" s="104"/>
      <c r="O157" s="104"/>
      <c r="P157" s="104"/>
      <c r="Q157" s="104"/>
      <c r="R157" s="104"/>
      <c r="S157" s="104"/>
      <c r="T157" s="104"/>
      <c r="U157" s="104"/>
      <c r="V157" s="104"/>
      <c r="W157" s="104"/>
      <c r="X157" s="104"/>
      <c r="Y157" s="104"/>
      <c r="Z157" s="104"/>
      <c r="AA157" s="104"/>
      <c r="AB157" s="10"/>
      <c r="AC157" s="104"/>
      <c r="AD157" s="10"/>
      <c r="AE157" s="147"/>
      <c r="AF157" s="104"/>
      <c r="AG157" s="104"/>
      <c r="AH157" s="104"/>
      <c r="AI157" s="104"/>
      <c r="AJ157" s="104"/>
      <c r="AK157" s="104"/>
      <c r="AL157" s="104"/>
      <c r="AM157" s="104"/>
      <c r="AN157" s="104"/>
      <c r="AO157" s="104"/>
      <c r="AP157" s="104"/>
      <c r="AQ157" s="104"/>
      <c r="AR157" s="104"/>
      <c r="AS157" s="104"/>
      <c r="AT157" s="104"/>
      <c r="AU157" s="104"/>
      <c r="AV157" s="104"/>
      <c r="AW157" s="104"/>
      <c r="AX157" s="104"/>
      <c r="AY157" s="104"/>
      <c r="AZ157" s="104"/>
      <c r="BA157" s="104"/>
      <c r="BB157" s="104"/>
      <c r="BC157" s="104"/>
      <c r="BD157" s="104"/>
      <c r="BE157" s="104"/>
      <c r="BF157" s="104"/>
      <c r="BG157" s="104"/>
      <c r="BH157" s="104"/>
      <c r="BI157" s="104"/>
      <c r="BJ157" s="104"/>
      <c r="BK157" s="104"/>
      <c r="BL157" s="104"/>
      <c r="BM157" s="104"/>
      <c r="BN157" s="104"/>
      <c r="BO157" s="104"/>
      <c r="BP157" s="104"/>
      <c r="BQ157" s="104"/>
    </row>
    <row r="158" spans="2:69">
      <c r="B158" s="104"/>
      <c r="C158" s="155"/>
      <c r="D158" s="104"/>
      <c r="E158" s="104"/>
      <c r="F158" s="104"/>
      <c r="G158" s="104"/>
      <c r="H158" s="104"/>
      <c r="I158" s="104"/>
      <c r="J158" s="104"/>
      <c r="K158" s="104"/>
      <c r="L158" s="104"/>
      <c r="M158" s="147"/>
      <c r="N158" s="104"/>
      <c r="O158" s="104"/>
      <c r="P158" s="104"/>
      <c r="Q158" s="104"/>
      <c r="R158" s="104"/>
      <c r="S158" s="104"/>
      <c r="T158" s="104"/>
      <c r="U158" s="104"/>
      <c r="V158" s="104"/>
      <c r="W158" s="104"/>
      <c r="X158" s="104"/>
      <c r="Y158" s="104"/>
      <c r="Z158" s="104"/>
      <c r="AA158" s="104"/>
      <c r="AB158" s="10"/>
      <c r="AC158" s="104"/>
      <c r="AD158" s="10"/>
      <c r="AE158" s="147"/>
      <c r="AF158" s="104"/>
      <c r="AG158" s="104"/>
      <c r="AH158" s="104"/>
      <c r="AI158" s="104"/>
      <c r="AJ158" s="104"/>
      <c r="AK158" s="104"/>
      <c r="AL158" s="104"/>
      <c r="AM158" s="104"/>
      <c r="AN158" s="104"/>
      <c r="AO158" s="104"/>
      <c r="AP158" s="104"/>
      <c r="AQ158" s="104"/>
      <c r="AR158" s="104"/>
      <c r="AS158" s="104"/>
      <c r="AT158" s="104"/>
      <c r="AU158" s="104"/>
      <c r="AV158" s="104"/>
      <c r="AW158" s="104"/>
      <c r="AX158" s="104"/>
      <c r="AY158" s="104"/>
      <c r="AZ158" s="104"/>
      <c r="BA158" s="104"/>
      <c r="BB158" s="104"/>
      <c r="BC158" s="104"/>
      <c r="BD158" s="104"/>
      <c r="BE158" s="104"/>
      <c r="BF158" s="104"/>
      <c r="BG158" s="104"/>
      <c r="BH158" s="104"/>
      <c r="BI158" s="104"/>
      <c r="BJ158" s="104"/>
      <c r="BK158" s="104"/>
      <c r="BL158" s="104"/>
      <c r="BM158" s="104"/>
      <c r="BN158" s="104"/>
      <c r="BO158" s="104"/>
      <c r="BP158" s="104"/>
      <c r="BQ158" s="104"/>
    </row>
    <row r="159" spans="2:69">
      <c r="B159" s="104"/>
      <c r="C159" s="155"/>
      <c r="D159" s="104"/>
      <c r="E159" s="104"/>
      <c r="F159" s="104"/>
      <c r="G159" s="104"/>
      <c r="H159" s="104"/>
      <c r="I159" s="104"/>
      <c r="J159" s="104"/>
      <c r="K159" s="104"/>
      <c r="L159" s="104"/>
      <c r="M159" s="147"/>
      <c r="N159" s="104"/>
      <c r="O159" s="104"/>
      <c r="P159" s="104"/>
      <c r="Q159" s="104"/>
      <c r="R159" s="104"/>
      <c r="S159" s="104"/>
      <c r="T159" s="104"/>
      <c r="U159" s="104"/>
      <c r="V159" s="104"/>
      <c r="W159" s="104"/>
      <c r="X159" s="104"/>
      <c r="Y159" s="104"/>
      <c r="Z159" s="104"/>
      <c r="AA159" s="104"/>
      <c r="AB159" s="10"/>
      <c r="AC159" s="104"/>
      <c r="AD159" s="10"/>
      <c r="AE159" s="147"/>
      <c r="AF159" s="104"/>
      <c r="AG159" s="104"/>
      <c r="AH159" s="104"/>
      <c r="AI159" s="104"/>
      <c r="AJ159" s="104"/>
      <c r="AK159" s="104"/>
      <c r="AL159" s="104"/>
      <c r="AM159" s="104"/>
      <c r="AN159" s="104"/>
      <c r="AO159" s="104"/>
      <c r="AP159" s="104"/>
      <c r="AQ159" s="104"/>
      <c r="AR159" s="104"/>
      <c r="AS159" s="104"/>
      <c r="AT159" s="104"/>
      <c r="AU159" s="104"/>
      <c r="AV159" s="104"/>
      <c r="AW159" s="104"/>
      <c r="AX159" s="104"/>
      <c r="AY159" s="104"/>
      <c r="AZ159" s="104"/>
      <c r="BA159" s="104"/>
      <c r="BB159" s="104"/>
      <c r="BC159" s="104"/>
      <c r="BD159" s="104"/>
      <c r="BE159" s="104"/>
      <c r="BF159" s="104"/>
      <c r="BG159" s="104"/>
      <c r="BH159" s="104"/>
      <c r="BI159" s="104"/>
      <c r="BJ159" s="104"/>
      <c r="BK159" s="104"/>
      <c r="BL159" s="104"/>
      <c r="BM159" s="104"/>
      <c r="BN159" s="104"/>
      <c r="BO159" s="104"/>
      <c r="BP159" s="104"/>
      <c r="BQ159" s="104"/>
    </row>
    <row r="160" spans="2:69">
      <c r="B160" s="104"/>
      <c r="C160" s="155"/>
      <c r="D160" s="104"/>
      <c r="E160" s="104"/>
      <c r="F160" s="104"/>
      <c r="G160" s="104"/>
      <c r="H160" s="104"/>
      <c r="I160" s="104"/>
      <c r="J160" s="104"/>
      <c r="K160" s="104"/>
      <c r="L160" s="104"/>
      <c r="M160" s="147"/>
      <c r="N160" s="104"/>
      <c r="O160" s="104"/>
      <c r="P160" s="104"/>
      <c r="Q160" s="104"/>
      <c r="R160" s="104"/>
      <c r="S160" s="104"/>
      <c r="T160" s="104"/>
      <c r="U160" s="104"/>
      <c r="V160" s="104"/>
      <c r="W160" s="104"/>
      <c r="X160" s="104"/>
      <c r="Y160" s="104"/>
      <c r="Z160" s="104"/>
      <c r="AA160" s="104"/>
      <c r="AB160" s="10"/>
      <c r="AC160" s="104"/>
      <c r="AD160" s="10"/>
      <c r="AE160" s="147"/>
      <c r="AF160" s="104"/>
      <c r="AG160" s="104"/>
      <c r="AH160" s="104"/>
      <c r="AI160" s="104"/>
      <c r="AJ160" s="104"/>
      <c r="AK160" s="104"/>
      <c r="AL160" s="104"/>
      <c r="AM160" s="104"/>
      <c r="AN160" s="104"/>
      <c r="AO160" s="104"/>
      <c r="AP160" s="104"/>
      <c r="AQ160" s="104"/>
      <c r="AR160" s="104"/>
      <c r="AS160" s="104"/>
      <c r="AT160" s="104"/>
      <c r="AU160" s="104"/>
      <c r="AV160" s="104"/>
      <c r="AW160" s="104"/>
      <c r="AX160" s="104"/>
      <c r="AY160" s="104"/>
      <c r="AZ160" s="104"/>
      <c r="BA160" s="104"/>
      <c r="BB160" s="104"/>
      <c r="BC160" s="104"/>
      <c r="BD160" s="104"/>
      <c r="BE160" s="104"/>
      <c r="BF160" s="104"/>
      <c r="BG160" s="104"/>
      <c r="BH160" s="104"/>
      <c r="BI160" s="104"/>
      <c r="BJ160" s="104"/>
      <c r="BK160" s="104"/>
      <c r="BL160" s="104"/>
      <c r="BM160" s="104"/>
      <c r="BN160" s="104"/>
      <c r="BO160" s="104"/>
      <c r="BP160" s="104"/>
      <c r="BQ160" s="104"/>
    </row>
    <row r="161" spans="2:69">
      <c r="B161" s="104"/>
      <c r="C161" s="155"/>
      <c r="D161" s="104"/>
      <c r="E161" s="104"/>
      <c r="F161" s="104"/>
      <c r="G161" s="104"/>
      <c r="H161" s="104"/>
      <c r="I161" s="104"/>
      <c r="J161" s="104"/>
      <c r="K161" s="104"/>
      <c r="L161" s="104"/>
      <c r="M161" s="147"/>
      <c r="N161" s="104"/>
      <c r="O161" s="104"/>
      <c r="P161" s="104"/>
      <c r="Q161" s="104"/>
      <c r="R161" s="104"/>
      <c r="S161" s="104"/>
      <c r="T161" s="104"/>
      <c r="U161" s="104"/>
      <c r="V161" s="104"/>
      <c r="W161" s="104"/>
      <c r="X161" s="104"/>
      <c r="Y161" s="104"/>
      <c r="Z161" s="104"/>
      <c r="AA161" s="104"/>
      <c r="AB161" s="10"/>
      <c r="AC161" s="104"/>
      <c r="AD161" s="10"/>
      <c r="AE161" s="147"/>
      <c r="AF161" s="104"/>
      <c r="AG161" s="104"/>
      <c r="AH161" s="104"/>
      <c r="AI161" s="104"/>
      <c r="AJ161" s="104"/>
      <c r="AK161" s="104"/>
      <c r="AL161" s="104"/>
      <c r="AM161" s="104"/>
      <c r="AN161" s="104"/>
      <c r="AO161" s="104"/>
      <c r="AP161" s="104"/>
      <c r="AQ161" s="104"/>
      <c r="AR161" s="104"/>
      <c r="AS161" s="104"/>
      <c r="AT161" s="104"/>
      <c r="AU161" s="104"/>
      <c r="AV161" s="104"/>
      <c r="AW161" s="104"/>
      <c r="AX161" s="104"/>
      <c r="AY161" s="104"/>
      <c r="AZ161" s="104"/>
      <c r="BA161" s="104"/>
      <c r="BB161" s="104"/>
      <c r="BC161" s="104"/>
      <c r="BD161" s="104"/>
      <c r="BE161" s="104"/>
      <c r="BF161" s="104"/>
      <c r="BG161" s="104"/>
      <c r="BH161" s="104"/>
      <c r="BI161" s="104"/>
      <c r="BJ161" s="104"/>
      <c r="BK161" s="104"/>
      <c r="BL161" s="104"/>
      <c r="BM161" s="104"/>
      <c r="BN161" s="104"/>
      <c r="BO161" s="104"/>
      <c r="BP161" s="104"/>
      <c r="BQ161" s="104"/>
    </row>
    <row r="162" spans="2:69">
      <c r="B162" s="104"/>
      <c r="C162" s="155"/>
      <c r="D162" s="104"/>
      <c r="E162" s="104"/>
      <c r="F162" s="104"/>
      <c r="G162" s="104"/>
      <c r="H162" s="104"/>
      <c r="I162" s="104"/>
      <c r="J162" s="104"/>
      <c r="K162" s="104"/>
      <c r="L162" s="104"/>
      <c r="M162" s="147"/>
      <c r="N162" s="104"/>
      <c r="O162" s="104"/>
      <c r="P162" s="104"/>
      <c r="Q162" s="104"/>
      <c r="R162" s="104"/>
      <c r="S162" s="104"/>
      <c r="T162" s="104"/>
      <c r="U162" s="104"/>
      <c r="V162" s="104"/>
      <c r="W162" s="104"/>
      <c r="X162" s="104"/>
      <c r="Y162" s="104"/>
      <c r="Z162" s="104"/>
      <c r="AA162" s="104"/>
      <c r="AB162" s="10"/>
      <c r="AC162" s="104"/>
      <c r="AD162" s="10"/>
      <c r="AE162" s="147"/>
      <c r="AF162" s="104"/>
      <c r="AG162" s="104"/>
      <c r="AH162" s="104"/>
      <c r="AI162" s="104"/>
      <c r="AJ162" s="104"/>
      <c r="AK162" s="104"/>
      <c r="AL162" s="104"/>
      <c r="AM162" s="104"/>
      <c r="AN162" s="104"/>
      <c r="AO162" s="104"/>
      <c r="AP162" s="104"/>
      <c r="AQ162" s="104"/>
      <c r="AR162" s="104"/>
      <c r="AS162" s="104"/>
      <c r="AT162" s="104"/>
      <c r="AU162" s="104"/>
      <c r="AV162" s="104"/>
      <c r="AW162" s="104"/>
      <c r="AX162" s="104"/>
      <c r="AY162" s="104"/>
      <c r="AZ162" s="104"/>
      <c r="BA162" s="104"/>
      <c r="BB162" s="104"/>
      <c r="BC162" s="104"/>
      <c r="BD162" s="104"/>
      <c r="BE162" s="104"/>
      <c r="BF162" s="104"/>
      <c r="BG162" s="104"/>
      <c r="BH162" s="104"/>
      <c r="BI162" s="104"/>
      <c r="BJ162" s="104"/>
      <c r="BK162" s="104"/>
      <c r="BL162" s="104"/>
      <c r="BM162" s="104"/>
      <c r="BN162" s="104"/>
      <c r="BO162" s="104"/>
      <c r="BP162" s="104"/>
      <c r="BQ162" s="104"/>
    </row>
    <row r="163" spans="2:69">
      <c r="B163" s="104"/>
      <c r="C163" s="155"/>
      <c r="D163" s="104"/>
      <c r="E163" s="104"/>
      <c r="F163" s="104"/>
      <c r="G163" s="104"/>
      <c r="H163" s="104"/>
      <c r="I163" s="104"/>
      <c r="J163" s="104"/>
      <c r="K163" s="104"/>
      <c r="L163" s="104"/>
      <c r="M163" s="147"/>
      <c r="N163" s="104"/>
      <c r="O163" s="104"/>
      <c r="P163" s="104"/>
      <c r="Q163" s="104"/>
      <c r="R163" s="104"/>
      <c r="S163" s="104"/>
      <c r="T163" s="104"/>
      <c r="U163" s="104"/>
      <c r="V163" s="104"/>
      <c r="W163" s="104"/>
      <c r="X163" s="104"/>
      <c r="Y163" s="104"/>
      <c r="Z163" s="104"/>
      <c r="AA163" s="104"/>
      <c r="AB163" s="10"/>
      <c r="AC163" s="104"/>
      <c r="AD163" s="10"/>
      <c r="AE163" s="147"/>
      <c r="AF163" s="104"/>
      <c r="AG163" s="104"/>
      <c r="AH163" s="104"/>
      <c r="AI163" s="104"/>
      <c r="AJ163" s="104"/>
      <c r="AK163" s="104"/>
      <c r="AL163" s="104"/>
      <c r="AM163" s="104"/>
      <c r="AN163" s="104"/>
      <c r="AO163" s="104"/>
      <c r="AP163" s="104"/>
      <c r="AQ163" s="104"/>
      <c r="AR163" s="104"/>
      <c r="AS163" s="104"/>
      <c r="AT163" s="104"/>
      <c r="AU163" s="104"/>
      <c r="AV163" s="104"/>
      <c r="AW163" s="104"/>
      <c r="AX163" s="104"/>
      <c r="AY163" s="104"/>
      <c r="AZ163" s="104"/>
      <c r="BA163" s="104"/>
      <c r="BB163" s="104"/>
      <c r="BC163" s="104"/>
      <c r="BD163" s="104"/>
      <c r="BE163" s="104"/>
      <c r="BF163" s="104"/>
      <c r="BG163" s="104"/>
      <c r="BH163" s="104"/>
      <c r="BI163" s="104"/>
      <c r="BJ163" s="104"/>
      <c r="BK163" s="104"/>
      <c r="BL163" s="104"/>
      <c r="BM163" s="104"/>
      <c r="BN163" s="104"/>
      <c r="BO163" s="104"/>
      <c r="BP163" s="104"/>
      <c r="BQ163" s="104"/>
    </row>
    <row r="164" spans="2:69">
      <c r="B164" s="104"/>
      <c r="C164" s="155"/>
      <c r="D164" s="104"/>
      <c r="E164" s="104"/>
      <c r="F164" s="104"/>
      <c r="G164" s="104"/>
      <c r="H164" s="104"/>
      <c r="I164" s="104"/>
      <c r="J164" s="104"/>
      <c r="K164" s="104"/>
      <c r="L164" s="104"/>
      <c r="M164" s="147"/>
      <c r="N164" s="104"/>
      <c r="O164" s="104"/>
      <c r="P164" s="104"/>
      <c r="Q164" s="104"/>
      <c r="R164" s="104"/>
      <c r="S164" s="104"/>
      <c r="T164" s="104"/>
      <c r="U164" s="104"/>
      <c r="V164" s="104"/>
      <c r="W164" s="104"/>
      <c r="X164" s="104"/>
      <c r="Y164" s="104"/>
      <c r="Z164" s="104"/>
      <c r="AA164" s="104"/>
      <c r="AB164" s="10"/>
      <c r="AC164" s="104"/>
      <c r="AD164" s="10"/>
      <c r="AE164" s="147"/>
      <c r="AF164" s="104"/>
      <c r="AG164" s="104"/>
      <c r="AH164" s="104"/>
      <c r="AI164" s="104"/>
      <c r="AJ164" s="104"/>
      <c r="AK164" s="104"/>
      <c r="AL164" s="104"/>
      <c r="AM164" s="104"/>
      <c r="AN164" s="104"/>
      <c r="AO164" s="104"/>
      <c r="AP164" s="104"/>
      <c r="AQ164" s="104"/>
      <c r="AR164" s="104"/>
      <c r="AS164" s="104"/>
      <c r="AT164" s="104"/>
      <c r="AU164" s="104"/>
      <c r="AV164" s="104"/>
      <c r="AW164" s="104"/>
      <c r="AX164" s="104"/>
      <c r="AY164" s="104"/>
      <c r="AZ164" s="104"/>
      <c r="BA164" s="104"/>
      <c r="BB164" s="104"/>
      <c r="BC164" s="104"/>
      <c r="BD164" s="104"/>
      <c r="BE164" s="104"/>
      <c r="BF164" s="104"/>
      <c r="BG164" s="104"/>
      <c r="BH164" s="104"/>
      <c r="BI164" s="104"/>
      <c r="BJ164" s="104"/>
      <c r="BK164" s="104"/>
      <c r="BL164" s="104"/>
      <c r="BM164" s="104"/>
      <c r="BN164" s="104"/>
      <c r="BO164" s="104"/>
      <c r="BP164" s="104"/>
      <c r="BQ164" s="104"/>
    </row>
    <row r="165" spans="2:69">
      <c r="B165" s="104"/>
      <c r="C165" s="155"/>
      <c r="D165" s="104"/>
      <c r="E165" s="104"/>
      <c r="F165" s="104"/>
      <c r="G165" s="104"/>
      <c r="H165" s="104"/>
      <c r="I165" s="104"/>
      <c r="J165" s="104"/>
      <c r="K165" s="104"/>
      <c r="L165" s="104"/>
      <c r="M165" s="147"/>
      <c r="N165" s="104"/>
      <c r="O165" s="104"/>
      <c r="P165" s="104"/>
      <c r="Q165" s="104"/>
      <c r="R165" s="104"/>
      <c r="S165" s="104"/>
      <c r="T165" s="104"/>
      <c r="U165" s="104"/>
      <c r="V165" s="104"/>
      <c r="W165" s="104"/>
      <c r="X165" s="104"/>
      <c r="Y165" s="104"/>
      <c r="Z165" s="104"/>
      <c r="AA165" s="104"/>
      <c r="AB165" s="10"/>
      <c r="AC165" s="104"/>
      <c r="AD165" s="10"/>
      <c r="AE165" s="147"/>
      <c r="AF165" s="104"/>
      <c r="AG165" s="104"/>
      <c r="AH165" s="104"/>
      <c r="AI165" s="104"/>
      <c r="AJ165" s="104"/>
      <c r="AK165" s="104"/>
      <c r="AL165" s="104"/>
      <c r="AM165" s="104"/>
      <c r="AN165" s="104"/>
      <c r="AO165" s="104"/>
      <c r="AP165" s="104"/>
      <c r="AQ165" s="104"/>
      <c r="AR165" s="104"/>
      <c r="AS165" s="104"/>
      <c r="AT165" s="104"/>
      <c r="AU165" s="104"/>
      <c r="AV165" s="104"/>
      <c r="AW165" s="104"/>
      <c r="AX165" s="104"/>
      <c r="AY165" s="104"/>
      <c r="AZ165" s="104"/>
      <c r="BA165" s="104"/>
      <c r="BB165" s="104"/>
      <c r="BC165" s="104"/>
      <c r="BD165" s="104"/>
      <c r="BE165" s="104"/>
      <c r="BF165" s="104"/>
      <c r="BG165" s="104"/>
      <c r="BH165" s="104"/>
      <c r="BI165" s="104"/>
      <c r="BJ165" s="104"/>
      <c r="BK165" s="104"/>
      <c r="BL165" s="104"/>
      <c r="BM165" s="104"/>
      <c r="BN165" s="104"/>
      <c r="BO165" s="104"/>
      <c r="BP165" s="104"/>
      <c r="BQ165" s="104"/>
    </row>
    <row r="166" spans="2:69">
      <c r="B166" s="104"/>
      <c r="C166" s="155"/>
      <c r="D166" s="104"/>
      <c r="E166" s="104"/>
      <c r="F166" s="104"/>
      <c r="G166" s="104"/>
      <c r="H166" s="104"/>
      <c r="I166" s="104"/>
      <c r="J166" s="104"/>
      <c r="K166" s="104"/>
      <c r="L166" s="104"/>
      <c r="M166" s="147"/>
      <c r="N166" s="104"/>
      <c r="O166" s="104"/>
      <c r="P166" s="104"/>
      <c r="Q166" s="104"/>
      <c r="R166" s="104"/>
      <c r="S166" s="104"/>
      <c r="T166" s="104"/>
      <c r="U166" s="104"/>
      <c r="V166" s="104"/>
      <c r="W166" s="104"/>
      <c r="X166" s="104"/>
      <c r="Y166" s="104"/>
      <c r="Z166" s="104"/>
      <c r="AA166" s="104"/>
      <c r="AB166" s="10"/>
      <c r="AC166" s="104"/>
      <c r="AD166" s="10"/>
      <c r="AE166" s="147"/>
      <c r="AF166" s="104"/>
      <c r="AG166" s="104"/>
      <c r="AH166" s="104"/>
      <c r="AI166" s="104"/>
      <c r="AJ166" s="104"/>
      <c r="AK166" s="104"/>
      <c r="AL166" s="104"/>
      <c r="AM166" s="104"/>
      <c r="AN166" s="104"/>
      <c r="AO166" s="104"/>
      <c r="AP166" s="104"/>
      <c r="AQ166" s="104"/>
      <c r="AR166" s="104"/>
      <c r="AS166" s="104"/>
      <c r="AT166" s="104"/>
      <c r="AU166" s="104"/>
      <c r="AV166" s="104"/>
      <c r="AW166" s="104"/>
      <c r="AX166" s="104"/>
      <c r="AY166" s="104"/>
      <c r="AZ166" s="104"/>
      <c r="BA166" s="104"/>
      <c r="BB166" s="104"/>
      <c r="BC166" s="104"/>
      <c r="BD166" s="104"/>
      <c r="BE166" s="104"/>
      <c r="BF166" s="104"/>
      <c r="BG166" s="104"/>
      <c r="BH166" s="104"/>
      <c r="BI166" s="104"/>
      <c r="BJ166" s="104"/>
      <c r="BK166" s="104"/>
      <c r="BL166" s="104"/>
      <c r="BM166" s="104"/>
      <c r="BN166" s="104"/>
      <c r="BO166" s="104"/>
      <c r="BP166" s="104"/>
      <c r="BQ166" s="104"/>
    </row>
    <row r="167" spans="2:69">
      <c r="B167" s="104"/>
      <c r="C167" s="155"/>
      <c r="D167" s="104"/>
      <c r="E167" s="104"/>
      <c r="F167" s="104"/>
      <c r="G167" s="104"/>
      <c r="H167" s="104"/>
      <c r="I167" s="104"/>
      <c r="J167" s="104"/>
      <c r="K167" s="104"/>
      <c r="L167" s="104"/>
      <c r="M167" s="147"/>
      <c r="N167" s="104"/>
      <c r="O167" s="104"/>
      <c r="P167" s="104"/>
      <c r="Q167" s="104"/>
      <c r="R167" s="104"/>
      <c r="S167" s="104"/>
      <c r="T167" s="104"/>
      <c r="U167" s="104"/>
      <c r="V167" s="104"/>
      <c r="W167" s="104"/>
      <c r="X167" s="104"/>
      <c r="Y167" s="104"/>
      <c r="Z167" s="104"/>
      <c r="AA167" s="104"/>
      <c r="AB167" s="10"/>
      <c r="AC167" s="104"/>
      <c r="AD167" s="10"/>
      <c r="AE167" s="147"/>
      <c r="AF167" s="104"/>
      <c r="AG167" s="104"/>
      <c r="AH167" s="104"/>
      <c r="AI167" s="104"/>
      <c r="AJ167" s="104"/>
      <c r="AK167" s="104"/>
      <c r="AL167" s="104"/>
      <c r="AM167" s="104"/>
      <c r="AN167" s="104"/>
      <c r="AO167" s="104"/>
      <c r="AP167" s="104"/>
      <c r="AQ167" s="104"/>
      <c r="AR167" s="104"/>
      <c r="AS167" s="104"/>
      <c r="AT167" s="104"/>
      <c r="AU167" s="104"/>
      <c r="AV167" s="104"/>
      <c r="AW167" s="104"/>
      <c r="AX167" s="104"/>
      <c r="AY167" s="104"/>
      <c r="AZ167" s="104"/>
      <c r="BA167" s="104"/>
      <c r="BB167" s="104"/>
      <c r="BC167" s="104"/>
      <c r="BD167" s="104"/>
      <c r="BE167" s="104"/>
      <c r="BF167" s="104"/>
      <c r="BG167" s="104"/>
      <c r="BH167" s="104"/>
      <c r="BI167" s="104"/>
      <c r="BJ167" s="104"/>
      <c r="BK167" s="104"/>
      <c r="BL167" s="104"/>
      <c r="BM167" s="104"/>
      <c r="BN167" s="104"/>
      <c r="BO167" s="104"/>
      <c r="BP167" s="104"/>
      <c r="BQ167" s="104"/>
    </row>
    <row r="168" spans="2:69">
      <c r="B168" s="104"/>
      <c r="C168" s="155"/>
      <c r="D168" s="104"/>
      <c r="E168" s="104"/>
      <c r="F168" s="104"/>
      <c r="G168" s="104"/>
      <c r="H168" s="104"/>
      <c r="I168" s="104"/>
      <c r="J168" s="104"/>
      <c r="K168" s="104"/>
      <c r="L168" s="104"/>
      <c r="M168" s="147"/>
      <c r="N168" s="104"/>
      <c r="O168" s="104"/>
      <c r="P168" s="104"/>
      <c r="Q168" s="104"/>
      <c r="R168" s="104"/>
      <c r="S168" s="104"/>
      <c r="T168" s="104"/>
      <c r="U168" s="104"/>
      <c r="V168" s="104"/>
      <c r="W168" s="104"/>
      <c r="X168" s="104"/>
      <c r="Y168" s="104"/>
      <c r="Z168" s="104"/>
      <c r="AA168" s="104"/>
      <c r="AB168" s="10"/>
      <c r="AC168" s="104"/>
      <c r="AD168" s="10"/>
      <c r="AE168" s="147"/>
      <c r="AF168" s="104"/>
      <c r="AG168" s="104"/>
      <c r="AH168" s="104"/>
      <c r="AI168" s="104"/>
      <c r="AJ168" s="104"/>
      <c r="AK168" s="104"/>
      <c r="AL168" s="104"/>
      <c r="AM168" s="104"/>
      <c r="AN168" s="104"/>
      <c r="AO168" s="104"/>
      <c r="AP168" s="104"/>
      <c r="AQ168" s="104"/>
      <c r="AR168" s="104"/>
      <c r="AS168" s="104"/>
      <c r="AT168" s="104"/>
      <c r="AU168" s="104"/>
      <c r="AV168" s="104"/>
      <c r="AW168" s="104"/>
      <c r="AX168" s="104"/>
      <c r="AY168" s="104"/>
      <c r="AZ168" s="104"/>
      <c r="BA168" s="104"/>
      <c r="BB168" s="104"/>
      <c r="BC168" s="104"/>
      <c r="BD168" s="104"/>
      <c r="BE168" s="104"/>
      <c r="BF168" s="104"/>
      <c r="BG168" s="104"/>
      <c r="BH168" s="104"/>
      <c r="BI168" s="104"/>
      <c r="BJ168" s="104"/>
      <c r="BK168" s="104"/>
      <c r="BL168" s="104"/>
      <c r="BM168" s="104"/>
      <c r="BN168" s="104"/>
      <c r="BO168" s="104"/>
      <c r="BP168" s="104"/>
      <c r="BQ168" s="104"/>
    </row>
    <row r="169" spans="2:69">
      <c r="B169" s="104"/>
      <c r="C169" s="155"/>
      <c r="D169" s="104"/>
      <c r="E169" s="104"/>
      <c r="F169" s="104"/>
      <c r="G169" s="104"/>
      <c r="H169" s="104"/>
      <c r="I169" s="104"/>
      <c r="J169" s="104"/>
      <c r="K169" s="104"/>
      <c r="L169" s="104"/>
      <c r="M169" s="147"/>
      <c r="N169" s="104"/>
      <c r="O169" s="104"/>
      <c r="P169" s="104"/>
      <c r="Q169" s="104"/>
      <c r="R169" s="104"/>
      <c r="S169" s="104"/>
      <c r="T169" s="104"/>
      <c r="U169" s="104"/>
      <c r="V169" s="104"/>
      <c r="W169" s="104"/>
      <c r="X169" s="104"/>
      <c r="Y169" s="104"/>
      <c r="Z169" s="104"/>
      <c r="AA169" s="104"/>
      <c r="AB169" s="10"/>
      <c r="AC169" s="104"/>
      <c r="AD169" s="10"/>
      <c r="AE169" s="147"/>
      <c r="AF169" s="104"/>
      <c r="AG169" s="104"/>
      <c r="AH169" s="104"/>
      <c r="AI169" s="104"/>
      <c r="AJ169" s="104"/>
      <c r="AK169" s="104"/>
      <c r="AL169" s="104"/>
      <c r="AM169" s="104"/>
      <c r="AN169" s="104"/>
      <c r="AO169" s="104"/>
      <c r="AP169" s="104"/>
      <c r="AQ169" s="104"/>
      <c r="AR169" s="104"/>
      <c r="AS169" s="104"/>
      <c r="AT169" s="104"/>
      <c r="AU169" s="104"/>
      <c r="AV169" s="104"/>
      <c r="AW169" s="104"/>
      <c r="AX169" s="104"/>
      <c r="AY169" s="104"/>
      <c r="AZ169" s="104"/>
      <c r="BA169" s="104"/>
      <c r="BB169" s="104"/>
      <c r="BC169" s="104"/>
      <c r="BD169" s="104"/>
      <c r="BE169" s="104"/>
      <c r="BF169" s="104"/>
      <c r="BG169" s="104"/>
      <c r="BH169" s="104"/>
      <c r="BI169" s="104"/>
      <c r="BJ169" s="104"/>
      <c r="BK169" s="104"/>
      <c r="BL169" s="104"/>
      <c r="BM169" s="104"/>
      <c r="BN169" s="104"/>
      <c r="BO169" s="104"/>
      <c r="BP169" s="104"/>
      <c r="BQ169" s="104"/>
    </row>
    <row r="170" spans="2:69">
      <c r="B170" s="104"/>
      <c r="C170" s="155"/>
      <c r="D170" s="104"/>
      <c r="E170" s="104"/>
      <c r="F170" s="104"/>
      <c r="G170" s="104"/>
      <c r="H170" s="104"/>
      <c r="I170" s="104"/>
      <c r="J170" s="104"/>
      <c r="K170" s="104"/>
      <c r="L170" s="104"/>
      <c r="M170" s="147"/>
      <c r="N170" s="104"/>
      <c r="O170" s="104"/>
      <c r="P170" s="104"/>
      <c r="Q170" s="104"/>
      <c r="R170" s="104"/>
      <c r="S170" s="104"/>
      <c r="T170" s="104"/>
      <c r="U170" s="104"/>
      <c r="V170" s="104"/>
      <c r="W170" s="104"/>
      <c r="X170" s="104"/>
      <c r="Y170" s="104"/>
      <c r="Z170" s="104"/>
      <c r="AA170" s="104"/>
      <c r="AB170" s="10"/>
      <c r="AC170" s="104"/>
      <c r="AD170" s="10"/>
      <c r="AE170" s="147"/>
      <c r="AF170" s="104"/>
      <c r="AG170" s="104"/>
      <c r="AH170" s="104"/>
      <c r="AI170" s="104"/>
      <c r="AJ170" s="104"/>
      <c r="AK170" s="104"/>
      <c r="AL170" s="104"/>
      <c r="AM170" s="104"/>
      <c r="AN170" s="104"/>
      <c r="AO170" s="104"/>
      <c r="AP170" s="104"/>
      <c r="AQ170" s="104"/>
      <c r="AR170" s="104"/>
      <c r="AS170" s="104"/>
      <c r="AT170" s="104"/>
      <c r="AU170" s="104"/>
      <c r="AV170" s="104"/>
      <c r="AW170" s="104"/>
      <c r="AX170" s="104"/>
      <c r="AY170" s="104"/>
      <c r="AZ170" s="104"/>
      <c r="BA170" s="104"/>
      <c r="BB170" s="104"/>
      <c r="BC170" s="104"/>
      <c r="BD170" s="104"/>
      <c r="BE170" s="104"/>
      <c r="BF170" s="104"/>
      <c r="BG170" s="104"/>
      <c r="BH170" s="104"/>
      <c r="BI170" s="104"/>
      <c r="BJ170" s="104"/>
      <c r="BK170" s="104"/>
      <c r="BL170" s="104"/>
      <c r="BM170" s="104"/>
      <c r="BN170" s="104"/>
      <c r="BO170" s="104"/>
      <c r="BP170" s="104"/>
      <c r="BQ170" s="104"/>
    </row>
    <row r="171" spans="2:69">
      <c r="B171" s="104"/>
      <c r="C171" s="155"/>
      <c r="D171" s="104"/>
      <c r="E171" s="104"/>
      <c r="F171" s="104"/>
      <c r="G171" s="104"/>
      <c r="H171" s="104"/>
      <c r="I171" s="104"/>
      <c r="J171" s="104"/>
      <c r="K171" s="104"/>
      <c r="L171" s="104"/>
      <c r="M171" s="147"/>
      <c r="N171" s="104"/>
      <c r="O171" s="104"/>
      <c r="P171" s="104"/>
      <c r="Q171" s="104"/>
      <c r="R171" s="104"/>
      <c r="S171" s="104"/>
      <c r="T171" s="104"/>
      <c r="U171" s="104"/>
      <c r="V171" s="104"/>
      <c r="W171" s="104"/>
      <c r="X171" s="104"/>
      <c r="Y171" s="104"/>
      <c r="Z171" s="104"/>
      <c r="AA171" s="104"/>
      <c r="AB171" s="10"/>
      <c r="AC171" s="104"/>
      <c r="AD171" s="10"/>
      <c r="AE171" s="147"/>
      <c r="AF171" s="104"/>
      <c r="AG171" s="104"/>
      <c r="AH171" s="104"/>
      <c r="AI171" s="104"/>
      <c r="AJ171" s="104"/>
      <c r="AK171" s="104"/>
      <c r="AL171" s="104"/>
      <c r="AM171" s="104"/>
      <c r="AN171" s="104"/>
      <c r="AO171" s="104"/>
      <c r="AP171" s="104"/>
      <c r="AQ171" s="104"/>
      <c r="AR171" s="104"/>
      <c r="AS171" s="104"/>
      <c r="AT171" s="104"/>
      <c r="AU171" s="104"/>
      <c r="AV171" s="104"/>
      <c r="AW171" s="104"/>
      <c r="AX171" s="104"/>
      <c r="AY171" s="104"/>
      <c r="AZ171" s="104"/>
      <c r="BA171" s="104"/>
      <c r="BB171" s="104"/>
      <c r="BC171" s="104"/>
      <c r="BD171" s="104"/>
      <c r="BE171" s="104"/>
      <c r="BF171" s="104"/>
      <c r="BG171" s="104"/>
      <c r="BH171" s="104"/>
      <c r="BI171" s="104"/>
      <c r="BJ171" s="104"/>
      <c r="BK171" s="104"/>
      <c r="BL171" s="104"/>
      <c r="BM171" s="104"/>
      <c r="BN171" s="104"/>
      <c r="BO171" s="104"/>
      <c r="BP171" s="104"/>
      <c r="BQ171" s="104"/>
    </row>
    <row r="172" spans="2:69">
      <c r="B172" s="104"/>
      <c r="C172" s="155"/>
      <c r="D172" s="104"/>
      <c r="E172" s="104"/>
      <c r="F172" s="104"/>
      <c r="G172" s="104"/>
      <c r="H172" s="104"/>
      <c r="I172" s="104"/>
      <c r="J172" s="104"/>
      <c r="K172" s="104"/>
      <c r="L172" s="104"/>
      <c r="M172" s="147"/>
      <c r="N172" s="104"/>
      <c r="O172" s="104"/>
      <c r="P172" s="104"/>
      <c r="Q172" s="104"/>
      <c r="R172" s="104"/>
      <c r="S172" s="104"/>
      <c r="T172" s="104"/>
      <c r="U172" s="104"/>
      <c r="V172" s="104"/>
      <c r="W172" s="104"/>
      <c r="X172" s="104"/>
      <c r="Y172" s="104"/>
      <c r="Z172" s="104"/>
      <c r="AA172" s="104"/>
      <c r="AB172" s="10"/>
      <c r="AC172" s="104"/>
      <c r="AD172" s="10"/>
      <c r="AE172" s="147"/>
      <c r="AF172" s="104"/>
      <c r="AG172" s="104"/>
      <c r="AH172" s="104"/>
      <c r="AI172" s="104"/>
      <c r="AJ172" s="104"/>
      <c r="AK172" s="104"/>
      <c r="AL172" s="104"/>
      <c r="AM172" s="104"/>
      <c r="AN172" s="104"/>
      <c r="AO172" s="104"/>
      <c r="AP172" s="104"/>
      <c r="AQ172" s="104"/>
      <c r="AR172" s="104"/>
      <c r="AS172" s="104"/>
      <c r="AT172" s="104"/>
      <c r="AU172" s="104"/>
      <c r="AV172" s="104"/>
      <c r="AW172" s="104"/>
      <c r="AX172" s="104"/>
      <c r="AY172" s="104"/>
      <c r="AZ172" s="104"/>
      <c r="BA172" s="104"/>
      <c r="BB172" s="104"/>
      <c r="BC172" s="104"/>
      <c r="BD172" s="104"/>
      <c r="BE172" s="104"/>
      <c r="BF172" s="104"/>
      <c r="BG172" s="104"/>
      <c r="BH172" s="104"/>
      <c r="BI172" s="104"/>
      <c r="BJ172" s="104"/>
      <c r="BK172" s="104"/>
      <c r="BL172" s="104"/>
      <c r="BM172" s="104"/>
      <c r="BN172" s="104"/>
      <c r="BO172" s="104"/>
      <c r="BP172" s="104"/>
      <c r="BQ172" s="104"/>
    </row>
    <row r="173" spans="2:69">
      <c r="B173" s="104"/>
      <c r="C173" s="155"/>
      <c r="D173" s="104"/>
      <c r="E173" s="104"/>
      <c r="F173" s="104"/>
      <c r="G173" s="104"/>
      <c r="H173" s="104"/>
      <c r="I173" s="104"/>
      <c r="J173" s="104"/>
      <c r="K173" s="104"/>
      <c r="L173" s="104"/>
      <c r="M173" s="147"/>
      <c r="N173" s="104"/>
      <c r="O173" s="104"/>
      <c r="P173" s="104"/>
      <c r="Q173" s="104"/>
      <c r="R173" s="104"/>
      <c r="S173" s="104"/>
      <c r="T173" s="104"/>
      <c r="U173" s="104"/>
      <c r="V173" s="104"/>
      <c r="W173" s="104"/>
      <c r="X173" s="104"/>
      <c r="Y173" s="104"/>
      <c r="Z173" s="104"/>
      <c r="AA173" s="104"/>
      <c r="AB173" s="10"/>
      <c r="AC173" s="104"/>
      <c r="AD173" s="10"/>
      <c r="AE173" s="147"/>
      <c r="AF173" s="104"/>
      <c r="AG173" s="104"/>
      <c r="AH173" s="104"/>
      <c r="AI173" s="104"/>
      <c r="AJ173" s="104"/>
      <c r="AK173" s="104"/>
      <c r="AL173" s="104"/>
      <c r="AM173" s="104"/>
      <c r="AN173" s="104"/>
      <c r="AO173" s="104"/>
      <c r="AP173" s="104"/>
      <c r="AQ173" s="104"/>
      <c r="AR173" s="104"/>
      <c r="AS173" s="104"/>
      <c r="AT173" s="104"/>
      <c r="AU173" s="104"/>
      <c r="AV173" s="104"/>
      <c r="AW173" s="104"/>
      <c r="AX173" s="104"/>
      <c r="AY173" s="104"/>
      <c r="AZ173" s="104"/>
      <c r="BA173" s="104"/>
      <c r="BB173" s="104"/>
      <c r="BC173" s="104"/>
      <c r="BD173" s="104"/>
      <c r="BE173" s="104"/>
      <c r="BF173" s="104"/>
      <c r="BG173" s="104"/>
      <c r="BH173" s="104"/>
      <c r="BI173" s="104"/>
      <c r="BJ173" s="104"/>
      <c r="BK173" s="104"/>
      <c r="BL173" s="104"/>
      <c r="BM173" s="104"/>
      <c r="BN173" s="104"/>
      <c r="BO173" s="104"/>
      <c r="BP173" s="104"/>
      <c r="BQ173" s="104"/>
    </row>
    <row r="174" spans="2:69">
      <c r="B174" s="104"/>
      <c r="C174" s="155"/>
      <c r="D174" s="104"/>
      <c r="E174" s="104"/>
      <c r="F174" s="104"/>
      <c r="G174" s="104"/>
      <c r="H174" s="104"/>
      <c r="I174" s="104"/>
      <c r="J174" s="104"/>
      <c r="K174" s="104"/>
      <c r="L174" s="104"/>
      <c r="M174" s="147"/>
      <c r="N174" s="104"/>
      <c r="O174" s="104"/>
      <c r="P174" s="104"/>
      <c r="Q174" s="104"/>
      <c r="R174" s="104"/>
      <c r="S174" s="104"/>
      <c r="T174" s="104"/>
      <c r="U174" s="104"/>
      <c r="V174" s="104"/>
      <c r="W174" s="104"/>
      <c r="X174" s="104"/>
      <c r="Y174" s="104"/>
      <c r="Z174" s="104"/>
      <c r="AA174" s="104"/>
      <c r="AB174" s="10"/>
      <c r="AC174" s="104"/>
      <c r="AD174" s="10"/>
      <c r="AE174" s="147"/>
      <c r="AF174" s="104"/>
      <c r="AG174" s="104"/>
      <c r="AH174" s="104"/>
      <c r="AI174" s="104"/>
      <c r="AJ174" s="104"/>
      <c r="AK174" s="104"/>
      <c r="AL174" s="104"/>
      <c r="AM174" s="104"/>
      <c r="AN174" s="104"/>
      <c r="AO174" s="104"/>
      <c r="AP174" s="104"/>
      <c r="AQ174" s="104"/>
      <c r="AR174" s="104"/>
      <c r="AS174" s="104"/>
      <c r="AT174" s="104"/>
      <c r="AU174" s="104"/>
      <c r="AV174" s="104"/>
      <c r="AW174" s="104"/>
      <c r="AX174" s="104"/>
      <c r="AY174" s="104"/>
      <c r="AZ174" s="104"/>
      <c r="BA174" s="104"/>
      <c r="BB174" s="104"/>
      <c r="BC174" s="104"/>
      <c r="BD174" s="104"/>
      <c r="BE174" s="104"/>
      <c r="BF174" s="104"/>
      <c r="BG174" s="104"/>
      <c r="BH174" s="104"/>
      <c r="BI174" s="104"/>
      <c r="BJ174" s="104"/>
      <c r="BK174" s="104"/>
      <c r="BL174" s="104"/>
      <c r="BM174" s="104"/>
      <c r="BN174" s="104"/>
      <c r="BO174" s="104"/>
      <c r="BP174" s="104"/>
      <c r="BQ174" s="104"/>
    </row>
    <row r="175" spans="2:69">
      <c r="B175" s="104"/>
      <c r="C175" s="155"/>
      <c r="D175" s="104"/>
      <c r="E175" s="104"/>
      <c r="F175" s="104"/>
      <c r="G175" s="104"/>
      <c r="H175" s="104"/>
      <c r="I175" s="104"/>
      <c r="J175" s="104"/>
      <c r="K175" s="104"/>
      <c r="L175" s="104"/>
      <c r="M175" s="147"/>
      <c r="N175" s="104"/>
      <c r="O175" s="104"/>
      <c r="P175" s="104"/>
      <c r="Q175" s="104"/>
      <c r="R175" s="104"/>
      <c r="S175" s="104"/>
      <c r="T175" s="104"/>
      <c r="U175" s="104"/>
      <c r="V175" s="104"/>
      <c r="W175" s="104"/>
      <c r="X175" s="104"/>
      <c r="Y175" s="104"/>
      <c r="Z175" s="104"/>
      <c r="AA175" s="104"/>
      <c r="AB175" s="10"/>
      <c r="AC175" s="104"/>
      <c r="AD175" s="10"/>
      <c r="AE175" s="147"/>
      <c r="AF175" s="104"/>
      <c r="AG175" s="104"/>
      <c r="AH175" s="104"/>
      <c r="AI175" s="104"/>
      <c r="AJ175" s="104"/>
      <c r="AK175" s="104"/>
      <c r="AL175" s="104"/>
      <c r="AM175" s="104"/>
      <c r="AN175" s="104"/>
      <c r="AO175" s="104"/>
      <c r="AP175" s="104"/>
      <c r="AQ175" s="104"/>
      <c r="AR175" s="104"/>
      <c r="AS175" s="104"/>
      <c r="AT175" s="104"/>
      <c r="AU175" s="104"/>
      <c r="AV175" s="104"/>
      <c r="AW175" s="104"/>
      <c r="AX175" s="104"/>
      <c r="AY175" s="104"/>
      <c r="AZ175" s="104"/>
      <c r="BA175" s="104"/>
      <c r="BB175" s="104"/>
      <c r="BC175" s="104"/>
      <c r="BD175" s="104"/>
      <c r="BE175" s="104"/>
      <c r="BF175" s="104"/>
      <c r="BG175" s="104"/>
      <c r="BH175" s="104"/>
      <c r="BI175" s="104"/>
      <c r="BJ175" s="104"/>
      <c r="BK175" s="104"/>
      <c r="BL175" s="104"/>
      <c r="BM175" s="104"/>
      <c r="BN175" s="104"/>
      <c r="BO175" s="104"/>
      <c r="BP175" s="104"/>
      <c r="BQ175" s="104"/>
    </row>
    <row r="176" spans="2:69">
      <c r="B176" s="104"/>
      <c r="C176" s="155"/>
      <c r="D176" s="104"/>
      <c r="E176" s="104"/>
      <c r="F176" s="104"/>
      <c r="G176" s="104"/>
      <c r="H176" s="104"/>
      <c r="I176" s="104"/>
      <c r="J176" s="104"/>
      <c r="K176" s="104"/>
      <c r="L176" s="104"/>
      <c r="M176" s="147"/>
      <c r="N176" s="104"/>
      <c r="O176" s="104"/>
      <c r="P176" s="104"/>
      <c r="Q176" s="104"/>
      <c r="R176" s="104"/>
      <c r="S176" s="104"/>
      <c r="T176" s="104"/>
      <c r="U176" s="104"/>
      <c r="V176" s="104"/>
      <c r="W176" s="104"/>
      <c r="X176" s="104"/>
      <c r="Y176" s="104"/>
      <c r="Z176" s="104"/>
      <c r="AA176" s="104"/>
      <c r="AB176" s="10"/>
      <c r="AC176" s="104"/>
      <c r="AD176" s="10"/>
      <c r="AE176" s="147"/>
      <c r="AF176" s="104"/>
      <c r="AG176" s="104"/>
      <c r="AH176" s="104"/>
      <c r="AI176" s="104"/>
      <c r="AJ176" s="104"/>
      <c r="AK176" s="104"/>
      <c r="AL176" s="104"/>
      <c r="AM176" s="104"/>
      <c r="AN176" s="104"/>
      <c r="AO176" s="104"/>
      <c r="AP176" s="104"/>
      <c r="AQ176" s="104"/>
      <c r="AR176" s="104"/>
      <c r="AS176" s="104"/>
      <c r="AT176" s="104"/>
      <c r="AU176" s="104"/>
      <c r="AV176" s="104"/>
      <c r="AW176" s="104"/>
      <c r="AX176" s="104"/>
      <c r="AY176" s="104"/>
      <c r="AZ176" s="104"/>
      <c r="BA176" s="104"/>
      <c r="BB176" s="104"/>
      <c r="BC176" s="104"/>
      <c r="BD176" s="104"/>
      <c r="BE176" s="104"/>
      <c r="BF176" s="104"/>
      <c r="BG176" s="104"/>
      <c r="BH176" s="104"/>
      <c r="BI176" s="104"/>
      <c r="BJ176" s="104"/>
      <c r="BK176" s="104"/>
      <c r="BL176" s="104"/>
      <c r="BM176" s="104"/>
      <c r="BN176" s="104"/>
      <c r="BO176" s="104"/>
      <c r="BP176" s="104"/>
      <c r="BQ176" s="104"/>
    </row>
    <row r="177" spans="2:69">
      <c r="B177" s="104"/>
      <c r="C177" s="155"/>
      <c r="D177" s="104"/>
      <c r="E177" s="104"/>
      <c r="F177" s="104"/>
      <c r="G177" s="104"/>
      <c r="H177" s="104"/>
      <c r="I177" s="104"/>
      <c r="J177" s="104"/>
      <c r="K177" s="104"/>
      <c r="L177" s="104"/>
      <c r="M177" s="147"/>
      <c r="N177" s="104"/>
      <c r="O177" s="104"/>
      <c r="P177" s="104"/>
      <c r="Q177" s="104"/>
      <c r="R177" s="104"/>
      <c r="S177" s="104"/>
      <c r="T177" s="104"/>
      <c r="U177" s="104"/>
      <c r="V177" s="104"/>
      <c r="W177" s="104"/>
      <c r="X177" s="104"/>
      <c r="Y177" s="104"/>
      <c r="Z177" s="104"/>
      <c r="AA177" s="104"/>
      <c r="AB177" s="10"/>
      <c r="AC177" s="104"/>
      <c r="AD177" s="10"/>
      <c r="AE177" s="147"/>
      <c r="AF177" s="104"/>
      <c r="AG177" s="104"/>
      <c r="AH177" s="104"/>
      <c r="AI177" s="104"/>
      <c r="AJ177" s="104"/>
      <c r="AK177" s="104"/>
      <c r="AL177" s="104"/>
      <c r="AM177" s="104"/>
      <c r="AN177" s="104"/>
      <c r="AO177" s="104"/>
      <c r="AP177" s="104"/>
      <c r="AQ177" s="104"/>
      <c r="AR177" s="104"/>
      <c r="AS177" s="104"/>
      <c r="AT177" s="104"/>
      <c r="AU177" s="104"/>
      <c r="AV177" s="104"/>
      <c r="AW177" s="104"/>
      <c r="AX177" s="104"/>
      <c r="AY177" s="104"/>
      <c r="AZ177" s="104"/>
      <c r="BA177" s="104"/>
      <c r="BB177" s="104"/>
      <c r="BC177" s="104"/>
      <c r="BD177" s="104"/>
      <c r="BE177" s="104"/>
      <c r="BF177" s="104"/>
      <c r="BG177" s="104"/>
      <c r="BH177" s="104"/>
      <c r="BI177" s="104"/>
      <c r="BJ177" s="104"/>
      <c r="BK177" s="104"/>
      <c r="BL177" s="104"/>
      <c r="BM177" s="104"/>
      <c r="BN177" s="104"/>
      <c r="BO177" s="104"/>
      <c r="BP177" s="104"/>
      <c r="BQ177" s="104"/>
    </row>
    <row r="178" spans="2:69">
      <c r="B178" s="104"/>
      <c r="C178" s="155"/>
      <c r="D178" s="104"/>
      <c r="E178" s="104"/>
      <c r="F178" s="104"/>
      <c r="G178" s="104"/>
      <c r="H178" s="104"/>
      <c r="I178" s="104"/>
      <c r="J178" s="104"/>
      <c r="K178" s="104"/>
      <c r="L178" s="104"/>
      <c r="M178" s="147"/>
      <c r="N178" s="104"/>
      <c r="O178" s="104"/>
      <c r="P178" s="104"/>
      <c r="Q178" s="104"/>
      <c r="R178" s="104"/>
      <c r="S178" s="104"/>
      <c r="T178" s="104"/>
      <c r="U178" s="104"/>
      <c r="V178" s="104"/>
      <c r="W178" s="104"/>
      <c r="X178" s="104"/>
      <c r="Y178" s="104"/>
      <c r="Z178" s="104"/>
      <c r="AA178" s="104"/>
      <c r="AB178" s="10"/>
      <c r="AC178" s="104"/>
      <c r="AD178" s="10"/>
      <c r="AE178" s="147"/>
      <c r="AF178" s="104"/>
      <c r="AG178" s="104"/>
      <c r="AH178" s="104"/>
      <c r="AI178" s="104"/>
      <c r="AJ178" s="104"/>
      <c r="AK178" s="104"/>
      <c r="AL178" s="104"/>
      <c r="AM178" s="104"/>
      <c r="AN178" s="104"/>
      <c r="AO178" s="104"/>
      <c r="AP178" s="104"/>
      <c r="AQ178" s="104"/>
      <c r="AR178" s="104"/>
      <c r="AS178" s="104"/>
      <c r="AT178" s="104"/>
      <c r="AU178" s="104"/>
      <c r="AV178" s="104"/>
      <c r="AW178" s="104"/>
      <c r="AX178" s="104"/>
      <c r="AY178" s="104"/>
      <c r="AZ178" s="104"/>
      <c r="BA178" s="104"/>
      <c r="BB178" s="104"/>
      <c r="BC178" s="104"/>
      <c r="BD178" s="104"/>
      <c r="BE178" s="104"/>
      <c r="BF178" s="104"/>
      <c r="BG178" s="104"/>
      <c r="BH178" s="104"/>
      <c r="BI178" s="104"/>
      <c r="BJ178" s="104"/>
      <c r="BK178" s="104"/>
      <c r="BL178" s="104"/>
      <c r="BM178" s="104"/>
      <c r="BN178" s="104"/>
      <c r="BO178" s="104"/>
      <c r="BP178" s="104"/>
      <c r="BQ178" s="104"/>
    </row>
    <row r="179" spans="2:69">
      <c r="B179" s="104"/>
      <c r="C179" s="155"/>
      <c r="D179" s="104"/>
      <c r="E179" s="104"/>
      <c r="F179" s="104"/>
      <c r="G179" s="104"/>
      <c r="H179" s="104"/>
      <c r="I179" s="104"/>
      <c r="J179" s="104"/>
      <c r="K179" s="104"/>
      <c r="L179" s="104"/>
      <c r="M179" s="147"/>
      <c r="N179" s="104"/>
      <c r="O179" s="104"/>
      <c r="P179" s="104"/>
      <c r="Q179" s="104"/>
      <c r="R179" s="104"/>
      <c r="S179" s="104"/>
      <c r="T179" s="104"/>
      <c r="U179" s="104"/>
      <c r="V179" s="104"/>
      <c r="W179" s="104"/>
      <c r="X179" s="104"/>
      <c r="Y179" s="104"/>
      <c r="Z179" s="104"/>
      <c r="AA179" s="104"/>
      <c r="AB179" s="10"/>
      <c r="AC179" s="104"/>
      <c r="AD179" s="10"/>
      <c r="AE179" s="147"/>
      <c r="AF179" s="104"/>
      <c r="AG179" s="104"/>
      <c r="AH179" s="104"/>
      <c r="AI179" s="104"/>
      <c r="AJ179" s="104"/>
      <c r="AK179" s="104"/>
      <c r="AL179" s="104"/>
      <c r="AM179" s="104"/>
      <c r="AN179" s="104"/>
      <c r="AO179" s="104"/>
      <c r="AP179" s="104"/>
      <c r="AQ179" s="104"/>
      <c r="AR179" s="104"/>
      <c r="AS179" s="104"/>
      <c r="AT179" s="104"/>
      <c r="AU179" s="104"/>
      <c r="AV179" s="104"/>
      <c r="AW179" s="104"/>
      <c r="AX179" s="104"/>
      <c r="AY179" s="104"/>
      <c r="AZ179" s="104"/>
      <c r="BA179" s="104"/>
      <c r="BB179" s="104"/>
      <c r="BC179" s="104"/>
      <c r="BD179" s="104"/>
      <c r="BE179" s="104"/>
      <c r="BF179" s="104"/>
      <c r="BG179" s="104"/>
      <c r="BH179" s="104"/>
      <c r="BI179" s="104"/>
      <c r="BJ179" s="104"/>
      <c r="BK179" s="104"/>
      <c r="BL179" s="104"/>
      <c r="BM179" s="104"/>
      <c r="BN179" s="104"/>
      <c r="BO179" s="104"/>
      <c r="BP179" s="104"/>
      <c r="BQ179" s="104"/>
    </row>
    <row r="180" spans="2:69">
      <c r="B180" s="104"/>
      <c r="C180" s="155"/>
      <c r="D180" s="104"/>
      <c r="E180" s="104"/>
      <c r="F180" s="104"/>
      <c r="G180" s="104"/>
      <c r="H180" s="104"/>
      <c r="I180" s="104"/>
      <c r="J180" s="104"/>
      <c r="K180" s="104"/>
      <c r="L180" s="104"/>
      <c r="M180" s="147"/>
      <c r="N180" s="104"/>
      <c r="O180" s="104"/>
      <c r="P180" s="104"/>
      <c r="Q180" s="104"/>
      <c r="R180" s="104"/>
      <c r="S180" s="104"/>
      <c r="T180" s="104"/>
      <c r="U180" s="104"/>
      <c r="V180" s="104"/>
      <c r="W180" s="104"/>
      <c r="X180" s="104"/>
      <c r="Y180" s="104"/>
      <c r="Z180" s="104"/>
      <c r="AA180" s="104"/>
      <c r="AB180" s="10"/>
      <c r="AC180" s="104"/>
      <c r="AD180" s="10"/>
      <c r="AE180" s="147"/>
      <c r="AF180" s="104"/>
      <c r="AG180" s="104"/>
      <c r="AH180" s="104"/>
      <c r="AI180" s="104"/>
      <c r="AJ180" s="104"/>
      <c r="AK180" s="104"/>
      <c r="AL180" s="104"/>
      <c r="AM180" s="104"/>
      <c r="AN180" s="104"/>
      <c r="AO180" s="104"/>
      <c r="AP180" s="104"/>
      <c r="AQ180" s="104"/>
      <c r="AR180" s="104"/>
      <c r="AS180" s="104"/>
      <c r="AT180" s="104"/>
      <c r="AU180" s="104"/>
      <c r="AV180" s="104"/>
      <c r="AW180" s="104"/>
      <c r="AX180" s="104"/>
      <c r="AY180" s="104"/>
      <c r="AZ180" s="104"/>
      <c r="BA180" s="104"/>
      <c r="BB180" s="104"/>
      <c r="BC180" s="104"/>
      <c r="BD180" s="104"/>
      <c r="BE180" s="104"/>
      <c r="BF180" s="104"/>
      <c r="BG180" s="104"/>
      <c r="BH180" s="104"/>
      <c r="BI180" s="104"/>
      <c r="BJ180" s="104"/>
      <c r="BK180" s="104"/>
      <c r="BL180" s="104"/>
      <c r="BM180" s="104"/>
      <c r="BN180" s="104"/>
      <c r="BO180" s="104"/>
      <c r="BP180" s="104"/>
      <c r="BQ180" s="104"/>
    </row>
    <row r="181" spans="2:69">
      <c r="B181" s="104"/>
      <c r="C181" s="155"/>
      <c r="D181" s="104"/>
      <c r="E181" s="104"/>
      <c r="F181" s="104"/>
      <c r="G181" s="104"/>
      <c r="H181" s="104"/>
      <c r="I181" s="104"/>
      <c r="J181" s="104"/>
      <c r="K181" s="104"/>
      <c r="L181" s="104"/>
      <c r="M181" s="147"/>
      <c r="N181" s="104"/>
      <c r="O181" s="104"/>
      <c r="P181" s="104"/>
      <c r="Q181" s="104"/>
      <c r="R181" s="104"/>
      <c r="S181" s="104"/>
      <c r="T181" s="104"/>
      <c r="U181" s="104"/>
      <c r="V181" s="104"/>
      <c r="W181" s="104"/>
      <c r="X181" s="104"/>
      <c r="Y181" s="104"/>
      <c r="Z181" s="104"/>
      <c r="AA181" s="104"/>
      <c r="AB181" s="10"/>
      <c r="AC181" s="104"/>
      <c r="AD181" s="10"/>
      <c r="AE181" s="147"/>
      <c r="AF181" s="104"/>
      <c r="AG181" s="104"/>
      <c r="AH181" s="104"/>
      <c r="AI181" s="104"/>
      <c r="AJ181" s="104"/>
      <c r="AK181" s="104"/>
      <c r="AL181" s="104"/>
      <c r="AM181" s="104"/>
      <c r="AN181" s="104"/>
      <c r="AO181" s="104"/>
      <c r="AP181" s="104"/>
      <c r="AQ181" s="104"/>
      <c r="AR181" s="104"/>
      <c r="AS181" s="104"/>
      <c r="AT181" s="104"/>
      <c r="AU181" s="104"/>
      <c r="AV181" s="104"/>
      <c r="AW181" s="104"/>
      <c r="AX181" s="104"/>
      <c r="AY181" s="104"/>
      <c r="AZ181" s="104"/>
      <c r="BA181" s="104"/>
      <c r="BB181" s="104"/>
      <c r="BC181" s="104"/>
      <c r="BD181" s="104"/>
      <c r="BE181" s="104"/>
      <c r="BF181" s="104"/>
      <c r="BG181" s="104"/>
      <c r="BH181" s="104"/>
      <c r="BI181" s="104"/>
      <c r="BJ181" s="104"/>
      <c r="BK181" s="104"/>
      <c r="BL181" s="104"/>
      <c r="BM181" s="104"/>
      <c r="BN181" s="104"/>
      <c r="BO181" s="104"/>
      <c r="BP181" s="104"/>
      <c r="BQ181" s="104"/>
    </row>
    <row r="182" spans="2:69">
      <c r="B182" s="104"/>
      <c r="C182" s="155"/>
      <c r="D182" s="104"/>
      <c r="E182" s="104"/>
      <c r="F182" s="104"/>
      <c r="G182" s="104"/>
      <c r="H182" s="104"/>
      <c r="I182" s="104"/>
      <c r="J182" s="104"/>
      <c r="K182" s="104"/>
      <c r="L182" s="104"/>
      <c r="M182" s="147"/>
      <c r="N182" s="104"/>
      <c r="O182" s="104"/>
      <c r="P182" s="104"/>
      <c r="Q182" s="104"/>
      <c r="R182" s="104"/>
      <c r="S182" s="104"/>
      <c r="T182" s="104"/>
      <c r="U182" s="104"/>
      <c r="V182" s="104"/>
      <c r="W182" s="104"/>
      <c r="X182" s="104"/>
      <c r="Y182" s="104"/>
      <c r="Z182" s="104"/>
      <c r="AA182" s="104"/>
      <c r="AB182" s="10"/>
      <c r="AC182" s="104"/>
      <c r="AD182" s="10"/>
      <c r="AE182" s="147"/>
      <c r="AF182" s="104"/>
      <c r="AG182" s="104"/>
      <c r="AH182" s="104"/>
      <c r="AI182" s="104"/>
      <c r="AJ182" s="104"/>
      <c r="AK182" s="104"/>
      <c r="AL182" s="104"/>
      <c r="AM182" s="104"/>
      <c r="AN182" s="104"/>
      <c r="AO182" s="104"/>
      <c r="AP182" s="104"/>
      <c r="AQ182" s="104"/>
      <c r="AR182" s="104"/>
      <c r="AS182" s="104"/>
      <c r="AT182" s="104"/>
      <c r="AU182" s="104"/>
      <c r="AV182" s="104"/>
      <c r="AW182" s="104"/>
      <c r="AX182" s="104"/>
      <c r="AY182" s="104"/>
      <c r="AZ182" s="104"/>
      <c r="BA182" s="104"/>
      <c r="BB182" s="104"/>
      <c r="BC182" s="104"/>
      <c r="BD182" s="104"/>
      <c r="BE182" s="104"/>
      <c r="BF182" s="104"/>
      <c r="BG182" s="104"/>
      <c r="BH182" s="104"/>
      <c r="BI182" s="104"/>
      <c r="BJ182" s="104"/>
      <c r="BK182" s="104"/>
      <c r="BL182" s="104"/>
      <c r="BM182" s="104"/>
      <c r="BN182" s="104"/>
      <c r="BO182" s="104"/>
      <c r="BP182" s="104"/>
      <c r="BQ182" s="104"/>
    </row>
    <row r="183" spans="2:69">
      <c r="B183" s="104"/>
      <c r="C183" s="155"/>
      <c r="D183" s="104"/>
      <c r="E183" s="104"/>
      <c r="F183" s="104"/>
      <c r="G183" s="104"/>
      <c r="H183" s="104"/>
      <c r="I183" s="104"/>
      <c r="J183" s="104"/>
      <c r="K183" s="104"/>
      <c r="L183" s="104"/>
      <c r="M183" s="147"/>
      <c r="N183" s="104"/>
      <c r="O183" s="104"/>
      <c r="P183" s="104"/>
      <c r="Q183" s="104"/>
      <c r="R183" s="104"/>
      <c r="S183" s="104"/>
      <c r="T183" s="104"/>
      <c r="U183" s="104"/>
      <c r="V183" s="104"/>
      <c r="W183" s="104"/>
      <c r="X183" s="104"/>
      <c r="Y183" s="104"/>
      <c r="Z183" s="104"/>
      <c r="AA183" s="104"/>
      <c r="AB183" s="10"/>
      <c r="AC183" s="104"/>
      <c r="AD183" s="10"/>
      <c r="AE183" s="147"/>
      <c r="AF183" s="104"/>
      <c r="AG183" s="104"/>
      <c r="AH183" s="104"/>
      <c r="AI183" s="104"/>
      <c r="AJ183" s="104"/>
      <c r="AK183" s="104"/>
      <c r="AL183" s="104"/>
      <c r="AM183" s="104"/>
      <c r="AN183" s="104"/>
      <c r="AO183" s="104"/>
      <c r="AP183" s="104"/>
      <c r="AQ183" s="104"/>
      <c r="AR183" s="104"/>
      <c r="AS183" s="104"/>
      <c r="AT183" s="104"/>
      <c r="AU183" s="104"/>
      <c r="AV183" s="104"/>
      <c r="AW183" s="104"/>
      <c r="AX183" s="104"/>
      <c r="AY183" s="104"/>
      <c r="AZ183" s="104"/>
      <c r="BA183" s="104"/>
      <c r="BB183" s="104"/>
      <c r="BC183" s="104"/>
      <c r="BD183" s="104"/>
      <c r="BE183" s="104"/>
      <c r="BF183" s="104"/>
      <c r="BG183" s="104"/>
      <c r="BH183" s="104"/>
      <c r="BI183" s="104"/>
      <c r="BJ183" s="104"/>
      <c r="BK183" s="104"/>
      <c r="BL183" s="104"/>
      <c r="BM183" s="104"/>
      <c r="BN183" s="104"/>
      <c r="BO183" s="104"/>
      <c r="BP183" s="104"/>
      <c r="BQ183" s="104"/>
    </row>
    <row r="184" spans="2:69">
      <c r="B184" s="104"/>
      <c r="C184" s="155"/>
      <c r="D184" s="104"/>
      <c r="E184" s="104"/>
      <c r="F184" s="104"/>
      <c r="G184" s="104"/>
      <c r="H184" s="104"/>
      <c r="I184" s="104"/>
      <c r="J184" s="104"/>
      <c r="K184" s="104"/>
      <c r="L184" s="104"/>
      <c r="M184" s="147"/>
      <c r="N184" s="104"/>
      <c r="O184" s="104"/>
      <c r="P184" s="104"/>
      <c r="Q184" s="104"/>
      <c r="R184" s="104"/>
      <c r="S184" s="104"/>
      <c r="T184" s="104"/>
      <c r="U184" s="104"/>
      <c r="V184" s="104"/>
      <c r="W184" s="104"/>
      <c r="X184" s="104"/>
      <c r="Y184" s="104"/>
      <c r="Z184" s="104"/>
      <c r="AA184" s="104"/>
      <c r="AB184" s="10"/>
      <c r="AC184" s="104"/>
      <c r="AD184" s="10"/>
      <c r="AE184" s="147"/>
      <c r="AF184" s="104"/>
      <c r="AG184" s="104"/>
      <c r="AH184" s="104"/>
      <c r="AI184" s="104"/>
      <c r="AJ184" s="104"/>
      <c r="AK184" s="104"/>
      <c r="AL184" s="104"/>
      <c r="AM184" s="104"/>
      <c r="AN184" s="104"/>
      <c r="AO184" s="104"/>
      <c r="AP184" s="104"/>
      <c r="AQ184" s="104"/>
      <c r="AR184" s="104"/>
      <c r="AS184" s="104"/>
      <c r="AT184" s="104"/>
      <c r="AU184" s="104"/>
      <c r="AV184" s="104"/>
      <c r="AW184" s="104"/>
      <c r="AX184" s="104"/>
      <c r="AY184" s="104"/>
      <c r="AZ184" s="104"/>
      <c r="BA184" s="104"/>
      <c r="BB184" s="104"/>
      <c r="BC184" s="104"/>
      <c r="BD184" s="104"/>
      <c r="BE184" s="104"/>
      <c r="BF184" s="104"/>
      <c r="BG184" s="104"/>
      <c r="BH184" s="104"/>
      <c r="BI184" s="104"/>
      <c r="BJ184" s="104"/>
      <c r="BK184" s="104"/>
      <c r="BL184" s="104"/>
      <c r="BM184" s="104"/>
      <c r="BN184" s="104"/>
      <c r="BO184" s="104"/>
      <c r="BP184" s="104"/>
      <c r="BQ184" s="104"/>
    </row>
    <row r="185" spans="2:69">
      <c r="B185" s="104"/>
      <c r="C185" s="155"/>
      <c r="D185" s="104"/>
      <c r="E185" s="104"/>
      <c r="F185" s="104"/>
      <c r="G185" s="104"/>
      <c r="H185" s="104"/>
      <c r="I185" s="104"/>
      <c r="J185" s="104"/>
      <c r="K185" s="104"/>
      <c r="L185" s="104"/>
      <c r="M185" s="147"/>
      <c r="N185" s="104"/>
      <c r="O185" s="104"/>
      <c r="P185" s="104"/>
      <c r="Q185" s="104"/>
      <c r="R185" s="104"/>
      <c r="S185" s="104"/>
      <c r="T185" s="104"/>
      <c r="U185" s="104"/>
      <c r="V185" s="104"/>
      <c r="W185" s="104"/>
      <c r="X185" s="104"/>
      <c r="Y185" s="104"/>
      <c r="Z185" s="104"/>
      <c r="AA185" s="104"/>
      <c r="AB185" s="10"/>
      <c r="AC185" s="104"/>
      <c r="AD185" s="10"/>
      <c r="AE185" s="147"/>
      <c r="AF185" s="104"/>
      <c r="AG185" s="104"/>
      <c r="AH185" s="104"/>
      <c r="AI185" s="104"/>
      <c r="AJ185" s="104"/>
      <c r="AK185" s="104"/>
      <c r="AL185" s="104"/>
      <c r="AM185" s="104"/>
      <c r="AN185" s="104"/>
      <c r="AO185" s="104"/>
      <c r="AP185" s="104"/>
      <c r="AQ185" s="104"/>
      <c r="AR185" s="104"/>
      <c r="AS185" s="104"/>
      <c r="AT185" s="104"/>
      <c r="AU185" s="104"/>
      <c r="AV185" s="104"/>
      <c r="AW185" s="104"/>
      <c r="AX185" s="104"/>
      <c r="AY185" s="104"/>
      <c r="AZ185" s="104"/>
      <c r="BA185" s="104"/>
      <c r="BB185" s="104"/>
      <c r="BC185" s="104"/>
      <c r="BD185" s="104"/>
      <c r="BE185" s="104"/>
      <c r="BF185" s="104"/>
      <c r="BG185" s="104"/>
      <c r="BH185" s="104"/>
      <c r="BI185" s="104"/>
      <c r="BJ185" s="104"/>
      <c r="BK185" s="104"/>
      <c r="BL185" s="104"/>
      <c r="BM185" s="104"/>
      <c r="BN185" s="104"/>
      <c r="BO185" s="104"/>
      <c r="BP185" s="104"/>
      <c r="BQ185" s="104"/>
    </row>
    <row r="186" spans="2:69">
      <c r="B186" s="104"/>
      <c r="C186" s="155"/>
      <c r="D186" s="104"/>
      <c r="E186" s="104"/>
      <c r="F186" s="104"/>
      <c r="G186" s="104"/>
      <c r="H186" s="104"/>
      <c r="I186" s="104"/>
      <c r="J186" s="104"/>
      <c r="K186" s="104"/>
      <c r="L186" s="104"/>
      <c r="M186" s="147"/>
      <c r="N186" s="104"/>
      <c r="O186" s="104"/>
      <c r="P186" s="104"/>
      <c r="Q186" s="104"/>
      <c r="R186" s="104"/>
      <c r="S186" s="104"/>
      <c r="T186" s="104"/>
      <c r="U186" s="104"/>
      <c r="V186" s="104"/>
      <c r="W186" s="104"/>
      <c r="X186" s="104"/>
      <c r="Y186" s="104"/>
      <c r="Z186" s="104"/>
      <c r="AA186" s="104"/>
      <c r="AB186" s="10"/>
      <c r="AC186" s="104"/>
      <c r="AD186" s="10"/>
      <c r="AE186" s="147"/>
      <c r="AF186" s="104"/>
      <c r="AG186" s="104"/>
      <c r="AH186" s="104"/>
      <c r="AI186" s="104"/>
      <c r="AJ186" s="104"/>
      <c r="AK186" s="104"/>
      <c r="AL186" s="104"/>
      <c r="AM186" s="104"/>
      <c r="AN186" s="104"/>
      <c r="AO186" s="104"/>
      <c r="AP186" s="104"/>
      <c r="AQ186" s="104"/>
      <c r="AR186" s="104"/>
      <c r="AS186" s="104"/>
      <c r="AT186" s="104"/>
      <c r="AU186" s="104"/>
      <c r="AV186" s="104"/>
      <c r="AW186" s="104"/>
      <c r="AX186" s="104"/>
      <c r="AY186" s="104"/>
      <c r="AZ186" s="104"/>
      <c r="BA186" s="104"/>
      <c r="BB186" s="104"/>
      <c r="BC186" s="104"/>
      <c r="BD186" s="104"/>
      <c r="BE186" s="104"/>
      <c r="BF186" s="104"/>
      <c r="BG186" s="104"/>
      <c r="BH186" s="104"/>
      <c r="BI186" s="104"/>
      <c r="BJ186" s="104"/>
      <c r="BK186" s="104"/>
      <c r="BL186" s="104"/>
      <c r="BM186" s="104"/>
      <c r="BN186" s="104"/>
      <c r="BO186" s="104"/>
      <c r="BP186" s="104"/>
      <c r="BQ186" s="104"/>
    </row>
    <row r="187" spans="2:69">
      <c r="B187" s="104"/>
      <c r="C187" s="155"/>
      <c r="D187" s="104"/>
      <c r="E187" s="104"/>
      <c r="F187" s="104"/>
      <c r="G187" s="104"/>
      <c r="H187" s="104"/>
      <c r="I187" s="104"/>
      <c r="J187" s="104"/>
      <c r="K187" s="104"/>
      <c r="L187" s="104"/>
      <c r="M187" s="147"/>
      <c r="N187" s="104"/>
      <c r="O187" s="104"/>
      <c r="P187" s="104"/>
      <c r="Q187" s="104"/>
      <c r="R187" s="104"/>
      <c r="S187" s="104"/>
      <c r="T187" s="104"/>
      <c r="U187" s="104"/>
      <c r="V187" s="104"/>
      <c r="W187" s="104"/>
      <c r="X187" s="104"/>
      <c r="Y187" s="104"/>
      <c r="Z187" s="104"/>
      <c r="AA187" s="104"/>
      <c r="AB187" s="10"/>
      <c r="AC187" s="104"/>
      <c r="AD187" s="10"/>
      <c r="AE187" s="147"/>
      <c r="AF187" s="104"/>
      <c r="AG187" s="104"/>
      <c r="AH187" s="104"/>
      <c r="AI187" s="104"/>
      <c r="AJ187" s="104"/>
      <c r="AK187" s="104"/>
      <c r="AL187" s="104"/>
      <c r="AM187" s="104"/>
      <c r="AN187" s="104"/>
      <c r="AO187" s="104"/>
      <c r="AP187" s="104"/>
      <c r="AQ187" s="104"/>
      <c r="AR187" s="104"/>
      <c r="AS187" s="104"/>
      <c r="AT187" s="104"/>
      <c r="AU187" s="104"/>
      <c r="AV187" s="104"/>
      <c r="AW187" s="104"/>
      <c r="AX187" s="104"/>
      <c r="AY187" s="104"/>
      <c r="AZ187" s="104"/>
      <c r="BA187" s="104"/>
      <c r="BB187" s="104"/>
      <c r="BC187" s="104"/>
      <c r="BD187" s="104"/>
      <c r="BE187" s="104"/>
      <c r="BF187" s="104"/>
      <c r="BG187" s="104"/>
      <c r="BH187" s="104"/>
      <c r="BI187" s="104"/>
      <c r="BJ187" s="104"/>
      <c r="BK187" s="104"/>
      <c r="BL187" s="104"/>
      <c r="BM187" s="104"/>
      <c r="BN187" s="104"/>
      <c r="BO187" s="104"/>
      <c r="BP187" s="104"/>
      <c r="BQ187" s="104"/>
    </row>
    <row r="188" spans="2:69">
      <c r="B188" s="104"/>
      <c r="C188" s="155"/>
      <c r="D188" s="104"/>
      <c r="E188" s="104"/>
      <c r="F188" s="104"/>
      <c r="G188" s="104"/>
      <c r="H188" s="104"/>
      <c r="I188" s="104"/>
      <c r="J188" s="104"/>
      <c r="K188" s="104"/>
      <c r="L188" s="104"/>
      <c r="M188" s="147"/>
      <c r="N188" s="104"/>
      <c r="O188" s="104"/>
      <c r="P188" s="104"/>
      <c r="Q188" s="104"/>
      <c r="R188" s="104"/>
      <c r="S188" s="104"/>
      <c r="T188" s="104"/>
      <c r="U188" s="104"/>
      <c r="V188" s="104"/>
      <c r="W188" s="104"/>
      <c r="X188" s="104"/>
      <c r="Y188" s="104"/>
      <c r="Z188" s="104"/>
      <c r="AA188" s="104"/>
      <c r="AB188" s="10"/>
      <c r="AC188" s="104"/>
      <c r="AD188" s="10"/>
      <c r="AE188" s="147"/>
      <c r="AF188" s="104"/>
      <c r="AG188" s="104"/>
      <c r="AH188" s="104"/>
      <c r="AI188" s="104"/>
      <c r="AJ188" s="104"/>
      <c r="AK188" s="104"/>
      <c r="AL188" s="104"/>
      <c r="AM188" s="104"/>
      <c r="AN188" s="104"/>
      <c r="AO188" s="104"/>
      <c r="AP188" s="104"/>
      <c r="AQ188" s="104"/>
      <c r="AR188" s="104"/>
      <c r="AS188" s="104"/>
      <c r="AT188" s="104"/>
      <c r="AU188" s="104"/>
      <c r="AV188" s="104"/>
      <c r="AW188" s="104"/>
      <c r="AX188" s="104"/>
      <c r="AY188" s="104"/>
      <c r="AZ188" s="104"/>
      <c r="BA188" s="104"/>
      <c r="BB188" s="104"/>
      <c r="BC188" s="104"/>
      <c r="BD188" s="104"/>
      <c r="BE188" s="104"/>
      <c r="BF188" s="104"/>
      <c r="BG188" s="104"/>
      <c r="BH188" s="104"/>
      <c r="BI188" s="104"/>
      <c r="BJ188" s="104"/>
      <c r="BK188" s="104"/>
      <c r="BL188" s="104"/>
      <c r="BM188" s="104"/>
      <c r="BN188" s="104"/>
      <c r="BO188" s="104"/>
      <c r="BP188" s="104"/>
      <c r="BQ188" s="104"/>
    </row>
    <row r="189" spans="2:69">
      <c r="B189" s="104"/>
      <c r="C189" s="155"/>
      <c r="D189" s="104"/>
      <c r="E189" s="104"/>
      <c r="F189" s="104"/>
      <c r="G189" s="104"/>
      <c r="H189" s="104"/>
      <c r="I189" s="104"/>
      <c r="J189" s="104"/>
      <c r="K189" s="104"/>
      <c r="L189" s="104"/>
      <c r="M189" s="147"/>
      <c r="N189" s="104"/>
      <c r="O189" s="104"/>
      <c r="P189" s="104"/>
      <c r="Q189" s="104"/>
      <c r="R189" s="104"/>
      <c r="S189" s="104"/>
      <c r="T189" s="104"/>
      <c r="U189" s="104"/>
      <c r="V189" s="104"/>
      <c r="W189" s="104"/>
      <c r="X189" s="104"/>
      <c r="Y189" s="104"/>
      <c r="Z189" s="104"/>
      <c r="AA189" s="104"/>
      <c r="AB189" s="10"/>
      <c r="AC189" s="104"/>
      <c r="AD189" s="10"/>
      <c r="AE189" s="147"/>
      <c r="AF189" s="104"/>
      <c r="AG189" s="104"/>
      <c r="AH189" s="104"/>
      <c r="AI189" s="104"/>
      <c r="AJ189" s="104"/>
      <c r="AK189" s="104"/>
      <c r="AL189" s="104"/>
      <c r="AM189" s="104"/>
      <c r="AN189" s="104"/>
      <c r="AO189" s="104"/>
      <c r="AP189" s="104"/>
      <c r="AQ189" s="104"/>
      <c r="AR189" s="104"/>
      <c r="AS189" s="104"/>
      <c r="AT189" s="104"/>
      <c r="AU189" s="104"/>
      <c r="AV189" s="104"/>
      <c r="AW189" s="104"/>
      <c r="AX189" s="104"/>
      <c r="AY189" s="104"/>
      <c r="AZ189" s="104"/>
      <c r="BA189" s="104"/>
      <c r="BB189" s="104"/>
      <c r="BC189" s="104"/>
      <c r="BD189" s="104"/>
      <c r="BE189" s="104"/>
      <c r="BF189" s="104"/>
      <c r="BG189" s="104"/>
      <c r="BH189" s="104"/>
      <c r="BI189" s="104"/>
      <c r="BJ189" s="104"/>
      <c r="BK189" s="104"/>
      <c r="BL189" s="104"/>
      <c r="BM189" s="104"/>
      <c r="BN189" s="104"/>
      <c r="BO189" s="104"/>
      <c r="BP189" s="104"/>
      <c r="BQ189" s="104"/>
    </row>
    <row r="190" spans="2:69">
      <c r="B190" s="104"/>
      <c r="C190" s="155"/>
      <c r="D190" s="104"/>
      <c r="E190" s="104"/>
      <c r="F190" s="104"/>
      <c r="G190" s="104"/>
      <c r="H190" s="104"/>
      <c r="I190" s="104"/>
      <c r="J190" s="104"/>
      <c r="K190" s="104"/>
      <c r="L190" s="104"/>
      <c r="M190" s="147"/>
      <c r="N190" s="104"/>
      <c r="O190" s="104"/>
      <c r="P190" s="104"/>
      <c r="Q190" s="104"/>
      <c r="R190" s="104"/>
      <c r="S190" s="104"/>
      <c r="T190" s="104"/>
      <c r="U190" s="104"/>
      <c r="V190" s="104"/>
      <c r="W190" s="104"/>
      <c r="X190" s="104"/>
      <c r="Y190" s="104"/>
      <c r="Z190" s="104"/>
      <c r="AA190" s="104"/>
      <c r="AB190" s="10"/>
      <c r="AC190" s="104"/>
      <c r="AD190" s="10"/>
      <c r="AE190" s="147"/>
      <c r="AF190" s="104"/>
      <c r="AG190" s="104"/>
      <c r="AH190" s="104"/>
      <c r="AI190" s="104"/>
      <c r="AJ190" s="104"/>
      <c r="AK190" s="104"/>
      <c r="AL190" s="104"/>
      <c r="AM190" s="104"/>
      <c r="AN190" s="104"/>
      <c r="AO190" s="104"/>
      <c r="AP190" s="104"/>
      <c r="AQ190" s="104"/>
      <c r="AR190" s="104"/>
      <c r="AS190" s="104"/>
      <c r="AT190" s="104"/>
      <c r="AU190" s="104"/>
      <c r="AV190" s="104"/>
      <c r="AW190" s="104"/>
      <c r="AX190" s="104"/>
      <c r="AY190" s="104"/>
      <c r="AZ190" s="104"/>
      <c r="BA190" s="104"/>
      <c r="BB190" s="104"/>
      <c r="BC190" s="104"/>
      <c r="BD190" s="104"/>
      <c r="BE190" s="104"/>
      <c r="BF190" s="104"/>
      <c r="BG190" s="104"/>
      <c r="BH190" s="104"/>
      <c r="BI190" s="104"/>
      <c r="BJ190" s="104"/>
      <c r="BK190" s="104"/>
      <c r="BL190" s="104"/>
      <c r="BM190" s="104"/>
      <c r="BN190" s="104"/>
      <c r="BO190" s="104"/>
      <c r="BP190" s="104"/>
      <c r="BQ190" s="104"/>
    </row>
    <row r="191" spans="2:69">
      <c r="B191" s="104"/>
      <c r="C191" s="155"/>
      <c r="D191" s="104"/>
      <c r="E191" s="104"/>
      <c r="F191" s="104"/>
      <c r="G191" s="104"/>
      <c r="H191" s="104"/>
      <c r="I191" s="104"/>
      <c r="J191" s="104"/>
      <c r="K191" s="104"/>
      <c r="L191" s="104"/>
      <c r="M191" s="147"/>
      <c r="N191" s="104"/>
      <c r="O191" s="104"/>
      <c r="P191" s="104"/>
      <c r="Q191" s="104"/>
      <c r="R191" s="104"/>
      <c r="S191" s="104"/>
      <c r="T191" s="104"/>
      <c r="U191" s="104"/>
      <c r="V191" s="104"/>
      <c r="W191" s="104"/>
      <c r="X191" s="104"/>
      <c r="Y191" s="104"/>
      <c r="Z191" s="104"/>
      <c r="AA191" s="104"/>
      <c r="AB191" s="10"/>
      <c r="AC191" s="104"/>
      <c r="AD191" s="10"/>
      <c r="AE191" s="147"/>
      <c r="AF191" s="104"/>
      <c r="AG191" s="104"/>
      <c r="AH191" s="104"/>
      <c r="AI191" s="104"/>
      <c r="AJ191" s="104"/>
      <c r="AK191" s="104"/>
      <c r="AL191" s="104"/>
      <c r="AM191" s="104"/>
      <c r="AN191" s="104"/>
      <c r="AO191" s="104"/>
      <c r="AP191" s="104"/>
      <c r="AQ191" s="104"/>
      <c r="AR191" s="104"/>
      <c r="AS191" s="104"/>
      <c r="AT191" s="104"/>
      <c r="AU191" s="104"/>
      <c r="AV191" s="104"/>
      <c r="AW191" s="104"/>
      <c r="AX191" s="104"/>
      <c r="AY191" s="104"/>
      <c r="AZ191" s="104"/>
      <c r="BA191" s="104"/>
      <c r="BB191" s="104"/>
      <c r="BC191" s="104"/>
      <c r="BD191" s="104"/>
      <c r="BE191" s="104"/>
      <c r="BF191" s="104"/>
      <c r="BG191" s="104"/>
      <c r="BH191" s="104"/>
      <c r="BI191" s="104"/>
      <c r="BJ191" s="104"/>
      <c r="BK191" s="104"/>
      <c r="BL191" s="104"/>
      <c r="BM191" s="104"/>
      <c r="BN191" s="104"/>
      <c r="BO191" s="104"/>
      <c r="BP191" s="104"/>
      <c r="BQ191" s="104"/>
    </row>
    <row r="192" spans="2:69">
      <c r="B192" s="104"/>
      <c r="C192" s="155"/>
      <c r="D192" s="104"/>
      <c r="E192" s="104"/>
      <c r="F192" s="104"/>
      <c r="G192" s="104"/>
      <c r="H192" s="104"/>
      <c r="I192" s="104"/>
      <c r="J192" s="104"/>
      <c r="K192" s="104"/>
      <c r="L192" s="104"/>
      <c r="M192" s="147"/>
      <c r="N192" s="104"/>
      <c r="O192" s="104"/>
      <c r="P192" s="104"/>
      <c r="Q192" s="104"/>
      <c r="R192" s="104"/>
      <c r="S192" s="104"/>
      <c r="T192" s="104"/>
      <c r="U192" s="104"/>
      <c r="V192" s="104"/>
      <c r="W192" s="104"/>
      <c r="X192" s="104"/>
      <c r="Y192" s="104"/>
      <c r="Z192" s="104"/>
      <c r="AA192" s="104"/>
      <c r="AB192" s="10"/>
      <c r="AC192" s="104"/>
      <c r="AD192" s="10"/>
      <c r="AE192" s="147"/>
      <c r="AF192" s="104"/>
      <c r="AG192" s="104"/>
      <c r="AH192" s="104"/>
      <c r="AI192" s="104"/>
      <c r="AJ192" s="104"/>
      <c r="AK192" s="104"/>
      <c r="AL192" s="104"/>
      <c r="AM192" s="104"/>
      <c r="AN192" s="104"/>
      <c r="AO192" s="104"/>
      <c r="AP192" s="104"/>
      <c r="AQ192" s="104"/>
      <c r="AR192" s="104"/>
      <c r="AS192" s="104"/>
      <c r="AT192" s="104"/>
      <c r="AU192" s="104"/>
      <c r="AV192" s="104"/>
      <c r="AW192" s="104"/>
      <c r="AX192" s="104"/>
      <c r="AY192" s="104"/>
      <c r="AZ192" s="104"/>
      <c r="BA192" s="104"/>
      <c r="BB192" s="104"/>
      <c r="BC192" s="104"/>
      <c r="BD192" s="104"/>
      <c r="BE192" s="104"/>
      <c r="BF192" s="104"/>
      <c r="BG192" s="104"/>
      <c r="BH192" s="104"/>
      <c r="BI192" s="104"/>
      <c r="BJ192" s="104"/>
      <c r="BK192" s="104"/>
      <c r="BL192" s="104"/>
      <c r="BM192" s="104"/>
      <c r="BN192" s="104"/>
      <c r="BO192" s="104"/>
      <c r="BP192" s="104"/>
      <c r="BQ192" s="104"/>
    </row>
    <row r="193" spans="2:69">
      <c r="B193" s="104"/>
      <c r="C193" s="155"/>
      <c r="D193" s="104"/>
      <c r="E193" s="104"/>
      <c r="F193" s="104"/>
      <c r="G193" s="104"/>
      <c r="H193" s="104"/>
      <c r="I193" s="104"/>
      <c r="J193" s="104"/>
      <c r="K193" s="104"/>
      <c r="L193" s="104"/>
      <c r="M193" s="147"/>
      <c r="N193" s="104"/>
      <c r="O193" s="104"/>
      <c r="P193" s="104"/>
      <c r="Q193" s="104"/>
      <c r="R193" s="104"/>
      <c r="S193" s="104"/>
      <c r="T193" s="104"/>
      <c r="U193" s="104"/>
      <c r="V193" s="104"/>
      <c r="W193" s="104"/>
      <c r="X193" s="104"/>
      <c r="Y193" s="104"/>
      <c r="Z193" s="104"/>
      <c r="AA193" s="104"/>
      <c r="AB193" s="10"/>
      <c r="AC193" s="104"/>
      <c r="AD193" s="10"/>
      <c r="AE193" s="147"/>
      <c r="AF193" s="104"/>
      <c r="AG193" s="104"/>
      <c r="AH193" s="104"/>
      <c r="AI193" s="104"/>
      <c r="AJ193" s="104"/>
      <c r="AK193" s="104"/>
      <c r="AL193" s="104"/>
      <c r="AM193" s="104"/>
      <c r="AN193" s="104"/>
      <c r="AO193" s="104"/>
      <c r="AP193" s="104"/>
      <c r="AQ193" s="104"/>
      <c r="AR193" s="104"/>
      <c r="AS193" s="104"/>
      <c r="AT193" s="104"/>
      <c r="AU193" s="104"/>
      <c r="AV193" s="104"/>
      <c r="AW193" s="104"/>
      <c r="AX193" s="104"/>
      <c r="AY193" s="104"/>
      <c r="AZ193" s="104"/>
      <c r="BA193" s="104"/>
      <c r="BB193" s="104"/>
      <c r="BC193" s="104"/>
      <c r="BD193" s="104"/>
      <c r="BE193" s="104"/>
      <c r="BF193" s="104"/>
      <c r="BG193" s="104"/>
      <c r="BH193" s="104"/>
      <c r="BI193" s="104"/>
      <c r="BJ193" s="104"/>
      <c r="BK193" s="104"/>
      <c r="BL193" s="104"/>
      <c r="BM193" s="104"/>
      <c r="BN193" s="104"/>
      <c r="BO193" s="104"/>
      <c r="BP193" s="104"/>
      <c r="BQ193" s="104"/>
    </row>
    <row r="194" spans="2:69">
      <c r="B194" s="104"/>
      <c r="C194" s="155"/>
      <c r="D194" s="104"/>
      <c r="E194" s="104"/>
      <c r="F194" s="104"/>
      <c r="G194" s="104"/>
      <c r="H194" s="104"/>
      <c r="I194" s="104"/>
      <c r="J194" s="104"/>
      <c r="K194" s="104"/>
      <c r="L194" s="104"/>
      <c r="M194" s="147"/>
      <c r="N194" s="104"/>
      <c r="O194" s="104"/>
      <c r="P194" s="104"/>
      <c r="Q194" s="104"/>
      <c r="R194" s="104"/>
      <c r="S194" s="104"/>
      <c r="T194" s="104"/>
      <c r="U194" s="104"/>
      <c r="V194" s="104"/>
      <c r="W194" s="104"/>
      <c r="X194" s="104"/>
      <c r="Y194" s="104"/>
      <c r="Z194" s="104"/>
      <c r="AA194" s="104"/>
      <c r="AB194" s="10"/>
      <c r="AC194" s="104"/>
      <c r="AD194" s="10"/>
      <c r="AE194" s="147"/>
      <c r="AF194" s="104"/>
      <c r="AG194" s="104"/>
      <c r="AH194" s="104"/>
      <c r="AI194" s="104"/>
      <c r="AJ194" s="104"/>
      <c r="AK194" s="104"/>
      <c r="AL194" s="104"/>
      <c r="AM194" s="104"/>
      <c r="AN194" s="104"/>
      <c r="AO194" s="104"/>
      <c r="AP194" s="104"/>
      <c r="AQ194" s="104"/>
      <c r="AR194" s="104"/>
      <c r="AS194" s="104"/>
      <c r="AT194" s="104"/>
      <c r="AU194" s="104"/>
      <c r="AV194" s="104"/>
      <c r="AW194" s="104"/>
      <c r="AX194" s="104"/>
      <c r="AY194" s="104"/>
      <c r="AZ194" s="104"/>
      <c r="BA194" s="104"/>
      <c r="BB194" s="104"/>
      <c r="BC194" s="104"/>
      <c r="BD194" s="104"/>
      <c r="BE194" s="104"/>
      <c r="BF194" s="104"/>
      <c r="BG194" s="104"/>
      <c r="BH194" s="104"/>
      <c r="BI194" s="104"/>
      <c r="BJ194" s="104"/>
      <c r="BK194" s="104"/>
      <c r="BL194" s="104"/>
      <c r="BM194" s="104"/>
      <c r="BN194" s="104"/>
      <c r="BO194" s="104"/>
      <c r="BP194" s="104"/>
      <c r="BQ194" s="104"/>
    </row>
    <row r="195" spans="2:69">
      <c r="B195" s="104"/>
      <c r="C195" s="155"/>
      <c r="D195" s="104"/>
      <c r="E195" s="104"/>
      <c r="F195" s="104"/>
      <c r="G195" s="104"/>
      <c r="H195" s="104"/>
      <c r="I195" s="104"/>
      <c r="J195" s="104"/>
      <c r="K195" s="104"/>
      <c r="L195" s="104"/>
      <c r="M195" s="147"/>
      <c r="N195" s="104"/>
      <c r="O195" s="104"/>
      <c r="P195" s="104"/>
      <c r="Q195" s="104"/>
      <c r="R195" s="104"/>
      <c r="S195" s="104"/>
      <c r="T195" s="104"/>
      <c r="U195" s="104"/>
      <c r="V195" s="104"/>
      <c r="W195" s="104"/>
      <c r="X195" s="104"/>
      <c r="Y195" s="104"/>
      <c r="Z195" s="104"/>
      <c r="AA195" s="104"/>
      <c r="AB195" s="10"/>
      <c r="AC195" s="104"/>
      <c r="AD195" s="10"/>
      <c r="AE195" s="147"/>
      <c r="AF195" s="104"/>
      <c r="AG195" s="104"/>
      <c r="AH195" s="104"/>
      <c r="AI195" s="104"/>
      <c r="AJ195" s="104"/>
      <c r="AK195" s="104"/>
      <c r="AL195" s="104"/>
      <c r="AM195" s="104"/>
      <c r="AN195" s="104"/>
      <c r="AO195" s="104"/>
      <c r="AP195" s="104"/>
      <c r="AQ195" s="104"/>
      <c r="AR195" s="104"/>
      <c r="AS195" s="104"/>
      <c r="AT195" s="104"/>
      <c r="AU195" s="104"/>
      <c r="AV195" s="104"/>
      <c r="AW195" s="104"/>
      <c r="AX195" s="104"/>
      <c r="AY195" s="104"/>
      <c r="AZ195" s="104"/>
      <c r="BA195" s="104"/>
      <c r="BB195" s="104"/>
      <c r="BC195" s="104"/>
      <c r="BD195" s="104"/>
      <c r="BE195" s="104"/>
      <c r="BF195" s="104"/>
      <c r="BG195" s="104"/>
      <c r="BH195" s="104"/>
      <c r="BI195" s="104"/>
      <c r="BJ195" s="104"/>
      <c r="BK195" s="104"/>
      <c r="BL195" s="104"/>
      <c r="BM195" s="104"/>
      <c r="BN195" s="104"/>
      <c r="BO195" s="104"/>
      <c r="BP195" s="104"/>
      <c r="BQ195" s="104"/>
    </row>
    <row r="196" spans="2:69">
      <c r="B196" s="104"/>
      <c r="C196" s="155"/>
      <c r="D196" s="104"/>
      <c r="E196" s="104"/>
      <c r="F196" s="104"/>
      <c r="G196" s="104"/>
      <c r="H196" s="104"/>
      <c r="I196" s="104"/>
      <c r="J196" s="104"/>
      <c r="K196" s="104"/>
      <c r="L196" s="104"/>
      <c r="M196" s="147"/>
      <c r="N196" s="104"/>
      <c r="O196" s="104"/>
      <c r="P196" s="104"/>
      <c r="Q196" s="104"/>
      <c r="R196" s="104"/>
      <c r="S196" s="104"/>
      <c r="T196" s="104"/>
      <c r="U196" s="104"/>
      <c r="V196" s="104"/>
      <c r="W196" s="104"/>
      <c r="X196" s="104"/>
      <c r="Y196" s="104"/>
      <c r="Z196" s="104"/>
      <c r="AA196" s="104"/>
      <c r="AB196" s="10"/>
      <c r="AC196" s="104"/>
      <c r="AD196" s="10"/>
      <c r="AE196" s="147"/>
      <c r="AF196" s="104"/>
      <c r="AG196" s="104"/>
      <c r="AH196" s="104"/>
      <c r="AI196" s="104"/>
      <c r="AJ196" s="104"/>
      <c r="AK196" s="104"/>
      <c r="AL196" s="104"/>
      <c r="AM196" s="104"/>
      <c r="AN196" s="104"/>
      <c r="AO196" s="104"/>
      <c r="AP196" s="104"/>
      <c r="AQ196" s="104"/>
      <c r="AR196" s="104"/>
      <c r="AS196" s="104"/>
      <c r="AT196" s="104"/>
      <c r="AU196" s="104"/>
      <c r="AV196" s="104"/>
      <c r="AW196" s="104"/>
      <c r="AX196" s="104"/>
      <c r="AY196" s="104"/>
      <c r="AZ196" s="104"/>
      <c r="BA196" s="104"/>
      <c r="BB196" s="104"/>
      <c r="BC196" s="104"/>
      <c r="BD196" s="104"/>
      <c r="BE196" s="104"/>
      <c r="BF196" s="104"/>
      <c r="BG196" s="104"/>
      <c r="BH196" s="104"/>
      <c r="BI196" s="104"/>
      <c r="BJ196" s="104"/>
      <c r="BK196" s="104"/>
      <c r="BL196" s="104"/>
      <c r="BM196" s="104"/>
      <c r="BN196" s="104"/>
      <c r="BO196" s="104"/>
      <c r="BP196" s="104"/>
      <c r="BQ196" s="104"/>
    </row>
    <row r="197" spans="2:69">
      <c r="B197" s="104"/>
      <c r="C197" s="155"/>
      <c r="D197" s="104"/>
      <c r="E197" s="104"/>
      <c r="F197" s="104"/>
      <c r="G197" s="104"/>
      <c r="H197" s="104"/>
      <c r="I197" s="104"/>
      <c r="J197" s="104"/>
      <c r="K197" s="104"/>
      <c r="L197" s="104"/>
      <c r="M197" s="147"/>
      <c r="N197" s="104"/>
      <c r="O197" s="104"/>
      <c r="P197" s="104"/>
      <c r="Q197" s="104"/>
      <c r="R197" s="104"/>
      <c r="S197" s="104"/>
      <c r="T197" s="104"/>
      <c r="U197" s="104"/>
      <c r="V197" s="104"/>
      <c r="W197" s="104"/>
      <c r="X197" s="104"/>
      <c r="Y197" s="104"/>
      <c r="Z197" s="104"/>
      <c r="AA197" s="104"/>
      <c r="AB197" s="10"/>
      <c r="AC197" s="104"/>
      <c r="AD197" s="10"/>
      <c r="AE197" s="147"/>
      <c r="AF197" s="104"/>
      <c r="AG197" s="104"/>
      <c r="AH197" s="104"/>
      <c r="AI197" s="104"/>
      <c r="AJ197" s="104"/>
      <c r="AK197" s="104"/>
      <c r="AL197" s="104"/>
      <c r="AM197" s="104"/>
      <c r="AN197" s="104"/>
      <c r="AO197" s="104"/>
      <c r="AP197" s="104"/>
      <c r="AQ197" s="104"/>
      <c r="AR197" s="104"/>
      <c r="AS197" s="104"/>
      <c r="AT197" s="104"/>
      <c r="AU197" s="104"/>
      <c r="AV197" s="104"/>
      <c r="AW197" s="104"/>
      <c r="AX197" s="104"/>
      <c r="AY197" s="104"/>
      <c r="AZ197" s="104"/>
      <c r="BA197" s="104"/>
      <c r="BB197" s="104"/>
      <c r="BC197" s="104"/>
      <c r="BD197" s="104"/>
      <c r="BE197" s="104"/>
      <c r="BF197" s="104"/>
      <c r="BG197" s="104"/>
      <c r="BH197" s="104"/>
      <c r="BI197" s="104"/>
      <c r="BJ197" s="104"/>
      <c r="BK197" s="104"/>
      <c r="BL197" s="104"/>
      <c r="BM197" s="104"/>
      <c r="BN197" s="104"/>
      <c r="BO197" s="104"/>
      <c r="BP197" s="104"/>
      <c r="BQ197" s="104"/>
    </row>
    <row r="198" spans="2:69">
      <c r="B198" s="104"/>
      <c r="C198" s="155"/>
      <c r="D198" s="104"/>
      <c r="E198" s="104"/>
      <c r="F198" s="104"/>
      <c r="G198" s="104"/>
      <c r="H198" s="104"/>
      <c r="I198" s="104"/>
      <c r="J198" s="104"/>
      <c r="K198" s="104"/>
      <c r="L198" s="104"/>
      <c r="M198" s="147"/>
      <c r="N198" s="104"/>
      <c r="O198" s="104"/>
      <c r="P198" s="104"/>
      <c r="Q198" s="104"/>
      <c r="R198" s="104"/>
      <c r="S198" s="104"/>
      <c r="T198" s="104"/>
      <c r="U198" s="104"/>
      <c r="V198" s="104"/>
      <c r="W198" s="104"/>
      <c r="X198" s="104"/>
      <c r="Y198" s="104"/>
      <c r="Z198" s="104"/>
      <c r="AA198" s="104"/>
      <c r="AB198" s="10"/>
      <c r="AC198" s="104"/>
      <c r="AD198" s="10"/>
      <c r="AE198" s="147"/>
      <c r="AF198" s="104"/>
      <c r="AG198" s="104"/>
      <c r="AH198" s="104"/>
      <c r="AI198" s="104"/>
      <c r="AJ198" s="104"/>
      <c r="AK198" s="104"/>
      <c r="AL198" s="104"/>
      <c r="AM198" s="104"/>
      <c r="AN198" s="104"/>
      <c r="AO198" s="104"/>
      <c r="AP198" s="104"/>
      <c r="AQ198" s="104"/>
      <c r="AR198" s="104"/>
      <c r="AS198" s="104"/>
      <c r="AT198" s="104"/>
      <c r="AU198" s="104"/>
      <c r="AV198" s="104"/>
      <c r="AW198" s="104"/>
      <c r="AX198" s="104"/>
      <c r="AY198" s="104"/>
      <c r="AZ198" s="104"/>
      <c r="BA198" s="104"/>
      <c r="BB198" s="104"/>
      <c r="BC198" s="104"/>
      <c r="BD198" s="104"/>
      <c r="BE198" s="104"/>
      <c r="BF198" s="104"/>
      <c r="BG198" s="104"/>
      <c r="BH198" s="104"/>
      <c r="BI198" s="104"/>
      <c r="BJ198" s="104"/>
      <c r="BK198" s="104"/>
      <c r="BL198" s="104"/>
      <c r="BM198" s="104"/>
      <c r="BN198" s="104"/>
      <c r="BO198" s="104"/>
      <c r="BP198" s="104"/>
      <c r="BQ198" s="104"/>
    </row>
    <row r="199" spans="2:69">
      <c r="B199" s="104"/>
      <c r="C199" s="155"/>
      <c r="D199" s="104"/>
      <c r="E199" s="104"/>
      <c r="F199" s="104"/>
      <c r="G199" s="104"/>
      <c r="H199" s="104"/>
      <c r="I199" s="104"/>
      <c r="J199" s="104"/>
      <c r="K199" s="104"/>
      <c r="L199" s="104"/>
      <c r="M199" s="147"/>
      <c r="N199" s="104"/>
      <c r="O199" s="104"/>
      <c r="P199" s="104"/>
      <c r="Q199" s="104"/>
      <c r="R199" s="104"/>
      <c r="S199" s="104"/>
      <c r="T199" s="104"/>
      <c r="U199" s="104"/>
      <c r="V199" s="104"/>
      <c r="W199" s="104"/>
      <c r="X199" s="104"/>
      <c r="Y199" s="104"/>
      <c r="Z199" s="104"/>
      <c r="AA199" s="104"/>
      <c r="AB199" s="10"/>
      <c r="AC199" s="104"/>
      <c r="AD199" s="10"/>
      <c r="AE199" s="147"/>
      <c r="AF199" s="104"/>
      <c r="AG199" s="104"/>
      <c r="AH199" s="104"/>
      <c r="AI199" s="104"/>
      <c r="AJ199" s="104"/>
      <c r="AK199" s="104"/>
      <c r="AL199" s="104"/>
      <c r="AM199" s="104"/>
      <c r="AN199" s="104"/>
      <c r="AO199" s="104"/>
      <c r="AP199" s="104"/>
      <c r="AQ199" s="104"/>
      <c r="AR199" s="104"/>
      <c r="AS199" s="104"/>
      <c r="AT199" s="104"/>
      <c r="AU199" s="104"/>
      <c r="AV199" s="104"/>
      <c r="AW199" s="104"/>
      <c r="AX199" s="104"/>
      <c r="AY199" s="104"/>
      <c r="AZ199" s="104"/>
      <c r="BA199" s="104"/>
      <c r="BB199" s="104"/>
      <c r="BC199" s="104"/>
      <c r="BD199" s="104"/>
      <c r="BE199" s="104"/>
      <c r="BF199" s="104"/>
      <c r="BG199" s="104"/>
      <c r="BH199" s="104"/>
      <c r="BI199" s="104"/>
      <c r="BJ199" s="104"/>
      <c r="BK199" s="104"/>
      <c r="BL199" s="104"/>
      <c r="BM199" s="104"/>
      <c r="BN199" s="104"/>
      <c r="BO199" s="104"/>
      <c r="BP199" s="104"/>
      <c r="BQ199" s="104"/>
    </row>
    <row r="200" spans="2:69">
      <c r="B200" s="104"/>
      <c r="C200" s="155"/>
      <c r="D200" s="104"/>
      <c r="E200" s="104"/>
      <c r="F200" s="104"/>
      <c r="G200" s="104"/>
      <c r="H200" s="104"/>
      <c r="I200" s="104"/>
      <c r="J200" s="104"/>
      <c r="K200" s="104"/>
      <c r="L200" s="104"/>
      <c r="M200" s="147"/>
      <c r="N200" s="104"/>
      <c r="O200" s="104"/>
      <c r="P200" s="104"/>
      <c r="Q200" s="104"/>
      <c r="R200" s="104"/>
      <c r="S200" s="104"/>
      <c r="T200" s="104"/>
      <c r="U200" s="104"/>
      <c r="V200" s="104"/>
      <c r="W200" s="104"/>
      <c r="X200" s="104"/>
      <c r="Y200" s="104"/>
      <c r="Z200" s="104"/>
      <c r="AA200" s="104"/>
      <c r="AB200" s="10"/>
      <c r="AC200" s="104"/>
      <c r="AD200" s="10"/>
      <c r="AE200" s="147"/>
      <c r="AF200" s="104"/>
      <c r="AG200" s="104"/>
      <c r="AH200" s="104"/>
      <c r="AI200" s="104"/>
      <c r="AJ200" s="104"/>
      <c r="AK200" s="104"/>
      <c r="AL200" s="104"/>
      <c r="AM200" s="104"/>
      <c r="AN200" s="104"/>
      <c r="AO200" s="104"/>
      <c r="AP200" s="104"/>
      <c r="AQ200" s="104"/>
      <c r="AR200" s="104"/>
      <c r="AS200" s="104"/>
      <c r="AT200" s="104"/>
      <c r="AU200" s="104"/>
      <c r="AV200" s="104"/>
      <c r="AW200" s="104"/>
      <c r="AX200" s="104"/>
      <c r="AY200" s="104"/>
      <c r="AZ200" s="104"/>
      <c r="BA200" s="104"/>
      <c r="BB200" s="104"/>
      <c r="BC200" s="104"/>
      <c r="BD200" s="104"/>
      <c r="BE200" s="104"/>
      <c r="BF200" s="104"/>
      <c r="BG200" s="104"/>
      <c r="BH200" s="104"/>
      <c r="BI200" s="104"/>
      <c r="BJ200" s="104"/>
      <c r="BK200" s="104"/>
      <c r="BL200" s="104"/>
      <c r="BM200" s="104"/>
      <c r="BN200" s="104"/>
      <c r="BO200" s="104"/>
      <c r="BP200" s="104"/>
      <c r="BQ200" s="104"/>
    </row>
    <row r="201" spans="2:69">
      <c r="B201" s="104"/>
      <c r="C201" s="155"/>
      <c r="D201" s="104"/>
      <c r="E201" s="104"/>
      <c r="F201" s="104"/>
      <c r="G201" s="104"/>
      <c r="H201" s="104"/>
      <c r="I201" s="104"/>
      <c r="J201" s="104"/>
      <c r="K201" s="104"/>
      <c r="L201" s="104"/>
      <c r="M201" s="147"/>
      <c r="N201" s="104"/>
      <c r="O201" s="104"/>
      <c r="P201" s="104"/>
      <c r="Q201" s="104"/>
      <c r="R201" s="104"/>
      <c r="S201" s="104"/>
      <c r="T201" s="104"/>
      <c r="U201" s="104"/>
      <c r="V201" s="104"/>
      <c r="W201" s="104"/>
      <c r="X201" s="104"/>
      <c r="Y201" s="104"/>
      <c r="Z201" s="104"/>
      <c r="AA201" s="104"/>
      <c r="AB201" s="10"/>
      <c r="AC201" s="104"/>
      <c r="AD201" s="10"/>
      <c r="AE201" s="147"/>
      <c r="AF201" s="104"/>
      <c r="AG201" s="104"/>
      <c r="AH201" s="104"/>
      <c r="AI201" s="104"/>
      <c r="AJ201" s="104"/>
      <c r="AK201" s="104"/>
      <c r="AL201" s="104"/>
      <c r="AM201" s="104"/>
      <c r="AN201" s="104"/>
      <c r="AO201" s="104"/>
      <c r="AP201" s="104"/>
      <c r="AQ201" s="104"/>
      <c r="AR201" s="104"/>
      <c r="AS201" s="104"/>
      <c r="AT201" s="104"/>
      <c r="AU201" s="104"/>
      <c r="AV201" s="104"/>
      <c r="AW201" s="104"/>
      <c r="AX201" s="104"/>
      <c r="AY201" s="104"/>
      <c r="AZ201" s="104"/>
      <c r="BA201" s="104"/>
      <c r="BB201" s="104"/>
      <c r="BC201" s="104"/>
      <c r="BD201" s="104"/>
      <c r="BE201" s="104"/>
      <c r="BF201" s="104"/>
      <c r="BG201" s="104"/>
      <c r="BH201" s="104"/>
      <c r="BI201" s="104"/>
      <c r="BJ201" s="104"/>
      <c r="BK201" s="104"/>
      <c r="BL201" s="104"/>
      <c r="BM201" s="104"/>
      <c r="BN201" s="104"/>
      <c r="BO201" s="104"/>
      <c r="BP201" s="104"/>
      <c r="BQ201" s="104"/>
    </row>
    <row r="202" spans="2:69">
      <c r="B202" s="104"/>
      <c r="C202" s="155"/>
      <c r="D202" s="104"/>
      <c r="E202" s="104"/>
      <c r="F202" s="104"/>
      <c r="G202" s="104"/>
      <c r="H202" s="104"/>
      <c r="I202" s="104"/>
      <c r="J202" s="104"/>
      <c r="K202" s="104"/>
      <c r="L202" s="104"/>
      <c r="M202" s="147"/>
      <c r="N202" s="104"/>
      <c r="O202" s="104"/>
      <c r="P202" s="104"/>
      <c r="Q202" s="104"/>
      <c r="R202" s="104"/>
      <c r="S202" s="104"/>
      <c r="T202" s="104"/>
      <c r="U202" s="104"/>
      <c r="V202" s="104"/>
      <c r="W202" s="104"/>
      <c r="X202" s="104"/>
      <c r="Y202" s="104"/>
      <c r="Z202" s="104"/>
      <c r="AA202" s="104"/>
      <c r="AB202" s="10"/>
      <c r="AC202" s="104"/>
      <c r="AD202" s="10"/>
      <c r="AE202" s="147"/>
      <c r="AF202" s="104"/>
      <c r="AG202" s="104"/>
      <c r="AH202" s="104"/>
      <c r="AI202" s="104"/>
      <c r="AJ202" s="104"/>
      <c r="AK202" s="104"/>
      <c r="AL202" s="104"/>
      <c r="AM202" s="104"/>
      <c r="AN202" s="104"/>
      <c r="AO202" s="104"/>
      <c r="AP202" s="104"/>
      <c r="AQ202" s="104"/>
      <c r="AR202" s="104"/>
      <c r="AS202" s="104"/>
      <c r="AT202" s="104"/>
      <c r="AU202" s="104"/>
      <c r="AV202" s="104"/>
      <c r="AW202" s="104"/>
      <c r="AX202" s="104"/>
      <c r="AY202" s="104"/>
      <c r="AZ202" s="104"/>
      <c r="BA202" s="104"/>
      <c r="BB202" s="104"/>
      <c r="BC202" s="104"/>
      <c r="BD202" s="104"/>
      <c r="BE202" s="104"/>
      <c r="BF202" s="104"/>
      <c r="BG202" s="104"/>
      <c r="BH202" s="104"/>
      <c r="BI202" s="104"/>
      <c r="BJ202" s="104"/>
      <c r="BK202" s="104"/>
      <c r="BL202" s="104"/>
      <c r="BM202" s="104"/>
      <c r="BN202" s="104"/>
      <c r="BO202" s="104"/>
      <c r="BP202" s="104"/>
      <c r="BQ202" s="104"/>
    </row>
    <row r="203" spans="2:69">
      <c r="B203" s="104"/>
      <c r="C203" s="155"/>
      <c r="D203" s="104"/>
      <c r="E203" s="104"/>
      <c r="F203" s="104"/>
      <c r="G203" s="104"/>
      <c r="H203" s="104"/>
      <c r="I203" s="104"/>
      <c r="J203" s="104"/>
      <c r="K203" s="104"/>
      <c r="L203" s="104"/>
      <c r="M203" s="147"/>
      <c r="N203" s="104"/>
      <c r="O203" s="104"/>
      <c r="P203" s="104"/>
      <c r="Q203" s="104"/>
      <c r="R203" s="104"/>
      <c r="S203" s="104"/>
      <c r="T203" s="104"/>
      <c r="U203" s="104"/>
      <c r="V203" s="104"/>
      <c r="W203" s="104"/>
      <c r="X203" s="104"/>
      <c r="Y203" s="104"/>
      <c r="Z203" s="104"/>
      <c r="AA203" s="104"/>
      <c r="AB203" s="10"/>
      <c r="AC203" s="104"/>
      <c r="AD203" s="10"/>
      <c r="AE203" s="147"/>
      <c r="AF203" s="104"/>
      <c r="AG203" s="104"/>
      <c r="AH203" s="104"/>
      <c r="AI203" s="104"/>
      <c r="AJ203" s="104"/>
      <c r="AK203" s="104"/>
      <c r="AL203" s="104"/>
      <c r="AM203" s="104"/>
      <c r="AN203" s="104"/>
      <c r="AO203" s="104"/>
      <c r="AP203" s="104"/>
      <c r="AQ203" s="104"/>
      <c r="AR203" s="104"/>
      <c r="AS203" s="104"/>
      <c r="AT203" s="104"/>
      <c r="AU203" s="104"/>
      <c r="AV203" s="104"/>
      <c r="AW203" s="104"/>
      <c r="AX203" s="104"/>
      <c r="AY203" s="104"/>
      <c r="AZ203" s="104"/>
      <c r="BA203" s="104"/>
      <c r="BB203" s="104"/>
      <c r="BC203" s="104"/>
      <c r="BD203" s="104"/>
      <c r="BE203" s="104"/>
      <c r="BF203" s="104"/>
      <c r="BG203" s="104"/>
      <c r="BH203" s="104"/>
      <c r="BI203" s="104"/>
      <c r="BJ203" s="104"/>
      <c r="BK203" s="104"/>
      <c r="BL203" s="104"/>
      <c r="BM203" s="104"/>
      <c r="BN203" s="104"/>
      <c r="BO203" s="104"/>
      <c r="BP203" s="104"/>
      <c r="BQ203" s="104"/>
    </row>
    <row r="204" spans="2:69">
      <c r="B204" s="104"/>
      <c r="C204" s="155"/>
      <c r="D204" s="104"/>
      <c r="E204" s="104"/>
      <c r="F204" s="104"/>
      <c r="G204" s="104"/>
      <c r="H204" s="104"/>
      <c r="I204" s="104"/>
      <c r="J204" s="104"/>
      <c r="K204" s="104"/>
      <c r="L204" s="104"/>
      <c r="M204" s="147"/>
      <c r="N204" s="104"/>
      <c r="O204" s="104"/>
      <c r="P204" s="104"/>
      <c r="Q204" s="104"/>
      <c r="R204" s="104"/>
      <c r="S204" s="104"/>
      <c r="T204" s="104"/>
      <c r="U204" s="104"/>
      <c r="V204" s="104"/>
      <c r="W204" s="104"/>
      <c r="X204" s="104"/>
      <c r="Y204" s="104"/>
      <c r="Z204" s="104"/>
      <c r="AA204" s="104"/>
      <c r="AB204" s="10"/>
      <c r="AC204" s="104"/>
      <c r="AD204" s="10"/>
      <c r="AE204" s="147"/>
      <c r="AF204" s="104"/>
      <c r="AG204" s="104"/>
      <c r="AH204" s="104"/>
      <c r="AI204" s="104"/>
      <c r="AJ204" s="104"/>
      <c r="AK204" s="104"/>
      <c r="AL204" s="104"/>
      <c r="AM204" s="104"/>
      <c r="AN204" s="104"/>
      <c r="AO204" s="104"/>
      <c r="AP204" s="104"/>
      <c r="AQ204" s="104"/>
      <c r="AR204" s="104"/>
      <c r="AS204" s="104"/>
      <c r="AT204" s="104"/>
      <c r="AU204" s="104"/>
      <c r="AV204" s="104"/>
      <c r="AW204" s="104"/>
      <c r="AX204" s="104"/>
      <c r="AY204" s="104"/>
      <c r="AZ204" s="104"/>
      <c r="BA204" s="104"/>
      <c r="BB204" s="104"/>
      <c r="BC204" s="104"/>
      <c r="BD204" s="104"/>
      <c r="BE204" s="104"/>
      <c r="BF204" s="104"/>
      <c r="BG204" s="104"/>
      <c r="BH204" s="104"/>
      <c r="BI204" s="104"/>
      <c r="BJ204" s="104"/>
      <c r="BK204" s="104"/>
      <c r="BL204" s="104"/>
      <c r="BM204" s="104"/>
      <c r="BN204" s="104"/>
      <c r="BO204" s="104"/>
      <c r="BP204" s="104"/>
      <c r="BQ204" s="104"/>
    </row>
    <row r="205" spans="2:69">
      <c r="B205" s="104"/>
      <c r="C205" s="155"/>
      <c r="D205" s="104"/>
      <c r="E205" s="104"/>
      <c r="F205" s="104"/>
      <c r="G205" s="104"/>
      <c r="H205" s="104"/>
      <c r="I205" s="104"/>
      <c r="J205" s="104"/>
      <c r="K205" s="104"/>
      <c r="L205" s="104"/>
      <c r="M205" s="147"/>
      <c r="N205" s="104"/>
      <c r="O205" s="104"/>
      <c r="P205" s="104"/>
      <c r="Q205" s="104"/>
      <c r="R205" s="104"/>
      <c r="S205" s="104"/>
      <c r="T205" s="104"/>
      <c r="U205" s="104"/>
      <c r="V205" s="104"/>
      <c r="W205" s="104"/>
      <c r="X205" s="104"/>
      <c r="Y205" s="104"/>
      <c r="Z205" s="104"/>
      <c r="AA205" s="104"/>
      <c r="AB205" s="10"/>
      <c r="AC205" s="104"/>
      <c r="AD205" s="10"/>
      <c r="AE205" s="147"/>
      <c r="AF205" s="104"/>
      <c r="AG205" s="104"/>
      <c r="AH205" s="104"/>
      <c r="AI205" s="104"/>
      <c r="AJ205" s="104"/>
      <c r="AK205" s="104"/>
      <c r="AL205" s="104"/>
      <c r="AM205" s="104"/>
      <c r="AN205" s="104"/>
      <c r="AO205" s="104"/>
      <c r="AP205" s="104"/>
      <c r="AQ205" s="104"/>
      <c r="AR205" s="104"/>
      <c r="AS205" s="104"/>
      <c r="AT205" s="104"/>
      <c r="AU205" s="104"/>
      <c r="AV205" s="104"/>
      <c r="AW205" s="104"/>
      <c r="AX205" s="104"/>
      <c r="AY205" s="104"/>
      <c r="AZ205" s="104"/>
      <c r="BA205" s="104"/>
      <c r="BB205" s="104"/>
      <c r="BC205" s="104"/>
      <c r="BD205" s="104"/>
      <c r="BE205" s="104"/>
      <c r="BF205" s="104"/>
      <c r="BG205" s="104"/>
      <c r="BH205" s="104"/>
      <c r="BI205" s="104"/>
      <c r="BJ205" s="104"/>
      <c r="BK205" s="104"/>
      <c r="BL205" s="104"/>
      <c r="BM205" s="104"/>
      <c r="BN205" s="104"/>
      <c r="BO205" s="104"/>
      <c r="BP205" s="104"/>
      <c r="BQ205" s="104"/>
    </row>
    <row r="206" spans="2:69">
      <c r="B206" s="104"/>
      <c r="C206" s="155"/>
      <c r="D206" s="104"/>
      <c r="E206" s="104"/>
      <c r="F206" s="104"/>
      <c r="G206" s="104"/>
      <c r="H206" s="104"/>
      <c r="I206" s="104"/>
      <c r="J206" s="104"/>
      <c r="K206" s="104"/>
      <c r="L206" s="104"/>
      <c r="M206" s="147"/>
      <c r="N206" s="104"/>
      <c r="O206" s="104"/>
      <c r="P206" s="104"/>
      <c r="Q206" s="104"/>
      <c r="R206" s="104"/>
      <c r="S206" s="104"/>
      <c r="T206" s="104"/>
      <c r="U206" s="104"/>
      <c r="V206" s="104"/>
      <c r="W206" s="104"/>
      <c r="X206" s="104"/>
      <c r="Y206" s="104"/>
      <c r="Z206" s="104"/>
      <c r="AA206" s="104"/>
      <c r="AB206" s="10"/>
      <c r="AC206" s="104"/>
      <c r="AD206" s="10"/>
      <c r="AE206" s="147"/>
      <c r="AF206" s="104"/>
      <c r="AG206" s="104"/>
      <c r="AH206" s="104"/>
      <c r="AI206" s="104"/>
      <c r="AJ206" s="104"/>
      <c r="AK206" s="104"/>
      <c r="AL206" s="104"/>
      <c r="AM206" s="104"/>
      <c r="AN206" s="104"/>
      <c r="AO206" s="104"/>
      <c r="AP206" s="104"/>
      <c r="AQ206" s="104"/>
      <c r="AR206" s="104"/>
      <c r="AS206" s="104"/>
      <c r="AT206" s="104"/>
      <c r="AU206" s="104"/>
      <c r="AV206" s="104"/>
      <c r="AW206" s="104"/>
      <c r="AX206" s="104"/>
      <c r="AY206" s="104"/>
      <c r="AZ206" s="104"/>
      <c r="BA206" s="104"/>
      <c r="BB206" s="104"/>
      <c r="BC206" s="104"/>
      <c r="BD206" s="104"/>
      <c r="BE206" s="104"/>
      <c r="BF206" s="104"/>
      <c r="BG206" s="104"/>
      <c r="BH206" s="104"/>
      <c r="BI206" s="104"/>
      <c r="BJ206" s="104"/>
      <c r="BK206" s="104"/>
      <c r="BL206" s="104"/>
      <c r="BM206" s="104"/>
      <c r="BN206" s="104"/>
      <c r="BO206" s="104"/>
      <c r="BP206" s="104"/>
      <c r="BQ206" s="104"/>
    </row>
    <row r="207" spans="2:69">
      <c r="B207" s="104"/>
      <c r="C207" s="155"/>
      <c r="D207" s="104"/>
      <c r="E207" s="104"/>
      <c r="F207" s="104"/>
      <c r="G207" s="104"/>
      <c r="H207" s="104"/>
      <c r="I207" s="104"/>
      <c r="J207" s="104"/>
      <c r="K207" s="104"/>
      <c r="L207" s="104"/>
      <c r="M207" s="147"/>
      <c r="N207" s="104"/>
      <c r="O207" s="104"/>
      <c r="P207" s="104"/>
      <c r="Q207" s="104"/>
      <c r="R207" s="104"/>
      <c r="S207" s="104"/>
      <c r="T207" s="104"/>
      <c r="U207" s="104"/>
      <c r="V207" s="104"/>
      <c r="W207" s="104"/>
      <c r="X207" s="104"/>
      <c r="Y207" s="104"/>
      <c r="Z207" s="104"/>
      <c r="AA207" s="104"/>
      <c r="AB207" s="10"/>
      <c r="AC207" s="104"/>
      <c r="AD207" s="10"/>
      <c r="AE207" s="147"/>
      <c r="AF207" s="104"/>
      <c r="AG207" s="104"/>
      <c r="AH207" s="104"/>
      <c r="AI207" s="104"/>
      <c r="AJ207" s="104"/>
      <c r="AK207" s="104"/>
      <c r="AL207" s="104"/>
      <c r="AM207" s="104"/>
      <c r="AN207" s="104"/>
      <c r="AO207" s="104"/>
      <c r="AP207" s="104"/>
      <c r="AQ207" s="104"/>
      <c r="AR207" s="104"/>
      <c r="AS207" s="104"/>
      <c r="AT207" s="104"/>
      <c r="AU207" s="104"/>
      <c r="AV207" s="104"/>
      <c r="AW207" s="104"/>
      <c r="AX207" s="104"/>
      <c r="AY207" s="104"/>
      <c r="AZ207" s="104"/>
      <c r="BA207" s="104"/>
      <c r="BB207" s="104"/>
      <c r="BC207" s="104"/>
      <c r="BD207" s="104"/>
      <c r="BE207" s="104"/>
      <c r="BF207" s="104"/>
      <c r="BG207" s="104"/>
      <c r="BH207" s="104"/>
      <c r="BI207" s="104"/>
      <c r="BJ207" s="104"/>
      <c r="BK207" s="104"/>
      <c r="BL207" s="104"/>
      <c r="BM207" s="104"/>
      <c r="BN207" s="104"/>
      <c r="BO207" s="104"/>
      <c r="BP207" s="104"/>
      <c r="BQ207" s="104"/>
    </row>
    <row r="208" spans="2:69">
      <c r="B208" s="104"/>
      <c r="C208" s="155"/>
      <c r="D208" s="104"/>
      <c r="E208" s="104"/>
      <c r="F208" s="104"/>
      <c r="G208" s="104"/>
      <c r="H208" s="104"/>
      <c r="I208" s="104"/>
      <c r="J208" s="104"/>
      <c r="K208" s="104"/>
      <c r="L208" s="104"/>
      <c r="M208" s="147"/>
      <c r="N208" s="104"/>
      <c r="O208" s="104"/>
      <c r="P208" s="104"/>
      <c r="Q208" s="104"/>
      <c r="R208" s="104"/>
      <c r="S208" s="104"/>
      <c r="T208" s="104"/>
      <c r="U208" s="104"/>
      <c r="V208" s="104"/>
      <c r="W208" s="104"/>
      <c r="X208" s="104"/>
      <c r="Y208" s="104"/>
      <c r="Z208" s="104"/>
      <c r="AA208" s="104"/>
      <c r="AB208" s="10"/>
      <c r="AC208" s="104"/>
      <c r="AD208" s="10"/>
      <c r="AE208" s="147"/>
      <c r="AF208" s="104"/>
      <c r="AG208" s="104"/>
      <c r="AH208" s="104"/>
      <c r="AI208" s="104"/>
      <c r="AJ208" s="104"/>
      <c r="AK208" s="104"/>
      <c r="AL208" s="104"/>
      <c r="AM208" s="104"/>
      <c r="AN208" s="104"/>
      <c r="AO208" s="104"/>
      <c r="AP208" s="104"/>
      <c r="AQ208" s="104"/>
      <c r="AR208" s="104"/>
      <c r="AS208" s="104"/>
      <c r="AT208" s="104"/>
      <c r="AU208" s="104"/>
      <c r="AV208" s="104"/>
      <c r="AW208" s="104"/>
      <c r="AX208" s="104"/>
      <c r="AY208" s="104"/>
      <c r="AZ208" s="104"/>
      <c r="BA208" s="104"/>
      <c r="BB208" s="104"/>
      <c r="BC208" s="104"/>
      <c r="BD208" s="104"/>
      <c r="BE208" s="104"/>
      <c r="BF208" s="104"/>
      <c r="BG208" s="104"/>
      <c r="BH208" s="104"/>
      <c r="BI208" s="104"/>
      <c r="BJ208" s="104"/>
      <c r="BK208" s="104"/>
      <c r="BL208" s="104"/>
      <c r="BM208" s="104"/>
      <c r="BN208" s="104"/>
      <c r="BO208" s="104"/>
      <c r="BP208" s="104"/>
      <c r="BQ208" s="104"/>
    </row>
    <row r="209" spans="2:69">
      <c r="B209" s="104"/>
      <c r="C209" s="155"/>
      <c r="D209" s="104"/>
      <c r="E209" s="104"/>
      <c r="F209" s="104"/>
      <c r="G209" s="104"/>
      <c r="H209" s="104"/>
      <c r="I209" s="104"/>
      <c r="J209" s="104"/>
      <c r="K209" s="104"/>
      <c r="L209" s="104"/>
      <c r="M209" s="147"/>
      <c r="N209" s="104"/>
      <c r="O209" s="104"/>
      <c r="P209" s="104"/>
      <c r="Q209" s="104"/>
      <c r="R209" s="104"/>
      <c r="S209" s="104"/>
      <c r="T209" s="104"/>
      <c r="U209" s="104"/>
      <c r="V209" s="104"/>
      <c r="W209" s="104"/>
      <c r="X209" s="104"/>
      <c r="Y209" s="104"/>
      <c r="Z209" s="104"/>
      <c r="AA209" s="104"/>
      <c r="AB209" s="10"/>
      <c r="AC209" s="104"/>
      <c r="AD209" s="10"/>
      <c r="AE209" s="147"/>
      <c r="AF209" s="104"/>
      <c r="AG209" s="104"/>
      <c r="AH209" s="104"/>
      <c r="AI209" s="104"/>
      <c r="AJ209" s="104"/>
      <c r="AK209" s="104"/>
      <c r="AL209" s="104"/>
      <c r="AM209" s="104"/>
      <c r="AN209" s="104"/>
      <c r="AO209" s="104"/>
      <c r="AP209" s="104"/>
      <c r="AQ209" s="104"/>
      <c r="AR209" s="104"/>
      <c r="AS209" s="104"/>
      <c r="AT209" s="104"/>
      <c r="AU209" s="104"/>
      <c r="AV209" s="104"/>
      <c r="AW209" s="104"/>
      <c r="AX209" s="104"/>
      <c r="AY209" s="104"/>
      <c r="AZ209" s="104"/>
      <c r="BA209" s="104"/>
      <c r="BB209" s="104"/>
      <c r="BC209" s="104"/>
      <c r="BD209" s="104"/>
      <c r="BE209" s="104"/>
      <c r="BF209" s="104"/>
      <c r="BG209" s="104"/>
      <c r="BH209" s="104"/>
      <c r="BI209" s="104"/>
      <c r="BJ209" s="104"/>
      <c r="BK209" s="104"/>
      <c r="BL209" s="104"/>
      <c r="BM209" s="104"/>
      <c r="BN209" s="104"/>
      <c r="BO209" s="104"/>
      <c r="BP209" s="104"/>
      <c r="BQ209" s="104"/>
    </row>
    <row r="210" spans="2:69">
      <c r="B210" s="104"/>
      <c r="C210" s="155"/>
      <c r="D210" s="104"/>
      <c r="E210" s="104"/>
      <c r="F210" s="104"/>
      <c r="G210" s="104"/>
      <c r="H210" s="104"/>
      <c r="I210" s="104"/>
      <c r="J210" s="104"/>
      <c r="K210" s="104"/>
      <c r="L210" s="104"/>
      <c r="M210" s="147"/>
      <c r="N210" s="104"/>
      <c r="O210" s="104"/>
      <c r="P210" s="104"/>
      <c r="Q210" s="104"/>
      <c r="R210" s="104"/>
      <c r="S210" s="104"/>
      <c r="T210" s="104"/>
      <c r="U210" s="104"/>
      <c r="V210" s="104"/>
      <c r="W210" s="104"/>
      <c r="X210" s="104"/>
      <c r="Y210" s="104"/>
      <c r="Z210" s="104"/>
      <c r="AA210" s="104"/>
      <c r="AB210" s="10"/>
      <c r="AC210" s="104"/>
      <c r="AD210" s="10"/>
      <c r="AE210" s="147"/>
      <c r="AF210" s="104"/>
      <c r="AG210" s="104"/>
      <c r="AH210" s="104"/>
      <c r="AI210" s="104"/>
      <c r="AJ210" s="104"/>
      <c r="AK210" s="104"/>
      <c r="AL210" s="104"/>
      <c r="AM210" s="104"/>
      <c r="AN210" s="104"/>
      <c r="AO210" s="104"/>
      <c r="AP210" s="104"/>
      <c r="AQ210" s="104"/>
      <c r="AR210" s="104"/>
      <c r="AS210" s="104"/>
      <c r="AT210" s="104"/>
      <c r="AU210" s="104"/>
      <c r="AV210" s="104"/>
      <c r="AW210" s="104"/>
      <c r="AX210" s="104"/>
      <c r="AY210" s="104"/>
      <c r="AZ210" s="104"/>
      <c r="BA210" s="104"/>
      <c r="BB210" s="104"/>
      <c r="BC210" s="104"/>
      <c r="BD210" s="104"/>
      <c r="BE210" s="104"/>
      <c r="BF210" s="104"/>
      <c r="BG210" s="104"/>
      <c r="BH210" s="104"/>
      <c r="BI210" s="104"/>
      <c r="BJ210" s="104"/>
      <c r="BK210" s="104"/>
      <c r="BL210" s="104"/>
      <c r="BM210" s="104"/>
      <c r="BN210" s="104"/>
      <c r="BO210" s="104"/>
      <c r="BP210" s="104"/>
      <c r="BQ210" s="104"/>
    </row>
    <row r="211" spans="2:69">
      <c r="B211" s="104"/>
      <c r="C211" s="155"/>
      <c r="D211" s="104"/>
      <c r="E211" s="104"/>
      <c r="F211" s="104"/>
      <c r="G211" s="104"/>
      <c r="H211" s="104"/>
      <c r="I211" s="104"/>
      <c r="J211" s="104"/>
      <c r="K211" s="104"/>
      <c r="L211" s="104"/>
      <c r="M211" s="147"/>
      <c r="N211" s="104"/>
      <c r="O211" s="104"/>
      <c r="P211" s="104"/>
      <c r="Q211" s="104"/>
      <c r="R211" s="104"/>
      <c r="S211" s="104"/>
      <c r="T211" s="104"/>
      <c r="U211" s="104"/>
      <c r="V211" s="104"/>
      <c r="W211" s="104"/>
      <c r="X211" s="104"/>
      <c r="Y211" s="104"/>
      <c r="Z211" s="104"/>
      <c r="AA211" s="104"/>
      <c r="AB211" s="10"/>
      <c r="AC211" s="104"/>
      <c r="AD211" s="10"/>
      <c r="AE211" s="147"/>
      <c r="AF211" s="104"/>
      <c r="AG211" s="104"/>
      <c r="AH211" s="104"/>
      <c r="AI211" s="104"/>
      <c r="AJ211" s="104"/>
      <c r="AK211" s="104"/>
      <c r="AL211" s="104"/>
      <c r="AM211" s="104"/>
      <c r="AN211" s="104"/>
      <c r="AO211" s="104"/>
      <c r="AP211" s="104"/>
      <c r="AQ211" s="104"/>
      <c r="AR211" s="104"/>
      <c r="AS211" s="104"/>
      <c r="AT211" s="104"/>
      <c r="AU211" s="104"/>
      <c r="AV211" s="104"/>
      <c r="AW211" s="104"/>
      <c r="AX211" s="104"/>
      <c r="AY211" s="104"/>
      <c r="AZ211" s="104"/>
      <c r="BA211" s="104"/>
      <c r="BB211" s="104"/>
      <c r="BC211" s="104"/>
      <c r="BD211" s="104"/>
      <c r="BE211" s="104"/>
      <c r="BF211" s="104"/>
      <c r="BG211" s="104"/>
      <c r="BH211" s="104"/>
      <c r="BI211" s="104"/>
      <c r="BJ211" s="104"/>
      <c r="BK211" s="104"/>
      <c r="BL211" s="104"/>
      <c r="BM211" s="104"/>
      <c r="BN211" s="104"/>
      <c r="BO211" s="104"/>
      <c r="BP211" s="104"/>
      <c r="BQ211" s="104"/>
    </row>
    <row r="212" spans="2:69">
      <c r="B212" s="104"/>
      <c r="C212" s="155"/>
      <c r="D212" s="104"/>
      <c r="E212" s="104"/>
      <c r="F212" s="104"/>
      <c r="G212" s="104"/>
      <c r="H212" s="104"/>
      <c r="I212" s="104"/>
      <c r="J212" s="104"/>
      <c r="K212" s="104"/>
      <c r="L212" s="104"/>
      <c r="M212" s="147"/>
      <c r="N212" s="104"/>
      <c r="O212" s="104"/>
      <c r="P212" s="104"/>
      <c r="Q212" s="104"/>
      <c r="R212" s="104"/>
      <c r="S212" s="104"/>
      <c r="T212" s="104"/>
      <c r="U212" s="104"/>
      <c r="V212" s="104"/>
      <c r="W212" s="104"/>
      <c r="X212" s="104"/>
      <c r="Y212" s="104"/>
      <c r="Z212" s="104"/>
      <c r="AA212" s="104"/>
      <c r="AB212" s="10"/>
      <c r="AC212" s="104"/>
      <c r="AD212" s="10"/>
      <c r="AE212" s="147"/>
      <c r="AF212" s="104"/>
      <c r="AG212" s="104"/>
      <c r="AH212" s="104"/>
      <c r="AI212" s="104"/>
      <c r="AJ212" s="104"/>
      <c r="AK212" s="104"/>
      <c r="AL212" s="104"/>
      <c r="AM212" s="104"/>
      <c r="AN212" s="104"/>
      <c r="AO212" s="104"/>
      <c r="AP212" s="104"/>
      <c r="AQ212" s="104"/>
      <c r="AR212" s="104"/>
      <c r="AS212" s="104"/>
      <c r="AT212" s="104"/>
      <c r="AU212" s="104"/>
      <c r="AV212" s="104"/>
      <c r="AW212" s="104"/>
      <c r="AX212" s="104"/>
      <c r="AY212" s="104"/>
      <c r="AZ212" s="104"/>
      <c r="BA212" s="104"/>
      <c r="BB212" s="104"/>
      <c r="BC212" s="104"/>
      <c r="BD212" s="104"/>
      <c r="BE212" s="104"/>
      <c r="BF212" s="104"/>
      <c r="BG212" s="104"/>
      <c r="BH212" s="104"/>
      <c r="BI212" s="104"/>
      <c r="BJ212" s="104"/>
      <c r="BK212" s="104"/>
      <c r="BL212" s="104"/>
      <c r="BM212" s="104"/>
      <c r="BN212" s="104"/>
      <c r="BO212" s="104"/>
      <c r="BP212" s="104"/>
      <c r="BQ212" s="104"/>
    </row>
    <row r="213" spans="2:69">
      <c r="B213" s="104"/>
      <c r="C213" s="155"/>
      <c r="D213" s="104"/>
      <c r="E213" s="104"/>
      <c r="F213" s="104"/>
      <c r="G213" s="104"/>
      <c r="H213" s="104"/>
      <c r="I213" s="104"/>
      <c r="J213" s="104"/>
      <c r="K213" s="104"/>
      <c r="L213" s="104"/>
      <c r="M213" s="147"/>
      <c r="N213" s="104"/>
      <c r="O213" s="104"/>
      <c r="P213" s="104"/>
      <c r="Q213" s="104"/>
      <c r="R213" s="104"/>
      <c r="S213" s="104"/>
      <c r="T213" s="104"/>
      <c r="U213" s="104"/>
      <c r="V213" s="104"/>
      <c r="W213" s="104"/>
      <c r="X213" s="104"/>
      <c r="Y213" s="104"/>
      <c r="Z213" s="104"/>
      <c r="AA213" s="104"/>
      <c r="AB213" s="10"/>
      <c r="AC213" s="104"/>
      <c r="AD213" s="10"/>
      <c r="AE213" s="147"/>
      <c r="AF213" s="104"/>
      <c r="AG213" s="104"/>
      <c r="AH213" s="104"/>
      <c r="AI213" s="104"/>
      <c r="AJ213" s="104"/>
      <c r="AK213" s="104"/>
      <c r="AL213" s="104"/>
      <c r="AM213" s="104"/>
      <c r="AN213" s="104"/>
      <c r="AO213" s="104"/>
      <c r="AP213" s="104"/>
      <c r="AQ213" s="104"/>
      <c r="AR213" s="104"/>
      <c r="AS213" s="104"/>
      <c r="AT213" s="104"/>
      <c r="AU213" s="104"/>
      <c r="AV213" s="104"/>
      <c r="AW213" s="104"/>
      <c r="AX213" s="104"/>
      <c r="AY213" s="104"/>
      <c r="AZ213" s="104"/>
      <c r="BA213" s="104"/>
      <c r="BB213" s="104"/>
      <c r="BC213" s="104"/>
      <c r="BD213" s="104"/>
      <c r="BE213" s="104"/>
      <c r="BF213" s="104"/>
      <c r="BG213" s="104"/>
      <c r="BH213" s="104"/>
      <c r="BI213" s="104"/>
      <c r="BJ213" s="104"/>
      <c r="BK213" s="104"/>
      <c r="BL213" s="104"/>
      <c r="BM213" s="104"/>
      <c r="BN213" s="104"/>
      <c r="BO213" s="104"/>
      <c r="BP213" s="104"/>
      <c r="BQ213" s="104"/>
    </row>
    <row r="214" spans="2:69">
      <c r="B214" s="104"/>
      <c r="C214" s="155"/>
      <c r="D214" s="104"/>
      <c r="E214" s="104"/>
      <c r="F214" s="104"/>
      <c r="G214" s="104"/>
      <c r="H214" s="104"/>
      <c r="I214" s="104"/>
      <c r="J214" s="104"/>
      <c r="K214" s="104"/>
      <c r="L214" s="104"/>
      <c r="M214" s="147"/>
      <c r="N214" s="104"/>
      <c r="O214" s="104"/>
      <c r="P214" s="104"/>
      <c r="Q214" s="104"/>
      <c r="R214" s="104"/>
      <c r="S214" s="104"/>
      <c r="T214" s="104"/>
      <c r="U214" s="104"/>
      <c r="V214" s="104"/>
      <c r="W214" s="104"/>
      <c r="X214" s="104"/>
      <c r="Y214" s="104"/>
      <c r="Z214" s="104"/>
      <c r="AA214" s="104"/>
      <c r="AB214" s="10"/>
      <c r="AC214" s="104"/>
      <c r="AD214" s="10"/>
      <c r="AE214" s="147"/>
      <c r="AF214" s="104"/>
      <c r="AG214" s="104"/>
      <c r="AH214" s="104"/>
      <c r="AI214" s="104"/>
      <c r="AJ214" s="104"/>
      <c r="AK214" s="104"/>
      <c r="AL214" s="104"/>
      <c r="AM214" s="104"/>
      <c r="AN214" s="104"/>
      <c r="AO214" s="104"/>
      <c r="AP214" s="104"/>
      <c r="AQ214" s="104"/>
      <c r="AR214" s="104"/>
      <c r="AS214" s="104"/>
      <c r="AT214" s="104"/>
      <c r="AU214" s="104"/>
      <c r="AV214" s="104"/>
      <c r="AW214" s="104"/>
      <c r="AX214" s="104"/>
      <c r="AY214" s="104"/>
      <c r="AZ214" s="104"/>
      <c r="BA214" s="104"/>
      <c r="BB214" s="104"/>
      <c r="BC214" s="104"/>
      <c r="BD214" s="104"/>
      <c r="BE214" s="104"/>
      <c r="BF214" s="104"/>
      <c r="BG214" s="104"/>
      <c r="BH214" s="104"/>
      <c r="BI214" s="104"/>
      <c r="BJ214" s="104"/>
      <c r="BK214" s="104"/>
      <c r="BL214" s="104"/>
      <c r="BM214" s="104"/>
      <c r="BN214" s="104"/>
      <c r="BO214" s="104"/>
      <c r="BP214" s="104"/>
      <c r="BQ214" s="104"/>
    </row>
    <row r="215" spans="2:69">
      <c r="B215" s="104"/>
      <c r="C215" s="155"/>
      <c r="D215" s="104"/>
      <c r="E215" s="104"/>
      <c r="F215" s="104"/>
      <c r="G215" s="104"/>
      <c r="H215" s="104"/>
      <c r="I215" s="104"/>
      <c r="J215" s="104"/>
      <c r="K215" s="104"/>
      <c r="L215" s="104"/>
      <c r="M215" s="147"/>
      <c r="N215" s="104"/>
      <c r="O215" s="104"/>
      <c r="P215" s="104"/>
      <c r="Q215" s="104"/>
      <c r="R215" s="104"/>
      <c r="S215" s="104"/>
      <c r="T215" s="104"/>
      <c r="U215" s="104"/>
      <c r="V215" s="104"/>
      <c r="W215" s="104"/>
      <c r="X215" s="104"/>
      <c r="Y215" s="104"/>
      <c r="Z215" s="104"/>
      <c r="AA215" s="104"/>
      <c r="AB215" s="10"/>
      <c r="AC215" s="104"/>
      <c r="AD215" s="10"/>
      <c r="AE215" s="147"/>
      <c r="AF215" s="104"/>
      <c r="AG215" s="104"/>
      <c r="AH215" s="104"/>
      <c r="AI215" s="104"/>
      <c r="AJ215" s="104"/>
      <c r="AK215" s="104"/>
      <c r="AL215" s="104"/>
      <c r="AM215" s="104"/>
      <c r="AN215" s="104"/>
      <c r="AO215" s="104"/>
      <c r="AP215" s="104"/>
      <c r="AQ215" s="104"/>
      <c r="AR215" s="104"/>
      <c r="AS215" s="104"/>
      <c r="AT215" s="104"/>
      <c r="AU215" s="104"/>
      <c r="AV215" s="104"/>
      <c r="AW215" s="104"/>
      <c r="AX215" s="104"/>
      <c r="AY215" s="104"/>
      <c r="AZ215" s="104"/>
      <c r="BA215" s="104"/>
      <c r="BB215" s="104"/>
      <c r="BC215" s="104"/>
      <c r="BD215" s="104"/>
      <c r="BE215" s="104"/>
      <c r="BF215" s="104"/>
      <c r="BG215" s="104"/>
      <c r="BH215" s="104"/>
      <c r="BI215" s="104"/>
      <c r="BJ215" s="104"/>
      <c r="BK215" s="104"/>
      <c r="BL215" s="104"/>
      <c r="BM215" s="104"/>
      <c r="BN215" s="104"/>
      <c r="BO215" s="104"/>
      <c r="BP215" s="104"/>
      <c r="BQ215" s="104"/>
    </row>
    <row r="216" spans="2:69">
      <c r="B216" s="104"/>
      <c r="C216" s="155"/>
      <c r="D216" s="104"/>
      <c r="E216" s="104"/>
      <c r="F216" s="104"/>
      <c r="G216" s="104"/>
      <c r="H216" s="104"/>
      <c r="I216" s="104"/>
      <c r="J216" s="104"/>
      <c r="K216" s="104"/>
      <c r="L216" s="104"/>
      <c r="M216" s="147"/>
      <c r="N216" s="104"/>
      <c r="O216" s="104"/>
      <c r="P216" s="104"/>
      <c r="Q216" s="104"/>
      <c r="R216" s="104"/>
      <c r="S216" s="104"/>
      <c r="T216" s="104"/>
      <c r="U216" s="104"/>
      <c r="V216" s="104"/>
      <c r="W216" s="104"/>
      <c r="X216" s="104"/>
      <c r="Y216" s="104"/>
      <c r="Z216" s="104"/>
      <c r="AA216" s="104"/>
      <c r="AB216" s="10"/>
      <c r="AC216" s="104"/>
      <c r="AD216" s="10"/>
      <c r="AE216" s="147"/>
      <c r="AF216" s="104"/>
      <c r="AG216" s="104"/>
      <c r="AH216" s="104"/>
      <c r="AI216" s="104"/>
      <c r="AJ216" s="104"/>
      <c r="AK216" s="104"/>
      <c r="AL216" s="104"/>
      <c r="AM216" s="104"/>
      <c r="AN216" s="104"/>
      <c r="AO216" s="104"/>
      <c r="AP216" s="104"/>
      <c r="AQ216" s="104"/>
      <c r="AR216" s="104"/>
      <c r="AS216" s="104"/>
      <c r="AT216" s="104"/>
      <c r="AU216" s="104"/>
      <c r="AV216" s="104"/>
      <c r="AW216" s="104"/>
      <c r="AX216" s="104"/>
      <c r="AY216" s="104"/>
      <c r="AZ216" s="104"/>
      <c r="BA216" s="104"/>
      <c r="BB216" s="104"/>
      <c r="BC216" s="104"/>
      <c r="BD216" s="104"/>
      <c r="BE216" s="104"/>
      <c r="BF216" s="104"/>
      <c r="BG216" s="104"/>
      <c r="BH216" s="104"/>
      <c r="BI216" s="104"/>
      <c r="BJ216" s="104"/>
      <c r="BK216" s="104"/>
      <c r="BL216" s="104"/>
      <c r="BM216" s="104"/>
      <c r="BN216" s="104"/>
      <c r="BO216" s="104"/>
      <c r="BP216" s="104"/>
      <c r="BQ216" s="104"/>
    </row>
    <row r="217" spans="2:69">
      <c r="B217" s="104"/>
      <c r="C217" s="155"/>
      <c r="D217" s="104"/>
      <c r="E217" s="104"/>
      <c r="F217" s="104"/>
      <c r="G217" s="104"/>
      <c r="H217" s="104"/>
      <c r="I217" s="104"/>
      <c r="J217" s="104"/>
      <c r="K217" s="104"/>
      <c r="L217" s="104"/>
      <c r="M217" s="147"/>
      <c r="N217" s="104"/>
      <c r="O217" s="104"/>
      <c r="P217" s="104"/>
      <c r="Q217" s="104"/>
      <c r="R217" s="104"/>
      <c r="S217" s="104"/>
      <c r="T217" s="104"/>
      <c r="U217" s="104"/>
      <c r="V217" s="104"/>
      <c r="W217" s="104"/>
      <c r="X217" s="104"/>
      <c r="Y217" s="104"/>
      <c r="Z217" s="104"/>
      <c r="AA217" s="104"/>
      <c r="AB217" s="10"/>
      <c r="AC217" s="104"/>
      <c r="AD217" s="10"/>
      <c r="AE217" s="147"/>
      <c r="AF217" s="104"/>
      <c r="AG217" s="104"/>
      <c r="AH217" s="104"/>
      <c r="AI217" s="104"/>
      <c r="AJ217" s="104"/>
      <c r="AK217" s="104"/>
      <c r="AL217" s="104"/>
      <c r="AM217" s="104"/>
      <c r="AN217" s="104"/>
      <c r="AO217" s="104"/>
      <c r="AP217" s="104"/>
      <c r="AQ217" s="104"/>
      <c r="AR217" s="104"/>
      <c r="AS217" s="104"/>
      <c r="AT217" s="104"/>
      <c r="AU217" s="104"/>
      <c r="AV217" s="104"/>
      <c r="AW217" s="104"/>
      <c r="AX217" s="104"/>
      <c r="AY217" s="104"/>
      <c r="AZ217" s="104"/>
      <c r="BA217" s="104"/>
      <c r="BB217" s="104"/>
      <c r="BC217" s="104"/>
      <c r="BD217" s="104"/>
      <c r="BE217" s="104"/>
      <c r="BF217" s="104"/>
      <c r="BG217" s="104"/>
      <c r="BH217" s="104"/>
      <c r="BI217" s="104"/>
      <c r="BJ217" s="104"/>
      <c r="BK217" s="104"/>
      <c r="BL217" s="104"/>
      <c r="BM217" s="104"/>
      <c r="BN217" s="104"/>
      <c r="BO217" s="104"/>
      <c r="BP217" s="104"/>
      <c r="BQ217" s="104"/>
    </row>
    <row r="218" spans="2:69">
      <c r="B218" s="104"/>
      <c r="C218" s="155"/>
      <c r="D218" s="104"/>
      <c r="E218" s="104"/>
      <c r="F218" s="104"/>
      <c r="G218" s="104"/>
      <c r="H218" s="104"/>
      <c r="I218" s="104"/>
      <c r="J218" s="104"/>
      <c r="K218" s="104"/>
      <c r="L218" s="104"/>
      <c r="M218" s="147"/>
      <c r="N218" s="104"/>
      <c r="O218" s="104"/>
      <c r="P218" s="104"/>
      <c r="Q218" s="104"/>
      <c r="R218" s="104"/>
      <c r="S218" s="104"/>
      <c r="T218" s="104"/>
      <c r="U218" s="104"/>
      <c r="V218" s="104"/>
      <c r="W218" s="104"/>
      <c r="X218" s="104"/>
      <c r="Y218" s="104"/>
      <c r="Z218" s="104"/>
      <c r="AA218" s="104"/>
      <c r="AB218" s="10"/>
      <c r="AC218" s="104"/>
      <c r="AD218" s="10"/>
      <c r="AE218" s="147"/>
      <c r="AF218" s="104"/>
      <c r="AG218" s="104"/>
      <c r="AH218" s="104"/>
      <c r="AI218" s="104"/>
      <c r="AJ218" s="104"/>
      <c r="AK218" s="104"/>
      <c r="AL218" s="104"/>
      <c r="AM218" s="104"/>
      <c r="AN218" s="104"/>
      <c r="AO218" s="104"/>
      <c r="AP218" s="104"/>
      <c r="AQ218" s="104"/>
      <c r="AR218" s="104"/>
      <c r="AS218" s="104"/>
      <c r="AT218" s="104"/>
      <c r="AU218" s="104"/>
      <c r="AV218" s="104"/>
      <c r="AW218" s="104"/>
      <c r="AX218" s="104"/>
      <c r="AY218" s="104"/>
      <c r="AZ218" s="104"/>
      <c r="BA218" s="104"/>
      <c r="BB218" s="104"/>
      <c r="BC218" s="104"/>
      <c r="BD218" s="104"/>
      <c r="BE218" s="104"/>
      <c r="BF218" s="104"/>
      <c r="BG218" s="104"/>
      <c r="BH218" s="104"/>
      <c r="BI218" s="104"/>
      <c r="BJ218" s="104"/>
      <c r="BK218" s="104"/>
      <c r="BL218" s="104"/>
      <c r="BM218" s="104"/>
      <c r="BN218" s="104"/>
      <c r="BO218" s="104"/>
      <c r="BP218" s="104"/>
      <c r="BQ218" s="104"/>
    </row>
    <row r="219" spans="2:69">
      <c r="B219" s="104"/>
      <c r="C219" s="155"/>
      <c r="D219" s="104"/>
      <c r="E219" s="104"/>
      <c r="F219" s="104"/>
      <c r="G219" s="104"/>
      <c r="H219" s="104"/>
      <c r="I219" s="104"/>
      <c r="J219" s="104"/>
      <c r="K219" s="104"/>
      <c r="L219" s="104"/>
      <c r="M219" s="147"/>
      <c r="N219" s="104"/>
      <c r="O219" s="104"/>
      <c r="P219" s="104"/>
      <c r="Q219" s="104"/>
      <c r="R219" s="104"/>
      <c r="S219" s="104"/>
      <c r="T219" s="104"/>
      <c r="U219" s="104"/>
      <c r="V219" s="104"/>
      <c r="W219" s="104"/>
      <c r="X219" s="104"/>
      <c r="Y219" s="104"/>
      <c r="Z219" s="104"/>
      <c r="AA219" s="104"/>
      <c r="AB219" s="10"/>
      <c r="AC219" s="104"/>
      <c r="AD219" s="10"/>
      <c r="AE219" s="147"/>
      <c r="AF219" s="104"/>
      <c r="AG219" s="104"/>
      <c r="AH219" s="104"/>
      <c r="AI219" s="104"/>
      <c r="AJ219" s="104"/>
      <c r="AK219" s="104"/>
      <c r="AL219" s="104"/>
      <c r="AM219" s="104"/>
      <c r="AN219" s="104"/>
      <c r="AO219" s="104"/>
      <c r="AP219" s="104"/>
      <c r="AQ219" s="104"/>
      <c r="AR219" s="104"/>
      <c r="AS219" s="104"/>
      <c r="AT219" s="104"/>
      <c r="AU219" s="104"/>
      <c r="AV219" s="104"/>
      <c r="AW219" s="104"/>
      <c r="AX219" s="104"/>
      <c r="AY219" s="104"/>
      <c r="AZ219" s="104"/>
      <c r="BA219" s="104"/>
      <c r="BB219" s="104"/>
      <c r="BC219" s="104"/>
      <c r="BD219" s="104"/>
      <c r="BE219" s="104"/>
      <c r="BF219" s="104"/>
      <c r="BG219" s="104"/>
      <c r="BH219" s="104"/>
      <c r="BI219" s="104"/>
      <c r="BJ219" s="104"/>
      <c r="BK219" s="104"/>
      <c r="BL219" s="104"/>
      <c r="BM219" s="104"/>
      <c r="BN219" s="104"/>
      <c r="BO219" s="104"/>
      <c r="BP219" s="104"/>
      <c r="BQ219" s="104"/>
    </row>
    <row r="220" spans="2:69">
      <c r="B220" s="104"/>
      <c r="C220" s="155"/>
      <c r="D220" s="104"/>
      <c r="E220" s="104"/>
      <c r="F220" s="104"/>
      <c r="G220" s="104"/>
      <c r="H220" s="104"/>
      <c r="I220" s="104"/>
      <c r="J220" s="104"/>
      <c r="K220" s="104"/>
      <c r="L220" s="104"/>
      <c r="M220" s="147"/>
      <c r="N220" s="104"/>
      <c r="O220" s="104"/>
      <c r="P220" s="104"/>
      <c r="Q220" s="104"/>
      <c r="R220" s="104"/>
      <c r="S220" s="104"/>
      <c r="T220" s="104"/>
      <c r="U220" s="104"/>
      <c r="V220" s="104"/>
      <c r="W220" s="104"/>
      <c r="X220" s="104"/>
      <c r="Y220" s="104"/>
      <c r="Z220" s="104"/>
      <c r="AA220" s="104"/>
      <c r="AB220" s="10"/>
      <c r="AC220" s="104"/>
      <c r="AD220" s="10"/>
      <c r="AE220" s="147"/>
      <c r="AF220" s="104"/>
      <c r="AG220" s="104"/>
      <c r="AH220" s="104"/>
      <c r="AI220" s="104"/>
      <c r="AJ220" s="104"/>
      <c r="AK220" s="104"/>
      <c r="AL220" s="104"/>
      <c r="AM220" s="104"/>
      <c r="AN220" s="104"/>
      <c r="AO220" s="104"/>
      <c r="AP220" s="104"/>
      <c r="AQ220" s="104"/>
      <c r="AR220" s="104"/>
      <c r="AS220" s="104"/>
      <c r="AT220" s="104"/>
      <c r="AU220" s="104"/>
      <c r="AV220" s="104"/>
      <c r="AW220" s="104"/>
      <c r="AX220" s="104"/>
      <c r="AY220" s="104"/>
      <c r="AZ220" s="104"/>
      <c r="BA220" s="104"/>
      <c r="BB220" s="104"/>
      <c r="BC220" s="104"/>
      <c r="BD220" s="104"/>
      <c r="BE220" s="104"/>
      <c r="BF220" s="104"/>
      <c r="BG220" s="104"/>
      <c r="BH220" s="104"/>
      <c r="BI220" s="104"/>
      <c r="BJ220" s="104"/>
      <c r="BK220" s="104"/>
      <c r="BL220" s="104"/>
      <c r="BM220" s="104"/>
      <c r="BN220" s="104"/>
      <c r="BO220" s="104"/>
      <c r="BP220" s="104"/>
      <c r="BQ220" s="104"/>
    </row>
    <row r="221" spans="2:69">
      <c r="B221" s="104"/>
      <c r="C221" s="155"/>
      <c r="D221" s="104"/>
      <c r="E221" s="104"/>
      <c r="F221" s="104"/>
      <c r="G221" s="104"/>
      <c r="H221" s="104"/>
      <c r="I221" s="104"/>
      <c r="J221" s="104"/>
      <c r="K221" s="104"/>
      <c r="L221" s="104"/>
      <c r="M221" s="147"/>
      <c r="N221" s="104"/>
      <c r="O221" s="104"/>
      <c r="P221" s="104"/>
      <c r="Q221" s="104"/>
      <c r="R221" s="104"/>
      <c r="S221" s="104"/>
      <c r="T221" s="104"/>
      <c r="U221" s="104"/>
      <c r="V221" s="104"/>
      <c r="W221" s="104"/>
      <c r="X221" s="104"/>
      <c r="Y221" s="104"/>
      <c r="Z221" s="104"/>
      <c r="AA221" s="104"/>
      <c r="AB221" s="10"/>
      <c r="AC221" s="104"/>
      <c r="AD221" s="10"/>
      <c r="AE221" s="147"/>
      <c r="AF221" s="104"/>
      <c r="AG221" s="104"/>
      <c r="AH221" s="104"/>
      <c r="AI221" s="104"/>
      <c r="AJ221" s="104"/>
      <c r="AK221" s="104"/>
      <c r="AL221" s="104"/>
      <c r="AM221" s="104"/>
      <c r="AN221" s="104"/>
      <c r="AO221" s="104"/>
      <c r="AP221" s="104"/>
      <c r="AQ221" s="104"/>
      <c r="AR221" s="104"/>
      <c r="AS221" s="104"/>
      <c r="AT221" s="104"/>
      <c r="AU221" s="104"/>
      <c r="AV221" s="104"/>
      <c r="AW221" s="104"/>
      <c r="AX221" s="104"/>
      <c r="AY221" s="104"/>
      <c r="AZ221" s="104"/>
      <c r="BA221" s="104"/>
      <c r="BB221" s="104"/>
      <c r="BC221" s="104"/>
      <c r="BD221" s="104"/>
      <c r="BE221" s="104"/>
      <c r="BF221" s="104"/>
      <c r="BG221" s="104"/>
      <c r="BH221" s="104"/>
      <c r="BI221" s="104"/>
      <c r="BJ221" s="104"/>
      <c r="BK221" s="104"/>
      <c r="BL221" s="104"/>
      <c r="BM221" s="104"/>
      <c r="BN221" s="104"/>
      <c r="BO221" s="104"/>
      <c r="BP221" s="104"/>
      <c r="BQ221" s="104"/>
    </row>
    <row r="222" spans="2:69">
      <c r="B222" s="104"/>
      <c r="C222" s="155"/>
      <c r="D222" s="104"/>
      <c r="E222" s="104"/>
      <c r="F222" s="104"/>
      <c r="G222" s="104"/>
      <c r="H222" s="104"/>
      <c r="I222" s="104"/>
      <c r="J222" s="104"/>
      <c r="K222" s="104"/>
      <c r="L222" s="104"/>
      <c r="M222" s="147"/>
      <c r="N222" s="104"/>
      <c r="O222" s="104"/>
      <c r="P222" s="104"/>
      <c r="Q222" s="104"/>
      <c r="R222" s="104"/>
      <c r="S222" s="104"/>
      <c r="T222" s="104"/>
      <c r="U222" s="104"/>
      <c r="V222" s="104"/>
      <c r="W222" s="104"/>
      <c r="X222" s="104"/>
      <c r="Y222" s="104"/>
      <c r="Z222" s="104"/>
      <c r="AA222" s="104"/>
      <c r="AB222" s="10"/>
      <c r="AC222" s="104"/>
      <c r="AD222" s="10"/>
      <c r="AE222" s="147"/>
      <c r="AF222" s="104"/>
      <c r="AG222" s="104"/>
      <c r="AH222" s="104"/>
      <c r="AI222" s="104"/>
      <c r="AJ222" s="104"/>
      <c r="AK222" s="104"/>
      <c r="AL222" s="104"/>
      <c r="AM222" s="104"/>
      <c r="AN222" s="104"/>
      <c r="AO222" s="104"/>
      <c r="AP222" s="104"/>
      <c r="AQ222" s="104"/>
      <c r="AR222" s="104"/>
      <c r="AS222" s="104"/>
      <c r="AT222" s="104"/>
      <c r="AU222" s="104"/>
      <c r="AV222" s="104"/>
      <c r="AW222" s="104"/>
      <c r="AX222" s="104"/>
      <c r="AY222" s="104"/>
      <c r="AZ222" s="104"/>
      <c r="BA222" s="104"/>
      <c r="BB222" s="104"/>
      <c r="BC222" s="104"/>
      <c r="BD222" s="104"/>
      <c r="BE222" s="104"/>
      <c r="BF222" s="104"/>
      <c r="BG222" s="104"/>
      <c r="BH222" s="104"/>
      <c r="BI222" s="104"/>
      <c r="BJ222" s="104"/>
      <c r="BK222" s="104"/>
      <c r="BL222" s="104"/>
      <c r="BM222" s="104"/>
      <c r="BN222" s="104"/>
      <c r="BO222" s="104"/>
      <c r="BP222" s="104"/>
      <c r="BQ222" s="104"/>
    </row>
    <row r="223" spans="2:69">
      <c r="B223" s="104"/>
      <c r="C223" s="155"/>
      <c r="D223" s="104"/>
      <c r="E223" s="104"/>
      <c r="F223" s="104"/>
      <c r="G223" s="104"/>
      <c r="H223" s="104"/>
      <c r="I223" s="104"/>
      <c r="J223" s="104"/>
      <c r="K223" s="104"/>
      <c r="L223" s="104"/>
      <c r="M223" s="147"/>
      <c r="N223" s="104"/>
      <c r="O223" s="104"/>
      <c r="P223" s="104"/>
      <c r="Q223" s="104"/>
      <c r="R223" s="104"/>
      <c r="S223" s="104"/>
      <c r="T223" s="104"/>
      <c r="U223" s="104"/>
      <c r="V223" s="104"/>
      <c r="W223" s="104"/>
      <c r="X223" s="104"/>
      <c r="Y223" s="104"/>
      <c r="Z223" s="104"/>
      <c r="AA223" s="104"/>
      <c r="AB223" s="10"/>
      <c r="AC223" s="104"/>
      <c r="AD223" s="10"/>
      <c r="AE223" s="147"/>
      <c r="AF223" s="104"/>
      <c r="AG223" s="104"/>
      <c r="AH223" s="104"/>
      <c r="AI223" s="104"/>
      <c r="AJ223" s="104"/>
      <c r="AK223" s="104"/>
      <c r="AL223" s="104"/>
      <c r="AM223" s="104"/>
      <c r="AN223" s="104"/>
      <c r="AO223" s="104"/>
      <c r="AP223" s="104"/>
      <c r="AQ223" s="104"/>
      <c r="AR223" s="104"/>
      <c r="AS223" s="104"/>
      <c r="AT223" s="104"/>
      <c r="AU223" s="104"/>
      <c r="AV223" s="104"/>
      <c r="AW223" s="104"/>
      <c r="AX223" s="104"/>
      <c r="AY223" s="104"/>
      <c r="AZ223" s="104"/>
      <c r="BA223" s="104"/>
      <c r="BB223" s="104"/>
      <c r="BC223" s="104"/>
      <c r="BD223" s="104"/>
      <c r="BE223" s="104"/>
      <c r="BF223" s="104"/>
      <c r="BG223" s="104"/>
      <c r="BH223" s="104"/>
      <c r="BI223" s="104"/>
      <c r="BJ223" s="104"/>
      <c r="BK223" s="104"/>
      <c r="BL223" s="104"/>
      <c r="BM223" s="104"/>
      <c r="BN223" s="104"/>
      <c r="BO223" s="104"/>
      <c r="BP223" s="104"/>
      <c r="BQ223" s="104"/>
    </row>
    <row r="224" spans="2:69">
      <c r="B224" s="104"/>
      <c r="C224" s="155"/>
      <c r="D224" s="104"/>
      <c r="E224" s="104"/>
      <c r="F224" s="104"/>
      <c r="G224" s="104"/>
      <c r="H224" s="104"/>
      <c r="I224" s="104"/>
      <c r="J224" s="104"/>
      <c r="K224" s="104"/>
      <c r="L224" s="104"/>
      <c r="M224" s="147"/>
      <c r="N224" s="104"/>
      <c r="O224" s="104"/>
      <c r="P224" s="104"/>
      <c r="Q224" s="104"/>
      <c r="R224" s="104"/>
      <c r="S224" s="104"/>
      <c r="T224" s="104"/>
      <c r="U224" s="104"/>
      <c r="V224" s="104"/>
      <c r="W224" s="104"/>
      <c r="X224" s="104"/>
      <c r="Y224" s="104"/>
      <c r="Z224" s="104"/>
      <c r="AA224" s="104"/>
      <c r="AB224" s="10"/>
      <c r="AC224" s="104"/>
      <c r="AD224" s="10"/>
      <c r="AE224" s="147"/>
      <c r="AF224" s="104"/>
      <c r="AG224" s="104"/>
      <c r="AH224" s="104"/>
      <c r="AI224" s="104"/>
      <c r="AJ224" s="104"/>
      <c r="AK224" s="104"/>
      <c r="AL224" s="104"/>
      <c r="AM224" s="104"/>
      <c r="AN224" s="104"/>
      <c r="AO224" s="104"/>
      <c r="AP224" s="104"/>
      <c r="AQ224" s="104"/>
      <c r="AR224" s="104"/>
      <c r="AS224" s="104"/>
      <c r="AT224" s="104"/>
      <c r="AU224" s="104"/>
      <c r="AV224" s="104"/>
      <c r="AW224" s="104"/>
      <c r="AX224" s="104"/>
      <c r="AY224" s="104"/>
      <c r="AZ224" s="104"/>
      <c r="BA224" s="104"/>
      <c r="BB224" s="104"/>
      <c r="BC224" s="104"/>
      <c r="BD224" s="104"/>
      <c r="BE224" s="104"/>
      <c r="BF224" s="104"/>
      <c r="BG224" s="104"/>
      <c r="BH224" s="104"/>
      <c r="BI224" s="104"/>
      <c r="BJ224" s="104"/>
      <c r="BK224" s="104"/>
      <c r="BL224" s="104"/>
      <c r="BM224" s="104"/>
      <c r="BN224" s="104"/>
      <c r="BO224" s="104"/>
      <c r="BP224" s="104"/>
      <c r="BQ224" s="104"/>
    </row>
    <row r="225" spans="2:69">
      <c r="B225" s="104"/>
      <c r="C225" s="155"/>
      <c r="D225" s="104"/>
      <c r="E225" s="104"/>
      <c r="F225" s="104"/>
      <c r="G225" s="104"/>
      <c r="H225" s="104"/>
      <c r="I225" s="104"/>
      <c r="J225" s="104"/>
      <c r="K225" s="104"/>
      <c r="L225" s="104"/>
      <c r="M225" s="147"/>
      <c r="N225" s="104"/>
      <c r="O225" s="104"/>
      <c r="P225" s="104"/>
      <c r="Q225" s="104"/>
      <c r="R225" s="104"/>
      <c r="S225" s="104"/>
      <c r="T225" s="104"/>
      <c r="U225" s="104"/>
      <c r="V225" s="104"/>
      <c r="W225" s="104"/>
      <c r="X225" s="104"/>
      <c r="Y225" s="104"/>
      <c r="Z225" s="104"/>
      <c r="AA225" s="104"/>
      <c r="AB225" s="10"/>
      <c r="AC225" s="104"/>
      <c r="AD225" s="10"/>
      <c r="AE225" s="147"/>
      <c r="AF225" s="104"/>
      <c r="AG225" s="104"/>
      <c r="AH225" s="104"/>
      <c r="AI225" s="104"/>
      <c r="AJ225" s="104"/>
      <c r="AK225" s="104"/>
      <c r="AL225" s="104"/>
      <c r="AM225" s="104"/>
      <c r="AN225" s="104"/>
      <c r="AO225" s="104"/>
      <c r="AP225" s="104"/>
      <c r="AQ225" s="104"/>
      <c r="AR225" s="104"/>
      <c r="AS225" s="104"/>
      <c r="AT225" s="104"/>
      <c r="AU225" s="104"/>
      <c r="AV225" s="104"/>
      <c r="AW225" s="104"/>
      <c r="AX225" s="104"/>
      <c r="AY225" s="104"/>
      <c r="AZ225" s="104"/>
      <c r="BA225" s="104"/>
      <c r="BB225" s="104"/>
      <c r="BC225" s="104"/>
      <c r="BD225" s="104"/>
      <c r="BE225" s="104"/>
      <c r="BF225" s="104"/>
      <c r="BG225" s="104"/>
      <c r="BH225" s="104"/>
      <c r="BI225" s="104"/>
      <c r="BJ225" s="104"/>
      <c r="BK225" s="104"/>
      <c r="BL225" s="104"/>
      <c r="BM225" s="104"/>
      <c r="BN225" s="104"/>
      <c r="BO225" s="104"/>
      <c r="BP225" s="104"/>
      <c r="BQ225" s="104"/>
    </row>
    <row r="226" spans="2:69">
      <c r="B226" s="104"/>
      <c r="C226" s="155"/>
      <c r="D226" s="104"/>
      <c r="E226" s="104"/>
      <c r="F226" s="104"/>
      <c r="G226" s="104"/>
      <c r="H226" s="104"/>
      <c r="I226" s="104"/>
      <c r="J226" s="104"/>
      <c r="K226" s="104"/>
      <c r="L226" s="104"/>
      <c r="M226" s="147"/>
      <c r="N226" s="104"/>
      <c r="O226" s="104"/>
      <c r="P226" s="104"/>
      <c r="Q226" s="104"/>
      <c r="R226" s="104"/>
      <c r="S226" s="104"/>
      <c r="T226" s="104"/>
      <c r="U226" s="104"/>
      <c r="V226" s="104"/>
      <c r="W226" s="104"/>
      <c r="X226" s="104"/>
      <c r="Y226" s="104"/>
      <c r="Z226" s="104"/>
      <c r="AA226" s="104"/>
      <c r="AB226" s="10"/>
      <c r="AC226" s="104"/>
      <c r="AD226" s="10"/>
      <c r="AE226" s="147"/>
      <c r="AF226" s="104"/>
      <c r="AG226" s="104"/>
      <c r="AH226" s="104"/>
      <c r="AI226" s="104"/>
      <c r="AJ226" s="104"/>
      <c r="AK226" s="104"/>
      <c r="AL226" s="104"/>
      <c r="AM226" s="104"/>
      <c r="AN226" s="104"/>
      <c r="AO226" s="104"/>
      <c r="AP226" s="104"/>
      <c r="AQ226" s="104"/>
      <c r="AR226" s="104"/>
      <c r="AS226" s="104"/>
      <c r="AT226" s="104"/>
      <c r="AU226" s="104"/>
      <c r="AV226" s="104"/>
      <c r="AW226" s="104"/>
      <c r="AX226" s="104"/>
      <c r="AY226" s="104"/>
      <c r="AZ226" s="104"/>
      <c r="BA226" s="104"/>
      <c r="BB226" s="104"/>
      <c r="BC226" s="104"/>
      <c r="BD226" s="104"/>
      <c r="BE226" s="104"/>
      <c r="BF226" s="104"/>
      <c r="BG226" s="104"/>
      <c r="BH226" s="104"/>
      <c r="BI226" s="104"/>
      <c r="BJ226" s="104"/>
      <c r="BK226" s="104"/>
      <c r="BL226" s="104"/>
      <c r="BM226" s="104"/>
      <c r="BN226" s="104"/>
      <c r="BO226" s="104"/>
      <c r="BP226" s="104"/>
      <c r="BQ226" s="104"/>
    </row>
    <row r="227" spans="2:69">
      <c r="B227" s="104"/>
      <c r="C227" s="155"/>
      <c r="D227" s="104"/>
      <c r="E227" s="104"/>
      <c r="F227" s="104"/>
      <c r="G227" s="104"/>
      <c r="H227" s="104"/>
      <c r="I227" s="104"/>
      <c r="J227" s="104"/>
      <c r="K227" s="104"/>
      <c r="L227" s="104"/>
      <c r="M227" s="147"/>
      <c r="N227" s="104"/>
      <c r="O227" s="104"/>
      <c r="P227" s="104"/>
      <c r="Q227" s="104"/>
      <c r="R227" s="104"/>
      <c r="S227" s="104"/>
      <c r="T227" s="104"/>
      <c r="U227" s="104"/>
      <c r="V227" s="104"/>
      <c r="W227" s="104"/>
      <c r="X227" s="104"/>
      <c r="Y227" s="104"/>
      <c r="Z227" s="104"/>
      <c r="AA227" s="104"/>
      <c r="AB227" s="10"/>
      <c r="AC227" s="104"/>
      <c r="AD227" s="10"/>
      <c r="AE227" s="147"/>
      <c r="AF227" s="104"/>
      <c r="AG227" s="104"/>
      <c r="AH227" s="104"/>
      <c r="AI227" s="104"/>
      <c r="AJ227" s="104"/>
      <c r="AK227" s="104"/>
      <c r="AL227" s="104"/>
      <c r="AM227" s="104"/>
      <c r="AN227" s="104"/>
      <c r="AO227" s="104"/>
      <c r="AP227" s="104"/>
      <c r="AQ227" s="104"/>
      <c r="AR227" s="104"/>
      <c r="AS227" s="104"/>
      <c r="AT227" s="104"/>
      <c r="AU227" s="104"/>
      <c r="AV227" s="104"/>
      <c r="AW227" s="104"/>
      <c r="AX227" s="104"/>
      <c r="AY227" s="104"/>
      <c r="AZ227" s="104"/>
      <c r="BA227" s="104"/>
      <c r="BB227" s="104"/>
      <c r="BC227" s="104"/>
      <c r="BD227" s="104"/>
      <c r="BE227" s="104"/>
      <c r="BF227" s="104"/>
      <c r="BG227" s="104"/>
      <c r="BH227" s="104"/>
      <c r="BI227" s="104"/>
      <c r="BJ227" s="104"/>
      <c r="BK227" s="104"/>
      <c r="BL227" s="104"/>
      <c r="BM227" s="104"/>
      <c r="BN227" s="104"/>
      <c r="BO227" s="104"/>
      <c r="BP227" s="104"/>
      <c r="BQ227" s="104"/>
    </row>
    <row r="228" spans="2:69">
      <c r="B228" s="104"/>
      <c r="C228" s="155"/>
      <c r="D228" s="104"/>
      <c r="E228" s="104"/>
      <c r="F228" s="104"/>
      <c r="G228" s="104"/>
      <c r="H228" s="104"/>
      <c r="I228" s="104"/>
      <c r="J228" s="104"/>
      <c r="K228" s="104"/>
      <c r="L228" s="104"/>
      <c r="M228" s="147"/>
      <c r="N228" s="104"/>
      <c r="O228" s="104"/>
      <c r="P228" s="104"/>
      <c r="Q228" s="104"/>
      <c r="R228" s="104"/>
      <c r="S228" s="104"/>
      <c r="T228" s="104"/>
      <c r="U228" s="104"/>
      <c r="V228" s="104"/>
      <c r="W228" s="104"/>
      <c r="X228" s="104"/>
      <c r="Y228" s="104"/>
      <c r="Z228" s="104"/>
      <c r="AA228" s="104"/>
      <c r="AB228" s="10"/>
      <c r="AC228" s="104"/>
      <c r="AD228" s="10"/>
      <c r="AE228" s="147"/>
      <c r="AF228" s="104"/>
      <c r="AG228" s="104"/>
      <c r="AH228" s="104"/>
      <c r="AI228" s="104"/>
      <c r="AJ228" s="104"/>
      <c r="AK228" s="104"/>
      <c r="AL228" s="104"/>
      <c r="AM228" s="104"/>
      <c r="AN228" s="104"/>
      <c r="AO228" s="104"/>
      <c r="AP228" s="104"/>
      <c r="AQ228" s="104"/>
      <c r="AR228" s="104"/>
      <c r="AS228" s="104"/>
      <c r="AT228" s="104"/>
      <c r="AU228" s="104"/>
      <c r="AV228" s="104"/>
      <c r="AW228" s="104"/>
      <c r="AX228" s="104"/>
      <c r="AY228" s="104"/>
      <c r="AZ228" s="104"/>
      <c r="BA228" s="104"/>
      <c r="BB228" s="104"/>
      <c r="BC228" s="104"/>
      <c r="BD228" s="104"/>
      <c r="BE228" s="104"/>
      <c r="BF228" s="104"/>
      <c r="BG228" s="104"/>
      <c r="BH228" s="104"/>
      <c r="BI228" s="104"/>
      <c r="BJ228" s="104"/>
      <c r="BK228" s="104"/>
      <c r="BL228" s="104"/>
      <c r="BM228" s="104"/>
      <c r="BN228" s="104"/>
      <c r="BO228" s="104"/>
      <c r="BP228" s="104"/>
      <c r="BQ228" s="104"/>
    </row>
    <row r="229" spans="2:69">
      <c r="B229" s="104"/>
      <c r="C229" s="155"/>
      <c r="D229" s="104"/>
      <c r="E229" s="104"/>
      <c r="F229" s="104"/>
      <c r="G229" s="104"/>
      <c r="H229" s="104"/>
      <c r="I229" s="104"/>
      <c r="J229" s="104"/>
      <c r="K229" s="104"/>
      <c r="L229" s="104"/>
      <c r="M229" s="147"/>
      <c r="N229" s="104"/>
      <c r="O229" s="104"/>
      <c r="P229" s="104"/>
      <c r="Q229" s="104"/>
      <c r="R229" s="104"/>
      <c r="S229" s="104"/>
      <c r="T229" s="104"/>
      <c r="U229" s="104"/>
      <c r="V229" s="104"/>
      <c r="W229" s="104"/>
      <c r="X229" s="104"/>
      <c r="Y229" s="104"/>
      <c r="Z229" s="104"/>
      <c r="AA229" s="104"/>
      <c r="AB229" s="10"/>
      <c r="AC229" s="104"/>
      <c r="AD229" s="10"/>
      <c r="AE229" s="147"/>
      <c r="AF229" s="104"/>
      <c r="AG229" s="104"/>
      <c r="AH229" s="104"/>
      <c r="AI229" s="104"/>
      <c r="AJ229" s="104"/>
      <c r="AK229" s="104"/>
      <c r="AL229" s="104"/>
      <c r="AM229" s="104"/>
      <c r="AN229" s="104"/>
      <c r="AO229" s="104"/>
      <c r="AP229" s="104"/>
      <c r="AQ229" s="104"/>
      <c r="AR229" s="104"/>
      <c r="AS229" s="104"/>
      <c r="AT229" s="104"/>
      <c r="AU229" s="104"/>
      <c r="AV229" s="104"/>
      <c r="AW229" s="104"/>
      <c r="AX229" s="104"/>
      <c r="AY229" s="104"/>
      <c r="AZ229" s="104"/>
      <c r="BA229" s="104"/>
      <c r="BB229" s="104"/>
      <c r="BC229" s="104"/>
      <c r="BD229" s="104"/>
      <c r="BE229" s="104"/>
      <c r="BF229" s="104"/>
      <c r="BG229" s="104"/>
      <c r="BH229" s="104"/>
      <c r="BI229" s="104"/>
      <c r="BJ229" s="104"/>
      <c r="BK229" s="104"/>
      <c r="BL229" s="104"/>
      <c r="BM229" s="104"/>
      <c r="BN229" s="104"/>
      <c r="BO229" s="104"/>
      <c r="BP229" s="104"/>
      <c r="BQ229" s="104"/>
    </row>
    <row r="230" spans="2:69">
      <c r="B230" s="104"/>
      <c r="C230" s="155"/>
      <c r="D230" s="104"/>
      <c r="E230" s="104"/>
      <c r="F230" s="104"/>
      <c r="G230" s="104"/>
      <c r="H230" s="104"/>
      <c r="I230" s="104"/>
      <c r="J230" s="104"/>
      <c r="K230" s="104"/>
      <c r="L230" s="104"/>
      <c r="M230" s="147"/>
      <c r="N230" s="104"/>
      <c r="O230" s="104"/>
      <c r="P230" s="104"/>
      <c r="Q230" s="104"/>
      <c r="R230" s="104"/>
      <c r="S230" s="104"/>
      <c r="T230" s="104"/>
      <c r="U230" s="104"/>
      <c r="V230" s="104"/>
      <c r="W230" s="104"/>
      <c r="X230" s="104"/>
      <c r="Y230" s="104"/>
      <c r="Z230" s="104"/>
      <c r="AA230" s="104"/>
      <c r="AB230" s="10"/>
      <c r="AC230" s="104"/>
      <c r="AD230" s="10"/>
      <c r="AE230" s="147"/>
      <c r="AF230" s="104"/>
      <c r="AG230" s="104"/>
      <c r="AH230" s="104"/>
      <c r="AI230" s="104"/>
      <c r="AJ230" s="104"/>
      <c r="AK230" s="104"/>
      <c r="AL230" s="104"/>
      <c r="AM230" s="104"/>
      <c r="AN230" s="104"/>
      <c r="AO230" s="104"/>
      <c r="AP230" s="104"/>
      <c r="AQ230" s="104"/>
      <c r="AR230" s="104"/>
      <c r="AS230" s="104"/>
      <c r="AT230" s="104"/>
      <c r="AU230" s="104"/>
      <c r="AV230" s="104"/>
      <c r="AW230" s="104"/>
      <c r="AX230" s="104"/>
      <c r="AY230" s="104"/>
      <c r="AZ230" s="104"/>
      <c r="BA230" s="104"/>
      <c r="BB230" s="104"/>
      <c r="BC230" s="104"/>
      <c r="BD230" s="104"/>
      <c r="BE230" s="104"/>
      <c r="BF230" s="104"/>
      <c r="BG230" s="104"/>
      <c r="BH230" s="104"/>
      <c r="BI230" s="104"/>
      <c r="BJ230" s="104"/>
      <c r="BK230" s="104"/>
      <c r="BL230" s="104"/>
      <c r="BM230" s="104"/>
      <c r="BN230" s="104"/>
      <c r="BO230" s="104"/>
      <c r="BP230" s="104"/>
      <c r="BQ230" s="104"/>
    </row>
    <row r="231" spans="2:69">
      <c r="B231" s="104"/>
      <c r="C231" s="155"/>
      <c r="D231" s="104"/>
      <c r="E231" s="104"/>
      <c r="F231" s="104"/>
      <c r="G231" s="104"/>
      <c r="H231" s="104"/>
      <c r="I231" s="104"/>
      <c r="J231" s="104"/>
      <c r="K231" s="104"/>
      <c r="L231" s="104"/>
      <c r="M231" s="147"/>
      <c r="N231" s="104"/>
      <c r="O231" s="104"/>
      <c r="P231" s="104"/>
      <c r="Q231" s="104"/>
      <c r="R231" s="104"/>
      <c r="S231" s="104"/>
      <c r="T231" s="104"/>
      <c r="U231" s="104"/>
      <c r="V231" s="104"/>
      <c r="W231" s="104"/>
      <c r="X231" s="104"/>
      <c r="Y231" s="104"/>
      <c r="Z231" s="104"/>
      <c r="AA231" s="104"/>
      <c r="AB231" s="10"/>
      <c r="AC231" s="104"/>
      <c r="AD231" s="10"/>
      <c r="AE231" s="147"/>
      <c r="AF231" s="104"/>
      <c r="AG231" s="104"/>
      <c r="AH231" s="104"/>
      <c r="AI231" s="104"/>
      <c r="AJ231" s="104"/>
      <c r="AK231" s="104"/>
      <c r="AL231" s="104"/>
      <c r="AM231" s="104"/>
      <c r="AN231" s="104"/>
      <c r="AO231" s="104"/>
      <c r="AP231" s="104"/>
      <c r="AQ231" s="104"/>
      <c r="AR231" s="104"/>
      <c r="AS231" s="104"/>
      <c r="AT231" s="104"/>
      <c r="AU231" s="104"/>
      <c r="AV231" s="104"/>
      <c r="AW231" s="104"/>
      <c r="AX231" s="104"/>
      <c r="AY231" s="104"/>
      <c r="AZ231" s="104"/>
      <c r="BA231" s="104"/>
      <c r="BB231" s="104"/>
      <c r="BC231" s="104"/>
      <c r="BD231" s="104"/>
      <c r="BE231" s="104"/>
      <c r="BF231" s="104"/>
      <c r="BG231" s="104"/>
      <c r="BH231" s="104"/>
      <c r="BI231" s="104"/>
      <c r="BJ231" s="104"/>
      <c r="BK231" s="104"/>
      <c r="BL231" s="104"/>
      <c r="BM231" s="104"/>
      <c r="BN231" s="104"/>
      <c r="BO231" s="104"/>
      <c r="BP231" s="104"/>
      <c r="BQ231" s="104"/>
    </row>
    <row r="232" spans="2:69">
      <c r="B232" s="104"/>
      <c r="C232" s="155"/>
      <c r="D232" s="104"/>
      <c r="E232" s="104"/>
      <c r="F232" s="104"/>
      <c r="G232" s="104"/>
      <c r="H232" s="104"/>
      <c r="I232" s="104"/>
      <c r="J232" s="104"/>
      <c r="K232" s="104"/>
      <c r="L232" s="104"/>
      <c r="M232" s="147"/>
      <c r="N232" s="104"/>
      <c r="O232" s="104"/>
      <c r="P232" s="104"/>
      <c r="Q232" s="104"/>
      <c r="R232" s="104"/>
      <c r="S232" s="104"/>
      <c r="T232" s="104"/>
      <c r="U232" s="104"/>
      <c r="V232" s="104"/>
      <c r="W232" s="104"/>
      <c r="X232" s="104"/>
      <c r="Y232" s="104"/>
      <c r="Z232" s="104"/>
      <c r="AA232" s="104"/>
      <c r="AB232" s="10"/>
      <c r="AC232" s="104"/>
      <c r="AD232" s="10"/>
      <c r="AE232" s="147"/>
      <c r="AF232" s="104"/>
      <c r="AG232" s="104"/>
      <c r="AH232" s="104"/>
      <c r="AI232" s="104"/>
      <c r="AJ232" s="104"/>
      <c r="AK232" s="104"/>
      <c r="AL232" s="104"/>
      <c r="AM232" s="104"/>
      <c r="AN232" s="104"/>
      <c r="AO232" s="104"/>
      <c r="AP232" s="104"/>
      <c r="AQ232" s="104"/>
      <c r="AR232" s="104"/>
      <c r="AS232" s="104"/>
      <c r="AT232" s="104"/>
      <c r="AU232" s="104"/>
      <c r="AV232" s="104"/>
      <c r="AW232" s="104"/>
      <c r="AX232" s="104"/>
      <c r="AY232" s="104"/>
      <c r="AZ232" s="104"/>
      <c r="BA232" s="104"/>
      <c r="BB232" s="104"/>
      <c r="BC232" s="104"/>
      <c r="BD232" s="104"/>
      <c r="BE232" s="104"/>
      <c r="BF232" s="104"/>
      <c r="BG232" s="104"/>
      <c r="BH232" s="104"/>
      <c r="BI232" s="104"/>
      <c r="BJ232" s="104"/>
      <c r="BK232" s="104"/>
      <c r="BL232" s="104"/>
      <c r="BM232" s="104"/>
      <c r="BN232" s="104"/>
      <c r="BO232" s="104"/>
      <c r="BP232" s="104"/>
      <c r="BQ232" s="104"/>
    </row>
    <row r="233" spans="2:69">
      <c r="B233" s="104"/>
      <c r="C233" s="155"/>
      <c r="D233" s="104"/>
      <c r="E233" s="104"/>
      <c r="F233" s="104"/>
      <c r="G233" s="104"/>
      <c r="H233" s="104"/>
      <c r="I233" s="104"/>
      <c r="J233" s="104"/>
      <c r="K233" s="104"/>
      <c r="L233" s="104"/>
      <c r="M233" s="147"/>
      <c r="N233" s="104"/>
      <c r="O233" s="104"/>
      <c r="P233" s="104"/>
      <c r="Q233" s="104"/>
      <c r="R233" s="104"/>
      <c r="S233" s="104"/>
      <c r="T233" s="104"/>
      <c r="U233" s="104"/>
      <c r="V233" s="104"/>
      <c r="W233" s="104"/>
      <c r="X233" s="104"/>
      <c r="Y233" s="104"/>
      <c r="Z233" s="104"/>
      <c r="AA233" s="104"/>
      <c r="AB233" s="10"/>
      <c r="AC233" s="104"/>
      <c r="AD233" s="10"/>
      <c r="AE233" s="147"/>
      <c r="AF233" s="104"/>
      <c r="AG233" s="104"/>
      <c r="AH233" s="104"/>
      <c r="AI233" s="104"/>
      <c r="AJ233" s="104"/>
      <c r="AK233" s="104"/>
      <c r="AL233" s="104"/>
      <c r="AM233" s="104"/>
      <c r="AN233" s="104"/>
      <c r="AO233" s="104"/>
      <c r="AP233" s="104"/>
      <c r="AQ233" s="104"/>
      <c r="AR233" s="104"/>
      <c r="AS233" s="104"/>
      <c r="AT233" s="104"/>
      <c r="AU233" s="104"/>
      <c r="AV233" s="104"/>
      <c r="AW233" s="104"/>
      <c r="AX233" s="104"/>
      <c r="AY233" s="104"/>
      <c r="AZ233" s="104"/>
      <c r="BA233" s="104"/>
      <c r="BB233" s="104"/>
      <c r="BC233" s="104"/>
      <c r="BD233" s="104"/>
      <c r="BE233" s="104"/>
      <c r="BF233" s="104"/>
      <c r="BG233" s="104"/>
      <c r="BH233" s="104"/>
      <c r="BI233" s="104"/>
      <c r="BJ233" s="104"/>
      <c r="BK233" s="104"/>
      <c r="BL233" s="104"/>
      <c r="BM233" s="104"/>
      <c r="BN233" s="104"/>
      <c r="BO233" s="104"/>
      <c r="BP233" s="104"/>
      <c r="BQ233" s="104"/>
    </row>
    <row r="234" spans="2:69">
      <c r="B234" s="104"/>
      <c r="C234" s="155"/>
      <c r="D234" s="104"/>
      <c r="E234" s="104"/>
      <c r="F234" s="104"/>
      <c r="G234" s="104"/>
      <c r="H234" s="104"/>
      <c r="I234" s="104"/>
      <c r="J234" s="104"/>
      <c r="K234" s="104"/>
      <c r="L234" s="104"/>
      <c r="M234" s="147"/>
      <c r="N234" s="104"/>
      <c r="O234" s="104"/>
      <c r="P234" s="104"/>
      <c r="Q234" s="104"/>
      <c r="R234" s="104"/>
      <c r="S234" s="104"/>
      <c r="T234" s="104"/>
      <c r="U234" s="104"/>
      <c r="V234" s="104"/>
      <c r="W234" s="104"/>
      <c r="X234" s="104"/>
      <c r="Y234" s="104"/>
      <c r="Z234" s="104"/>
      <c r="AA234" s="104"/>
      <c r="AB234" s="10"/>
      <c r="AC234" s="104"/>
      <c r="AD234" s="10"/>
      <c r="AE234" s="147"/>
      <c r="AF234" s="104"/>
      <c r="AG234" s="104"/>
      <c r="AH234" s="104"/>
      <c r="AI234" s="104"/>
      <c r="AJ234" s="104"/>
      <c r="AK234" s="104"/>
      <c r="AL234" s="104"/>
      <c r="AM234" s="104"/>
      <c r="AN234" s="104"/>
      <c r="AO234" s="104"/>
      <c r="AP234" s="104"/>
      <c r="AQ234" s="104"/>
      <c r="AR234" s="104"/>
      <c r="AS234" s="104"/>
      <c r="AT234" s="104"/>
      <c r="AU234" s="104"/>
      <c r="AV234" s="104"/>
      <c r="AW234" s="104"/>
      <c r="AX234" s="104"/>
      <c r="AY234" s="104"/>
      <c r="AZ234" s="104"/>
      <c r="BA234" s="104"/>
      <c r="BB234" s="104"/>
      <c r="BC234" s="104"/>
      <c r="BD234" s="104"/>
      <c r="BE234" s="104"/>
      <c r="BF234" s="104"/>
      <c r="BG234" s="104"/>
      <c r="BH234" s="104"/>
      <c r="BI234" s="104"/>
      <c r="BJ234" s="104"/>
      <c r="BK234" s="104"/>
      <c r="BL234" s="104"/>
      <c r="BM234" s="104"/>
      <c r="BN234" s="104"/>
      <c r="BO234" s="104"/>
      <c r="BP234" s="104"/>
      <c r="BQ234" s="104"/>
    </row>
    <row r="235" spans="2:69">
      <c r="B235" s="104"/>
      <c r="C235" s="155"/>
      <c r="D235" s="104"/>
      <c r="E235" s="104"/>
      <c r="F235" s="104"/>
      <c r="G235" s="104"/>
      <c r="H235" s="104"/>
      <c r="I235" s="104"/>
      <c r="J235" s="104"/>
      <c r="K235" s="104"/>
      <c r="L235" s="104"/>
      <c r="M235" s="147"/>
      <c r="N235" s="104"/>
      <c r="O235" s="104"/>
      <c r="P235" s="104"/>
      <c r="Q235" s="104"/>
      <c r="R235" s="104"/>
      <c r="S235" s="104"/>
      <c r="T235" s="104"/>
      <c r="U235" s="104"/>
      <c r="V235" s="104"/>
      <c r="W235" s="104"/>
      <c r="X235" s="104"/>
      <c r="Y235" s="104"/>
      <c r="Z235" s="104"/>
      <c r="AA235" s="104"/>
      <c r="AB235" s="10"/>
      <c r="AC235" s="104"/>
      <c r="AD235" s="10"/>
      <c r="AE235" s="147"/>
      <c r="AF235" s="104"/>
      <c r="AG235" s="104"/>
      <c r="AH235" s="104"/>
      <c r="AI235" s="104"/>
      <c r="AJ235" s="104"/>
      <c r="AK235" s="104"/>
      <c r="AL235" s="104"/>
      <c r="AM235" s="104"/>
      <c r="AN235" s="104"/>
      <c r="AO235" s="104"/>
      <c r="AP235" s="104"/>
      <c r="AQ235" s="104"/>
      <c r="AR235" s="104"/>
      <c r="AS235" s="104"/>
      <c r="AT235" s="104"/>
      <c r="AU235" s="104"/>
      <c r="AV235" s="104"/>
      <c r="AW235" s="104"/>
      <c r="AX235" s="104"/>
      <c r="AY235" s="104"/>
      <c r="AZ235" s="104"/>
      <c r="BA235" s="104"/>
      <c r="BB235" s="104"/>
      <c r="BC235" s="104"/>
      <c r="BD235" s="104"/>
      <c r="BE235" s="104"/>
      <c r="BF235" s="104"/>
      <c r="BG235" s="104"/>
      <c r="BH235" s="104"/>
      <c r="BI235" s="104"/>
      <c r="BJ235" s="104"/>
      <c r="BK235" s="104"/>
      <c r="BL235" s="104"/>
      <c r="BM235" s="104"/>
      <c r="BN235" s="104"/>
      <c r="BO235" s="104"/>
      <c r="BP235" s="104"/>
      <c r="BQ235" s="104"/>
    </row>
    <row r="236" spans="2:69">
      <c r="B236" s="104"/>
      <c r="C236" s="155"/>
      <c r="D236" s="104"/>
      <c r="E236" s="104"/>
      <c r="F236" s="104"/>
      <c r="G236" s="104"/>
      <c r="H236" s="104"/>
      <c r="I236" s="104"/>
      <c r="J236" s="104"/>
      <c r="K236" s="104"/>
      <c r="L236" s="104"/>
      <c r="M236" s="147"/>
      <c r="N236" s="104"/>
      <c r="O236" s="104"/>
      <c r="P236" s="104"/>
      <c r="Q236" s="104"/>
      <c r="R236" s="104"/>
      <c r="S236" s="104"/>
      <c r="T236" s="104"/>
      <c r="U236" s="104"/>
      <c r="V236" s="104"/>
      <c r="W236" s="104"/>
      <c r="X236" s="104"/>
      <c r="Y236" s="104"/>
      <c r="Z236" s="104"/>
      <c r="AA236" s="104"/>
      <c r="AB236" s="10"/>
      <c r="AC236" s="104"/>
      <c r="AD236" s="10"/>
      <c r="AE236" s="147"/>
      <c r="AF236" s="104"/>
      <c r="AG236" s="104"/>
      <c r="AH236" s="104"/>
      <c r="AI236" s="104"/>
      <c r="AJ236" s="104"/>
      <c r="AK236" s="104"/>
      <c r="AL236" s="104"/>
      <c r="AM236" s="104"/>
      <c r="AN236" s="104"/>
      <c r="AO236" s="104"/>
      <c r="AP236" s="104"/>
      <c r="AQ236" s="104"/>
      <c r="AR236" s="104"/>
      <c r="AS236" s="104"/>
      <c r="AT236" s="104"/>
      <c r="AU236" s="104"/>
      <c r="AV236" s="104"/>
      <c r="AW236" s="104"/>
      <c r="AX236" s="104"/>
      <c r="AY236" s="104"/>
      <c r="AZ236" s="104"/>
      <c r="BA236" s="104"/>
      <c r="BB236" s="104"/>
      <c r="BC236" s="104"/>
      <c r="BD236" s="104"/>
      <c r="BE236" s="104"/>
      <c r="BF236" s="104"/>
      <c r="BG236" s="104"/>
      <c r="BH236" s="104"/>
      <c r="BI236" s="104"/>
      <c r="BJ236" s="104"/>
      <c r="BK236" s="104"/>
      <c r="BL236" s="104"/>
      <c r="BM236" s="104"/>
      <c r="BN236" s="104"/>
      <c r="BO236" s="104"/>
      <c r="BP236" s="104"/>
      <c r="BQ236" s="104"/>
    </row>
    <row r="237" spans="2:69">
      <c r="B237" s="104"/>
      <c r="C237" s="155"/>
      <c r="D237" s="104"/>
      <c r="E237" s="104"/>
      <c r="F237" s="104"/>
      <c r="G237" s="104"/>
      <c r="H237" s="104"/>
      <c r="I237" s="104"/>
      <c r="J237" s="104"/>
      <c r="K237" s="104"/>
      <c r="L237" s="104"/>
      <c r="M237" s="147"/>
      <c r="N237" s="104"/>
      <c r="O237" s="104"/>
      <c r="P237" s="104"/>
      <c r="Q237" s="104"/>
      <c r="R237" s="104"/>
      <c r="S237" s="104"/>
      <c r="T237" s="104"/>
      <c r="U237" s="104"/>
      <c r="V237" s="104"/>
      <c r="W237" s="104"/>
      <c r="X237" s="104"/>
      <c r="Y237" s="104"/>
      <c r="Z237" s="104"/>
      <c r="AA237" s="104"/>
      <c r="AB237" s="10"/>
      <c r="AC237" s="104"/>
      <c r="AD237" s="10"/>
      <c r="AE237" s="147"/>
      <c r="AF237" s="104"/>
      <c r="AG237" s="104"/>
      <c r="AH237" s="104"/>
      <c r="AI237" s="104"/>
      <c r="AJ237" s="104"/>
      <c r="AK237" s="104"/>
      <c r="AL237" s="104"/>
      <c r="AM237" s="104"/>
      <c r="AN237" s="104"/>
      <c r="AO237" s="104"/>
      <c r="AP237" s="104"/>
      <c r="AQ237" s="104"/>
      <c r="AR237" s="104"/>
      <c r="AS237" s="104"/>
      <c r="AT237" s="104"/>
      <c r="AU237" s="104"/>
      <c r="AV237" s="104"/>
      <c r="AW237" s="104"/>
      <c r="AX237" s="104"/>
      <c r="AY237" s="104"/>
      <c r="AZ237" s="104"/>
      <c r="BA237" s="104"/>
      <c r="BB237" s="104"/>
      <c r="BC237" s="104"/>
      <c r="BD237" s="104"/>
      <c r="BE237" s="104"/>
      <c r="BF237" s="104"/>
      <c r="BG237" s="104"/>
      <c r="BH237" s="104"/>
      <c r="BI237" s="104"/>
      <c r="BJ237" s="104"/>
      <c r="BK237" s="104"/>
      <c r="BL237" s="104"/>
      <c r="BM237" s="104"/>
      <c r="BN237" s="104"/>
      <c r="BO237" s="104"/>
      <c r="BP237" s="104"/>
      <c r="BQ237" s="104"/>
    </row>
    <row r="238" spans="2:69">
      <c r="B238" s="104"/>
      <c r="C238" s="155"/>
      <c r="D238" s="104"/>
      <c r="E238" s="104"/>
      <c r="F238" s="104"/>
      <c r="G238" s="104"/>
      <c r="H238" s="104"/>
      <c r="I238" s="104"/>
      <c r="J238" s="104"/>
      <c r="K238" s="104"/>
      <c r="L238" s="104"/>
      <c r="M238" s="147"/>
      <c r="N238" s="104"/>
      <c r="O238" s="104"/>
      <c r="P238" s="104"/>
      <c r="Q238" s="104"/>
      <c r="R238" s="104"/>
      <c r="S238" s="104"/>
      <c r="T238" s="104"/>
      <c r="U238" s="104"/>
      <c r="V238" s="104"/>
      <c r="W238" s="104"/>
      <c r="X238" s="104"/>
      <c r="Y238" s="104"/>
      <c r="Z238" s="104"/>
      <c r="AA238" s="104"/>
      <c r="AB238" s="10"/>
      <c r="AC238" s="104"/>
      <c r="AD238" s="10"/>
      <c r="AE238" s="147"/>
      <c r="AF238" s="104"/>
      <c r="AG238" s="104"/>
      <c r="AH238" s="104"/>
      <c r="AI238" s="104"/>
      <c r="AJ238" s="104"/>
      <c r="AK238" s="104"/>
      <c r="AL238" s="104"/>
      <c r="AM238" s="104"/>
      <c r="AN238" s="104"/>
      <c r="AO238" s="104"/>
      <c r="AP238" s="104"/>
      <c r="AQ238" s="104"/>
      <c r="AR238" s="104"/>
      <c r="AS238" s="104"/>
      <c r="AT238" s="104"/>
      <c r="AU238" s="104"/>
      <c r="AV238" s="104"/>
      <c r="AW238" s="104"/>
      <c r="AX238" s="104"/>
      <c r="AY238" s="104"/>
      <c r="AZ238" s="104"/>
      <c r="BA238" s="104"/>
      <c r="BB238" s="104"/>
      <c r="BC238" s="104"/>
      <c r="BD238" s="104"/>
      <c r="BE238" s="104"/>
      <c r="BF238" s="104"/>
      <c r="BG238" s="104"/>
      <c r="BH238" s="104"/>
      <c r="BI238" s="104"/>
      <c r="BJ238" s="104"/>
      <c r="BK238" s="104"/>
      <c r="BL238" s="104"/>
      <c r="BM238" s="104"/>
      <c r="BN238" s="104"/>
      <c r="BO238" s="104"/>
      <c r="BP238" s="104"/>
      <c r="BQ238" s="104"/>
    </row>
    <row r="239" spans="2:69">
      <c r="B239" s="104"/>
      <c r="C239" s="155"/>
      <c r="D239" s="104"/>
      <c r="E239" s="104"/>
      <c r="F239" s="104"/>
      <c r="G239" s="104"/>
      <c r="H239" s="104"/>
      <c r="I239" s="104"/>
      <c r="J239" s="104"/>
      <c r="K239" s="104"/>
      <c r="L239" s="104"/>
      <c r="M239" s="147"/>
      <c r="N239" s="104"/>
      <c r="O239" s="104"/>
      <c r="P239" s="104"/>
      <c r="Q239" s="104"/>
      <c r="R239" s="104"/>
      <c r="S239" s="104"/>
      <c r="T239" s="104"/>
      <c r="U239" s="104"/>
      <c r="V239" s="104"/>
      <c r="W239" s="104"/>
      <c r="X239" s="104"/>
      <c r="Y239" s="104"/>
      <c r="Z239" s="104"/>
      <c r="AA239" s="104"/>
      <c r="AB239" s="10"/>
      <c r="AC239" s="104"/>
      <c r="AD239" s="10"/>
      <c r="AE239" s="147"/>
      <c r="AF239" s="104"/>
      <c r="AG239" s="104"/>
      <c r="AH239" s="104"/>
      <c r="AI239" s="104"/>
      <c r="AJ239" s="104"/>
      <c r="AK239" s="104"/>
      <c r="AL239" s="104"/>
      <c r="AM239" s="104"/>
      <c r="AN239" s="104"/>
      <c r="AO239" s="104"/>
      <c r="AP239" s="104"/>
      <c r="AQ239" s="104"/>
      <c r="AR239" s="104"/>
      <c r="AS239" s="104"/>
      <c r="AT239" s="104"/>
      <c r="AU239" s="104"/>
      <c r="AV239" s="104"/>
      <c r="AW239" s="104"/>
      <c r="AX239" s="104"/>
      <c r="AY239" s="104"/>
      <c r="AZ239" s="104"/>
      <c r="BA239" s="104"/>
      <c r="BB239" s="104"/>
      <c r="BC239" s="104"/>
      <c r="BD239" s="104"/>
      <c r="BE239" s="104"/>
      <c r="BF239" s="104"/>
      <c r="BG239" s="104"/>
      <c r="BH239" s="104"/>
      <c r="BI239" s="104"/>
      <c r="BJ239" s="104"/>
      <c r="BK239" s="104"/>
      <c r="BL239" s="104"/>
      <c r="BM239" s="104"/>
      <c r="BN239" s="104"/>
      <c r="BO239" s="104"/>
      <c r="BP239" s="104"/>
      <c r="BQ239" s="104"/>
    </row>
    <row r="240" spans="2:69">
      <c r="B240" s="104"/>
      <c r="C240" s="155"/>
      <c r="D240" s="104"/>
      <c r="E240" s="104"/>
      <c r="F240" s="104"/>
      <c r="G240" s="104"/>
      <c r="H240" s="104"/>
      <c r="I240" s="104"/>
      <c r="J240" s="104"/>
      <c r="K240" s="104"/>
      <c r="L240" s="104"/>
      <c r="M240" s="147"/>
      <c r="N240" s="104"/>
      <c r="O240" s="104"/>
      <c r="P240" s="104"/>
      <c r="Q240" s="104"/>
      <c r="R240" s="104"/>
      <c r="S240" s="104"/>
      <c r="T240" s="104"/>
      <c r="U240" s="104"/>
      <c r="V240" s="104"/>
      <c r="W240" s="104"/>
      <c r="X240" s="104"/>
      <c r="Y240" s="104"/>
      <c r="Z240" s="104"/>
      <c r="AA240" s="104"/>
      <c r="AB240" s="10"/>
      <c r="AC240" s="104"/>
      <c r="AD240" s="10"/>
      <c r="AE240" s="147"/>
      <c r="AF240" s="104"/>
      <c r="AG240" s="104"/>
      <c r="AH240" s="104"/>
      <c r="AI240" s="104"/>
      <c r="AJ240" s="104"/>
      <c r="AK240" s="104"/>
      <c r="AL240" s="104"/>
      <c r="AM240" s="104"/>
      <c r="AN240" s="104"/>
      <c r="AO240" s="104"/>
      <c r="AP240" s="104"/>
      <c r="AQ240" s="104"/>
      <c r="AR240" s="104"/>
      <c r="AS240" s="104"/>
      <c r="AT240" s="104"/>
      <c r="AU240" s="104"/>
      <c r="AV240" s="104"/>
      <c r="AW240" s="104"/>
      <c r="AX240" s="104"/>
      <c r="AY240" s="104"/>
      <c r="AZ240" s="104"/>
      <c r="BA240" s="104"/>
      <c r="BB240" s="104"/>
      <c r="BC240" s="104"/>
      <c r="BD240" s="104"/>
      <c r="BE240" s="104"/>
      <c r="BF240" s="104"/>
      <c r="BG240" s="104"/>
      <c r="BH240" s="104"/>
      <c r="BI240" s="104"/>
      <c r="BJ240" s="104"/>
      <c r="BK240" s="104"/>
      <c r="BL240" s="104"/>
      <c r="BM240" s="104"/>
      <c r="BN240" s="104"/>
      <c r="BO240" s="104"/>
      <c r="BP240" s="104"/>
      <c r="BQ240" s="104"/>
    </row>
    <row r="241" spans="2:69">
      <c r="B241" s="104"/>
      <c r="C241" s="155"/>
      <c r="D241" s="104"/>
      <c r="E241" s="104"/>
      <c r="F241" s="104"/>
      <c r="G241" s="104"/>
      <c r="H241" s="104"/>
      <c r="I241" s="104"/>
      <c r="J241" s="104"/>
      <c r="K241" s="104"/>
      <c r="L241" s="104"/>
      <c r="M241" s="147"/>
      <c r="N241" s="104"/>
      <c r="O241" s="104"/>
      <c r="P241" s="104"/>
      <c r="Q241" s="104"/>
      <c r="R241" s="104"/>
      <c r="S241" s="104"/>
      <c r="T241" s="104"/>
      <c r="U241" s="104"/>
      <c r="V241" s="104"/>
      <c r="W241" s="104"/>
      <c r="X241" s="104"/>
      <c r="Y241" s="104"/>
      <c r="Z241" s="104"/>
      <c r="AA241" s="104"/>
      <c r="AB241" s="10"/>
      <c r="AC241" s="104"/>
      <c r="AD241" s="10"/>
      <c r="AE241" s="147"/>
      <c r="AF241" s="104"/>
      <c r="AG241" s="104"/>
      <c r="AH241" s="104"/>
      <c r="AI241" s="104"/>
      <c r="AJ241" s="104"/>
      <c r="AK241" s="104"/>
      <c r="AL241" s="104"/>
      <c r="AM241" s="104"/>
      <c r="AN241" s="104"/>
      <c r="AO241" s="104"/>
      <c r="AP241" s="104"/>
      <c r="AQ241" s="104"/>
      <c r="AR241" s="104"/>
      <c r="AS241" s="104"/>
      <c r="AT241" s="104"/>
      <c r="AU241" s="104"/>
      <c r="AV241" s="104"/>
      <c r="AW241" s="104"/>
      <c r="AX241" s="104"/>
      <c r="AY241" s="104"/>
      <c r="AZ241" s="104"/>
      <c r="BA241" s="104"/>
      <c r="BB241" s="104"/>
      <c r="BC241" s="104"/>
      <c r="BD241" s="104"/>
      <c r="BE241" s="104"/>
      <c r="BF241" s="104"/>
      <c r="BG241" s="104"/>
      <c r="BH241" s="104"/>
      <c r="BI241" s="104"/>
      <c r="BJ241" s="104"/>
      <c r="BK241" s="104"/>
      <c r="BL241" s="104"/>
      <c r="BM241" s="104"/>
      <c r="BN241" s="104"/>
      <c r="BO241" s="104"/>
      <c r="BP241" s="104"/>
      <c r="BQ241" s="104"/>
    </row>
    <row r="242" spans="2:69">
      <c r="B242" s="104"/>
      <c r="C242" s="155"/>
      <c r="D242" s="104"/>
      <c r="E242" s="104"/>
      <c r="F242" s="104"/>
      <c r="G242" s="104"/>
      <c r="H242" s="104"/>
      <c r="I242" s="104"/>
      <c r="J242" s="104"/>
      <c r="K242" s="104"/>
      <c r="L242" s="104"/>
      <c r="M242" s="147"/>
      <c r="N242" s="104"/>
      <c r="O242" s="104"/>
      <c r="P242" s="104"/>
      <c r="Q242" s="104"/>
      <c r="R242" s="104"/>
      <c r="S242" s="104"/>
      <c r="T242" s="104"/>
      <c r="U242" s="104"/>
      <c r="V242" s="104"/>
      <c r="W242" s="104"/>
      <c r="X242" s="104"/>
      <c r="Y242" s="104"/>
      <c r="Z242" s="104"/>
      <c r="AA242" s="104"/>
      <c r="AB242" s="10"/>
      <c r="AC242" s="104"/>
      <c r="AD242" s="10"/>
      <c r="AE242" s="147"/>
      <c r="AF242" s="104"/>
      <c r="AG242" s="104"/>
      <c r="AH242" s="104"/>
      <c r="AI242" s="104"/>
      <c r="AJ242" s="104"/>
      <c r="AK242" s="104"/>
      <c r="AL242" s="104"/>
      <c r="AM242" s="104"/>
      <c r="AN242" s="104"/>
      <c r="AO242" s="104"/>
      <c r="AP242" s="104"/>
      <c r="AQ242" s="104"/>
      <c r="AR242" s="104"/>
      <c r="AS242" s="104"/>
      <c r="AT242" s="104"/>
      <c r="AU242" s="104"/>
      <c r="AV242" s="104"/>
      <c r="AW242" s="104"/>
      <c r="AX242" s="104"/>
      <c r="AY242" s="104"/>
      <c r="AZ242" s="104"/>
      <c r="BA242" s="104"/>
      <c r="BB242" s="104"/>
      <c r="BC242" s="104"/>
      <c r="BD242" s="104"/>
      <c r="BE242" s="104"/>
      <c r="BF242" s="104"/>
      <c r="BG242" s="104"/>
      <c r="BH242" s="104"/>
      <c r="BI242" s="104"/>
      <c r="BJ242" s="104"/>
      <c r="BK242" s="104"/>
      <c r="BL242" s="104"/>
      <c r="BM242" s="104"/>
      <c r="BN242" s="104"/>
      <c r="BO242" s="104"/>
      <c r="BP242" s="104"/>
      <c r="BQ242" s="104"/>
    </row>
    <row r="243" spans="2:69">
      <c r="B243" s="104"/>
      <c r="C243" s="155"/>
      <c r="D243" s="104"/>
      <c r="E243" s="104"/>
      <c r="F243" s="104"/>
      <c r="G243" s="104"/>
      <c r="H243" s="104"/>
      <c r="I243" s="104"/>
      <c r="J243" s="104"/>
      <c r="K243" s="104"/>
      <c r="L243" s="104"/>
      <c r="M243" s="147"/>
      <c r="N243" s="104"/>
      <c r="O243" s="104"/>
      <c r="P243" s="104"/>
      <c r="Q243" s="104"/>
      <c r="R243" s="104"/>
      <c r="S243" s="104"/>
      <c r="T243" s="104"/>
      <c r="U243" s="104"/>
      <c r="V243" s="104"/>
      <c r="W243" s="104"/>
      <c r="X243" s="104"/>
      <c r="Y243" s="104"/>
      <c r="Z243" s="104"/>
      <c r="AA243" s="104"/>
      <c r="AB243" s="10"/>
      <c r="AC243" s="104"/>
      <c r="AD243" s="10"/>
      <c r="AE243" s="147"/>
      <c r="AF243" s="104"/>
      <c r="AG243" s="104"/>
      <c r="AH243" s="104"/>
      <c r="AI243" s="104"/>
      <c r="AJ243" s="104"/>
      <c r="AK243" s="104"/>
      <c r="AL243" s="104"/>
      <c r="AM243" s="104"/>
      <c r="AN243" s="104"/>
      <c r="AO243" s="104"/>
      <c r="AP243" s="104"/>
      <c r="AQ243" s="104"/>
      <c r="AR243" s="104"/>
      <c r="AS243" s="104"/>
      <c r="AT243" s="104"/>
      <c r="AU243" s="104"/>
      <c r="AV243" s="104"/>
      <c r="AW243" s="104"/>
      <c r="AX243" s="104"/>
      <c r="AY243" s="104"/>
      <c r="AZ243" s="104"/>
      <c r="BA243" s="104"/>
      <c r="BB243" s="104"/>
      <c r="BC243" s="104"/>
      <c r="BD243" s="104"/>
      <c r="BE243" s="104"/>
      <c r="BF243" s="104"/>
      <c r="BG243" s="104"/>
      <c r="BH243" s="104"/>
      <c r="BI243" s="104"/>
      <c r="BJ243" s="104"/>
      <c r="BK243" s="104"/>
      <c r="BL243" s="104"/>
      <c r="BM243" s="104"/>
      <c r="BN243" s="104"/>
      <c r="BO243" s="104"/>
      <c r="BP243" s="104"/>
      <c r="BQ243" s="104"/>
    </row>
    <row r="244" spans="2:69">
      <c r="B244" s="104"/>
      <c r="C244" s="155"/>
      <c r="D244" s="104"/>
      <c r="E244" s="104"/>
      <c r="F244" s="104"/>
      <c r="G244" s="104"/>
      <c r="H244" s="104"/>
      <c r="I244" s="104"/>
      <c r="J244" s="104"/>
      <c r="K244" s="104"/>
      <c r="L244" s="104"/>
      <c r="M244" s="147"/>
      <c r="N244" s="104"/>
      <c r="O244" s="104"/>
      <c r="P244" s="104"/>
      <c r="Q244" s="104"/>
      <c r="R244" s="104"/>
      <c r="S244" s="104"/>
      <c r="T244" s="104"/>
      <c r="U244" s="104"/>
      <c r="V244" s="104"/>
      <c r="W244" s="104"/>
      <c r="X244" s="104"/>
      <c r="Y244" s="104"/>
      <c r="Z244" s="104"/>
      <c r="AA244" s="104"/>
      <c r="AB244" s="10"/>
      <c r="AC244" s="104"/>
      <c r="AD244" s="10"/>
      <c r="AE244" s="147"/>
      <c r="AF244" s="104"/>
      <c r="AG244" s="104"/>
      <c r="AH244" s="104"/>
      <c r="AI244" s="104"/>
      <c r="AJ244" s="104"/>
      <c r="AK244" s="104"/>
      <c r="AL244" s="104"/>
      <c r="AM244" s="104"/>
      <c r="AN244" s="104"/>
      <c r="AO244" s="104"/>
      <c r="AP244" s="104"/>
      <c r="AQ244" s="104"/>
      <c r="AR244" s="104"/>
      <c r="AS244" s="104"/>
      <c r="AT244" s="104"/>
      <c r="AU244" s="104"/>
      <c r="AV244" s="104"/>
      <c r="AW244" s="104"/>
      <c r="AX244" s="104"/>
      <c r="AY244" s="104"/>
      <c r="AZ244" s="104"/>
      <c r="BA244" s="104"/>
      <c r="BB244" s="104"/>
      <c r="BC244" s="104"/>
      <c r="BD244" s="104"/>
      <c r="BE244" s="104"/>
      <c r="BF244" s="104"/>
      <c r="BG244" s="104"/>
      <c r="BH244" s="104"/>
      <c r="BI244" s="104"/>
      <c r="BJ244" s="104"/>
      <c r="BK244" s="104"/>
      <c r="BL244" s="104"/>
      <c r="BM244" s="104"/>
      <c r="BN244" s="104"/>
      <c r="BO244" s="104"/>
      <c r="BP244" s="104"/>
      <c r="BQ244" s="104"/>
    </row>
    <row r="245" spans="2:69">
      <c r="B245" s="104"/>
      <c r="C245" s="155"/>
      <c r="D245" s="104"/>
      <c r="E245" s="104"/>
      <c r="F245" s="104"/>
      <c r="G245" s="104"/>
      <c r="H245" s="104"/>
      <c r="I245" s="104"/>
      <c r="J245" s="104"/>
      <c r="K245" s="104"/>
      <c r="L245" s="104"/>
      <c r="M245" s="147"/>
      <c r="N245" s="104"/>
      <c r="O245" s="104"/>
      <c r="P245" s="104"/>
      <c r="Q245" s="104"/>
      <c r="R245" s="104"/>
      <c r="S245" s="104"/>
      <c r="T245" s="104"/>
      <c r="U245" s="104"/>
      <c r="V245" s="104"/>
      <c r="W245" s="104"/>
      <c r="X245" s="104"/>
      <c r="Y245" s="104"/>
      <c r="Z245" s="104"/>
      <c r="AA245" s="104"/>
      <c r="AB245" s="10"/>
      <c r="AC245" s="104"/>
      <c r="AD245" s="10"/>
      <c r="AE245" s="147"/>
      <c r="AF245" s="104"/>
      <c r="AG245" s="104"/>
      <c r="AH245" s="104"/>
      <c r="AI245" s="104"/>
      <c r="AJ245" s="104"/>
      <c r="AK245" s="104"/>
      <c r="AL245" s="104"/>
      <c r="AM245" s="104"/>
      <c r="AN245" s="104"/>
      <c r="AO245" s="104"/>
      <c r="AP245" s="104"/>
      <c r="AQ245" s="104"/>
      <c r="AR245" s="104"/>
      <c r="AS245" s="104"/>
      <c r="AT245" s="104"/>
      <c r="AU245" s="104"/>
      <c r="AV245" s="104"/>
      <c r="AW245" s="104"/>
      <c r="AX245" s="104"/>
      <c r="AY245" s="104"/>
      <c r="AZ245" s="104"/>
      <c r="BA245" s="104"/>
      <c r="BB245" s="104"/>
      <c r="BC245" s="104"/>
      <c r="BD245" s="104"/>
      <c r="BE245" s="104"/>
      <c r="BF245" s="104"/>
      <c r="BG245" s="104"/>
      <c r="BH245" s="104"/>
      <c r="BI245" s="104"/>
      <c r="BJ245" s="104"/>
      <c r="BK245" s="104"/>
      <c r="BL245" s="104"/>
      <c r="BM245" s="104"/>
      <c r="BN245" s="104"/>
      <c r="BO245" s="104"/>
      <c r="BP245" s="104"/>
      <c r="BQ245" s="104"/>
    </row>
    <row r="246" spans="2:69">
      <c r="B246" s="104"/>
      <c r="C246" s="155"/>
      <c r="D246" s="104"/>
      <c r="E246" s="104"/>
      <c r="F246" s="104"/>
      <c r="G246" s="104"/>
      <c r="H246" s="104"/>
      <c r="I246" s="104"/>
      <c r="J246" s="104"/>
      <c r="K246" s="104"/>
      <c r="L246" s="104"/>
      <c r="M246" s="147"/>
      <c r="N246" s="104"/>
      <c r="O246" s="104"/>
      <c r="P246" s="104"/>
      <c r="Q246" s="104"/>
      <c r="R246" s="104"/>
      <c r="S246" s="104"/>
      <c r="T246" s="104"/>
      <c r="U246" s="104"/>
      <c r="V246" s="104"/>
      <c r="W246" s="104"/>
      <c r="X246" s="104"/>
      <c r="Y246" s="104"/>
      <c r="Z246" s="104"/>
      <c r="AA246" s="104"/>
      <c r="AB246" s="10"/>
      <c r="AC246" s="104"/>
      <c r="AD246" s="10"/>
      <c r="AE246" s="147"/>
      <c r="AF246" s="104"/>
      <c r="AG246" s="104"/>
      <c r="AH246" s="104"/>
      <c r="AI246" s="104"/>
      <c r="AJ246" s="104"/>
      <c r="AK246" s="104"/>
      <c r="AL246" s="104"/>
      <c r="AM246" s="104"/>
      <c r="AN246" s="104"/>
      <c r="AO246" s="104"/>
      <c r="AP246" s="104"/>
      <c r="AQ246" s="104"/>
      <c r="AR246" s="104"/>
      <c r="AS246" s="104"/>
      <c r="AT246" s="104"/>
      <c r="AU246" s="104"/>
      <c r="AV246" s="104"/>
      <c r="AW246" s="104"/>
      <c r="AX246" s="104"/>
      <c r="AY246" s="104"/>
      <c r="AZ246" s="104"/>
      <c r="BA246" s="104"/>
      <c r="BB246" s="104"/>
      <c r="BC246" s="104"/>
      <c r="BD246" s="104"/>
      <c r="BE246" s="104"/>
      <c r="BF246" s="104"/>
      <c r="BG246" s="104"/>
      <c r="BH246" s="104"/>
      <c r="BI246" s="104"/>
      <c r="BJ246" s="104"/>
      <c r="BK246" s="104"/>
      <c r="BL246" s="104"/>
      <c r="BM246" s="104"/>
      <c r="BN246" s="104"/>
      <c r="BO246" s="104"/>
      <c r="BP246" s="104"/>
      <c r="BQ246" s="104"/>
    </row>
    <row r="247" spans="2:69">
      <c r="B247" s="104"/>
      <c r="C247" s="155"/>
      <c r="D247" s="104"/>
      <c r="E247" s="104"/>
      <c r="F247" s="104"/>
      <c r="G247" s="104"/>
      <c r="H247" s="104"/>
      <c r="I247" s="104"/>
      <c r="J247" s="104"/>
      <c r="K247" s="104"/>
      <c r="L247" s="104"/>
      <c r="M247" s="147"/>
      <c r="N247" s="104"/>
      <c r="O247" s="104"/>
      <c r="P247" s="104"/>
      <c r="Q247" s="104"/>
      <c r="R247" s="104"/>
      <c r="S247" s="104"/>
      <c r="T247" s="104"/>
      <c r="U247" s="104"/>
      <c r="V247" s="104"/>
      <c r="W247" s="104"/>
      <c r="X247" s="104"/>
      <c r="Y247" s="104"/>
      <c r="Z247" s="104"/>
      <c r="AA247" s="104"/>
      <c r="AB247" s="10"/>
      <c r="AC247" s="104"/>
      <c r="AD247" s="10"/>
      <c r="AE247" s="147"/>
      <c r="AF247" s="104"/>
      <c r="AG247" s="104"/>
      <c r="AH247" s="104"/>
      <c r="AI247" s="104"/>
      <c r="AJ247" s="104"/>
      <c r="AK247" s="104"/>
      <c r="AL247" s="104"/>
      <c r="AM247" s="104"/>
      <c r="AN247" s="104"/>
      <c r="AO247" s="104"/>
      <c r="AP247" s="104"/>
      <c r="AQ247" s="104"/>
      <c r="AR247" s="104"/>
      <c r="AS247" s="104"/>
      <c r="AT247" s="104"/>
      <c r="AU247" s="104"/>
      <c r="AV247" s="104"/>
      <c r="AW247" s="104"/>
      <c r="AX247" s="104"/>
      <c r="AY247" s="104"/>
      <c r="AZ247" s="104"/>
      <c r="BA247" s="104"/>
      <c r="BB247" s="104"/>
      <c r="BC247" s="104"/>
      <c r="BD247" s="104"/>
      <c r="BE247" s="104"/>
      <c r="BF247" s="104"/>
      <c r="BG247" s="104"/>
      <c r="BH247" s="104"/>
      <c r="BI247" s="104"/>
      <c r="BJ247" s="104"/>
      <c r="BK247" s="104"/>
      <c r="BL247" s="104"/>
      <c r="BM247" s="104"/>
      <c r="BN247" s="104"/>
      <c r="BO247" s="104"/>
      <c r="BP247" s="104"/>
      <c r="BQ247" s="104"/>
    </row>
    <row r="248" spans="2:69">
      <c r="B248" s="104"/>
      <c r="C248" s="155"/>
      <c r="D248" s="104"/>
      <c r="E248" s="104"/>
      <c r="F248" s="104"/>
      <c r="G248" s="104"/>
      <c r="H248" s="104"/>
      <c r="I248" s="104"/>
      <c r="J248" s="104"/>
      <c r="K248" s="104"/>
      <c r="L248" s="104"/>
      <c r="M248" s="147"/>
      <c r="N248" s="104"/>
      <c r="O248" s="104"/>
      <c r="P248" s="104"/>
      <c r="Q248" s="104"/>
      <c r="R248" s="104"/>
      <c r="S248" s="104"/>
      <c r="T248" s="104"/>
      <c r="U248" s="104"/>
      <c r="V248" s="104"/>
      <c r="W248" s="104"/>
      <c r="X248" s="104"/>
      <c r="Y248" s="104"/>
      <c r="Z248" s="104"/>
      <c r="AA248" s="104"/>
      <c r="AB248" s="10"/>
      <c r="AC248" s="104"/>
      <c r="AD248" s="10"/>
      <c r="AE248" s="147"/>
      <c r="AF248" s="104"/>
      <c r="AG248" s="104"/>
      <c r="AH248" s="104"/>
      <c r="AI248" s="104"/>
      <c r="AJ248" s="104"/>
      <c r="AK248" s="104"/>
      <c r="AL248" s="104"/>
      <c r="AM248" s="104"/>
      <c r="AN248" s="104"/>
      <c r="AO248" s="104"/>
      <c r="AP248" s="104"/>
      <c r="AQ248" s="104"/>
      <c r="AR248" s="104"/>
      <c r="AS248" s="104"/>
      <c r="AT248" s="104"/>
      <c r="AU248" s="104"/>
      <c r="AV248" s="104"/>
      <c r="AW248" s="104"/>
      <c r="AX248" s="104"/>
      <c r="AY248" s="104"/>
      <c r="AZ248" s="104"/>
      <c r="BA248" s="104"/>
      <c r="BB248" s="104"/>
      <c r="BC248" s="104"/>
      <c r="BD248" s="104"/>
      <c r="BE248" s="104"/>
      <c r="BF248" s="104"/>
      <c r="BG248" s="104"/>
      <c r="BH248" s="104"/>
      <c r="BI248" s="104"/>
      <c r="BJ248" s="104"/>
      <c r="BK248" s="104"/>
      <c r="BL248" s="104"/>
      <c r="BM248" s="104"/>
      <c r="BN248" s="104"/>
      <c r="BO248" s="104"/>
      <c r="BP248" s="104"/>
      <c r="BQ248" s="104"/>
    </row>
    <row r="249" spans="2:69">
      <c r="B249" s="104"/>
      <c r="C249" s="155"/>
      <c r="D249" s="104"/>
      <c r="E249" s="104"/>
      <c r="F249" s="104"/>
      <c r="G249" s="104"/>
      <c r="H249" s="104"/>
      <c r="I249" s="104"/>
      <c r="J249" s="104"/>
      <c r="K249" s="104"/>
      <c r="L249" s="104"/>
      <c r="M249" s="147"/>
      <c r="N249" s="104"/>
      <c r="O249" s="104"/>
      <c r="P249" s="104"/>
      <c r="Q249" s="104"/>
      <c r="R249" s="104"/>
      <c r="S249" s="104"/>
      <c r="T249" s="104"/>
      <c r="U249" s="104"/>
      <c r="V249" s="104"/>
      <c r="W249" s="104"/>
      <c r="X249" s="104"/>
      <c r="Y249" s="104"/>
      <c r="Z249" s="104"/>
      <c r="AA249" s="104"/>
      <c r="AB249" s="10"/>
      <c r="AC249" s="104"/>
      <c r="AD249" s="10"/>
      <c r="AE249" s="147"/>
      <c r="AF249" s="104"/>
      <c r="AG249" s="104"/>
      <c r="AH249" s="104"/>
      <c r="AI249" s="104"/>
      <c r="AJ249" s="104"/>
      <c r="AK249" s="104"/>
      <c r="AL249" s="104"/>
      <c r="AM249" s="104"/>
      <c r="AN249" s="104"/>
      <c r="AO249" s="104"/>
      <c r="AP249" s="104"/>
      <c r="AQ249" s="104"/>
      <c r="AR249" s="104"/>
      <c r="AS249" s="104"/>
      <c r="AT249" s="104"/>
      <c r="AU249" s="104"/>
      <c r="AV249" s="104"/>
      <c r="AW249" s="104"/>
      <c r="AX249" s="104"/>
      <c r="AY249" s="104"/>
      <c r="AZ249" s="104"/>
      <c r="BA249" s="104"/>
      <c r="BB249" s="104"/>
      <c r="BC249" s="104"/>
      <c r="BD249" s="104"/>
      <c r="BE249" s="104"/>
      <c r="BF249" s="104"/>
      <c r="BG249" s="104"/>
      <c r="BH249" s="104"/>
      <c r="BI249" s="104"/>
      <c r="BJ249" s="104"/>
      <c r="BK249" s="104"/>
      <c r="BL249" s="104"/>
      <c r="BM249" s="104"/>
      <c r="BN249" s="104"/>
      <c r="BO249" s="104"/>
      <c r="BP249" s="104"/>
      <c r="BQ249" s="104"/>
    </row>
    <row r="250" spans="2:69">
      <c r="B250" s="104"/>
      <c r="C250" s="155"/>
      <c r="D250" s="104"/>
      <c r="E250" s="104"/>
      <c r="F250" s="104"/>
      <c r="G250" s="104"/>
      <c r="H250" s="104"/>
      <c r="I250" s="104"/>
      <c r="J250" s="104"/>
      <c r="K250" s="104"/>
      <c r="L250" s="104"/>
      <c r="M250" s="147"/>
      <c r="N250" s="104"/>
      <c r="O250" s="104"/>
      <c r="P250" s="104"/>
      <c r="Q250" s="104"/>
      <c r="R250" s="104"/>
      <c r="S250" s="104"/>
      <c r="T250" s="104"/>
      <c r="U250" s="104"/>
      <c r="V250" s="104"/>
      <c r="W250" s="104"/>
      <c r="X250" s="104"/>
      <c r="Y250" s="104"/>
      <c r="Z250" s="104"/>
      <c r="AA250" s="104"/>
      <c r="AB250" s="10"/>
      <c r="AC250" s="104"/>
      <c r="AD250" s="10"/>
      <c r="AE250" s="147"/>
      <c r="AF250" s="104"/>
      <c r="AG250" s="104"/>
      <c r="AH250" s="104"/>
      <c r="AI250" s="104"/>
      <c r="AJ250" s="104"/>
      <c r="AK250" s="104"/>
      <c r="AL250" s="104"/>
      <c r="AM250" s="104"/>
      <c r="AN250" s="104"/>
      <c r="AO250" s="104"/>
      <c r="AP250" s="104"/>
      <c r="AQ250" s="104"/>
      <c r="AR250" s="104"/>
      <c r="AS250" s="104"/>
      <c r="AT250" s="104"/>
      <c r="AU250" s="104"/>
      <c r="AV250" s="104"/>
      <c r="AW250" s="104"/>
      <c r="AX250" s="104"/>
      <c r="AY250" s="104"/>
      <c r="AZ250" s="104"/>
      <c r="BA250" s="104"/>
      <c r="BB250" s="104"/>
      <c r="BC250" s="104"/>
      <c r="BD250" s="104"/>
      <c r="BE250" s="104"/>
      <c r="BF250" s="104"/>
      <c r="BG250" s="104"/>
      <c r="BH250" s="104"/>
      <c r="BI250" s="104"/>
      <c r="BJ250" s="104"/>
      <c r="BK250" s="104"/>
      <c r="BL250" s="104"/>
      <c r="BM250" s="104"/>
      <c r="BN250" s="104"/>
      <c r="BO250" s="104"/>
      <c r="BP250" s="104"/>
      <c r="BQ250" s="104"/>
    </row>
    <row r="251" spans="2:69">
      <c r="B251" s="104"/>
      <c r="C251" s="155"/>
      <c r="D251" s="104"/>
      <c r="E251" s="104"/>
      <c r="F251" s="104"/>
      <c r="G251" s="104"/>
      <c r="H251" s="104"/>
      <c r="I251" s="104"/>
      <c r="J251" s="104"/>
      <c r="K251" s="104"/>
      <c r="L251" s="104"/>
      <c r="M251" s="147"/>
      <c r="N251" s="104"/>
      <c r="O251" s="104"/>
      <c r="P251" s="104"/>
      <c r="Q251" s="104"/>
      <c r="R251" s="104"/>
      <c r="S251" s="104"/>
      <c r="T251" s="104"/>
      <c r="U251" s="104"/>
      <c r="V251" s="104"/>
      <c r="W251" s="104"/>
      <c r="X251" s="104"/>
      <c r="Y251" s="104"/>
      <c r="Z251" s="104"/>
      <c r="AA251" s="104"/>
      <c r="AB251" s="10"/>
      <c r="AC251" s="104"/>
      <c r="AD251" s="10"/>
      <c r="AE251" s="147"/>
      <c r="AF251" s="104"/>
      <c r="AG251" s="104"/>
      <c r="AH251" s="104"/>
      <c r="AI251" s="104"/>
      <c r="AJ251" s="104"/>
      <c r="AK251" s="104"/>
      <c r="AL251" s="104"/>
      <c r="AM251" s="104"/>
      <c r="AN251" s="104"/>
      <c r="AO251" s="104"/>
      <c r="AP251" s="104"/>
      <c r="AQ251" s="104"/>
      <c r="AR251" s="104"/>
      <c r="AS251" s="104"/>
      <c r="AT251" s="104"/>
      <c r="AU251" s="104"/>
      <c r="AV251" s="104"/>
      <c r="AW251" s="104"/>
      <c r="AX251" s="104"/>
      <c r="AY251" s="104"/>
      <c r="AZ251" s="104"/>
      <c r="BA251" s="104"/>
      <c r="BB251" s="104"/>
      <c r="BC251" s="104"/>
      <c r="BD251" s="104"/>
      <c r="BE251" s="104"/>
      <c r="BF251" s="104"/>
      <c r="BG251" s="104"/>
      <c r="BH251" s="104"/>
      <c r="BI251" s="104"/>
      <c r="BJ251" s="104"/>
      <c r="BK251" s="104"/>
      <c r="BL251" s="104"/>
      <c r="BM251" s="104"/>
      <c r="BN251" s="104"/>
      <c r="BO251" s="104"/>
      <c r="BP251" s="104"/>
      <c r="BQ251" s="104"/>
    </row>
    <row r="252" spans="2:69">
      <c r="B252" s="104"/>
      <c r="C252" s="155"/>
      <c r="D252" s="104"/>
      <c r="E252" s="104"/>
      <c r="F252" s="104"/>
      <c r="G252" s="104"/>
      <c r="H252" s="104"/>
      <c r="I252" s="104"/>
      <c r="J252" s="104"/>
      <c r="K252" s="104"/>
      <c r="L252" s="104"/>
      <c r="M252" s="147"/>
      <c r="N252" s="104"/>
      <c r="O252" s="104"/>
      <c r="P252" s="104"/>
      <c r="Q252" s="104"/>
      <c r="R252" s="104"/>
      <c r="S252" s="104"/>
      <c r="T252" s="104"/>
      <c r="U252" s="104"/>
      <c r="V252" s="104"/>
      <c r="W252" s="104"/>
      <c r="X252" s="104"/>
      <c r="Y252" s="104"/>
      <c r="Z252" s="104"/>
      <c r="AA252" s="104"/>
      <c r="AB252" s="10"/>
      <c r="AC252" s="104"/>
      <c r="AD252" s="10"/>
      <c r="AE252" s="147"/>
      <c r="AF252" s="104"/>
      <c r="AG252" s="104"/>
      <c r="AH252" s="104"/>
      <c r="AI252" s="104"/>
      <c r="AJ252" s="104"/>
      <c r="AK252" s="104"/>
      <c r="AL252" s="104"/>
      <c r="AM252" s="104"/>
      <c r="AN252" s="104"/>
      <c r="AO252" s="104"/>
      <c r="AP252" s="104"/>
      <c r="AQ252" s="104"/>
      <c r="AR252" s="104"/>
      <c r="AS252" s="104"/>
      <c r="AT252" s="104"/>
      <c r="AU252" s="104"/>
      <c r="AV252" s="104"/>
      <c r="AW252" s="104"/>
      <c r="AX252" s="104"/>
      <c r="AY252" s="104"/>
      <c r="AZ252" s="104"/>
      <c r="BA252" s="104"/>
      <c r="BB252" s="104"/>
      <c r="BC252" s="104"/>
      <c r="BD252" s="104"/>
      <c r="BE252" s="104"/>
      <c r="BF252" s="104"/>
      <c r="BG252" s="104"/>
      <c r="BH252" s="104"/>
      <c r="BI252" s="104"/>
      <c r="BJ252" s="104"/>
      <c r="BK252" s="104"/>
      <c r="BL252" s="104"/>
      <c r="BM252" s="104"/>
      <c r="BN252" s="104"/>
      <c r="BO252" s="104"/>
      <c r="BP252" s="104"/>
      <c r="BQ252" s="104"/>
    </row>
    <row r="253" spans="2:69">
      <c r="B253" s="104"/>
      <c r="C253" s="155"/>
      <c r="D253" s="104"/>
      <c r="E253" s="104"/>
      <c r="F253" s="104"/>
      <c r="G253" s="104"/>
      <c r="H253" s="104"/>
      <c r="I253" s="104"/>
      <c r="J253" s="104"/>
      <c r="K253" s="104"/>
      <c r="L253" s="104"/>
      <c r="M253" s="147"/>
      <c r="N253" s="104"/>
      <c r="O253" s="104"/>
      <c r="P253" s="104"/>
      <c r="Q253" s="104"/>
      <c r="R253" s="104"/>
      <c r="S253" s="104"/>
      <c r="T253" s="104"/>
      <c r="U253" s="104"/>
      <c r="V253" s="104"/>
      <c r="W253" s="104"/>
      <c r="X253" s="104"/>
      <c r="Y253" s="104"/>
      <c r="Z253" s="104"/>
      <c r="AA253" s="104"/>
      <c r="AB253" s="10"/>
      <c r="AC253" s="104"/>
      <c r="AD253" s="10"/>
      <c r="AE253" s="147"/>
      <c r="AF253" s="104"/>
      <c r="AG253" s="104"/>
      <c r="AH253" s="104"/>
      <c r="AI253" s="104"/>
      <c r="AJ253" s="104"/>
      <c r="AK253" s="104"/>
      <c r="AL253" s="104"/>
      <c r="AM253" s="104"/>
      <c r="AN253" s="104"/>
      <c r="AO253" s="104"/>
      <c r="AP253" s="104"/>
      <c r="AQ253" s="104"/>
      <c r="AR253" s="104"/>
      <c r="AS253" s="104"/>
      <c r="AT253" s="104"/>
      <c r="AU253" s="104"/>
      <c r="AV253" s="104"/>
      <c r="AW253" s="104"/>
      <c r="AX253" s="104"/>
      <c r="AY253" s="104"/>
      <c r="AZ253" s="104"/>
      <c r="BA253" s="104"/>
      <c r="BB253" s="104"/>
      <c r="BC253" s="104"/>
      <c r="BD253" s="104"/>
      <c r="BE253" s="104"/>
      <c r="BF253" s="104"/>
      <c r="BG253" s="104"/>
      <c r="BH253" s="104"/>
      <c r="BI253" s="104"/>
      <c r="BJ253" s="104"/>
      <c r="BK253" s="104"/>
      <c r="BL253" s="104"/>
      <c r="BM253" s="104"/>
      <c r="BN253" s="104"/>
      <c r="BO253" s="104"/>
      <c r="BP253" s="104"/>
      <c r="BQ253" s="104"/>
    </row>
    <row r="254" spans="2:69">
      <c r="B254" s="104"/>
      <c r="C254" s="155"/>
      <c r="D254" s="104"/>
      <c r="E254" s="104"/>
      <c r="F254" s="104"/>
      <c r="G254" s="104"/>
      <c r="H254" s="104"/>
      <c r="I254" s="104"/>
      <c r="J254" s="104"/>
      <c r="K254" s="104"/>
      <c r="L254" s="104"/>
      <c r="M254" s="147"/>
      <c r="N254" s="104"/>
      <c r="O254" s="104"/>
      <c r="P254" s="104"/>
      <c r="Q254" s="104"/>
      <c r="R254" s="104"/>
      <c r="S254" s="104"/>
      <c r="T254" s="104"/>
      <c r="U254" s="104"/>
      <c r="V254" s="104"/>
      <c r="W254" s="104"/>
      <c r="X254" s="104"/>
      <c r="Y254" s="104"/>
      <c r="Z254" s="104"/>
      <c r="AA254" s="104"/>
      <c r="AB254" s="10"/>
      <c r="AC254" s="104"/>
      <c r="AD254" s="10"/>
      <c r="AE254" s="147"/>
      <c r="AF254" s="104"/>
      <c r="AG254" s="104"/>
      <c r="AH254" s="104"/>
      <c r="AI254" s="104"/>
      <c r="AJ254" s="104"/>
      <c r="AK254" s="104"/>
      <c r="AL254" s="104"/>
      <c r="AM254" s="104"/>
      <c r="AN254" s="104"/>
      <c r="AO254" s="104"/>
      <c r="AP254" s="104"/>
      <c r="AQ254" s="104"/>
      <c r="AR254" s="104"/>
      <c r="AS254" s="104"/>
      <c r="AT254" s="104"/>
      <c r="AU254" s="104"/>
      <c r="AV254" s="104"/>
      <c r="AW254" s="104"/>
      <c r="AX254" s="104"/>
      <c r="AY254" s="104"/>
      <c r="AZ254" s="104"/>
      <c r="BA254" s="104"/>
      <c r="BB254" s="104"/>
      <c r="BC254" s="104"/>
      <c r="BD254" s="104"/>
      <c r="BE254" s="104"/>
      <c r="BF254" s="104"/>
      <c r="BG254" s="104"/>
      <c r="BH254" s="104"/>
      <c r="BI254" s="104"/>
      <c r="BJ254" s="104"/>
      <c r="BK254" s="104"/>
      <c r="BL254" s="104"/>
      <c r="BM254" s="104"/>
      <c r="BN254" s="104"/>
      <c r="BO254" s="104"/>
      <c r="BP254" s="104"/>
      <c r="BQ254" s="104"/>
    </row>
    <row r="255" spans="2:69">
      <c r="B255" s="104"/>
      <c r="C255" s="155"/>
      <c r="D255" s="104"/>
      <c r="E255" s="104"/>
      <c r="F255" s="104"/>
      <c r="G255" s="104"/>
      <c r="H255" s="104"/>
      <c r="I255" s="104"/>
      <c r="J255" s="104"/>
      <c r="K255" s="104"/>
      <c r="L255" s="104"/>
      <c r="M255" s="147"/>
      <c r="N255" s="104"/>
      <c r="O255" s="104"/>
      <c r="P255" s="104"/>
      <c r="Q255" s="104"/>
      <c r="R255" s="104"/>
      <c r="S255" s="104"/>
      <c r="T255" s="104"/>
      <c r="U255" s="104"/>
      <c r="V255" s="104"/>
      <c r="W255" s="104"/>
      <c r="X255" s="104"/>
      <c r="Y255" s="104"/>
      <c r="Z255" s="104"/>
      <c r="AA255" s="104"/>
      <c r="AB255" s="10"/>
      <c r="AC255" s="104"/>
      <c r="AD255" s="10"/>
      <c r="AE255" s="147"/>
      <c r="AF255" s="104"/>
      <c r="AG255" s="104"/>
      <c r="AH255" s="104"/>
      <c r="AI255" s="104"/>
      <c r="AJ255" s="104"/>
      <c r="AK255" s="104"/>
      <c r="AL255" s="104"/>
      <c r="AM255" s="104"/>
      <c r="AN255" s="104"/>
      <c r="AO255" s="104"/>
      <c r="AP255" s="104"/>
      <c r="AQ255" s="104"/>
      <c r="AR255" s="104"/>
      <c r="AS255" s="104"/>
      <c r="AT255" s="104"/>
      <c r="AU255" s="104"/>
      <c r="AV255" s="104"/>
      <c r="AW255" s="104"/>
      <c r="AX255" s="104"/>
      <c r="AY255" s="104"/>
      <c r="AZ255" s="104"/>
      <c r="BA255" s="104"/>
      <c r="BB255" s="104"/>
      <c r="BC255" s="104"/>
      <c r="BD255" s="104"/>
      <c r="BE255" s="104"/>
      <c r="BF255" s="104"/>
      <c r="BG255" s="104"/>
      <c r="BH255" s="104"/>
      <c r="BI255" s="104"/>
      <c r="BJ255" s="104"/>
      <c r="BK255" s="104"/>
      <c r="BL255" s="104"/>
      <c r="BM255" s="104"/>
      <c r="BN255" s="104"/>
      <c r="BO255" s="104"/>
      <c r="BP255" s="104"/>
      <c r="BQ255" s="104"/>
    </row>
    <row r="256" spans="2:69">
      <c r="B256" s="104"/>
      <c r="C256" s="155"/>
      <c r="D256" s="104"/>
      <c r="E256" s="104"/>
      <c r="F256" s="104"/>
      <c r="G256" s="104"/>
      <c r="H256" s="104"/>
      <c r="I256" s="104"/>
      <c r="J256" s="104"/>
      <c r="K256" s="104"/>
      <c r="L256" s="104"/>
      <c r="M256" s="147"/>
      <c r="N256" s="104"/>
      <c r="O256" s="104"/>
      <c r="P256" s="104"/>
      <c r="Q256" s="104"/>
      <c r="R256" s="104"/>
      <c r="S256" s="104"/>
      <c r="T256" s="104"/>
      <c r="U256" s="104"/>
      <c r="V256" s="104"/>
      <c r="W256" s="104"/>
      <c r="X256" s="104"/>
      <c r="Y256" s="104"/>
      <c r="Z256" s="104"/>
      <c r="AA256" s="104"/>
      <c r="AB256" s="10"/>
      <c r="AC256" s="104"/>
      <c r="AD256" s="10"/>
      <c r="AE256" s="147"/>
      <c r="AF256" s="104"/>
      <c r="AG256" s="104"/>
      <c r="AH256" s="104"/>
      <c r="AI256" s="104"/>
      <c r="AJ256" s="104"/>
      <c r="AK256" s="104"/>
      <c r="AL256" s="104"/>
      <c r="AM256" s="104"/>
      <c r="AN256" s="104"/>
      <c r="AO256" s="104"/>
      <c r="AP256" s="104"/>
      <c r="AQ256" s="104"/>
      <c r="AR256" s="104"/>
      <c r="AS256" s="104"/>
      <c r="AT256" s="104"/>
      <c r="AU256" s="104"/>
      <c r="AV256" s="104"/>
      <c r="AW256" s="104"/>
      <c r="AX256" s="104"/>
      <c r="AY256" s="104"/>
      <c r="AZ256" s="104"/>
      <c r="BA256" s="104"/>
      <c r="BB256" s="104"/>
      <c r="BC256" s="104"/>
      <c r="BD256" s="104"/>
      <c r="BE256" s="104"/>
      <c r="BF256" s="104"/>
      <c r="BG256" s="104"/>
      <c r="BH256" s="104"/>
      <c r="BI256" s="104"/>
      <c r="BJ256" s="104"/>
      <c r="BK256" s="104"/>
      <c r="BL256" s="104"/>
      <c r="BM256" s="104"/>
      <c r="BN256" s="104"/>
      <c r="BO256" s="104"/>
      <c r="BP256" s="104"/>
      <c r="BQ256" s="104"/>
    </row>
    <row r="257" spans="2:69">
      <c r="B257" s="104"/>
      <c r="C257" s="155"/>
      <c r="D257" s="104"/>
      <c r="E257" s="104"/>
      <c r="F257" s="104"/>
      <c r="G257" s="104"/>
      <c r="H257" s="104"/>
      <c r="I257" s="104"/>
      <c r="J257" s="104"/>
      <c r="K257" s="104"/>
      <c r="L257" s="104"/>
      <c r="M257" s="147"/>
      <c r="N257" s="104"/>
      <c r="O257" s="104"/>
      <c r="P257" s="104"/>
      <c r="Q257" s="104"/>
      <c r="R257" s="104"/>
      <c r="S257" s="104"/>
      <c r="T257" s="104"/>
      <c r="U257" s="104"/>
      <c r="V257" s="104"/>
      <c r="W257" s="104"/>
      <c r="X257" s="104"/>
      <c r="Y257" s="104"/>
      <c r="Z257" s="104"/>
      <c r="AA257" s="104"/>
      <c r="AB257" s="10"/>
      <c r="AC257" s="104"/>
      <c r="AD257" s="10"/>
      <c r="AE257" s="147"/>
      <c r="AF257" s="104"/>
      <c r="AG257" s="104"/>
      <c r="AH257" s="104"/>
      <c r="AI257" s="104"/>
      <c r="AJ257" s="104"/>
      <c r="AK257" s="104"/>
      <c r="AL257" s="104"/>
      <c r="AM257" s="104"/>
      <c r="AN257" s="104"/>
      <c r="AO257" s="104"/>
      <c r="AP257" s="104"/>
      <c r="AQ257" s="104"/>
      <c r="AR257" s="104"/>
      <c r="AS257" s="104"/>
      <c r="AT257" s="104"/>
      <c r="AU257" s="104"/>
      <c r="AV257" s="104"/>
      <c r="AW257" s="104"/>
      <c r="AX257" s="104"/>
      <c r="AY257" s="104"/>
      <c r="AZ257" s="104"/>
      <c r="BA257" s="104"/>
      <c r="BB257" s="104"/>
      <c r="BC257" s="104"/>
      <c r="BD257" s="104"/>
      <c r="BE257" s="104"/>
      <c r="BF257" s="104"/>
      <c r="BG257" s="104"/>
      <c r="BH257" s="104"/>
      <c r="BI257" s="104"/>
      <c r="BJ257" s="104"/>
      <c r="BK257" s="104"/>
      <c r="BL257" s="104"/>
      <c r="BM257" s="104"/>
      <c r="BN257" s="104"/>
      <c r="BO257" s="104"/>
      <c r="BP257" s="104"/>
      <c r="BQ257" s="104"/>
    </row>
    <row r="258" spans="2:69">
      <c r="B258" s="104"/>
      <c r="C258" s="155"/>
      <c r="D258" s="104"/>
      <c r="E258" s="104"/>
      <c r="F258" s="104"/>
      <c r="G258" s="104"/>
      <c r="H258" s="104"/>
      <c r="I258" s="104"/>
      <c r="J258" s="104"/>
      <c r="K258" s="104"/>
      <c r="L258" s="104"/>
      <c r="M258" s="147"/>
      <c r="N258" s="104"/>
      <c r="O258" s="104"/>
      <c r="P258" s="104"/>
      <c r="Q258" s="104"/>
      <c r="R258" s="104"/>
      <c r="S258" s="104"/>
      <c r="T258" s="104"/>
      <c r="U258" s="104"/>
      <c r="V258" s="104"/>
      <c r="W258" s="104"/>
      <c r="X258" s="104"/>
      <c r="Y258" s="104"/>
      <c r="Z258" s="104"/>
      <c r="AA258" s="104"/>
      <c r="AB258" s="10"/>
      <c r="AC258" s="104"/>
      <c r="AD258" s="10"/>
      <c r="AE258" s="147"/>
      <c r="AF258" s="104"/>
      <c r="AG258" s="104"/>
      <c r="AH258" s="104"/>
      <c r="AI258" s="104"/>
      <c r="AJ258" s="104"/>
      <c r="AK258" s="104"/>
      <c r="AL258" s="104"/>
      <c r="AM258" s="104"/>
      <c r="AN258" s="104"/>
      <c r="AO258" s="104"/>
      <c r="AP258" s="104"/>
      <c r="AQ258" s="104"/>
      <c r="AR258" s="104"/>
      <c r="AS258" s="104"/>
      <c r="AT258" s="104"/>
      <c r="AU258" s="104"/>
      <c r="AV258" s="104"/>
      <c r="AW258" s="104"/>
      <c r="AX258" s="104"/>
      <c r="AY258" s="104"/>
      <c r="AZ258" s="104"/>
      <c r="BA258" s="104"/>
      <c r="BB258" s="104"/>
      <c r="BC258" s="104"/>
      <c r="BD258" s="104"/>
      <c r="BE258" s="104"/>
      <c r="BF258" s="104"/>
      <c r="BG258" s="104"/>
      <c r="BH258" s="104"/>
      <c r="BI258" s="104"/>
      <c r="BJ258" s="104"/>
      <c r="BK258" s="104"/>
      <c r="BL258" s="104"/>
      <c r="BM258" s="104"/>
      <c r="BN258" s="104"/>
      <c r="BO258" s="104"/>
      <c r="BP258" s="104"/>
      <c r="BQ258" s="104"/>
    </row>
    <row r="259" spans="2:69">
      <c r="B259" s="104"/>
      <c r="C259" s="155"/>
      <c r="D259" s="104"/>
      <c r="E259" s="104"/>
      <c r="F259" s="104"/>
      <c r="G259" s="104"/>
      <c r="H259" s="104"/>
      <c r="I259" s="104"/>
      <c r="J259" s="104"/>
      <c r="K259" s="104"/>
      <c r="L259" s="104"/>
      <c r="M259" s="147"/>
      <c r="N259" s="104"/>
      <c r="O259" s="104"/>
      <c r="P259" s="104"/>
      <c r="Q259" s="104"/>
      <c r="R259" s="104"/>
      <c r="S259" s="104"/>
      <c r="T259" s="104"/>
      <c r="U259" s="104"/>
      <c r="V259" s="104"/>
      <c r="W259" s="104"/>
      <c r="X259" s="104"/>
      <c r="Y259" s="104"/>
      <c r="Z259" s="104"/>
      <c r="AA259" s="104"/>
      <c r="AB259" s="10"/>
      <c r="AC259" s="104"/>
      <c r="AD259" s="10"/>
      <c r="AE259" s="147"/>
      <c r="AF259" s="104"/>
      <c r="AG259" s="104"/>
      <c r="AH259" s="104"/>
      <c r="AI259" s="104"/>
      <c r="AJ259" s="104"/>
      <c r="AK259" s="104"/>
      <c r="AL259" s="104"/>
      <c r="AM259" s="104"/>
      <c r="AN259" s="104"/>
      <c r="AO259" s="104"/>
      <c r="AP259" s="104"/>
      <c r="AQ259" s="104"/>
      <c r="AR259" s="104"/>
      <c r="AS259" s="104"/>
      <c r="AT259" s="104"/>
      <c r="AU259" s="104"/>
      <c r="AV259" s="104"/>
      <c r="AW259" s="104"/>
      <c r="AX259" s="104"/>
      <c r="AY259" s="104"/>
      <c r="AZ259" s="104"/>
      <c r="BA259" s="104"/>
      <c r="BB259" s="104"/>
      <c r="BC259" s="104"/>
      <c r="BD259" s="104"/>
      <c r="BE259" s="104"/>
      <c r="BF259" s="104"/>
      <c r="BG259" s="104"/>
      <c r="BH259" s="104"/>
      <c r="BI259" s="104"/>
      <c r="BJ259" s="104"/>
      <c r="BK259" s="104"/>
      <c r="BL259" s="104"/>
      <c r="BM259" s="104"/>
      <c r="BN259" s="104"/>
      <c r="BO259" s="104"/>
      <c r="BP259" s="104"/>
      <c r="BQ259" s="104"/>
    </row>
    <row r="260" spans="2:69">
      <c r="B260" s="104"/>
      <c r="C260" s="155"/>
      <c r="D260" s="104"/>
      <c r="E260" s="104"/>
      <c r="F260" s="104"/>
      <c r="G260" s="104"/>
      <c r="H260" s="104"/>
      <c r="I260" s="104"/>
      <c r="J260" s="104"/>
      <c r="K260" s="104"/>
      <c r="L260" s="104"/>
      <c r="M260" s="147"/>
      <c r="N260" s="104"/>
      <c r="O260" s="104"/>
      <c r="P260" s="104"/>
      <c r="Q260" s="104"/>
      <c r="R260" s="104"/>
      <c r="S260" s="104"/>
      <c r="T260" s="104"/>
      <c r="U260" s="104"/>
      <c r="V260" s="104"/>
      <c r="W260" s="104"/>
      <c r="X260" s="104"/>
      <c r="Y260" s="104"/>
      <c r="Z260" s="104"/>
      <c r="AA260" s="104"/>
      <c r="AB260" s="10"/>
      <c r="AC260" s="104"/>
      <c r="AD260" s="10"/>
      <c r="AE260" s="147"/>
      <c r="AF260" s="104"/>
      <c r="AG260" s="104"/>
      <c r="AH260" s="104"/>
      <c r="AI260" s="104"/>
      <c r="AJ260" s="104"/>
      <c r="AK260" s="104"/>
      <c r="AL260" s="104"/>
      <c r="AM260" s="104"/>
      <c r="AN260" s="104"/>
      <c r="AO260" s="104"/>
      <c r="AP260" s="104"/>
      <c r="AQ260" s="104"/>
      <c r="AR260" s="104"/>
      <c r="AS260" s="104"/>
      <c r="AT260" s="104"/>
      <c r="AU260" s="104"/>
      <c r="AV260" s="104"/>
      <c r="AW260" s="104"/>
      <c r="AX260" s="104"/>
      <c r="AY260" s="104"/>
      <c r="AZ260" s="104"/>
      <c r="BA260" s="104"/>
      <c r="BB260" s="104"/>
      <c r="BC260" s="104"/>
      <c r="BD260" s="104"/>
      <c r="BE260" s="104"/>
      <c r="BF260" s="104"/>
      <c r="BG260" s="104"/>
      <c r="BH260" s="104"/>
      <c r="BI260" s="104"/>
      <c r="BJ260" s="104"/>
      <c r="BK260" s="104"/>
      <c r="BL260" s="104"/>
      <c r="BM260" s="104"/>
      <c r="BN260" s="104"/>
      <c r="BO260" s="104"/>
      <c r="BP260" s="104"/>
      <c r="BQ260" s="104"/>
    </row>
    <row r="261" spans="2:69">
      <c r="B261" s="104"/>
      <c r="C261" s="155"/>
      <c r="D261" s="104"/>
      <c r="E261" s="104"/>
      <c r="F261" s="104"/>
      <c r="G261" s="104"/>
      <c r="H261" s="104"/>
      <c r="I261" s="104"/>
      <c r="J261" s="104"/>
      <c r="K261" s="104"/>
      <c r="L261" s="104"/>
      <c r="M261" s="147"/>
      <c r="N261" s="104"/>
      <c r="O261" s="104"/>
      <c r="P261" s="104"/>
      <c r="Q261" s="104"/>
      <c r="R261" s="104"/>
      <c r="S261" s="104"/>
      <c r="T261" s="104"/>
      <c r="U261" s="104"/>
      <c r="V261" s="104"/>
      <c r="W261" s="104"/>
      <c r="X261" s="104"/>
      <c r="Y261" s="104"/>
      <c r="Z261" s="104"/>
      <c r="AA261" s="104"/>
      <c r="AB261" s="10"/>
      <c r="AC261" s="104"/>
      <c r="AD261" s="10"/>
      <c r="AE261" s="147"/>
      <c r="AF261" s="104"/>
      <c r="AG261" s="104"/>
      <c r="AH261" s="104"/>
      <c r="AI261" s="104"/>
      <c r="AJ261" s="104"/>
      <c r="AK261" s="104"/>
      <c r="AL261" s="104"/>
      <c r="AM261" s="104"/>
      <c r="AN261" s="104"/>
      <c r="AO261" s="104"/>
      <c r="AP261" s="104"/>
      <c r="AQ261" s="104"/>
      <c r="AR261" s="104"/>
      <c r="AS261" s="104"/>
      <c r="AT261" s="104"/>
      <c r="AU261" s="104"/>
      <c r="AV261" s="104"/>
      <c r="AW261" s="104"/>
      <c r="AX261" s="104"/>
      <c r="AY261" s="104"/>
      <c r="AZ261" s="104"/>
      <c r="BA261" s="104"/>
      <c r="BB261" s="104"/>
      <c r="BC261" s="104"/>
      <c r="BD261" s="104"/>
      <c r="BE261" s="104"/>
      <c r="BF261" s="104"/>
      <c r="BG261" s="104"/>
      <c r="BH261" s="104"/>
      <c r="BI261" s="104"/>
      <c r="BJ261" s="104"/>
      <c r="BK261" s="104"/>
      <c r="BL261" s="104"/>
      <c r="BM261" s="104"/>
      <c r="BN261" s="104"/>
      <c r="BO261" s="104"/>
      <c r="BP261" s="104"/>
      <c r="BQ261" s="104"/>
    </row>
    <row r="262" spans="2:69">
      <c r="B262" s="104"/>
      <c r="C262" s="155"/>
      <c r="D262" s="104"/>
      <c r="E262" s="104"/>
      <c r="F262" s="104"/>
      <c r="G262" s="104"/>
      <c r="H262" s="104"/>
      <c r="I262" s="104"/>
      <c r="J262" s="104"/>
      <c r="K262" s="104"/>
      <c r="L262" s="104"/>
      <c r="M262" s="147"/>
      <c r="N262" s="104"/>
      <c r="O262" s="104"/>
      <c r="P262" s="104"/>
      <c r="Q262" s="104"/>
      <c r="R262" s="104"/>
      <c r="S262" s="104"/>
      <c r="T262" s="104"/>
      <c r="U262" s="104"/>
      <c r="V262" s="104"/>
      <c r="W262" s="104"/>
      <c r="X262" s="104"/>
      <c r="Y262" s="104"/>
      <c r="Z262" s="104"/>
      <c r="AA262" s="104"/>
      <c r="AB262" s="10"/>
      <c r="AC262" s="104"/>
      <c r="AD262" s="10"/>
      <c r="AE262" s="147"/>
      <c r="AF262" s="104"/>
      <c r="AG262" s="104"/>
      <c r="AH262" s="104"/>
      <c r="AI262" s="104"/>
      <c r="AJ262" s="104"/>
      <c r="AK262" s="104"/>
      <c r="AL262" s="104"/>
      <c r="AM262" s="104"/>
      <c r="AN262" s="104"/>
      <c r="AO262" s="104"/>
      <c r="AP262" s="104"/>
      <c r="AQ262" s="104"/>
      <c r="AR262" s="104"/>
      <c r="AS262" s="104"/>
      <c r="AT262" s="104"/>
      <c r="AU262" s="104"/>
      <c r="AV262" s="104"/>
      <c r="AW262" s="104"/>
      <c r="AX262" s="104"/>
      <c r="AY262" s="104"/>
      <c r="AZ262" s="104"/>
      <c r="BA262" s="104"/>
      <c r="BB262" s="104"/>
      <c r="BC262" s="104"/>
      <c r="BD262" s="104"/>
      <c r="BE262" s="104"/>
      <c r="BF262" s="104"/>
      <c r="BG262" s="104"/>
      <c r="BH262" s="104"/>
      <c r="BI262" s="104"/>
      <c r="BJ262" s="104"/>
      <c r="BK262" s="104"/>
      <c r="BL262" s="104"/>
      <c r="BM262" s="104"/>
      <c r="BN262" s="104"/>
      <c r="BO262" s="104"/>
      <c r="BP262" s="104"/>
      <c r="BQ262" s="104"/>
    </row>
    <row r="263" spans="2:69">
      <c r="B263" s="104"/>
      <c r="C263" s="155"/>
      <c r="D263" s="104"/>
      <c r="E263" s="104"/>
      <c r="F263" s="104"/>
      <c r="G263" s="104"/>
      <c r="H263" s="104"/>
      <c r="I263" s="104"/>
      <c r="J263" s="104"/>
      <c r="K263" s="104"/>
      <c r="L263" s="104"/>
      <c r="M263" s="147"/>
      <c r="N263" s="104"/>
      <c r="O263" s="104"/>
      <c r="P263" s="104"/>
      <c r="Q263" s="104"/>
      <c r="R263" s="104"/>
      <c r="S263" s="104"/>
      <c r="T263" s="104"/>
      <c r="U263" s="104"/>
      <c r="V263" s="104"/>
      <c r="W263" s="104"/>
      <c r="X263" s="104"/>
      <c r="Y263" s="104"/>
      <c r="Z263" s="104"/>
      <c r="AA263" s="104"/>
      <c r="AB263" s="10"/>
      <c r="AC263" s="104"/>
      <c r="AD263" s="10"/>
      <c r="AE263" s="147"/>
      <c r="AF263" s="104"/>
      <c r="AG263" s="104"/>
      <c r="AH263" s="104"/>
      <c r="AI263" s="104"/>
      <c r="AJ263" s="104"/>
      <c r="AK263" s="104"/>
      <c r="AL263" s="104"/>
      <c r="AM263" s="104"/>
      <c r="AN263" s="104"/>
      <c r="AO263" s="104"/>
      <c r="AP263" s="104"/>
      <c r="AQ263" s="104"/>
      <c r="AR263" s="104"/>
      <c r="AS263" s="104"/>
      <c r="AT263" s="104"/>
      <c r="AU263" s="104"/>
      <c r="AV263" s="104"/>
      <c r="AW263" s="104"/>
      <c r="AX263" s="104"/>
      <c r="AY263" s="104"/>
      <c r="AZ263" s="104"/>
      <c r="BA263" s="104"/>
      <c r="BB263" s="104"/>
      <c r="BC263" s="104"/>
      <c r="BD263" s="104"/>
      <c r="BE263" s="104"/>
      <c r="BF263" s="104"/>
      <c r="BG263" s="104"/>
      <c r="BH263" s="104"/>
      <c r="BI263" s="104"/>
      <c r="BJ263" s="104"/>
      <c r="BK263" s="104"/>
      <c r="BL263" s="104"/>
      <c r="BM263" s="104"/>
      <c r="BN263" s="104"/>
      <c r="BO263" s="104"/>
      <c r="BP263" s="104"/>
      <c r="BQ263" s="104"/>
    </row>
    <row r="264" spans="2:69">
      <c r="B264" s="104"/>
      <c r="C264" s="155"/>
      <c r="D264" s="104"/>
      <c r="E264" s="104"/>
      <c r="F264" s="104"/>
      <c r="G264" s="104"/>
      <c r="H264" s="104"/>
      <c r="I264" s="104"/>
      <c r="J264" s="104"/>
      <c r="K264" s="104"/>
      <c r="L264" s="104"/>
      <c r="M264" s="147"/>
      <c r="N264" s="104"/>
      <c r="O264" s="104"/>
      <c r="P264" s="104"/>
      <c r="Q264" s="104"/>
      <c r="R264" s="104"/>
      <c r="S264" s="104"/>
      <c r="T264" s="104"/>
      <c r="U264" s="104"/>
      <c r="V264" s="104"/>
      <c r="W264" s="104"/>
      <c r="X264" s="104"/>
      <c r="Y264" s="104"/>
      <c r="Z264" s="104"/>
      <c r="AA264" s="104"/>
      <c r="AB264" s="10"/>
      <c r="AC264" s="104"/>
      <c r="AD264" s="10"/>
      <c r="AE264" s="147"/>
      <c r="AF264" s="104"/>
      <c r="AG264" s="104"/>
      <c r="AH264" s="104"/>
      <c r="AI264" s="104"/>
      <c r="AJ264" s="104"/>
      <c r="AK264" s="104"/>
      <c r="AL264" s="104"/>
      <c r="AM264" s="104"/>
      <c r="AN264" s="104"/>
      <c r="AO264" s="104"/>
      <c r="AP264" s="104"/>
      <c r="AQ264" s="104"/>
      <c r="AR264" s="104"/>
      <c r="AS264" s="104"/>
      <c r="AT264" s="104"/>
      <c r="AU264" s="104"/>
      <c r="AV264" s="104"/>
      <c r="AW264" s="104"/>
      <c r="AX264" s="104"/>
      <c r="AY264" s="104"/>
      <c r="AZ264" s="104"/>
      <c r="BA264" s="104"/>
      <c r="BB264" s="104"/>
      <c r="BC264" s="104"/>
      <c r="BD264" s="104"/>
      <c r="BE264" s="104"/>
      <c r="BF264" s="104"/>
      <c r="BG264" s="104"/>
      <c r="BH264" s="104"/>
      <c r="BI264" s="104"/>
      <c r="BJ264" s="104"/>
      <c r="BK264" s="104"/>
      <c r="BL264" s="104"/>
      <c r="BM264" s="104"/>
      <c r="BN264" s="104"/>
      <c r="BO264" s="104"/>
      <c r="BP264" s="104"/>
      <c r="BQ264" s="104"/>
    </row>
    <row r="265" spans="2:69">
      <c r="B265" s="104"/>
      <c r="C265" s="155"/>
      <c r="D265" s="104"/>
      <c r="E265" s="104"/>
      <c r="F265" s="104"/>
      <c r="G265" s="104"/>
      <c r="H265" s="104"/>
      <c r="I265" s="104"/>
      <c r="J265" s="104"/>
      <c r="K265" s="104"/>
      <c r="L265" s="104"/>
      <c r="M265" s="147"/>
      <c r="N265" s="104"/>
      <c r="O265" s="104"/>
      <c r="P265" s="104"/>
      <c r="Q265" s="104"/>
      <c r="R265" s="104"/>
      <c r="S265" s="104"/>
      <c r="T265" s="104"/>
      <c r="U265" s="104"/>
      <c r="V265" s="104"/>
      <c r="W265" s="104"/>
      <c r="X265" s="104"/>
      <c r="Y265" s="104"/>
      <c r="Z265" s="104"/>
      <c r="AA265" s="104"/>
      <c r="AB265" s="10"/>
      <c r="AC265" s="104"/>
      <c r="AD265" s="10"/>
      <c r="AE265" s="147"/>
      <c r="AF265" s="104"/>
      <c r="AG265" s="104"/>
      <c r="AH265" s="104"/>
      <c r="AI265" s="104"/>
      <c r="AJ265" s="104"/>
      <c r="AK265" s="104"/>
      <c r="AL265" s="104"/>
      <c r="AM265" s="104"/>
      <c r="AN265" s="104"/>
      <c r="AO265" s="104"/>
      <c r="AP265" s="104"/>
      <c r="AQ265" s="104"/>
      <c r="AR265" s="104"/>
      <c r="AS265" s="104"/>
      <c r="AT265" s="104"/>
      <c r="AU265" s="104"/>
      <c r="AV265" s="104"/>
      <c r="AW265" s="104"/>
      <c r="AX265" s="104"/>
      <c r="AY265" s="104"/>
      <c r="AZ265" s="104"/>
      <c r="BA265" s="104"/>
      <c r="BB265" s="104"/>
      <c r="BC265" s="104"/>
      <c r="BD265" s="104"/>
      <c r="BE265" s="104"/>
      <c r="BF265" s="104"/>
      <c r="BG265" s="104"/>
      <c r="BH265" s="104"/>
      <c r="BI265" s="104"/>
      <c r="BJ265" s="104"/>
      <c r="BK265" s="104"/>
      <c r="BL265" s="104"/>
      <c r="BM265" s="104"/>
      <c r="BN265" s="104"/>
      <c r="BO265" s="104"/>
      <c r="BP265" s="104"/>
      <c r="BQ265" s="104"/>
    </row>
    <row r="266" spans="2:69">
      <c r="B266" s="104"/>
      <c r="C266" s="155"/>
      <c r="D266" s="104"/>
      <c r="E266" s="104"/>
      <c r="F266" s="104"/>
      <c r="G266" s="104"/>
      <c r="H266" s="104"/>
      <c r="I266" s="104"/>
      <c r="J266" s="104"/>
      <c r="K266" s="104"/>
      <c r="L266" s="104"/>
      <c r="M266" s="147"/>
      <c r="N266" s="104"/>
      <c r="O266" s="104"/>
      <c r="P266" s="104"/>
      <c r="Q266" s="104"/>
      <c r="R266" s="104"/>
      <c r="S266" s="104"/>
      <c r="T266" s="104"/>
      <c r="U266" s="104"/>
      <c r="V266" s="104"/>
      <c r="W266" s="104"/>
      <c r="X266" s="104"/>
      <c r="Y266" s="104"/>
      <c r="Z266" s="104"/>
      <c r="AA266" s="104"/>
      <c r="AB266" s="10"/>
      <c r="AC266" s="104"/>
      <c r="AD266" s="10"/>
      <c r="AE266" s="147"/>
      <c r="AF266" s="104"/>
      <c r="AG266" s="104"/>
      <c r="AH266" s="104"/>
      <c r="AI266" s="104"/>
      <c r="AJ266" s="104"/>
      <c r="AK266" s="104"/>
      <c r="AL266" s="104"/>
      <c r="AM266" s="104"/>
      <c r="AN266" s="104"/>
      <c r="AO266" s="104"/>
      <c r="AP266" s="104"/>
      <c r="AQ266" s="104"/>
      <c r="AR266" s="104"/>
      <c r="AS266" s="104"/>
      <c r="AT266" s="104"/>
      <c r="AU266" s="104"/>
      <c r="AV266" s="104"/>
      <c r="AW266" s="104"/>
      <c r="AX266" s="104"/>
      <c r="AY266" s="104"/>
      <c r="AZ266" s="104"/>
      <c r="BA266" s="104"/>
      <c r="BB266" s="104"/>
      <c r="BC266" s="104"/>
      <c r="BD266" s="104"/>
      <c r="BE266" s="104"/>
      <c r="BF266" s="104"/>
      <c r="BG266" s="104"/>
      <c r="BH266" s="104"/>
      <c r="BI266" s="104"/>
      <c r="BJ266" s="104"/>
      <c r="BK266" s="104"/>
      <c r="BL266" s="104"/>
      <c r="BM266" s="104"/>
      <c r="BN266" s="104"/>
      <c r="BO266" s="104"/>
      <c r="BP266" s="104"/>
      <c r="BQ266" s="104"/>
    </row>
    <row r="267" spans="2:69">
      <c r="B267" s="104"/>
      <c r="C267" s="155"/>
      <c r="D267" s="104"/>
      <c r="E267" s="104"/>
      <c r="F267" s="104"/>
      <c r="G267" s="104"/>
      <c r="H267" s="104"/>
      <c r="I267" s="104"/>
      <c r="J267" s="104"/>
      <c r="K267" s="104"/>
      <c r="L267" s="104"/>
      <c r="M267" s="147"/>
      <c r="N267" s="104"/>
      <c r="O267" s="104"/>
      <c r="P267" s="104"/>
      <c r="Q267" s="104"/>
      <c r="R267" s="104"/>
      <c r="S267" s="104"/>
      <c r="T267" s="104"/>
      <c r="U267" s="104"/>
      <c r="V267" s="104"/>
      <c r="W267" s="104"/>
      <c r="X267" s="104"/>
      <c r="Y267" s="104"/>
      <c r="Z267" s="104"/>
      <c r="AA267" s="104"/>
      <c r="AB267" s="10"/>
      <c r="AC267" s="104"/>
      <c r="AD267" s="10"/>
      <c r="AE267" s="147"/>
      <c r="AF267" s="104"/>
      <c r="AG267" s="104"/>
      <c r="AH267" s="104"/>
      <c r="AI267" s="104"/>
      <c r="AJ267" s="104"/>
      <c r="AK267" s="104"/>
      <c r="AL267" s="104"/>
      <c r="AM267" s="104"/>
      <c r="AN267" s="104"/>
      <c r="AO267" s="104"/>
      <c r="AP267" s="104"/>
      <c r="AQ267" s="104"/>
      <c r="AR267" s="104"/>
      <c r="AS267" s="104"/>
      <c r="AT267" s="104"/>
      <c r="AU267" s="104"/>
      <c r="AV267" s="104"/>
      <c r="AW267" s="104"/>
      <c r="AX267" s="104"/>
      <c r="AY267" s="104"/>
      <c r="AZ267" s="104"/>
      <c r="BA267" s="104"/>
      <c r="BB267" s="104"/>
      <c r="BC267" s="104"/>
      <c r="BD267" s="104"/>
      <c r="BE267" s="104"/>
      <c r="BF267" s="104"/>
      <c r="BG267" s="104"/>
      <c r="BH267" s="104"/>
      <c r="BI267" s="104"/>
      <c r="BJ267" s="104"/>
      <c r="BK267" s="104"/>
      <c r="BL267" s="104"/>
      <c r="BM267" s="104"/>
      <c r="BN267" s="104"/>
      <c r="BO267" s="104"/>
      <c r="BP267" s="104"/>
      <c r="BQ267" s="104"/>
    </row>
    <row r="268" spans="2:69">
      <c r="B268" s="104"/>
      <c r="C268" s="155"/>
      <c r="D268" s="104"/>
      <c r="E268" s="104"/>
      <c r="F268" s="104"/>
      <c r="G268" s="104"/>
      <c r="H268" s="104"/>
      <c r="I268" s="104"/>
      <c r="J268" s="104"/>
      <c r="K268" s="104"/>
      <c r="L268" s="104"/>
      <c r="M268" s="147"/>
      <c r="N268" s="104"/>
      <c r="O268" s="104"/>
      <c r="P268" s="104"/>
      <c r="Q268" s="104"/>
      <c r="R268" s="104"/>
      <c r="S268" s="104"/>
      <c r="T268" s="104"/>
      <c r="U268" s="104"/>
      <c r="V268" s="104"/>
      <c r="W268" s="104"/>
      <c r="X268" s="104"/>
      <c r="Y268" s="104"/>
      <c r="Z268" s="104"/>
      <c r="AA268" s="104"/>
      <c r="AB268" s="10"/>
      <c r="AC268" s="104"/>
      <c r="AD268" s="10"/>
      <c r="AE268" s="147"/>
      <c r="AF268" s="104"/>
      <c r="AG268" s="104"/>
      <c r="AH268" s="104"/>
      <c r="AI268" s="104"/>
      <c r="AJ268" s="104"/>
      <c r="AK268" s="104"/>
      <c r="AL268" s="104"/>
      <c r="AM268" s="104"/>
      <c r="AN268" s="104"/>
      <c r="AO268" s="104"/>
      <c r="AP268" s="104"/>
      <c r="AQ268" s="104"/>
      <c r="AR268" s="104"/>
      <c r="AS268" s="104"/>
      <c r="AT268" s="104"/>
      <c r="AU268" s="104"/>
      <c r="AV268" s="104"/>
      <c r="AW268" s="104"/>
      <c r="AX268" s="104"/>
      <c r="AY268" s="104"/>
      <c r="AZ268" s="104"/>
      <c r="BA268" s="104"/>
      <c r="BB268" s="104"/>
      <c r="BC268" s="104"/>
      <c r="BD268" s="104"/>
      <c r="BE268" s="104"/>
      <c r="BF268" s="104"/>
      <c r="BG268" s="104"/>
      <c r="BH268" s="104"/>
      <c r="BI268" s="104"/>
      <c r="BJ268" s="104"/>
      <c r="BK268" s="104"/>
      <c r="BL268" s="104"/>
      <c r="BM268" s="104"/>
      <c r="BN268" s="104"/>
      <c r="BO268" s="104"/>
      <c r="BP268" s="104"/>
      <c r="BQ268" s="104"/>
    </row>
    <row r="269" spans="2:69">
      <c r="B269" s="104"/>
      <c r="C269" s="155"/>
      <c r="D269" s="104"/>
      <c r="E269" s="104"/>
      <c r="F269" s="104"/>
      <c r="G269" s="104"/>
      <c r="H269" s="104"/>
      <c r="I269" s="104"/>
      <c r="J269" s="104"/>
      <c r="K269" s="104"/>
      <c r="L269" s="104"/>
      <c r="M269" s="147"/>
      <c r="N269" s="104"/>
      <c r="O269" s="104"/>
      <c r="P269" s="104"/>
      <c r="Q269" s="104"/>
      <c r="R269" s="104"/>
      <c r="S269" s="104"/>
      <c r="T269" s="104"/>
      <c r="U269" s="104"/>
      <c r="V269" s="104"/>
      <c r="W269" s="104"/>
      <c r="X269" s="104"/>
      <c r="Y269" s="104"/>
      <c r="Z269" s="104"/>
      <c r="AA269" s="104"/>
      <c r="AB269" s="10"/>
      <c r="AC269" s="104"/>
      <c r="AD269" s="10"/>
      <c r="AE269" s="147"/>
      <c r="AF269" s="104"/>
      <c r="AG269" s="104"/>
      <c r="AH269" s="104"/>
      <c r="AI269" s="104"/>
      <c r="AJ269" s="104"/>
      <c r="AK269" s="104"/>
      <c r="AL269" s="104"/>
      <c r="AM269" s="104"/>
      <c r="AN269" s="104"/>
      <c r="AO269" s="104"/>
      <c r="AP269" s="104"/>
      <c r="AQ269" s="104"/>
      <c r="AR269" s="104"/>
      <c r="AS269" s="104"/>
      <c r="AT269" s="104"/>
      <c r="AU269" s="104"/>
      <c r="AV269" s="104"/>
      <c r="AW269" s="104"/>
      <c r="AX269" s="104"/>
      <c r="AY269" s="104"/>
      <c r="AZ269" s="104"/>
      <c r="BA269" s="104"/>
      <c r="BB269" s="104"/>
      <c r="BC269" s="104"/>
      <c r="BD269" s="104"/>
      <c r="BE269" s="104"/>
      <c r="BF269" s="104"/>
      <c r="BG269" s="104"/>
      <c r="BH269" s="104"/>
      <c r="BI269" s="104"/>
      <c r="BJ269" s="104"/>
      <c r="BK269" s="104"/>
      <c r="BL269" s="104"/>
      <c r="BM269" s="104"/>
      <c r="BN269" s="104"/>
      <c r="BO269" s="104"/>
      <c r="BP269" s="104"/>
      <c r="BQ269" s="104"/>
    </row>
    <row r="270" spans="2:69">
      <c r="B270" s="104"/>
      <c r="C270" s="155"/>
      <c r="D270" s="104"/>
      <c r="E270" s="104"/>
      <c r="F270" s="104"/>
      <c r="G270" s="104"/>
      <c r="H270" s="104"/>
      <c r="I270" s="104"/>
      <c r="J270" s="104"/>
      <c r="K270" s="104"/>
      <c r="L270" s="104"/>
      <c r="M270" s="147"/>
      <c r="N270" s="104"/>
      <c r="O270" s="104"/>
      <c r="P270" s="104"/>
      <c r="Q270" s="104"/>
      <c r="R270" s="104"/>
      <c r="S270" s="104"/>
      <c r="T270" s="104"/>
      <c r="U270" s="104"/>
      <c r="V270" s="104"/>
      <c r="W270" s="104"/>
      <c r="X270" s="104"/>
      <c r="Y270" s="104"/>
      <c r="Z270" s="104"/>
      <c r="AA270" s="104"/>
      <c r="AB270" s="10"/>
      <c r="AC270" s="104"/>
      <c r="AD270" s="10"/>
      <c r="AE270" s="147"/>
      <c r="AF270" s="104"/>
      <c r="AG270" s="104"/>
      <c r="AH270" s="104"/>
      <c r="AI270" s="104"/>
      <c r="AJ270" s="104"/>
      <c r="AK270" s="104"/>
      <c r="AL270" s="104"/>
      <c r="AM270" s="104"/>
      <c r="AN270" s="104"/>
      <c r="AO270" s="104"/>
      <c r="AP270" s="104"/>
      <c r="AQ270" s="104"/>
      <c r="AR270" s="104"/>
      <c r="AS270" s="104"/>
      <c r="AT270" s="104"/>
      <c r="AU270" s="104"/>
      <c r="AV270" s="104"/>
      <c r="AW270" s="104"/>
      <c r="AX270" s="104"/>
      <c r="AY270" s="104"/>
      <c r="AZ270" s="104"/>
      <c r="BA270" s="104"/>
      <c r="BB270" s="104"/>
      <c r="BC270" s="104"/>
      <c r="BD270" s="104"/>
      <c r="BE270" s="104"/>
      <c r="BF270" s="104"/>
      <c r="BG270" s="104"/>
      <c r="BH270" s="104"/>
      <c r="BI270" s="104"/>
      <c r="BJ270" s="104"/>
      <c r="BK270" s="104"/>
      <c r="BL270" s="104"/>
      <c r="BM270" s="104"/>
      <c r="BN270" s="104"/>
      <c r="BO270" s="104"/>
      <c r="BP270" s="104"/>
      <c r="BQ270" s="104"/>
    </row>
    <row r="271" spans="2:69">
      <c r="B271" s="104"/>
      <c r="C271" s="155"/>
      <c r="D271" s="104"/>
      <c r="E271" s="104"/>
      <c r="F271" s="104"/>
      <c r="G271" s="104"/>
      <c r="H271" s="104"/>
      <c r="I271" s="104"/>
      <c r="J271" s="104"/>
      <c r="K271" s="104"/>
      <c r="L271" s="104"/>
      <c r="M271" s="147"/>
      <c r="N271" s="104"/>
      <c r="O271" s="104"/>
      <c r="P271" s="104"/>
      <c r="Q271" s="104"/>
      <c r="R271" s="104"/>
      <c r="S271" s="104"/>
      <c r="T271" s="104"/>
      <c r="U271" s="104"/>
      <c r="V271" s="104"/>
      <c r="W271" s="104"/>
      <c r="X271" s="104"/>
      <c r="Y271" s="104"/>
      <c r="Z271" s="104"/>
      <c r="AA271" s="104"/>
      <c r="AB271" s="10"/>
      <c r="AC271" s="104"/>
      <c r="AD271" s="10"/>
      <c r="AE271" s="147"/>
      <c r="AF271" s="104"/>
      <c r="AG271" s="104"/>
      <c r="AH271" s="104"/>
      <c r="AI271" s="104"/>
      <c r="AJ271" s="104"/>
      <c r="AK271" s="104"/>
      <c r="AL271" s="104"/>
      <c r="AM271" s="104"/>
      <c r="AN271" s="104"/>
      <c r="AO271" s="104"/>
      <c r="AP271" s="104"/>
      <c r="AQ271" s="104"/>
      <c r="AR271" s="104"/>
      <c r="AS271" s="104"/>
      <c r="AT271" s="104"/>
      <c r="AU271" s="104"/>
      <c r="AV271" s="104"/>
      <c r="AW271" s="104"/>
      <c r="AX271" s="104"/>
      <c r="AY271" s="104"/>
      <c r="AZ271" s="104"/>
      <c r="BA271" s="104"/>
      <c r="BB271" s="104"/>
      <c r="BC271" s="104"/>
      <c r="BD271" s="104"/>
      <c r="BE271" s="104"/>
      <c r="BF271" s="104"/>
      <c r="BG271" s="104"/>
      <c r="BH271" s="104"/>
      <c r="BI271" s="104"/>
      <c r="BJ271" s="104"/>
      <c r="BK271" s="104"/>
      <c r="BL271" s="104"/>
      <c r="BM271" s="104"/>
      <c r="BN271" s="104"/>
      <c r="BO271" s="104"/>
      <c r="BP271" s="104"/>
      <c r="BQ271" s="104"/>
    </row>
    <row r="272" spans="2:69">
      <c r="B272" s="104"/>
      <c r="C272" s="155"/>
      <c r="D272" s="104"/>
      <c r="E272" s="104"/>
      <c r="F272" s="104"/>
      <c r="G272" s="104"/>
      <c r="H272" s="104"/>
      <c r="I272" s="104"/>
      <c r="J272" s="104"/>
      <c r="K272" s="104"/>
      <c r="L272" s="104"/>
      <c r="M272" s="147"/>
      <c r="N272" s="104"/>
      <c r="O272" s="104"/>
      <c r="P272" s="104"/>
      <c r="Q272" s="104"/>
      <c r="R272" s="104"/>
      <c r="S272" s="104"/>
      <c r="T272" s="104"/>
      <c r="U272" s="104"/>
      <c r="V272" s="104"/>
      <c r="W272" s="104"/>
      <c r="X272" s="104"/>
      <c r="Y272" s="104"/>
      <c r="Z272" s="104"/>
      <c r="AA272" s="104"/>
      <c r="AB272" s="10"/>
      <c r="AC272" s="104"/>
      <c r="AD272" s="10"/>
      <c r="AE272" s="147"/>
      <c r="AF272" s="104"/>
      <c r="AG272" s="104"/>
      <c r="AH272" s="104"/>
      <c r="AI272" s="104"/>
      <c r="AJ272" s="104"/>
      <c r="AK272" s="104"/>
      <c r="AL272" s="104"/>
      <c r="AM272" s="104"/>
      <c r="AN272" s="104"/>
      <c r="AO272" s="104"/>
      <c r="AP272" s="104"/>
      <c r="AQ272" s="104"/>
      <c r="AR272" s="104"/>
      <c r="AS272" s="104"/>
      <c r="AT272" s="104"/>
      <c r="AU272" s="104"/>
      <c r="AV272" s="104"/>
      <c r="AW272" s="104"/>
      <c r="AX272" s="104"/>
      <c r="AY272" s="104"/>
      <c r="AZ272" s="104"/>
      <c r="BA272" s="104"/>
      <c r="BB272" s="104"/>
      <c r="BC272" s="104"/>
      <c r="BD272" s="104"/>
      <c r="BE272" s="104"/>
      <c r="BF272" s="104"/>
      <c r="BG272" s="104"/>
      <c r="BH272" s="104"/>
      <c r="BI272" s="104"/>
      <c r="BJ272" s="104"/>
      <c r="BK272" s="104"/>
      <c r="BL272" s="104"/>
      <c r="BM272" s="104"/>
      <c r="BN272" s="104"/>
      <c r="BO272" s="104"/>
      <c r="BP272" s="104"/>
      <c r="BQ272" s="104"/>
    </row>
    <row r="273" spans="2:69">
      <c r="B273" s="104"/>
      <c r="C273" s="155"/>
      <c r="D273" s="104"/>
      <c r="E273" s="104"/>
      <c r="F273" s="104"/>
      <c r="G273" s="104"/>
      <c r="H273" s="104"/>
      <c r="I273" s="104"/>
      <c r="J273" s="104"/>
      <c r="K273" s="104"/>
      <c r="L273" s="104"/>
      <c r="M273" s="147"/>
      <c r="N273" s="104"/>
      <c r="O273" s="104"/>
      <c r="P273" s="104"/>
      <c r="Q273" s="104"/>
      <c r="R273" s="104"/>
      <c r="S273" s="104"/>
      <c r="T273" s="104"/>
      <c r="U273" s="104"/>
      <c r="V273" s="104"/>
      <c r="W273" s="104"/>
      <c r="X273" s="104"/>
      <c r="Y273" s="104"/>
      <c r="Z273" s="104"/>
      <c r="AA273" s="104"/>
      <c r="AB273" s="10"/>
      <c r="AC273" s="104"/>
      <c r="AD273" s="10"/>
      <c r="AE273" s="147"/>
      <c r="AF273" s="104"/>
      <c r="AG273" s="104"/>
      <c r="AH273" s="104"/>
      <c r="AI273" s="104"/>
      <c r="AJ273" s="104"/>
      <c r="AK273" s="104"/>
      <c r="AL273" s="104"/>
      <c r="AM273" s="104"/>
      <c r="AN273" s="104"/>
      <c r="AO273" s="104"/>
      <c r="AP273" s="104"/>
      <c r="AQ273" s="104"/>
      <c r="AR273" s="104"/>
      <c r="AS273" s="104"/>
      <c r="AT273" s="104"/>
      <c r="AU273" s="104"/>
      <c r="AV273" s="104"/>
      <c r="AW273" s="104"/>
      <c r="AX273" s="104"/>
      <c r="AY273" s="104"/>
      <c r="AZ273" s="104"/>
      <c r="BA273" s="104"/>
      <c r="BB273" s="104"/>
      <c r="BC273" s="104"/>
      <c r="BD273" s="104"/>
      <c r="BE273" s="104"/>
      <c r="BF273" s="104"/>
      <c r="BG273" s="104"/>
      <c r="BH273" s="104"/>
      <c r="BI273" s="104"/>
      <c r="BJ273" s="104"/>
      <c r="BK273" s="104"/>
      <c r="BL273" s="104"/>
      <c r="BM273" s="104"/>
      <c r="BN273" s="104"/>
      <c r="BO273" s="104"/>
      <c r="BP273" s="104"/>
      <c r="BQ273" s="104"/>
    </row>
    <row r="274" spans="2:69">
      <c r="B274" s="104"/>
      <c r="C274" s="155"/>
      <c r="D274" s="104"/>
      <c r="E274" s="104"/>
      <c r="F274" s="104"/>
      <c r="G274" s="104"/>
      <c r="H274" s="104"/>
      <c r="I274" s="104"/>
      <c r="J274" s="104"/>
      <c r="K274" s="104"/>
      <c r="L274" s="104"/>
      <c r="M274" s="147"/>
      <c r="N274" s="104"/>
      <c r="O274" s="104"/>
      <c r="P274" s="104"/>
      <c r="Q274" s="104"/>
      <c r="R274" s="104"/>
      <c r="S274" s="104"/>
      <c r="T274" s="104"/>
      <c r="U274" s="104"/>
      <c r="V274" s="104"/>
      <c r="W274" s="104"/>
      <c r="X274" s="104"/>
      <c r="Y274" s="104"/>
      <c r="Z274" s="104"/>
      <c r="AA274" s="104"/>
      <c r="AB274" s="10"/>
      <c r="AC274" s="104"/>
      <c r="AD274" s="10"/>
      <c r="AE274" s="147"/>
      <c r="AF274" s="104"/>
      <c r="AG274" s="104"/>
      <c r="AH274" s="104"/>
      <c r="AI274" s="104"/>
      <c r="AJ274" s="104"/>
      <c r="AK274" s="104"/>
      <c r="AL274" s="104"/>
      <c r="AM274" s="104"/>
      <c r="AN274" s="104"/>
      <c r="AO274" s="104"/>
      <c r="AP274" s="104"/>
      <c r="AQ274" s="104"/>
      <c r="AR274" s="104"/>
      <c r="AS274" s="104"/>
      <c r="AT274" s="104"/>
      <c r="AU274" s="104"/>
      <c r="AV274" s="104"/>
      <c r="AW274" s="104"/>
      <c r="AX274" s="104"/>
      <c r="AY274" s="104"/>
      <c r="AZ274" s="104"/>
      <c r="BA274" s="104"/>
      <c r="BB274" s="104"/>
      <c r="BC274" s="104"/>
      <c r="BD274" s="104"/>
      <c r="BE274" s="104"/>
      <c r="BF274" s="104"/>
      <c r="BG274" s="104"/>
      <c r="BH274" s="104"/>
      <c r="BI274" s="104"/>
      <c r="BJ274" s="104"/>
      <c r="BK274" s="104"/>
      <c r="BL274" s="104"/>
      <c r="BM274" s="104"/>
      <c r="BN274" s="104"/>
      <c r="BO274" s="104"/>
      <c r="BP274" s="104"/>
      <c r="BQ274" s="104"/>
    </row>
    <row r="275" spans="2:69">
      <c r="B275" s="104"/>
      <c r="C275" s="155"/>
      <c r="D275" s="104"/>
      <c r="E275" s="104"/>
      <c r="F275" s="104"/>
      <c r="G275" s="104"/>
      <c r="H275" s="104"/>
      <c r="I275" s="104"/>
      <c r="J275" s="104"/>
      <c r="K275" s="104"/>
      <c r="L275" s="104"/>
      <c r="M275" s="147"/>
      <c r="N275" s="104"/>
      <c r="O275" s="104"/>
      <c r="P275" s="104"/>
      <c r="Q275" s="104"/>
      <c r="R275" s="104"/>
      <c r="S275" s="104"/>
      <c r="T275" s="104"/>
      <c r="U275" s="104"/>
      <c r="V275" s="104"/>
      <c r="W275" s="104"/>
      <c r="X275" s="104"/>
      <c r="Y275" s="104"/>
      <c r="Z275" s="104"/>
      <c r="AA275" s="104"/>
      <c r="AB275" s="10"/>
      <c r="AC275" s="104"/>
      <c r="AD275" s="10"/>
      <c r="AE275" s="147"/>
      <c r="AF275" s="104"/>
      <c r="AG275" s="104"/>
      <c r="AH275" s="104"/>
      <c r="AI275" s="104"/>
      <c r="AJ275" s="104"/>
      <c r="AK275" s="104"/>
      <c r="AL275" s="104"/>
      <c r="AM275" s="104"/>
      <c r="AN275" s="104"/>
      <c r="AO275" s="104"/>
      <c r="AP275" s="104"/>
      <c r="AQ275" s="104"/>
      <c r="AR275" s="104"/>
      <c r="AS275" s="104"/>
      <c r="AT275" s="104"/>
      <c r="AU275" s="104"/>
      <c r="AV275" s="104"/>
      <c r="AW275" s="104"/>
      <c r="AX275" s="104"/>
      <c r="AY275" s="104"/>
      <c r="AZ275" s="104"/>
      <c r="BA275" s="104"/>
      <c r="BB275" s="104"/>
      <c r="BC275" s="104"/>
      <c r="BD275" s="104"/>
      <c r="BE275" s="104"/>
      <c r="BF275" s="104"/>
      <c r="BG275" s="104"/>
      <c r="BH275" s="104"/>
      <c r="BI275" s="104"/>
      <c r="BJ275" s="104"/>
      <c r="BK275" s="104"/>
      <c r="BL275" s="104"/>
      <c r="BM275" s="104"/>
      <c r="BN275" s="104"/>
      <c r="BO275" s="104"/>
      <c r="BP275" s="104"/>
      <c r="BQ275" s="104"/>
    </row>
    <row r="276" spans="2:69">
      <c r="B276" s="104"/>
      <c r="C276" s="155"/>
      <c r="D276" s="104"/>
      <c r="E276" s="104"/>
      <c r="F276" s="104"/>
      <c r="G276" s="104"/>
      <c r="H276" s="104"/>
      <c r="I276" s="104"/>
      <c r="J276" s="104"/>
      <c r="K276" s="104"/>
      <c r="L276" s="104"/>
      <c r="M276" s="147"/>
      <c r="N276" s="104"/>
      <c r="O276" s="104"/>
      <c r="P276" s="104"/>
      <c r="Q276" s="104"/>
      <c r="R276" s="104"/>
      <c r="S276" s="104"/>
      <c r="T276" s="104"/>
      <c r="U276" s="104"/>
      <c r="V276" s="104"/>
      <c r="W276" s="104"/>
      <c r="X276" s="104"/>
      <c r="Y276" s="104"/>
      <c r="Z276" s="104"/>
      <c r="AA276" s="104"/>
      <c r="AB276" s="10"/>
      <c r="AC276" s="104"/>
      <c r="AD276" s="10"/>
      <c r="AE276" s="147"/>
      <c r="AF276" s="104"/>
      <c r="AG276" s="104"/>
      <c r="AH276" s="104"/>
      <c r="AI276" s="104"/>
      <c r="AJ276" s="104"/>
      <c r="AK276" s="104"/>
      <c r="AL276" s="104"/>
      <c r="AM276" s="104"/>
      <c r="AN276" s="104"/>
      <c r="AO276" s="104"/>
      <c r="AP276" s="104"/>
      <c r="AQ276" s="104"/>
      <c r="AR276" s="104"/>
      <c r="AS276" s="104"/>
      <c r="AT276" s="104"/>
      <c r="AU276" s="104"/>
      <c r="AV276" s="104"/>
      <c r="AW276" s="104"/>
      <c r="AX276" s="104"/>
      <c r="AY276" s="104"/>
      <c r="AZ276" s="104"/>
      <c r="BA276" s="104"/>
      <c r="BB276" s="104"/>
      <c r="BC276" s="104"/>
      <c r="BD276" s="104"/>
      <c r="BE276" s="104"/>
      <c r="BF276" s="104"/>
      <c r="BG276" s="104"/>
      <c r="BH276" s="104"/>
      <c r="BI276" s="104"/>
      <c r="BJ276" s="104"/>
      <c r="BK276" s="104"/>
      <c r="BL276" s="104"/>
      <c r="BM276" s="104"/>
      <c r="BN276" s="104"/>
      <c r="BO276" s="104"/>
      <c r="BP276" s="104"/>
      <c r="BQ276" s="104"/>
    </row>
    <row r="277" spans="2:69">
      <c r="B277" s="104"/>
      <c r="C277" s="155"/>
      <c r="D277" s="104"/>
      <c r="E277" s="104"/>
      <c r="F277" s="104"/>
      <c r="G277" s="104"/>
      <c r="H277" s="104"/>
      <c r="I277" s="104"/>
      <c r="J277" s="104"/>
      <c r="K277" s="104"/>
      <c r="L277" s="104"/>
      <c r="M277" s="147"/>
      <c r="N277" s="104"/>
      <c r="O277" s="104"/>
      <c r="P277" s="104"/>
      <c r="Q277" s="104"/>
      <c r="R277" s="104"/>
      <c r="S277" s="104"/>
      <c r="T277" s="104"/>
      <c r="U277" s="104"/>
      <c r="V277" s="104"/>
      <c r="W277" s="104"/>
      <c r="X277" s="104"/>
      <c r="Y277" s="104"/>
      <c r="Z277" s="104"/>
      <c r="AA277" s="104"/>
      <c r="AB277" s="10"/>
      <c r="AC277" s="104"/>
      <c r="AD277" s="10"/>
      <c r="AE277" s="147"/>
      <c r="AF277" s="104"/>
      <c r="AG277" s="104"/>
      <c r="AH277" s="104"/>
      <c r="AI277" s="104"/>
      <c r="AJ277" s="104"/>
      <c r="AK277" s="104"/>
      <c r="AL277" s="104"/>
      <c r="AM277" s="104"/>
      <c r="AN277" s="104"/>
      <c r="AO277" s="104"/>
      <c r="AP277" s="104"/>
      <c r="AQ277" s="104"/>
      <c r="AR277" s="104"/>
      <c r="AS277" s="104"/>
      <c r="AT277" s="104"/>
      <c r="AU277" s="104"/>
      <c r="AV277" s="104"/>
      <c r="AW277" s="104"/>
      <c r="AX277" s="104"/>
      <c r="AY277" s="104"/>
      <c r="AZ277" s="104"/>
      <c r="BA277" s="104"/>
      <c r="BB277" s="104"/>
      <c r="BC277" s="104"/>
      <c r="BD277" s="104"/>
      <c r="BE277" s="104"/>
      <c r="BF277" s="104"/>
      <c r="BG277" s="104"/>
      <c r="BH277" s="104"/>
      <c r="BI277" s="104"/>
      <c r="BJ277" s="104"/>
      <c r="BK277" s="104"/>
      <c r="BL277" s="104"/>
      <c r="BM277" s="104"/>
      <c r="BN277" s="104"/>
      <c r="BO277" s="104"/>
      <c r="BP277" s="104"/>
      <c r="BQ277" s="104"/>
    </row>
    <row r="278" spans="2:69">
      <c r="B278" s="104"/>
      <c r="C278" s="155"/>
      <c r="D278" s="104"/>
      <c r="E278" s="104"/>
      <c r="F278" s="104"/>
      <c r="G278" s="104"/>
      <c r="H278" s="104"/>
      <c r="I278" s="104"/>
      <c r="J278" s="104"/>
      <c r="K278" s="104"/>
      <c r="L278" s="104"/>
      <c r="M278" s="147"/>
      <c r="N278" s="104"/>
      <c r="O278" s="104"/>
      <c r="P278" s="104"/>
      <c r="Q278" s="104"/>
      <c r="R278" s="104"/>
      <c r="S278" s="104"/>
      <c r="T278" s="104"/>
      <c r="U278" s="104"/>
      <c r="V278" s="104"/>
      <c r="W278" s="104"/>
      <c r="X278" s="104"/>
      <c r="Y278" s="104"/>
      <c r="Z278" s="104"/>
      <c r="AA278" s="104"/>
      <c r="AB278" s="10"/>
      <c r="AC278" s="104"/>
      <c r="AD278" s="10"/>
      <c r="AE278" s="147"/>
      <c r="AF278" s="104"/>
      <c r="AG278" s="104"/>
      <c r="AH278" s="104"/>
      <c r="AI278" s="104"/>
      <c r="AJ278" s="104"/>
      <c r="AK278" s="104"/>
      <c r="AL278" s="104"/>
      <c r="AM278" s="104"/>
      <c r="AN278" s="104"/>
      <c r="AO278" s="104"/>
      <c r="AP278" s="104"/>
      <c r="AQ278" s="104"/>
      <c r="AR278" s="104"/>
      <c r="AS278" s="104"/>
      <c r="AT278" s="104"/>
      <c r="AU278" s="104"/>
      <c r="AV278" s="104"/>
      <c r="AW278" s="104"/>
      <c r="AX278" s="104"/>
      <c r="AY278" s="104"/>
      <c r="AZ278" s="104"/>
      <c r="BA278" s="104"/>
      <c r="BB278" s="104"/>
      <c r="BC278" s="104"/>
      <c r="BD278" s="104"/>
      <c r="BE278" s="104"/>
      <c r="BF278" s="104"/>
      <c r="BG278" s="104"/>
      <c r="BH278" s="104"/>
      <c r="BI278" s="104"/>
      <c r="BJ278" s="104"/>
      <c r="BK278" s="104"/>
      <c r="BL278" s="104"/>
      <c r="BM278" s="104"/>
      <c r="BN278" s="104"/>
      <c r="BO278" s="104"/>
      <c r="BP278" s="104"/>
      <c r="BQ278" s="104"/>
    </row>
    <row r="279" spans="2:69">
      <c r="B279" s="104"/>
      <c r="C279" s="155"/>
      <c r="D279" s="104"/>
      <c r="E279" s="104"/>
      <c r="F279" s="104"/>
      <c r="G279" s="104"/>
      <c r="H279" s="104"/>
      <c r="I279" s="104"/>
      <c r="J279" s="104"/>
      <c r="K279" s="104"/>
      <c r="L279" s="104"/>
      <c r="M279" s="147"/>
      <c r="N279" s="104"/>
      <c r="O279" s="104"/>
      <c r="P279" s="104"/>
      <c r="Q279" s="104"/>
      <c r="R279" s="104"/>
      <c r="S279" s="104"/>
      <c r="T279" s="104"/>
      <c r="U279" s="104"/>
      <c r="V279" s="104"/>
      <c r="W279" s="104"/>
      <c r="X279" s="104"/>
      <c r="Y279" s="104"/>
      <c r="Z279" s="104"/>
      <c r="AA279" s="104"/>
      <c r="AB279" s="10"/>
      <c r="AC279" s="104"/>
      <c r="AD279" s="10"/>
      <c r="AE279" s="147"/>
      <c r="AF279" s="104"/>
      <c r="AG279" s="104"/>
      <c r="AH279" s="104"/>
      <c r="AI279" s="104"/>
      <c r="AJ279" s="104"/>
      <c r="AK279" s="104"/>
      <c r="AL279" s="104"/>
      <c r="AM279" s="104"/>
      <c r="AN279" s="104"/>
      <c r="AO279" s="104"/>
      <c r="AP279" s="104"/>
      <c r="AQ279" s="104"/>
      <c r="AR279" s="104"/>
      <c r="AS279" s="104"/>
      <c r="AT279" s="104"/>
      <c r="AU279" s="104"/>
      <c r="AV279" s="104"/>
      <c r="AW279" s="104"/>
      <c r="AX279" s="104"/>
      <c r="AY279" s="104"/>
      <c r="AZ279" s="104"/>
      <c r="BA279" s="104"/>
      <c r="BB279" s="104"/>
      <c r="BC279" s="104"/>
      <c r="BD279" s="104"/>
      <c r="BE279" s="104"/>
      <c r="BF279" s="104"/>
      <c r="BG279" s="104"/>
      <c r="BH279" s="104"/>
      <c r="BI279" s="104"/>
      <c r="BJ279" s="104"/>
      <c r="BK279" s="104"/>
      <c r="BL279" s="104"/>
      <c r="BM279" s="104"/>
      <c r="BN279" s="104"/>
      <c r="BO279" s="104"/>
      <c r="BP279" s="104"/>
      <c r="BQ279" s="104"/>
    </row>
    <row r="280" spans="2:69">
      <c r="B280" s="104"/>
      <c r="C280" s="155"/>
      <c r="D280" s="104"/>
      <c r="E280" s="104"/>
      <c r="F280" s="104"/>
      <c r="G280" s="104"/>
      <c r="H280" s="104"/>
      <c r="I280" s="104"/>
      <c r="J280" s="104"/>
      <c r="K280" s="104"/>
      <c r="L280" s="104"/>
      <c r="M280" s="147"/>
      <c r="N280" s="104"/>
      <c r="O280" s="104"/>
      <c r="P280" s="104"/>
      <c r="Q280" s="104"/>
      <c r="R280" s="104"/>
      <c r="S280" s="104"/>
      <c r="T280" s="104"/>
      <c r="U280" s="104"/>
      <c r="V280" s="104"/>
      <c r="W280" s="104"/>
      <c r="X280" s="104"/>
      <c r="Y280" s="104"/>
      <c r="Z280" s="104"/>
      <c r="AA280" s="104"/>
      <c r="AB280" s="10"/>
      <c r="AC280" s="104"/>
      <c r="AD280" s="10"/>
      <c r="AE280" s="147"/>
      <c r="AF280" s="104"/>
      <c r="AG280" s="104"/>
      <c r="AH280" s="104"/>
      <c r="AI280" s="104"/>
      <c r="AJ280" s="104"/>
      <c r="AK280" s="104"/>
      <c r="AL280" s="104"/>
      <c r="AM280" s="104"/>
      <c r="AN280" s="104"/>
      <c r="AO280" s="104"/>
      <c r="AP280" s="104"/>
      <c r="AQ280" s="104"/>
      <c r="AR280" s="104"/>
      <c r="AS280" s="104"/>
      <c r="AT280" s="104"/>
      <c r="AU280" s="104"/>
      <c r="AV280" s="104"/>
      <c r="AW280" s="104"/>
      <c r="AX280" s="104"/>
      <c r="AY280" s="104"/>
      <c r="AZ280" s="104"/>
      <c r="BA280" s="104"/>
      <c r="BB280" s="104"/>
      <c r="BC280" s="104"/>
      <c r="BD280" s="104"/>
      <c r="BE280" s="104"/>
      <c r="BF280" s="104"/>
      <c r="BG280" s="104"/>
      <c r="BH280" s="104"/>
      <c r="BI280" s="104"/>
      <c r="BJ280" s="104"/>
      <c r="BK280" s="104"/>
      <c r="BL280" s="104"/>
      <c r="BM280" s="104"/>
      <c r="BN280" s="104"/>
      <c r="BO280" s="104"/>
      <c r="BP280" s="104"/>
      <c r="BQ280" s="104"/>
    </row>
    <row r="281" spans="2:69">
      <c r="B281" s="104"/>
      <c r="C281" s="155"/>
      <c r="D281" s="104"/>
      <c r="E281" s="104"/>
      <c r="F281" s="104"/>
      <c r="G281" s="104"/>
      <c r="H281" s="104"/>
      <c r="I281" s="104"/>
      <c r="J281" s="104"/>
      <c r="K281" s="104"/>
      <c r="L281" s="104"/>
      <c r="M281" s="147"/>
      <c r="N281" s="104"/>
      <c r="O281" s="104"/>
      <c r="P281" s="104"/>
      <c r="Q281" s="104"/>
      <c r="R281" s="104"/>
      <c r="S281" s="104"/>
      <c r="T281" s="104"/>
      <c r="U281" s="104"/>
      <c r="V281" s="104"/>
      <c r="W281" s="104"/>
      <c r="X281" s="104"/>
      <c r="Y281" s="104"/>
      <c r="Z281" s="104"/>
      <c r="AA281" s="104"/>
      <c r="AB281" s="10"/>
      <c r="AC281" s="104"/>
      <c r="AD281" s="10"/>
      <c r="AE281" s="147"/>
      <c r="AF281" s="104"/>
      <c r="AG281" s="104"/>
      <c r="AH281" s="104"/>
      <c r="AI281" s="104"/>
      <c r="AJ281" s="104"/>
      <c r="AK281" s="104"/>
      <c r="AL281" s="104"/>
      <c r="AM281" s="104"/>
      <c r="AN281" s="104"/>
      <c r="AO281" s="104"/>
      <c r="AP281" s="104"/>
      <c r="AQ281" s="104"/>
      <c r="AR281" s="104"/>
      <c r="AS281" s="104"/>
      <c r="AT281" s="104"/>
      <c r="AU281" s="104"/>
      <c r="AV281" s="104"/>
      <c r="AW281" s="104"/>
      <c r="AX281" s="104"/>
      <c r="AY281" s="104"/>
      <c r="AZ281" s="104"/>
      <c r="BA281" s="104"/>
      <c r="BB281" s="104"/>
      <c r="BC281" s="104"/>
      <c r="BD281" s="104"/>
      <c r="BE281" s="104"/>
      <c r="BF281" s="104"/>
      <c r="BG281" s="104"/>
      <c r="BH281" s="104"/>
      <c r="BI281" s="104"/>
      <c r="BJ281" s="104"/>
      <c r="BK281" s="104"/>
      <c r="BL281" s="104"/>
      <c r="BM281" s="104"/>
      <c r="BN281" s="104"/>
      <c r="BO281" s="104"/>
      <c r="BP281" s="104"/>
      <c r="BQ281" s="104"/>
    </row>
    <row r="282" spans="2:69">
      <c r="B282" s="104"/>
      <c r="C282" s="155"/>
      <c r="D282" s="104"/>
      <c r="E282" s="104"/>
      <c r="F282" s="104"/>
      <c r="G282" s="104"/>
      <c r="H282" s="104"/>
      <c r="I282" s="104"/>
      <c r="J282" s="104"/>
      <c r="K282" s="104"/>
      <c r="L282" s="104"/>
      <c r="M282" s="147"/>
      <c r="N282" s="104"/>
      <c r="O282" s="104"/>
      <c r="P282" s="104"/>
      <c r="Q282" s="104"/>
      <c r="R282" s="104"/>
      <c r="S282" s="104"/>
      <c r="T282" s="104"/>
      <c r="U282" s="104"/>
      <c r="V282" s="104"/>
      <c r="W282" s="104"/>
      <c r="X282" s="104"/>
      <c r="Y282" s="104"/>
      <c r="Z282" s="104"/>
      <c r="AA282" s="104"/>
      <c r="AB282" s="10"/>
      <c r="AC282" s="104"/>
      <c r="AD282" s="10"/>
      <c r="AE282" s="147"/>
      <c r="AF282" s="104"/>
      <c r="AG282" s="104"/>
      <c r="AH282" s="104"/>
      <c r="AI282" s="104"/>
      <c r="AJ282" s="104"/>
      <c r="AK282" s="104"/>
      <c r="AL282" s="104"/>
      <c r="AM282" s="104"/>
      <c r="AN282" s="104"/>
      <c r="AO282" s="104"/>
      <c r="AP282" s="104"/>
      <c r="AQ282" s="104"/>
      <c r="AR282" s="104"/>
      <c r="AS282" s="104"/>
      <c r="AT282" s="104"/>
      <c r="AU282" s="104"/>
      <c r="AV282" s="104"/>
      <c r="AW282" s="104"/>
      <c r="AX282" s="104"/>
      <c r="AY282" s="104"/>
      <c r="AZ282" s="104"/>
      <c r="BA282" s="104"/>
      <c r="BB282" s="104"/>
      <c r="BC282" s="104"/>
      <c r="BD282" s="104"/>
      <c r="BE282" s="104"/>
      <c r="BF282" s="104"/>
      <c r="BG282" s="104"/>
      <c r="BH282" s="104"/>
      <c r="BI282" s="104"/>
      <c r="BJ282" s="104"/>
      <c r="BK282" s="104"/>
      <c r="BL282" s="104"/>
      <c r="BM282" s="104"/>
      <c r="BN282" s="104"/>
      <c r="BO282" s="104"/>
      <c r="BP282" s="104"/>
      <c r="BQ282" s="104"/>
    </row>
    <row r="283" spans="2:69">
      <c r="B283" s="104"/>
      <c r="C283" s="155"/>
      <c r="D283" s="104"/>
      <c r="E283" s="104"/>
      <c r="F283" s="104"/>
      <c r="G283" s="104"/>
      <c r="H283" s="104"/>
      <c r="I283" s="104"/>
      <c r="J283" s="104"/>
      <c r="K283" s="104"/>
      <c r="L283" s="104"/>
      <c r="M283" s="147"/>
      <c r="N283" s="104"/>
      <c r="O283" s="104"/>
      <c r="P283" s="104"/>
      <c r="Q283" s="104"/>
      <c r="R283" s="104"/>
      <c r="S283" s="104"/>
      <c r="T283" s="104"/>
      <c r="U283" s="104"/>
      <c r="V283" s="104"/>
      <c r="W283" s="104"/>
      <c r="X283" s="104"/>
      <c r="Y283" s="104"/>
      <c r="Z283" s="104"/>
      <c r="AA283" s="104"/>
      <c r="AB283" s="10"/>
      <c r="AC283" s="104"/>
      <c r="AD283" s="10"/>
      <c r="AE283" s="147"/>
      <c r="AF283" s="104"/>
      <c r="AG283" s="104"/>
      <c r="AH283" s="104"/>
      <c r="AI283" s="104"/>
      <c r="AJ283" s="104"/>
      <c r="AK283" s="104"/>
      <c r="AL283" s="104"/>
      <c r="AM283" s="104"/>
      <c r="AN283" s="104"/>
      <c r="AO283" s="104"/>
      <c r="AP283" s="104"/>
      <c r="AQ283" s="104"/>
      <c r="AR283" s="104"/>
      <c r="AS283" s="104"/>
      <c r="AT283" s="104"/>
      <c r="AU283" s="104"/>
      <c r="AV283" s="104"/>
      <c r="AW283" s="104"/>
      <c r="AX283" s="104"/>
      <c r="AY283" s="104"/>
      <c r="AZ283" s="104"/>
      <c r="BA283" s="104"/>
      <c r="BB283" s="104"/>
      <c r="BC283" s="104"/>
      <c r="BD283" s="104"/>
      <c r="BE283" s="104"/>
      <c r="BF283" s="104"/>
      <c r="BG283" s="104"/>
      <c r="BH283" s="104"/>
      <c r="BI283" s="104"/>
      <c r="BJ283" s="104"/>
      <c r="BK283" s="104"/>
      <c r="BL283" s="104"/>
      <c r="BM283" s="104"/>
      <c r="BN283" s="104"/>
      <c r="BO283" s="104"/>
      <c r="BP283" s="104"/>
      <c r="BQ283" s="104"/>
    </row>
    <row r="284" spans="2:69">
      <c r="B284" s="104"/>
      <c r="C284" s="155"/>
      <c r="D284" s="104"/>
      <c r="E284" s="104"/>
      <c r="F284" s="104"/>
      <c r="G284" s="104"/>
      <c r="H284" s="104"/>
      <c r="I284" s="104"/>
      <c r="J284" s="104"/>
      <c r="K284" s="104"/>
      <c r="L284" s="104"/>
      <c r="M284" s="147"/>
      <c r="N284" s="104"/>
      <c r="O284" s="104"/>
      <c r="P284" s="104"/>
      <c r="Q284" s="104"/>
      <c r="R284" s="104"/>
      <c r="S284" s="104"/>
      <c r="T284" s="104"/>
      <c r="U284" s="104"/>
      <c r="V284" s="104"/>
      <c r="W284" s="104"/>
      <c r="X284" s="104"/>
      <c r="Y284" s="104"/>
      <c r="Z284" s="104"/>
      <c r="AA284" s="104"/>
      <c r="AB284" s="10"/>
      <c r="AC284" s="104"/>
      <c r="AD284" s="10"/>
      <c r="AE284" s="147"/>
      <c r="AF284" s="104"/>
      <c r="AG284" s="104"/>
      <c r="AH284" s="104"/>
      <c r="AI284" s="104"/>
      <c r="AJ284" s="104"/>
      <c r="AK284" s="104"/>
      <c r="AL284" s="104"/>
      <c r="AM284" s="104"/>
      <c r="AN284" s="104"/>
      <c r="AO284" s="104"/>
      <c r="AP284" s="104"/>
      <c r="AQ284" s="104"/>
      <c r="AR284" s="104"/>
      <c r="AS284" s="104"/>
      <c r="AT284" s="104"/>
      <c r="AU284" s="104"/>
      <c r="AV284" s="104"/>
      <c r="AW284" s="104"/>
      <c r="AX284" s="104"/>
      <c r="AY284" s="104"/>
      <c r="AZ284" s="104"/>
      <c r="BA284" s="104"/>
      <c r="BB284" s="104"/>
      <c r="BC284" s="104"/>
      <c r="BD284" s="104"/>
      <c r="BE284" s="104"/>
      <c r="BF284" s="104"/>
      <c r="BG284" s="104"/>
      <c r="BH284" s="104"/>
      <c r="BI284" s="104"/>
      <c r="BJ284" s="104"/>
      <c r="BK284" s="104"/>
      <c r="BL284" s="104"/>
      <c r="BM284" s="104"/>
      <c r="BN284" s="104"/>
      <c r="BO284" s="104"/>
      <c r="BP284" s="104"/>
      <c r="BQ284" s="104"/>
    </row>
    <row r="285" spans="2:69">
      <c r="B285" s="104"/>
      <c r="C285" s="155"/>
      <c r="D285" s="104"/>
      <c r="E285" s="104"/>
      <c r="F285" s="104"/>
      <c r="G285" s="104"/>
      <c r="H285" s="104"/>
      <c r="I285" s="104"/>
      <c r="J285" s="104"/>
      <c r="K285" s="104"/>
      <c r="L285" s="104"/>
      <c r="M285" s="147"/>
      <c r="N285" s="104"/>
      <c r="O285" s="104"/>
      <c r="P285" s="104"/>
      <c r="Q285" s="104"/>
      <c r="R285" s="104"/>
      <c r="S285" s="104"/>
      <c r="T285" s="104"/>
      <c r="U285" s="104"/>
      <c r="V285" s="104"/>
      <c r="W285" s="104"/>
      <c r="X285" s="104"/>
      <c r="Y285" s="104"/>
      <c r="Z285" s="104"/>
      <c r="AA285" s="104"/>
      <c r="AB285" s="10"/>
      <c r="AC285" s="104"/>
      <c r="AD285" s="10"/>
      <c r="AE285" s="147"/>
      <c r="AF285" s="104"/>
      <c r="AG285" s="104"/>
      <c r="AH285" s="104"/>
      <c r="AI285" s="104"/>
      <c r="AJ285" s="104"/>
      <c r="AK285" s="104"/>
      <c r="AL285" s="104"/>
      <c r="AM285" s="104"/>
      <c r="AN285" s="104"/>
      <c r="AO285" s="104"/>
      <c r="AP285" s="104"/>
      <c r="AQ285" s="104"/>
      <c r="AR285" s="104"/>
      <c r="AS285" s="104"/>
      <c r="AT285" s="104"/>
      <c r="AU285" s="104"/>
      <c r="AV285" s="104"/>
      <c r="AW285" s="104"/>
      <c r="AX285" s="104"/>
      <c r="AY285" s="104"/>
      <c r="AZ285" s="104"/>
      <c r="BA285" s="104"/>
      <c r="BB285" s="104"/>
      <c r="BC285" s="104"/>
      <c r="BD285" s="104"/>
      <c r="BE285" s="104"/>
      <c r="BF285" s="104"/>
      <c r="BG285" s="104"/>
      <c r="BH285" s="104"/>
      <c r="BI285" s="104"/>
      <c r="BJ285" s="104"/>
      <c r="BK285" s="104"/>
      <c r="BL285" s="104"/>
      <c r="BM285" s="104"/>
      <c r="BN285" s="104"/>
      <c r="BO285" s="104"/>
      <c r="BP285" s="104"/>
      <c r="BQ285" s="104"/>
    </row>
    <row r="286" spans="2:69">
      <c r="B286" s="104"/>
      <c r="C286" s="155"/>
      <c r="D286" s="104"/>
      <c r="E286" s="104"/>
      <c r="F286" s="104"/>
      <c r="G286" s="104"/>
      <c r="H286" s="104"/>
      <c r="I286" s="104"/>
      <c r="J286" s="104"/>
      <c r="K286" s="104"/>
      <c r="L286" s="104"/>
      <c r="M286" s="147"/>
      <c r="N286" s="104"/>
      <c r="O286" s="104"/>
      <c r="P286" s="104"/>
      <c r="Q286" s="104"/>
      <c r="R286" s="104"/>
      <c r="S286" s="104"/>
      <c r="T286" s="104"/>
      <c r="U286" s="104"/>
      <c r="V286" s="104"/>
      <c r="W286" s="104"/>
      <c r="X286" s="104"/>
      <c r="Y286" s="104"/>
      <c r="Z286" s="104"/>
      <c r="AA286" s="104"/>
      <c r="AB286" s="10"/>
      <c r="AC286" s="104"/>
      <c r="AD286" s="10"/>
      <c r="AE286" s="147"/>
      <c r="AF286" s="104"/>
      <c r="AG286" s="104"/>
      <c r="AH286" s="104"/>
      <c r="AI286" s="104"/>
      <c r="AJ286" s="104"/>
      <c r="AK286" s="104"/>
      <c r="AL286" s="104"/>
      <c r="AM286" s="104"/>
      <c r="AN286" s="104"/>
      <c r="AO286" s="104"/>
      <c r="AP286" s="104"/>
      <c r="AQ286" s="104"/>
      <c r="AR286" s="104"/>
      <c r="AS286" s="104"/>
      <c r="AT286" s="104"/>
      <c r="AU286" s="104"/>
      <c r="AV286" s="104"/>
      <c r="AW286" s="104"/>
      <c r="AX286" s="104"/>
      <c r="AY286" s="104"/>
      <c r="AZ286" s="104"/>
      <c r="BA286" s="104"/>
      <c r="BB286" s="104"/>
      <c r="BC286" s="104"/>
      <c r="BD286" s="104"/>
      <c r="BE286" s="104"/>
      <c r="BF286" s="104"/>
      <c r="BG286" s="104"/>
      <c r="BH286" s="104"/>
      <c r="BI286" s="104"/>
      <c r="BJ286" s="104"/>
      <c r="BK286" s="104"/>
      <c r="BL286" s="104"/>
      <c r="BM286" s="104"/>
      <c r="BN286" s="104"/>
      <c r="BO286" s="104"/>
      <c r="BP286" s="104"/>
      <c r="BQ286" s="104"/>
    </row>
    <row r="287" spans="2:69">
      <c r="B287" s="104"/>
      <c r="C287" s="155"/>
      <c r="D287" s="104"/>
      <c r="E287" s="104"/>
      <c r="F287" s="104"/>
      <c r="G287" s="104"/>
      <c r="H287" s="104"/>
      <c r="I287" s="104"/>
      <c r="J287" s="104"/>
      <c r="K287" s="104"/>
      <c r="L287" s="104"/>
      <c r="M287" s="147"/>
      <c r="N287" s="104"/>
      <c r="O287" s="104"/>
      <c r="P287" s="104"/>
      <c r="Q287" s="104"/>
      <c r="R287" s="104"/>
      <c r="S287" s="104"/>
      <c r="T287" s="104"/>
      <c r="U287" s="104"/>
      <c r="V287" s="104"/>
      <c r="W287" s="104"/>
      <c r="X287" s="104"/>
      <c r="Y287" s="104"/>
      <c r="Z287" s="104"/>
      <c r="AA287" s="104"/>
      <c r="AB287" s="10"/>
      <c r="AC287" s="104"/>
      <c r="AD287" s="10"/>
      <c r="AE287" s="147"/>
      <c r="AF287" s="104"/>
      <c r="AG287" s="104"/>
      <c r="AH287" s="104"/>
      <c r="AI287" s="104"/>
      <c r="AJ287" s="104"/>
      <c r="AK287" s="104"/>
      <c r="AL287" s="104"/>
      <c r="AM287" s="104"/>
      <c r="AN287" s="104"/>
      <c r="AO287" s="104"/>
      <c r="AP287" s="104"/>
      <c r="AQ287" s="104"/>
      <c r="AR287" s="104"/>
      <c r="AS287" s="104"/>
      <c r="AT287" s="104"/>
      <c r="AU287" s="104"/>
      <c r="AV287" s="104"/>
      <c r="AW287" s="104"/>
      <c r="AX287" s="104"/>
      <c r="AY287" s="104"/>
      <c r="AZ287" s="104"/>
      <c r="BA287" s="104"/>
      <c r="BB287" s="104"/>
      <c r="BC287" s="104"/>
      <c r="BD287" s="104"/>
      <c r="BE287" s="104"/>
      <c r="BF287" s="104"/>
      <c r="BG287" s="104"/>
      <c r="BH287" s="104"/>
      <c r="BI287" s="104"/>
      <c r="BJ287" s="104"/>
      <c r="BK287" s="104"/>
      <c r="BL287" s="104"/>
      <c r="BM287" s="104"/>
      <c r="BN287" s="104"/>
      <c r="BO287" s="104"/>
      <c r="BP287" s="104"/>
      <c r="BQ287" s="104"/>
    </row>
    <row r="288" spans="2:69">
      <c r="B288" s="104"/>
      <c r="C288" s="155"/>
      <c r="D288" s="104"/>
      <c r="E288" s="104"/>
      <c r="F288" s="104"/>
      <c r="G288" s="104"/>
      <c r="H288" s="104"/>
      <c r="I288" s="104"/>
      <c r="J288" s="104"/>
      <c r="K288" s="104"/>
      <c r="L288" s="104"/>
      <c r="M288" s="147"/>
      <c r="N288" s="104"/>
      <c r="O288" s="104"/>
      <c r="P288" s="104"/>
      <c r="Q288" s="104"/>
      <c r="R288" s="104"/>
      <c r="S288" s="104"/>
      <c r="T288" s="104"/>
      <c r="U288" s="104"/>
      <c r="V288" s="104"/>
      <c r="W288" s="104"/>
      <c r="X288" s="104"/>
      <c r="Y288" s="104"/>
      <c r="Z288" s="104"/>
      <c r="AA288" s="104"/>
      <c r="AB288" s="10"/>
      <c r="AC288" s="104"/>
      <c r="AD288" s="10"/>
      <c r="AE288" s="147"/>
      <c r="AF288" s="104"/>
      <c r="AG288" s="104"/>
      <c r="AH288" s="104"/>
      <c r="AI288" s="104"/>
      <c r="AJ288" s="104"/>
      <c r="AK288" s="104"/>
      <c r="AL288" s="104"/>
      <c r="AM288" s="104"/>
      <c r="AN288" s="104"/>
      <c r="AO288" s="104"/>
      <c r="AP288" s="104"/>
      <c r="AQ288" s="104"/>
      <c r="AR288" s="104"/>
      <c r="AS288" s="104"/>
      <c r="AT288" s="104"/>
      <c r="AU288" s="104"/>
      <c r="AV288" s="104"/>
      <c r="AW288" s="104"/>
      <c r="AX288" s="104"/>
      <c r="AY288" s="104"/>
      <c r="AZ288" s="104"/>
      <c r="BA288" s="104"/>
      <c r="BB288" s="104"/>
      <c r="BC288" s="104"/>
      <c r="BD288" s="104"/>
      <c r="BE288" s="104"/>
      <c r="BF288" s="104"/>
      <c r="BG288" s="104"/>
      <c r="BH288" s="104"/>
      <c r="BI288" s="104"/>
      <c r="BJ288" s="104"/>
      <c r="BK288" s="104"/>
      <c r="BL288" s="104"/>
      <c r="BM288" s="104"/>
      <c r="BN288" s="104"/>
      <c r="BO288" s="104"/>
      <c r="BP288" s="104"/>
      <c r="BQ288" s="104"/>
    </row>
    <row r="289" spans="2:69">
      <c r="B289" s="104"/>
      <c r="C289" s="155"/>
      <c r="D289" s="104"/>
      <c r="E289" s="104"/>
      <c r="F289" s="104"/>
      <c r="G289" s="104"/>
      <c r="H289" s="104"/>
      <c r="I289" s="104"/>
      <c r="J289" s="104"/>
      <c r="K289" s="104"/>
      <c r="L289" s="104"/>
      <c r="M289" s="147"/>
      <c r="N289" s="104"/>
      <c r="O289" s="104"/>
      <c r="P289" s="104"/>
      <c r="Q289" s="104"/>
      <c r="R289" s="104"/>
      <c r="S289" s="104"/>
      <c r="T289" s="104"/>
      <c r="U289" s="104"/>
      <c r="V289" s="104"/>
      <c r="W289" s="104"/>
      <c r="X289" s="104"/>
      <c r="Y289" s="104"/>
      <c r="Z289" s="104"/>
      <c r="AA289" s="104"/>
      <c r="AB289" s="10"/>
      <c r="AC289" s="104"/>
      <c r="AD289" s="10"/>
      <c r="AE289" s="147"/>
      <c r="AF289" s="104"/>
      <c r="AG289" s="104"/>
      <c r="AH289" s="104"/>
      <c r="AI289" s="104"/>
      <c r="AJ289" s="104"/>
      <c r="AK289" s="104"/>
      <c r="AL289" s="104"/>
      <c r="AM289" s="104"/>
      <c r="AN289" s="104"/>
      <c r="AO289" s="104"/>
      <c r="AP289" s="104"/>
      <c r="AQ289" s="104"/>
      <c r="AR289" s="104"/>
      <c r="AS289" s="104"/>
      <c r="AT289" s="104"/>
      <c r="AU289" s="104"/>
      <c r="AV289" s="104"/>
      <c r="AW289" s="104"/>
      <c r="AX289" s="104"/>
      <c r="AY289" s="104"/>
      <c r="AZ289" s="104"/>
      <c r="BA289" s="104"/>
      <c r="BB289" s="104"/>
      <c r="BC289" s="104"/>
      <c r="BD289" s="104"/>
      <c r="BE289" s="104"/>
      <c r="BF289" s="104"/>
      <c r="BG289" s="104"/>
      <c r="BH289" s="104"/>
      <c r="BI289" s="104"/>
      <c r="BJ289" s="104"/>
      <c r="BK289" s="104"/>
      <c r="BL289" s="104"/>
      <c r="BM289" s="104"/>
      <c r="BN289" s="104"/>
      <c r="BO289" s="104"/>
      <c r="BP289" s="104"/>
      <c r="BQ289" s="104"/>
    </row>
    <row r="290" spans="2:69">
      <c r="B290" s="104"/>
      <c r="C290" s="155"/>
      <c r="D290" s="104"/>
      <c r="E290" s="104"/>
      <c r="F290" s="104"/>
      <c r="G290" s="104"/>
      <c r="H290" s="104"/>
      <c r="I290" s="104"/>
      <c r="J290" s="104"/>
      <c r="K290" s="104"/>
      <c r="L290" s="104"/>
      <c r="M290" s="147"/>
      <c r="N290" s="104"/>
      <c r="O290" s="104"/>
      <c r="P290" s="104"/>
      <c r="Q290" s="104"/>
      <c r="R290" s="104"/>
      <c r="S290" s="104"/>
      <c r="T290" s="104"/>
      <c r="U290" s="104"/>
      <c r="V290" s="104"/>
      <c r="W290" s="104"/>
      <c r="X290" s="104"/>
      <c r="Y290" s="104"/>
      <c r="Z290" s="104"/>
      <c r="AA290" s="104"/>
      <c r="AB290" s="10"/>
      <c r="AC290" s="104"/>
      <c r="AD290" s="10"/>
      <c r="AE290" s="147"/>
      <c r="AF290" s="104"/>
      <c r="AG290" s="104"/>
      <c r="AH290" s="104"/>
      <c r="AI290" s="104"/>
      <c r="AJ290" s="104"/>
      <c r="AK290" s="104"/>
      <c r="AL290" s="104"/>
      <c r="AM290" s="104"/>
      <c r="AN290" s="104"/>
      <c r="AO290" s="104"/>
      <c r="AP290" s="104"/>
      <c r="AQ290" s="104"/>
      <c r="AR290" s="104"/>
      <c r="AS290" s="104"/>
      <c r="AT290" s="104"/>
      <c r="AU290" s="104"/>
      <c r="AV290" s="104"/>
      <c r="AW290" s="104"/>
      <c r="AX290" s="104"/>
      <c r="AY290" s="104"/>
      <c r="AZ290" s="104"/>
      <c r="BA290" s="104"/>
      <c r="BB290" s="104"/>
      <c r="BC290" s="104"/>
      <c r="BD290" s="104"/>
      <c r="BE290" s="104"/>
      <c r="BF290" s="104"/>
      <c r="BG290" s="104"/>
      <c r="BH290" s="104"/>
      <c r="BI290" s="104"/>
      <c r="BJ290" s="104"/>
      <c r="BK290" s="104"/>
      <c r="BL290" s="104"/>
      <c r="BM290" s="104"/>
      <c r="BN290" s="104"/>
      <c r="BO290" s="104"/>
      <c r="BP290" s="104"/>
      <c r="BQ290" s="104"/>
    </row>
    <row r="291" spans="2:69">
      <c r="B291" s="104"/>
      <c r="C291" s="155"/>
      <c r="D291" s="104"/>
      <c r="E291" s="104"/>
      <c r="F291" s="104"/>
      <c r="G291" s="104"/>
      <c r="H291" s="104"/>
      <c r="I291" s="104"/>
      <c r="J291" s="104"/>
      <c r="K291" s="104"/>
      <c r="L291" s="104"/>
      <c r="M291" s="147"/>
      <c r="N291" s="104"/>
      <c r="O291" s="104"/>
      <c r="P291" s="104"/>
      <c r="Q291" s="104"/>
      <c r="R291" s="104"/>
      <c r="S291" s="104"/>
      <c r="T291" s="104"/>
      <c r="U291" s="104"/>
      <c r="V291" s="104"/>
      <c r="W291" s="104"/>
      <c r="X291" s="104"/>
      <c r="Y291" s="104"/>
      <c r="Z291" s="104"/>
      <c r="AA291" s="104"/>
      <c r="AB291" s="10"/>
      <c r="AC291" s="104"/>
      <c r="AD291" s="10"/>
      <c r="AE291" s="147"/>
      <c r="AF291" s="104"/>
      <c r="AG291" s="104"/>
      <c r="AH291" s="104"/>
      <c r="AI291" s="104"/>
      <c r="AJ291" s="104"/>
      <c r="AK291" s="104"/>
      <c r="AL291" s="104"/>
      <c r="AM291" s="104"/>
      <c r="AN291" s="104"/>
      <c r="AO291" s="104"/>
      <c r="AP291" s="104"/>
      <c r="AQ291" s="104"/>
      <c r="AR291" s="104"/>
      <c r="AS291" s="104"/>
      <c r="AT291" s="104"/>
      <c r="AU291" s="104"/>
      <c r="AV291" s="104"/>
      <c r="AW291" s="104"/>
      <c r="AX291" s="104"/>
      <c r="AY291" s="104"/>
      <c r="AZ291" s="104"/>
      <c r="BA291" s="104"/>
      <c r="BB291" s="104"/>
      <c r="BC291" s="104"/>
      <c r="BD291" s="104"/>
      <c r="BE291" s="104"/>
      <c r="BF291" s="104"/>
      <c r="BG291" s="104"/>
      <c r="BH291" s="104"/>
      <c r="BI291" s="104"/>
      <c r="BJ291" s="104"/>
      <c r="BK291" s="104"/>
      <c r="BL291" s="104"/>
      <c r="BM291" s="104"/>
      <c r="BN291" s="104"/>
      <c r="BO291" s="104"/>
      <c r="BP291" s="104"/>
      <c r="BQ291" s="104"/>
    </row>
    <row r="292" spans="2:69">
      <c r="B292" s="104"/>
      <c r="C292" s="155"/>
      <c r="D292" s="104"/>
      <c r="E292" s="104"/>
      <c r="F292" s="104"/>
      <c r="G292" s="104"/>
      <c r="H292" s="104"/>
      <c r="I292" s="104"/>
      <c r="J292" s="104"/>
      <c r="K292" s="104"/>
      <c r="L292" s="104"/>
      <c r="M292" s="147"/>
      <c r="N292" s="104"/>
      <c r="O292" s="104"/>
      <c r="P292" s="104"/>
      <c r="Q292" s="104"/>
      <c r="R292" s="104"/>
      <c r="S292" s="104"/>
      <c r="T292" s="104"/>
      <c r="U292" s="104"/>
      <c r="V292" s="104"/>
      <c r="W292" s="104"/>
      <c r="X292" s="104"/>
      <c r="Y292" s="104"/>
      <c r="Z292" s="104"/>
      <c r="AA292" s="104"/>
      <c r="AB292" s="10"/>
      <c r="AC292" s="104"/>
      <c r="AD292" s="10"/>
      <c r="AE292" s="147"/>
      <c r="AF292" s="104"/>
      <c r="AG292" s="104"/>
      <c r="AH292" s="104"/>
      <c r="AI292" s="104"/>
      <c r="AJ292" s="104"/>
      <c r="AK292" s="104"/>
      <c r="AL292" s="104"/>
      <c r="AM292" s="104"/>
      <c r="AN292" s="104"/>
      <c r="AO292" s="104"/>
      <c r="AP292" s="104"/>
      <c r="AQ292" s="104"/>
      <c r="AR292" s="104"/>
      <c r="AS292" s="104"/>
      <c r="AT292" s="104"/>
      <c r="AU292" s="104"/>
      <c r="AV292" s="104"/>
      <c r="AW292" s="104"/>
      <c r="AX292" s="104"/>
      <c r="AY292" s="104"/>
      <c r="AZ292" s="104"/>
      <c r="BA292" s="104"/>
      <c r="BB292" s="104"/>
      <c r="BC292" s="104"/>
      <c r="BD292" s="104"/>
      <c r="BE292" s="104"/>
      <c r="BF292" s="104"/>
      <c r="BG292" s="104"/>
      <c r="BH292" s="104"/>
      <c r="BI292" s="104"/>
      <c r="BJ292" s="104"/>
      <c r="BK292" s="104"/>
      <c r="BL292" s="104"/>
      <c r="BM292" s="104"/>
      <c r="BN292" s="104"/>
      <c r="BO292" s="104"/>
      <c r="BP292" s="104"/>
      <c r="BQ292" s="104"/>
    </row>
    <row r="293" spans="2:69">
      <c r="B293" s="104"/>
      <c r="C293" s="155"/>
      <c r="D293" s="104"/>
      <c r="E293" s="104"/>
      <c r="F293" s="104"/>
      <c r="G293" s="104"/>
      <c r="H293" s="104"/>
      <c r="I293" s="104"/>
      <c r="J293" s="104"/>
      <c r="K293" s="104"/>
      <c r="L293" s="104"/>
      <c r="M293" s="147"/>
      <c r="N293" s="104"/>
      <c r="O293" s="104"/>
      <c r="P293" s="104"/>
      <c r="Q293" s="104"/>
      <c r="R293" s="104"/>
      <c r="S293" s="104"/>
      <c r="T293" s="104"/>
      <c r="U293" s="104"/>
      <c r="V293" s="104"/>
      <c r="W293" s="104"/>
      <c r="X293" s="104"/>
      <c r="Y293" s="104"/>
      <c r="Z293" s="104"/>
      <c r="AA293" s="104"/>
      <c r="AB293" s="10"/>
      <c r="AC293" s="104"/>
      <c r="AD293" s="10"/>
      <c r="AE293" s="147"/>
      <c r="AF293" s="104"/>
      <c r="AG293" s="104"/>
      <c r="AH293" s="104"/>
      <c r="AI293" s="104"/>
      <c r="AJ293" s="104"/>
      <c r="AK293" s="104"/>
      <c r="AL293" s="104"/>
      <c r="AM293" s="104"/>
      <c r="AN293" s="104"/>
      <c r="AO293" s="104"/>
      <c r="AP293" s="104"/>
      <c r="AQ293" s="104"/>
      <c r="AR293" s="104"/>
      <c r="AS293" s="104"/>
      <c r="AT293" s="104"/>
      <c r="AU293" s="104"/>
      <c r="AV293" s="104"/>
      <c r="AW293" s="104"/>
      <c r="AX293" s="104"/>
      <c r="AY293" s="104"/>
      <c r="AZ293" s="104"/>
      <c r="BA293" s="104"/>
      <c r="BB293" s="104"/>
      <c r="BC293" s="104"/>
      <c r="BD293" s="104"/>
      <c r="BE293" s="104"/>
      <c r="BF293" s="104"/>
      <c r="BG293" s="104"/>
      <c r="BH293" s="104"/>
      <c r="BI293" s="104"/>
      <c r="BJ293" s="104"/>
      <c r="BK293" s="104"/>
      <c r="BL293" s="104"/>
      <c r="BM293" s="104"/>
      <c r="BN293" s="104"/>
      <c r="BO293" s="104"/>
      <c r="BP293" s="104"/>
      <c r="BQ293" s="104"/>
    </row>
    <row r="294" spans="2:69">
      <c r="B294" s="104"/>
      <c r="C294" s="155"/>
      <c r="D294" s="104"/>
      <c r="E294" s="104"/>
      <c r="F294" s="104"/>
      <c r="G294" s="104"/>
      <c r="H294" s="104"/>
      <c r="I294" s="104"/>
      <c r="J294" s="104"/>
      <c r="K294" s="104"/>
      <c r="L294" s="104"/>
      <c r="M294" s="147"/>
      <c r="N294" s="104"/>
      <c r="O294" s="104"/>
      <c r="P294" s="104"/>
      <c r="Q294" s="104"/>
      <c r="R294" s="104"/>
      <c r="S294" s="104"/>
      <c r="T294" s="104"/>
      <c r="U294" s="104"/>
      <c r="V294" s="104"/>
      <c r="W294" s="104"/>
      <c r="X294" s="104"/>
      <c r="Y294" s="104"/>
      <c r="Z294" s="104"/>
      <c r="AA294" s="104"/>
      <c r="AB294" s="10"/>
      <c r="AC294" s="104"/>
      <c r="AD294" s="10"/>
      <c r="AE294" s="147"/>
      <c r="AF294" s="104"/>
      <c r="AG294" s="104"/>
      <c r="AH294" s="104"/>
      <c r="AI294" s="104"/>
      <c r="AJ294" s="104"/>
      <c r="AK294" s="104"/>
      <c r="AL294" s="104"/>
      <c r="AM294" s="104"/>
      <c r="AN294" s="104"/>
      <c r="AO294" s="104"/>
      <c r="AP294" s="104"/>
      <c r="AQ294" s="104"/>
      <c r="AR294" s="104"/>
      <c r="AS294" s="104"/>
      <c r="AT294" s="104"/>
      <c r="AU294" s="104"/>
      <c r="AV294" s="104"/>
      <c r="AW294" s="104"/>
      <c r="AX294" s="104"/>
      <c r="AY294" s="104"/>
      <c r="AZ294" s="104"/>
      <c r="BA294" s="104"/>
      <c r="BB294" s="104"/>
      <c r="BC294" s="104"/>
      <c r="BD294" s="104"/>
      <c r="BE294" s="104"/>
      <c r="BF294" s="104"/>
      <c r="BG294" s="104"/>
      <c r="BH294" s="104"/>
      <c r="BI294" s="104"/>
      <c r="BJ294" s="104"/>
      <c r="BK294" s="104"/>
      <c r="BL294" s="104"/>
      <c r="BM294" s="104"/>
      <c r="BN294" s="104"/>
      <c r="BO294" s="104"/>
      <c r="BP294" s="104"/>
      <c r="BQ294" s="104"/>
    </row>
    <row r="295" spans="2:69">
      <c r="B295" s="104"/>
      <c r="C295" s="155"/>
      <c r="D295" s="104"/>
      <c r="E295" s="104"/>
      <c r="F295" s="104"/>
      <c r="G295" s="104"/>
      <c r="H295" s="104"/>
      <c r="I295" s="104"/>
      <c r="J295" s="104"/>
      <c r="K295" s="104"/>
      <c r="L295" s="104"/>
      <c r="M295" s="147"/>
      <c r="N295" s="104"/>
      <c r="O295" s="104"/>
      <c r="P295" s="104"/>
      <c r="Q295" s="104"/>
      <c r="R295" s="104"/>
      <c r="S295" s="104"/>
      <c r="T295" s="104"/>
      <c r="U295" s="104"/>
      <c r="V295" s="104"/>
      <c r="W295" s="104"/>
      <c r="X295" s="104"/>
      <c r="Y295" s="104"/>
      <c r="Z295" s="104"/>
      <c r="AA295" s="104"/>
      <c r="AB295" s="10"/>
      <c r="AC295" s="104"/>
      <c r="AD295" s="10"/>
      <c r="AE295" s="147"/>
      <c r="AF295" s="104"/>
      <c r="AG295" s="104"/>
      <c r="AH295" s="104"/>
      <c r="AI295" s="104"/>
      <c r="AJ295" s="104"/>
      <c r="AK295" s="104"/>
      <c r="AL295" s="104"/>
      <c r="AM295" s="104"/>
      <c r="AN295" s="104"/>
      <c r="AO295" s="104"/>
      <c r="AP295" s="104"/>
      <c r="AQ295" s="104"/>
      <c r="AR295" s="104"/>
      <c r="AS295" s="104"/>
      <c r="AT295" s="104"/>
      <c r="AU295" s="104"/>
      <c r="AV295" s="104"/>
      <c r="AW295" s="104"/>
      <c r="AX295" s="104"/>
      <c r="AY295" s="104"/>
      <c r="AZ295" s="104"/>
      <c r="BA295" s="104"/>
      <c r="BB295" s="104"/>
      <c r="BC295" s="104"/>
      <c r="BD295" s="104"/>
      <c r="BE295" s="104"/>
      <c r="BF295" s="104"/>
      <c r="BG295" s="104"/>
      <c r="BH295" s="104"/>
      <c r="BI295" s="104"/>
      <c r="BJ295" s="104"/>
      <c r="BK295" s="104"/>
      <c r="BL295" s="104"/>
      <c r="BM295" s="104"/>
      <c r="BN295" s="104"/>
      <c r="BO295" s="104"/>
      <c r="BP295" s="104"/>
      <c r="BQ295" s="104"/>
    </row>
    <row r="296" spans="2:69">
      <c r="B296" s="104"/>
      <c r="C296" s="155"/>
      <c r="D296" s="104"/>
      <c r="E296" s="104"/>
      <c r="F296" s="104"/>
      <c r="G296" s="104"/>
      <c r="H296" s="104"/>
      <c r="I296" s="104"/>
      <c r="J296" s="104"/>
      <c r="K296" s="104"/>
      <c r="L296" s="104"/>
      <c r="M296" s="147"/>
      <c r="N296" s="104"/>
      <c r="O296" s="104"/>
      <c r="P296" s="104"/>
      <c r="Q296" s="104"/>
      <c r="R296" s="104"/>
      <c r="S296" s="104"/>
      <c r="T296" s="104"/>
      <c r="U296" s="104"/>
      <c r="V296" s="104"/>
      <c r="W296" s="104"/>
      <c r="X296" s="104"/>
      <c r="Y296" s="104"/>
      <c r="Z296" s="104"/>
      <c r="AA296" s="104"/>
      <c r="AB296" s="10"/>
      <c r="AC296" s="104"/>
      <c r="AD296" s="10"/>
      <c r="AE296" s="147"/>
      <c r="AF296" s="104"/>
      <c r="AG296" s="104"/>
      <c r="AH296" s="104"/>
      <c r="AI296" s="104"/>
      <c r="AJ296" s="104"/>
      <c r="AK296" s="104"/>
      <c r="AL296" s="104"/>
      <c r="AM296" s="104"/>
      <c r="AN296" s="104"/>
      <c r="AO296" s="104"/>
      <c r="AP296" s="104"/>
      <c r="AQ296" s="104"/>
      <c r="AR296" s="104"/>
      <c r="AS296" s="104"/>
      <c r="AT296" s="104"/>
      <c r="AU296" s="104"/>
      <c r="AV296" s="104"/>
      <c r="AW296" s="104"/>
      <c r="AX296" s="104"/>
      <c r="AY296" s="104"/>
      <c r="AZ296" s="104"/>
      <c r="BA296" s="104"/>
      <c r="BB296" s="104"/>
      <c r="BC296" s="104"/>
      <c r="BD296" s="104"/>
      <c r="BE296" s="104"/>
      <c r="BF296" s="104"/>
      <c r="BG296" s="104"/>
      <c r="BH296" s="104"/>
      <c r="BI296" s="104"/>
      <c r="BJ296" s="104"/>
      <c r="BK296" s="104"/>
      <c r="BL296" s="104"/>
      <c r="BM296" s="104"/>
      <c r="BN296" s="104"/>
      <c r="BO296" s="104"/>
      <c r="BP296" s="104"/>
      <c r="BQ296" s="104"/>
    </row>
    <row r="297" spans="2:69">
      <c r="B297" s="104"/>
      <c r="C297" s="155"/>
      <c r="D297" s="104"/>
      <c r="E297" s="104"/>
      <c r="F297" s="104"/>
      <c r="G297" s="104"/>
      <c r="H297" s="104"/>
      <c r="I297" s="104"/>
      <c r="J297" s="104"/>
      <c r="K297" s="104"/>
      <c r="L297" s="104"/>
      <c r="M297" s="147"/>
      <c r="N297" s="104"/>
      <c r="O297" s="104"/>
      <c r="P297" s="104"/>
      <c r="Q297" s="104"/>
      <c r="R297" s="104"/>
      <c r="S297" s="104"/>
      <c r="T297" s="104"/>
      <c r="U297" s="104"/>
      <c r="V297" s="104"/>
      <c r="W297" s="104"/>
      <c r="X297" s="104"/>
      <c r="Y297" s="104"/>
      <c r="Z297" s="104"/>
      <c r="AA297" s="104"/>
      <c r="AB297" s="10"/>
      <c r="AC297" s="104"/>
      <c r="AD297" s="10"/>
      <c r="AE297" s="147"/>
      <c r="AF297" s="104"/>
      <c r="AG297" s="104"/>
      <c r="AH297" s="104"/>
      <c r="AI297" s="104"/>
      <c r="AJ297" s="104"/>
      <c r="AK297" s="104"/>
      <c r="AL297" s="104"/>
      <c r="AM297" s="104"/>
      <c r="AN297" s="104"/>
      <c r="AO297" s="104"/>
      <c r="AP297" s="104"/>
      <c r="AQ297" s="104"/>
      <c r="AR297" s="104"/>
      <c r="AS297" s="104"/>
      <c r="AT297" s="104"/>
      <c r="AU297" s="104"/>
      <c r="AV297" s="104"/>
      <c r="AW297" s="104"/>
      <c r="AX297" s="104"/>
      <c r="AY297" s="104"/>
      <c r="AZ297" s="104"/>
      <c r="BA297" s="104"/>
      <c r="BB297" s="104"/>
      <c r="BC297" s="104"/>
      <c r="BD297" s="104"/>
      <c r="BE297" s="104"/>
      <c r="BF297" s="104"/>
      <c r="BG297" s="104"/>
      <c r="BH297" s="104"/>
      <c r="BI297" s="104"/>
      <c r="BJ297" s="104"/>
      <c r="BK297" s="104"/>
      <c r="BL297" s="104"/>
      <c r="BM297" s="104"/>
      <c r="BN297" s="104"/>
      <c r="BO297" s="104"/>
      <c r="BP297" s="104"/>
      <c r="BQ297" s="104"/>
    </row>
    <row r="298" spans="2:69">
      <c r="B298" s="104"/>
      <c r="C298" s="155"/>
      <c r="D298" s="104"/>
      <c r="E298" s="104"/>
      <c r="F298" s="104"/>
      <c r="G298" s="104"/>
      <c r="H298" s="104"/>
      <c r="I298" s="104"/>
      <c r="J298" s="104"/>
      <c r="K298" s="104"/>
      <c r="L298" s="104"/>
      <c r="M298" s="147"/>
      <c r="N298" s="104"/>
      <c r="O298" s="104"/>
      <c r="P298" s="104"/>
      <c r="Q298" s="104"/>
      <c r="R298" s="104"/>
      <c r="S298" s="104"/>
      <c r="T298" s="104"/>
      <c r="U298" s="104"/>
      <c r="V298" s="104"/>
      <c r="W298" s="104"/>
      <c r="X298" s="104"/>
      <c r="Y298" s="104"/>
      <c r="Z298" s="104"/>
      <c r="AA298" s="104"/>
      <c r="AB298" s="10"/>
      <c r="AC298" s="104"/>
      <c r="AD298" s="10"/>
      <c r="AE298" s="147"/>
      <c r="AF298" s="104"/>
      <c r="AG298" s="104"/>
      <c r="AH298" s="104"/>
      <c r="AI298" s="104"/>
      <c r="AJ298" s="104"/>
      <c r="AK298" s="104"/>
      <c r="AL298" s="104"/>
      <c r="AM298" s="104"/>
      <c r="AN298" s="104"/>
      <c r="AO298" s="104"/>
      <c r="AP298" s="104"/>
      <c r="AQ298" s="104"/>
      <c r="AR298" s="104"/>
      <c r="AS298" s="104"/>
      <c r="AT298" s="104"/>
      <c r="AU298" s="104"/>
      <c r="AV298" s="104"/>
      <c r="AW298" s="104"/>
      <c r="AX298" s="104"/>
      <c r="AY298" s="104"/>
      <c r="AZ298" s="104"/>
      <c r="BA298" s="104"/>
      <c r="BB298" s="104"/>
      <c r="BC298" s="104"/>
      <c r="BD298" s="104"/>
      <c r="BE298" s="104"/>
      <c r="BF298" s="104"/>
      <c r="BG298" s="104"/>
      <c r="BH298" s="104"/>
      <c r="BI298" s="104"/>
      <c r="BJ298" s="104"/>
      <c r="BK298" s="104"/>
      <c r="BL298" s="104"/>
      <c r="BM298" s="104"/>
      <c r="BN298" s="104"/>
      <c r="BO298" s="104"/>
      <c r="BP298" s="104"/>
      <c r="BQ298" s="104"/>
    </row>
    <row r="299" spans="2:69">
      <c r="B299" s="104"/>
      <c r="C299" s="155"/>
      <c r="D299" s="104"/>
      <c r="E299" s="104"/>
      <c r="F299" s="104"/>
      <c r="G299" s="104"/>
      <c r="H299" s="104"/>
      <c r="I299" s="104"/>
      <c r="J299" s="104"/>
      <c r="K299" s="104"/>
      <c r="L299" s="104"/>
      <c r="M299" s="147"/>
      <c r="N299" s="104"/>
      <c r="O299" s="104"/>
      <c r="P299" s="104"/>
      <c r="Q299" s="104"/>
      <c r="R299" s="104"/>
      <c r="S299" s="104"/>
      <c r="T299" s="104"/>
      <c r="U299" s="104"/>
      <c r="V299" s="104"/>
      <c r="W299" s="104"/>
      <c r="X299" s="104"/>
      <c r="Y299" s="104"/>
      <c r="Z299" s="104"/>
      <c r="AA299" s="104"/>
      <c r="AB299" s="10"/>
      <c r="AC299" s="104"/>
      <c r="AD299" s="10"/>
      <c r="AE299" s="147"/>
      <c r="AF299" s="104"/>
      <c r="AG299" s="104"/>
      <c r="AH299" s="104"/>
      <c r="AI299" s="104"/>
      <c r="AJ299" s="104"/>
      <c r="AK299" s="104"/>
      <c r="AL299" s="104"/>
      <c r="AM299" s="104"/>
      <c r="AN299" s="104"/>
      <c r="AO299" s="104"/>
      <c r="AP299" s="104"/>
      <c r="AQ299" s="104"/>
      <c r="AR299" s="104"/>
      <c r="AS299" s="104"/>
      <c r="AT299" s="104"/>
      <c r="AU299" s="104"/>
      <c r="AV299" s="104"/>
      <c r="AW299" s="104"/>
      <c r="AX299" s="104"/>
      <c r="AY299" s="104"/>
      <c r="AZ299" s="104"/>
      <c r="BA299" s="104"/>
      <c r="BB299" s="104"/>
      <c r="BC299" s="104"/>
      <c r="BD299" s="104"/>
      <c r="BE299" s="104"/>
      <c r="BF299" s="104"/>
      <c r="BG299" s="104"/>
      <c r="BH299" s="104"/>
      <c r="BI299" s="104"/>
      <c r="BJ299" s="104"/>
      <c r="BK299" s="104"/>
      <c r="BL299" s="104"/>
      <c r="BM299" s="104"/>
      <c r="BN299" s="104"/>
      <c r="BO299" s="104"/>
      <c r="BP299" s="104"/>
      <c r="BQ299" s="104"/>
    </row>
    <row r="300" spans="2:69">
      <c r="B300" s="104"/>
      <c r="C300" s="155"/>
      <c r="D300" s="104"/>
      <c r="E300" s="104"/>
      <c r="F300" s="104"/>
      <c r="G300" s="104"/>
      <c r="H300" s="104"/>
      <c r="I300" s="104"/>
      <c r="J300" s="104"/>
      <c r="K300" s="104"/>
      <c r="L300" s="104"/>
      <c r="M300" s="147"/>
      <c r="N300" s="104"/>
      <c r="O300" s="104"/>
      <c r="P300" s="104"/>
      <c r="Q300" s="104"/>
      <c r="R300" s="104"/>
      <c r="S300" s="104"/>
      <c r="T300" s="104"/>
      <c r="U300" s="104"/>
      <c r="V300" s="104"/>
      <c r="W300" s="104"/>
      <c r="X300" s="104"/>
      <c r="Y300" s="104"/>
      <c r="Z300" s="104"/>
      <c r="AA300" s="104"/>
      <c r="AB300" s="10"/>
      <c r="AC300" s="104"/>
      <c r="AD300" s="10"/>
      <c r="AE300" s="147"/>
      <c r="AF300" s="104"/>
      <c r="AG300" s="104"/>
      <c r="AH300" s="104"/>
      <c r="AI300" s="104"/>
      <c r="AJ300" s="104"/>
      <c r="AK300" s="104"/>
      <c r="AL300" s="104"/>
      <c r="AM300" s="104"/>
      <c r="AN300" s="104"/>
      <c r="AO300" s="104"/>
      <c r="AP300" s="104"/>
      <c r="AQ300" s="104"/>
      <c r="AR300" s="104"/>
      <c r="AS300" s="104"/>
      <c r="AT300" s="104"/>
      <c r="AU300" s="104"/>
      <c r="AV300" s="104"/>
      <c r="AW300" s="104"/>
      <c r="AX300" s="104"/>
      <c r="AY300" s="104"/>
      <c r="AZ300" s="104"/>
      <c r="BA300" s="104"/>
      <c r="BB300" s="104"/>
      <c r="BC300" s="104"/>
      <c r="BD300" s="104"/>
      <c r="BE300" s="104"/>
      <c r="BF300" s="104"/>
      <c r="BG300" s="104"/>
      <c r="BH300" s="104"/>
      <c r="BI300" s="104"/>
      <c r="BJ300" s="104"/>
      <c r="BK300" s="104"/>
      <c r="BL300" s="104"/>
      <c r="BM300" s="104"/>
      <c r="BN300" s="104"/>
      <c r="BO300" s="104"/>
      <c r="BP300" s="104"/>
      <c r="BQ300" s="104"/>
    </row>
    <row r="301" spans="2:69">
      <c r="B301" s="104"/>
      <c r="C301" s="155"/>
      <c r="D301" s="104"/>
      <c r="E301" s="104"/>
      <c r="F301" s="104"/>
      <c r="G301" s="104"/>
      <c r="H301" s="104"/>
      <c r="I301" s="104"/>
      <c r="J301" s="104"/>
      <c r="K301" s="104"/>
      <c r="L301" s="104"/>
      <c r="M301" s="147"/>
      <c r="N301" s="104"/>
      <c r="O301" s="104"/>
      <c r="P301" s="104"/>
      <c r="Q301" s="104"/>
      <c r="R301" s="104"/>
      <c r="S301" s="104"/>
      <c r="T301" s="104"/>
      <c r="U301" s="104"/>
      <c r="V301" s="104"/>
      <c r="W301" s="104"/>
      <c r="X301" s="104"/>
      <c r="Y301" s="104"/>
      <c r="Z301" s="104"/>
      <c r="AA301" s="104"/>
      <c r="AB301" s="10"/>
      <c r="AC301" s="104"/>
      <c r="AD301" s="10"/>
      <c r="AE301" s="147"/>
      <c r="AF301" s="104"/>
      <c r="AG301" s="104"/>
      <c r="AH301" s="104"/>
      <c r="AI301" s="104"/>
      <c r="AJ301" s="104"/>
      <c r="AK301" s="104"/>
      <c r="AL301" s="104"/>
      <c r="AM301" s="104"/>
      <c r="AN301" s="104"/>
      <c r="AO301" s="104"/>
      <c r="AP301" s="104"/>
      <c r="AQ301" s="104"/>
      <c r="AR301" s="104"/>
      <c r="AS301" s="104"/>
      <c r="AT301" s="104"/>
      <c r="AU301" s="104"/>
      <c r="AV301" s="104"/>
      <c r="AW301" s="104"/>
      <c r="AX301" s="104"/>
      <c r="AY301" s="104"/>
      <c r="AZ301" s="104"/>
      <c r="BA301" s="104"/>
      <c r="BB301" s="104"/>
      <c r="BC301" s="104"/>
      <c r="BD301" s="104"/>
      <c r="BE301" s="104"/>
      <c r="BF301" s="104"/>
      <c r="BG301" s="104"/>
      <c r="BH301" s="104"/>
      <c r="BI301" s="104"/>
      <c r="BJ301" s="104"/>
      <c r="BK301" s="104"/>
      <c r="BL301" s="104"/>
      <c r="BM301" s="104"/>
      <c r="BN301" s="104"/>
      <c r="BO301" s="104"/>
      <c r="BP301" s="104"/>
      <c r="BQ301" s="104"/>
    </row>
    <row r="302" spans="2:69">
      <c r="B302" s="104"/>
      <c r="C302" s="155"/>
      <c r="D302" s="104"/>
      <c r="E302" s="104"/>
      <c r="F302" s="104"/>
      <c r="G302" s="104"/>
      <c r="H302" s="104"/>
      <c r="I302" s="104"/>
      <c r="J302" s="104"/>
      <c r="K302" s="104"/>
      <c r="L302" s="104"/>
      <c r="M302" s="147"/>
      <c r="N302" s="104"/>
      <c r="O302" s="104"/>
      <c r="P302" s="104"/>
      <c r="Q302" s="104"/>
      <c r="R302" s="104"/>
      <c r="S302" s="104"/>
      <c r="T302" s="104"/>
      <c r="U302" s="104"/>
      <c r="V302" s="104"/>
      <c r="W302" s="104"/>
      <c r="X302" s="104"/>
      <c r="Y302" s="104"/>
      <c r="Z302" s="104"/>
      <c r="AA302" s="104"/>
      <c r="AB302" s="10"/>
      <c r="AC302" s="104"/>
      <c r="AD302" s="10"/>
      <c r="AE302" s="147"/>
      <c r="AF302" s="104"/>
      <c r="AG302" s="104"/>
      <c r="AH302" s="104"/>
      <c r="AI302" s="104"/>
      <c r="AJ302" s="104"/>
      <c r="AK302" s="104"/>
      <c r="AL302" s="104"/>
      <c r="AM302" s="104"/>
      <c r="AN302" s="104"/>
      <c r="AO302" s="104"/>
      <c r="AP302" s="104"/>
      <c r="AQ302" s="104"/>
      <c r="AR302" s="104"/>
      <c r="AS302" s="104"/>
      <c r="AT302" s="104"/>
      <c r="AU302" s="104"/>
      <c r="AV302" s="104"/>
      <c r="AW302" s="104"/>
      <c r="AX302" s="104"/>
      <c r="AY302" s="104"/>
      <c r="AZ302" s="104"/>
      <c r="BA302" s="104"/>
      <c r="BB302" s="104"/>
      <c r="BC302" s="104"/>
      <c r="BD302" s="104"/>
      <c r="BE302" s="104"/>
      <c r="BF302" s="104"/>
      <c r="BG302" s="104"/>
      <c r="BH302" s="104"/>
      <c r="BI302" s="104"/>
      <c r="BJ302" s="104"/>
      <c r="BK302" s="104"/>
      <c r="BL302" s="104"/>
      <c r="BM302" s="104"/>
      <c r="BN302" s="104"/>
      <c r="BO302" s="104"/>
      <c r="BP302" s="104"/>
      <c r="BQ302" s="104"/>
    </row>
    <row r="303" spans="2:69">
      <c r="B303" s="104"/>
      <c r="C303" s="155"/>
      <c r="D303" s="104"/>
      <c r="E303" s="104"/>
      <c r="F303" s="104"/>
      <c r="G303" s="104"/>
      <c r="H303" s="104"/>
      <c r="I303" s="104"/>
      <c r="J303" s="104"/>
      <c r="K303" s="104"/>
      <c r="L303" s="104"/>
      <c r="M303" s="147"/>
      <c r="N303" s="104"/>
      <c r="O303" s="104"/>
      <c r="P303" s="104"/>
      <c r="Q303" s="104"/>
      <c r="R303" s="104"/>
      <c r="S303" s="104"/>
      <c r="T303" s="104"/>
      <c r="U303" s="104"/>
      <c r="V303" s="104"/>
      <c r="W303" s="104"/>
      <c r="X303" s="104"/>
      <c r="Y303" s="104"/>
      <c r="Z303" s="104"/>
      <c r="AA303" s="104"/>
      <c r="AB303" s="10"/>
      <c r="AC303" s="104"/>
      <c r="AD303" s="10"/>
      <c r="AE303" s="147"/>
      <c r="AF303" s="104"/>
      <c r="AG303" s="104"/>
      <c r="AH303" s="104"/>
      <c r="AI303" s="104"/>
      <c r="AJ303" s="104"/>
      <c r="AK303" s="104"/>
      <c r="AL303" s="104"/>
      <c r="AM303" s="104"/>
      <c r="AN303" s="104"/>
      <c r="AO303" s="104"/>
      <c r="AP303" s="104"/>
      <c r="AQ303" s="104"/>
      <c r="AR303" s="104"/>
      <c r="AS303" s="104"/>
      <c r="AT303" s="104"/>
      <c r="AU303" s="104"/>
      <c r="AV303" s="104"/>
      <c r="AW303" s="104"/>
      <c r="AX303" s="104"/>
      <c r="AY303" s="104"/>
      <c r="AZ303" s="104"/>
      <c r="BA303" s="104"/>
      <c r="BB303" s="104"/>
      <c r="BC303" s="104"/>
      <c r="BD303" s="104"/>
      <c r="BE303" s="104"/>
      <c r="BF303" s="104"/>
      <c r="BG303" s="104"/>
      <c r="BH303" s="104"/>
      <c r="BI303" s="104"/>
      <c r="BJ303" s="104"/>
      <c r="BK303" s="104"/>
      <c r="BL303" s="104"/>
      <c r="BM303" s="104"/>
      <c r="BN303" s="104"/>
      <c r="BO303" s="104"/>
      <c r="BP303" s="104"/>
      <c r="BQ303" s="104"/>
    </row>
    <row r="304" spans="2:69">
      <c r="B304" s="104"/>
      <c r="C304" s="155"/>
      <c r="D304" s="104"/>
      <c r="E304" s="104"/>
      <c r="F304" s="104"/>
      <c r="G304" s="104"/>
      <c r="H304" s="104"/>
      <c r="I304" s="104"/>
      <c r="J304" s="104"/>
      <c r="K304" s="104"/>
      <c r="L304" s="104"/>
      <c r="M304" s="147"/>
      <c r="N304" s="104"/>
      <c r="O304" s="104"/>
      <c r="P304" s="104"/>
      <c r="Q304" s="104"/>
      <c r="R304" s="104"/>
      <c r="S304" s="104"/>
      <c r="T304" s="104"/>
      <c r="U304" s="104"/>
      <c r="V304" s="104"/>
      <c r="W304" s="104"/>
      <c r="X304" s="104"/>
      <c r="Y304" s="104"/>
      <c r="Z304" s="104"/>
      <c r="AA304" s="104"/>
      <c r="AB304" s="10"/>
      <c r="AC304" s="104"/>
      <c r="AD304" s="10"/>
      <c r="AE304" s="147"/>
      <c r="AF304" s="104"/>
      <c r="AG304" s="104"/>
      <c r="AH304" s="104"/>
      <c r="AI304" s="104"/>
      <c r="AJ304" s="104"/>
      <c r="AK304" s="104"/>
      <c r="AL304" s="104"/>
      <c r="AM304" s="104"/>
      <c r="AN304" s="104"/>
      <c r="AO304" s="104"/>
      <c r="AP304" s="104"/>
      <c r="AQ304" s="104"/>
      <c r="AR304" s="104"/>
      <c r="AS304" s="104"/>
      <c r="AT304" s="104"/>
      <c r="AU304" s="104"/>
      <c r="AV304" s="104"/>
      <c r="AW304" s="104"/>
      <c r="AX304" s="104"/>
      <c r="AY304" s="104"/>
      <c r="AZ304" s="104"/>
      <c r="BA304" s="104"/>
      <c r="BB304" s="104"/>
      <c r="BC304" s="104"/>
      <c r="BD304" s="104"/>
      <c r="BE304" s="104"/>
      <c r="BF304" s="104"/>
      <c r="BG304" s="104"/>
      <c r="BH304" s="104"/>
      <c r="BI304" s="104"/>
      <c r="BJ304" s="104"/>
      <c r="BK304" s="104"/>
      <c r="BL304" s="104"/>
      <c r="BM304" s="104"/>
      <c r="BN304" s="104"/>
      <c r="BO304" s="104"/>
      <c r="BP304" s="104"/>
      <c r="BQ304" s="104"/>
    </row>
    <row r="305" spans="2:69">
      <c r="B305" s="104"/>
      <c r="C305" s="155"/>
      <c r="D305" s="104"/>
      <c r="E305" s="104"/>
      <c r="F305" s="104"/>
      <c r="G305" s="104"/>
      <c r="H305" s="104"/>
      <c r="I305" s="104"/>
      <c r="J305" s="104"/>
      <c r="K305" s="104"/>
      <c r="L305" s="104"/>
      <c r="M305" s="147"/>
      <c r="N305" s="104"/>
      <c r="O305" s="104"/>
      <c r="P305" s="104"/>
      <c r="Q305" s="104"/>
      <c r="R305" s="104"/>
      <c r="S305" s="104"/>
      <c r="T305" s="104"/>
      <c r="U305" s="104"/>
      <c r="V305" s="104"/>
      <c r="W305" s="104"/>
      <c r="X305" s="104"/>
      <c r="Y305" s="104"/>
      <c r="Z305" s="104"/>
      <c r="AA305" s="104"/>
      <c r="AB305" s="10"/>
      <c r="AC305" s="104"/>
      <c r="AD305" s="10"/>
      <c r="AE305" s="147"/>
      <c r="AF305" s="104"/>
      <c r="AG305" s="104"/>
      <c r="AH305" s="104"/>
      <c r="AI305" s="104"/>
      <c r="AJ305" s="104"/>
      <c r="AK305" s="104"/>
      <c r="AL305" s="104"/>
      <c r="AM305" s="104"/>
      <c r="AN305" s="104"/>
      <c r="AO305" s="104"/>
      <c r="AP305" s="104"/>
      <c r="AQ305" s="104"/>
      <c r="AR305" s="104"/>
      <c r="AS305" s="104"/>
      <c r="AT305" s="104"/>
      <c r="AU305" s="104"/>
      <c r="AV305" s="104"/>
      <c r="AW305" s="104"/>
      <c r="AX305" s="104"/>
      <c r="AY305" s="104"/>
      <c r="AZ305" s="104"/>
      <c r="BA305" s="104"/>
      <c r="BB305" s="104"/>
      <c r="BC305" s="104"/>
      <c r="BD305" s="104"/>
      <c r="BE305" s="104"/>
      <c r="BF305" s="104"/>
      <c r="BG305" s="104"/>
      <c r="BH305" s="104"/>
      <c r="BI305" s="104"/>
      <c r="BJ305" s="104"/>
      <c r="BK305" s="104"/>
      <c r="BL305" s="104"/>
      <c r="BM305" s="104"/>
      <c r="BN305" s="104"/>
      <c r="BO305" s="104"/>
      <c r="BP305" s="104"/>
      <c r="BQ305" s="104"/>
    </row>
    <row r="306" spans="2:69">
      <c r="B306" s="104"/>
      <c r="C306" s="155"/>
      <c r="D306" s="104"/>
      <c r="E306" s="104"/>
      <c r="F306" s="104"/>
      <c r="G306" s="104"/>
      <c r="H306" s="104"/>
      <c r="I306" s="104"/>
      <c r="J306" s="104"/>
      <c r="K306" s="104"/>
      <c r="L306" s="104"/>
      <c r="M306" s="147"/>
      <c r="N306" s="104"/>
      <c r="O306" s="104"/>
      <c r="P306" s="104"/>
      <c r="Q306" s="104"/>
      <c r="R306" s="104"/>
      <c r="S306" s="104"/>
      <c r="T306" s="104"/>
      <c r="U306" s="104"/>
      <c r="V306" s="104"/>
      <c r="W306" s="104"/>
      <c r="X306" s="104"/>
      <c r="Y306" s="104"/>
      <c r="Z306" s="104"/>
      <c r="AA306" s="104"/>
      <c r="AB306" s="10"/>
      <c r="AC306" s="104"/>
      <c r="AD306" s="10"/>
      <c r="AE306" s="147"/>
      <c r="AF306" s="104"/>
      <c r="AG306" s="104"/>
      <c r="AH306" s="104"/>
      <c r="AI306" s="104"/>
      <c r="AJ306" s="104"/>
      <c r="AK306" s="104"/>
      <c r="AL306" s="104"/>
      <c r="AM306" s="104"/>
      <c r="AN306" s="104"/>
      <c r="AO306" s="104"/>
      <c r="AP306" s="104"/>
      <c r="AQ306" s="104"/>
      <c r="AR306" s="104"/>
      <c r="AS306" s="104"/>
      <c r="AT306" s="104"/>
      <c r="AU306" s="104"/>
      <c r="AV306" s="104"/>
      <c r="AW306" s="104"/>
      <c r="AX306" s="104"/>
      <c r="AY306" s="104"/>
      <c r="AZ306" s="104"/>
      <c r="BA306" s="104"/>
      <c r="BB306" s="104"/>
      <c r="BC306" s="104"/>
      <c r="BD306" s="104"/>
      <c r="BE306" s="104"/>
      <c r="BF306" s="104"/>
      <c r="BG306" s="104"/>
      <c r="BH306" s="104"/>
      <c r="BI306" s="104"/>
      <c r="BJ306" s="104"/>
      <c r="BK306" s="104"/>
      <c r="BL306" s="104"/>
      <c r="BM306" s="104"/>
      <c r="BN306" s="104"/>
      <c r="BO306" s="104"/>
      <c r="BP306" s="104"/>
      <c r="BQ306" s="104"/>
    </row>
    <row r="307" spans="2:69">
      <c r="B307" s="104"/>
      <c r="C307" s="155"/>
      <c r="D307" s="104"/>
      <c r="E307" s="104"/>
      <c r="F307" s="104"/>
      <c r="G307" s="104"/>
      <c r="H307" s="104"/>
      <c r="I307" s="104"/>
      <c r="J307" s="104"/>
      <c r="K307" s="104"/>
      <c r="L307" s="104"/>
      <c r="M307" s="147"/>
      <c r="N307" s="104"/>
      <c r="O307" s="104"/>
      <c r="P307" s="104"/>
      <c r="Q307" s="104"/>
      <c r="R307" s="104"/>
      <c r="S307" s="104"/>
      <c r="T307" s="104"/>
      <c r="U307" s="104"/>
      <c r="V307" s="104"/>
      <c r="W307" s="104"/>
      <c r="X307" s="104"/>
      <c r="Y307" s="104"/>
      <c r="Z307" s="104"/>
      <c r="AA307" s="104"/>
      <c r="AB307" s="10"/>
      <c r="AC307" s="104"/>
      <c r="AD307" s="10"/>
      <c r="AE307" s="147"/>
      <c r="AF307" s="104"/>
      <c r="AG307" s="104"/>
      <c r="AH307" s="104"/>
      <c r="AI307" s="104"/>
      <c r="AJ307" s="104"/>
      <c r="AK307" s="104"/>
      <c r="AL307" s="104"/>
      <c r="AM307" s="104"/>
      <c r="AN307" s="104"/>
      <c r="AO307" s="104"/>
      <c r="AP307" s="104"/>
      <c r="AQ307" s="104"/>
      <c r="AR307" s="104"/>
      <c r="AS307" s="104"/>
      <c r="AT307" s="104"/>
      <c r="AU307" s="104"/>
      <c r="AV307" s="104"/>
      <c r="AW307" s="104"/>
      <c r="AX307" s="104"/>
      <c r="AY307" s="104"/>
      <c r="AZ307" s="104"/>
      <c r="BA307" s="104"/>
      <c r="BB307" s="104"/>
      <c r="BC307" s="104"/>
      <c r="BD307" s="104"/>
      <c r="BE307" s="104"/>
      <c r="BF307" s="104"/>
      <c r="BG307" s="104"/>
      <c r="BH307" s="104"/>
      <c r="BI307" s="104"/>
      <c r="BJ307" s="104"/>
      <c r="BK307" s="104"/>
      <c r="BL307" s="104"/>
      <c r="BM307" s="104"/>
      <c r="BN307" s="104"/>
      <c r="BO307" s="104"/>
      <c r="BP307" s="104"/>
      <c r="BQ307" s="104"/>
    </row>
    <row r="308" spans="2:69">
      <c r="B308" s="104"/>
      <c r="C308" s="155"/>
      <c r="D308" s="104"/>
      <c r="E308" s="104"/>
      <c r="F308" s="104"/>
      <c r="G308" s="104"/>
      <c r="H308" s="104"/>
      <c r="I308" s="104"/>
      <c r="J308" s="104"/>
      <c r="K308" s="104"/>
      <c r="L308" s="104"/>
      <c r="M308" s="147"/>
      <c r="N308" s="104"/>
      <c r="O308" s="104"/>
      <c r="P308" s="104"/>
      <c r="Q308" s="104"/>
      <c r="R308" s="104"/>
      <c r="S308" s="104"/>
      <c r="T308" s="104"/>
      <c r="U308" s="104"/>
      <c r="V308" s="104"/>
      <c r="W308" s="104"/>
      <c r="X308" s="104"/>
      <c r="Y308" s="104"/>
      <c r="Z308" s="104"/>
      <c r="AA308" s="104"/>
      <c r="AB308" s="10"/>
      <c r="AC308" s="104"/>
      <c r="AD308" s="10"/>
      <c r="AE308" s="147"/>
      <c r="AF308" s="104"/>
      <c r="AG308" s="104"/>
      <c r="AH308" s="104"/>
      <c r="AI308" s="104"/>
      <c r="AJ308" s="104"/>
      <c r="AK308" s="104"/>
      <c r="AL308" s="104"/>
      <c r="AM308" s="104"/>
      <c r="AN308" s="104"/>
      <c r="AO308" s="104"/>
      <c r="AP308" s="104"/>
      <c r="AQ308" s="104"/>
      <c r="AR308" s="104"/>
      <c r="AS308" s="104"/>
      <c r="AT308" s="104"/>
      <c r="AU308" s="104"/>
      <c r="AV308" s="104"/>
      <c r="AW308" s="104"/>
      <c r="AX308" s="104"/>
      <c r="AY308" s="104"/>
      <c r="AZ308" s="104"/>
      <c r="BA308" s="104"/>
      <c r="BB308" s="104"/>
      <c r="BC308" s="104"/>
      <c r="BD308" s="104"/>
      <c r="BE308" s="104"/>
      <c r="BF308" s="104"/>
      <c r="BG308" s="104"/>
      <c r="BH308" s="104"/>
      <c r="BI308" s="104"/>
      <c r="BJ308" s="104"/>
      <c r="BK308" s="104"/>
      <c r="BL308" s="104"/>
      <c r="BM308" s="104"/>
      <c r="BN308" s="104"/>
      <c r="BO308" s="104"/>
      <c r="BP308" s="104"/>
      <c r="BQ308" s="104"/>
    </row>
    <row r="309" spans="2:69">
      <c r="B309" s="104"/>
      <c r="C309" s="155"/>
      <c r="D309" s="104"/>
      <c r="E309" s="104"/>
      <c r="F309" s="104"/>
      <c r="G309" s="104"/>
      <c r="H309" s="104"/>
      <c r="I309" s="104"/>
      <c r="J309" s="104"/>
      <c r="K309" s="104"/>
      <c r="L309" s="104"/>
      <c r="M309" s="147"/>
      <c r="N309" s="104"/>
      <c r="O309" s="104"/>
      <c r="P309" s="104"/>
      <c r="Q309" s="104"/>
      <c r="R309" s="104"/>
      <c r="S309" s="104"/>
      <c r="T309" s="104"/>
      <c r="U309" s="104"/>
      <c r="V309" s="104"/>
      <c r="W309" s="104"/>
      <c r="X309" s="104"/>
      <c r="Y309" s="104"/>
      <c r="Z309" s="104"/>
      <c r="AA309" s="104"/>
      <c r="AB309" s="10"/>
      <c r="AC309" s="104"/>
      <c r="AD309" s="10"/>
      <c r="AE309" s="147"/>
      <c r="AF309" s="104"/>
      <c r="AG309" s="104"/>
      <c r="AH309" s="104"/>
      <c r="AI309" s="104"/>
      <c r="AJ309" s="104"/>
      <c r="AK309" s="104"/>
      <c r="AL309" s="104"/>
      <c r="AM309" s="104"/>
      <c r="AN309" s="104"/>
      <c r="AO309" s="104"/>
      <c r="AP309" s="104"/>
      <c r="AQ309" s="104"/>
      <c r="AR309" s="104"/>
      <c r="AS309" s="104"/>
      <c r="AT309" s="104"/>
      <c r="AU309" s="104"/>
      <c r="AV309" s="104"/>
      <c r="AW309" s="104"/>
      <c r="AX309" s="104"/>
      <c r="AY309" s="104"/>
      <c r="AZ309" s="104"/>
      <c r="BA309" s="104"/>
      <c r="BB309" s="104"/>
      <c r="BC309" s="104"/>
      <c r="BD309" s="104"/>
      <c r="BE309" s="104"/>
      <c r="BF309" s="104"/>
      <c r="BG309" s="104"/>
      <c r="BH309" s="104"/>
      <c r="BI309" s="104"/>
      <c r="BJ309" s="104"/>
      <c r="BK309" s="104"/>
      <c r="BL309" s="104"/>
      <c r="BM309" s="104"/>
      <c r="BN309" s="104"/>
      <c r="BO309" s="104"/>
      <c r="BP309" s="104"/>
      <c r="BQ309" s="104"/>
    </row>
    <row r="310" spans="2:69">
      <c r="B310" s="104"/>
      <c r="C310" s="155"/>
      <c r="D310" s="104"/>
      <c r="E310" s="104"/>
      <c r="F310" s="104"/>
      <c r="G310" s="104"/>
      <c r="H310" s="104"/>
      <c r="I310" s="104"/>
      <c r="J310" s="104"/>
      <c r="K310" s="104"/>
      <c r="L310" s="104"/>
      <c r="M310" s="147"/>
      <c r="N310" s="104"/>
      <c r="O310" s="104"/>
      <c r="P310" s="104"/>
      <c r="Q310" s="104"/>
      <c r="R310" s="104"/>
      <c r="S310" s="104"/>
      <c r="T310" s="104"/>
      <c r="U310" s="104"/>
      <c r="V310" s="104"/>
      <c r="W310" s="104"/>
      <c r="X310" s="104"/>
      <c r="Y310" s="104"/>
      <c r="Z310" s="104"/>
      <c r="AA310" s="104"/>
      <c r="AB310" s="10"/>
      <c r="AC310" s="104"/>
      <c r="AD310" s="10"/>
      <c r="AE310" s="147"/>
      <c r="AF310" s="104"/>
      <c r="AG310" s="104"/>
      <c r="AH310" s="104"/>
      <c r="AI310" s="104"/>
      <c r="AJ310" s="104"/>
      <c r="AK310" s="104"/>
      <c r="AL310" s="104"/>
      <c r="AM310" s="104"/>
      <c r="AN310" s="104"/>
      <c r="AO310" s="104"/>
      <c r="AP310" s="104"/>
      <c r="AQ310" s="104"/>
      <c r="AR310" s="104"/>
      <c r="AS310" s="104"/>
      <c r="AT310" s="104"/>
      <c r="AU310" s="104"/>
      <c r="AV310" s="104"/>
      <c r="AW310" s="104"/>
      <c r="AX310" s="104"/>
      <c r="AY310" s="104"/>
      <c r="AZ310" s="104"/>
      <c r="BA310" s="104"/>
      <c r="BB310" s="104"/>
      <c r="BC310" s="104"/>
      <c r="BD310" s="104"/>
      <c r="BE310" s="104"/>
      <c r="BF310" s="104"/>
      <c r="BG310" s="104"/>
      <c r="BH310" s="104"/>
      <c r="BI310" s="104"/>
      <c r="BJ310" s="104"/>
      <c r="BK310" s="104"/>
      <c r="BL310" s="104"/>
      <c r="BM310" s="104"/>
      <c r="BN310" s="104"/>
      <c r="BO310" s="104"/>
      <c r="BP310" s="104"/>
      <c r="BQ310" s="104"/>
    </row>
    <row r="311" spans="2:69">
      <c r="B311" s="104"/>
      <c r="C311" s="155"/>
      <c r="D311" s="104"/>
      <c r="E311" s="104"/>
      <c r="F311" s="104"/>
      <c r="G311" s="104"/>
      <c r="H311" s="104"/>
      <c r="I311" s="104"/>
      <c r="J311" s="104"/>
      <c r="K311" s="104"/>
      <c r="L311" s="104"/>
      <c r="M311" s="147"/>
      <c r="N311" s="104"/>
      <c r="O311" s="104"/>
      <c r="P311" s="104"/>
      <c r="Q311" s="104"/>
      <c r="R311" s="104"/>
      <c r="S311" s="104"/>
      <c r="T311" s="104"/>
      <c r="U311" s="104"/>
      <c r="V311" s="104"/>
      <c r="W311" s="104"/>
      <c r="X311" s="104"/>
      <c r="Y311" s="104"/>
      <c r="Z311" s="104"/>
      <c r="AA311" s="104"/>
      <c r="AB311" s="10"/>
      <c r="AC311" s="104"/>
      <c r="AD311" s="10"/>
      <c r="AE311" s="147"/>
      <c r="AF311" s="104"/>
      <c r="AG311" s="104"/>
      <c r="AH311" s="104"/>
      <c r="AI311" s="104"/>
      <c r="AJ311" s="104"/>
      <c r="AK311" s="104"/>
      <c r="AL311" s="104"/>
      <c r="AM311" s="104"/>
      <c r="AN311" s="104"/>
      <c r="AO311" s="104"/>
      <c r="AP311" s="104"/>
      <c r="AQ311" s="104"/>
      <c r="AR311" s="104"/>
      <c r="AS311" s="104"/>
      <c r="AT311" s="104"/>
      <c r="AU311" s="104"/>
      <c r="AV311" s="104"/>
      <c r="AW311" s="104"/>
      <c r="AX311" s="104"/>
      <c r="AY311" s="104"/>
      <c r="AZ311" s="104"/>
      <c r="BA311" s="104"/>
      <c r="BB311" s="104"/>
      <c r="BC311" s="104"/>
      <c r="BD311" s="104"/>
      <c r="BE311" s="104"/>
      <c r="BF311" s="104"/>
      <c r="BG311" s="104"/>
      <c r="BH311" s="104"/>
      <c r="BI311" s="104"/>
      <c r="BJ311" s="104"/>
      <c r="BK311" s="104"/>
      <c r="BL311" s="104"/>
      <c r="BM311" s="104"/>
      <c r="BN311" s="104"/>
      <c r="BO311" s="104"/>
      <c r="BP311" s="104"/>
      <c r="BQ311" s="104"/>
    </row>
    <row r="312" spans="2:69">
      <c r="B312" s="104"/>
      <c r="C312" s="155"/>
      <c r="D312" s="104"/>
      <c r="E312" s="104"/>
      <c r="F312" s="104"/>
      <c r="G312" s="104"/>
      <c r="H312" s="104"/>
      <c r="I312" s="104"/>
      <c r="J312" s="104"/>
      <c r="K312" s="104"/>
      <c r="L312" s="104"/>
      <c r="M312" s="147"/>
      <c r="N312" s="104"/>
      <c r="O312" s="104"/>
      <c r="P312" s="104"/>
      <c r="Q312" s="104"/>
      <c r="R312" s="104"/>
      <c r="S312" s="104"/>
      <c r="T312" s="104"/>
      <c r="U312" s="104"/>
      <c r="V312" s="104"/>
      <c r="W312" s="104"/>
      <c r="X312" s="104"/>
      <c r="Y312" s="104"/>
      <c r="Z312" s="104"/>
      <c r="AA312" s="104"/>
      <c r="AB312" s="10"/>
      <c r="AC312" s="104"/>
      <c r="AD312" s="10"/>
      <c r="AE312" s="147"/>
      <c r="AF312" s="104"/>
      <c r="AG312" s="104"/>
      <c r="AH312" s="104"/>
      <c r="AI312" s="104"/>
      <c r="AJ312" s="104"/>
      <c r="AK312" s="104"/>
      <c r="AL312" s="104"/>
      <c r="AM312" s="104"/>
      <c r="AN312" s="104"/>
      <c r="AO312" s="104"/>
      <c r="AP312" s="104"/>
      <c r="AQ312" s="104"/>
      <c r="AR312" s="104"/>
      <c r="AS312" s="104"/>
      <c r="AT312" s="104"/>
      <c r="AU312" s="104"/>
      <c r="AV312" s="104"/>
      <c r="AW312" s="104"/>
      <c r="AX312" s="104"/>
      <c r="AY312" s="104"/>
      <c r="AZ312" s="104"/>
      <c r="BA312" s="104"/>
      <c r="BB312" s="104"/>
      <c r="BC312" s="104"/>
      <c r="BD312" s="104"/>
      <c r="BE312" s="104"/>
      <c r="BF312" s="104"/>
      <c r="BG312" s="104"/>
      <c r="BH312" s="104"/>
      <c r="BI312" s="104"/>
      <c r="BJ312" s="104"/>
      <c r="BK312" s="104"/>
      <c r="BL312" s="104"/>
      <c r="BM312" s="104"/>
      <c r="BN312" s="104"/>
      <c r="BO312" s="104"/>
      <c r="BP312" s="104"/>
      <c r="BQ312" s="104"/>
    </row>
    <row r="313" spans="2:69">
      <c r="B313" s="104"/>
      <c r="C313" s="155"/>
      <c r="D313" s="104"/>
      <c r="E313" s="104"/>
      <c r="F313" s="104"/>
      <c r="G313" s="104"/>
      <c r="H313" s="104"/>
      <c r="I313" s="104"/>
      <c r="J313" s="104"/>
      <c r="K313" s="104"/>
      <c r="L313" s="104"/>
      <c r="M313" s="147"/>
      <c r="N313" s="104"/>
      <c r="O313" s="104"/>
      <c r="P313" s="104"/>
      <c r="Q313" s="104"/>
      <c r="R313" s="104"/>
      <c r="S313" s="104"/>
      <c r="T313" s="104"/>
      <c r="U313" s="104"/>
      <c r="V313" s="104"/>
      <c r="W313" s="104"/>
      <c r="X313" s="104"/>
      <c r="Y313" s="104"/>
      <c r="Z313" s="104"/>
      <c r="AA313" s="104"/>
      <c r="AB313" s="10"/>
      <c r="AC313" s="104"/>
      <c r="AD313" s="10"/>
      <c r="AE313" s="147"/>
      <c r="AF313" s="104"/>
      <c r="AG313" s="104"/>
      <c r="AH313" s="104"/>
      <c r="AI313" s="104"/>
      <c r="AJ313" s="104"/>
      <c r="AK313" s="104"/>
      <c r="AL313" s="104"/>
      <c r="AM313" s="104"/>
      <c r="AN313" s="104"/>
      <c r="AO313" s="104"/>
      <c r="AP313" s="104"/>
      <c r="AQ313" s="104"/>
      <c r="AR313" s="104"/>
      <c r="AS313" s="104"/>
      <c r="AT313" s="104"/>
      <c r="AU313" s="104"/>
      <c r="AV313" s="104"/>
      <c r="AW313" s="104"/>
      <c r="AX313" s="104"/>
      <c r="AY313" s="104"/>
      <c r="AZ313" s="104"/>
      <c r="BA313" s="104"/>
      <c r="BB313" s="104"/>
      <c r="BC313" s="104"/>
      <c r="BD313" s="104"/>
      <c r="BE313" s="104"/>
      <c r="BF313" s="104"/>
      <c r="BG313" s="104"/>
      <c r="BH313" s="104"/>
      <c r="BI313" s="104"/>
      <c r="BJ313" s="104"/>
      <c r="BK313" s="104"/>
      <c r="BL313" s="104"/>
      <c r="BM313" s="104"/>
      <c r="BN313" s="104"/>
      <c r="BO313" s="104"/>
      <c r="BP313" s="104"/>
      <c r="BQ313" s="104"/>
    </row>
    <row r="314" spans="2:69">
      <c r="B314" s="104"/>
      <c r="C314" s="155"/>
      <c r="D314" s="104"/>
      <c r="E314" s="104"/>
      <c r="F314" s="104"/>
      <c r="G314" s="104"/>
      <c r="H314" s="104"/>
      <c r="I314" s="104"/>
      <c r="J314" s="104"/>
      <c r="K314" s="104"/>
      <c r="L314" s="104"/>
      <c r="M314" s="147"/>
      <c r="N314" s="104"/>
      <c r="O314" s="104"/>
      <c r="P314" s="104"/>
      <c r="Q314" s="104"/>
      <c r="R314" s="104"/>
      <c r="S314" s="104"/>
      <c r="T314" s="104"/>
      <c r="U314" s="104"/>
      <c r="V314" s="104"/>
      <c r="W314" s="104"/>
      <c r="X314" s="104"/>
      <c r="Y314" s="104"/>
      <c r="Z314" s="104"/>
      <c r="AA314" s="104"/>
      <c r="AB314" s="10"/>
      <c r="AC314" s="104"/>
      <c r="AD314" s="10"/>
      <c r="AE314" s="147"/>
      <c r="AF314" s="104"/>
      <c r="AG314" s="104"/>
      <c r="AH314" s="104"/>
      <c r="AI314" s="104"/>
      <c r="AJ314" s="104"/>
      <c r="AK314" s="104"/>
      <c r="AL314" s="104"/>
      <c r="AM314" s="104"/>
      <c r="AN314" s="104"/>
      <c r="AO314" s="104"/>
      <c r="AP314" s="104"/>
      <c r="AQ314" s="104"/>
      <c r="AR314" s="104"/>
      <c r="AS314" s="104"/>
      <c r="AT314" s="104"/>
      <c r="AU314" s="104"/>
      <c r="AV314" s="104"/>
      <c r="AW314" s="104"/>
      <c r="AX314" s="104"/>
      <c r="AY314" s="104"/>
      <c r="AZ314" s="104"/>
      <c r="BA314" s="104"/>
      <c r="BB314" s="104"/>
      <c r="BC314" s="104"/>
      <c r="BD314" s="104"/>
      <c r="BE314" s="104"/>
      <c r="BF314" s="104"/>
      <c r="BG314" s="104"/>
      <c r="BH314" s="104"/>
      <c r="BI314" s="104"/>
      <c r="BJ314" s="104"/>
      <c r="BK314" s="104"/>
      <c r="BL314" s="104"/>
      <c r="BM314" s="104"/>
      <c r="BN314" s="104"/>
      <c r="BO314" s="104"/>
      <c r="BP314" s="104"/>
      <c r="BQ314" s="104"/>
    </row>
    <row r="315" spans="2:69">
      <c r="B315" s="104"/>
      <c r="C315" s="155"/>
      <c r="D315" s="104"/>
      <c r="E315" s="104"/>
      <c r="F315" s="104"/>
      <c r="G315" s="104"/>
      <c r="H315" s="104"/>
      <c r="I315" s="104"/>
      <c r="J315" s="104"/>
      <c r="K315" s="104"/>
      <c r="L315" s="104"/>
      <c r="M315" s="147"/>
      <c r="N315" s="104"/>
      <c r="O315" s="104"/>
      <c r="P315" s="104"/>
      <c r="Q315" s="104"/>
      <c r="R315" s="104"/>
      <c r="S315" s="104"/>
      <c r="T315" s="104"/>
      <c r="U315" s="104"/>
      <c r="V315" s="104"/>
      <c r="W315" s="104"/>
      <c r="X315" s="104"/>
      <c r="Y315" s="104"/>
      <c r="Z315" s="104"/>
      <c r="AA315" s="104"/>
      <c r="AB315" s="10"/>
      <c r="AC315" s="104"/>
      <c r="AD315" s="10"/>
      <c r="AE315" s="147"/>
      <c r="AF315" s="104"/>
      <c r="AG315" s="104"/>
      <c r="AH315" s="104"/>
      <c r="AI315" s="104"/>
      <c r="AJ315" s="104"/>
      <c r="AK315" s="104"/>
      <c r="AL315" s="104"/>
      <c r="AM315" s="104"/>
      <c r="AN315" s="104"/>
      <c r="AO315" s="104"/>
      <c r="AP315" s="104"/>
      <c r="AQ315" s="104"/>
      <c r="AR315" s="104"/>
      <c r="AS315" s="104"/>
      <c r="AT315" s="104"/>
      <c r="AU315" s="104"/>
      <c r="AV315" s="104"/>
      <c r="AW315" s="104"/>
      <c r="AX315" s="104"/>
      <c r="AY315" s="104"/>
      <c r="AZ315" s="104"/>
      <c r="BA315" s="104"/>
      <c r="BB315" s="104"/>
      <c r="BC315" s="104"/>
      <c r="BD315" s="104"/>
      <c r="BE315" s="104"/>
      <c r="BF315" s="104"/>
      <c r="BG315" s="104"/>
      <c r="BH315" s="104"/>
      <c r="BI315" s="104"/>
      <c r="BJ315" s="104"/>
      <c r="BK315" s="104"/>
      <c r="BL315" s="104"/>
      <c r="BM315" s="104"/>
      <c r="BN315" s="104"/>
      <c r="BO315" s="104"/>
      <c r="BP315" s="104"/>
      <c r="BQ315" s="104"/>
    </row>
    <row r="316" spans="2:69">
      <c r="B316" s="104"/>
      <c r="C316" s="155"/>
      <c r="D316" s="104"/>
      <c r="E316" s="104"/>
      <c r="F316" s="104"/>
      <c r="G316" s="104"/>
      <c r="H316" s="104"/>
      <c r="I316" s="104"/>
      <c r="J316" s="104"/>
      <c r="K316" s="104"/>
      <c r="L316" s="104"/>
      <c r="M316" s="147"/>
      <c r="N316" s="104"/>
      <c r="O316" s="104"/>
      <c r="P316" s="104"/>
      <c r="Q316" s="104"/>
      <c r="R316" s="104"/>
      <c r="S316" s="104"/>
      <c r="T316" s="104"/>
      <c r="U316" s="104"/>
      <c r="V316" s="104"/>
      <c r="W316" s="104"/>
      <c r="X316" s="104"/>
      <c r="Y316" s="104"/>
      <c r="Z316" s="104"/>
      <c r="AA316" s="104"/>
      <c r="AB316" s="10"/>
      <c r="AC316" s="104"/>
      <c r="AD316" s="10"/>
      <c r="AE316" s="147"/>
      <c r="AF316" s="104"/>
      <c r="AG316" s="104"/>
      <c r="AH316" s="104"/>
      <c r="AI316" s="104"/>
      <c r="AJ316" s="104"/>
      <c r="AK316" s="104"/>
      <c r="AL316" s="104"/>
      <c r="AM316" s="104"/>
      <c r="AN316" s="104"/>
      <c r="AO316" s="104"/>
      <c r="AP316" s="104"/>
      <c r="AQ316" s="104"/>
      <c r="AR316" s="104"/>
      <c r="AS316" s="104"/>
      <c r="AT316" s="104"/>
      <c r="AU316" s="104"/>
      <c r="AV316" s="104"/>
      <c r="AW316" s="104"/>
      <c r="AX316" s="104"/>
      <c r="AY316" s="104"/>
      <c r="AZ316" s="104"/>
      <c r="BA316" s="104"/>
      <c r="BB316" s="104"/>
      <c r="BC316" s="104"/>
      <c r="BD316" s="104"/>
      <c r="BE316" s="104"/>
      <c r="BF316" s="104"/>
      <c r="BG316" s="104"/>
      <c r="BH316" s="104"/>
      <c r="BI316" s="104"/>
      <c r="BJ316" s="104"/>
      <c r="BK316" s="104"/>
      <c r="BL316" s="104"/>
      <c r="BM316" s="104"/>
      <c r="BN316" s="104"/>
      <c r="BO316" s="104"/>
      <c r="BP316" s="104"/>
      <c r="BQ316" s="104"/>
    </row>
    <row r="317" spans="2:69">
      <c r="B317" s="104"/>
      <c r="C317" s="155"/>
      <c r="D317" s="104"/>
      <c r="E317" s="104"/>
      <c r="F317" s="104"/>
      <c r="G317" s="104"/>
      <c r="H317" s="104"/>
      <c r="I317" s="104"/>
      <c r="J317" s="104"/>
      <c r="K317" s="104"/>
      <c r="L317" s="104"/>
      <c r="M317" s="147"/>
      <c r="N317" s="104"/>
      <c r="O317" s="104"/>
      <c r="P317" s="104"/>
      <c r="Q317" s="104"/>
      <c r="R317" s="104"/>
      <c r="S317" s="104"/>
      <c r="T317" s="104"/>
      <c r="U317" s="104"/>
      <c r="V317" s="104"/>
      <c r="W317" s="104"/>
      <c r="X317" s="104"/>
      <c r="Y317" s="104"/>
      <c r="Z317" s="104"/>
      <c r="AA317" s="104"/>
      <c r="AB317" s="10"/>
      <c r="AC317" s="104"/>
      <c r="AD317" s="10"/>
      <c r="AE317" s="147"/>
      <c r="AF317" s="104"/>
      <c r="AG317" s="104"/>
      <c r="AH317" s="104"/>
      <c r="AI317" s="104"/>
      <c r="AJ317" s="104"/>
      <c r="AK317" s="104"/>
      <c r="AL317" s="104"/>
      <c r="AM317" s="104"/>
      <c r="AN317" s="104"/>
      <c r="AO317" s="104"/>
      <c r="AP317" s="104"/>
      <c r="AQ317" s="104"/>
      <c r="AR317" s="104"/>
      <c r="AS317" s="104"/>
      <c r="AT317" s="104"/>
      <c r="AU317" s="104"/>
      <c r="AV317" s="104"/>
      <c r="AW317" s="104"/>
      <c r="AX317" s="104"/>
      <c r="AY317" s="104"/>
      <c r="AZ317" s="104"/>
      <c r="BA317" s="104"/>
      <c r="BB317" s="104"/>
      <c r="BC317" s="104"/>
      <c r="BD317" s="104"/>
      <c r="BE317" s="104"/>
      <c r="BF317" s="104"/>
      <c r="BG317" s="104"/>
      <c r="BH317" s="104"/>
      <c r="BI317" s="104"/>
      <c r="BJ317" s="104"/>
      <c r="BK317" s="104"/>
      <c r="BL317" s="104"/>
      <c r="BM317" s="104"/>
      <c r="BN317" s="104"/>
      <c r="BO317" s="104"/>
      <c r="BP317" s="104"/>
      <c r="BQ317" s="104"/>
    </row>
    <row r="318" spans="2:69">
      <c r="B318" s="104"/>
      <c r="C318" s="155"/>
      <c r="D318" s="104"/>
      <c r="E318" s="104"/>
      <c r="F318" s="104"/>
      <c r="G318" s="104"/>
      <c r="H318" s="104"/>
      <c r="I318" s="104"/>
      <c r="J318" s="104"/>
      <c r="K318" s="104"/>
      <c r="L318" s="104"/>
      <c r="M318" s="147"/>
      <c r="N318" s="104"/>
      <c r="O318" s="104"/>
      <c r="P318" s="104"/>
      <c r="Q318" s="104"/>
      <c r="R318" s="104"/>
      <c r="S318" s="104"/>
      <c r="T318" s="104"/>
      <c r="U318" s="104"/>
      <c r="V318" s="104"/>
      <c r="W318" s="104"/>
      <c r="X318" s="104"/>
      <c r="Y318" s="104"/>
      <c r="Z318" s="104"/>
      <c r="AA318" s="104"/>
      <c r="AB318" s="10"/>
      <c r="AC318" s="104"/>
      <c r="AD318" s="10"/>
      <c r="AE318" s="147"/>
      <c r="AF318" s="104"/>
      <c r="AG318" s="104"/>
      <c r="AH318" s="104"/>
      <c r="AI318" s="104"/>
      <c r="AJ318" s="104"/>
      <c r="AK318" s="104"/>
      <c r="AL318" s="104"/>
      <c r="AM318" s="104"/>
      <c r="AN318" s="104"/>
      <c r="AO318" s="104"/>
      <c r="AP318" s="104"/>
      <c r="AQ318" s="104"/>
      <c r="AR318" s="104"/>
      <c r="AS318" s="104"/>
      <c r="AT318" s="104"/>
      <c r="AU318" s="104"/>
      <c r="AV318" s="104"/>
      <c r="AW318" s="104"/>
      <c r="AX318" s="104"/>
      <c r="AY318" s="104"/>
      <c r="AZ318" s="104"/>
      <c r="BA318" s="104"/>
      <c r="BB318" s="104"/>
      <c r="BC318" s="104"/>
      <c r="BD318" s="104"/>
      <c r="BE318" s="104"/>
      <c r="BF318" s="104"/>
      <c r="BG318" s="104"/>
      <c r="BH318" s="104"/>
      <c r="BI318" s="104"/>
      <c r="BJ318" s="104"/>
      <c r="BK318" s="104"/>
      <c r="BL318" s="104"/>
      <c r="BM318" s="104"/>
      <c r="BN318" s="104"/>
      <c r="BO318" s="104"/>
      <c r="BP318" s="104"/>
      <c r="BQ318" s="104"/>
    </row>
    <row r="319" spans="2:69">
      <c r="B319" s="104"/>
      <c r="C319" s="155"/>
      <c r="D319" s="104"/>
      <c r="E319" s="104"/>
      <c r="F319" s="104"/>
      <c r="G319" s="104"/>
      <c r="H319" s="104"/>
      <c r="I319" s="104"/>
      <c r="J319" s="104"/>
      <c r="K319" s="104"/>
      <c r="L319" s="104"/>
      <c r="M319" s="147"/>
      <c r="N319" s="104"/>
      <c r="O319" s="104"/>
      <c r="P319" s="104"/>
      <c r="Q319" s="104"/>
      <c r="R319" s="104"/>
      <c r="S319" s="104"/>
      <c r="T319" s="104"/>
      <c r="U319" s="104"/>
      <c r="V319" s="104"/>
      <c r="W319" s="104"/>
      <c r="X319" s="104"/>
      <c r="Y319" s="104"/>
      <c r="Z319" s="104"/>
      <c r="AA319" s="104"/>
      <c r="AB319" s="10"/>
      <c r="AC319" s="104"/>
      <c r="AD319" s="10"/>
      <c r="AE319" s="147"/>
      <c r="AF319" s="104"/>
      <c r="AG319" s="104"/>
      <c r="AH319" s="104"/>
      <c r="AI319" s="104"/>
      <c r="AJ319" s="104"/>
      <c r="AK319" s="104"/>
      <c r="AL319" s="104"/>
      <c r="AM319" s="104"/>
      <c r="AN319" s="104"/>
      <c r="AO319" s="104"/>
      <c r="AP319" s="104"/>
      <c r="AQ319" s="104"/>
      <c r="AR319" s="104"/>
      <c r="AS319" s="104"/>
      <c r="AT319" s="104"/>
      <c r="AU319" s="104"/>
      <c r="AV319" s="104"/>
      <c r="AW319" s="104"/>
      <c r="AX319" s="104"/>
      <c r="AY319" s="104"/>
      <c r="AZ319" s="104"/>
      <c r="BA319" s="104"/>
      <c r="BB319" s="104"/>
      <c r="BC319" s="104"/>
      <c r="BD319" s="104"/>
      <c r="BE319" s="104"/>
      <c r="BF319" s="104"/>
      <c r="BG319" s="104"/>
      <c r="BH319" s="104"/>
      <c r="BI319" s="104"/>
      <c r="BJ319" s="104"/>
      <c r="BK319" s="104"/>
      <c r="BL319" s="104"/>
      <c r="BM319" s="104"/>
      <c r="BN319" s="104"/>
      <c r="BO319" s="104"/>
      <c r="BP319" s="104"/>
      <c r="BQ319" s="104"/>
    </row>
    <row r="320" spans="2:69">
      <c r="B320" s="104"/>
      <c r="C320" s="155"/>
      <c r="D320" s="104"/>
      <c r="E320" s="104"/>
      <c r="F320" s="104"/>
      <c r="G320" s="104"/>
      <c r="H320" s="104"/>
      <c r="I320" s="104"/>
      <c r="J320" s="104"/>
      <c r="K320" s="104"/>
      <c r="L320" s="104"/>
      <c r="M320" s="147"/>
      <c r="N320" s="104"/>
      <c r="O320" s="104"/>
      <c r="P320" s="104"/>
      <c r="Q320" s="104"/>
      <c r="R320" s="104"/>
      <c r="S320" s="104"/>
      <c r="T320" s="104"/>
      <c r="U320" s="104"/>
      <c r="V320" s="104"/>
      <c r="W320" s="104"/>
      <c r="X320" s="104"/>
      <c r="Y320" s="104"/>
      <c r="Z320" s="104"/>
      <c r="AA320" s="104"/>
      <c r="AB320" s="10"/>
      <c r="AC320" s="104"/>
      <c r="AD320" s="10"/>
      <c r="AE320" s="147"/>
      <c r="AF320" s="104"/>
      <c r="AG320" s="104"/>
      <c r="AH320" s="104"/>
      <c r="AI320" s="104"/>
      <c r="AJ320" s="104"/>
      <c r="AK320" s="104"/>
      <c r="AL320" s="104"/>
      <c r="AM320" s="104"/>
      <c r="AN320" s="104"/>
      <c r="AO320" s="104"/>
      <c r="AP320" s="104"/>
      <c r="AQ320" s="104"/>
      <c r="AR320" s="104"/>
      <c r="AS320" s="104"/>
      <c r="AT320" s="104"/>
      <c r="AU320" s="104"/>
      <c r="AV320" s="104"/>
      <c r="AW320" s="104"/>
      <c r="AX320" s="104"/>
      <c r="AY320" s="104"/>
      <c r="AZ320" s="104"/>
      <c r="BA320" s="104"/>
      <c r="BB320" s="104"/>
      <c r="BC320" s="104"/>
      <c r="BD320" s="104"/>
      <c r="BE320" s="104"/>
      <c r="BF320" s="104"/>
      <c r="BG320" s="104"/>
      <c r="BH320" s="104"/>
      <c r="BI320" s="104"/>
      <c r="BJ320" s="104"/>
      <c r="BK320" s="104"/>
      <c r="BL320" s="104"/>
      <c r="BM320" s="104"/>
      <c r="BN320" s="104"/>
      <c r="BO320" s="104"/>
      <c r="BP320" s="104"/>
      <c r="BQ320" s="104"/>
    </row>
    <row r="321" spans="2:69">
      <c r="B321" s="104"/>
      <c r="C321" s="155"/>
      <c r="D321" s="104"/>
      <c r="E321" s="104"/>
      <c r="F321" s="104"/>
      <c r="G321" s="104"/>
      <c r="H321" s="104"/>
      <c r="I321" s="104"/>
      <c r="J321" s="104"/>
      <c r="K321" s="104"/>
      <c r="L321" s="104"/>
      <c r="M321" s="147"/>
      <c r="N321" s="104"/>
      <c r="O321" s="104"/>
      <c r="P321" s="104"/>
      <c r="Q321" s="104"/>
      <c r="R321" s="104"/>
      <c r="S321" s="104"/>
      <c r="T321" s="104"/>
      <c r="U321" s="104"/>
      <c r="V321" s="104"/>
      <c r="W321" s="104"/>
      <c r="X321" s="104"/>
      <c r="Y321" s="104"/>
      <c r="Z321" s="104"/>
      <c r="AA321" s="104"/>
      <c r="AB321" s="10"/>
      <c r="AC321" s="104"/>
      <c r="AD321" s="10"/>
      <c r="AE321" s="147"/>
      <c r="AF321" s="104"/>
      <c r="AG321" s="104"/>
      <c r="AH321" s="104"/>
      <c r="AI321" s="104"/>
      <c r="AJ321" s="104"/>
      <c r="AK321" s="104"/>
      <c r="AL321" s="104"/>
      <c r="AM321" s="104"/>
      <c r="AN321" s="104"/>
      <c r="AO321" s="104"/>
      <c r="AP321" s="104"/>
      <c r="AQ321" s="104"/>
      <c r="AR321" s="104"/>
      <c r="AS321" s="104"/>
      <c r="AT321" s="104"/>
      <c r="AU321" s="104"/>
      <c r="AV321" s="104"/>
      <c r="AW321" s="104"/>
      <c r="AX321" s="104"/>
      <c r="AY321" s="104"/>
      <c r="AZ321" s="104"/>
      <c r="BA321" s="104"/>
      <c r="BB321" s="104"/>
      <c r="BC321" s="104"/>
      <c r="BD321" s="104"/>
      <c r="BE321" s="104"/>
      <c r="BF321" s="104"/>
      <c r="BG321" s="104"/>
      <c r="BH321" s="104"/>
      <c r="BI321" s="104"/>
      <c r="BJ321" s="104"/>
      <c r="BK321" s="104"/>
      <c r="BL321" s="104"/>
      <c r="BM321" s="104"/>
      <c r="BN321" s="104"/>
      <c r="BO321" s="104"/>
      <c r="BP321" s="104"/>
      <c r="BQ321" s="104"/>
    </row>
    <row r="322" spans="2:69">
      <c r="B322" s="104"/>
      <c r="C322" s="155"/>
      <c r="D322" s="104"/>
      <c r="E322" s="104"/>
      <c r="F322" s="104"/>
      <c r="G322" s="104"/>
      <c r="H322" s="104"/>
      <c r="I322" s="104"/>
      <c r="J322" s="104"/>
      <c r="K322" s="104"/>
      <c r="L322" s="104"/>
      <c r="M322" s="147"/>
      <c r="N322" s="104"/>
      <c r="O322" s="104"/>
      <c r="P322" s="104"/>
      <c r="Q322" s="104"/>
      <c r="R322" s="104"/>
      <c r="S322" s="104"/>
      <c r="T322" s="104"/>
      <c r="U322" s="104"/>
      <c r="V322" s="104"/>
      <c r="W322" s="104"/>
      <c r="X322" s="104"/>
      <c r="Y322" s="104"/>
      <c r="Z322" s="104"/>
      <c r="AA322" s="104"/>
      <c r="AB322" s="10"/>
      <c r="AC322" s="104"/>
      <c r="AD322" s="10"/>
      <c r="AE322" s="147"/>
      <c r="AF322" s="104"/>
      <c r="AG322" s="104"/>
      <c r="AH322" s="104"/>
      <c r="AI322" s="104"/>
      <c r="AJ322" s="104"/>
      <c r="AK322" s="104"/>
      <c r="AL322" s="104"/>
      <c r="AM322" s="104"/>
      <c r="AN322" s="104"/>
      <c r="AO322" s="104"/>
      <c r="AP322" s="104"/>
      <c r="AQ322" s="104"/>
      <c r="AR322" s="104"/>
      <c r="AS322" s="104"/>
      <c r="AT322" s="104"/>
      <c r="AU322" s="104"/>
      <c r="AV322" s="104"/>
      <c r="AW322" s="104"/>
      <c r="AX322" s="104"/>
      <c r="AY322" s="104"/>
      <c r="AZ322" s="104"/>
      <c r="BA322" s="104"/>
      <c r="BB322" s="104"/>
      <c r="BC322" s="104"/>
      <c r="BD322" s="104"/>
      <c r="BE322" s="104"/>
      <c r="BF322" s="104"/>
      <c r="BG322" s="104"/>
      <c r="BH322" s="104"/>
      <c r="BI322" s="104"/>
      <c r="BJ322" s="104"/>
      <c r="BK322" s="104"/>
      <c r="BL322" s="104"/>
      <c r="BM322" s="104"/>
      <c r="BN322" s="104"/>
      <c r="BO322" s="104"/>
      <c r="BP322" s="104"/>
      <c r="BQ322" s="104"/>
    </row>
    <row r="323" spans="2:69">
      <c r="B323" s="104"/>
      <c r="C323" s="155"/>
      <c r="D323" s="104"/>
      <c r="E323" s="104"/>
      <c r="F323" s="104"/>
      <c r="G323" s="104"/>
      <c r="H323" s="104"/>
      <c r="I323" s="104"/>
      <c r="J323" s="104"/>
      <c r="K323" s="104"/>
      <c r="L323" s="104"/>
      <c r="M323" s="147"/>
      <c r="N323" s="104"/>
      <c r="O323" s="104"/>
      <c r="P323" s="104"/>
      <c r="Q323" s="104"/>
      <c r="R323" s="104"/>
      <c r="S323" s="104"/>
      <c r="T323" s="104"/>
      <c r="U323" s="104"/>
      <c r="V323" s="104"/>
      <c r="W323" s="104"/>
      <c r="X323" s="104"/>
      <c r="Y323" s="104"/>
      <c r="Z323" s="104"/>
      <c r="AA323" s="104"/>
      <c r="AB323" s="10"/>
      <c r="AC323" s="104"/>
      <c r="AD323" s="10"/>
      <c r="AE323" s="147"/>
      <c r="AF323" s="104"/>
      <c r="AG323" s="104"/>
      <c r="AH323" s="104"/>
      <c r="AI323" s="104"/>
      <c r="AJ323" s="104"/>
      <c r="AK323" s="104"/>
      <c r="AL323" s="104"/>
      <c r="AM323" s="104"/>
      <c r="AN323" s="104"/>
      <c r="AO323" s="104"/>
      <c r="AP323" s="104"/>
      <c r="AQ323" s="104"/>
      <c r="AR323" s="104"/>
      <c r="AS323" s="104"/>
      <c r="AT323" s="104"/>
      <c r="AU323" s="104"/>
      <c r="AV323" s="104"/>
      <c r="AW323" s="104"/>
      <c r="AX323" s="104"/>
      <c r="AY323" s="104"/>
      <c r="AZ323" s="104"/>
      <c r="BA323" s="104"/>
      <c r="BB323" s="104"/>
      <c r="BC323" s="104"/>
      <c r="BD323" s="104"/>
      <c r="BE323" s="104"/>
      <c r="BF323" s="104"/>
      <c r="BG323" s="104"/>
      <c r="BH323" s="104"/>
      <c r="BI323" s="104"/>
      <c r="BJ323" s="104"/>
      <c r="BK323" s="104"/>
      <c r="BL323" s="104"/>
      <c r="BM323" s="104"/>
      <c r="BN323" s="104"/>
      <c r="BO323" s="104"/>
      <c r="BP323" s="104"/>
      <c r="BQ323" s="104"/>
    </row>
    <row r="324" spans="2:69">
      <c r="B324" s="104"/>
      <c r="C324" s="155"/>
      <c r="D324" s="104"/>
      <c r="E324" s="104"/>
      <c r="F324" s="104"/>
      <c r="G324" s="104"/>
      <c r="H324" s="104"/>
      <c r="I324" s="104"/>
      <c r="J324" s="104"/>
      <c r="K324" s="104"/>
      <c r="L324" s="104"/>
      <c r="M324" s="147"/>
      <c r="N324" s="104"/>
      <c r="O324" s="104"/>
      <c r="P324" s="104"/>
      <c r="Q324" s="104"/>
      <c r="R324" s="104"/>
      <c r="S324" s="104"/>
      <c r="T324" s="104"/>
      <c r="U324" s="104"/>
      <c r="V324" s="104"/>
      <c r="W324" s="104"/>
      <c r="X324" s="104"/>
      <c r="Y324" s="104"/>
      <c r="Z324" s="104"/>
      <c r="AA324" s="104"/>
      <c r="AB324" s="10"/>
      <c r="AC324" s="104"/>
      <c r="AD324" s="10"/>
      <c r="AE324" s="147"/>
      <c r="AF324" s="104"/>
      <c r="AG324" s="104"/>
      <c r="AH324" s="104"/>
      <c r="AI324" s="104"/>
      <c r="AJ324" s="104"/>
      <c r="AK324" s="104"/>
      <c r="AL324" s="104"/>
      <c r="AM324" s="104"/>
      <c r="AN324" s="104"/>
      <c r="AO324" s="104"/>
      <c r="AP324" s="104"/>
      <c r="AQ324" s="104"/>
      <c r="AR324" s="104"/>
      <c r="AS324" s="104"/>
      <c r="AT324" s="104"/>
      <c r="AU324" s="104"/>
      <c r="AV324" s="104"/>
      <c r="AW324" s="104"/>
      <c r="AX324" s="104"/>
      <c r="AY324" s="104"/>
      <c r="AZ324" s="104"/>
      <c r="BA324" s="104"/>
      <c r="BB324" s="104"/>
      <c r="BC324" s="104"/>
      <c r="BD324" s="104"/>
      <c r="BE324" s="104"/>
      <c r="BF324" s="104"/>
      <c r="BG324" s="104"/>
      <c r="BH324" s="104"/>
      <c r="BI324" s="104"/>
      <c r="BJ324" s="104"/>
      <c r="BK324" s="104"/>
      <c r="BL324" s="104"/>
      <c r="BM324" s="104"/>
      <c r="BN324" s="104"/>
      <c r="BO324" s="104"/>
      <c r="BP324" s="104"/>
      <c r="BQ324" s="104"/>
    </row>
    <row r="325" spans="2:69">
      <c r="B325" s="104"/>
      <c r="C325" s="155"/>
      <c r="D325" s="104"/>
      <c r="E325" s="104"/>
      <c r="F325" s="104"/>
      <c r="G325" s="104"/>
      <c r="H325" s="104"/>
      <c r="I325" s="104"/>
      <c r="J325" s="104"/>
      <c r="K325" s="104"/>
      <c r="L325" s="104"/>
      <c r="M325" s="147"/>
      <c r="N325" s="104"/>
      <c r="O325" s="104"/>
      <c r="P325" s="104"/>
      <c r="Q325" s="104"/>
      <c r="R325" s="104"/>
      <c r="S325" s="104"/>
      <c r="T325" s="104"/>
      <c r="U325" s="104"/>
      <c r="V325" s="104"/>
      <c r="W325" s="104"/>
      <c r="X325" s="104"/>
      <c r="Y325" s="104"/>
      <c r="Z325" s="104"/>
      <c r="AA325" s="104"/>
      <c r="AB325" s="10"/>
      <c r="AC325" s="104"/>
      <c r="AD325" s="10"/>
      <c r="AE325" s="147"/>
      <c r="AF325" s="104"/>
      <c r="AG325" s="104"/>
      <c r="AH325" s="104"/>
      <c r="AI325" s="104"/>
      <c r="AJ325" s="104"/>
      <c r="AK325" s="104"/>
      <c r="AL325" s="104"/>
      <c r="AM325" s="104"/>
      <c r="AN325" s="104"/>
      <c r="AO325" s="104"/>
      <c r="AP325" s="104"/>
      <c r="AQ325" s="104"/>
      <c r="AR325" s="104"/>
      <c r="AS325" s="104"/>
      <c r="AT325" s="104"/>
      <c r="AU325" s="104"/>
      <c r="AV325" s="104"/>
      <c r="AW325" s="104"/>
      <c r="AX325" s="104"/>
      <c r="AY325" s="104"/>
      <c r="AZ325" s="104"/>
      <c r="BA325" s="104"/>
      <c r="BB325" s="104"/>
      <c r="BC325" s="104"/>
      <c r="BD325" s="104"/>
      <c r="BE325" s="104"/>
      <c r="BF325" s="104"/>
      <c r="BG325" s="104"/>
      <c r="BH325" s="104"/>
      <c r="BI325" s="104"/>
      <c r="BJ325" s="104"/>
      <c r="BK325" s="104"/>
      <c r="BL325" s="104"/>
      <c r="BM325" s="104"/>
      <c r="BN325" s="104"/>
      <c r="BO325" s="104"/>
      <c r="BP325" s="104"/>
      <c r="BQ325" s="104"/>
    </row>
  </sheetData>
  <sheetProtection password="ED67" sheet="1" objects="1" scenarios="1" selectLockedCells="1"/>
  <dataConsolidate/>
  <customSheetViews>
    <customSheetView guid="{60F2E9B3-473C-4B94-90AC-2B30E7B669F7}" scale="85" zeroValues="0" hiddenColumns="1">
      <selection activeCell="P5" sqref="P5:Q11"/>
      <pageMargins left="0.7" right="0.7" top="0.75" bottom="0.75" header="0.3" footer="0.3"/>
      <pageSetup paperSize="9" orientation="portrait" horizontalDpi="1200" verticalDpi="1200" r:id="rId1"/>
    </customSheetView>
  </customSheetViews>
  <mergeCells count="11">
    <mergeCell ref="P3:Q3"/>
    <mergeCell ref="C3:D3"/>
    <mergeCell ref="E3:F3"/>
    <mergeCell ref="G3:H3"/>
    <mergeCell ref="I3:J3"/>
    <mergeCell ref="K3:L3"/>
    <mergeCell ref="R3:S3"/>
    <mergeCell ref="T3:U3"/>
    <mergeCell ref="V3:W3"/>
    <mergeCell ref="X3:Y3"/>
    <mergeCell ref="Z3:AA3"/>
  </mergeCells>
  <conditionalFormatting sqref="C5:D5">
    <cfRule type="cellIs" dxfId="6723" priority="1136" operator="equal">
      <formula>0</formula>
    </cfRule>
  </conditionalFormatting>
  <conditionalFormatting sqref="B5">
    <cfRule type="expression" dxfId="6722" priority="1135">
      <formula>C5=0</formula>
    </cfRule>
  </conditionalFormatting>
  <conditionalFormatting sqref="G5">
    <cfRule type="expression" dxfId="6721" priority="1134">
      <formula>G5&lt;H5/2</formula>
    </cfRule>
  </conditionalFormatting>
  <conditionalFormatting sqref="I5">
    <cfRule type="expression" dxfId="6720" priority="1133">
      <formula>I5&lt;J5/2</formula>
    </cfRule>
  </conditionalFormatting>
  <conditionalFormatting sqref="E5:E11">
    <cfRule type="expression" dxfId="6719" priority="1132">
      <formula>E5&lt;F5/2</formula>
    </cfRule>
  </conditionalFormatting>
  <conditionalFormatting sqref="P5">
    <cfRule type="expression" dxfId="6718" priority="1131">
      <formula>P5&lt;Q5/2</formula>
    </cfRule>
  </conditionalFormatting>
  <conditionalFormatting sqref="R5">
    <cfRule type="expression" dxfId="6717" priority="1130">
      <formula>R5&lt;S5/2</formula>
    </cfRule>
  </conditionalFormatting>
  <conditionalFormatting sqref="T5">
    <cfRule type="expression" dxfId="6716" priority="1129">
      <formula>T5&lt;U5/2</formula>
    </cfRule>
  </conditionalFormatting>
  <conditionalFormatting sqref="V5">
    <cfRule type="expression" dxfId="6715" priority="1128">
      <formula>V5&lt;W5/2</formula>
    </cfRule>
  </conditionalFormatting>
  <conditionalFormatting sqref="X5">
    <cfRule type="expression" dxfId="6714" priority="1127">
      <formula>X5&lt;Y5/2</formula>
    </cfRule>
  </conditionalFormatting>
  <conditionalFormatting sqref="C6:D6">
    <cfRule type="cellIs" dxfId="6713" priority="1126" operator="equal">
      <formula>0</formula>
    </cfRule>
  </conditionalFormatting>
  <conditionalFormatting sqref="B6">
    <cfRule type="expression" dxfId="6712" priority="1125">
      <formula>C6=0</formula>
    </cfRule>
  </conditionalFormatting>
  <conditionalFormatting sqref="G6">
    <cfRule type="expression" dxfId="6711" priority="1124">
      <formula>G6&lt;H6/2</formula>
    </cfRule>
  </conditionalFormatting>
  <conditionalFormatting sqref="I6">
    <cfRule type="expression" dxfId="6710" priority="1123">
      <formula>I6&lt;J6/2</formula>
    </cfRule>
  </conditionalFormatting>
  <conditionalFormatting sqref="E6">
    <cfRule type="expression" dxfId="6709" priority="1122">
      <formula>E6&lt;F6/2</formula>
    </cfRule>
  </conditionalFormatting>
  <conditionalFormatting sqref="P6">
    <cfRule type="expression" dxfId="6708" priority="1121">
      <formula>P6&lt;Q6/2</formula>
    </cfRule>
  </conditionalFormatting>
  <conditionalFormatting sqref="R6">
    <cfRule type="expression" dxfId="6707" priority="1120">
      <formula>R6&lt;S6/2</formula>
    </cfRule>
  </conditionalFormatting>
  <conditionalFormatting sqref="T6">
    <cfRule type="expression" dxfId="6706" priority="1119">
      <formula>T6&lt;U6/2</formula>
    </cfRule>
  </conditionalFormatting>
  <conditionalFormatting sqref="V6">
    <cfRule type="expression" dxfId="6705" priority="1118">
      <formula>V6&lt;W6/2</formula>
    </cfRule>
  </conditionalFormatting>
  <conditionalFormatting sqref="X6">
    <cfRule type="expression" dxfId="6704" priority="1117">
      <formula>X6&lt;Y6/2</formula>
    </cfRule>
  </conditionalFormatting>
  <conditionalFormatting sqref="C7:D7">
    <cfRule type="cellIs" dxfId="6703" priority="1116" operator="equal">
      <formula>0</formula>
    </cfRule>
  </conditionalFormatting>
  <conditionalFormatting sqref="B7">
    <cfRule type="expression" dxfId="6702" priority="1115">
      <formula>C7=0</formula>
    </cfRule>
  </conditionalFormatting>
  <conditionalFormatting sqref="G7">
    <cfRule type="expression" dxfId="6701" priority="1114">
      <formula>G7&lt;H7/2</formula>
    </cfRule>
  </conditionalFormatting>
  <conditionalFormatting sqref="I7">
    <cfRule type="expression" dxfId="6700" priority="1113">
      <formula>I7&lt;J7/2</formula>
    </cfRule>
  </conditionalFormatting>
  <conditionalFormatting sqref="E7">
    <cfRule type="expression" dxfId="6699" priority="1112">
      <formula>E7&lt;F7/2</formula>
    </cfRule>
  </conditionalFormatting>
  <conditionalFormatting sqref="P7">
    <cfRule type="expression" dxfId="6698" priority="1111">
      <formula>P7&lt;Q7/2</formula>
    </cfRule>
  </conditionalFormatting>
  <conditionalFormatting sqref="R7">
    <cfRule type="expression" dxfId="6697" priority="1110">
      <formula>R7&lt;S7/2</formula>
    </cfRule>
  </conditionalFormatting>
  <conditionalFormatting sqref="T7">
    <cfRule type="expression" dxfId="6696" priority="1109">
      <formula>T7&lt;U7/2</formula>
    </cfRule>
  </conditionalFormatting>
  <conditionalFormatting sqref="V7">
    <cfRule type="expression" dxfId="6695" priority="1108">
      <formula>V7&lt;W7/2</formula>
    </cfRule>
  </conditionalFormatting>
  <conditionalFormatting sqref="X7">
    <cfRule type="expression" dxfId="6694" priority="1107">
      <formula>X7&lt;Y7/2</formula>
    </cfRule>
  </conditionalFormatting>
  <conditionalFormatting sqref="C8:D8">
    <cfRule type="cellIs" dxfId="6693" priority="1106" operator="equal">
      <formula>0</formula>
    </cfRule>
  </conditionalFormatting>
  <conditionalFormatting sqref="B8">
    <cfRule type="expression" dxfId="6692" priority="1105">
      <formula>C8=0</formula>
    </cfRule>
  </conditionalFormatting>
  <conditionalFormatting sqref="G8">
    <cfRule type="expression" dxfId="6691" priority="1104">
      <formula>G8&lt;H8/2</formula>
    </cfRule>
  </conditionalFormatting>
  <conditionalFormatting sqref="I8">
    <cfRule type="expression" dxfId="6690" priority="1103">
      <formula>I8&lt;J8/2</formula>
    </cfRule>
  </conditionalFormatting>
  <conditionalFormatting sqref="E8">
    <cfRule type="expression" dxfId="6689" priority="1102">
      <formula>E8&lt;F8/2</formula>
    </cfRule>
  </conditionalFormatting>
  <conditionalFormatting sqref="P8">
    <cfRule type="expression" dxfId="6688" priority="1101">
      <formula>P8&lt;Q8/2</formula>
    </cfRule>
  </conditionalFormatting>
  <conditionalFormatting sqref="R8">
    <cfRule type="expression" dxfId="6687" priority="1100">
      <formula>R8&lt;S8/2</formula>
    </cfRule>
  </conditionalFormatting>
  <conditionalFormatting sqref="T8">
    <cfRule type="expression" dxfId="6686" priority="1099">
      <formula>T8&lt;U8/2</formula>
    </cfRule>
  </conditionalFormatting>
  <conditionalFormatting sqref="V8">
    <cfRule type="expression" dxfId="6685" priority="1098">
      <formula>V8&lt;W8/2</formula>
    </cfRule>
  </conditionalFormatting>
  <conditionalFormatting sqref="X8">
    <cfRule type="expression" dxfId="6684" priority="1097">
      <formula>X8&lt;Y8/2</formula>
    </cfRule>
  </conditionalFormatting>
  <conditionalFormatting sqref="C9:D9">
    <cfRule type="cellIs" dxfId="6683" priority="1096" operator="equal">
      <formula>0</formula>
    </cfRule>
  </conditionalFormatting>
  <conditionalFormatting sqref="B9">
    <cfRule type="expression" dxfId="6682" priority="1095">
      <formula>C9=0</formula>
    </cfRule>
  </conditionalFormatting>
  <conditionalFormatting sqref="G9">
    <cfRule type="expression" dxfId="6681" priority="1094">
      <formula>G9&lt;H9/2</formula>
    </cfRule>
  </conditionalFormatting>
  <conditionalFormatting sqref="I9">
    <cfRule type="expression" dxfId="6680" priority="1093">
      <formula>I9&lt;J9/2</formula>
    </cfRule>
  </conditionalFormatting>
  <conditionalFormatting sqref="E9">
    <cfRule type="expression" dxfId="6679" priority="1092">
      <formula>E9&lt;F9/2</formula>
    </cfRule>
  </conditionalFormatting>
  <conditionalFormatting sqref="P9">
    <cfRule type="expression" dxfId="6678" priority="1091">
      <formula>P9&lt;Q9/2</formula>
    </cfRule>
  </conditionalFormatting>
  <conditionalFormatting sqref="R9">
    <cfRule type="expression" dxfId="6677" priority="1090">
      <formula>R9&lt;S9/2</formula>
    </cfRule>
  </conditionalFormatting>
  <conditionalFormatting sqref="T9">
    <cfRule type="expression" dxfId="6676" priority="1089">
      <formula>T9&lt;U9/2</formula>
    </cfRule>
  </conditionalFormatting>
  <conditionalFormatting sqref="V9">
    <cfRule type="expression" dxfId="6675" priority="1088">
      <formula>V9&lt;W9/2</formula>
    </cfRule>
  </conditionalFormatting>
  <conditionalFormatting sqref="X9">
    <cfRule type="expression" dxfId="6674" priority="1087">
      <formula>X9&lt;Y9/2</formula>
    </cfRule>
  </conditionalFormatting>
  <conditionalFormatting sqref="C10:D10">
    <cfRule type="cellIs" dxfId="6673" priority="1086" operator="equal">
      <formula>0</formula>
    </cfRule>
  </conditionalFormatting>
  <conditionalFormatting sqref="B10">
    <cfRule type="expression" dxfId="6672" priority="1085">
      <formula>C10=0</formula>
    </cfRule>
  </conditionalFormatting>
  <conditionalFormatting sqref="G10">
    <cfRule type="expression" dxfId="6671" priority="1084">
      <formula>G10&lt;H10/2</formula>
    </cfRule>
  </conditionalFormatting>
  <conditionalFormatting sqref="I10">
    <cfRule type="expression" dxfId="6670" priority="1083">
      <formula>I10&lt;J10/2</formula>
    </cfRule>
  </conditionalFormatting>
  <conditionalFormatting sqref="E10">
    <cfRule type="expression" dxfId="6669" priority="1082">
      <formula>E10&lt;F10/2</formula>
    </cfRule>
  </conditionalFormatting>
  <conditionalFormatting sqref="P10">
    <cfRule type="expression" dxfId="6668" priority="1081">
      <formula>P10&lt;Q10/2</formula>
    </cfRule>
  </conditionalFormatting>
  <conditionalFormatting sqref="R10">
    <cfRule type="expression" dxfId="6667" priority="1080">
      <formula>R10&lt;S10/2</formula>
    </cfRule>
  </conditionalFormatting>
  <conditionalFormatting sqref="T10">
    <cfRule type="expression" dxfId="6666" priority="1079">
      <formula>T10&lt;U10/2</formula>
    </cfRule>
  </conditionalFormatting>
  <conditionalFormatting sqref="V10">
    <cfRule type="expression" dxfId="6665" priority="1078">
      <formula>V10&lt;W10/2</formula>
    </cfRule>
  </conditionalFormatting>
  <conditionalFormatting sqref="X10">
    <cfRule type="expression" dxfId="6664" priority="1077">
      <formula>X10&lt;Y10/2</formula>
    </cfRule>
  </conditionalFormatting>
  <conditionalFormatting sqref="C11:D11">
    <cfRule type="cellIs" dxfId="6663" priority="1076" operator="equal">
      <formula>0</formula>
    </cfRule>
  </conditionalFormatting>
  <conditionalFormatting sqref="B11">
    <cfRule type="expression" dxfId="6662" priority="1075">
      <formula>C11=0</formula>
    </cfRule>
  </conditionalFormatting>
  <conditionalFormatting sqref="G11">
    <cfRule type="expression" dxfId="6661" priority="1074">
      <formula>G11&lt;H11/2</formula>
    </cfRule>
  </conditionalFormatting>
  <conditionalFormatting sqref="I11">
    <cfRule type="expression" dxfId="6660" priority="1073">
      <formula>I11&lt;J11/2</formula>
    </cfRule>
  </conditionalFormatting>
  <conditionalFormatting sqref="E11">
    <cfRule type="expression" dxfId="6659" priority="1072">
      <formula>E11&lt;F11/2</formula>
    </cfRule>
  </conditionalFormatting>
  <conditionalFormatting sqref="P11">
    <cfRule type="expression" dxfId="6658" priority="1071">
      <formula>P11&lt;Q11/2</formula>
    </cfRule>
  </conditionalFormatting>
  <conditionalFormatting sqref="R11">
    <cfRule type="expression" dxfId="6657" priority="1070">
      <formula>R11&lt;S11/2</formula>
    </cfRule>
  </conditionalFormatting>
  <conditionalFormatting sqref="T11">
    <cfRule type="expression" dxfId="6656" priority="1069">
      <formula>T11&lt;U11/2</formula>
    </cfRule>
  </conditionalFormatting>
  <conditionalFormatting sqref="V11">
    <cfRule type="expression" dxfId="6655" priority="1068">
      <formula>V11&lt;W11/2</formula>
    </cfRule>
  </conditionalFormatting>
  <conditionalFormatting sqref="X11">
    <cfRule type="expression" dxfId="6654" priority="1067">
      <formula>X11&lt;Y11/2</formula>
    </cfRule>
  </conditionalFormatting>
  <conditionalFormatting sqref="C12:D12">
    <cfRule type="cellIs" dxfId="6653" priority="1066" operator="equal">
      <formula>0</formula>
    </cfRule>
  </conditionalFormatting>
  <conditionalFormatting sqref="B12">
    <cfRule type="expression" dxfId="6652" priority="1065">
      <formula>C12=0</formula>
    </cfRule>
  </conditionalFormatting>
  <conditionalFormatting sqref="G12">
    <cfRule type="expression" dxfId="6651" priority="1064">
      <formula>G12&lt;H12/2</formula>
    </cfRule>
  </conditionalFormatting>
  <conditionalFormatting sqref="I12">
    <cfRule type="expression" dxfId="6650" priority="1063">
      <formula>I12&lt;J12/2</formula>
    </cfRule>
  </conditionalFormatting>
  <conditionalFormatting sqref="E12">
    <cfRule type="expression" dxfId="6649" priority="1062">
      <formula>E12&lt;F12/2</formula>
    </cfRule>
  </conditionalFormatting>
  <conditionalFormatting sqref="P12">
    <cfRule type="expression" dxfId="6648" priority="1061">
      <formula>P12&lt;Q12/2</formula>
    </cfRule>
  </conditionalFormatting>
  <conditionalFormatting sqref="R12">
    <cfRule type="expression" dxfId="6647" priority="1060">
      <formula>R12&lt;S12/2</formula>
    </cfRule>
  </conditionalFormatting>
  <conditionalFormatting sqref="T12">
    <cfRule type="expression" dxfId="6646" priority="1059">
      <formula>T12&lt;U12/2</formula>
    </cfRule>
  </conditionalFormatting>
  <conditionalFormatting sqref="V12">
    <cfRule type="expression" dxfId="6645" priority="1058">
      <formula>V12&lt;W12/2</formula>
    </cfRule>
  </conditionalFormatting>
  <conditionalFormatting sqref="X12">
    <cfRule type="expression" dxfId="6644" priority="1057">
      <formula>X12&lt;Y12/2</formula>
    </cfRule>
  </conditionalFormatting>
  <conditionalFormatting sqref="C13:D13">
    <cfRule type="cellIs" dxfId="6643" priority="1056" operator="equal">
      <formula>0</formula>
    </cfRule>
  </conditionalFormatting>
  <conditionalFormatting sqref="B13">
    <cfRule type="expression" dxfId="6642" priority="1055">
      <formula>C13=0</formula>
    </cfRule>
  </conditionalFormatting>
  <conditionalFormatting sqref="G13">
    <cfRule type="expression" dxfId="6641" priority="1054">
      <formula>G13&lt;H13/2</formula>
    </cfRule>
  </conditionalFormatting>
  <conditionalFormatting sqref="I13">
    <cfRule type="expression" dxfId="6640" priority="1053">
      <formula>I13&lt;J13/2</formula>
    </cfRule>
  </conditionalFormatting>
  <conditionalFormatting sqref="E13">
    <cfRule type="expression" dxfId="6639" priority="1052">
      <formula>E13&lt;F13/2</formula>
    </cfRule>
  </conditionalFormatting>
  <conditionalFormatting sqref="P13">
    <cfRule type="expression" dxfId="6638" priority="1051">
      <formula>P13&lt;Q13/2</formula>
    </cfRule>
  </conditionalFormatting>
  <conditionalFormatting sqref="R13">
    <cfRule type="expression" dxfId="6637" priority="1050">
      <formula>R13&lt;S13/2</formula>
    </cfRule>
  </conditionalFormatting>
  <conditionalFormatting sqref="T13">
    <cfRule type="expression" dxfId="6636" priority="1049">
      <formula>T13&lt;U13/2</formula>
    </cfRule>
  </conditionalFormatting>
  <conditionalFormatting sqref="V13">
    <cfRule type="expression" dxfId="6635" priority="1048">
      <formula>V13&lt;W13/2</formula>
    </cfRule>
  </conditionalFormatting>
  <conditionalFormatting sqref="X13">
    <cfRule type="expression" dxfId="6634" priority="1047">
      <formula>X13&lt;Y13/2</formula>
    </cfRule>
  </conditionalFormatting>
  <conditionalFormatting sqref="C14:D14">
    <cfRule type="cellIs" dxfId="6633" priority="1046" operator="equal">
      <formula>0</formula>
    </cfRule>
  </conditionalFormatting>
  <conditionalFormatting sqref="B14">
    <cfRule type="expression" dxfId="6632" priority="1045">
      <formula>C14=0</formula>
    </cfRule>
  </conditionalFormatting>
  <conditionalFormatting sqref="G14">
    <cfRule type="expression" dxfId="6631" priority="1044">
      <formula>G14&lt;H14/2</formula>
    </cfRule>
  </conditionalFormatting>
  <conditionalFormatting sqref="I14">
    <cfRule type="expression" dxfId="6630" priority="1043">
      <formula>I14&lt;J14/2</formula>
    </cfRule>
  </conditionalFormatting>
  <conditionalFormatting sqref="E14">
    <cfRule type="expression" dxfId="6629" priority="1042">
      <formula>E14&lt;F14/2</formula>
    </cfRule>
  </conditionalFormatting>
  <conditionalFormatting sqref="P14">
    <cfRule type="expression" dxfId="6628" priority="1041">
      <formula>P14&lt;Q14/2</formula>
    </cfRule>
  </conditionalFormatting>
  <conditionalFormatting sqref="R14">
    <cfRule type="expression" dxfId="6627" priority="1040">
      <formula>R14&lt;S14/2</formula>
    </cfRule>
  </conditionalFormatting>
  <conditionalFormatting sqref="T14">
    <cfRule type="expression" dxfId="6626" priority="1039">
      <formula>T14&lt;U14/2</formula>
    </cfRule>
  </conditionalFormatting>
  <conditionalFormatting sqref="V14">
    <cfRule type="expression" dxfId="6625" priority="1038">
      <formula>V14&lt;W14/2</formula>
    </cfRule>
  </conditionalFormatting>
  <conditionalFormatting sqref="X14">
    <cfRule type="expression" dxfId="6624" priority="1037">
      <formula>X14&lt;Y14/2</formula>
    </cfRule>
  </conditionalFormatting>
  <conditionalFormatting sqref="C15:D15">
    <cfRule type="cellIs" dxfId="6623" priority="1036" operator="equal">
      <formula>0</formula>
    </cfRule>
  </conditionalFormatting>
  <conditionalFormatting sqref="B15">
    <cfRule type="expression" dxfId="6622" priority="1035">
      <formula>C15=0</formula>
    </cfRule>
  </conditionalFormatting>
  <conditionalFormatting sqref="G15">
    <cfRule type="expression" dxfId="6621" priority="1034">
      <formula>G15&lt;H15/2</formula>
    </cfRule>
  </conditionalFormatting>
  <conditionalFormatting sqref="I15">
    <cfRule type="expression" dxfId="6620" priority="1033">
      <formula>I15&lt;J15/2</formula>
    </cfRule>
  </conditionalFormatting>
  <conditionalFormatting sqref="E15">
    <cfRule type="expression" dxfId="6619" priority="1032">
      <formula>E15&lt;F15/2</formula>
    </cfRule>
  </conditionalFormatting>
  <conditionalFormatting sqref="P15">
    <cfRule type="expression" dxfId="6618" priority="1031">
      <formula>P15&lt;Q15/2</formula>
    </cfRule>
  </conditionalFormatting>
  <conditionalFormatting sqref="R15">
    <cfRule type="expression" dxfId="6617" priority="1030">
      <formula>R15&lt;S15/2</formula>
    </cfRule>
  </conditionalFormatting>
  <conditionalFormatting sqref="T15">
    <cfRule type="expression" dxfId="6616" priority="1029">
      <formula>T15&lt;U15/2</formula>
    </cfRule>
  </conditionalFormatting>
  <conditionalFormatting sqref="V15">
    <cfRule type="expression" dxfId="6615" priority="1028">
      <formula>V15&lt;W15/2</formula>
    </cfRule>
  </conditionalFormatting>
  <conditionalFormatting sqref="X15">
    <cfRule type="expression" dxfId="6614" priority="1027">
      <formula>X15&lt;Y15/2</formula>
    </cfRule>
  </conditionalFormatting>
  <conditionalFormatting sqref="C16:D16">
    <cfRule type="cellIs" dxfId="6613" priority="1026" operator="equal">
      <formula>0</formula>
    </cfRule>
  </conditionalFormatting>
  <conditionalFormatting sqref="B16">
    <cfRule type="expression" dxfId="6612" priority="1025">
      <formula>C16=0</formula>
    </cfRule>
  </conditionalFormatting>
  <conditionalFormatting sqref="G16">
    <cfRule type="expression" dxfId="6611" priority="1024">
      <formula>G16&lt;H16/2</formula>
    </cfRule>
  </conditionalFormatting>
  <conditionalFormatting sqref="I16">
    <cfRule type="expression" dxfId="6610" priority="1023">
      <formula>I16&lt;J16/2</formula>
    </cfRule>
  </conditionalFormatting>
  <conditionalFormatting sqref="E16">
    <cfRule type="expression" dxfId="6609" priority="1022">
      <formula>E16&lt;F16/2</formula>
    </cfRule>
  </conditionalFormatting>
  <conditionalFormatting sqref="P16">
    <cfRule type="expression" dxfId="6608" priority="1021">
      <formula>P16&lt;Q16/2</formula>
    </cfRule>
  </conditionalFormatting>
  <conditionalFormatting sqref="R16">
    <cfRule type="expression" dxfId="6607" priority="1020">
      <formula>R16&lt;S16/2</formula>
    </cfRule>
  </conditionalFormatting>
  <conditionalFormatting sqref="T16">
    <cfRule type="expression" dxfId="6606" priority="1019">
      <formula>T16&lt;U16/2</formula>
    </cfRule>
  </conditionalFormatting>
  <conditionalFormatting sqref="V16">
    <cfRule type="expression" dxfId="6605" priority="1018">
      <formula>V16&lt;W16/2</formula>
    </cfRule>
  </conditionalFormatting>
  <conditionalFormatting sqref="X16">
    <cfRule type="expression" dxfId="6604" priority="1017">
      <formula>X16&lt;Y16/2</formula>
    </cfRule>
  </conditionalFormatting>
  <conditionalFormatting sqref="C17:D17">
    <cfRule type="cellIs" dxfId="6603" priority="1016" operator="equal">
      <formula>0</formula>
    </cfRule>
  </conditionalFormatting>
  <conditionalFormatting sqref="B17">
    <cfRule type="expression" dxfId="6602" priority="1015">
      <formula>C17=0</formula>
    </cfRule>
  </conditionalFormatting>
  <conditionalFormatting sqref="G17">
    <cfRule type="expression" dxfId="6601" priority="1014">
      <formula>G17&lt;H17/2</formula>
    </cfRule>
  </conditionalFormatting>
  <conditionalFormatting sqref="I17">
    <cfRule type="expression" dxfId="6600" priority="1013">
      <formula>I17&lt;J17/2</formula>
    </cfRule>
  </conditionalFormatting>
  <conditionalFormatting sqref="E17">
    <cfRule type="expression" dxfId="6599" priority="1012">
      <formula>E17&lt;F17/2</formula>
    </cfRule>
  </conditionalFormatting>
  <conditionalFormatting sqref="P17">
    <cfRule type="expression" dxfId="6598" priority="1011">
      <formula>P17&lt;Q17/2</formula>
    </cfRule>
  </conditionalFormatting>
  <conditionalFormatting sqref="R17">
    <cfRule type="expression" dxfId="6597" priority="1010">
      <formula>R17&lt;S17/2</formula>
    </cfRule>
  </conditionalFormatting>
  <conditionalFormatting sqref="T17">
    <cfRule type="expression" dxfId="6596" priority="1009">
      <formula>T17&lt;U17/2</formula>
    </cfRule>
  </conditionalFormatting>
  <conditionalFormatting sqref="V17">
    <cfRule type="expression" dxfId="6595" priority="1008">
      <formula>V17&lt;W17/2</formula>
    </cfRule>
  </conditionalFormatting>
  <conditionalFormatting sqref="X17">
    <cfRule type="expression" dxfId="6594" priority="1007">
      <formula>X17&lt;Y17/2</formula>
    </cfRule>
  </conditionalFormatting>
  <conditionalFormatting sqref="C18:D18">
    <cfRule type="cellIs" dxfId="6593" priority="1006" operator="equal">
      <formula>0</formula>
    </cfRule>
  </conditionalFormatting>
  <conditionalFormatting sqref="B18">
    <cfRule type="expression" dxfId="6592" priority="1005">
      <formula>C18=0</formula>
    </cfRule>
  </conditionalFormatting>
  <conditionalFormatting sqref="G18">
    <cfRule type="expression" dxfId="6591" priority="1004">
      <formula>G18&lt;H18/2</formula>
    </cfRule>
  </conditionalFormatting>
  <conditionalFormatting sqref="I18">
    <cfRule type="expression" dxfId="6590" priority="1003">
      <formula>I18&lt;J18/2</formula>
    </cfRule>
  </conditionalFormatting>
  <conditionalFormatting sqref="E18">
    <cfRule type="expression" dxfId="6589" priority="1002">
      <formula>E18&lt;F18/2</formula>
    </cfRule>
  </conditionalFormatting>
  <conditionalFormatting sqref="P18">
    <cfRule type="expression" dxfId="6588" priority="1001">
      <formula>P18&lt;Q18/2</formula>
    </cfRule>
  </conditionalFormatting>
  <conditionalFormatting sqref="R18">
    <cfRule type="expression" dxfId="6587" priority="1000">
      <formula>R18&lt;S18/2</formula>
    </cfRule>
  </conditionalFormatting>
  <conditionalFormatting sqref="T18">
    <cfRule type="expression" dxfId="6586" priority="999">
      <formula>T18&lt;U18/2</formula>
    </cfRule>
  </conditionalFormatting>
  <conditionalFormatting sqref="V18">
    <cfRule type="expression" dxfId="6585" priority="998">
      <formula>V18&lt;W18/2</formula>
    </cfRule>
  </conditionalFormatting>
  <conditionalFormatting sqref="X18">
    <cfRule type="expression" dxfId="6584" priority="997">
      <formula>X18&lt;Y18/2</formula>
    </cfRule>
  </conditionalFormatting>
  <conditionalFormatting sqref="C19:D19">
    <cfRule type="cellIs" dxfId="6583" priority="996" operator="equal">
      <formula>0</formula>
    </cfRule>
  </conditionalFormatting>
  <conditionalFormatting sqref="B19">
    <cfRule type="expression" dxfId="6582" priority="995">
      <formula>C19=0</formula>
    </cfRule>
  </conditionalFormatting>
  <conditionalFormatting sqref="G19">
    <cfRule type="expression" dxfId="6581" priority="994">
      <formula>G19&lt;H19/2</formula>
    </cfRule>
  </conditionalFormatting>
  <conditionalFormatting sqref="I19">
    <cfRule type="expression" dxfId="6580" priority="993">
      <formula>I19&lt;J19/2</formula>
    </cfRule>
  </conditionalFormatting>
  <conditionalFormatting sqref="E19">
    <cfRule type="expression" dxfId="6579" priority="992">
      <formula>E19&lt;F19/2</formula>
    </cfRule>
  </conditionalFormatting>
  <conditionalFormatting sqref="P19">
    <cfRule type="expression" dxfId="6578" priority="991">
      <formula>P19&lt;Q19/2</formula>
    </cfRule>
  </conditionalFormatting>
  <conditionalFormatting sqref="R19">
    <cfRule type="expression" dxfId="6577" priority="990">
      <formula>R19&lt;S19/2</formula>
    </cfRule>
  </conditionalFormatting>
  <conditionalFormatting sqref="T19">
    <cfRule type="expression" dxfId="6576" priority="989">
      <formula>T19&lt;U19/2</formula>
    </cfRule>
  </conditionalFormatting>
  <conditionalFormatting sqref="V19">
    <cfRule type="expression" dxfId="6575" priority="988">
      <formula>V19&lt;W19/2</formula>
    </cfRule>
  </conditionalFormatting>
  <conditionalFormatting sqref="X19">
    <cfRule type="expression" dxfId="6574" priority="987">
      <formula>X19&lt;Y19/2</formula>
    </cfRule>
  </conditionalFormatting>
  <conditionalFormatting sqref="C20:D20">
    <cfRule type="cellIs" dxfId="6573" priority="986" operator="equal">
      <formula>0</formula>
    </cfRule>
  </conditionalFormatting>
  <conditionalFormatting sqref="B20">
    <cfRule type="expression" dxfId="6572" priority="985">
      <formula>C20=0</formula>
    </cfRule>
  </conditionalFormatting>
  <conditionalFormatting sqref="G20">
    <cfRule type="expression" dxfId="6571" priority="984">
      <formula>G20&lt;H20/2</formula>
    </cfRule>
  </conditionalFormatting>
  <conditionalFormatting sqref="I20">
    <cfRule type="expression" dxfId="6570" priority="983">
      <formula>I20&lt;J20/2</formula>
    </cfRule>
  </conditionalFormatting>
  <conditionalFormatting sqref="E20">
    <cfRule type="expression" dxfId="6569" priority="982">
      <formula>E20&lt;F20/2</formula>
    </cfRule>
  </conditionalFormatting>
  <conditionalFormatting sqref="P20">
    <cfRule type="expression" dxfId="6568" priority="981">
      <formula>P20&lt;Q20/2</formula>
    </cfRule>
  </conditionalFormatting>
  <conditionalFormatting sqref="R20">
    <cfRule type="expression" dxfId="6567" priority="980">
      <formula>R20&lt;S20/2</formula>
    </cfRule>
  </conditionalFormatting>
  <conditionalFormatting sqref="T20">
    <cfRule type="expression" dxfId="6566" priority="979">
      <formula>T20&lt;U20/2</formula>
    </cfRule>
  </conditionalFormatting>
  <conditionalFormatting sqref="V20">
    <cfRule type="expression" dxfId="6565" priority="978">
      <formula>V20&lt;W20/2</formula>
    </cfRule>
  </conditionalFormatting>
  <conditionalFormatting sqref="X20">
    <cfRule type="expression" dxfId="6564" priority="977">
      <formula>X20&lt;Y20/2</formula>
    </cfRule>
  </conditionalFormatting>
  <conditionalFormatting sqref="C21:D21">
    <cfRule type="cellIs" dxfId="6563" priority="976" operator="equal">
      <formula>0</formula>
    </cfRule>
  </conditionalFormatting>
  <conditionalFormatting sqref="B21">
    <cfRule type="expression" dxfId="6562" priority="975">
      <formula>C21=0</formula>
    </cfRule>
  </conditionalFormatting>
  <conditionalFormatting sqref="G21">
    <cfRule type="expression" dxfId="6561" priority="974">
      <formula>G21&lt;H21/2</formula>
    </cfRule>
  </conditionalFormatting>
  <conditionalFormatting sqref="I21">
    <cfRule type="expression" dxfId="6560" priority="973">
      <formula>I21&lt;J21/2</formula>
    </cfRule>
  </conditionalFormatting>
  <conditionalFormatting sqref="E21">
    <cfRule type="expression" dxfId="6559" priority="972">
      <formula>E21&lt;F21/2</formula>
    </cfRule>
  </conditionalFormatting>
  <conditionalFormatting sqref="P21">
    <cfRule type="expression" dxfId="6558" priority="971">
      <formula>P21&lt;Q21/2</formula>
    </cfRule>
  </conditionalFormatting>
  <conditionalFormatting sqref="R21">
    <cfRule type="expression" dxfId="6557" priority="970">
      <formula>R21&lt;S21/2</formula>
    </cfRule>
  </conditionalFormatting>
  <conditionalFormatting sqref="T21">
    <cfRule type="expression" dxfId="6556" priority="969">
      <formula>T21&lt;U21/2</formula>
    </cfRule>
  </conditionalFormatting>
  <conditionalFormatting sqref="V21">
    <cfRule type="expression" dxfId="6555" priority="968">
      <formula>V21&lt;W21/2</formula>
    </cfRule>
  </conditionalFormatting>
  <conditionalFormatting sqref="X21">
    <cfRule type="expression" dxfId="6554" priority="967">
      <formula>X21&lt;Y21/2</formula>
    </cfRule>
  </conditionalFormatting>
  <conditionalFormatting sqref="C22:D22">
    <cfRule type="cellIs" dxfId="6553" priority="966" operator="equal">
      <formula>0</formula>
    </cfRule>
  </conditionalFormatting>
  <conditionalFormatting sqref="B22">
    <cfRule type="expression" dxfId="6552" priority="965">
      <formula>C22=0</formula>
    </cfRule>
  </conditionalFormatting>
  <conditionalFormatting sqref="G22">
    <cfRule type="expression" dxfId="6551" priority="964">
      <formula>G22&lt;H22/2</formula>
    </cfRule>
  </conditionalFormatting>
  <conditionalFormatting sqref="I22">
    <cfRule type="expression" dxfId="6550" priority="963">
      <formula>I22&lt;J22/2</formula>
    </cfRule>
  </conditionalFormatting>
  <conditionalFormatting sqref="E22">
    <cfRule type="expression" dxfId="6549" priority="962">
      <formula>E22&lt;F22/2</formula>
    </cfRule>
  </conditionalFormatting>
  <conditionalFormatting sqref="P22">
    <cfRule type="expression" dxfId="6548" priority="961">
      <formula>P22&lt;Q22/2</formula>
    </cfRule>
  </conditionalFormatting>
  <conditionalFormatting sqref="R22">
    <cfRule type="expression" dxfId="6547" priority="960">
      <formula>R22&lt;S22/2</formula>
    </cfRule>
  </conditionalFormatting>
  <conditionalFormatting sqref="T22">
    <cfRule type="expression" dxfId="6546" priority="959">
      <formula>T22&lt;U22/2</formula>
    </cfRule>
  </conditionalFormatting>
  <conditionalFormatting sqref="V22">
    <cfRule type="expression" dxfId="6545" priority="958">
      <formula>V22&lt;W22/2</formula>
    </cfRule>
  </conditionalFormatting>
  <conditionalFormatting sqref="X22">
    <cfRule type="expression" dxfId="6544" priority="957">
      <formula>X22&lt;Y22/2</formula>
    </cfRule>
  </conditionalFormatting>
  <conditionalFormatting sqref="C23:D23">
    <cfRule type="cellIs" dxfId="6543" priority="956" operator="equal">
      <formula>0</formula>
    </cfRule>
  </conditionalFormatting>
  <conditionalFormatting sqref="B23">
    <cfRule type="expression" dxfId="6542" priority="955">
      <formula>C23=0</formula>
    </cfRule>
  </conditionalFormatting>
  <conditionalFormatting sqref="G23">
    <cfRule type="expression" dxfId="6541" priority="954">
      <formula>G23&lt;H23/2</formula>
    </cfRule>
  </conditionalFormatting>
  <conditionalFormatting sqref="I23">
    <cfRule type="expression" dxfId="6540" priority="953">
      <formula>I23&lt;J23/2</formula>
    </cfRule>
  </conditionalFormatting>
  <conditionalFormatting sqref="E23">
    <cfRule type="expression" dxfId="6539" priority="952">
      <formula>E23&lt;F23/2</formula>
    </cfRule>
  </conditionalFormatting>
  <conditionalFormatting sqref="P23">
    <cfRule type="expression" dxfId="6538" priority="951">
      <formula>P23&lt;Q23/2</formula>
    </cfRule>
  </conditionalFormatting>
  <conditionalFormatting sqref="R23">
    <cfRule type="expression" dxfId="6537" priority="950">
      <formula>R23&lt;S23/2</formula>
    </cfRule>
  </conditionalFormatting>
  <conditionalFormatting sqref="T23">
    <cfRule type="expression" dxfId="6536" priority="949">
      <formula>T23&lt;U23/2</formula>
    </cfRule>
  </conditionalFormatting>
  <conditionalFormatting sqref="V23">
    <cfRule type="expression" dxfId="6535" priority="948">
      <formula>V23&lt;W23/2</formula>
    </cfRule>
  </conditionalFormatting>
  <conditionalFormatting sqref="X23">
    <cfRule type="expression" dxfId="6534" priority="947">
      <formula>X23&lt;Y23/2</formula>
    </cfRule>
  </conditionalFormatting>
  <conditionalFormatting sqref="C24:D24">
    <cfRule type="cellIs" dxfId="6533" priority="946" operator="equal">
      <formula>0</formula>
    </cfRule>
  </conditionalFormatting>
  <conditionalFormatting sqref="B24">
    <cfRule type="expression" dxfId="6532" priority="945">
      <formula>C24=0</formula>
    </cfRule>
  </conditionalFormatting>
  <conditionalFormatting sqref="G24">
    <cfRule type="expression" dxfId="6531" priority="944">
      <formula>G24&lt;H24/2</formula>
    </cfRule>
  </conditionalFormatting>
  <conditionalFormatting sqref="I24">
    <cfRule type="expression" dxfId="6530" priority="943">
      <formula>I24&lt;J24/2</formula>
    </cfRule>
  </conditionalFormatting>
  <conditionalFormatting sqref="E24">
    <cfRule type="expression" dxfId="6529" priority="942">
      <formula>E24&lt;F24/2</formula>
    </cfRule>
  </conditionalFormatting>
  <conditionalFormatting sqref="P24">
    <cfRule type="expression" dxfId="6528" priority="941">
      <formula>P24&lt;Q24/2</formula>
    </cfRule>
  </conditionalFormatting>
  <conditionalFormatting sqref="R24">
    <cfRule type="expression" dxfId="6527" priority="940">
      <formula>R24&lt;S24/2</formula>
    </cfRule>
  </conditionalFormatting>
  <conditionalFormatting sqref="T24">
    <cfRule type="expression" dxfId="6526" priority="939">
      <formula>T24&lt;U24/2</formula>
    </cfRule>
  </conditionalFormatting>
  <conditionalFormatting sqref="V24">
    <cfRule type="expression" dxfId="6525" priority="938">
      <formula>V24&lt;W24/2</formula>
    </cfRule>
  </conditionalFormatting>
  <conditionalFormatting sqref="X24">
    <cfRule type="expression" dxfId="6524" priority="937">
      <formula>X24&lt;Y24/2</formula>
    </cfRule>
  </conditionalFormatting>
  <conditionalFormatting sqref="C25:D25">
    <cfRule type="cellIs" dxfId="6523" priority="936" operator="equal">
      <formula>0</formula>
    </cfRule>
  </conditionalFormatting>
  <conditionalFormatting sqref="B25">
    <cfRule type="expression" dxfId="6522" priority="935">
      <formula>C25=0</formula>
    </cfRule>
  </conditionalFormatting>
  <conditionalFormatting sqref="G25">
    <cfRule type="expression" dxfId="6521" priority="934">
      <formula>G25&lt;H25/2</formula>
    </cfRule>
  </conditionalFormatting>
  <conditionalFormatting sqref="I25">
    <cfRule type="expression" dxfId="6520" priority="933">
      <formula>I25&lt;J25/2</formula>
    </cfRule>
  </conditionalFormatting>
  <conditionalFormatting sqref="E25">
    <cfRule type="expression" dxfId="6519" priority="932">
      <formula>E25&lt;F25/2</formula>
    </cfRule>
  </conditionalFormatting>
  <conditionalFormatting sqref="P25">
    <cfRule type="expression" dxfId="6518" priority="931">
      <formula>P25&lt;Q25/2</formula>
    </cfRule>
  </conditionalFormatting>
  <conditionalFormatting sqref="R25">
    <cfRule type="expression" dxfId="6517" priority="930">
      <formula>R25&lt;S25/2</formula>
    </cfRule>
  </conditionalFormatting>
  <conditionalFormatting sqref="T25">
    <cfRule type="expression" dxfId="6516" priority="929">
      <formula>T25&lt;U25/2</formula>
    </cfRule>
  </conditionalFormatting>
  <conditionalFormatting sqref="V25">
    <cfRule type="expression" dxfId="6515" priority="928">
      <formula>V25&lt;W25/2</formula>
    </cfRule>
  </conditionalFormatting>
  <conditionalFormatting sqref="X25">
    <cfRule type="expression" dxfId="6514" priority="927">
      <formula>X25&lt;Y25/2</formula>
    </cfRule>
  </conditionalFormatting>
  <conditionalFormatting sqref="C26:D26">
    <cfRule type="cellIs" dxfId="6513" priority="926" operator="equal">
      <formula>0</formula>
    </cfRule>
  </conditionalFormatting>
  <conditionalFormatting sqref="B26">
    <cfRule type="expression" dxfId="6512" priority="925">
      <formula>C26=0</formula>
    </cfRule>
  </conditionalFormatting>
  <conditionalFormatting sqref="G26">
    <cfRule type="expression" dxfId="6511" priority="924">
      <formula>G26&lt;H26/2</formula>
    </cfRule>
  </conditionalFormatting>
  <conditionalFormatting sqref="I26">
    <cfRule type="expression" dxfId="6510" priority="923">
      <formula>I26&lt;J26/2</formula>
    </cfRule>
  </conditionalFormatting>
  <conditionalFormatting sqref="E26">
    <cfRule type="expression" dxfId="6509" priority="922">
      <formula>E26&lt;F26/2</formula>
    </cfRule>
  </conditionalFormatting>
  <conditionalFormatting sqref="P26">
    <cfRule type="expression" dxfId="6508" priority="921">
      <formula>P26&lt;Q26/2</formula>
    </cfRule>
  </conditionalFormatting>
  <conditionalFormatting sqref="R26">
    <cfRule type="expression" dxfId="6507" priority="920">
      <formula>R26&lt;S26/2</formula>
    </cfRule>
  </conditionalFormatting>
  <conditionalFormatting sqref="T26">
    <cfRule type="expression" dxfId="6506" priority="919">
      <formula>T26&lt;U26/2</formula>
    </cfRule>
  </conditionalFormatting>
  <conditionalFormatting sqref="V26">
    <cfRule type="expression" dxfId="6505" priority="918">
      <formula>V26&lt;W26/2</formula>
    </cfRule>
  </conditionalFormatting>
  <conditionalFormatting sqref="X26">
    <cfRule type="expression" dxfId="6504" priority="917">
      <formula>X26&lt;Y26/2</formula>
    </cfRule>
  </conditionalFormatting>
  <conditionalFormatting sqref="C27:D27">
    <cfRule type="cellIs" dxfId="6503" priority="916" operator="equal">
      <formula>0</formula>
    </cfRule>
  </conditionalFormatting>
  <conditionalFormatting sqref="B27">
    <cfRule type="expression" dxfId="6502" priority="915">
      <formula>C27=0</formula>
    </cfRule>
  </conditionalFormatting>
  <conditionalFormatting sqref="G27">
    <cfRule type="expression" dxfId="6501" priority="914">
      <formula>G27&lt;H27/2</formula>
    </cfRule>
  </conditionalFormatting>
  <conditionalFormatting sqref="I27">
    <cfRule type="expression" dxfId="6500" priority="913">
      <formula>I27&lt;J27/2</formula>
    </cfRule>
  </conditionalFormatting>
  <conditionalFormatting sqref="E27">
    <cfRule type="expression" dxfId="6499" priority="912">
      <formula>E27&lt;F27/2</formula>
    </cfRule>
  </conditionalFormatting>
  <conditionalFormatting sqref="P27">
    <cfRule type="expression" dxfId="6498" priority="911">
      <formula>P27&lt;Q27/2</formula>
    </cfRule>
  </conditionalFormatting>
  <conditionalFormatting sqref="R27">
    <cfRule type="expression" dxfId="6497" priority="910">
      <formula>R27&lt;S27/2</formula>
    </cfRule>
  </conditionalFormatting>
  <conditionalFormatting sqref="T27">
    <cfRule type="expression" dxfId="6496" priority="909">
      <formula>T27&lt;U27/2</formula>
    </cfRule>
  </conditionalFormatting>
  <conditionalFormatting sqref="V27">
    <cfRule type="expression" dxfId="6495" priority="908">
      <formula>V27&lt;W27/2</formula>
    </cfRule>
  </conditionalFormatting>
  <conditionalFormatting sqref="X27">
    <cfRule type="expression" dxfId="6494" priority="907">
      <formula>X27&lt;Y27/2</formula>
    </cfRule>
  </conditionalFormatting>
  <conditionalFormatting sqref="C28:D28">
    <cfRule type="cellIs" dxfId="6493" priority="906" operator="equal">
      <formula>0</formula>
    </cfRule>
  </conditionalFormatting>
  <conditionalFormatting sqref="B28">
    <cfRule type="expression" dxfId="6492" priority="905">
      <formula>C28=0</formula>
    </cfRule>
  </conditionalFormatting>
  <conditionalFormatting sqref="G28">
    <cfRule type="expression" dxfId="6491" priority="904">
      <formula>G28&lt;H28/2</formula>
    </cfRule>
  </conditionalFormatting>
  <conditionalFormatting sqref="I28">
    <cfRule type="expression" dxfId="6490" priority="903">
      <formula>I28&lt;J28/2</formula>
    </cfRule>
  </conditionalFormatting>
  <conditionalFormatting sqref="E28">
    <cfRule type="expression" dxfId="6489" priority="902">
      <formula>E28&lt;F28/2</formula>
    </cfRule>
  </conditionalFormatting>
  <conditionalFormatting sqref="P28">
    <cfRule type="expression" dxfId="6488" priority="901">
      <formula>P28&lt;Q28/2</formula>
    </cfRule>
  </conditionalFormatting>
  <conditionalFormatting sqref="R28">
    <cfRule type="expression" dxfId="6487" priority="900">
      <formula>R28&lt;S28/2</formula>
    </cfRule>
  </conditionalFormatting>
  <conditionalFormatting sqref="T28">
    <cfRule type="expression" dxfId="6486" priority="899">
      <formula>T28&lt;U28/2</formula>
    </cfRule>
  </conditionalFormatting>
  <conditionalFormatting sqref="V28">
    <cfRule type="expression" dxfId="6485" priority="898">
      <formula>V28&lt;W28/2</formula>
    </cfRule>
  </conditionalFormatting>
  <conditionalFormatting sqref="X28">
    <cfRule type="expression" dxfId="6484" priority="897">
      <formula>X28&lt;Y28/2</formula>
    </cfRule>
  </conditionalFormatting>
  <conditionalFormatting sqref="C29:D29">
    <cfRule type="cellIs" dxfId="6483" priority="896" operator="equal">
      <formula>0</formula>
    </cfRule>
  </conditionalFormatting>
  <conditionalFormatting sqref="B29">
    <cfRule type="expression" dxfId="6482" priority="895">
      <formula>C29=0</formula>
    </cfRule>
  </conditionalFormatting>
  <conditionalFormatting sqref="G29">
    <cfRule type="expression" dxfId="6481" priority="894">
      <formula>G29&lt;H29/2</formula>
    </cfRule>
  </conditionalFormatting>
  <conditionalFormatting sqref="I29">
    <cfRule type="expression" dxfId="6480" priority="893">
      <formula>I29&lt;J29/2</formula>
    </cfRule>
  </conditionalFormatting>
  <conditionalFormatting sqref="E29">
    <cfRule type="expression" dxfId="6479" priority="892">
      <formula>E29&lt;F29/2</formula>
    </cfRule>
  </conditionalFormatting>
  <conditionalFormatting sqref="P29">
    <cfRule type="expression" dxfId="6478" priority="891">
      <formula>P29&lt;Q29/2</formula>
    </cfRule>
  </conditionalFormatting>
  <conditionalFormatting sqref="R29">
    <cfRule type="expression" dxfId="6477" priority="890">
      <formula>R29&lt;S29/2</formula>
    </cfRule>
  </conditionalFormatting>
  <conditionalFormatting sqref="T29">
    <cfRule type="expression" dxfId="6476" priority="889">
      <formula>T29&lt;U29/2</formula>
    </cfRule>
  </conditionalFormatting>
  <conditionalFormatting sqref="V29">
    <cfRule type="expression" dxfId="6475" priority="888">
      <formula>V29&lt;W29/2</formula>
    </cfRule>
  </conditionalFormatting>
  <conditionalFormatting sqref="X29">
    <cfRule type="expression" dxfId="6474" priority="887">
      <formula>X29&lt;Y29/2</formula>
    </cfRule>
  </conditionalFormatting>
  <conditionalFormatting sqref="E5:M5 P5:AB5 K6:K29 Z6:Z29 M6:M29 AB6:AB29 Q6:Q11 E6:F11">
    <cfRule type="expression" dxfId="6473" priority="886">
      <formula>$C$5=0</formula>
    </cfRule>
  </conditionalFormatting>
  <conditionalFormatting sqref="E6:M6 P6:AB6">
    <cfRule type="expression" dxfId="6472" priority="885">
      <formula>$C$6=0</formula>
    </cfRule>
  </conditionalFormatting>
  <conditionalFormatting sqref="E7:M7 P7:AB7">
    <cfRule type="expression" dxfId="6471" priority="884">
      <formula>$C$7=0</formula>
    </cfRule>
  </conditionalFormatting>
  <conditionalFormatting sqref="E8:M8 P8:AB8">
    <cfRule type="expression" dxfId="6470" priority="883">
      <formula>$C$8=0</formula>
    </cfRule>
  </conditionalFormatting>
  <conditionalFormatting sqref="E9:M9 P9:AB9">
    <cfRule type="expression" dxfId="6469" priority="882">
      <formula>$C$9=0</formula>
    </cfRule>
  </conditionalFormatting>
  <conditionalFormatting sqref="E10:M10 P10:AB10">
    <cfRule type="expression" dxfId="6468" priority="881">
      <formula>$C$10=0</formula>
    </cfRule>
  </conditionalFormatting>
  <conditionalFormatting sqref="E11:M11 P11:AB11">
    <cfRule type="expression" dxfId="6467" priority="880">
      <formula>$C$11=0</formula>
    </cfRule>
  </conditionalFormatting>
  <conditionalFormatting sqref="E12:M12 P12:AB12">
    <cfRule type="expression" dxfId="6466" priority="879">
      <formula>$C$12=0</formula>
    </cfRule>
  </conditionalFormatting>
  <conditionalFormatting sqref="E13:M13 P13:AB13">
    <cfRule type="expression" dxfId="6465" priority="878">
      <formula>$C$13=0</formula>
    </cfRule>
  </conditionalFormatting>
  <conditionalFormatting sqref="E14:M14 P14:AB14">
    <cfRule type="expression" dxfId="6464" priority="877">
      <formula>$C$14=0</formula>
    </cfRule>
  </conditionalFormatting>
  <conditionalFormatting sqref="E15:M15 P15:AB15">
    <cfRule type="expression" dxfId="6463" priority="876">
      <formula>$C$15=0</formula>
    </cfRule>
  </conditionalFormatting>
  <conditionalFormatting sqref="E16:M16 P16:AB16">
    <cfRule type="expression" dxfId="6462" priority="875">
      <formula>$C$16=0</formula>
    </cfRule>
  </conditionalFormatting>
  <conditionalFormatting sqref="E17:M17 P17:AB17">
    <cfRule type="expression" dxfId="6461" priority="874">
      <formula>$C$17=0</formula>
    </cfRule>
  </conditionalFormatting>
  <conditionalFormatting sqref="E18:M18 P18:AB18">
    <cfRule type="expression" dxfId="6460" priority="873">
      <formula>$C$18=0</formula>
    </cfRule>
  </conditionalFormatting>
  <conditionalFormatting sqref="E19:M19 P19:AB19">
    <cfRule type="expression" dxfId="6459" priority="872">
      <formula>$C$19=0</formula>
    </cfRule>
  </conditionalFormatting>
  <conditionalFormatting sqref="E20:M20 P20:AB20">
    <cfRule type="expression" dxfId="6458" priority="871">
      <formula>$C$20=0</formula>
    </cfRule>
  </conditionalFormatting>
  <conditionalFormatting sqref="E21:M21 P21:AB21">
    <cfRule type="expression" dxfId="6457" priority="870">
      <formula>$C$21=0</formula>
    </cfRule>
  </conditionalFormatting>
  <conditionalFormatting sqref="E22:M22 P22:AB22">
    <cfRule type="expression" dxfId="6456" priority="869">
      <formula>$C$22=0</formula>
    </cfRule>
  </conditionalFormatting>
  <conditionalFormatting sqref="E23:M23 P23:AB23">
    <cfRule type="expression" dxfId="6455" priority="868">
      <formula>$C$23=0</formula>
    </cfRule>
  </conditionalFormatting>
  <conditionalFormatting sqref="E24:M24 P24:AB24">
    <cfRule type="expression" dxfId="6454" priority="867">
      <formula>$C$24=0</formula>
    </cfRule>
  </conditionalFormatting>
  <conditionalFormatting sqref="E25:M25 P25:AB25">
    <cfRule type="expression" dxfId="6453" priority="866">
      <formula>$C$25=0</formula>
    </cfRule>
  </conditionalFormatting>
  <conditionalFormatting sqref="E26:M26 P26:AB26">
    <cfRule type="expression" dxfId="6452" priority="865">
      <formula>$C$26=0</formula>
    </cfRule>
  </conditionalFormatting>
  <conditionalFormatting sqref="E27:M27 P27:AB27">
    <cfRule type="expression" dxfId="6451" priority="864">
      <formula>$C$27=0</formula>
    </cfRule>
  </conditionalFormatting>
  <conditionalFormatting sqref="E28:M28 P28:AB28">
    <cfRule type="expression" dxfId="6450" priority="863">
      <formula>$C$28=0</formula>
    </cfRule>
  </conditionalFormatting>
  <conditionalFormatting sqref="E29:M29 P29:AB29">
    <cfRule type="expression" dxfId="6449" priority="862">
      <formula>$C$29=0</formula>
    </cfRule>
  </conditionalFormatting>
  <conditionalFormatting sqref="K5:K29">
    <cfRule type="containsErrors" dxfId="6448" priority="860">
      <formula>ISERROR(K5)</formula>
    </cfRule>
    <cfRule type="expression" dxfId="6447" priority="861">
      <formula>K5&lt;50</formula>
    </cfRule>
  </conditionalFormatting>
  <conditionalFormatting sqref="K6">
    <cfRule type="expression" dxfId="6446" priority="859">
      <formula>K6&lt;50</formula>
    </cfRule>
  </conditionalFormatting>
  <conditionalFormatting sqref="K7">
    <cfRule type="expression" dxfId="6445" priority="858">
      <formula>K7&lt;50</formula>
    </cfRule>
  </conditionalFormatting>
  <conditionalFormatting sqref="K8">
    <cfRule type="expression" dxfId="6444" priority="857">
      <formula>K8&lt;50</formula>
    </cfRule>
  </conditionalFormatting>
  <conditionalFormatting sqref="K9">
    <cfRule type="expression" dxfId="6443" priority="856">
      <formula>K9&lt;50</formula>
    </cfRule>
  </conditionalFormatting>
  <conditionalFormatting sqref="K10">
    <cfRule type="expression" dxfId="6442" priority="855">
      <formula>K10&lt;50</formula>
    </cfRule>
  </conditionalFormatting>
  <conditionalFormatting sqref="K11">
    <cfRule type="expression" dxfId="6441" priority="854">
      <formula>K11&lt;50</formula>
    </cfRule>
  </conditionalFormatting>
  <conditionalFormatting sqref="K12">
    <cfRule type="expression" dxfId="6440" priority="853">
      <formula>K12&lt;50</formula>
    </cfRule>
  </conditionalFormatting>
  <conditionalFormatting sqref="K13">
    <cfRule type="expression" dxfId="6439" priority="852">
      <formula>K13&lt;50</formula>
    </cfRule>
  </conditionalFormatting>
  <conditionalFormatting sqref="K14">
    <cfRule type="expression" dxfId="6438" priority="851">
      <formula>K14&lt;50</formula>
    </cfRule>
  </conditionalFormatting>
  <conditionalFormatting sqref="K15">
    <cfRule type="expression" dxfId="6437" priority="850">
      <formula>K15&lt;50</formula>
    </cfRule>
  </conditionalFormatting>
  <conditionalFormatting sqref="K16">
    <cfRule type="expression" dxfId="6436" priority="849">
      <formula>K16&lt;50</formula>
    </cfRule>
  </conditionalFormatting>
  <conditionalFormatting sqref="K17">
    <cfRule type="expression" dxfId="6435" priority="848">
      <formula>K17&lt;50</formula>
    </cfRule>
  </conditionalFormatting>
  <conditionalFormatting sqref="K18">
    <cfRule type="expression" dxfId="6434" priority="847">
      <formula>K18&lt;50</formula>
    </cfRule>
  </conditionalFormatting>
  <conditionalFormatting sqref="K19">
    <cfRule type="expression" dxfId="6433" priority="846">
      <formula>K19&lt;50</formula>
    </cfRule>
  </conditionalFormatting>
  <conditionalFormatting sqref="K20">
    <cfRule type="expression" dxfId="6432" priority="845">
      <formula>K20&lt;50</formula>
    </cfRule>
  </conditionalFormatting>
  <conditionalFormatting sqref="K21">
    <cfRule type="expression" dxfId="6431" priority="844">
      <formula>K21&lt;50</formula>
    </cfRule>
  </conditionalFormatting>
  <conditionalFormatting sqref="K22">
    <cfRule type="expression" dxfId="6430" priority="843">
      <formula>K22&lt;50</formula>
    </cfRule>
  </conditionalFormatting>
  <conditionalFormatting sqref="K23">
    <cfRule type="expression" dxfId="6429" priority="842">
      <formula>K23&lt;50</formula>
    </cfRule>
  </conditionalFormatting>
  <conditionalFormatting sqref="K24">
    <cfRule type="expression" dxfId="6428" priority="841">
      <formula>K24&lt;50</formula>
    </cfRule>
  </conditionalFormatting>
  <conditionalFormatting sqref="K25">
    <cfRule type="expression" dxfId="6427" priority="840">
      <formula>K25&lt;50</formula>
    </cfRule>
  </conditionalFormatting>
  <conditionalFormatting sqref="K26">
    <cfRule type="expression" dxfId="6426" priority="839">
      <formula>K26&lt;50</formula>
    </cfRule>
  </conditionalFormatting>
  <conditionalFormatting sqref="K27">
    <cfRule type="expression" dxfId="6425" priority="838">
      <formula>K27&lt;50</formula>
    </cfRule>
  </conditionalFormatting>
  <conditionalFormatting sqref="K28">
    <cfRule type="expression" dxfId="6424" priority="837">
      <formula>K28&lt;50</formula>
    </cfRule>
  </conditionalFormatting>
  <conditionalFormatting sqref="K29">
    <cfRule type="expression" dxfId="6423" priority="836">
      <formula>K29&lt;50</formula>
    </cfRule>
  </conditionalFormatting>
  <conditionalFormatting sqref="Z5:Z29">
    <cfRule type="containsErrors" dxfId="6422" priority="834">
      <formula>ISERROR(Z5)</formula>
    </cfRule>
    <cfRule type="expression" dxfId="6421" priority="835">
      <formula>Z5&lt;50</formula>
    </cfRule>
  </conditionalFormatting>
  <conditionalFormatting sqref="Z6">
    <cfRule type="expression" dxfId="6420" priority="833">
      <formula>Z6&lt;50</formula>
    </cfRule>
  </conditionalFormatting>
  <conditionalFormatting sqref="Z7">
    <cfRule type="expression" dxfId="6419" priority="832">
      <formula>Z7&lt;50</formula>
    </cfRule>
  </conditionalFormatting>
  <conditionalFormatting sqref="Z8">
    <cfRule type="expression" dxfId="6418" priority="831">
      <formula>Z8&lt;50</formula>
    </cfRule>
  </conditionalFormatting>
  <conditionalFormatting sqref="Z9">
    <cfRule type="expression" dxfId="6417" priority="830">
      <formula>Z9&lt;50</formula>
    </cfRule>
  </conditionalFormatting>
  <conditionalFormatting sqref="Z10">
    <cfRule type="expression" dxfId="6416" priority="829">
      <formula>Z10&lt;50</formula>
    </cfRule>
  </conditionalFormatting>
  <conditionalFormatting sqref="Z11">
    <cfRule type="expression" dxfId="6415" priority="828">
      <formula>Z11&lt;50</formula>
    </cfRule>
  </conditionalFormatting>
  <conditionalFormatting sqref="Z12">
    <cfRule type="expression" dxfId="6414" priority="827">
      <formula>Z12&lt;50</formula>
    </cfRule>
  </conditionalFormatting>
  <conditionalFormatting sqref="Z13">
    <cfRule type="expression" dxfId="6413" priority="826">
      <formula>Z13&lt;50</formula>
    </cfRule>
  </conditionalFormatting>
  <conditionalFormatting sqref="Z14">
    <cfRule type="expression" dxfId="6412" priority="825">
      <formula>Z14&lt;50</formula>
    </cfRule>
  </conditionalFormatting>
  <conditionalFormatting sqref="Z15">
    <cfRule type="expression" dxfId="6411" priority="824">
      <formula>Z15&lt;50</formula>
    </cfRule>
  </conditionalFormatting>
  <conditionalFormatting sqref="Z16">
    <cfRule type="expression" dxfId="6410" priority="823">
      <formula>Z16&lt;50</formula>
    </cfRule>
  </conditionalFormatting>
  <conditionalFormatting sqref="Z17">
    <cfRule type="expression" dxfId="6409" priority="822">
      <formula>Z17&lt;50</formula>
    </cfRule>
  </conditionalFormatting>
  <conditionalFormatting sqref="Z18">
    <cfRule type="expression" dxfId="6408" priority="821">
      <formula>Z18&lt;50</formula>
    </cfRule>
  </conditionalFormatting>
  <conditionalFormatting sqref="Z19">
    <cfRule type="expression" dxfId="6407" priority="820">
      <formula>Z19&lt;50</formula>
    </cfRule>
  </conditionalFormatting>
  <conditionalFormatting sqref="Z20">
    <cfRule type="expression" dxfId="6406" priority="819">
      <formula>Z20&lt;50</formula>
    </cfRule>
  </conditionalFormatting>
  <conditionalFormatting sqref="Z21">
    <cfRule type="expression" dxfId="6405" priority="818">
      <formula>Z21&lt;50</formula>
    </cfRule>
  </conditionalFormatting>
  <conditionalFormatting sqref="Z22">
    <cfRule type="expression" dxfId="6404" priority="817">
      <formula>Z22&lt;50</formula>
    </cfRule>
  </conditionalFormatting>
  <conditionalFormatting sqref="Z23">
    <cfRule type="expression" dxfId="6403" priority="816">
      <formula>Z23&lt;50</formula>
    </cfRule>
  </conditionalFormatting>
  <conditionalFormatting sqref="Z24">
    <cfRule type="expression" dxfId="6402" priority="815">
      <formula>Z24&lt;50</formula>
    </cfRule>
  </conditionalFormatting>
  <conditionalFormatting sqref="Z25">
    <cfRule type="expression" dxfId="6401" priority="814">
      <formula>Z25&lt;50</formula>
    </cfRule>
  </conditionalFormatting>
  <conditionalFormatting sqref="Z26">
    <cfRule type="expression" dxfId="6400" priority="813">
      <formula>Z26&lt;50</formula>
    </cfRule>
  </conditionalFormatting>
  <conditionalFormatting sqref="Z27">
    <cfRule type="expression" dxfId="6399" priority="812">
      <formula>Z27&lt;50</formula>
    </cfRule>
  </conditionalFormatting>
  <conditionalFormatting sqref="Z28">
    <cfRule type="expression" dxfId="6398" priority="811">
      <formula>Z28&lt;50</formula>
    </cfRule>
  </conditionalFormatting>
  <conditionalFormatting sqref="Z29">
    <cfRule type="expression" dxfId="6397" priority="810">
      <formula>Z29&lt;50</formula>
    </cfRule>
  </conditionalFormatting>
  <conditionalFormatting sqref="G5">
    <cfRule type="expression" dxfId="6396" priority="809">
      <formula>G5&lt;H5/2</formula>
    </cfRule>
  </conditionalFormatting>
  <conditionalFormatting sqref="E5:E11">
    <cfRule type="expression" dxfId="6395" priority="808">
      <formula>E5&lt;F5/2</formula>
    </cfRule>
  </conditionalFormatting>
  <conditionalFormatting sqref="G6">
    <cfRule type="expression" dxfId="6394" priority="807">
      <formula>G6&lt;H6/2</formula>
    </cfRule>
  </conditionalFormatting>
  <conditionalFormatting sqref="E6">
    <cfRule type="expression" dxfId="6393" priority="806">
      <formula>E6&lt;F6/2</formula>
    </cfRule>
  </conditionalFormatting>
  <conditionalFormatting sqref="G7">
    <cfRule type="expression" dxfId="6392" priority="805">
      <formula>G7&lt;H7/2</formula>
    </cfRule>
  </conditionalFormatting>
  <conditionalFormatting sqref="E7">
    <cfRule type="expression" dxfId="6391" priority="804">
      <formula>E7&lt;F7/2</formula>
    </cfRule>
  </conditionalFormatting>
  <conditionalFormatting sqref="G8">
    <cfRule type="expression" dxfId="6390" priority="803">
      <formula>G8&lt;H8/2</formula>
    </cfRule>
  </conditionalFormatting>
  <conditionalFormatting sqref="E8">
    <cfRule type="expression" dxfId="6389" priority="802">
      <formula>E8&lt;F8/2</formula>
    </cfRule>
  </conditionalFormatting>
  <conditionalFormatting sqref="G9">
    <cfRule type="expression" dxfId="6388" priority="801">
      <formula>G9&lt;H9/2</formula>
    </cfRule>
  </conditionalFormatting>
  <conditionalFormatting sqref="E9">
    <cfRule type="expression" dxfId="6387" priority="800">
      <formula>E9&lt;F9/2</formula>
    </cfRule>
  </conditionalFormatting>
  <conditionalFormatting sqref="G10">
    <cfRule type="expression" dxfId="6386" priority="799">
      <formula>G10&lt;H10/2</formula>
    </cfRule>
  </conditionalFormatting>
  <conditionalFormatting sqref="E10">
    <cfRule type="expression" dxfId="6385" priority="798">
      <formula>E10&lt;F10/2</formula>
    </cfRule>
  </conditionalFormatting>
  <conditionalFormatting sqref="G11">
    <cfRule type="expression" dxfId="6384" priority="797">
      <formula>G11&lt;H11/2</formula>
    </cfRule>
  </conditionalFormatting>
  <conditionalFormatting sqref="E11">
    <cfRule type="expression" dxfId="6383" priority="796">
      <formula>E11&lt;F11/2</formula>
    </cfRule>
  </conditionalFormatting>
  <conditionalFormatting sqref="E5:H5 H6:H11 E6:F11">
    <cfRule type="expression" dxfId="6382" priority="795">
      <formula>$C$5=0</formula>
    </cfRule>
  </conditionalFormatting>
  <conditionalFormatting sqref="E6:H6">
    <cfRule type="expression" dxfId="6381" priority="794">
      <formula>$C$6=0</formula>
    </cfRule>
  </conditionalFormatting>
  <conditionalFormatting sqref="E7:H7">
    <cfRule type="expression" dxfId="6380" priority="793">
      <formula>$C$7=0</formula>
    </cfRule>
  </conditionalFormatting>
  <conditionalFormatting sqref="E8:H8">
    <cfRule type="expression" dxfId="6379" priority="792">
      <formula>$C$8=0</formula>
    </cfRule>
  </conditionalFormatting>
  <conditionalFormatting sqref="E9:H9">
    <cfRule type="expression" dxfId="6378" priority="791">
      <formula>$C$9=0</formula>
    </cfRule>
  </conditionalFormatting>
  <conditionalFormatting sqref="E10:H10">
    <cfRule type="expression" dxfId="6377" priority="790">
      <formula>$C$10=0</formula>
    </cfRule>
  </conditionalFormatting>
  <conditionalFormatting sqref="E11:H11">
    <cfRule type="expression" dxfId="6376" priority="789">
      <formula>$C$11=0</formula>
    </cfRule>
  </conditionalFormatting>
  <conditionalFormatting sqref="R5">
    <cfRule type="expression" dxfId="6375" priority="788">
      <formula>R5&lt;S5/2</formula>
    </cfRule>
  </conditionalFormatting>
  <conditionalFormatting sqref="P5">
    <cfRule type="expression" dxfId="6374" priority="787">
      <formula>P5&lt;Q5/2</formula>
    </cfRule>
  </conditionalFormatting>
  <conditionalFormatting sqref="R6">
    <cfRule type="expression" dxfId="6373" priority="786">
      <formula>R6&lt;S6/2</formula>
    </cfRule>
  </conditionalFormatting>
  <conditionalFormatting sqref="P6">
    <cfRule type="expression" dxfId="6372" priority="785">
      <formula>P6&lt;Q6/2</formula>
    </cfRule>
  </conditionalFormatting>
  <conditionalFormatting sqref="R7">
    <cfRule type="expression" dxfId="6371" priority="784">
      <formula>R7&lt;S7/2</formula>
    </cfRule>
  </conditionalFormatting>
  <conditionalFormatting sqref="P7">
    <cfRule type="expression" dxfId="6370" priority="783">
      <formula>P7&lt;Q7/2</formula>
    </cfRule>
  </conditionalFormatting>
  <conditionalFormatting sqref="R8">
    <cfRule type="expression" dxfId="6369" priority="782">
      <formula>R8&lt;S8/2</formula>
    </cfRule>
  </conditionalFormatting>
  <conditionalFormatting sqref="P8">
    <cfRule type="expression" dxfId="6368" priority="781">
      <formula>P8&lt;Q8/2</formula>
    </cfRule>
  </conditionalFormatting>
  <conditionalFormatting sqref="R9">
    <cfRule type="expression" dxfId="6367" priority="780">
      <formula>R9&lt;S9/2</formula>
    </cfRule>
  </conditionalFormatting>
  <conditionalFormatting sqref="P9">
    <cfRule type="expression" dxfId="6366" priority="779">
      <formula>P9&lt;Q9/2</formula>
    </cfRule>
  </conditionalFormatting>
  <conditionalFormatting sqref="R10">
    <cfRule type="expression" dxfId="6365" priority="778">
      <formula>R10&lt;S10/2</formula>
    </cfRule>
  </conditionalFormatting>
  <conditionalFormatting sqref="P10">
    <cfRule type="expression" dxfId="6364" priority="777">
      <formula>P10&lt;Q10/2</formula>
    </cfRule>
  </conditionalFormatting>
  <conditionalFormatting sqref="R11">
    <cfRule type="expression" dxfId="6363" priority="776">
      <formula>R11&lt;S11/2</formula>
    </cfRule>
  </conditionalFormatting>
  <conditionalFormatting sqref="P11">
    <cfRule type="expression" dxfId="6362" priority="775">
      <formula>P11&lt;Q11/2</formula>
    </cfRule>
  </conditionalFormatting>
  <conditionalFormatting sqref="P5:S5 S6:S11 Q6:Q11">
    <cfRule type="expression" dxfId="6361" priority="774">
      <formula>$C$5=0</formula>
    </cfRule>
  </conditionalFormatting>
  <conditionalFormatting sqref="P6:S6">
    <cfRule type="expression" dxfId="6360" priority="773">
      <formula>$C$6=0</formula>
    </cfRule>
  </conditionalFormatting>
  <conditionalFormatting sqref="P7:S7">
    <cfRule type="expression" dxfId="6359" priority="772">
      <formula>$C$7=0</formula>
    </cfRule>
  </conditionalFormatting>
  <conditionalFormatting sqref="P8:S8">
    <cfRule type="expression" dxfId="6358" priority="771">
      <formula>$C$8=0</formula>
    </cfRule>
  </conditionalFormatting>
  <conditionalFormatting sqref="P9:S9">
    <cfRule type="expression" dxfId="6357" priority="770">
      <formula>$C$9=0</formula>
    </cfRule>
  </conditionalFormatting>
  <conditionalFormatting sqref="P10:S10">
    <cfRule type="expression" dxfId="6356" priority="769">
      <formula>$C$10=0</formula>
    </cfRule>
  </conditionalFormatting>
  <conditionalFormatting sqref="P11:S11">
    <cfRule type="expression" dxfId="6355" priority="768">
      <formula>$C$11=0</formula>
    </cfRule>
  </conditionalFormatting>
  <conditionalFormatting sqref="AC5:AE5">
    <cfRule type="expression" dxfId="6354" priority="766">
      <formula>C5=0</formula>
    </cfRule>
    <cfRule type="iconSet" priority="767">
      <iconSet iconSet="3Arrows" reverse="1">
        <cfvo type="percent" val="0"/>
        <cfvo type="num" val="1"/>
        <cfvo type="num" val="2"/>
      </iconSet>
    </cfRule>
  </conditionalFormatting>
  <conditionalFormatting sqref="AC6:AE6">
    <cfRule type="expression" dxfId="6353" priority="764">
      <formula>C6=0</formula>
    </cfRule>
    <cfRule type="iconSet" priority="765">
      <iconSet iconSet="3Arrows" reverse="1">
        <cfvo type="percent" val="0"/>
        <cfvo type="num" val="1"/>
        <cfvo type="num" val="2"/>
      </iconSet>
    </cfRule>
  </conditionalFormatting>
  <conditionalFormatting sqref="AC7:AE7">
    <cfRule type="expression" dxfId="6352" priority="762">
      <formula>C7=0</formula>
    </cfRule>
    <cfRule type="iconSet" priority="763">
      <iconSet iconSet="3Arrows" reverse="1">
        <cfvo type="percent" val="0"/>
        <cfvo type="num" val="1"/>
        <cfvo type="num" val="2"/>
      </iconSet>
    </cfRule>
  </conditionalFormatting>
  <conditionalFormatting sqref="AC8:AE8">
    <cfRule type="expression" dxfId="6351" priority="760">
      <formula>C8=0</formula>
    </cfRule>
    <cfRule type="iconSet" priority="761">
      <iconSet iconSet="3Arrows" reverse="1">
        <cfvo type="percent" val="0"/>
        <cfvo type="num" val="1"/>
        <cfvo type="num" val="2"/>
      </iconSet>
    </cfRule>
  </conditionalFormatting>
  <conditionalFormatting sqref="AC9:AE9">
    <cfRule type="expression" dxfId="6350" priority="758">
      <formula>C9=0</formula>
    </cfRule>
    <cfRule type="iconSet" priority="759">
      <iconSet iconSet="3Arrows" reverse="1">
        <cfvo type="percent" val="0"/>
        <cfvo type="num" val="1"/>
        <cfvo type="num" val="2"/>
      </iconSet>
    </cfRule>
  </conditionalFormatting>
  <conditionalFormatting sqref="AC10:AE10">
    <cfRule type="expression" dxfId="6349" priority="756">
      <formula>C10=0</formula>
    </cfRule>
    <cfRule type="iconSet" priority="757">
      <iconSet iconSet="3Arrows" reverse="1">
        <cfvo type="percent" val="0"/>
        <cfvo type="num" val="1"/>
        <cfvo type="num" val="2"/>
      </iconSet>
    </cfRule>
  </conditionalFormatting>
  <conditionalFormatting sqref="AC11:AE11">
    <cfRule type="expression" dxfId="6348" priority="754">
      <formula>C11=0</formula>
    </cfRule>
    <cfRule type="iconSet" priority="755">
      <iconSet iconSet="3Arrows" reverse="1">
        <cfvo type="percent" val="0"/>
        <cfvo type="num" val="1"/>
        <cfvo type="num" val="2"/>
      </iconSet>
    </cfRule>
  </conditionalFormatting>
  <conditionalFormatting sqref="AC12:AE12">
    <cfRule type="expression" dxfId="6347" priority="752">
      <formula>C12=0</formula>
    </cfRule>
    <cfRule type="iconSet" priority="753">
      <iconSet iconSet="3Arrows" reverse="1">
        <cfvo type="percent" val="0"/>
        <cfvo type="num" val="1"/>
        <cfvo type="num" val="2"/>
      </iconSet>
    </cfRule>
  </conditionalFormatting>
  <conditionalFormatting sqref="AC13:AE13">
    <cfRule type="expression" dxfId="6346" priority="750">
      <formula>C13=0</formula>
    </cfRule>
    <cfRule type="iconSet" priority="751">
      <iconSet iconSet="3Arrows" reverse="1">
        <cfvo type="percent" val="0"/>
        <cfvo type="num" val="1"/>
        <cfvo type="num" val="2"/>
      </iconSet>
    </cfRule>
  </conditionalFormatting>
  <conditionalFormatting sqref="AC14:AE14">
    <cfRule type="expression" dxfId="6345" priority="748">
      <formula>C14=0</formula>
    </cfRule>
    <cfRule type="iconSet" priority="749">
      <iconSet iconSet="3Arrows" reverse="1">
        <cfvo type="percent" val="0"/>
        <cfvo type="num" val="1"/>
        <cfvo type="num" val="2"/>
      </iconSet>
    </cfRule>
  </conditionalFormatting>
  <conditionalFormatting sqref="AC15:AE15">
    <cfRule type="expression" dxfId="6344" priority="746">
      <formula>C15=0</formula>
    </cfRule>
    <cfRule type="iconSet" priority="747">
      <iconSet iconSet="3Arrows" reverse="1">
        <cfvo type="percent" val="0"/>
        <cfvo type="num" val="1"/>
        <cfvo type="num" val="2"/>
      </iconSet>
    </cfRule>
  </conditionalFormatting>
  <conditionalFormatting sqref="AC16:AE16">
    <cfRule type="expression" dxfId="6343" priority="744">
      <formula>C16=0</formula>
    </cfRule>
    <cfRule type="iconSet" priority="745">
      <iconSet iconSet="3Arrows" reverse="1">
        <cfvo type="percent" val="0"/>
        <cfvo type="num" val="1"/>
        <cfvo type="num" val="2"/>
      </iconSet>
    </cfRule>
  </conditionalFormatting>
  <conditionalFormatting sqref="AC17:AE17">
    <cfRule type="expression" dxfId="6342" priority="742">
      <formula>C17=0</formula>
    </cfRule>
    <cfRule type="iconSet" priority="743">
      <iconSet iconSet="3Arrows" reverse="1">
        <cfvo type="percent" val="0"/>
        <cfvo type="num" val="1"/>
        <cfvo type="num" val="2"/>
      </iconSet>
    </cfRule>
  </conditionalFormatting>
  <conditionalFormatting sqref="AC18:AE18">
    <cfRule type="expression" dxfId="6341" priority="740">
      <formula>C18=0</formula>
    </cfRule>
    <cfRule type="iconSet" priority="741">
      <iconSet iconSet="3Arrows" reverse="1">
        <cfvo type="percent" val="0"/>
        <cfvo type="num" val="1"/>
        <cfvo type="num" val="2"/>
      </iconSet>
    </cfRule>
  </conditionalFormatting>
  <conditionalFormatting sqref="AC19:AE19">
    <cfRule type="expression" dxfId="6340" priority="738">
      <formula>C19=0</formula>
    </cfRule>
    <cfRule type="iconSet" priority="739">
      <iconSet iconSet="3Arrows" reverse="1">
        <cfvo type="percent" val="0"/>
        <cfvo type="num" val="1"/>
        <cfvo type="num" val="2"/>
      </iconSet>
    </cfRule>
  </conditionalFormatting>
  <conditionalFormatting sqref="AC20:AE20">
    <cfRule type="expression" dxfId="6339" priority="736">
      <formula>C20=0</formula>
    </cfRule>
    <cfRule type="iconSet" priority="737">
      <iconSet iconSet="3Arrows" reverse="1">
        <cfvo type="percent" val="0"/>
        <cfvo type="num" val="1"/>
        <cfvo type="num" val="2"/>
      </iconSet>
    </cfRule>
  </conditionalFormatting>
  <conditionalFormatting sqref="AC21:AE21">
    <cfRule type="expression" dxfId="6338" priority="734">
      <formula>C21=0</formula>
    </cfRule>
    <cfRule type="iconSet" priority="735">
      <iconSet iconSet="3Arrows" reverse="1">
        <cfvo type="percent" val="0"/>
        <cfvo type="num" val="1"/>
        <cfvo type="num" val="2"/>
      </iconSet>
    </cfRule>
  </conditionalFormatting>
  <conditionalFormatting sqref="AC22:AE22">
    <cfRule type="expression" dxfId="6337" priority="732">
      <formula>C22=0</formula>
    </cfRule>
    <cfRule type="iconSet" priority="733">
      <iconSet iconSet="3Arrows" reverse="1">
        <cfvo type="percent" val="0"/>
        <cfvo type="num" val="1"/>
        <cfvo type="num" val="2"/>
      </iconSet>
    </cfRule>
  </conditionalFormatting>
  <conditionalFormatting sqref="AC23:AE23">
    <cfRule type="expression" dxfId="6336" priority="730">
      <formula>C23=0</formula>
    </cfRule>
    <cfRule type="iconSet" priority="731">
      <iconSet iconSet="3Arrows" reverse="1">
        <cfvo type="percent" val="0"/>
        <cfvo type="num" val="1"/>
        <cfvo type="num" val="2"/>
      </iconSet>
    </cfRule>
  </conditionalFormatting>
  <conditionalFormatting sqref="AC24:AE24">
    <cfRule type="expression" dxfId="6335" priority="728">
      <formula>C24=0</formula>
    </cfRule>
    <cfRule type="iconSet" priority="729">
      <iconSet iconSet="3Arrows" reverse="1">
        <cfvo type="percent" val="0"/>
        <cfvo type="num" val="1"/>
        <cfvo type="num" val="2"/>
      </iconSet>
    </cfRule>
  </conditionalFormatting>
  <conditionalFormatting sqref="AC25:AE25">
    <cfRule type="expression" dxfId="6334" priority="726">
      <formula>C25=0</formula>
    </cfRule>
    <cfRule type="iconSet" priority="727">
      <iconSet iconSet="3Arrows" reverse="1">
        <cfvo type="percent" val="0"/>
        <cfvo type="num" val="1"/>
        <cfvo type="num" val="2"/>
      </iconSet>
    </cfRule>
  </conditionalFormatting>
  <conditionalFormatting sqref="AC26:AE26">
    <cfRule type="expression" dxfId="6333" priority="724">
      <formula>C26=0</formula>
    </cfRule>
    <cfRule type="iconSet" priority="725">
      <iconSet iconSet="3Arrows" reverse="1">
        <cfvo type="percent" val="0"/>
        <cfvo type="num" val="1"/>
        <cfvo type="num" val="2"/>
      </iconSet>
    </cfRule>
  </conditionalFormatting>
  <conditionalFormatting sqref="AC27:AE27">
    <cfRule type="expression" dxfId="6332" priority="722">
      <formula>C27=0</formula>
    </cfRule>
    <cfRule type="iconSet" priority="723">
      <iconSet iconSet="3Arrows" reverse="1">
        <cfvo type="percent" val="0"/>
        <cfvo type="num" val="1"/>
        <cfvo type="num" val="2"/>
      </iconSet>
    </cfRule>
  </conditionalFormatting>
  <conditionalFormatting sqref="AC28:AE28">
    <cfRule type="expression" dxfId="6331" priority="720">
      <formula>C28=0</formula>
    </cfRule>
    <cfRule type="iconSet" priority="721">
      <iconSet iconSet="3Arrows" reverse="1">
        <cfvo type="percent" val="0"/>
        <cfvo type="num" val="1"/>
        <cfvo type="num" val="2"/>
      </iconSet>
    </cfRule>
  </conditionalFormatting>
  <conditionalFormatting sqref="AC29:AE29">
    <cfRule type="expression" dxfId="6330" priority="718">
      <formula>C29=0</formula>
    </cfRule>
    <cfRule type="iconSet" priority="719">
      <iconSet iconSet="3Arrows" reverse="1">
        <cfvo type="percent" val="0"/>
        <cfvo type="num" val="1"/>
        <cfvo type="num" val="2"/>
      </iconSet>
    </cfRule>
  </conditionalFormatting>
  <conditionalFormatting sqref="AC5:AE29">
    <cfRule type="containsErrors" dxfId="6329" priority="717">
      <formula>ISERROR(AC5)</formula>
    </cfRule>
  </conditionalFormatting>
  <conditionalFormatting sqref="M5:M29">
    <cfRule type="expression" dxfId="6328" priority="716">
      <formula>$C$5=0</formula>
    </cfRule>
  </conditionalFormatting>
  <conditionalFormatting sqref="M6">
    <cfRule type="expression" dxfId="6327" priority="715">
      <formula>$C$6=0</formula>
    </cfRule>
  </conditionalFormatting>
  <conditionalFormatting sqref="M7">
    <cfRule type="expression" dxfId="6326" priority="714">
      <formula>$C$7=0</formula>
    </cfRule>
  </conditionalFormatting>
  <conditionalFormatting sqref="M8">
    <cfRule type="expression" dxfId="6325" priority="713">
      <formula>$C$8=0</formula>
    </cfRule>
  </conditionalFormatting>
  <conditionalFormatting sqref="M9">
    <cfRule type="expression" dxfId="6324" priority="712">
      <formula>$C$9=0</formula>
    </cfRule>
  </conditionalFormatting>
  <conditionalFormatting sqref="M10">
    <cfRule type="expression" dxfId="6323" priority="711">
      <formula>$C$10=0</formula>
    </cfRule>
  </conditionalFormatting>
  <conditionalFormatting sqref="M11">
    <cfRule type="expression" dxfId="6322" priority="710">
      <formula>$C$11=0</formula>
    </cfRule>
  </conditionalFormatting>
  <conditionalFormatting sqref="M12">
    <cfRule type="expression" dxfId="6321" priority="709">
      <formula>$C$12=0</formula>
    </cfRule>
  </conditionalFormatting>
  <conditionalFormatting sqref="M13">
    <cfRule type="expression" dxfId="6320" priority="708">
      <formula>$C$13=0</formula>
    </cfRule>
  </conditionalFormatting>
  <conditionalFormatting sqref="M14">
    <cfRule type="expression" dxfId="6319" priority="707">
      <formula>$C$14=0</formula>
    </cfRule>
  </conditionalFormatting>
  <conditionalFormatting sqref="M15">
    <cfRule type="expression" dxfId="6318" priority="706">
      <formula>$C$15=0</formula>
    </cfRule>
  </conditionalFormatting>
  <conditionalFormatting sqref="M16">
    <cfRule type="expression" dxfId="6317" priority="705">
      <formula>$C$16=0</formula>
    </cfRule>
  </conditionalFormatting>
  <conditionalFormatting sqref="M17">
    <cfRule type="expression" dxfId="6316" priority="704">
      <formula>$C$17=0</formula>
    </cfRule>
  </conditionalFormatting>
  <conditionalFormatting sqref="M18">
    <cfRule type="expression" dxfId="6315" priority="703">
      <formula>$C$18=0</formula>
    </cfRule>
  </conditionalFormatting>
  <conditionalFormatting sqref="M19">
    <cfRule type="expression" dxfId="6314" priority="702">
      <formula>$C$19=0</formula>
    </cfRule>
  </conditionalFormatting>
  <conditionalFormatting sqref="M20">
    <cfRule type="expression" dxfId="6313" priority="701">
      <formula>$C$20=0</formula>
    </cfRule>
  </conditionalFormatting>
  <conditionalFormatting sqref="M21">
    <cfRule type="expression" dxfId="6312" priority="700">
      <formula>$C$21=0</formula>
    </cfRule>
  </conditionalFormatting>
  <conditionalFormatting sqref="M22">
    <cfRule type="expression" dxfId="6311" priority="699">
      <formula>$C$22=0</formula>
    </cfRule>
  </conditionalFormatting>
  <conditionalFormatting sqref="M23">
    <cfRule type="expression" dxfId="6310" priority="698">
      <formula>$C$23=0</formula>
    </cfRule>
  </conditionalFormatting>
  <conditionalFormatting sqref="M24">
    <cfRule type="expression" dxfId="6309" priority="697">
      <formula>$C$24=0</formula>
    </cfRule>
  </conditionalFormatting>
  <conditionalFormatting sqref="M25">
    <cfRule type="expression" dxfId="6308" priority="696">
      <formula>$C$25=0</formula>
    </cfRule>
  </conditionalFormatting>
  <conditionalFormatting sqref="M26">
    <cfRule type="expression" dxfId="6307" priority="695">
      <formula>$C$26=0</formula>
    </cfRule>
  </conditionalFormatting>
  <conditionalFormatting sqref="M27">
    <cfRule type="expression" dxfId="6306" priority="694">
      <formula>$C$27=0</formula>
    </cfRule>
  </conditionalFormatting>
  <conditionalFormatting sqref="M28">
    <cfRule type="expression" dxfId="6305" priority="693">
      <formula>$C$28=0</formula>
    </cfRule>
  </conditionalFormatting>
  <conditionalFormatting sqref="M29">
    <cfRule type="expression" dxfId="6304" priority="692">
      <formula>$C$29=0</formula>
    </cfRule>
  </conditionalFormatting>
  <conditionalFormatting sqref="M5:M29">
    <cfRule type="expression" dxfId="6303" priority="691">
      <formula>$C$5=0</formula>
    </cfRule>
  </conditionalFormatting>
  <conditionalFormatting sqref="M6">
    <cfRule type="expression" dxfId="6302" priority="690">
      <formula>$C$6=0</formula>
    </cfRule>
  </conditionalFormatting>
  <conditionalFormatting sqref="M7">
    <cfRule type="expression" dxfId="6301" priority="689">
      <formula>$C$7=0</formula>
    </cfRule>
  </conditionalFormatting>
  <conditionalFormatting sqref="M8">
    <cfRule type="expression" dxfId="6300" priority="688">
      <formula>$C$8=0</formula>
    </cfRule>
  </conditionalFormatting>
  <conditionalFormatting sqref="M9">
    <cfRule type="expression" dxfId="6299" priority="687">
      <formula>$C$9=0</formula>
    </cfRule>
  </conditionalFormatting>
  <conditionalFormatting sqref="M10">
    <cfRule type="expression" dxfId="6298" priority="686">
      <formula>$C$10=0</formula>
    </cfRule>
  </conditionalFormatting>
  <conditionalFormatting sqref="M11">
    <cfRule type="expression" dxfId="6297" priority="685">
      <formula>$C$11=0</formula>
    </cfRule>
  </conditionalFormatting>
  <conditionalFormatting sqref="M12">
    <cfRule type="expression" dxfId="6296" priority="684">
      <formula>$C$12=0</formula>
    </cfRule>
  </conditionalFormatting>
  <conditionalFormatting sqref="M13">
    <cfRule type="expression" dxfId="6295" priority="683">
      <formula>$C$13=0</formula>
    </cfRule>
  </conditionalFormatting>
  <conditionalFormatting sqref="M14">
    <cfRule type="expression" dxfId="6294" priority="682">
      <formula>$C$14=0</formula>
    </cfRule>
  </conditionalFormatting>
  <conditionalFormatting sqref="M15">
    <cfRule type="expression" dxfId="6293" priority="681">
      <formula>$C$15=0</formula>
    </cfRule>
  </conditionalFormatting>
  <conditionalFormatting sqref="M16">
    <cfRule type="expression" dxfId="6292" priority="680">
      <formula>$C$16=0</formula>
    </cfRule>
  </conditionalFormatting>
  <conditionalFormatting sqref="M17">
    <cfRule type="expression" dxfId="6291" priority="679">
      <formula>$C$17=0</formula>
    </cfRule>
  </conditionalFormatting>
  <conditionalFormatting sqref="M18">
    <cfRule type="expression" dxfId="6290" priority="678">
      <formula>$C$18=0</formula>
    </cfRule>
  </conditionalFormatting>
  <conditionalFormatting sqref="M19">
    <cfRule type="expression" dxfId="6289" priority="677">
      <formula>$C$19=0</formula>
    </cfRule>
  </conditionalFormatting>
  <conditionalFormatting sqref="M20">
    <cfRule type="expression" dxfId="6288" priority="676">
      <formula>$C$20=0</formula>
    </cfRule>
  </conditionalFormatting>
  <conditionalFormatting sqref="M21">
    <cfRule type="expression" dxfId="6287" priority="675">
      <formula>$C$21=0</formula>
    </cfRule>
  </conditionalFormatting>
  <conditionalFormatting sqref="M22">
    <cfRule type="expression" dxfId="6286" priority="674">
      <formula>$C$22=0</formula>
    </cfRule>
  </conditionalFormatting>
  <conditionalFormatting sqref="M23">
    <cfRule type="expression" dxfId="6285" priority="673">
      <formula>$C$23=0</formula>
    </cfRule>
  </conditionalFormatting>
  <conditionalFormatting sqref="M24">
    <cfRule type="expression" dxfId="6284" priority="672">
      <formula>$C$24=0</formula>
    </cfRule>
  </conditionalFormatting>
  <conditionalFormatting sqref="M25">
    <cfRule type="expression" dxfId="6283" priority="671">
      <formula>$C$25=0</formula>
    </cfRule>
  </conditionalFormatting>
  <conditionalFormatting sqref="M26">
    <cfRule type="expression" dxfId="6282" priority="670">
      <formula>$C$26=0</formula>
    </cfRule>
  </conditionalFormatting>
  <conditionalFormatting sqref="M27">
    <cfRule type="expression" dxfId="6281" priority="669">
      <formula>$C$27=0</formula>
    </cfRule>
  </conditionalFormatting>
  <conditionalFormatting sqref="M28">
    <cfRule type="expression" dxfId="6280" priority="668">
      <formula>$C$28=0</formula>
    </cfRule>
  </conditionalFormatting>
  <conditionalFormatting sqref="M29">
    <cfRule type="expression" dxfId="6279" priority="667">
      <formula>$C$29=0</formula>
    </cfRule>
  </conditionalFormatting>
  <conditionalFormatting sqref="M5:M29">
    <cfRule type="expression" dxfId="6278" priority="666">
      <formula>$C$5=0</formula>
    </cfRule>
  </conditionalFormatting>
  <conditionalFormatting sqref="M6">
    <cfRule type="expression" dxfId="6277" priority="665">
      <formula>$C$6=0</formula>
    </cfRule>
  </conditionalFormatting>
  <conditionalFormatting sqref="M7">
    <cfRule type="expression" dxfId="6276" priority="664">
      <formula>$C$7=0</formula>
    </cfRule>
  </conditionalFormatting>
  <conditionalFormatting sqref="M8">
    <cfRule type="expression" dxfId="6275" priority="663">
      <formula>$C$8=0</formula>
    </cfRule>
  </conditionalFormatting>
  <conditionalFormatting sqref="M9">
    <cfRule type="expression" dxfId="6274" priority="662">
      <formula>$C$9=0</formula>
    </cfRule>
  </conditionalFormatting>
  <conditionalFormatting sqref="M10">
    <cfRule type="expression" dxfId="6273" priority="661">
      <formula>$C$10=0</formula>
    </cfRule>
  </conditionalFormatting>
  <conditionalFormatting sqref="M11">
    <cfRule type="expression" dxfId="6272" priority="660">
      <formula>$C$11=0</formula>
    </cfRule>
  </conditionalFormatting>
  <conditionalFormatting sqref="M12">
    <cfRule type="expression" dxfId="6271" priority="659">
      <formula>$C$12=0</formula>
    </cfRule>
  </conditionalFormatting>
  <conditionalFormatting sqref="M13">
    <cfRule type="expression" dxfId="6270" priority="658">
      <formula>$C$13=0</formula>
    </cfRule>
  </conditionalFormatting>
  <conditionalFormatting sqref="M14">
    <cfRule type="expression" dxfId="6269" priority="657">
      <formula>$C$14=0</formula>
    </cfRule>
  </conditionalFormatting>
  <conditionalFormatting sqref="M15">
    <cfRule type="expression" dxfId="6268" priority="656">
      <formula>$C$15=0</formula>
    </cfRule>
  </conditionalFormatting>
  <conditionalFormatting sqref="M16">
    <cfRule type="expression" dxfId="6267" priority="655">
      <formula>$C$16=0</formula>
    </cfRule>
  </conditionalFormatting>
  <conditionalFormatting sqref="M17">
    <cfRule type="expression" dxfId="6266" priority="654">
      <formula>$C$17=0</formula>
    </cfRule>
  </conditionalFormatting>
  <conditionalFormatting sqref="M18">
    <cfRule type="expression" dxfId="6265" priority="653">
      <formula>$C$18=0</formula>
    </cfRule>
  </conditionalFormatting>
  <conditionalFormatting sqref="M19">
    <cfRule type="expression" dxfId="6264" priority="652">
      <formula>$C$19=0</formula>
    </cfRule>
  </conditionalFormatting>
  <conditionalFormatting sqref="M20">
    <cfRule type="expression" dxfId="6263" priority="651">
      <formula>$C$20=0</formula>
    </cfRule>
  </conditionalFormatting>
  <conditionalFormatting sqref="M21">
    <cfRule type="expression" dxfId="6262" priority="650">
      <formula>$C$21=0</formula>
    </cfRule>
  </conditionalFormatting>
  <conditionalFormatting sqref="M22">
    <cfRule type="expression" dxfId="6261" priority="649">
      <formula>$C$22=0</formula>
    </cfRule>
  </conditionalFormatting>
  <conditionalFormatting sqref="M23">
    <cfRule type="expression" dxfId="6260" priority="648">
      <formula>$C$23=0</formula>
    </cfRule>
  </conditionalFormatting>
  <conditionalFormatting sqref="M24">
    <cfRule type="expression" dxfId="6259" priority="647">
      <formula>$C$24=0</formula>
    </cfRule>
  </conditionalFormatting>
  <conditionalFormatting sqref="M25">
    <cfRule type="expression" dxfId="6258" priority="646">
      <formula>$C$25=0</formula>
    </cfRule>
  </conditionalFormatting>
  <conditionalFormatting sqref="M26">
    <cfRule type="expression" dxfId="6257" priority="645">
      <formula>$C$26=0</formula>
    </cfRule>
  </conditionalFormatting>
  <conditionalFormatting sqref="M27">
    <cfRule type="expression" dxfId="6256" priority="644">
      <formula>$C$27=0</formula>
    </cfRule>
  </conditionalFormatting>
  <conditionalFormatting sqref="M28">
    <cfRule type="expression" dxfId="6255" priority="643">
      <formula>$C$28=0</formula>
    </cfRule>
  </conditionalFormatting>
  <conditionalFormatting sqref="M29">
    <cfRule type="expression" dxfId="6254" priority="642">
      <formula>$C$29=0</formula>
    </cfRule>
  </conditionalFormatting>
  <conditionalFormatting sqref="M5:M29">
    <cfRule type="expression" dxfId="6253" priority="641">
      <formula>$C$5=0</formula>
    </cfRule>
  </conditionalFormatting>
  <conditionalFormatting sqref="M6">
    <cfRule type="expression" dxfId="6252" priority="640">
      <formula>$C$6=0</formula>
    </cfRule>
  </conditionalFormatting>
  <conditionalFormatting sqref="M7">
    <cfRule type="expression" dxfId="6251" priority="639">
      <formula>$C$7=0</formula>
    </cfRule>
  </conditionalFormatting>
  <conditionalFormatting sqref="M8">
    <cfRule type="expression" dxfId="6250" priority="638">
      <formula>$C$8=0</formula>
    </cfRule>
  </conditionalFormatting>
  <conditionalFormatting sqref="M9">
    <cfRule type="expression" dxfId="6249" priority="637">
      <formula>$C$9=0</formula>
    </cfRule>
  </conditionalFormatting>
  <conditionalFormatting sqref="M10">
    <cfRule type="expression" dxfId="6248" priority="636">
      <formula>$C$10=0</formula>
    </cfRule>
  </conditionalFormatting>
  <conditionalFormatting sqref="M11">
    <cfRule type="expression" dxfId="6247" priority="635">
      <formula>$C$11=0</formula>
    </cfRule>
  </conditionalFormatting>
  <conditionalFormatting sqref="M12">
    <cfRule type="expression" dxfId="6246" priority="634">
      <formula>$C$12=0</formula>
    </cfRule>
  </conditionalFormatting>
  <conditionalFormatting sqref="M13">
    <cfRule type="expression" dxfId="6245" priority="633">
      <formula>$C$13=0</formula>
    </cfRule>
  </conditionalFormatting>
  <conditionalFormatting sqref="M14">
    <cfRule type="expression" dxfId="6244" priority="632">
      <formula>$C$14=0</formula>
    </cfRule>
  </conditionalFormatting>
  <conditionalFormatting sqref="M15">
    <cfRule type="expression" dxfId="6243" priority="631">
      <formula>$C$15=0</formula>
    </cfRule>
  </conditionalFormatting>
  <conditionalFormatting sqref="M16">
    <cfRule type="expression" dxfId="6242" priority="630">
      <formula>$C$16=0</formula>
    </cfRule>
  </conditionalFormatting>
  <conditionalFormatting sqref="M17">
    <cfRule type="expression" dxfId="6241" priority="629">
      <formula>$C$17=0</formula>
    </cfRule>
  </conditionalFormatting>
  <conditionalFormatting sqref="M18">
    <cfRule type="expression" dxfId="6240" priority="628">
      <formula>$C$18=0</formula>
    </cfRule>
  </conditionalFormatting>
  <conditionalFormatting sqref="M19">
    <cfRule type="expression" dxfId="6239" priority="627">
      <formula>$C$19=0</formula>
    </cfRule>
  </conditionalFormatting>
  <conditionalFormatting sqref="M20">
    <cfRule type="expression" dxfId="6238" priority="626">
      <formula>$C$20=0</formula>
    </cfRule>
  </conditionalFormatting>
  <conditionalFormatting sqref="M21">
    <cfRule type="expression" dxfId="6237" priority="625">
      <formula>$C$21=0</formula>
    </cfRule>
  </conditionalFormatting>
  <conditionalFormatting sqref="M22">
    <cfRule type="expression" dxfId="6236" priority="624">
      <formula>$C$22=0</formula>
    </cfRule>
  </conditionalFormatting>
  <conditionalFormatting sqref="M23">
    <cfRule type="expression" dxfId="6235" priority="623">
      <formula>$C$23=0</formula>
    </cfRule>
  </conditionalFormatting>
  <conditionalFormatting sqref="M24">
    <cfRule type="expression" dxfId="6234" priority="622">
      <formula>$C$24=0</formula>
    </cfRule>
  </conditionalFormatting>
  <conditionalFormatting sqref="M25">
    <cfRule type="expression" dxfId="6233" priority="621">
      <formula>$C$25=0</formula>
    </cfRule>
  </conditionalFormatting>
  <conditionalFormatting sqref="M26">
    <cfRule type="expression" dxfId="6232" priority="620">
      <formula>$C$26=0</formula>
    </cfRule>
  </conditionalFormatting>
  <conditionalFormatting sqref="M27">
    <cfRule type="expression" dxfId="6231" priority="619">
      <formula>$C$27=0</formula>
    </cfRule>
  </conditionalFormatting>
  <conditionalFormatting sqref="M28">
    <cfRule type="expression" dxfId="6230" priority="618">
      <formula>$C$28=0</formula>
    </cfRule>
  </conditionalFormatting>
  <conditionalFormatting sqref="M29">
    <cfRule type="expression" dxfId="6229" priority="617">
      <formula>$C$29=0</formula>
    </cfRule>
  </conditionalFormatting>
  <conditionalFormatting sqref="M5:M29">
    <cfRule type="expression" dxfId="6228" priority="616">
      <formula>$C$5=0</formula>
    </cfRule>
  </conditionalFormatting>
  <conditionalFormatting sqref="M6">
    <cfRule type="expression" dxfId="6227" priority="615">
      <formula>$C$6=0</formula>
    </cfRule>
  </conditionalFormatting>
  <conditionalFormatting sqref="M7">
    <cfRule type="expression" dxfId="6226" priority="614">
      <formula>$C$7=0</formula>
    </cfRule>
  </conditionalFormatting>
  <conditionalFormatting sqref="M8">
    <cfRule type="expression" dxfId="6225" priority="613">
      <formula>$C$8=0</formula>
    </cfRule>
  </conditionalFormatting>
  <conditionalFormatting sqref="M9">
    <cfRule type="expression" dxfId="6224" priority="612">
      <formula>$C$9=0</formula>
    </cfRule>
  </conditionalFormatting>
  <conditionalFormatting sqref="M10">
    <cfRule type="expression" dxfId="6223" priority="611">
      <formula>$C$10=0</formula>
    </cfRule>
  </conditionalFormatting>
  <conditionalFormatting sqref="M11">
    <cfRule type="expression" dxfId="6222" priority="610">
      <formula>$C$11=0</formula>
    </cfRule>
  </conditionalFormatting>
  <conditionalFormatting sqref="M12">
    <cfRule type="expression" dxfId="6221" priority="609">
      <formula>$C$12=0</formula>
    </cfRule>
  </conditionalFormatting>
  <conditionalFormatting sqref="M13">
    <cfRule type="expression" dxfId="6220" priority="608">
      <formula>$C$13=0</formula>
    </cfRule>
  </conditionalFormatting>
  <conditionalFormatting sqref="M14">
    <cfRule type="expression" dxfId="6219" priority="607">
      <formula>$C$14=0</formula>
    </cfRule>
  </conditionalFormatting>
  <conditionalFormatting sqref="M15">
    <cfRule type="expression" dxfId="6218" priority="606">
      <formula>$C$15=0</formula>
    </cfRule>
  </conditionalFormatting>
  <conditionalFormatting sqref="M16">
    <cfRule type="expression" dxfId="6217" priority="605">
      <formula>$C$16=0</formula>
    </cfRule>
  </conditionalFormatting>
  <conditionalFormatting sqref="M17">
    <cfRule type="expression" dxfId="6216" priority="604">
      <formula>$C$17=0</formula>
    </cfRule>
  </conditionalFormatting>
  <conditionalFormatting sqref="M18">
    <cfRule type="expression" dxfId="6215" priority="603">
      <formula>$C$18=0</formula>
    </cfRule>
  </conditionalFormatting>
  <conditionalFormatting sqref="M19">
    <cfRule type="expression" dxfId="6214" priority="602">
      <formula>$C$19=0</formula>
    </cfRule>
  </conditionalFormatting>
  <conditionalFormatting sqref="M20">
    <cfRule type="expression" dxfId="6213" priority="601">
      <formula>$C$20=0</formula>
    </cfRule>
  </conditionalFormatting>
  <conditionalFormatting sqref="M21">
    <cfRule type="expression" dxfId="6212" priority="600">
      <formula>$C$21=0</formula>
    </cfRule>
  </conditionalFormatting>
  <conditionalFormatting sqref="M22">
    <cfRule type="expression" dxfId="6211" priority="599">
      <formula>$C$22=0</formula>
    </cfRule>
  </conditionalFormatting>
  <conditionalFormatting sqref="M23">
    <cfRule type="expression" dxfId="6210" priority="598">
      <formula>$C$23=0</formula>
    </cfRule>
  </conditionalFormatting>
  <conditionalFormatting sqref="M24">
    <cfRule type="expression" dxfId="6209" priority="597">
      <formula>$C$24=0</formula>
    </cfRule>
  </conditionalFormatting>
  <conditionalFormatting sqref="M25">
    <cfRule type="expression" dxfId="6208" priority="596">
      <formula>$C$25=0</formula>
    </cfRule>
  </conditionalFormatting>
  <conditionalFormatting sqref="M26">
    <cfRule type="expression" dxfId="6207" priority="595">
      <formula>$C$26=0</formula>
    </cfRule>
  </conditionalFormatting>
  <conditionalFormatting sqref="M27">
    <cfRule type="expression" dxfId="6206" priority="594">
      <formula>$C$27=0</formula>
    </cfRule>
  </conditionalFormatting>
  <conditionalFormatting sqref="M28">
    <cfRule type="expression" dxfId="6205" priority="593">
      <formula>$C$28=0</formula>
    </cfRule>
  </conditionalFormatting>
  <conditionalFormatting sqref="M29">
    <cfRule type="expression" dxfId="6204" priority="592">
      <formula>$C$29=0</formula>
    </cfRule>
  </conditionalFormatting>
  <conditionalFormatting sqref="M5:M29">
    <cfRule type="expression" dxfId="6203" priority="591">
      <formula>$C$5=0</formula>
    </cfRule>
  </conditionalFormatting>
  <conditionalFormatting sqref="M6">
    <cfRule type="expression" dxfId="6202" priority="590">
      <formula>$C$6=0</formula>
    </cfRule>
  </conditionalFormatting>
  <conditionalFormatting sqref="M7">
    <cfRule type="expression" dxfId="6201" priority="589">
      <formula>$C$7=0</formula>
    </cfRule>
  </conditionalFormatting>
  <conditionalFormatting sqref="M8">
    <cfRule type="expression" dxfId="6200" priority="588">
      <formula>$C$8=0</formula>
    </cfRule>
  </conditionalFormatting>
  <conditionalFormatting sqref="M9">
    <cfRule type="expression" dxfId="6199" priority="587">
      <formula>$C$9=0</formula>
    </cfRule>
  </conditionalFormatting>
  <conditionalFormatting sqref="M10">
    <cfRule type="expression" dxfId="6198" priority="586">
      <formula>$C$10=0</formula>
    </cfRule>
  </conditionalFormatting>
  <conditionalFormatting sqref="M11">
    <cfRule type="expression" dxfId="6197" priority="585">
      <formula>$C$11=0</formula>
    </cfRule>
  </conditionalFormatting>
  <conditionalFormatting sqref="M12">
    <cfRule type="expression" dxfId="6196" priority="584">
      <formula>$C$12=0</formula>
    </cfRule>
  </conditionalFormatting>
  <conditionalFormatting sqref="M13">
    <cfRule type="expression" dxfId="6195" priority="583">
      <formula>$C$13=0</formula>
    </cfRule>
  </conditionalFormatting>
  <conditionalFormatting sqref="M14">
    <cfRule type="expression" dxfId="6194" priority="582">
      <formula>$C$14=0</formula>
    </cfRule>
  </conditionalFormatting>
  <conditionalFormatting sqref="M15">
    <cfRule type="expression" dxfId="6193" priority="581">
      <formula>$C$15=0</formula>
    </cfRule>
  </conditionalFormatting>
  <conditionalFormatting sqref="M16">
    <cfRule type="expression" dxfId="6192" priority="580">
      <formula>$C$16=0</formula>
    </cfRule>
  </conditionalFormatting>
  <conditionalFormatting sqref="M17">
    <cfRule type="expression" dxfId="6191" priority="579">
      <formula>$C$17=0</formula>
    </cfRule>
  </conditionalFormatting>
  <conditionalFormatting sqref="M18">
    <cfRule type="expression" dxfId="6190" priority="578">
      <formula>$C$18=0</formula>
    </cfRule>
  </conditionalFormatting>
  <conditionalFormatting sqref="M19">
    <cfRule type="expression" dxfId="6189" priority="577">
      <formula>$C$19=0</formula>
    </cfRule>
  </conditionalFormatting>
  <conditionalFormatting sqref="M20">
    <cfRule type="expression" dxfId="6188" priority="576">
      <formula>$C$20=0</formula>
    </cfRule>
  </conditionalFormatting>
  <conditionalFormatting sqref="M21">
    <cfRule type="expression" dxfId="6187" priority="575">
      <formula>$C$21=0</formula>
    </cfRule>
  </conditionalFormatting>
  <conditionalFormatting sqref="M22">
    <cfRule type="expression" dxfId="6186" priority="574">
      <formula>$C$22=0</formula>
    </cfRule>
  </conditionalFormatting>
  <conditionalFormatting sqref="M23">
    <cfRule type="expression" dxfId="6185" priority="573">
      <formula>$C$23=0</formula>
    </cfRule>
  </conditionalFormatting>
  <conditionalFormatting sqref="M24">
    <cfRule type="expression" dxfId="6184" priority="572">
      <formula>$C$24=0</formula>
    </cfRule>
  </conditionalFormatting>
  <conditionalFormatting sqref="M25">
    <cfRule type="expression" dxfId="6183" priority="571">
      <formula>$C$25=0</formula>
    </cfRule>
  </conditionalFormatting>
  <conditionalFormatting sqref="M26">
    <cfRule type="expression" dxfId="6182" priority="570">
      <formula>$C$26=0</formula>
    </cfRule>
  </conditionalFormatting>
  <conditionalFormatting sqref="M27">
    <cfRule type="expression" dxfId="6181" priority="569">
      <formula>$C$27=0</formula>
    </cfRule>
  </conditionalFormatting>
  <conditionalFormatting sqref="M28">
    <cfRule type="expression" dxfId="6180" priority="568">
      <formula>$C$28=0</formula>
    </cfRule>
  </conditionalFormatting>
  <conditionalFormatting sqref="M29">
    <cfRule type="expression" dxfId="6179" priority="567">
      <formula>$C$29=0</formula>
    </cfRule>
  </conditionalFormatting>
  <conditionalFormatting sqref="M5:M29">
    <cfRule type="expression" dxfId="6178" priority="566">
      <formula>$C$5=0</formula>
    </cfRule>
  </conditionalFormatting>
  <conditionalFormatting sqref="M5:M29">
    <cfRule type="expression" dxfId="6177" priority="565">
      <formula>$C$6=0</formula>
    </cfRule>
  </conditionalFormatting>
  <conditionalFormatting sqref="M7:M11">
    <cfRule type="expression" dxfId="6176" priority="564">
      <formula>$C$7=0</formula>
    </cfRule>
  </conditionalFormatting>
  <conditionalFormatting sqref="M8">
    <cfRule type="expression" dxfId="6175" priority="563">
      <formula>$C$8=0</formula>
    </cfRule>
  </conditionalFormatting>
  <conditionalFormatting sqref="M9">
    <cfRule type="expression" dxfId="6174" priority="562">
      <formula>$C$9=0</formula>
    </cfRule>
  </conditionalFormatting>
  <conditionalFormatting sqref="M10">
    <cfRule type="expression" dxfId="6173" priority="561">
      <formula>$C$10=0</formula>
    </cfRule>
  </conditionalFormatting>
  <conditionalFormatting sqref="M11">
    <cfRule type="expression" dxfId="6172" priority="560">
      <formula>$C$11=0</formula>
    </cfRule>
  </conditionalFormatting>
  <conditionalFormatting sqref="M12:M29">
    <cfRule type="expression" dxfId="6171" priority="559">
      <formula>$C$12=0</formula>
    </cfRule>
  </conditionalFormatting>
  <conditionalFormatting sqref="M13">
    <cfRule type="expression" dxfId="6170" priority="558">
      <formula>$C$13=0</formula>
    </cfRule>
  </conditionalFormatting>
  <conditionalFormatting sqref="M14">
    <cfRule type="expression" dxfId="6169" priority="557">
      <formula>$C$14=0</formula>
    </cfRule>
  </conditionalFormatting>
  <conditionalFormatting sqref="M15">
    <cfRule type="expression" dxfId="6168" priority="556">
      <formula>$C$15=0</formula>
    </cfRule>
  </conditionalFormatting>
  <conditionalFormatting sqref="M16">
    <cfRule type="expression" dxfId="6167" priority="555">
      <formula>$C$16=0</formula>
    </cfRule>
  </conditionalFormatting>
  <conditionalFormatting sqref="M17">
    <cfRule type="expression" dxfId="6166" priority="554">
      <formula>$C$17=0</formula>
    </cfRule>
  </conditionalFormatting>
  <conditionalFormatting sqref="M18:M29">
    <cfRule type="expression" dxfId="6165" priority="553">
      <formula>$C$18=0</formula>
    </cfRule>
  </conditionalFormatting>
  <conditionalFormatting sqref="M19">
    <cfRule type="expression" dxfId="6164" priority="552">
      <formula>$C$19=0</formula>
    </cfRule>
  </conditionalFormatting>
  <conditionalFormatting sqref="M20">
    <cfRule type="expression" dxfId="6163" priority="551">
      <formula>$C$20=0</formula>
    </cfRule>
  </conditionalFormatting>
  <conditionalFormatting sqref="M21">
    <cfRule type="expression" dxfId="6162" priority="550">
      <formula>$C$21=0</formula>
    </cfRule>
  </conditionalFormatting>
  <conditionalFormatting sqref="M22">
    <cfRule type="expression" dxfId="6161" priority="549">
      <formula>$C$22=0</formula>
    </cfRule>
  </conditionalFormatting>
  <conditionalFormatting sqref="M23">
    <cfRule type="expression" dxfId="6160" priority="548">
      <formula>$C$23=0</formula>
    </cfRule>
  </conditionalFormatting>
  <conditionalFormatting sqref="M24">
    <cfRule type="expression" dxfId="6159" priority="547">
      <formula>$C$24=0</formula>
    </cfRule>
  </conditionalFormatting>
  <conditionalFormatting sqref="M25">
    <cfRule type="expression" dxfId="6158" priority="546">
      <formula>$C$25=0</formula>
    </cfRule>
  </conditionalFormatting>
  <conditionalFormatting sqref="M26">
    <cfRule type="expression" dxfId="6157" priority="545">
      <formula>$C$26=0</formula>
    </cfRule>
  </conditionalFormatting>
  <conditionalFormatting sqref="M27">
    <cfRule type="expression" dxfId="6156" priority="544">
      <formula>$C$27=0</formula>
    </cfRule>
  </conditionalFormatting>
  <conditionalFormatting sqref="M28">
    <cfRule type="expression" dxfId="6155" priority="543">
      <formula>$C$28=0</formula>
    </cfRule>
  </conditionalFormatting>
  <conditionalFormatting sqref="M29">
    <cfRule type="expression" dxfId="6154" priority="542">
      <formula>$C$29=0</formula>
    </cfRule>
  </conditionalFormatting>
  <conditionalFormatting sqref="M12:M29">
    <cfRule type="expression" dxfId="6153" priority="541">
      <formula>$C$5=0</formula>
    </cfRule>
  </conditionalFormatting>
  <conditionalFormatting sqref="M12:M29">
    <cfRule type="expression" dxfId="6152" priority="540">
      <formula>$C$6=0</formula>
    </cfRule>
  </conditionalFormatting>
  <conditionalFormatting sqref="M12:M29">
    <cfRule type="expression" dxfId="6151" priority="539">
      <formula>$C$7=0</formula>
    </cfRule>
  </conditionalFormatting>
  <conditionalFormatting sqref="M12:M29">
    <cfRule type="expression" dxfId="6150" priority="538">
      <formula>$C$11=0</formula>
    </cfRule>
  </conditionalFormatting>
  <conditionalFormatting sqref="AB5:AB29">
    <cfRule type="expression" dxfId="6149" priority="537">
      <formula>$C$5=0</formula>
    </cfRule>
  </conditionalFormatting>
  <conditionalFormatting sqref="AB6">
    <cfRule type="expression" dxfId="6148" priority="536">
      <formula>$C$6=0</formula>
    </cfRule>
  </conditionalFormatting>
  <conditionalFormatting sqref="AB7">
    <cfRule type="expression" dxfId="6147" priority="535">
      <formula>$C$7=0</formula>
    </cfRule>
  </conditionalFormatting>
  <conditionalFormatting sqref="AB8">
    <cfRule type="expression" dxfId="6146" priority="534">
      <formula>$C$8=0</formula>
    </cfRule>
  </conditionalFormatting>
  <conditionalFormatting sqref="AB9">
    <cfRule type="expression" dxfId="6145" priority="533">
      <formula>$C$9=0</formula>
    </cfRule>
  </conditionalFormatting>
  <conditionalFormatting sqref="AB10">
    <cfRule type="expression" dxfId="6144" priority="532">
      <formula>$C$10=0</formula>
    </cfRule>
  </conditionalFormatting>
  <conditionalFormatting sqref="AB11">
    <cfRule type="expression" dxfId="6143" priority="531">
      <formula>$C$11=0</formula>
    </cfRule>
  </conditionalFormatting>
  <conditionalFormatting sqref="AB12">
    <cfRule type="expression" dxfId="6142" priority="530">
      <formula>$C$12=0</formula>
    </cfRule>
  </conditionalFormatting>
  <conditionalFormatting sqref="AB13">
    <cfRule type="expression" dxfId="6141" priority="529">
      <formula>$C$13=0</formula>
    </cfRule>
  </conditionalFormatting>
  <conditionalFormatting sqref="AB14">
    <cfRule type="expression" dxfId="6140" priority="528">
      <formula>$C$14=0</formula>
    </cfRule>
  </conditionalFormatting>
  <conditionalFormatting sqref="AB15">
    <cfRule type="expression" dxfId="6139" priority="527">
      <formula>$C$15=0</formula>
    </cfRule>
  </conditionalFormatting>
  <conditionalFormatting sqref="AB16">
    <cfRule type="expression" dxfId="6138" priority="526">
      <formula>$C$16=0</formula>
    </cfRule>
  </conditionalFormatting>
  <conditionalFormatting sqref="AB17">
    <cfRule type="expression" dxfId="6137" priority="525">
      <formula>$C$17=0</formula>
    </cfRule>
  </conditionalFormatting>
  <conditionalFormatting sqref="AB18">
    <cfRule type="expression" dxfId="6136" priority="524">
      <formula>$C$18=0</formula>
    </cfRule>
  </conditionalFormatting>
  <conditionalFormatting sqref="AB19">
    <cfRule type="expression" dxfId="6135" priority="523">
      <formula>$C$19=0</formula>
    </cfRule>
  </conditionalFormatting>
  <conditionalFormatting sqref="AB20">
    <cfRule type="expression" dxfId="6134" priority="522">
      <formula>$C$20=0</formula>
    </cfRule>
  </conditionalFormatting>
  <conditionalFormatting sqref="AB21">
    <cfRule type="expression" dxfId="6133" priority="521">
      <formula>$C$21=0</formula>
    </cfRule>
  </conditionalFormatting>
  <conditionalFormatting sqref="AB22">
    <cfRule type="expression" dxfId="6132" priority="520">
      <formula>$C$22=0</formula>
    </cfRule>
  </conditionalFormatting>
  <conditionalFormatting sqref="AB23">
    <cfRule type="expression" dxfId="6131" priority="519">
      <formula>$C$23=0</formula>
    </cfRule>
  </conditionalFormatting>
  <conditionalFormatting sqref="AB24">
    <cfRule type="expression" dxfId="6130" priority="518">
      <formula>$C$24=0</formula>
    </cfRule>
  </conditionalFormatting>
  <conditionalFormatting sqref="AB25">
    <cfRule type="expression" dxfId="6129" priority="517">
      <formula>$C$25=0</formula>
    </cfRule>
  </conditionalFormatting>
  <conditionalFormatting sqref="AB26">
    <cfRule type="expression" dxfId="6128" priority="516">
      <formula>$C$26=0</formula>
    </cfRule>
  </conditionalFormatting>
  <conditionalFormatting sqref="AB27">
    <cfRule type="expression" dxfId="6127" priority="515">
      <formula>$C$27=0</formula>
    </cfRule>
  </conditionalFormatting>
  <conditionalFormatting sqref="AB28">
    <cfRule type="expression" dxfId="6126" priority="514">
      <formula>$C$28=0</formula>
    </cfRule>
  </conditionalFormatting>
  <conditionalFormatting sqref="AB29">
    <cfRule type="expression" dxfId="6125" priority="513">
      <formula>$C$29=0</formula>
    </cfRule>
  </conditionalFormatting>
  <conditionalFormatting sqref="AB5:AB29">
    <cfRule type="expression" dxfId="6124" priority="512">
      <formula>$C$5=0</formula>
    </cfRule>
  </conditionalFormatting>
  <conditionalFormatting sqref="AB6">
    <cfRule type="expression" dxfId="6123" priority="511">
      <formula>$C$6=0</formula>
    </cfRule>
  </conditionalFormatting>
  <conditionalFormatting sqref="AB7">
    <cfRule type="expression" dxfId="6122" priority="510">
      <formula>$C$7=0</formula>
    </cfRule>
  </conditionalFormatting>
  <conditionalFormatting sqref="AB8">
    <cfRule type="expression" dxfId="6121" priority="509">
      <formula>$C$8=0</formula>
    </cfRule>
  </conditionalFormatting>
  <conditionalFormatting sqref="AB9">
    <cfRule type="expression" dxfId="6120" priority="508">
      <formula>$C$9=0</formula>
    </cfRule>
  </conditionalFormatting>
  <conditionalFormatting sqref="AB10">
    <cfRule type="expression" dxfId="6119" priority="507">
      <formula>$C$10=0</formula>
    </cfRule>
  </conditionalFormatting>
  <conditionalFormatting sqref="AB11">
    <cfRule type="expression" dxfId="6118" priority="506">
      <formula>$C$11=0</formula>
    </cfRule>
  </conditionalFormatting>
  <conditionalFormatting sqref="AB12">
    <cfRule type="expression" dxfId="6117" priority="505">
      <formula>$C$12=0</formula>
    </cfRule>
  </conditionalFormatting>
  <conditionalFormatting sqref="AB13">
    <cfRule type="expression" dxfId="6116" priority="504">
      <formula>$C$13=0</formula>
    </cfRule>
  </conditionalFormatting>
  <conditionalFormatting sqref="AB14">
    <cfRule type="expression" dxfId="6115" priority="503">
      <formula>$C$14=0</formula>
    </cfRule>
  </conditionalFormatting>
  <conditionalFormatting sqref="AB15">
    <cfRule type="expression" dxfId="6114" priority="502">
      <formula>$C$15=0</formula>
    </cfRule>
  </conditionalFormatting>
  <conditionalFormatting sqref="AB16">
    <cfRule type="expression" dxfId="6113" priority="501">
      <formula>$C$16=0</formula>
    </cfRule>
  </conditionalFormatting>
  <conditionalFormatting sqref="AB17">
    <cfRule type="expression" dxfId="6112" priority="500">
      <formula>$C$17=0</formula>
    </cfRule>
  </conditionalFormatting>
  <conditionalFormatting sqref="AB18">
    <cfRule type="expression" dxfId="6111" priority="499">
      <formula>$C$18=0</formula>
    </cfRule>
  </conditionalFormatting>
  <conditionalFormatting sqref="AB19">
    <cfRule type="expression" dxfId="6110" priority="498">
      <formula>$C$19=0</formula>
    </cfRule>
  </conditionalFormatting>
  <conditionalFormatting sqref="AB20">
    <cfRule type="expression" dxfId="6109" priority="497">
      <formula>$C$20=0</formula>
    </cfRule>
  </conditionalFormatting>
  <conditionalFormatting sqref="AB21">
    <cfRule type="expression" dxfId="6108" priority="496">
      <formula>$C$21=0</formula>
    </cfRule>
  </conditionalFormatting>
  <conditionalFormatting sqref="AB22">
    <cfRule type="expression" dxfId="6107" priority="495">
      <formula>$C$22=0</formula>
    </cfRule>
  </conditionalFormatting>
  <conditionalFormatting sqref="AB23">
    <cfRule type="expression" dxfId="6106" priority="494">
      <formula>$C$23=0</formula>
    </cfRule>
  </conditionalFormatting>
  <conditionalFormatting sqref="AB24">
    <cfRule type="expression" dxfId="6105" priority="493">
      <formula>$C$24=0</formula>
    </cfRule>
  </conditionalFormatting>
  <conditionalFormatting sqref="AB25">
    <cfRule type="expression" dxfId="6104" priority="492">
      <formula>$C$25=0</formula>
    </cfRule>
  </conditionalFormatting>
  <conditionalFormatting sqref="AB26">
    <cfRule type="expression" dxfId="6103" priority="491">
      <formula>$C$26=0</formula>
    </cfRule>
  </conditionalFormatting>
  <conditionalFormatting sqref="AB27">
    <cfRule type="expression" dxfId="6102" priority="490">
      <formula>$C$27=0</formula>
    </cfRule>
  </conditionalFormatting>
  <conditionalFormatting sqref="AB28">
    <cfRule type="expression" dxfId="6101" priority="489">
      <formula>$C$28=0</formula>
    </cfRule>
  </conditionalFormatting>
  <conditionalFormatting sqref="AB29">
    <cfRule type="expression" dxfId="6100" priority="488">
      <formula>$C$29=0</formula>
    </cfRule>
  </conditionalFormatting>
  <conditionalFormatting sqref="AB5:AB29">
    <cfRule type="expression" dxfId="6099" priority="487">
      <formula>$C$5=0</formula>
    </cfRule>
  </conditionalFormatting>
  <conditionalFormatting sqref="AB6">
    <cfRule type="expression" dxfId="6098" priority="486">
      <formula>$C$6=0</formula>
    </cfRule>
  </conditionalFormatting>
  <conditionalFormatting sqref="AB7">
    <cfRule type="expression" dxfId="6097" priority="485">
      <formula>$C$7=0</formula>
    </cfRule>
  </conditionalFormatting>
  <conditionalFormatting sqref="AB8">
    <cfRule type="expression" dxfId="6096" priority="484">
      <formula>$C$8=0</formula>
    </cfRule>
  </conditionalFormatting>
  <conditionalFormatting sqref="AB9">
    <cfRule type="expression" dxfId="6095" priority="483">
      <formula>$C$9=0</formula>
    </cfRule>
  </conditionalFormatting>
  <conditionalFormatting sqref="AB10">
    <cfRule type="expression" dxfId="6094" priority="482">
      <formula>$C$10=0</formula>
    </cfRule>
  </conditionalFormatting>
  <conditionalFormatting sqref="AB11">
    <cfRule type="expression" dxfId="6093" priority="481">
      <formula>$C$11=0</formula>
    </cfRule>
  </conditionalFormatting>
  <conditionalFormatting sqref="AB12">
    <cfRule type="expression" dxfId="6092" priority="480">
      <formula>$C$12=0</formula>
    </cfRule>
  </conditionalFormatting>
  <conditionalFormatting sqref="AB13">
    <cfRule type="expression" dxfId="6091" priority="479">
      <formula>$C$13=0</formula>
    </cfRule>
  </conditionalFormatting>
  <conditionalFormatting sqref="AB14">
    <cfRule type="expression" dxfId="6090" priority="478">
      <formula>$C$14=0</formula>
    </cfRule>
  </conditionalFormatting>
  <conditionalFormatting sqref="AB15">
    <cfRule type="expression" dxfId="6089" priority="477">
      <formula>$C$15=0</formula>
    </cfRule>
  </conditionalFormatting>
  <conditionalFormatting sqref="AB16">
    <cfRule type="expression" dxfId="6088" priority="476">
      <formula>$C$16=0</formula>
    </cfRule>
  </conditionalFormatting>
  <conditionalFormatting sqref="AB17">
    <cfRule type="expression" dxfId="6087" priority="475">
      <formula>$C$17=0</formula>
    </cfRule>
  </conditionalFormatting>
  <conditionalFormatting sqref="AB18">
    <cfRule type="expression" dxfId="6086" priority="474">
      <formula>$C$18=0</formula>
    </cfRule>
  </conditionalFormatting>
  <conditionalFormatting sqref="AB19">
    <cfRule type="expression" dxfId="6085" priority="473">
      <formula>$C$19=0</formula>
    </cfRule>
  </conditionalFormatting>
  <conditionalFormatting sqref="AB20">
    <cfRule type="expression" dxfId="6084" priority="472">
      <formula>$C$20=0</formula>
    </cfRule>
  </conditionalFormatting>
  <conditionalFormatting sqref="AB21">
    <cfRule type="expression" dxfId="6083" priority="471">
      <formula>$C$21=0</formula>
    </cfRule>
  </conditionalFormatting>
  <conditionalFormatting sqref="AB22">
    <cfRule type="expression" dxfId="6082" priority="470">
      <formula>$C$22=0</formula>
    </cfRule>
  </conditionalFormatting>
  <conditionalFormatting sqref="AB23">
    <cfRule type="expression" dxfId="6081" priority="469">
      <formula>$C$23=0</formula>
    </cfRule>
  </conditionalFormatting>
  <conditionalFormatting sqref="AB24">
    <cfRule type="expression" dxfId="6080" priority="468">
      <formula>$C$24=0</formula>
    </cfRule>
  </conditionalFormatting>
  <conditionalFormatting sqref="AB25">
    <cfRule type="expression" dxfId="6079" priority="467">
      <formula>$C$25=0</formula>
    </cfRule>
  </conditionalFormatting>
  <conditionalFormatting sqref="AB26">
    <cfRule type="expression" dxfId="6078" priority="466">
      <formula>$C$26=0</formula>
    </cfRule>
  </conditionalFormatting>
  <conditionalFormatting sqref="AB27">
    <cfRule type="expression" dxfId="6077" priority="465">
      <formula>$C$27=0</formula>
    </cfRule>
  </conditionalFormatting>
  <conditionalFormatting sqref="AB28">
    <cfRule type="expression" dxfId="6076" priority="464">
      <formula>$C$28=0</formula>
    </cfRule>
  </conditionalFormatting>
  <conditionalFormatting sqref="AB29">
    <cfRule type="expression" dxfId="6075" priority="463">
      <formula>$C$29=0</formula>
    </cfRule>
  </conditionalFormatting>
  <conditionalFormatting sqref="AB5:AB29">
    <cfRule type="expression" dxfId="6074" priority="462">
      <formula>$C$5=0</formula>
    </cfRule>
  </conditionalFormatting>
  <conditionalFormatting sqref="AB6">
    <cfRule type="expression" dxfId="6073" priority="461">
      <formula>$C$6=0</formula>
    </cfRule>
  </conditionalFormatting>
  <conditionalFormatting sqref="AB7">
    <cfRule type="expression" dxfId="6072" priority="460">
      <formula>$C$7=0</formula>
    </cfRule>
  </conditionalFormatting>
  <conditionalFormatting sqref="AB8">
    <cfRule type="expression" dxfId="6071" priority="459">
      <formula>$C$8=0</formula>
    </cfRule>
  </conditionalFormatting>
  <conditionalFormatting sqref="AB9">
    <cfRule type="expression" dxfId="6070" priority="458">
      <formula>$C$9=0</formula>
    </cfRule>
  </conditionalFormatting>
  <conditionalFormatting sqref="AB10">
    <cfRule type="expression" dxfId="6069" priority="457">
      <formula>$C$10=0</formula>
    </cfRule>
  </conditionalFormatting>
  <conditionalFormatting sqref="AB11">
    <cfRule type="expression" dxfId="6068" priority="456">
      <formula>$C$11=0</formula>
    </cfRule>
  </conditionalFormatting>
  <conditionalFormatting sqref="AB12">
    <cfRule type="expression" dxfId="6067" priority="455">
      <formula>$C$12=0</formula>
    </cfRule>
  </conditionalFormatting>
  <conditionalFormatting sqref="AB13">
    <cfRule type="expression" dxfId="6066" priority="454">
      <formula>$C$13=0</formula>
    </cfRule>
  </conditionalFormatting>
  <conditionalFormatting sqref="AB14">
    <cfRule type="expression" dxfId="6065" priority="453">
      <formula>$C$14=0</formula>
    </cfRule>
  </conditionalFormatting>
  <conditionalFormatting sqref="AB15">
    <cfRule type="expression" dxfId="6064" priority="452">
      <formula>$C$15=0</formula>
    </cfRule>
  </conditionalFormatting>
  <conditionalFormatting sqref="AB16">
    <cfRule type="expression" dxfId="6063" priority="451">
      <formula>$C$16=0</formula>
    </cfRule>
  </conditionalFormatting>
  <conditionalFormatting sqref="AB17">
    <cfRule type="expression" dxfId="6062" priority="450">
      <formula>$C$17=0</formula>
    </cfRule>
  </conditionalFormatting>
  <conditionalFormatting sqref="AB18">
    <cfRule type="expression" dxfId="6061" priority="449">
      <formula>$C$18=0</formula>
    </cfRule>
  </conditionalFormatting>
  <conditionalFormatting sqref="AB19">
    <cfRule type="expression" dxfId="6060" priority="448">
      <formula>$C$19=0</formula>
    </cfRule>
  </conditionalFormatting>
  <conditionalFormatting sqref="AB20">
    <cfRule type="expression" dxfId="6059" priority="447">
      <formula>$C$20=0</formula>
    </cfRule>
  </conditionalFormatting>
  <conditionalFormatting sqref="AB21">
    <cfRule type="expression" dxfId="6058" priority="446">
      <formula>$C$21=0</formula>
    </cfRule>
  </conditionalFormatting>
  <conditionalFormatting sqref="AB22">
    <cfRule type="expression" dxfId="6057" priority="445">
      <formula>$C$22=0</formula>
    </cfRule>
  </conditionalFormatting>
  <conditionalFormatting sqref="AB23">
    <cfRule type="expression" dxfId="6056" priority="444">
      <formula>$C$23=0</formula>
    </cfRule>
  </conditionalFormatting>
  <conditionalFormatting sqref="AB24">
    <cfRule type="expression" dxfId="6055" priority="443">
      <formula>$C$24=0</formula>
    </cfRule>
  </conditionalFormatting>
  <conditionalFormatting sqref="AB25">
    <cfRule type="expression" dxfId="6054" priority="442">
      <formula>$C$25=0</formula>
    </cfRule>
  </conditionalFormatting>
  <conditionalFormatting sqref="AB26">
    <cfRule type="expression" dxfId="6053" priority="441">
      <formula>$C$26=0</formula>
    </cfRule>
  </conditionalFormatting>
  <conditionalFormatting sqref="AB27">
    <cfRule type="expression" dxfId="6052" priority="440">
      <formula>$C$27=0</formula>
    </cfRule>
  </conditionalFormatting>
  <conditionalFormatting sqref="AB28">
    <cfRule type="expression" dxfId="6051" priority="439">
      <formula>$C$28=0</formula>
    </cfRule>
  </conditionalFormatting>
  <conditionalFormatting sqref="AB29">
    <cfRule type="expression" dxfId="6050" priority="438">
      <formula>$C$29=0</formula>
    </cfRule>
  </conditionalFormatting>
  <conditionalFormatting sqref="AB5:AB29">
    <cfRule type="expression" dxfId="6049" priority="437">
      <formula>$C$5=0</formula>
    </cfRule>
  </conditionalFormatting>
  <conditionalFormatting sqref="AB6">
    <cfRule type="expression" dxfId="6048" priority="436">
      <formula>$C$6=0</formula>
    </cfRule>
  </conditionalFormatting>
  <conditionalFormatting sqref="AB7">
    <cfRule type="expression" dxfId="6047" priority="435">
      <formula>$C$7=0</formula>
    </cfRule>
  </conditionalFormatting>
  <conditionalFormatting sqref="AB8">
    <cfRule type="expression" dxfId="6046" priority="434">
      <formula>$C$8=0</formula>
    </cfRule>
  </conditionalFormatting>
  <conditionalFormatting sqref="AB9">
    <cfRule type="expression" dxfId="6045" priority="433">
      <formula>$C$9=0</formula>
    </cfRule>
  </conditionalFormatting>
  <conditionalFormatting sqref="AB10">
    <cfRule type="expression" dxfId="6044" priority="432">
      <formula>$C$10=0</formula>
    </cfRule>
  </conditionalFormatting>
  <conditionalFormatting sqref="AB11">
    <cfRule type="expression" dxfId="6043" priority="431">
      <formula>$C$11=0</formula>
    </cfRule>
  </conditionalFormatting>
  <conditionalFormatting sqref="AB12">
    <cfRule type="expression" dxfId="6042" priority="430">
      <formula>$C$12=0</formula>
    </cfRule>
  </conditionalFormatting>
  <conditionalFormatting sqref="AB13">
    <cfRule type="expression" dxfId="6041" priority="429">
      <formula>$C$13=0</formula>
    </cfRule>
  </conditionalFormatting>
  <conditionalFormatting sqref="AB14">
    <cfRule type="expression" dxfId="6040" priority="428">
      <formula>$C$14=0</formula>
    </cfRule>
  </conditionalFormatting>
  <conditionalFormatting sqref="AB15">
    <cfRule type="expression" dxfId="6039" priority="427">
      <formula>$C$15=0</formula>
    </cfRule>
  </conditionalFormatting>
  <conditionalFormatting sqref="AB16">
    <cfRule type="expression" dxfId="6038" priority="426">
      <formula>$C$16=0</formula>
    </cfRule>
  </conditionalFormatting>
  <conditionalFormatting sqref="AB17">
    <cfRule type="expression" dxfId="6037" priority="425">
      <formula>$C$17=0</formula>
    </cfRule>
  </conditionalFormatting>
  <conditionalFormatting sqref="AB18">
    <cfRule type="expression" dxfId="6036" priority="424">
      <formula>$C$18=0</formula>
    </cfRule>
  </conditionalFormatting>
  <conditionalFormatting sqref="AB19">
    <cfRule type="expression" dxfId="6035" priority="423">
      <formula>$C$19=0</formula>
    </cfRule>
  </conditionalFormatting>
  <conditionalFormatting sqref="AB20">
    <cfRule type="expression" dxfId="6034" priority="422">
      <formula>$C$20=0</formula>
    </cfRule>
  </conditionalFormatting>
  <conditionalFormatting sqref="AB21">
    <cfRule type="expression" dxfId="6033" priority="421">
      <formula>$C$21=0</formula>
    </cfRule>
  </conditionalFormatting>
  <conditionalFormatting sqref="AB22">
    <cfRule type="expression" dxfId="6032" priority="420">
      <formula>$C$22=0</formula>
    </cfRule>
  </conditionalFormatting>
  <conditionalFormatting sqref="AB23">
    <cfRule type="expression" dxfId="6031" priority="419">
      <formula>$C$23=0</formula>
    </cfRule>
  </conditionalFormatting>
  <conditionalFormatting sqref="AB24">
    <cfRule type="expression" dxfId="6030" priority="418">
      <formula>$C$24=0</formula>
    </cfRule>
  </conditionalFormatting>
  <conditionalFormatting sqref="AB25">
    <cfRule type="expression" dxfId="6029" priority="417">
      <formula>$C$25=0</formula>
    </cfRule>
  </conditionalFormatting>
  <conditionalFormatting sqref="AB26">
    <cfRule type="expression" dxfId="6028" priority="416">
      <formula>$C$26=0</formula>
    </cfRule>
  </conditionalFormatting>
  <conditionalFormatting sqref="AB27">
    <cfRule type="expression" dxfId="6027" priority="415">
      <formula>$C$27=0</formula>
    </cfRule>
  </conditionalFormatting>
  <conditionalFormatting sqref="AB28">
    <cfRule type="expression" dxfId="6026" priority="414">
      <formula>$C$28=0</formula>
    </cfRule>
  </conditionalFormatting>
  <conditionalFormatting sqref="AB29">
    <cfRule type="expression" dxfId="6025" priority="413">
      <formula>$C$29=0</formula>
    </cfRule>
  </conditionalFormatting>
  <conditionalFormatting sqref="AB5:AB29">
    <cfRule type="expression" dxfId="6024" priority="412">
      <formula>$C$5=0</formula>
    </cfRule>
  </conditionalFormatting>
  <conditionalFormatting sqref="AB6">
    <cfRule type="expression" dxfId="6023" priority="411">
      <formula>$C$6=0</formula>
    </cfRule>
  </conditionalFormatting>
  <conditionalFormatting sqref="AB7">
    <cfRule type="expression" dxfId="6022" priority="410">
      <formula>$C$7=0</formula>
    </cfRule>
  </conditionalFormatting>
  <conditionalFormatting sqref="AB8">
    <cfRule type="expression" dxfId="6021" priority="409">
      <formula>$C$8=0</formula>
    </cfRule>
  </conditionalFormatting>
  <conditionalFormatting sqref="AB9">
    <cfRule type="expression" dxfId="6020" priority="408">
      <formula>$C$9=0</formula>
    </cfRule>
  </conditionalFormatting>
  <conditionalFormatting sqref="AB10">
    <cfRule type="expression" dxfId="6019" priority="407">
      <formula>$C$10=0</formula>
    </cfRule>
  </conditionalFormatting>
  <conditionalFormatting sqref="AB11">
    <cfRule type="expression" dxfId="6018" priority="406">
      <formula>$C$11=0</formula>
    </cfRule>
  </conditionalFormatting>
  <conditionalFormatting sqref="AB12">
    <cfRule type="expression" dxfId="6017" priority="405">
      <formula>$C$12=0</formula>
    </cfRule>
  </conditionalFormatting>
  <conditionalFormatting sqref="AB13">
    <cfRule type="expression" dxfId="6016" priority="404">
      <formula>$C$13=0</formula>
    </cfRule>
  </conditionalFormatting>
  <conditionalFormatting sqref="AB14">
    <cfRule type="expression" dxfId="6015" priority="403">
      <formula>$C$14=0</formula>
    </cfRule>
  </conditionalFormatting>
  <conditionalFormatting sqref="AB15">
    <cfRule type="expression" dxfId="6014" priority="402">
      <formula>$C$15=0</formula>
    </cfRule>
  </conditionalFormatting>
  <conditionalFormatting sqref="AB16">
    <cfRule type="expression" dxfId="6013" priority="401">
      <formula>$C$16=0</formula>
    </cfRule>
  </conditionalFormatting>
  <conditionalFormatting sqref="AB17">
    <cfRule type="expression" dxfId="6012" priority="400">
      <formula>$C$17=0</formula>
    </cfRule>
  </conditionalFormatting>
  <conditionalFormatting sqref="AB18">
    <cfRule type="expression" dxfId="6011" priority="399">
      <formula>$C$18=0</formula>
    </cfRule>
  </conditionalFormatting>
  <conditionalFormatting sqref="AB19">
    <cfRule type="expression" dxfId="6010" priority="398">
      <formula>$C$19=0</formula>
    </cfRule>
  </conditionalFormatting>
  <conditionalFormatting sqref="AB20">
    <cfRule type="expression" dxfId="6009" priority="397">
      <formula>$C$20=0</formula>
    </cfRule>
  </conditionalFormatting>
  <conditionalFormatting sqref="AB21">
    <cfRule type="expression" dxfId="6008" priority="396">
      <formula>$C$21=0</formula>
    </cfRule>
  </conditionalFormatting>
  <conditionalFormatting sqref="AB22">
    <cfRule type="expression" dxfId="6007" priority="395">
      <formula>$C$22=0</formula>
    </cfRule>
  </conditionalFormatting>
  <conditionalFormatting sqref="AB23">
    <cfRule type="expression" dxfId="6006" priority="394">
      <formula>$C$23=0</formula>
    </cfRule>
  </conditionalFormatting>
  <conditionalFormatting sqref="AB24">
    <cfRule type="expression" dxfId="6005" priority="393">
      <formula>$C$24=0</formula>
    </cfRule>
  </conditionalFormatting>
  <conditionalFormatting sqref="AB25">
    <cfRule type="expression" dxfId="6004" priority="392">
      <formula>$C$25=0</formula>
    </cfRule>
  </conditionalFormatting>
  <conditionalFormatting sqref="AB26">
    <cfRule type="expression" dxfId="6003" priority="391">
      <formula>$C$26=0</formula>
    </cfRule>
  </conditionalFormatting>
  <conditionalFormatting sqref="AB27">
    <cfRule type="expression" dxfId="6002" priority="390">
      <formula>$C$27=0</formula>
    </cfRule>
  </conditionalFormatting>
  <conditionalFormatting sqref="AB28">
    <cfRule type="expression" dxfId="6001" priority="389">
      <formula>$C$28=0</formula>
    </cfRule>
  </conditionalFormatting>
  <conditionalFormatting sqref="AB29">
    <cfRule type="expression" dxfId="6000" priority="388">
      <formula>$C$29=0</formula>
    </cfRule>
  </conditionalFormatting>
  <conditionalFormatting sqref="AB5:AB29">
    <cfRule type="expression" dxfId="5999" priority="387">
      <formula>$C$5=0</formula>
    </cfRule>
  </conditionalFormatting>
  <conditionalFormatting sqref="AB6">
    <cfRule type="expression" dxfId="5998" priority="386">
      <formula>$C$6=0</formula>
    </cfRule>
  </conditionalFormatting>
  <conditionalFormatting sqref="AB7">
    <cfRule type="expression" dxfId="5997" priority="385">
      <formula>$C$7=0</formula>
    </cfRule>
  </conditionalFormatting>
  <conditionalFormatting sqref="AB8">
    <cfRule type="expression" dxfId="5996" priority="384">
      <formula>$C$8=0</formula>
    </cfRule>
  </conditionalFormatting>
  <conditionalFormatting sqref="AB9">
    <cfRule type="expression" dxfId="5995" priority="383">
      <formula>$C$9=0</formula>
    </cfRule>
  </conditionalFormatting>
  <conditionalFormatting sqref="AB10">
    <cfRule type="expression" dxfId="5994" priority="382">
      <formula>$C$10=0</formula>
    </cfRule>
  </conditionalFormatting>
  <conditionalFormatting sqref="AB11">
    <cfRule type="expression" dxfId="5993" priority="381">
      <formula>$C$11=0</formula>
    </cfRule>
  </conditionalFormatting>
  <conditionalFormatting sqref="AB12">
    <cfRule type="expression" dxfId="5992" priority="380">
      <formula>$C$12=0</formula>
    </cfRule>
  </conditionalFormatting>
  <conditionalFormatting sqref="AB13">
    <cfRule type="expression" dxfId="5991" priority="379">
      <formula>$C$13=0</formula>
    </cfRule>
  </conditionalFormatting>
  <conditionalFormatting sqref="AB14">
    <cfRule type="expression" dxfId="5990" priority="378">
      <formula>$C$14=0</formula>
    </cfRule>
  </conditionalFormatting>
  <conditionalFormatting sqref="AB15">
    <cfRule type="expression" dxfId="5989" priority="377">
      <formula>$C$15=0</formula>
    </cfRule>
  </conditionalFormatting>
  <conditionalFormatting sqref="AB16">
    <cfRule type="expression" dxfId="5988" priority="376">
      <formula>$C$16=0</formula>
    </cfRule>
  </conditionalFormatting>
  <conditionalFormatting sqref="AB17">
    <cfRule type="expression" dxfId="5987" priority="375">
      <formula>$C$17=0</formula>
    </cfRule>
  </conditionalFormatting>
  <conditionalFormatting sqref="AB18">
    <cfRule type="expression" dxfId="5986" priority="374">
      <formula>$C$18=0</formula>
    </cfRule>
  </conditionalFormatting>
  <conditionalFormatting sqref="AB19">
    <cfRule type="expression" dxfId="5985" priority="373">
      <formula>$C$19=0</formula>
    </cfRule>
  </conditionalFormatting>
  <conditionalFormatting sqref="AB20">
    <cfRule type="expression" dxfId="5984" priority="372">
      <formula>$C$20=0</formula>
    </cfRule>
  </conditionalFormatting>
  <conditionalFormatting sqref="AB21">
    <cfRule type="expression" dxfId="5983" priority="371">
      <formula>$C$21=0</formula>
    </cfRule>
  </conditionalFormatting>
  <conditionalFormatting sqref="AB22">
    <cfRule type="expression" dxfId="5982" priority="370">
      <formula>$C$22=0</formula>
    </cfRule>
  </conditionalFormatting>
  <conditionalFormatting sqref="AB23">
    <cfRule type="expression" dxfId="5981" priority="369">
      <formula>$C$23=0</formula>
    </cfRule>
  </conditionalFormatting>
  <conditionalFormatting sqref="AB24">
    <cfRule type="expression" dxfId="5980" priority="368">
      <formula>$C$24=0</formula>
    </cfRule>
  </conditionalFormatting>
  <conditionalFormatting sqref="AB25">
    <cfRule type="expression" dxfId="5979" priority="367">
      <formula>$C$25=0</formula>
    </cfRule>
  </conditionalFormatting>
  <conditionalFormatting sqref="AB26">
    <cfRule type="expression" dxfId="5978" priority="366">
      <formula>$C$26=0</formula>
    </cfRule>
  </conditionalFormatting>
  <conditionalFormatting sqref="AB27">
    <cfRule type="expression" dxfId="5977" priority="365">
      <formula>$C$27=0</formula>
    </cfRule>
  </conditionalFormatting>
  <conditionalFormatting sqref="AB28">
    <cfRule type="expression" dxfId="5976" priority="364">
      <formula>$C$28=0</formula>
    </cfRule>
  </conditionalFormatting>
  <conditionalFormatting sqref="AB29">
    <cfRule type="expression" dxfId="5975" priority="363">
      <formula>$C$29=0</formula>
    </cfRule>
  </conditionalFormatting>
  <conditionalFormatting sqref="AB5:AB29">
    <cfRule type="expression" dxfId="5974" priority="362">
      <formula>$C$6=0</formula>
    </cfRule>
  </conditionalFormatting>
  <conditionalFormatting sqref="AD5:AE5">
    <cfRule type="expression" dxfId="5973" priority="360">
      <formula>D5=0</formula>
    </cfRule>
    <cfRule type="iconSet" priority="361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5972" priority="358">
      <formula>D6=0</formula>
    </cfRule>
    <cfRule type="iconSet" priority="359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5971" priority="356">
      <formula>D7=0</formula>
    </cfRule>
    <cfRule type="iconSet" priority="357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5970" priority="354">
      <formula>D8=0</formula>
    </cfRule>
    <cfRule type="iconSet" priority="355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5969" priority="352">
      <formula>D9=0</formula>
    </cfRule>
    <cfRule type="iconSet" priority="353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5968" priority="350">
      <formula>D10=0</formula>
    </cfRule>
    <cfRule type="iconSet" priority="351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5967" priority="348">
      <formula>D11=0</formula>
    </cfRule>
    <cfRule type="iconSet" priority="349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5966" priority="346">
      <formula>D12=0</formula>
    </cfRule>
    <cfRule type="iconSet" priority="347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5965" priority="344">
      <formula>D13=0</formula>
    </cfRule>
    <cfRule type="iconSet" priority="345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5964" priority="342">
      <formula>D14=0</formula>
    </cfRule>
    <cfRule type="iconSet" priority="343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5963" priority="340">
      <formula>D15=0</formula>
    </cfRule>
    <cfRule type="iconSet" priority="341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5962" priority="338">
      <formula>D16=0</formula>
    </cfRule>
    <cfRule type="iconSet" priority="339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5961" priority="336">
      <formula>D17=0</formula>
    </cfRule>
    <cfRule type="iconSet" priority="337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5960" priority="334">
      <formula>D18=0</formula>
    </cfRule>
    <cfRule type="iconSet" priority="335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5959" priority="332">
      <formula>D19=0</formula>
    </cfRule>
    <cfRule type="iconSet" priority="333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5958" priority="330">
      <formula>D20=0</formula>
    </cfRule>
    <cfRule type="iconSet" priority="331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5957" priority="328">
      <formula>D21=0</formula>
    </cfRule>
    <cfRule type="iconSet" priority="329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5956" priority="326">
      <formula>D22=0</formula>
    </cfRule>
    <cfRule type="iconSet" priority="327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5955" priority="324">
      <formula>D23=0</formula>
    </cfRule>
    <cfRule type="iconSet" priority="325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5954" priority="322">
      <formula>D24=0</formula>
    </cfRule>
    <cfRule type="iconSet" priority="323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5953" priority="320">
      <formula>D25=0</formula>
    </cfRule>
    <cfRule type="iconSet" priority="321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5952" priority="318">
      <formula>D26=0</formula>
    </cfRule>
    <cfRule type="iconSet" priority="319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5951" priority="316">
      <formula>D27=0</formula>
    </cfRule>
    <cfRule type="iconSet" priority="317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5950" priority="314">
      <formula>D28=0</formula>
    </cfRule>
    <cfRule type="iconSet" priority="315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5949" priority="312">
      <formula>D29=0</formula>
    </cfRule>
    <cfRule type="iconSet" priority="313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5948" priority="311">
      <formula>ISERROR(AD5)</formula>
    </cfRule>
  </conditionalFormatting>
  <conditionalFormatting sqref="AD5:AE5">
    <cfRule type="expression" dxfId="5947" priority="309">
      <formula>D5=0</formula>
    </cfRule>
    <cfRule type="iconSet" priority="310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5946" priority="307">
      <formula>D6=0</formula>
    </cfRule>
    <cfRule type="iconSet" priority="308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5945" priority="305">
      <formula>D7=0</formula>
    </cfRule>
    <cfRule type="iconSet" priority="306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5944" priority="303">
      <formula>D8=0</formula>
    </cfRule>
    <cfRule type="iconSet" priority="304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5943" priority="301">
      <formula>D9=0</formula>
    </cfRule>
    <cfRule type="iconSet" priority="302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5942" priority="299">
      <formula>D10=0</formula>
    </cfRule>
    <cfRule type="iconSet" priority="300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5941" priority="297">
      <formula>D11=0</formula>
    </cfRule>
    <cfRule type="iconSet" priority="298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5940" priority="295">
      <formula>D12=0</formula>
    </cfRule>
    <cfRule type="iconSet" priority="296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5939" priority="293">
      <formula>D13=0</formula>
    </cfRule>
    <cfRule type="iconSet" priority="294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5938" priority="291">
      <formula>D14=0</formula>
    </cfRule>
    <cfRule type="iconSet" priority="292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5937" priority="289">
      <formula>D15=0</formula>
    </cfRule>
    <cfRule type="iconSet" priority="290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5936" priority="287">
      <formula>D16=0</formula>
    </cfRule>
    <cfRule type="iconSet" priority="288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5935" priority="285">
      <formula>D17=0</formula>
    </cfRule>
    <cfRule type="iconSet" priority="286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5934" priority="283">
      <formula>D18=0</formula>
    </cfRule>
    <cfRule type="iconSet" priority="284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5933" priority="281">
      <formula>D19=0</formula>
    </cfRule>
    <cfRule type="iconSet" priority="282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5932" priority="279">
      <formula>D20=0</formula>
    </cfRule>
    <cfRule type="iconSet" priority="280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5931" priority="277">
      <formula>D21=0</formula>
    </cfRule>
    <cfRule type="iconSet" priority="278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5930" priority="275">
      <formula>D22=0</formula>
    </cfRule>
    <cfRule type="iconSet" priority="276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5929" priority="273">
      <formula>D23=0</formula>
    </cfRule>
    <cfRule type="iconSet" priority="274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5928" priority="271">
      <formula>D24=0</formula>
    </cfRule>
    <cfRule type="iconSet" priority="272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5927" priority="269">
      <formula>D25=0</formula>
    </cfRule>
    <cfRule type="iconSet" priority="270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5926" priority="267">
      <formula>D26=0</formula>
    </cfRule>
    <cfRule type="iconSet" priority="268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5925" priority="265">
      <formula>D27=0</formula>
    </cfRule>
    <cfRule type="iconSet" priority="266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5924" priority="263">
      <formula>D28=0</formula>
    </cfRule>
    <cfRule type="iconSet" priority="264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5923" priority="261">
      <formula>D29=0</formula>
    </cfRule>
    <cfRule type="iconSet" priority="262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5922" priority="260">
      <formula>ISERROR(AD5)</formula>
    </cfRule>
  </conditionalFormatting>
  <conditionalFormatting sqref="AD5:AE5">
    <cfRule type="expression" dxfId="5921" priority="258">
      <formula>D5=0</formula>
    </cfRule>
    <cfRule type="iconSet" priority="259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5920" priority="256">
      <formula>D6=0</formula>
    </cfRule>
    <cfRule type="iconSet" priority="257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5919" priority="254">
      <formula>D7=0</formula>
    </cfRule>
    <cfRule type="iconSet" priority="255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5918" priority="252">
      <formula>D8=0</formula>
    </cfRule>
    <cfRule type="iconSet" priority="253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5917" priority="250">
      <formula>D9=0</formula>
    </cfRule>
    <cfRule type="iconSet" priority="251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5916" priority="248">
      <formula>D10=0</formula>
    </cfRule>
    <cfRule type="iconSet" priority="249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5915" priority="246">
      <formula>D11=0</formula>
    </cfRule>
    <cfRule type="iconSet" priority="247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5914" priority="244">
      <formula>D12=0</formula>
    </cfRule>
    <cfRule type="iconSet" priority="245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5913" priority="242">
      <formula>D13=0</formula>
    </cfRule>
    <cfRule type="iconSet" priority="243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5912" priority="240">
      <formula>D14=0</formula>
    </cfRule>
    <cfRule type="iconSet" priority="241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5911" priority="238">
      <formula>D15=0</formula>
    </cfRule>
    <cfRule type="iconSet" priority="239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5910" priority="236">
      <formula>D16=0</formula>
    </cfRule>
    <cfRule type="iconSet" priority="237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5909" priority="234">
      <formula>D17=0</formula>
    </cfRule>
    <cfRule type="iconSet" priority="235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5908" priority="232">
      <formula>D18=0</formula>
    </cfRule>
    <cfRule type="iconSet" priority="233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5907" priority="230">
      <formula>D19=0</formula>
    </cfRule>
    <cfRule type="iconSet" priority="231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5906" priority="228">
      <formula>D20=0</formula>
    </cfRule>
    <cfRule type="iconSet" priority="229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5905" priority="226">
      <formula>D21=0</formula>
    </cfRule>
    <cfRule type="iconSet" priority="227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5904" priority="224">
      <formula>D22=0</formula>
    </cfRule>
    <cfRule type="iconSet" priority="225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5903" priority="222">
      <formula>D23=0</formula>
    </cfRule>
    <cfRule type="iconSet" priority="223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5902" priority="220">
      <formula>D24=0</formula>
    </cfRule>
    <cfRule type="iconSet" priority="221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5901" priority="218">
      <formula>D25=0</formula>
    </cfRule>
    <cfRule type="iconSet" priority="219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5900" priority="216">
      <formula>D26=0</formula>
    </cfRule>
    <cfRule type="iconSet" priority="217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5899" priority="214">
      <formula>D27=0</formula>
    </cfRule>
    <cfRule type="iconSet" priority="215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5898" priority="212">
      <formula>D28=0</formula>
    </cfRule>
    <cfRule type="iconSet" priority="213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5897" priority="210">
      <formula>D29=0</formula>
    </cfRule>
    <cfRule type="iconSet" priority="211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5896" priority="209">
      <formula>ISERROR(AD5)</formula>
    </cfRule>
  </conditionalFormatting>
  <conditionalFormatting sqref="AD5:AE5">
    <cfRule type="expression" dxfId="5895" priority="207">
      <formula>D5=0</formula>
    </cfRule>
    <cfRule type="iconSet" priority="208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5894" priority="205">
      <formula>D6=0</formula>
    </cfRule>
    <cfRule type="iconSet" priority="206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5893" priority="203">
      <formula>D7=0</formula>
    </cfRule>
    <cfRule type="iconSet" priority="204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5892" priority="201">
      <formula>D8=0</formula>
    </cfRule>
    <cfRule type="iconSet" priority="202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5891" priority="199">
      <formula>D9=0</formula>
    </cfRule>
    <cfRule type="iconSet" priority="200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5890" priority="197">
      <formula>D10=0</formula>
    </cfRule>
    <cfRule type="iconSet" priority="198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5889" priority="195">
      <formula>D11=0</formula>
    </cfRule>
    <cfRule type="iconSet" priority="196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5888" priority="193">
      <formula>D12=0</formula>
    </cfRule>
    <cfRule type="iconSet" priority="194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5887" priority="191">
      <formula>D13=0</formula>
    </cfRule>
    <cfRule type="iconSet" priority="192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5886" priority="189">
      <formula>D14=0</formula>
    </cfRule>
    <cfRule type="iconSet" priority="190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5885" priority="187">
      <formula>D15=0</formula>
    </cfRule>
    <cfRule type="iconSet" priority="188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5884" priority="185">
      <formula>D16=0</formula>
    </cfRule>
    <cfRule type="iconSet" priority="186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5883" priority="183">
      <formula>D17=0</formula>
    </cfRule>
    <cfRule type="iconSet" priority="184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5882" priority="181">
      <formula>D18=0</formula>
    </cfRule>
    <cfRule type="iconSet" priority="182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5881" priority="179">
      <formula>D19=0</formula>
    </cfRule>
    <cfRule type="iconSet" priority="180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5880" priority="177">
      <formula>D20=0</formula>
    </cfRule>
    <cfRule type="iconSet" priority="178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5879" priority="175">
      <formula>D21=0</formula>
    </cfRule>
    <cfRule type="iconSet" priority="176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5878" priority="173">
      <formula>D22=0</formula>
    </cfRule>
    <cfRule type="iconSet" priority="174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5877" priority="171">
      <formula>D23=0</formula>
    </cfRule>
    <cfRule type="iconSet" priority="172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5876" priority="169">
      <formula>D24=0</formula>
    </cfRule>
    <cfRule type="iconSet" priority="170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5875" priority="167">
      <formula>D25=0</formula>
    </cfRule>
    <cfRule type="iconSet" priority="168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5874" priority="165">
      <formula>D26=0</formula>
    </cfRule>
    <cfRule type="iconSet" priority="166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5873" priority="163">
      <formula>D27=0</formula>
    </cfRule>
    <cfRule type="iconSet" priority="164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5872" priority="161">
      <formula>D28=0</formula>
    </cfRule>
    <cfRule type="iconSet" priority="162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5871" priority="159">
      <formula>D29=0</formula>
    </cfRule>
    <cfRule type="iconSet" priority="160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5870" priority="158">
      <formula>ISERROR(AD5)</formula>
    </cfRule>
  </conditionalFormatting>
  <conditionalFormatting sqref="AD5:AE5">
    <cfRule type="iconSet" priority="157">
      <iconSet iconSet="3Arrows" reverse="1">
        <cfvo type="percent" val="0"/>
        <cfvo type="num" val="1"/>
        <cfvo type="num" val="2"/>
      </iconSet>
    </cfRule>
  </conditionalFormatting>
  <conditionalFormatting sqref="AD5:AE5">
    <cfRule type="expression" dxfId="5869" priority="155">
      <formula>D5=0</formula>
    </cfRule>
    <cfRule type="iconSet" priority="156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5868" priority="153">
      <formula>D6=0</formula>
    </cfRule>
    <cfRule type="iconSet" priority="154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5867" priority="151">
      <formula>D7=0</formula>
    </cfRule>
    <cfRule type="iconSet" priority="152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5866" priority="149">
      <formula>D8=0</formula>
    </cfRule>
    <cfRule type="iconSet" priority="150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5865" priority="147">
      <formula>D9=0</formula>
    </cfRule>
    <cfRule type="iconSet" priority="148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5864" priority="145">
      <formula>D10=0</formula>
    </cfRule>
    <cfRule type="iconSet" priority="146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5863" priority="143">
      <formula>D11=0</formula>
    </cfRule>
    <cfRule type="iconSet" priority="144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5862" priority="141">
      <formula>D12=0</formula>
    </cfRule>
    <cfRule type="iconSet" priority="142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5861" priority="139">
      <formula>D13=0</formula>
    </cfRule>
    <cfRule type="iconSet" priority="140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5860" priority="137">
      <formula>D14=0</formula>
    </cfRule>
    <cfRule type="iconSet" priority="138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5859" priority="135">
      <formula>D15=0</formula>
    </cfRule>
    <cfRule type="iconSet" priority="136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5858" priority="133">
      <formula>D16=0</formula>
    </cfRule>
    <cfRule type="iconSet" priority="134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5857" priority="131">
      <formula>D17=0</formula>
    </cfRule>
    <cfRule type="iconSet" priority="132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5856" priority="129">
      <formula>D18=0</formula>
    </cfRule>
    <cfRule type="iconSet" priority="130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5855" priority="127">
      <formula>D19=0</formula>
    </cfRule>
    <cfRule type="iconSet" priority="128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5854" priority="125">
      <formula>D20=0</formula>
    </cfRule>
    <cfRule type="iconSet" priority="126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5853" priority="123">
      <formula>D21=0</formula>
    </cfRule>
    <cfRule type="iconSet" priority="124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5852" priority="121">
      <formula>D22=0</formula>
    </cfRule>
    <cfRule type="iconSet" priority="122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5851" priority="119">
      <formula>D23=0</formula>
    </cfRule>
    <cfRule type="iconSet" priority="120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5850" priority="117">
      <formula>D24=0</formula>
    </cfRule>
    <cfRule type="iconSet" priority="118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5849" priority="115">
      <formula>D25=0</formula>
    </cfRule>
    <cfRule type="iconSet" priority="116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5848" priority="113">
      <formula>D26=0</formula>
    </cfRule>
    <cfRule type="iconSet" priority="114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5847" priority="111">
      <formula>D27=0</formula>
    </cfRule>
    <cfRule type="iconSet" priority="112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5846" priority="109">
      <formula>D28=0</formula>
    </cfRule>
    <cfRule type="iconSet" priority="110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5845" priority="107">
      <formula>D29=0</formula>
    </cfRule>
    <cfRule type="iconSet" priority="108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5844" priority="106">
      <formula>ISERROR(AD5)</formula>
    </cfRule>
  </conditionalFormatting>
  <conditionalFormatting sqref="AD5:AE5">
    <cfRule type="expression" dxfId="5843" priority="104">
      <formula>D5=0</formula>
    </cfRule>
    <cfRule type="iconSet" priority="105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5842" priority="102">
      <formula>D6=0</formula>
    </cfRule>
    <cfRule type="iconSet" priority="103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5841" priority="100">
      <formula>D7=0</formula>
    </cfRule>
    <cfRule type="iconSet" priority="101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5840" priority="98">
      <formula>D8=0</formula>
    </cfRule>
    <cfRule type="iconSet" priority="99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5839" priority="96">
      <formula>D9=0</formula>
    </cfRule>
    <cfRule type="iconSet" priority="97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5838" priority="94">
      <formula>D10=0</formula>
    </cfRule>
    <cfRule type="iconSet" priority="95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5837" priority="92">
      <formula>D11=0</formula>
    </cfRule>
    <cfRule type="iconSet" priority="93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5836" priority="90">
      <formula>D12=0</formula>
    </cfRule>
    <cfRule type="iconSet" priority="91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5835" priority="88">
      <formula>D13=0</formula>
    </cfRule>
    <cfRule type="iconSet" priority="89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5834" priority="86">
      <formula>D14=0</formula>
    </cfRule>
    <cfRule type="iconSet" priority="87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5833" priority="84">
      <formula>D15=0</formula>
    </cfRule>
    <cfRule type="iconSet" priority="85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5832" priority="82">
      <formula>D16=0</formula>
    </cfRule>
    <cfRule type="iconSet" priority="83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5831" priority="80">
      <formula>D17=0</formula>
    </cfRule>
    <cfRule type="iconSet" priority="81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5830" priority="78">
      <formula>D18=0</formula>
    </cfRule>
    <cfRule type="iconSet" priority="79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5829" priority="76">
      <formula>D19=0</formula>
    </cfRule>
    <cfRule type="iconSet" priority="77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5828" priority="74">
      <formula>D20=0</formula>
    </cfRule>
    <cfRule type="iconSet" priority="75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5827" priority="72">
      <formula>D21=0</formula>
    </cfRule>
    <cfRule type="iconSet" priority="73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5826" priority="70">
      <formula>D22=0</formula>
    </cfRule>
    <cfRule type="iconSet" priority="71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5825" priority="68">
      <formula>D23=0</formula>
    </cfRule>
    <cfRule type="iconSet" priority="69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5824" priority="66">
      <formula>D24=0</formula>
    </cfRule>
    <cfRule type="iconSet" priority="67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5823" priority="64">
      <formula>D25=0</formula>
    </cfRule>
    <cfRule type="iconSet" priority="65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5822" priority="62">
      <formula>D26=0</formula>
    </cfRule>
    <cfRule type="iconSet" priority="63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5821" priority="60">
      <formula>D27=0</formula>
    </cfRule>
    <cfRule type="iconSet" priority="61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5820" priority="58">
      <formula>D28=0</formula>
    </cfRule>
    <cfRule type="iconSet" priority="59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5819" priority="56">
      <formula>D29=0</formula>
    </cfRule>
    <cfRule type="iconSet" priority="57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5818" priority="55">
      <formula>ISERROR(AD5)</formula>
    </cfRule>
  </conditionalFormatting>
  <conditionalFormatting sqref="AD5:AD29">
    <cfRule type="containsErrors" dxfId="5817" priority="54">
      <formula>ISERROR(AD5)</formula>
    </cfRule>
  </conditionalFormatting>
  <conditionalFormatting sqref="AD5">
    <cfRule type="iconSet" priority="53">
      <iconSet iconSet="3Arrows">
        <cfvo type="percent" val="0"/>
        <cfvo type="num" val="0"/>
        <cfvo type="num" val="1"/>
      </iconSet>
    </cfRule>
  </conditionalFormatting>
  <conditionalFormatting sqref="AD6">
    <cfRule type="iconSet" priority="52">
      <iconSet iconSet="3Arrows">
        <cfvo type="percent" val="0"/>
        <cfvo type="num" val="0"/>
        <cfvo type="num" val="1"/>
      </iconSet>
    </cfRule>
  </conditionalFormatting>
  <conditionalFormatting sqref="AD7">
    <cfRule type="iconSet" priority="51">
      <iconSet iconSet="3Arrows">
        <cfvo type="percent" val="0"/>
        <cfvo type="num" val="0"/>
        <cfvo type="num" val="1"/>
      </iconSet>
    </cfRule>
  </conditionalFormatting>
  <conditionalFormatting sqref="AD8">
    <cfRule type="iconSet" priority="50">
      <iconSet iconSet="3Arrows">
        <cfvo type="percent" val="0"/>
        <cfvo type="num" val="0"/>
        <cfvo type="num" val="1"/>
      </iconSet>
    </cfRule>
  </conditionalFormatting>
  <conditionalFormatting sqref="AD9">
    <cfRule type="iconSet" priority="49">
      <iconSet iconSet="3Arrows">
        <cfvo type="percent" val="0"/>
        <cfvo type="num" val="0"/>
        <cfvo type="num" val="1"/>
      </iconSet>
    </cfRule>
  </conditionalFormatting>
  <conditionalFormatting sqref="AD10">
    <cfRule type="iconSet" priority="48">
      <iconSet iconSet="3Arrows">
        <cfvo type="percent" val="0"/>
        <cfvo type="num" val="0"/>
        <cfvo type="num" val="1"/>
      </iconSet>
    </cfRule>
  </conditionalFormatting>
  <conditionalFormatting sqref="AD11">
    <cfRule type="iconSet" priority="47">
      <iconSet iconSet="3Arrows">
        <cfvo type="percent" val="0"/>
        <cfvo type="num" val="0"/>
        <cfvo type="num" val="1"/>
      </iconSet>
    </cfRule>
  </conditionalFormatting>
  <conditionalFormatting sqref="AD12">
    <cfRule type="iconSet" priority="46">
      <iconSet iconSet="3Arrows">
        <cfvo type="percent" val="0"/>
        <cfvo type="num" val="0"/>
        <cfvo type="num" val="1"/>
      </iconSet>
    </cfRule>
  </conditionalFormatting>
  <conditionalFormatting sqref="AD13">
    <cfRule type="iconSet" priority="45">
      <iconSet iconSet="3Arrows">
        <cfvo type="percent" val="0"/>
        <cfvo type="num" val="0"/>
        <cfvo type="num" val="1"/>
      </iconSet>
    </cfRule>
  </conditionalFormatting>
  <conditionalFormatting sqref="AD14">
    <cfRule type="iconSet" priority="44">
      <iconSet iconSet="3Arrows">
        <cfvo type="percent" val="0"/>
        <cfvo type="num" val="0"/>
        <cfvo type="num" val="1"/>
      </iconSet>
    </cfRule>
  </conditionalFormatting>
  <conditionalFormatting sqref="AD15">
    <cfRule type="iconSet" priority="43">
      <iconSet iconSet="3Arrows">
        <cfvo type="percent" val="0"/>
        <cfvo type="num" val="0"/>
        <cfvo type="num" val="1"/>
      </iconSet>
    </cfRule>
  </conditionalFormatting>
  <conditionalFormatting sqref="AD16">
    <cfRule type="iconSet" priority="42">
      <iconSet iconSet="3Arrows">
        <cfvo type="percent" val="0"/>
        <cfvo type="num" val="0"/>
        <cfvo type="num" val="1"/>
      </iconSet>
    </cfRule>
  </conditionalFormatting>
  <conditionalFormatting sqref="AD17">
    <cfRule type="iconSet" priority="41">
      <iconSet iconSet="3Arrows">
        <cfvo type="percent" val="0"/>
        <cfvo type="num" val="0"/>
        <cfvo type="num" val="1"/>
      </iconSet>
    </cfRule>
  </conditionalFormatting>
  <conditionalFormatting sqref="AD18">
    <cfRule type="iconSet" priority="40">
      <iconSet iconSet="3Arrows">
        <cfvo type="percent" val="0"/>
        <cfvo type="num" val="0"/>
        <cfvo type="num" val="1"/>
      </iconSet>
    </cfRule>
  </conditionalFormatting>
  <conditionalFormatting sqref="AD19">
    <cfRule type="iconSet" priority="39">
      <iconSet iconSet="3Arrows">
        <cfvo type="percent" val="0"/>
        <cfvo type="num" val="0"/>
        <cfvo type="num" val="1"/>
      </iconSet>
    </cfRule>
  </conditionalFormatting>
  <conditionalFormatting sqref="AD20">
    <cfRule type="iconSet" priority="38">
      <iconSet iconSet="3Arrows">
        <cfvo type="percent" val="0"/>
        <cfvo type="num" val="0"/>
        <cfvo type="num" val="1"/>
      </iconSet>
    </cfRule>
  </conditionalFormatting>
  <conditionalFormatting sqref="AD21">
    <cfRule type="iconSet" priority="37">
      <iconSet iconSet="3Arrows">
        <cfvo type="percent" val="0"/>
        <cfvo type="num" val="0"/>
        <cfvo type="num" val="1"/>
      </iconSet>
    </cfRule>
  </conditionalFormatting>
  <conditionalFormatting sqref="AD22">
    <cfRule type="iconSet" priority="36">
      <iconSet iconSet="3Arrows">
        <cfvo type="percent" val="0"/>
        <cfvo type="num" val="0"/>
        <cfvo type="num" val="1"/>
      </iconSet>
    </cfRule>
  </conditionalFormatting>
  <conditionalFormatting sqref="AD23">
    <cfRule type="iconSet" priority="35">
      <iconSet iconSet="3Arrows">
        <cfvo type="percent" val="0"/>
        <cfvo type="num" val="0"/>
        <cfvo type="num" val="1"/>
      </iconSet>
    </cfRule>
  </conditionalFormatting>
  <conditionalFormatting sqref="AD24">
    <cfRule type="iconSet" priority="34">
      <iconSet iconSet="3Arrows">
        <cfvo type="percent" val="0"/>
        <cfvo type="num" val="0"/>
        <cfvo type="num" val="1"/>
      </iconSet>
    </cfRule>
  </conditionalFormatting>
  <conditionalFormatting sqref="AD25">
    <cfRule type="iconSet" priority="33">
      <iconSet iconSet="3Arrows">
        <cfvo type="percent" val="0"/>
        <cfvo type="num" val="0"/>
        <cfvo type="num" val="1"/>
      </iconSet>
    </cfRule>
  </conditionalFormatting>
  <conditionalFormatting sqref="AD26">
    <cfRule type="iconSet" priority="32">
      <iconSet iconSet="3Arrows">
        <cfvo type="percent" val="0"/>
        <cfvo type="num" val="0"/>
        <cfvo type="num" val="1"/>
      </iconSet>
    </cfRule>
  </conditionalFormatting>
  <conditionalFormatting sqref="AD27">
    <cfRule type="iconSet" priority="31">
      <iconSet iconSet="3Arrows">
        <cfvo type="percent" val="0"/>
        <cfvo type="num" val="0"/>
        <cfvo type="num" val="1"/>
      </iconSet>
    </cfRule>
  </conditionalFormatting>
  <conditionalFormatting sqref="AD28">
    <cfRule type="iconSet" priority="30">
      <iconSet iconSet="3Arrows">
        <cfvo type="percent" val="0"/>
        <cfvo type="num" val="0"/>
        <cfvo type="num" val="1"/>
      </iconSet>
    </cfRule>
  </conditionalFormatting>
  <conditionalFormatting sqref="AD29">
    <cfRule type="iconSet" priority="29">
      <iconSet iconSet="3Arrows">
        <cfvo type="percent" val="0"/>
        <cfvo type="num" val="0"/>
        <cfvo type="num" val="1"/>
      </iconSet>
    </cfRule>
  </conditionalFormatting>
  <conditionalFormatting sqref="E5">
    <cfRule type="expression" dxfId="5816" priority="28">
      <formula>E5&lt;F5/2</formula>
    </cfRule>
  </conditionalFormatting>
  <conditionalFormatting sqref="E6">
    <cfRule type="expression" dxfId="5815" priority="27">
      <formula>E6&lt;F6/2</formula>
    </cfRule>
  </conditionalFormatting>
  <conditionalFormatting sqref="E7">
    <cfRule type="expression" dxfId="5814" priority="26">
      <formula>E7&lt;F7/2</formula>
    </cfRule>
  </conditionalFormatting>
  <conditionalFormatting sqref="E8">
    <cfRule type="expression" dxfId="5813" priority="25">
      <formula>E8&lt;F8/2</formula>
    </cfRule>
  </conditionalFormatting>
  <conditionalFormatting sqref="E9">
    <cfRule type="expression" dxfId="5812" priority="24">
      <formula>E9&lt;F9/2</formula>
    </cfRule>
  </conditionalFormatting>
  <conditionalFormatting sqref="E10">
    <cfRule type="expression" dxfId="5811" priority="23">
      <formula>E10&lt;F10/2</formula>
    </cfRule>
  </conditionalFormatting>
  <conditionalFormatting sqref="E11">
    <cfRule type="expression" dxfId="5810" priority="22">
      <formula>E11&lt;F11/2</formula>
    </cfRule>
  </conditionalFormatting>
  <conditionalFormatting sqref="E5:F5 F6:F11">
    <cfRule type="expression" dxfId="5809" priority="21">
      <formula>$C$5=0</formula>
    </cfRule>
  </conditionalFormatting>
  <conditionalFormatting sqref="E6:F6">
    <cfRule type="expression" dxfId="5808" priority="20">
      <formula>$C$6=0</formula>
    </cfRule>
  </conditionalFormatting>
  <conditionalFormatting sqref="E7:F7">
    <cfRule type="expression" dxfId="5807" priority="19">
      <formula>$C$7=0</formula>
    </cfRule>
  </conditionalFormatting>
  <conditionalFormatting sqref="E8:F8">
    <cfRule type="expression" dxfId="5806" priority="18">
      <formula>$C$8=0</formula>
    </cfRule>
  </conditionalFormatting>
  <conditionalFormatting sqref="E9:F9">
    <cfRule type="expression" dxfId="5805" priority="17">
      <formula>$C$9=0</formula>
    </cfRule>
  </conditionalFormatting>
  <conditionalFormatting sqref="E10:F10">
    <cfRule type="expression" dxfId="5804" priority="16">
      <formula>$C$10=0</formula>
    </cfRule>
  </conditionalFormatting>
  <conditionalFormatting sqref="E11:F11">
    <cfRule type="expression" dxfId="5803" priority="15">
      <formula>$C$11=0</formula>
    </cfRule>
  </conditionalFormatting>
  <conditionalFormatting sqref="P5">
    <cfRule type="expression" dxfId="5802" priority="14">
      <formula>P5&lt;Q5/2</formula>
    </cfRule>
  </conditionalFormatting>
  <conditionalFormatting sqref="P6">
    <cfRule type="expression" dxfId="5801" priority="13">
      <formula>P6&lt;Q6/2</formula>
    </cfRule>
  </conditionalFormatting>
  <conditionalFormatting sqref="P7">
    <cfRule type="expression" dxfId="5800" priority="12">
      <formula>P7&lt;Q7/2</formula>
    </cfRule>
  </conditionalFormatting>
  <conditionalFormatting sqref="P8">
    <cfRule type="expression" dxfId="5799" priority="11">
      <formula>P8&lt;Q8/2</formula>
    </cfRule>
  </conditionalFormatting>
  <conditionalFormatting sqref="P9">
    <cfRule type="expression" dxfId="5798" priority="10">
      <formula>P9&lt;Q9/2</formula>
    </cfRule>
  </conditionalFormatting>
  <conditionalFormatting sqref="P10">
    <cfRule type="expression" dxfId="5797" priority="9">
      <formula>P10&lt;Q10/2</formula>
    </cfRule>
  </conditionalFormatting>
  <conditionalFormatting sqref="P11">
    <cfRule type="expression" dxfId="5796" priority="8">
      <formula>P11&lt;Q11/2</formula>
    </cfRule>
  </conditionalFormatting>
  <conditionalFormatting sqref="P5:Q5 Q6:Q11">
    <cfRule type="expression" dxfId="5795" priority="7">
      <formula>$C$5=0</formula>
    </cfRule>
  </conditionalFormatting>
  <conditionalFormatting sqref="P6:Q6">
    <cfRule type="expression" dxfId="5794" priority="6">
      <formula>$C$6=0</formula>
    </cfRule>
  </conditionalFormatting>
  <conditionalFormatting sqref="P7:Q7">
    <cfRule type="expression" dxfId="5793" priority="5">
      <formula>$C$7=0</formula>
    </cfRule>
  </conditionalFormatting>
  <conditionalFormatting sqref="P8:Q8">
    <cfRule type="expression" dxfId="5792" priority="4">
      <formula>$C$8=0</formula>
    </cfRule>
  </conditionalFormatting>
  <conditionalFormatting sqref="P9:Q9">
    <cfRule type="expression" dxfId="5791" priority="3">
      <formula>$C$9=0</formula>
    </cfRule>
  </conditionalFormatting>
  <conditionalFormatting sqref="P10:Q10">
    <cfRule type="expression" dxfId="5790" priority="2">
      <formula>$C$10=0</formula>
    </cfRule>
  </conditionalFormatting>
  <conditionalFormatting sqref="P11:Q11">
    <cfRule type="expression" dxfId="5789" priority="1">
      <formula>$C$11=0</formula>
    </cfRule>
  </conditionalFormatting>
  <dataValidations count="4">
    <dataValidation type="custom" allowBlank="1" showInputMessage="1" showErrorMessage="1" errorTitle="Erreur d'encodage" error="La valeur que vous avez tapée n'est pas valide. Veuillez entrer 'NE', 'CM' ou un nombre supérieur à la cote." sqref="F5:F29 Q5:Q11">
      <formula1>OR(AND(E5="NE",F5="NE"),AND(E5="CM",F5="CM"),AND(F5&gt;=E5))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N5:O29">
      <formula1>OR(AND(N5&gt;=J5),AND(N5="NE",J5="NE"),AND(N5="CM",J5="CM"))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Y5:Y29 W5:W29 J5:J29 U5:U29 S5:S29 H5:H29 Q12:Q29">
      <formula1>OR(AND(H5&gt;=G5),AND(H5="NE",G5="NE"),AND(H5="CM",G5="CM"))</formula1>
    </dataValidation>
    <dataValidation type="custom" allowBlank="1" showInputMessage="1" showErrorMessage="1" errorTitle="Erreur d'encodage" error="La valeur que vous avez tapée n'est pas valide. Veuillez entrer 'NE', 'CM' ou un nombre sous la valeur MAX." sqref="X5:X29 G5:G29 I5:I29 E5:E29 R5:R29 T5:T29 V5:V29 P5:P29">
      <formula1>OR(AND(E5="NE"),AND(E5="CM"),AND(E5="D"),AND(E5&gt;=0,E5&lt;999))</formula1>
    </dataValidation>
  </dataValidations>
  <pageMargins left="0.7" right="0.7" top="0.75" bottom="0.75" header="0.3" footer="0.3"/>
  <pageSetup paperSize="9" orientation="portrait" horizontalDpi="1200" verticalDpi="1200" r:id="rId2"/>
  <drawing r:id="rId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3">
    <tabColor rgb="FFFFFF00"/>
  </sheetPr>
  <dimension ref="A1:BQ325"/>
  <sheetViews>
    <sheetView showZeros="0" zoomScale="85" zoomScaleNormal="85" workbookViewId="0">
      <selection activeCell="E3" sqref="E3:F3"/>
    </sheetView>
  </sheetViews>
  <sheetFormatPr baseColWidth="10" defaultRowHeight="15"/>
  <cols>
    <col min="1" max="1" width="10.7109375" style="3" customWidth="1"/>
    <col min="2" max="2" width="2.7109375" style="3" customWidth="1"/>
    <col min="3" max="3" width="27.7109375" style="1" customWidth="1"/>
    <col min="4" max="4" width="22.7109375" customWidth="1"/>
    <col min="5" max="10" width="7.7109375" customWidth="1"/>
    <col min="11" max="12" width="8.7109375" style="3" customWidth="1"/>
    <col min="13" max="13" width="5.7109375" style="77" customWidth="1"/>
    <col min="14" max="15" width="2.7109375" customWidth="1"/>
    <col min="16" max="25" width="7.7109375" customWidth="1"/>
    <col min="26" max="27" width="8.7109375" style="3" customWidth="1"/>
    <col min="28" max="28" width="5.7109375" style="7" customWidth="1"/>
    <col min="29" max="29" width="2.7109375" style="3" hidden="1" customWidth="1"/>
    <col min="30" max="30" width="5.7109375" style="7" customWidth="1"/>
    <col min="31" max="31" width="3.7109375" style="77" customWidth="1"/>
    <col min="32" max="48" width="11.42578125" style="3"/>
  </cols>
  <sheetData>
    <row r="1" spans="1:55" s="3" customFormat="1" ht="54.95" customHeight="1">
      <c r="A1" s="104"/>
      <c r="B1" s="25"/>
      <c r="C1" s="167" t="s">
        <v>44</v>
      </c>
      <c r="D1" s="166">
        <f>MATIÈRES!I17</f>
        <v>0</v>
      </c>
      <c r="E1" s="164"/>
      <c r="F1" s="164"/>
      <c r="G1" s="164"/>
      <c r="H1" s="164"/>
      <c r="I1" s="164"/>
      <c r="J1" s="164"/>
      <c r="K1" s="164"/>
      <c r="L1" s="164"/>
      <c r="M1" s="164"/>
      <c r="N1" s="165" t="s">
        <v>145</v>
      </c>
      <c r="O1" s="168" t="s">
        <v>144</v>
      </c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0"/>
      <c r="AE1" s="147"/>
      <c r="AF1" s="104"/>
      <c r="AG1" s="104"/>
      <c r="AH1" s="104"/>
      <c r="AI1" s="104"/>
      <c r="AJ1" s="104"/>
      <c r="AK1" s="104"/>
      <c r="AL1" s="104"/>
      <c r="AM1" s="104"/>
      <c r="AN1" s="104"/>
      <c r="AO1" s="104"/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</row>
    <row r="2" spans="1:55" s="3" customFormat="1" ht="15" customHeight="1">
      <c r="A2" s="21"/>
      <c r="B2" s="21"/>
      <c r="C2" s="24"/>
      <c r="D2" s="21"/>
      <c r="E2" s="21"/>
      <c r="F2" s="21"/>
      <c r="G2" s="21"/>
      <c r="H2" s="21"/>
      <c r="I2" s="21"/>
      <c r="J2" s="21"/>
      <c r="K2" s="21"/>
      <c r="L2" s="21"/>
      <c r="M2" s="76"/>
      <c r="N2" s="21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5"/>
      <c r="AC2" s="33"/>
      <c r="AD2" s="35"/>
      <c r="AE2" s="92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104"/>
      <c r="AS2" s="104"/>
      <c r="AT2" s="104"/>
      <c r="AU2" s="104"/>
      <c r="AV2" s="104"/>
      <c r="AW2" s="104"/>
      <c r="AX2" s="104"/>
      <c r="AY2" s="104"/>
      <c r="AZ2" s="104"/>
      <c r="BA2" s="104"/>
      <c r="BB2" s="104"/>
      <c r="BC2" s="104"/>
    </row>
    <row r="3" spans="1:55">
      <c r="A3" s="104"/>
      <c r="B3" s="21"/>
      <c r="C3" s="229" t="s">
        <v>37</v>
      </c>
      <c r="D3" s="229"/>
      <c r="E3" s="227"/>
      <c r="F3" s="227"/>
      <c r="G3" s="228"/>
      <c r="H3" s="228"/>
      <c r="I3" s="227"/>
      <c r="J3" s="227"/>
      <c r="K3" s="230" t="s">
        <v>35</v>
      </c>
      <c r="L3" s="230"/>
      <c r="M3" s="94" t="s">
        <v>65</v>
      </c>
      <c r="N3" s="62"/>
      <c r="O3" s="63"/>
      <c r="P3" s="228"/>
      <c r="Q3" s="228"/>
      <c r="R3" s="227"/>
      <c r="S3" s="227"/>
      <c r="T3" s="228"/>
      <c r="U3" s="228"/>
      <c r="V3" s="227"/>
      <c r="W3" s="227"/>
      <c r="X3" s="228"/>
      <c r="Y3" s="228"/>
      <c r="Z3" s="230" t="s">
        <v>35</v>
      </c>
      <c r="AA3" s="230"/>
      <c r="AB3" s="94" t="s">
        <v>65</v>
      </c>
      <c r="AC3" s="35"/>
      <c r="AD3" s="35"/>
      <c r="AE3" s="92"/>
      <c r="AF3" s="10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4"/>
      <c r="AT3" s="104"/>
      <c r="AU3" s="104"/>
      <c r="AV3" s="104"/>
      <c r="AW3" s="104"/>
      <c r="AX3" s="104"/>
      <c r="AY3" s="104"/>
      <c r="AZ3" s="104"/>
      <c r="BA3" s="104"/>
      <c r="BB3" s="104"/>
      <c r="BC3" s="104"/>
    </row>
    <row r="4" spans="1:55">
      <c r="A4" s="104"/>
      <c r="B4" s="21"/>
      <c r="C4" s="9" t="s">
        <v>0</v>
      </c>
      <c r="D4" s="138" t="s">
        <v>1</v>
      </c>
      <c r="E4" s="140" t="s">
        <v>2</v>
      </c>
      <c r="F4" s="140" t="s">
        <v>3</v>
      </c>
      <c r="G4" s="139" t="s">
        <v>4</v>
      </c>
      <c r="H4" s="139" t="s">
        <v>5</v>
      </c>
      <c r="I4" s="140" t="s">
        <v>6</v>
      </c>
      <c r="J4" s="140" t="s">
        <v>7</v>
      </c>
      <c r="K4" s="11"/>
      <c r="L4" s="11"/>
      <c r="M4" s="94"/>
      <c r="N4" s="26"/>
      <c r="O4" s="34"/>
      <c r="P4" s="139" t="s">
        <v>8</v>
      </c>
      <c r="Q4" s="139" t="s">
        <v>9</v>
      </c>
      <c r="R4" s="140" t="s">
        <v>10</v>
      </c>
      <c r="S4" s="140" t="s">
        <v>11</v>
      </c>
      <c r="T4" s="139" t="s">
        <v>12</v>
      </c>
      <c r="U4" s="139" t="s">
        <v>13</v>
      </c>
      <c r="V4" s="140" t="s">
        <v>14</v>
      </c>
      <c r="W4" s="140" t="s">
        <v>15</v>
      </c>
      <c r="X4" s="139" t="s">
        <v>16</v>
      </c>
      <c r="Y4" s="139" t="s">
        <v>17</v>
      </c>
      <c r="Z4" s="11"/>
      <c r="AA4" s="11"/>
      <c r="AB4" s="95"/>
      <c r="AC4" s="35"/>
      <c r="AD4" s="35"/>
      <c r="AE4" s="92"/>
      <c r="AF4" s="10"/>
      <c r="AG4" s="104"/>
      <c r="AH4" s="104"/>
      <c r="AI4" s="104"/>
      <c r="AJ4" s="104"/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04"/>
      <c r="BA4" s="104"/>
      <c r="BB4" s="104"/>
      <c r="BC4" s="104"/>
    </row>
    <row r="5" spans="1:55">
      <c r="A5" s="104"/>
      <c r="B5" s="31">
        <v>1</v>
      </c>
      <c r="C5" s="10" t="str">
        <f>Élèves!C4</f>
        <v>MARTIN</v>
      </c>
      <c r="D5" s="10" t="str">
        <f>Élèves!D4</f>
        <v>Paul</v>
      </c>
      <c r="E5" s="5"/>
      <c r="F5" s="5"/>
      <c r="G5" s="5"/>
      <c r="H5" s="5"/>
      <c r="I5" s="32"/>
      <c r="J5" s="5"/>
      <c r="K5" s="12" t="e">
        <f>SUM(E5,G5,I5)/SUM(F5,H5,J5)*100</f>
        <v>#DIV/0!</v>
      </c>
      <c r="L5" s="11" t="s">
        <v>22</v>
      </c>
      <c r="M5" s="94" t="e">
        <f ca="1">RANK(K5,INDIRECT("K5:K" &amp; $AL$5))</f>
        <v>#DIV/0!</v>
      </c>
      <c r="N5" s="22"/>
      <c r="O5" s="35"/>
      <c r="P5" s="5"/>
      <c r="Q5" s="5"/>
      <c r="R5" s="5"/>
      <c r="S5" s="5"/>
      <c r="T5" s="5"/>
      <c r="U5" s="5"/>
      <c r="V5" s="5"/>
      <c r="W5" s="5"/>
      <c r="X5" s="5"/>
      <c r="Y5" s="5"/>
      <c r="Z5" s="12" t="e">
        <f>SUM(E5,G5,I5,P5,R5,T5,V5,X5)/SUM(F5,H5,J5,Q5,S5,U5,W5,Y5)*100</f>
        <v>#DIV/0!</v>
      </c>
      <c r="AA5" s="11" t="s">
        <v>22</v>
      </c>
      <c r="AB5" s="94" t="e">
        <f ca="1">RANK(Z5,INDIRECT("Z5:Z" &amp; AL$5))</f>
        <v>#DIV/0!</v>
      </c>
      <c r="AC5" s="35" t="e">
        <f t="shared" ref="AC5:AC29" si="0">IF(K5&gt;Z5,2,0)</f>
        <v>#DIV/0!</v>
      </c>
      <c r="AD5" s="52" t="e">
        <f t="shared" ref="AD5:AD29" si="1">Z5-K5</f>
        <v>#DIV/0!</v>
      </c>
      <c r="AE5" s="93" t="s">
        <v>54</v>
      </c>
      <c r="AF5" s="10"/>
      <c r="AG5" s="104"/>
      <c r="AH5" s="104"/>
      <c r="AI5" s="104"/>
      <c r="AJ5" s="104"/>
      <c r="AK5" s="104"/>
      <c r="AL5" s="104">
        <f>SUM(Élèves!P6+4)</f>
        <v>11</v>
      </c>
      <c r="AM5" s="104"/>
      <c r="AN5" s="104"/>
      <c r="AO5" s="104"/>
      <c r="AP5" s="104"/>
      <c r="AQ5" s="104"/>
      <c r="AR5" s="104"/>
      <c r="AS5" s="104"/>
      <c r="AT5" s="104"/>
      <c r="AU5" s="104"/>
      <c r="AV5" s="104"/>
      <c r="AW5" s="104"/>
      <c r="AX5" s="104"/>
      <c r="AY5" s="104"/>
      <c r="AZ5" s="104"/>
      <c r="BA5" s="104"/>
      <c r="BB5" s="104"/>
      <c r="BC5" s="104"/>
    </row>
    <row r="6" spans="1:55">
      <c r="A6" s="104"/>
      <c r="B6" s="31">
        <v>2</v>
      </c>
      <c r="C6" s="10" t="str">
        <f>Élèves!C5</f>
        <v>DUPOND</v>
      </c>
      <c r="D6" s="10" t="str">
        <f>Élèves!D5</f>
        <v>Henri</v>
      </c>
      <c r="E6" s="5"/>
      <c r="F6" s="5"/>
      <c r="G6" s="5"/>
      <c r="H6" s="5"/>
      <c r="I6" s="32"/>
      <c r="J6" s="5"/>
      <c r="K6" s="12" t="e">
        <f t="shared" ref="K6:K29" si="2">SUM(E6,G6,I6)/SUM(F6,H6,J6)*100</f>
        <v>#DIV/0!</v>
      </c>
      <c r="L6" s="11" t="s">
        <v>22</v>
      </c>
      <c r="M6" s="94" t="e">
        <f t="shared" ref="M6:M29" ca="1" si="3">RANK(K6,INDIRECT("K5:K" &amp; $AL$5))</f>
        <v>#DIV/0!</v>
      </c>
      <c r="N6" s="22"/>
      <c r="O6" s="35"/>
      <c r="P6" s="5"/>
      <c r="Q6" s="5"/>
      <c r="R6" s="5"/>
      <c r="S6" s="5"/>
      <c r="T6" s="5"/>
      <c r="U6" s="5"/>
      <c r="V6" s="5"/>
      <c r="W6" s="5"/>
      <c r="X6" s="5"/>
      <c r="Y6" s="5"/>
      <c r="Z6" s="12" t="e">
        <f t="shared" ref="Z6:Z29" si="4">SUM(E6,G6,I6,P6,R6,T6,V6,X6)/SUM(F6,H6,J6,Q6,S6,U6,W6,Y6)*100</f>
        <v>#DIV/0!</v>
      </c>
      <c r="AA6" s="11" t="s">
        <v>22</v>
      </c>
      <c r="AB6" s="94" t="e">
        <f t="shared" ref="AB6:AB29" ca="1" si="5">RANK(Z6,INDIRECT("Z5:Z" &amp; AL$5))</f>
        <v>#DIV/0!</v>
      </c>
      <c r="AC6" s="35" t="e">
        <f t="shared" si="0"/>
        <v>#DIV/0!</v>
      </c>
      <c r="AD6" s="52" t="e">
        <f t="shared" si="1"/>
        <v>#DIV/0!</v>
      </c>
      <c r="AE6" s="93" t="s">
        <v>54</v>
      </c>
      <c r="AF6" s="10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  <c r="AR6" s="104"/>
      <c r="AS6" s="104"/>
      <c r="AT6" s="104"/>
      <c r="AU6" s="104"/>
      <c r="AV6" s="104"/>
      <c r="AW6" s="104"/>
      <c r="AX6" s="104"/>
      <c r="AY6" s="104"/>
      <c r="AZ6" s="104"/>
      <c r="BA6" s="104"/>
      <c r="BB6" s="104"/>
      <c r="BC6" s="104"/>
    </row>
    <row r="7" spans="1:55">
      <c r="A7" s="104"/>
      <c r="B7" s="31">
        <v>3</v>
      </c>
      <c r="C7" s="10" t="str">
        <f>Élèves!C6</f>
        <v>TABERNACLE</v>
      </c>
      <c r="D7" s="10" t="str">
        <f>Élèves!D6</f>
        <v>Ghislain</v>
      </c>
      <c r="E7" s="5"/>
      <c r="F7" s="5"/>
      <c r="G7" s="5"/>
      <c r="H7" s="5"/>
      <c r="I7" s="32"/>
      <c r="J7" s="5"/>
      <c r="K7" s="12" t="e">
        <f t="shared" si="2"/>
        <v>#DIV/0!</v>
      </c>
      <c r="L7" s="11" t="s">
        <v>22</v>
      </c>
      <c r="M7" s="94" t="e">
        <f t="shared" ca="1" si="3"/>
        <v>#DIV/0!</v>
      </c>
      <c r="N7" s="22"/>
      <c r="O7" s="35"/>
      <c r="P7" s="5"/>
      <c r="Q7" s="5"/>
      <c r="R7" s="5"/>
      <c r="S7" s="5"/>
      <c r="T7" s="5"/>
      <c r="U7" s="5"/>
      <c r="V7" s="5"/>
      <c r="W7" s="5"/>
      <c r="X7" s="5"/>
      <c r="Y7" s="5"/>
      <c r="Z7" s="12" t="e">
        <f t="shared" si="4"/>
        <v>#DIV/0!</v>
      </c>
      <c r="AA7" s="11" t="s">
        <v>22</v>
      </c>
      <c r="AB7" s="94" t="e">
        <f t="shared" ca="1" si="5"/>
        <v>#DIV/0!</v>
      </c>
      <c r="AC7" s="35" t="e">
        <f t="shared" si="0"/>
        <v>#DIV/0!</v>
      </c>
      <c r="AD7" s="52" t="e">
        <f t="shared" si="1"/>
        <v>#DIV/0!</v>
      </c>
      <c r="AE7" s="93" t="s">
        <v>54</v>
      </c>
      <c r="AF7" s="10"/>
      <c r="AG7" s="104"/>
      <c r="AH7" s="104"/>
      <c r="AI7" s="104"/>
      <c r="AJ7" s="104"/>
      <c r="AK7" s="104"/>
      <c r="AL7" s="104"/>
      <c r="AM7" s="104"/>
      <c r="AN7" s="104"/>
      <c r="AO7" s="104"/>
      <c r="AP7" s="104"/>
      <c r="AQ7" s="104"/>
      <c r="AR7" s="104"/>
      <c r="AS7" s="104"/>
      <c r="AT7" s="104"/>
      <c r="AU7" s="104"/>
      <c r="AV7" s="104"/>
      <c r="AW7" s="104"/>
      <c r="AX7" s="104"/>
      <c r="AY7" s="104"/>
      <c r="AZ7" s="104"/>
      <c r="BA7" s="104"/>
      <c r="BB7" s="104"/>
      <c r="BC7" s="104"/>
    </row>
    <row r="8" spans="1:55">
      <c r="A8" s="104"/>
      <c r="B8" s="31">
        <v>4</v>
      </c>
      <c r="C8" s="10" t="str">
        <f>Élèves!C7</f>
        <v>EASY</v>
      </c>
      <c r="D8" s="10" t="str">
        <f>Élèves!D7</f>
        <v>Isabelle</v>
      </c>
      <c r="E8" s="5"/>
      <c r="F8" s="5"/>
      <c r="G8" s="5"/>
      <c r="H8" s="5"/>
      <c r="I8" s="32"/>
      <c r="J8" s="5"/>
      <c r="K8" s="12" t="e">
        <f t="shared" si="2"/>
        <v>#DIV/0!</v>
      </c>
      <c r="L8" s="11" t="s">
        <v>22</v>
      </c>
      <c r="M8" s="94" t="e">
        <f t="shared" ca="1" si="3"/>
        <v>#DIV/0!</v>
      </c>
      <c r="N8" s="22"/>
      <c r="O8" s="35"/>
      <c r="P8" s="5"/>
      <c r="Q8" s="5"/>
      <c r="R8" s="5"/>
      <c r="S8" s="5"/>
      <c r="T8" s="5"/>
      <c r="U8" s="5"/>
      <c r="V8" s="5"/>
      <c r="W8" s="5"/>
      <c r="X8" s="5"/>
      <c r="Y8" s="5"/>
      <c r="Z8" s="12" t="e">
        <f t="shared" si="4"/>
        <v>#DIV/0!</v>
      </c>
      <c r="AA8" s="11" t="s">
        <v>22</v>
      </c>
      <c r="AB8" s="94" t="e">
        <f t="shared" ca="1" si="5"/>
        <v>#DIV/0!</v>
      </c>
      <c r="AC8" s="35" t="e">
        <f t="shared" si="0"/>
        <v>#DIV/0!</v>
      </c>
      <c r="AD8" s="52" t="e">
        <f t="shared" si="1"/>
        <v>#DIV/0!</v>
      </c>
      <c r="AE8" s="93" t="s">
        <v>54</v>
      </c>
      <c r="AF8" s="10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</row>
    <row r="9" spans="1:55">
      <c r="A9" s="104"/>
      <c r="B9" s="31">
        <v>5</v>
      </c>
      <c r="C9" s="10" t="str">
        <f>Élèves!C8</f>
        <v>KINGDOM</v>
      </c>
      <c r="D9" s="10" t="str">
        <f>Élèves!D8</f>
        <v>Aline</v>
      </c>
      <c r="E9" s="5"/>
      <c r="F9" s="5"/>
      <c r="G9" s="5"/>
      <c r="H9" s="5"/>
      <c r="I9" s="32"/>
      <c r="J9" s="5"/>
      <c r="K9" s="12" t="e">
        <f t="shared" si="2"/>
        <v>#DIV/0!</v>
      </c>
      <c r="L9" s="11" t="s">
        <v>22</v>
      </c>
      <c r="M9" s="94" t="e">
        <f t="shared" ca="1" si="3"/>
        <v>#DIV/0!</v>
      </c>
      <c r="N9" s="22"/>
      <c r="O9" s="35"/>
      <c r="P9" s="5"/>
      <c r="Q9" s="5"/>
      <c r="R9" s="5"/>
      <c r="S9" s="5"/>
      <c r="T9" s="5"/>
      <c r="U9" s="5"/>
      <c r="V9" s="5"/>
      <c r="W9" s="5"/>
      <c r="X9" s="5"/>
      <c r="Y9" s="5"/>
      <c r="Z9" s="12" t="e">
        <f t="shared" si="4"/>
        <v>#DIV/0!</v>
      </c>
      <c r="AA9" s="11" t="s">
        <v>22</v>
      </c>
      <c r="AB9" s="94" t="e">
        <f t="shared" ca="1" si="5"/>
        <v>#DIV/0!</v>
      </c>
      <c r="AC9" s="35" t="e">
        <f t="shared" si="0"/>
        <v>#DIV/0!</v>
      </c>
      <c r="AD9" s="52" t="e">
        <f t="shared" si="1"/>
        <v>#DIV/0!</v>
      </c>
      <c r="AE9" s="93" t="s">
        <v>54</v>
      </c>
      <c r="AF9" s="10"/>
      <c r="AG9" s="104"/>
      <c r="AH9" s="104"/>
      <c r="AI9" s="104"/>
      <c r="AJ9" s="104"/>
      <c r="AK9" s="104"/>
      <c r="AL9" s="104"/>
      <c r="AM9" s="104"/>
      <c r="AN9" s="104"/>
      <c r="AO9" s="104"/>
      <c r="AP9" s="104"/>
      <c r="AQ9" s="104"/>
      <c r="AR9" s="104"/>
      <c r="AS9" s="104"/>
      <c r="AT9" s="104"/>
      <c r="AU9" s="104"/>
      <c r="AV9" s="104"/>
      <c r="AW9" s="104"/>
      <c r="AX9" s="104"/>
      <c r="AY9" s="104"/>
      <c r="AZ9" s="104"/>
      <c r="BA9" s="104"/>
      <c r="BB9" s="104"/>
      <c r="BC9" s="104"/>
    </row>
    <row r="10" spans="1:55">
      <c r="A10" s="104"/>
      <c r="B10" s="31">
        <v>6</v>
      </c>
      <c r="C10" s="10" t="str">
        <f>Élèves!C9</f>
        <v>FORTE</v>
      </c>
      <c r="D10" s="10" t="str">
        <f>Élèves!D9</f>
        <v>Salie</v>
      </c>
      <c r="E10" s="5"/>
      <c r="F10" s="5"/>
      <c r="G10" s="5"/>
      <c r="H10" s="5"/>
      <c r="I10" s="32"/>
      <c r="J10" s="5"/>
      <c r="K10" s="12" t="e">
        <f t="shared" si="2"/>
        <v>#DIV/0!</v>
      </c>
      <c r="L10" s="11" t="s">
        <v>22</v>
      </c>
      <c r="M10" s="94" t="e">
        <f t="shared" ca="1" si="3"/>
        <v>#DIV/0!</v>
      </c>
      <c r="N10" s="22"/>
      <c r="O10" s="35"/>
      <c r="P10" s="5"/>
      <c r="Q10" s="5"/>
      <c r="R10" s="5"/>
      <c r="S10" s="5"/>
      <c r="T10" s="5"/>
      <c r="U10" s="5"/>
      <c r="V10" s="5"/>
      <c r="W10" s="5"/>
      <c r="X10" s="5"/>
      <c r="Y10" s="5"/>
      <c r="Z10" s="12" t="e">
        <f t="shared" si="4"/>
        <v>#DIV/0!</v>
      </c>
      <c r="AA10" s="11" t="s">
        <v>22</v>
      </c>
      <c r="AB10" s="94" t="e">
        <f t="shared" ca="1" si="5"/>
        <v>#DIV/0!</v>
      </c>
      <c r="AC10" s="35" t="e">
        <f t="shared" si="0"/>
        <v>#DIV/0!</v>
      </c>
      <c r="AD10" s="52" t="e">
        <f t="shared" si="1"/>
        <v>#DIV/0!</v>
      </c>
      <c r="AE10" s="93" t="s">
        <v>54</v>
      </c>
      <c r="AF10" s="10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04"/>
      <c r="AV10" s="104"/>
      <c r="AW10" s="104"/>
      <c r="AX10" s="104"/>
      <c r="AY10" s="104"/>
      <c r="AZ10" s="104"/>
      <c r="BA10" s="104"/>
      <c r="BB10" s="104"/>
      <c r="BC10" s="104"/>
    </row>
    <row r="11" spans="1:55">
      <c r="A11" s="104"/>
      <c r="B11" s="31">
        <v>7</v>
      </c>
      <c r="C11" s="10" t="str">
        <f>Élèves!C10</f>
        <v>SEGEC</v>
      </c>
      <c r="D11" s="10" t="str">
        <f>Élèves!D10</f>
        <v>Rédoine</v>
      </c>
      <c r="E11" s="5"/>
      <c r="F11" s="5"/>
      <c r="G11" s="5"/>
      <c r="H11" s="5"/>
      <c r="I11" s="32"/>
      <c r="J11" s="5"/>
      <c r="K11" s="12" t="e">
        <f t="shared" si="2"/>
        <v>#DIV/0!</v>
      </c>
      <c r="L11" s="11" t="s">
        <v>22</v>
      </c>
      <c r="M11" s="94" t="e">
        <f t="shared" ca="1" si="3"/>
        <v>#DIV/0!</v>
      </c>
      <c r="N11" s="22"/>
      <c r="O11" s="35"/>
      <c r="P11" s="5"/>
      <c r="Q11" s="5"/>
      <c r="R11" s="5"/>
      <c r="S11" s="5"/>
      <c r="T11" s="5"/>
      <c r="U11" s="5"/>
      <c r="V11" s="5"/>
      <c r="W11" s="5"/>
      <c r="X11" s="5"/>
      <c r="Y11" s="5"/>
      <c r="Z11" s="12" t="e">
        <f t="shared" si="4"/>
        <v>#DIV/0!</v>
      </c>
      <c r="AA11" s="11" t="s">
        <v>22</v>
      </c>
      <c r="AB11" s="94" t="e">
        <f t="shared" ca="1" si="5"/>
        <v>#DIV/0!</v>
      </c>
      <c r="AC11" s="35" t="e">
        <f t="shared" si="0"/>
        <v>#DIV/0!</v>
      </c>
      <c r="AD11" s="52" t="e">
        <f t="shared" si="1"/>
        <v>#DIV/0!</v>
      </c>
      <c r="AE11" s="93" t="s">
        <v>54</v>
      </c>
      <c r="AF11" s="10"/>
      <c r="AG11" s="104"/>
      <c r="AH11" s="104"/>
      <c r="AI11" s="104"/>
      <c r="AJ11" s="104"/>
      <c r="AK11" s="104"/>
      <c r="AL11" s="104"/>
      <c r="AM11" s="104"/>
      <c r="AN11" s="104"/>
      <c r="AO11" s="104"/>
      <c r="AP11" s="104"/>
      <c r="AQ11" s="104"/>
      <c r="AR11" s="104"/>
      <c r="AS11" s="104"/>
      <c r="AT11" s="104"/>
      <c r="AU11" s="104"/>
      <c r="AV11" s="104"/>
      <c r="AW11" s="104"/>
      <c r="AX11" s="104"/>
      <c r="AY11" s="104"/>
      <c r="AZ11" s="104"/>
      <c r="BA11" s="104"/>
      <c r="BB11" s="104"/>
      <c r="BC11" s="104"/>
    </row>
    <row r="12" spans="1:55">
      <c r="A12" s="104"/>
      <c r="B12" s="31">
        <v>8</v>
      </c>
      <c r="C12" s="10">
        <f>Élèves!C11</f>
        <v>0</v>
      </c>
      <c r="D12" s="10">
        <f>Élèves!D11</f>
        <v>0</v>
      </c>
      <c r="E12" s="5"/>
      <c r="F12" s="5"/>
      <c r="G12" s="5"/>
      <c r="H12" s="5"/>
      <c r="I12" s="32"/>
      <c r="J12" s="5"/>
      <c r="K12" s="12" t="e">
        <f t="shared" si="2"/>
        <v>#DIV/0!</v>
      </c>
      <c r="L12" s="11" t="s">
        <v>22</v>
      </c>
      <c r="M12" s="94" t="e">
        <f t="shared" ca="1" si="3"/>
        <v>#DIV/0!</v>
      </c>
      <c r="N12" s="22"/>
      <c r="O12" s="35"/>
      <c r="P12" s="5"/>
      <c r="Q12" s="5"/>
      <c r="R12" s="5"/>
      <c r="S12" s="5"/>
      <c r="T12" s="5"/>
      <c r="U12" s="5"/>
      <c r="V12" s="5"/>
      <c r="W12" s="5"/>
      <c r="X12" s="5"/>
      <c r="Y12" s="5"/>
      <c r="Z12" s="12" t="e">
        <f t="shared" si="4"/>
        <v>#DIV/0!</v>
      </c>
      <c r="AA12" s="11" t="s">
        <v>22</v>
      </c>
      <c r="AB12" s="94" t="e">
        <f t="shared" ca="1" si="5"/>
        <v>#DIV/0!</v>
      </c>
      <c r="AC12" s="35" t="e">
        <f t="shared" si="0"/>
        <v>#DIV/0!</v>
      </c>
      <c r="AD12" s="52" t="e">
        <f t="shared" si="1"/>
        <v>#DIV/0!</v>
      </c>
      <c r="AE12" s="93" t="s">
        <v>54</v>
      </c>
      <c r="AF12" s="10"/>
      <c r="AG12" s="104"/>
      <c r="AH12" s="104"/>
      <c r="AI12" s="104"/>
      <c r="AJ12" s="104"/>
      <c r="AK12" s="104"/>
      <c r="AL12" s="104"/>
      <c r="AM12" s="104"/>
      <c r="AN12" s="104"/>
      <c r="AO12" s="104"/>
      <c r="AP12" s="104"/>
      <c r="AQ12" s="104"/>
      <c r="AR12" s="104"/>
      <c r="AS12" s="104"/>
      <c r="AT12" s="104"/>
      <c r="AU12" s="104"/>
      <c r="AV12" s="104"/>
      <c r="AW12" s="104"/>
      <c r="AX12" s="104"/>
      <c r="AY12" s="104"/>
      <c r="AZ12" s="104"/>
      <c r="BA12" s="104"/>
      <c r="BB12" s="104"/>
      <c r="BC12" s="104"/>
    </row>
    <row r="13" spans="1:55">
      <c r="A13" s="104"/>
      <c r="B13" s="31">
        <v>9</v>
      </c>
      <c r="C13" s="10">
        <f>Élèves!C12</f>
        <v>0</v>
      </c>
      <c r="D13" s="10">
        <f>Élèves!D12</f>
        <v>0</v>
      </c>
      <c r="E13" s="5"/>
      <c r="F13" s="5"/>
      <c r="G13" s="5"/>
      <c r="H13" s="5"/>
      <c r="I13" s="32"/>
      <c r="J13" s="5"/>
      <c r="K13" s="12" t="e">
        <f t="shared" si="2"/>
        <v>#DIV/0!</v>
      </c>
      <c r="L13" s="11" t="s">
        <v>22</v>
      </c>
      <c r="M13" s="94" t="e">
        <f t="shared" ca="1" si="3"/>
        <v>#DIV/0!</v>
      </c>
      <c r="N13" s="22"/>
      <c r="O13" s="35"/>
      <c r="P13" s="5"/>
      <c r="Q13" s="5"/>
      <c r="R13" s="5"/>
      <c r="S13" s="5"/>
      <c r="T13" s="5"/>
      <c r="U13" s="5"/>
      <c r="V13" s="5"/>
      <c r="W13" s="5"/>
      <c r="X13" s="5"/>
      <c r="Y13" s="5"/>
      <c r="Z13" s="12" t="e">
        <f t="shared" si="4"/>
        <v>#DIV/0!</v>
      </c>
      <c r="AA13" s="11" t="s">
        <v>22</v>
      </c>
      <c r="AB13" s="94" t="e">
        <f t="shared" ca="1" si="5"/>
        <v>#DIV/0!</v>
      </c>
      <c r="AC13" s="35" t="e">
        <f t="shared" si="0"/>
        <v>#DIV/0!</v>
      </c>
      <c r="AD13" s="52" t="e">
        <f t="shared" si="1"/>
        <v>#DIV/0!</v>
      </c>
      <c r="AE13" s="93" t="s">
        <v>54</v>
      </c>
      <c r="AF13" s="10"/>
      <c r="AG13" s="104"/>
      <c r="AH13" s="104"/>
      <c r="AI13" s="104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104"/>
      <c r="AU13" s="104"/>
      <c r="AV13" s="104"/>
      <c r="AW13" s="104"/>
      <c r="AX13" s="104"/>
      <c r="AY13" s="104"/>
      <c r="AZ13" s="104"/>
      <c r="BA13" s="104"/>
      <c r="BB13" s="104"/>
      <c r="BC13" s="104"/>
    </row>
    <row r="14" spans="1:55">
      <c r="A14" s="104"/>
      <c r="B14" s="31">
        <v>10</v>
      </c>
      <c r="C14" s="10">
        <f>Élèves!C13</f>
        <v>0</v>
      </c>
      <c r="D14" s="10">
        <f>Élèves!D13</f>
        <v>0</v>
      </c>
      <c r="E14" s="5"/>
      <c r="F14" s="5"/>
      <c r="G14" s="5"/>
      <c r="H14" s="5"/>
      <c r="I14" s="32"/>
      <c r="J14" s="5"/>
      <c r="K14" s="12" t="e">
        <f t="shared" si="2"/>
        <v>#DIV/0!</v>
      </c>
      <c r="L14" s="11" t="s">
        <v>22</v>
      </c>
      <c r="M14" s="94" t="e">
        <f t="shared" ca="1" si="3"/>
        <v>#DIV/0!</v>
      </c>
      <c r="N14" s="22"/>
      <c r="O14" s="35"/>
      <c r="P14" s="5"/>
      <c r="Q14" s="5"/>
      <c r="R14" s="5"/>
      <c r="S14" s="5"/>
      <c r="T14" s="5"/>
      <c r="U14" s="5"/>
      <c r="V14" s="5"/>
      <c r="W14" s="5"/>
      <c r="X14" s="5"/>
      <c r="Y14" s="5"/>
      <c r="Z14" s="12" t="e">
        <f t="shared" si="4"/>
        <v>#DIV/0!</v>
      </c>
      <c r="AA14" s="11" t="s">
        <v>22</v>
      </c>
      <c r="AB14" s="94" t="e">
        <f t="shared" ca="1" si="5"/>
        <v>#DIV/0!</v>
      </c>
      <c r="AC14" s="35" t="e">
        <f t="shared" si="0"/>
        <v>#DIV/0!</v>
      </c>
      <c r="AD14" s="52" t="e">
        <f t="shared" si="1"/>
        <v>#DIV/0!</v>
      </c>
      <c r="AE14" s="93" t="s">
        <v>54</v>
      </c>
      <c r="AF14" s="10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04"/>
      <c r="AX14" s="104"/>
      <c r="AY14" s="104"/>
      <c r="AZ14" s="104"/>
      <c r="BA14" s="104"/>
      <c r="BB14" s="104"/>
      <c r="BC14" s="104"/>
    </row>
    <row r="15" spans="1:55">
      <c r="A15" s="104"/>
      <c r="B15" s="31">
        <v>11</v>
      </c>
      <c r="C15" s="10">
        <f>Élèves!C14</f>
        <v>0</v>
      </c>
      <c r="D15" s="10">
        <f>Élèves!D14</f>
        <v>0</v>
      </c>
      <c r="E15" s="5"/>
      <c r="F15" s="5"/>
      <c r="G15" s="5"/>
      <c r="H15" s="5"/>
      <c r="I15" s="32"/>
      <c r="J15" s="5"/>
      <c r="K15" s="12" t="e">
        <f t="shared" si="2"/>
        <v>#DIV/0!</v>
      </c>
      <c r="L15" s="11" t="s">
        <v>22</v>
      </c>
      <c r="M15" s="94" t="e">
        <f t="shared" ca="1" si="3"/>
        <v>#DIV/0!</v>
      </c>
      <c r="N15" s="22"/>
      <c r="O15" s="35"/>
      <c r="P15" s="5"/>
      <c r="Q15" s="5"/>
      <c r="R15" s="5"/>
      <c r="S15" s="5"/>
      <c r="T15" s="5"/>
      <c r="U15" s="5"/>
      <c r="V15" s="5"/>
      <c r="W15" s="5"/>
      <c r="X15" s="5"/>
      <c r="Y15" s="5"/>
      <c r="Z15" s="12" t="e">
        <f t="shared" si="4"/>
        <v>#DIV/0!</v>
      </c>
      <c r="AA15" s="11" t="s">
        <v>22</v>
      </c>
      <c r="AB15" s="94" t="e">
        <f t="shared" ca="1" si="5"/>
        <v>#DIV/0!</v>
      </c>
      <c r="AC15" s="35" t="e">
        <f t="shared" si="0"/>
        <v>#DIV/0!</v>
      </c>
      <c r="AD15" s="52" t="e">
        <f t="shared" si="1"/>
        <v>#DIV/0!</v>
      </c>
      <c r="AE15" s="93" t="s">
        <v>54</v>
      </c>
      <c r="AF15" s="10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</row>
    <row r="16" spans="1:55">
      <c r="A16" s="104"/>
      <c r="B16" s="31">
        <v>12</v>
      </c>
      <c r="C16" s="10">
        <f>Élèves!C15</f>
        <v>0</v>
      </c>
      <c r="D16" s="10">
        <f>Élèves!D15</f>
        <v>0</v>
      </c>
      <c r="E16" s="5"/>
      <c r="F16" s="5"/>
      <c r="G16" s="5"/>
      <c r="H16" s="5"/>
      <c r="I16" s="32"/>
      <c r="J16" s="5"/>
      <c r="K16" s="12" t="e">
        <f t="shared" si="2"/>
        <v>#DIV/0!</v>
      </c>
      <c r="L16" s="11" t="s">
        <v>22</v>
      </c>
      <c r="M16" s="94" t="e">
        <f t="shared" ca="1" si="3"/>
        <v>#DIV/0!</v>
      </c>
      <c r="N16" s="22"/>
      <c r="O16" s="35"/>
      <c r="P16" s="5"/>
      <c r="Q16" s="5"/>
      <c r="R16" s="5"/>
      <c r="S16" s="5"/>
      <c r="T16" s="5"/>
      <c r="U16" s="5"/>
      <c r="V16" s="5"/>
      <c r="W16" s="5"/>
      <c r="X16" s="5"/>
      <c r="Y16" s="5"/>
      <c r="Z16" s="12" t="e">
        <f t="shared" si="4"/>
        <v>#DIV/0!</v>
      </c>
      <c r="AA16" s="11" t="s">
        <v>22</v>
      </c>
      <c r="AB16" s="94" t="e">
        <f t="shared" ca="1" si="5"/>
        <v>#DIV/0!</v>
      </c>
      <c r="AC16" s="35" t="e">
        <f t="shared" si="0"/>
        <v>#DIV/0!</v>
      </c>
      <c r="AD16" s="52" t="e">
        <f t="shared" si="1"/>
        <v>#DIV/0!</v>
      </c>
      <c r="AE16" s="93" t="s">
        <v>54</v>
      </c>
      <c r="AF16" s="10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4"/>
      <c r="AV16" s="104"/>
      <c r="AW16" s="104"/>
      <c r="AX16" s="104"/>
      <c r="AY16" s="104"/>
      <c r="AZ16" s="104"/>
      <c r="BA16" s="104"/>
      <c r="BB16" s="104"/>
      <c r="BC16" s="104"/>
    </row>
    <row r="17" spans="1:55">
      <c r="A17" s="104"/>
      <c r="B17" s="31">
        <v>13</v>
      </c>
      <c r="C17" s="10">
        <f>Élèves!C16</f>
        <v>0</v>
      </c>
      <c r="D17" s="10">
        <f>Élèves!D16</f>
        <v>0</v>
      </c>
      <c r="E17" s="5"/>
      <c r="F17" s="5"/>
      <c r="G17" s="5"/>
      <c r="H17" s="5"/>
      <c r="I17" s="32"/>
      <c r="J17" s="5"/>
      <c r="K17" s="12" t="e">
        <f t="shared" si="2"/>
        <v>#DIV/0!</v>
      </c>
      <c r="L17" s="11" t="s">
        <v>22</v>
      </c>
      <c r="M17" s="94" t="e">
        <f t="shared" ca="1" si="3"/>
        <v>#DIV/0!</v>
      </c>
      <c r="N17" s="22"/>
      <c r="O17" s="35"/>
      <c r="P17" s="5"/>
      <c r="Q17" s="5"/>
      <c r="R17" s="5"/>
      <c r="S17" s="5"/>
      <c r="T17" s="5"/>
      <c r="U17" s="5"/>
      <c r="V17" s="5"/>
      <c r="W17" s="5"/>
      <c r="X17" s="5"/>
      <c r="Y17" s="5"/>
      <c r="Z17" s="12" t="e">
        <f t="shared" si="4"/>
        <v>#DIV/0!</v>
      </c>
      <c r="AA17" s="11" t="s">
        <v>22</v>
      </c>
      <c r="AB17" s="94" t="e">
        <f t="shared" ca="1" si="5"/>
        <v>#DIV/0!</v>
      </c>
      <c r="AC17" s="35" t="e">
        <f t="shared" si="0"/>
        <v>#DIV/0!</v>
      </c>
      <c r="AD17" s="52" t="e">
        <f t="shared" si="1"/>
        <v>#DIV/0!</v>
      </c>
      <c r="AE17" s="93" t="s">
        <v>54</v>
      </c>
      <c r="AF17" s="10"/>
      <c r="AG17" s="104"/>
      <c r="AH17" s="104"/>
      <c r="AI17" s="104"/>
      <c r="AJ17" s="104"/>
      <c r="AK17" s="104"/>
      <c r="AL17" s="104"/>
      <c r="AM17" s="104"/>
      <c r="AN17" s="104"/>
      <c r="AO17" s="104"/>
      <c r="AP17" s="104"/>
      <c r="AQ17" s="104"/>
      <c r="AR17" s="104"/>
      <c r="AS17" s="104"/>
      <c r="AT17" s="104"/>
      <c r="AU17" s="104"/>
      <c r="AV17" s="104"/>
      <c r="AW17" s="104"/>
      <c r="AX17" s="104"/>
      <c r="AY17" s="104"/>
      <c r="AZ17" s="104"/>
      <c r="BA17" s="104"/>
      <c r="BB17" s="104"/>
      <c r="BC17" s="104"/>
    </row>
    <row r="18" spans="1:55">
      <c r="A18" s="104"/>
      <c r="B18" s="31">
        <v>14</v>
      </c>
      <c r="C18" s="10">
        <f>Élèves!C17</f>
        <v>0</v>
      </c>
      <c r="D18" s="10">
        <f>Élèves!D17</f>
        <v>0</v>
      </c>
      <c r="E18" s="5"/>
      <c r="F18" s="5"/>
      <c r="G18" s="5"/>
      <c r="H18" s="5"/>
      <c r="I18" s="32"/>
      <c r="J18" s="5"/>
      <c r="K18" s="12" t="e">
        <f t="shared" si="2"/>
        <v>#DIV/0!</v>
      </c>
      <c r="L18" s="11" t="s">
        <v>22</v>
      </c>
      <c r="M18" s="94" t="e">
        <f t="shared" ca="1" si="3"/>
        <v>#DIV/0!</v>
      </c>
      <c r="N18" s="22"/>
      <c r="O18" s="35"/>
      <c r="P18" s="5"/>
      <c r="Q18" s="5"/>
      <c r="R18" s="5"/>
      <c r="S18" s="5"/>
      <c r="T18" s="5"/>
      <c r="U18" s="5"/>
      <c r="V18" s="5"/>
      <c r="W18" s="5"/>
      <c r="X18" s="5"/>
      <c r="Y18" s="5"/>
      <c r="Z18" s="12" t="e">
        <f t="shared" si="4"/>
        <v>#DIV/0!</v>
      </c>
      <c r="AA18" s="11" t="s">
        <v>22</v>
      </c>
      <c r="AB18" s="94" t="e">
        <f t="shared" ca="1" si="5"/>
        <v>#DIV/0!</v>
      </c>
      <c r="AC18" s="35" t="e">
        <f t="shared" si="0"/>
        <v>#DIV/0!</v>
      </c>
      <c r="AD18" s="52" t="e">
        <f t="shared" si="1"/>
        <v>#DIV/0!</v>
      </c>
      <c r="AE18" s="93" t="s">
        <v>54</v>
      </c>
      <c r="AF18" s="10"/>
      <c r="AG18" s="104"/>
      <c r="AH18" s="104"/>
      <c r="AI18" s="104"/>
      <c r="AJ18" s="104"/>
      <c r="AK18" s="104"/>
      <c r="AL18" s="104"/>
      <c r="AM18" s="104"/>
      <c r="AN18" s="104"/>
      <c r="AO18" s="104"/>
      <c r="AP18" s="104"/>
      <c r="AQ18" s="104"/>
      <c r="AR18" s="104"/>
      <c r="AS18" s="104"/>
      <c r="AT18" s="104"/>
      <c r="AU18" s="104"/>
      <c r="AV18" s="104"/>
      <c r="AW18" s="104"/>
      <c r="AX18" s="104"/>
      <c r="AY18" s="104"/>
      <c r="AZ18" s="104"/>
      <c r="BA18" s="104"/>
      <c r="BB18" s="104"/>
      <c r="BC18" s="104"/>
    </row>
    <row r="19" spans="1:55">
      <c r="A19" s="104"/>
      <c r="B19" s="31">
        <v>15</v>
      </c>
      <c r="C19" s="10">
        <f>Élèves!C18</f>
        <v>0</v>
      </c>
      <c r="D19" s="10">
        <f>Élèves!D18</f>
        <v>0</v>
      </c>
      <c r="E19" s="5"/>
      <c r="F19" s="5"/>
      <c r="G19" s="5"/>
      <c r="H19" s="5"/>
      <c r="I19" s="32"/>
      <c r="J19" s="5"/>
      <c r="K19" s="12" t="e">
        <f t="shared" si="2"/>
        <v>#DIV/0!</v>
      </c>
      <c r="L19" s="11" t="s">
        <v>22</v>
      </c>
      <c r="M19" s="94" t="e">
        <f t="shared" ca="1" si="3"/>
        <v>#DIV/0!</v>
      </c>
      <c r="N19" s="22"/>
      <c r="O19" s="35"/>
      <c r="P19" s="5"/>
      <c r="Q19" s="5"/>
      <c r="R19" s="5"/>
      <c r="S19" s="5"/>
      <c r="T19" s="5"/>
      <c r="U19" s="5"/>
      <c r="V19" s="5"/>
      <c r="W19" s="5"/>
      <c r="X19" s="5"/>
      <c r="Y19" s="5"/>
      <c r="Z19" s="12" t="e">
        <f t="shared" si="4"/>
        <v>#DIV/0!</v>
      </c>
      <c r="AA19" s="11" t="s">
        <v>22</v>
      </c>
      <c r="AB19" s="94" t="e">
        <f t="shared" ca="1" si="5"/>
        <v>#DIV/0!</v>
      </c>
      <c r="AC19" s="35" t="e">
        <f t="shared" si="0"/>
        <v>#DIV/0!</v>
      </c>
      <c r="AD19" s="52" t="e">
        <f t="shared" si="1"/>
        <v>#DIV/0!</v>
      </c>
      <c r="AE19" s="93" t="s">
        <v>54</v>
      </c>
      <c r="AF19" s="10"/>
      <c r="AG19" s="104"/>
      <c r="AH19" s="104"/>
      <c r="AI19" s="104"/>
      <c r="AJ19" s="104"/>
      <c r="AK19" s="104"/>
      <c r="AL19" s="104"/>
      <c r="AM19" s="104"/>
      <c r="AN19" s="104"/>
      <c r="AO19" s="104"/>
      <c r="AP19" s="104"/>
      <c r="AQ19" s="104"/>
      <c r="AR19" s="104"/>
      <c r="AS19" s="104"/>
      <c r="AT19" s="104"/>
      <c r="AU19" s="104"/>
      <c r="AV19" s="104"/>
      <c r="AW19" s="104"/>
      <c r="AX19" s="104"/>
      <c r="AY19" s="104"/>
      <c r="AZ19" s="104"/>
      <c r="BA19" s="104"/>
      <c r="BB19" s="104"/>
      <c r="BC19" s="104"/>
    </row>
    <row r="20" spans="1:55">
      <c r="A20" s="104"/>
      <c r="B20" s="31">
        <v>16</v>
      </c>
      <c r="C20" s="10">
        <f>Élèves!C19</f>
        <v>0</v>
      </c>
      <c r="D20" s="10">
        <f>Élèves!D19</f>
        <v>0</v>
      </c>
      <c r="E20" s="5"/>
      <c r="F20" s="5"/>
      <c r="G20" s="5"/>
      <c r="H20" s="5"/>
      <c r="I20" s="32"/>
      <c r="J20" s="5"/>
      <c r="K20" s="12" t="e">
        <f t="shared" si="2"/>
        <v>#DIV/0!</v>
      </c>
      <c r="L20" s="11" t="s">
        <v>22</v>
      </c>
      <c r="M20" s="94" t="e">
        <f t="shared" ca="1" si="3"/>
        <v>#DIV/0!</v>
      </c>
      <c r="N20" s="22"/>
      <c r="O20" s="35"/>
      <c r="P20" s="5"/>
      <c r="Q20" s="5"/>
      <c r="R20" s="5"/>
      <c r="S20" s="5"/>
      <c r="T20" s="5"/>
      <c r="U20" s="5"/>
      <c r="V20" s="5"/>
      <c r="W20" s="5"/>
      <c r="X20" s="5"/>
      <c r="Y20" s="5"/>
      <c r="Z20" s="12" t="e">
        <f t="shared" si="4"/>
        <v>#DIV/0!</v>
      </c>
      <c r="AA20" s="11" t="s">
        <v>22</v>
      </c>
      <c r="AB20" s="94" t="e">
        <f t="shared" ca="1" si="5"/>
        <v>#DIV/0!</v>
      </c>
      <c r="AC20" s="35" t="e">
        <f t="shared" si="0"/>
        <v>#DIV/0!</v>
      </c>
      <c r="AD20" s="52" t="e">
        <f t="shared" si="1"/>
        <v>#DIV/0!</v>
      </c>
      <c r="AE20" s="93" t="s">
        <v>54</v>
      </c>
      <c r="AF20" s="10"/>
      <c r="AG20" s="104"/>
      <c r="AH20" s="104"/>
      <c r="AI20" s="104"/>
      <c r="AJ20" s="104"/>
      <c r="AK20" s="104"/>
      <c r="AL20" s="104"/>
      <c r="AM20" s="104"/>
      <c r="AN20" s="104"/>
      <c r="AO20" s="104"/>
      <c r="AP20" s="104"/>
      <c r="AQ20" s="104"/>
      <c r="AR20" s="104"/>
      <c r="AS20" s="104"/>
      <c r="AT20" s="104"/>
      <c r="AU20" s="104"/>
      <c r="AV20" s="104"/>
      <c r="AW20" s="104"/>
      <c r="AX20" s="104"/>
      <c r="AY20" s="104"/>
      <c r="AZ20" s="104"/>
      <c r="BA20" s="104"/>
      <c r="BB20" s="104"/>
      <c r="BC20" s="104"/>
    </row>
    <row r="21" spans="1:55">
      <c r="A21" s="104"/>
      <c r="B21" s="31">
        <v>17</v>
      </c>
      <c r="C21" s="10">
        <f>Élèves!C20</f>
        <v>0</v>
      </c>
      <c r="D21" s="10">
        <f>Élèves!D20</f>
        <v>0</v>
      </c>
      <c r="E21" s="5"/>
      <c r="F21" s="5"/>
      <c r="G21" s="5"/>
      <c r="H21" s="5"/>
      <c r="I21" s="32"/>
      <c r="J21" s="5"/>
      <c r="K21" s="12" t="e">
        <f t="shared" si="2"/>
        <v>#DIV/0!</v>
      </c>
      <c r="L21" s="11" t="s">
        <v>22</v>
      </c>
      <c r="M21" s="94" t="e">
        <f t="shared" ca="1" si="3"/>
        <v>#DIV/0!</v>
      </c>
      <c r="N21" s="22"/>
      <c r="O21" s="35"/>
      <c r="P21" s="5"/>
      <c r="Q21" s="5"/>
      <c r="R21" s="5"/>
      <c r="S21" s="5"/>
      <c r="T21" s="5"/>
      <c r="U21" s="5"/>
      <c r="V21" s="5"/>
      <c r="W21" s="5"/>
      <c r="X21" s="5"/>
      <c r="Y21" s="5"/>
      <c r="Z21" s="12" t="e">
        <f t="shared" si="4"/>
        <v>#DIV/0!</v>
      </c>
      <c r="AA21" s="11" t="s">
        <v>22</v>
      </c>
      <c r="AB21" s="94" t="e">
        <f t="shared" ca="1" si="5"/>
        <v>#DIV/0!</v>
      </c>
      <c r="AC21" s="35" t="e">
        <f t="shared" si="0"/>
        <v>#DIV/0!</v>
      </c>
      <c r="AD21" s="52" t="e">
        <f t="shared" si="1"/>
        <v>#DIV/0!</v>
      </c>
      <c r="AE21" s="93" t="s">
        <v>54</v>
      </c>
      <c r="AF21" s="10"/>
      <c r="AG21" s="104"/>
      <c r="AH21" s="104"/>
      <c r="AI21" s="104"/>
      <c r="AJ21" s="104"/>
      <c r="AK21" s="104"/>
      <c r="AL21" s="104"/>
      <c r="AM21" s="104"/>
      <c r="AN21" s="104"/>
      <c r="AO21" s="104"/>
      <c r="AP21" s="104"/>
      <c r="AQ21" s="104"/>
      <c r="AR21" s="104"/>
      <c r="AS21" s="104"/>
      <c r="AT21" s="104"/>
      <c r="AU21" s="104"/>
      <c r="AV21" s="104"/>
      <c r="AW21" s="104"/>
      <c r="AX21" s="104"/>
      <c r="AY21" s="104"/>
      <c r="AZ21" s="104"/>
      <c r="BA21" s="104"/>
      <c r="BB21" s="104"/>
      <c r="BC21" s="104"/>
    </row>
    <row r="22" spans="1:55">
      <c r="A22" s="104"/>
      <c r="B22" s="31">
        <v>18</v>
      </c>
      <c r="C22" s="10">
        <f>Élèves!C21</f>
        <v>0</v>
      </c>
      <c r="D22" s="10">
        <f>Élèves!D21</f>
        <v>0</v>
      </c>
      <c r="E22" s="5"/>
      <c r="F22" s="5"/>
      <c r="G22" s="5"/>
      <c r="H22" s="5"/>
      <c r="I22" s="32"/>
      <c r="J22" s="5"/>
      <c r="K22" s="12" t="e">
        <f t="shared" si="2"/>
        <v>#DIV/0!</v>
      </c>
      <c r="L22" s="11" t="s">
        <v>22</v>
      </c>
      <c r="M22" s="94" t="e">
        <f t="shared" ca="1" si="3"/>
        <v>#DIV/0!</v>
      </c>
      <c r="N22" s="22"/>
      <c r="O22" s="35"/>
      <c r="P22" s="5"/>
      <c r="Q22" s="5"/>
      <c r="R22" s="5"/>
      <c r="S22" s="5"/>
      <c r="T22" s="5"/>
      <c r="U22" s="5"/>
      <c r="V22" s="5"/>
      <c r="W22" s="5"/>
      <c r="X22" s="5"/>
      <c r="Y22" s="5"/>
      <c r="Z22" s="12" t="e">
        <f t="shared" si="4"/>
        <v>#DIV/0!</v>
      </c>
      <c r="AA22" s="11" t="s">
        <v>22</v>
      </c>
      <c r="AB22" s="94" t="e">
        <f t="shared" ca="1" si="5"/>
        <v>#DIV/0!</v>
      </c>
      <c r="AC22" s="35" t="e">
        <f t="shared" si="0"/>
        <v>#DIV/0!</v>
      </c>
      <c r="AD22" s="52" t="e">
        <f t="shared" si="1"/>
        <v>#DIV/0!</v>
      </c>
      <c r="AE22" s="93" t="s">
        <v>54</v>
      </c>
      <c r="AF22" s="10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4"/>
      <c r="AT22" s="104"/>
      <c r="AU22" s="104"/>
      <c r="AV22" s="104"/>
      <c r="AW22" s="104"/>
      <c r="AX22" s="104"/>
      <c r="AY22" s="104"/>
      <c r="AZ22" s="104"/>
      <c r="BA22" s="104"/>
      <c r="BB22" s="104"/>
      <c r="BC22" s="104"/>
    </row>
    <row r="23" spans="1:55">
      <c r="A23" s="104"/>
      <c r="B23" s="31">
        <v>19</v>
      </c>
      <c r="C23" s="10">
        <f>Élèves!C22</f>
        <v>0</v>
      </c>
      <c r="D23" s="10">
        <f>Élèves!D22</f>
        <v>0</v>
      </c>
      <c r="E23" s="5"/>
      <c r="F23" s="5"/>
      <c r="G23" s="5"/>
      <c r="H23" s="5"/>
      <c r="I23" s="32"/>
      <c r="J23" s="5"/>
      <c r="K23" s="12" t="e">
        <f t="shared" si="2"/>
        <v>#DIV/0!</v>
      </c>
      <c r="L23" s="11" t="s">
        <v>22</v>
      </c>
      <c r="M23" s="94" t="e">
        <f t="shared" ca="1" si="3"/>
        <v>#DIV/0!</v>
      </c>
      <c r="N23" s="22"/>
      <c r="O23" s="35"/>
      <c r="P23" s="5"/>
      <c r="Q23" s="5"/>
      <c r="R23" s="5"/>
      <c r="S23" s="5"/>
      <c r="T23" s="5"/>
      <c r="U23" s="5"/>
      <c r="V23" s="5"/>
      <c r="W23" s="5"/>
      <c r="X23" s="5"/>
      <c r="Y23" s="5"/>
      <c r="Z23" s="12" t="e">
        <f t="shared" si="4"/>
        <v>#DIV/0!</v>
      </c>
      <c r="AA23" s="11" t="s">
        <v>22</v>
      </c>
      <c r="AB23" s="94" t="e">
        <f t="shared" ca="1" si="5"/>
        <v>#DIV/0!</v>
      </c>
      <c r="AC23" s="35" t="e">
        <f t="shared" si="0"/>
        <v>#DIV/0!</v>
      </c>
      <c r="AD23" s="52" t="e">
        <f t="shared" si="1"/>
        <v>#DIV/0!</v>
      </c>
      <c r="AE23" s="93" t="s">
        <v>54</v>
      </c>
      <c r="AF23" s="10"/>
      <c r="AG23" s="104"/>
      <c r="AH23" s="104"/>
      <c r="AI23" s="104"/>
      <c r="AJ23" s="104"/>
      <c r="AK23" s="104"/>
      <c r="AL23" s="104"/>
      <c r="AM23" s="104"/>
      <c r="AN23" s="104"/>
      <c r="AO23" s="104"/>
      <c r="AP23" s="104"/>
      <c r="AQ23" s="104"/>
      <c r="AR23" s="104"/>
      <c r="AS23" s="104"/>
      <c r="AT23" s="104"/>
      <c r="AU23" s="104"/>
      <c r="AV23" s="104"/>
      <c r="AW23" s="104"/>
      <c r="AX23" s="104"/>
      <c r="AY23" s="104"/>
      <c r="AZ23" s="104"/>
      <c r="BA23" s="104"/>
      <c r="BB23" s="104"/>
      <c r="BC23" s="104"/>
    </row>
    <row r="24" spans="1:55">
      <c r="A24" s="104"/>
      <c r="B24" s="31">
        <v>20</v>
      </c>
      <c r="C24" s="10">
        <f>Élèves!C23</f>
        <v>0</v>
      </c>
      <c r="D24" s="10">
        <f>Élèves!D23</f>
        <v>0</v>
      </c>
      <c r="E24" s="5"/>
      <c r="F24" s="5"/>
      <c r="G24" s="5"/>
      <c r="H24" s="5"/>
      <c r="I24" s="32"/>
      <c r="J24" s="5"/>
      <c r="K24" s="12" t="e">
        <f t="shared" si="2"/>
        <v>#DIV/0!</v>
      </c>
      <c r="L24" s="11" t="s">
        <v>22</v>
      </c>
      <c r="M24" s="94" t="e">
        <f t="shared" ca="1" si="3"/>
        <v>#DIV/0!</v>
      </c>
      <c r="N24" s="22"/>
      <c r="O24" s="35"/>
      <c r="P24" s="5"/>
      <c r="Q24" s="5"/>
      <c r="R24" s="5"/>
      <c r="S24" s="5"/>
      <c r="T24" s="5"/>
      <c r="U24" s="5"/>
      <c r="V24" s="5"/>
      <c r="W24" s="5"/>
      <c r="X24" s="5"/>
      <c r="Y24" s="5"/>
      <c r="Z24" s="12" t="e">
        <f t="shared" si="4"/>
        <v>#DIV/0!</v>
      </c>
      <c r="AA24" s="11" t="s">
        <v>22</v>
      </c>
      <c r="AB24" s="94" t="e">
        <f t="shared" ca="1" si="5"/>
        <v>#DIV/0!</v>
      </c>
      <c r="AC24" s="35" t="e">
        <f t="shared" si="0"/>
        <v>#DIV/0!</v>
      </c>
      <c r="AD24" s="52" t="e">
        <f t="shared" si="1"/>
        <v>#DIV/0!</v>
      </c>
      <c r="AE24" s="93" t="s">
        <v>54</v>
      </c>
      <c r="AF24" s="10"/>
      <c r="AG24" s="104"/>
      <c r="AH24" s="104"/>
      <c r="AI24" s="104"/>
      <c r="AJ24" s="104"/>
      <c r="AK24" s="104"/>
      <c r="AL24" s="104"/>
      <c r="AM24" s="104"/>
      <c r="AN24" s="104"/>
      <c r="AO24" s="104"/>
      <c r="AP24" s="104"/>
      <c r="AQ24" s="104"/>
      <c r="AR24" s="104"/>
      <c r="AS24" s="104"/>
      <c r="AT24" s="104"/>
      <c r="AU24" s="104"/>
      <c r="AV24" s="104"/>
      <c r="AW24" s="104"/>
      <c r="AX24" s="104"/>
      <c r="AY24" s="104"/>
      <c r="AZ24" s="104"/>
      <c r="BA24" s="104"/>
      <c r="BB24" s="104"/>
      <c r="BC24" s="104"/>
    </row>
    <row r="25" spans="1:55">
      <c r="A25" s="104"/>
      <c r="B25" s="31">
        <v>21</v>
      </c>
      <c r="C25" s="10">
        <f>Élèves!C24</f>
        <v>0</v>
      </c>
      <c r="D25" s="10">
        <f>Élèves!D24</f>
        <v>0</v>
      </c>
      <c r="E25" s="5"/>
      <c r="F25" s="5"/>
      <c r="G25" s="5"/>
      <c r="H25" s="5"/>
      <c r="I25" s="32"/>
      <c r="J25" s="5"/>
      <c r="K25" s="12" t="e">
        <f t="shared" si="2"/>
        <v>#DIV/0!</v>
      </c>
      <c r="L25" s="11" t="s">
        <v>22</v>
      </c>
      <c r="M25" s="94" t="e">
        <f t="shared" ca="1" si="3"/>
        <v>#DIV/0!</v>
      </c>
      <c r="N25" s="22"/>
      <c r="O25" s="35"/>
      <c r="P25" s="5"/>
      <c r="Q25" s="5"/>
      <c r="R25" s="5"/>
      <c r="S25" s="5"/>
      <c r="T25" s="5"/>
      <c r="U25" s="5"/>
      <c r="V25" s="5"/>
      <c r="W25" s="5"/>
      <c r="X25" s="5"/>
      <c r="Y25" s="5"/>
      <c r="Z25" s="12" t="e">
        <f t="shared" si="4"/>
        <v>#DIV/0!</v>
      </c>
      <c r="AA25" s="11" t="s">
        <v>22</v>
      </c>
      <c r="AB25" s="94" t="e">
        <f t="shared" ca="1" si="5"/>
        <v>#DIV/0!</v>
      </c>
      <c r="AC25" s="35" t="e">
        <f t="shared" si="0"/>
        <v>#DIV/0!</v>
      </c>
      <c r="AD25" s="52" t="e">
        <f t="shared" si="1"/>
        <v>#DIV/0!</v>
      </c>
      <c r="AE25" s="93" t="s">
        <v>54</v>
      </c>
      <c r="AF25" s="10"/>
      <c r="AG25" s="104"/>
      <c r="AH25" s="104"/>
      <c r="AI25" s="104"/>
      <c r="AJ25" s="104"/>
      <c r="AK25" s="104"/>
      <c r="AL25" s="104"/>
      <c r="AM25" s="104"/>
      <c r="AN25" s="104"/>
      <c r="AO25" s="104"/>
      <c r="AP25" s="104"/>
      <c r="AQ25" s="104"/>
      <c r="AR25" s="104"/>
      <c r="AS25" s="104"/>
      <c r="AT25" s="104"/>
      <c r="AU25" s="104"/>
      <c r="AV25" s="104"/>
      <c r="AW25" s="104"/>
      <c r="AX25" s="104"/>
      <c r="AY25" s="104"/>
      <c r="AZ25" s="104"/>
      <c r="BA25" s="104"/>
      <c r="BB25" s="104"/>
      <c r="BC25" s="104"/>
    </row>
    <row r="26" spans="1:55">
      <c r="A26" s="104"/>
      <c r="B26" s="31">
        <v>22</v>
      </c>
      <c r="C26" s="10">
        <f>Élèves!C25</f>
        <v>0</v>
      </c>
      <c r="D26" s="10">
        <f>Élèves!D25</f>
        <v>0</v>
      </c>
      <c r="E26" s="5"/>
      <c r="F26" s="5"/>
      <c r="G26" s="5"/>
      <c r="H26" s="5"/>
      <c r="I26" s="32"/>
      <c r="J26" s="5"/>
      <c r="K26" s="12" t="e">
        <f t="shared" si="2"/>
        <v>#DIV/0!</v>
      </c>
      <c r="L26" s="11" t="s">
        <v>22</v>
      </c>
      <c r="M26" s="94" t="e">
        <f t="shared" ca="1" si="3"/>
        <v>#DIV/0!</v>
      </c>
      <c r="N26" s="22"/>
      <c r="O26" s="35"/>
      <c r="P26" s="5"/>
      <c r="Q26" s="5"/>
      <c r="R26" s="5"/>
      <c r="S26" s="5"/>
      <c r="T26" s="5"/>
      <c r="U26" s="5"/>
      <c r="V26" s="5"/>
      <c r="W26" s="5"/>
      <c r="X26" s="5"/>
      <c r="Y26" s="5"/>
      <c r="Z26" s="12" t="e">
        <f t="shared" si="4"/>
        <v>#DIV/0!</v>
      </c>
      <c r="AA26" s="11" t="s">
        <v>22</v>
      </c>
      <c r="AB26" s="94" t="e">
        <f t="shared" ca="1" si="5"/>
        <v>#DIV/0!</v>
      </c>
      <c r="AC26" s="35" t="e">
        <f t="shared" si="0"/>
        <v>#DIV/0!</v>
      </c>
      <c r="AD26" s="52" t="e">
        <f t="shared" si="1"/>
        <v>#DIV/0!</v>
      </c>
      <c r="AE26" s="93" t="s">
        <v>54</v>
      </c>
      <c r="AF26" s="10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  <c r="AX26" s="104"/>
      <c r="AY26" s="104"/>
      <c r="AZ26" s="104"/>
      <c r="BA26" s="104"/>
      <c r="BB26" s="104"/>
      <c r="BC26" s="104"/>
    </row>
    <row r="27" spans="1:55">
      <c r="A27" s="104"/>
      <c r="B27" s="31">
        <v>23</v>
      </c>
      <c r="C27" s="10">
        <f>Élèves!C26</f>
        <v>0</v>
      </c>
      <c r="D27" s="10">
        <f>Élèves!D26</f>
        <v>0</v>
      </c>
      <c r="E27" s="5"/>
      <c r="F27" s="5"/>
      <c r="G27" s="5"/>
      <c r="H27" s="5"/>
      <c r="I27" s="32"/>
      <c r="J27" s="5"/>
      <c r="K27" s="12" t="e">
        <f t="shared" si="2"/>
        <v>#DIV/0!</v>
      </c>
      <c r="L27" s="11" t="s">
        <v>22</v>
      </c>
      <c r="M27" s="94" t="e">
        <f t="shared" ca="1" si="3"/>
        <v>#DIV/0!</v>
      </c>
      <c r="N27" s="22"/>
      <c r="O27" s="35"/>
      <c r="P27" s="5"/>
      <c r="Q27" s="5"/>
      <c r="R27" s="5"/>
      <c r="S27" s="5"/>
      <c r="T27" s="5"/>
      <c r="U27" s="5"/>
      <c r="V27" s="5"/>
      <c r="W27" s="5"/>
      <c r="X27" s="5"/>
      <c r="Y27" s="5"/>
      <c r="Z27" s="12" t="e">
        <f t="shared" si="4"/>
        <v>#DIV/0!</v>
      </c>
      <c r="AA27" s="11" t="s">
        <v>22</v>
      </c>
      <c r="AB27" s="94" t="e">
        <f t="shared" ca="1" si="5"/>
        <v>#DIV/0!</v>
      </c>
      <c r="AC27" s="35" t="e">
        <f t="shared" si="0"/>
        <v>#DIV/0!</v>
      </c>
      <c r="AD27" s="52" t="e">
        <f t="shared" si="1"/>
        <v>#DIV/0!</v>
      </c>
      <c r="AE27" s="93" t="s">
        <v>54</v>
      </c>
      <c r="AF27" s="10"/>
      <c r="AG27" s="104"/>
      <c r="AH27" s="104"/>
      <c r="AI27" s="104"/>
      <c r="AJ27" s="104"/>
      <c r="AK27" s="104"/>
      <c r="AL27" s="104"/>
      <c r="AM27" s="104"/>
      <c r="AN27" s="104"/>
      <c r="AO27" s="104"/>
      <c r="AP27" s="104"/>
      <c r="AQ27" s="104"/>
      <c r="AR27" s="104"/>
      <c r="AS27" s="104"/>
      <c r="AT27" s="104"/>
      <c r="AU27" s="104"/>
      <c r="AV27" s="104"/>
      <c r="AW27" s="104"/>
      <c r="AX27" s="104"/>
      <c r="AY27" s="104"/>
      <c r="AZ27" s="104"/>
      <c r="BA27" s="104"/>
      <c r="BB27" s="104"/>
      <c r="BC27" s="104"/>
    </row>
    <row r="28" spans="1:55">
      <c r="A28" s="104"/>
      <c r="B28" s="31">
        <v>24</v>
      </c>
      <c r="C28" s="10">
        <f>Élèves!C27</f>
        <v>0</v>
      </c>
      <c r="D28" s="10">
        <f>Élèves!D27</f>
        <v>0</v>
      </c>
      <c r="E28" s="5"/>
      <c r="F28" s="5"/>
      <c r="G28" s="5"/>
      <c r="H28" s="5"/>
      <c r="I28" s="32"/>
      <c r="J28" s="5"/>
      <c r="K28" s="12" t="e">
        <f t="shared" si="2"/>
        <v>#DIV/0!</v>
      </c>
      <c r="L28" s="11" t="s">
        <v>22</v>
      </c>
      <c r="M28" s="94" t="e">
        <f t="shared" ca="1" si="3"/>
        <v>#DIV/0!</v>
      </c>
      <c r="N28" s="22"/>
      <c r="O28" s="35"/>
      <c r="P28" s="5"/>
      <c r="Q28" s="5"/>
      <c r="R28" s="5"/>
      <c r="S28" s="5"/>
      <c r="T28" s="5"/>
      <c r="U28" s="5"/>
      <c r="V28" s="5"/>
      <c r="W28" s="5"/>
      <c r="X28" s="5"/>
      <c r="Y28" s="5"/>
      <c r="Z28" s="12" t="e">
        <f t="shared" si="4"/>
        <v>#DIV/0!</v>
      </c>
      <c r="AA28" s="11" t="s">
        <v>22</v>
      </c>
      <c r="AB28" s="94" t="e">
        <f t="shared" ca="1" si="5"/>
        <v>#DIV/0!</v>
      </c>
      <c r="AC28" s="35" t="e">
        <f t="shared" si="0"/>
        <v>#DIV/0!</v>
      </c>
      <c r="AD28" s="52" t="e">
        <f t="shared" si="1"/>
        <v>#DIV/0!</v>
      </c>
      <c r="AE28" s="93" t="s">
        <v>54</v>
      </c>
      <c r="AF28" s="10"/>
      <c r="AG28" s="104"/>
      <c r="AH28" s="104"/>
      <c r="AI28" s="104"/>
      <c r="AJ28" s="104"/>
      <c r="AK28" s="104"/>
      <c r="AL28" s="104"/>
      <c r="AM28" s="104"/>
      <c r="AN28" s="104"/>
      <c r="AO28" s="104"/>
      <c r="AP28" s="104"/>
      <c r="AQ28" s="104"/>
      <c r="AR28" s="104"/>
      <c r="AS28" s="104"/>
      <c r="AT28" s="104"/>
      <c r="AU28" s="104"/>
      <c r="AV28" s="104"/>
      <c r="AW28" s="104"/>
      <c r="AX28" s="104"/>
      <c r="AY28" s="104"/>
      <c r="AZ28" s="104"/>
      <c r="BA28" s="104"/>
      <c r="BB28" s="104"/>
      <c r="BC28" s="104"/>
    </row>
    <row r="29" spans="1:55">
      <c r="A29" s="104"/>
      <c r="B29" s="31">
        <v>25</v>
      </c>
      <c r="C29" s="10">
        <f>Élèves!C28</f>
        <v>0</v>
      </c>
      <c r="D29" s="10">
        <f>Élèves!D28</f>
        <v>0</v>
      </c>
      <c r="E29" s="5"/>
      <c r="F29" s="5"/>
      <c r="G29" s="5"/>
      <c r="H29" s="5"/>
      <c r="I29" s="32"/>
      <c r="J29" s="5"/>
      <c r="K29" s="12" t="e">
        <f t="shared" si="2"/>
        <v>#DIV/0!</v>
      </c>
      <c r="L29" s="11" t="s">
        <v>22</v>
      </c>
      <c r="M29" s="94" t="e">
        <f t="shared" ca="1" si="3"/>
        <v>#DIV/0!</v>
      </c>
      <c r="N29" s="22"/>
      <c r="O29" s="35"/>
      <c r="P29" s="5"/>
      <c r="Q29" s="5"/>
      <c r="R29" s="5"/>
      <c r="S29" s="5"/>
      <c r="T29" s="5"/>
      <c r="U29" s="5"/>
      <c r="V29" s="5"/>
      <c r="W29" s="5"/>
      <c r="X29" s="5"/>
      <c r="Y29" s="5"/>
      <c r="Z29" s="12" t="e">
        <f t="shared" si="4"/>
        <v>#DIV/0!</v>
      </c>
      <c r="AA29" s="11" t="s">
        <v>22</v>
      </c>
      <c r="AB29" s="94" t="e">
        <f t="shared" ca="1" si="5"/>
        <v>#DIV/0!</v>
      </c>
      <c r="AC29" s="35" t="e">
        <f t="shared" si="0"/>
        <v>#DIV/0!</v>
      </c>
      <c r="AD29" s="52" t="e">
        <f t="shared" si="1"/>
        <v>#DIV/0!</v>
      </c>
      <c r="AE29" s="93" t="s">
        <v>54</v>
      </c>
      <c r="AF29" s="10"/>
      <c r="AG29" s="104"/>
      <c r="AH29" s="104"/>
      <c r="AI29" s="104"/>
      <c r="AJ29" s="104"/>
      <c r="AK29" s="104"/>
      <c r="AL29" s="104"/>
      <c r="AM29" s="104"/>
      <c r="AN29" s="104"/>
      <c r="AO29" s="104"/>
      <c r="AP29" s="104"/>
      <c r="AQ29" s="104"/>
      <c r="AR29" s="104"/>
      <c r="AS29" s="104"/>
      <c r="AT29" s="104"/>
      <c r="AU29" s="104"/>
      <c r="AV29" s="104"/>
      <c r="AW29" s="104"/>
      <c r="AX29" s="104"/>
      <c r="AY29" s="104"/>
      <c r="AZ29" s="104"/>
      <c r="BA29" s="104"/>
      <c r="BB29" s="104"/>
      <c r="BC29" s="104"/>
    </row>
    <row r="30" spans="1:55" s="3" customFormat="1">
      <c r="A30" s="104"/>
      <c r="B30" s="21"/>
      <c r="C30" s="24"/>
      <c r="D30" s="21"/>
      <c r="E30" s="21"/>
      <c r="F30" s="21"/>
      <c r="G30" s="21"/>
      <c r="H30" s="21"/>
      <c r="I30" s="21"/>
      <c r="J30" s="21"/>
      <c r="K30" s="21"/>
      <c r="L30" s="21"/>
      <c r="M30" s="76"/>
      <c r="N30" s="21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5"/>
      <c r="AC30" s="33"/>
      <c r="AD30" s="35"/>
      <c r="AE30" s="92"/>
      <c r="AF30" s="104"/>
      <c r="AG30" s="104"/>
      <c r="AH30" s="104"/>
      <c r="AI30" s="104"/>
      <c r="AJ30" s="104"/>
      <c r="AK30" s="104"/>
      <c r="AL30" s="104"/>
      <c r="AM30" s="104"/>
      <c r="AN30" s="104"/>
      <c r="AO30" s="104"/>
      <c r="AP30" s="104"/>
      <c r="AQ30" s="104"/>
      <c r="AR30" s="104"/>
      <c r="AS30" s="104"/>
      <c r="AT30" s="104"/>
      <c r="AU30" s="104"/>
      <c r="AV30" s="104"/>
      <c r="AW30" s="104"/>
      <c r="AX30" s="104"/>
      <c r="AY30" s="104"/>
      <c r="AZ30" s="104"/>
      <c r="BA30" s="104"/>
      <c r="BB30" s="104"/>
      <c r="BC30" s="104"/>
    </row>
    <row r="31" spans="1:55" s="3" customFormat="1">
      <c r="A31" s="104"/>
      <c r="B31" s="104"/>
      <c r="C31" s="155"/>
      <c r="D31" s="104"/>
      <c r="E31" s="104"/>
      <c r="F31" s="104"/>
      <c r="G31" s="104"/>
      <c r="H31" s="104"/>
      <c r="I31" s="104"/>
      <c r="J31" s="104"/>
      <c r="K31" s="104"/>
      <c r="L31" s="104"/>
      <c r="M31" s="147"/>
      <c r="N31" s="21"/>
      <c r="O31" s="33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"/>
      <c r="AC31" s="104"/>
      <c r="AD31" s="10"/>
      <c r="AE31" s="147"/>
      <c r="AF31" s="104"/>
      <c r="AG31" s="104"/>
      <c r="AH31" s="104"/>
      <c r="AI31" s="104"/>
      <c r="AJ31" s="104"/>
      <c r="AK31" s="104"/>
      <c r="AL31" s="104"/>
      <c r="AM31" s="104"/>
      <c r="AN31" s="104"/>
      <c r="AO31" s="104"/>
      <c r="AP31" s="104"/>
      <c r="AQ31" s="104"/>
      <c r="AR31" s="104"/>
      <c r="AS31" s="104"/>
      <c r="AT31" s="104"/>
      <c r="AU31" s="104"/>
      <c r="AV31" s="104"/>
      <c r="AW31" s="104"/>
      <c r="AX31" s="104"/>
      <c r="AY31" s="104"/>
      <c r="AZ31" s="104"/>
      <c r="BA31" s="104"/>
      <c r="BB31" s="104"/>
      <c r="BC31" s="104"/>
    </row>
    <row r="32" spans="1:55" s="3" customFormat="1">
      <c r="A32" s="104"/>
      <c r="B32" s="104"/>
      <c r="C32" s="155"/>
      <c r="D32" s="104"/>
      <c r="E32" s="104"/>
      <c r="F32" s="104"/>
      <c r="G32" s="104"/>
      <c r="H32" s="104"/>
      <c r="I32" s="104"/>
      <c r="J32" s="104"/>
      <c r="K32" s="104"/>
      <c r="L32" s="104"/>
      <c r="M32" s="147"/>
      <c r="N32" s="21"/>
      <c r="O32" s="33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"/>
      <c r="AC32" s="104"/>
      <c r="AD32" s="10"/>
      <c r="AE32" s="147"/>
      <c r="AF32" s="104"/>
      <c r="AG32" s="104"/>
      <c r="AH32" s="104"/>
      <c r="AI32" s="104"/>
      <c r="AJ32" s="104"/>
      <c r="AK32" s="104"/>
      <c r="AL32" s="104"/>
      <c r="AM32" s="104"/>
      <c r="AN32" s="104"/>
      <c r="AO32" s="104"/>
      <c r="AP32" s="104"/>
      <c r="AQ32" s="104"/>
      <c r="AR32" s="104"/>
      <c r="AS32" s="104"/>
      <c r="AT32" s="104"/>
      <c r="AU32" s="104"/>
      <c r="AV32" s="104"/>
      <c r="AW32" s="104"/>
      <c r="AX32" s="104"/>
      <c r="AY32" s="104"/>
      <c r="AZ32" s="104"/>
      <c r="BA32" s="104"/>
      <c r="BB32" s="104"/>
      <c r="BC32" s="104"/>
    </row>
    <row r="33" spans="1:69" s="3" customFormat="1">
      <c r="A33" s="104"/>
      <c r="B33" s="104"/>
      <c r="C33" s="155"/>
      <c r="D33" s="104"/>
      <c r="E33" s="104"/>
      <c r="F33" s="104"/>
      <c r="G33" s="104"/>
      <c r="H33" s="104"/>
      <c r="I33" s="104"/>
      <c r="J33" s="104"/>
      <c r="K33" s="104"/>
      <c r="L33" s="21"/>
      <c r="M33" s="76"/>
      <c r="N33" s="21"/>
      <c r="O33" s="33"/>
      <c r="P33" s="33"/>
      <c r="Q33" s="33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"/>
      <c r="AC33" s="104"/>
      <c r="AD33" s="10"/>
      <c r="AE33" s="147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  <c r="AU33" s="104"/>
      <c r="AV33" s="104"/>
      <c r="AW33" s="104"/>
      <c r="AX33" s="104"/>
      <c r="AY33" s="104"/>
      <c r="AZ33" s="104"/>
      <c r="BA33" s="104"/>
      <c r="BB33" s="104"/>
      <c r="BC33" s="104"/>
    </row>
    <row r="34" spans="1:69" s="3" customFormat="1">
      <c r="A34" s="104"/>
      <c r="B34" s="104"/>
      <c r="C34" s="155"/>
      <c r="D34" s="104"/>
      <c r="E34" s="104"/>
      <c r="F34" s="104"/>
      <c r="G34" s="104"/>
      <c r="H34" s="104"/>
      <c r="I34" s="104"/>
      <c r="J34" s="104"/>
      <c r="K34" s="104"/>
      <c r="L34" s="148" t="s">
        <v>146</v>
      </c>
      <c r="M34" s="169">
        <f>MATIÈRES!I17</f>
        <v>0</v>
      </c>
      <c r="N34" s="146"/>
      <c r="O34" s="148"/>
      <c r="P34" s="149"/>
      <c r="Q34" s="10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"/>
      <c r="AC34" s="104"/>
      <c r="AD34" s="10"/>
      <c r="AE34" s="147"/>
      <c r="AF34" s="104"/>
      <c r="AG34" s="104"/>
      <c r="AH34" s="104"/>
      <c r="AI34" s="104"/>
      <c r="AJ34" s="104"/>
      <c r="AK34" s="104"/>
      <c r="AL34" s="104"/>
      <c r="AM34" s="104"/>
      <c r="AN34" s="104"/>
      <c r="AO34" s="104"/>
      <c r="AP34" s="104"/>
      <c r="AQ34" s="104"/>
      <c r="AR34" s="104"/>
      <c r="AS34" s="104"/>
      <c r="AT34" s="104"/>
      <c r="AU34" s="104"/>
      <c r="AV34" s="104"/>
      <c r="AW34" s="104"/>
      <c r="AX34" s="104"/>
      <c r="AY34" s="104"/>
      <c r="AZ34" s="104"/>
      <c r="BA34" s="104"/>
      <c r="BB34" s="104"/>
      <c r="BC34" s="104"/>
      <c r="BD34" s="104"/>
      <c r="BE34" s="104"/>
      <c r="BF34" s="104"/>
      <c r="BG34" s="104"/>
      <c r="BH34" s="104"/>
      <c r="BI34" s="104"/>
      <c r="BJ34" s="104"/>
      <c r="BK34" s="104"/>
      <c r="BL34" s="104"/>
      <c r="BM34" s="104"/>
      <c r="BN34" s="104"/>
      <c r="BO34" s="104"/>
      <c r="BP34" s="104"/>
      <c r="BQ34" s="104"/>
    </row>
    <row r="35" spans="1:69" s="3" customFormat="1">
      <c r="A35" s="104"/>
      <c r="B35" s="104"/>
      <c r="C35" s="155"/>
      <c r="D35" s="104"/>
      <c r="E35" s="104"/>
      <c r="F35" s="104"/>
      <c r="G35" s="104"/>
      <c r="H35" s="104"/>
      <c r="I35" s="104"/>
      <c r="J35" s="104"/>
      <c r="K35" s="104"/>
      <c r="L35" s="104"/>
      <c r="M35" s="147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"/>
      <c r="AC35" s="104"/>
      <c r="AD35" s="10"/>
      <c r="AE35" s="147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  <c r="AW35" s="104"/>
      <c r="AX35" s="104"/>
      <c r="AY35" s="104"/>
      <c r="AZ35" s="104"/>
      <c r="BA35" s="104"/>
      <c r="BB35" s="104"/>
      <c r="BC35" s="104"/>
      <c r="BD35" s="104"/>
      <c r="BE35" s="104"/>
      <c r="BF35" s="104"/>
      <c r="BG35" s="104"/>
      <c r="BH35" s="104"/>
      <c r="BI35" s="104"/>
      <c r="BJ35" s="104"/>
      <c r="BK35" s="104"/>
      <c r="BL35" s="104"/>
      <c r="BM35" s="104"/>
      <c r="BN35" s="104"/>
      <c r="BO35" s="104"/>
      <c r="BP35" s="104"/>
      <c r="BQ35" s="104"/>
    </row>
    <row r="36" spans="1:69" s="3" customFormat="1">
      <c r="A36" s="104"/>
      <c r="B36" s="104"/>
      <c r="C36" s="155"/>
      <c r="D36" s="104"/>
      <c r="E36" s="104"/>
      <c r="F36" s="104"/>
      <c r="G36" s="104"/>
      <c r="H36" s="104"/>
      <c r="I36" s="104"/>
      <c r="J36" s="104"/>
      <c r="K36" s="104"/>
      <c r="L36" s="104"/>
      <c r="M36" s="147"/>
      <c r="N36" s="104"/>
      <c r="O36" s="104"/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"/>
      <c r="AC36" s="104"/>
      <c r="AD36" s="10"/>
      <c r="AE36" s="147"/>
      <c r="AF36" s="104"/>
      <c r="AG36" s="104"/>
      <c r="AH36" s="104"/>
      <c r="AI36" s="104"/>
      <c r="AJ36" s="104"/>
      <c r="AK36" s="104"/>
      <c r="AL36" s="104"/>
      <c r="AM36" s="104"/>
      <c r="AN36" s="104"/>
      <c r="AO36" s="104"/>
      <c r="AP36" s="104"/>
      <c r="AQ36" s="104"/>
      <c r="AR36" s="104"/>
      <c r="AS36" s="104"/>
      <c r="AT36" s="104"/>
      <c r="AU36" s="104"/>
      <c r="AV36" s="104"/>
      <c r="AW36" s="104"/>
      <c r="AX36" s="104"/>
      <c r="AY36" s="104"/>
      <c r="AZ36" s="104"/>
      <c r="BA36" s="104"/>
      <c r="BB36" s="104"/>
      <c r="BC36" s="104"/>
      <c r="BD36" s="104"/>
      <c r="BE36" s="104"/>
      <c r="BF36" s="104"/>
      <c r="BG36" s="104"/>
      <c r="BH36" s="104"/>
      <c r="BI36" s="104"/>
      <c r="BJ36" s="104"/>
      <c r="BK36" s="104"/>
      <c r="BL36" s="104"/>
      <c r="BM36" s="104"/>
      <c r="BN36" s="104"/>
      <c r="BO36" s="104"/>
      <c r="BP36" s="104"/>
      <c r="BQ36" s="104"/>
    </row>
    <row r="37" spans="1:69" s="3" customFormat="1">
      <c r="A37" s="104"/>
      <c r="B37" s="104"/>
      <c r="C37" s="155"/>
      <c r="D37" s="104"/>
      <c r="E37" s="104"/>
      <c r="F37" s="104"/>
      <c r="G37" s="104"/>
      <c r="H37" s="104"/>
      <c r="I37" s="104"/>
      <c r="J37" s="104"/>
      <c r="K37" s="104"/>
      <c r="L37" s="104"/>
      <c r="M37" s="147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"/>
      <c r="AC37" s="104"/>
      <c r="AD37" s="10"/>
      <c r="AE37" s="147"/>
      <c r="AF37" s="104"/>
      <c r="AG37" s="104"/>
      <c r="AH37" s="104"/>
      <c r="AI37" s="104"/>
      <c r="AJ37" s="104"/>
      <c r="AK37" s="104"/>
      <c r="AL37" s="104"/>
      <c r="AM37" s="104"/>
      <c r="AN37" s="104"/>
      <c r="AO37" s="104"/>
      <c r="AP37" s="104"/>
      <c r="AQ37" s="104"/>
      <c r="AR37" s="104"/>
      <c r="AS37" s="104"/>
      <c r="AT37" s="104"/>
      <c r="AU37" s="104"/>
      <c r="AV37" s="104"/>
      <c r="AW37" s="104"/>
      <c r="AX37" s="104"/>
      <c r="AY37" s="104"/>
      <c r="AZ37" s="104"/>
      <c r="BA37" s="104"/>
      <c r="BB37" s="104"/>
      <c r="BC37" s="104"/>
      <c r="BD37" s="104"/>
      <c r="BE37" s="104"/>
      <c r="BF37" s="104"/>
      <c r="BG37" s="104"/>
      <c r="BH37" s="104"/>
      <c r="BI37" s="104"/>
      <c r="BJ37" s="104"/>
      <c r="BK37" s="104"/>
      <c r="BL37" s="104"/>
      <c r="BM37" s="104"/>
      <c r="BN37" s="104"/>
      <c r="BO37" s="104"/>
      <c r="BP37" s="104"/>
      <c r="BQ37" s="104"/>
    </row>
    <row r="38" spans="1:69" s="3" customFormat="1">
      <c r="A38" s="104"/>
      <c r="B38" s="104"/>
      <c r="C38" s="155"/>
      <c r="D38" s="104"/>
      <c r="E38" s="104"/>
      <c r="F38" s="104"/>
      <c r="G38" s="104"/>
      <c r="H38" s="104"/>
      <c r="I38" s="104"/>
      <c r="J38" s="104"/>
      <c r="K38" s="104"/>
      <c r="L38" s="104"/>
      <c r="M38" s="147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"/>
      <c r="AC38" s="104"/>
      <c r="AD38" s="10"/>
      <c r="AE38" s="147"/>
      <c r="AF38" s="104"/>
      <c r="AG38" s="104"/>
      <c r="AH38" s="104"/>
      <c r="AI38" s="104"/>
      <c r="AJ38" s="104"/>
      <c r="AK38" s="104"/>
      <c r="AL38" s="104"/>
      <c r="AM38" s="104"/>
      <c r="AN38" s="104"/>
      <c r="AO38" s="104"/>
      <c r="AP38" s="104"/>
      <c r="AQ38" s="104"/>
      <c r="AR38" s="104"/>
      <c r="AS38" s="104"/>
      <c r="AT38" s="104"/>
      <c r="AU38" s="104"/>
      <c r="AV38" s="104"/>
      <c r="AW38" s="104"/>
      <c r="AX38" s="104"/>
      <c r="AY38" s="104"/>
      <c r="AZ38" s="104"/>
      <c r="BA38" s="104"/>
      <c r="BB38" s="104"/>
      <c r="BC38" s="104"/>
      <c r="BD38" s="104"/>
      <c r="BE38" s="104"/>
      <c r="BF38" s="104"/>
      <c r="BG38" s="104"/>
      <c r="BH38" s="104"/>
      <c r="BI38" s="104"/>
      <c r="BJ38" s="104"/>
      <c r="BK38" s="104"/>
      <c r="BL38" s="104"/>
      <c r="BM38" s="104"/>
      <c r="BN38" s="104"/>
      <c r="BO38" s="104"/>
      <c r="BP38" s="104"/>
      <c r="BQ38" s="104"/>
    </row>
    <row r="39" spans="1:69" s="3" customFormat="1">
      <c r="A39" s="104"/>
      <c r="B39" s="104"/>
      <c r="C39" s="155"/>
      <c r="D39" s="104"/>
      <c r="E39" s="104"/>
      <c r="F39" s="104"/>
      <c r="G39" s="104"/>
      <c r="H39" s="104"/>
      <c r="I39" s="104"/>
      <c r="J39" s="104"/>
      <c r="K39" s="104"/>
      <c r="L39" s="104"/>
      <c r="M39" s="147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"/>
      <c r="AC39" s="104"/>
      <c r="AD39" s="10"/>
      <c r="AE39" s="147"/>
      <c r="AF39" s="104"/>
      <c r="AG39" s="104"/>
      <c r="AH39" s="104"/>
      <c r="AI39" s="104"/>
      <c r="AJ39" s="104"/>
      <c r="AK39" s="104"/>
      <c r="AL39" s="104"/>
      <c r="AM39" s="104"/>
      <c r="AN39" s="104"/>
      <c r="AO39" s="104"/>
      <c r="AP39" s="104"/>
      <c r="AQ39" s="104"/>
      <c r="AR39" s="104"/>
      <c r="AS39" s="104"/>
      <c r="AT39" s="104"/>
      <c r="AU39" s="104"/>
      <c r="AV39" s="104"/>
      <c r="AW39" s="104"/>
      <c r="AX39" s="104"/>
      <c r="AY39" s="104"/>
      <c r="AZ39" s="104"/>
      <c r="BA39" s="104"/>
      <c r="BB39" s="104"/>
      <c r="BC39" s="104"/>
      <c r="BD39" s="104"/>
      <c r="BE39" s="104"/>
      <c r="BF39" s="104"/>
      <c r="BG39" s="104"/>
      <c r="BH39" s="104"/>
      <c r="BI39" s="104"/>
      <c r="BJ39" s="104"/>
      <c r="BK39" s="104"/>
      <c r="BL39" s="104"/>
      <c r="BM39" s="104"/>
      <c r="BN39" s="104"/>
      <c r="BO39" s="104"/>
      <c r="BP39" s="104"/>
      <c r="BQ39" s="104"/>
    </row>
    <row r="40" spans="1:69" s="3" customFormat="1">
      <c r="A40" s="104"/>
      <c r="B40" s="104"/>
      <c r="C40" s="155"/>
      <c r="D40" s="104"/>
      <c r="E40" s="104"/>
      <c r="F40" s="104"/>
      <c r="G40" s="104"/>
      <c r="H40" s="104"/>
      <c r="I40" s="104"/>
      <c r="J40" s="104"/>
      <c r="K40" s="104"/>
      <c r="L40" s="104"/>
      <c r="M40" s="147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"/>
      <c r="AC40" s="104"/>
      <c r="AD40" s="10"/>
      <c r="AE40" s="147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/>
      <c r="AR40" s="104"/>
      <c r="AS40" s="104"/>
      <c r="AT40" s="104"/>
      <c r="AU40" s="104"/>
      <c r="AV40" s="104"/>
      <c r="AW40" s="104"/>
      <c r="AX40" s="104"/>
      <c r="AY40" s="104"/>
      <c r="AZ40" s="104"/>
      <c r="BA40" s="104"/>
      <c r="BB40" s="104"/>
      <c r="BC40" s="104"/>
      <c r="BD40" s="104"/>
      <c r="BE40" s="104"/>
      <c r="BF40" s="104"/>
      <c r="BG40" s="104"/>
      <c r="BH40" s="104"/>
      <c r="BI40" s="104"/>
      <c r="BJ40" s="104"/>
      <c r="BK40" s="104"/>
      <c r="BL40" s="104"/>
      <c r="BM40" s="104"/>
      <c r="BN40" s="104"/>
      <c r="BO40" s="104"/>
      <c r="BP40" s="104"/>
      <c r="BQ40" s="104"/>
    </row>
    <row r="41" spans="1:69" s="3" customFormat="1">
      <c r="A41" s="104"/>
      <c r="B41" s="104"/>
      <c r="C41" s="155"/>
      <c r="D41" s="104"/>
      <c r="E41" s="104"/>
      <c r="F41" s="104"/>
      <c r="G41" s="104"/>
      <c r="H41" s="104"/>
      <c r="I41" s="104"/>
      <c r="J41" s="104"/>
      <c r="K41" s="104"/>
      <c r="L41" s="104"/>
      <c r="M41" s="147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"/>
      <c r="AC41" s="104"/>
      <c r="AD41" s="10"/>
      <c r="AE41" s="147"/>
      <c r="AF41" s="104"/>
      <c r="AG41" s="104"/>
      <c r="AH41" s="104"/>
      <c r="AI41" s="104"/>
      <c r="AJ41" s="104"/>
      <c r="AK41" s="104"/>
      <c r="AL41" s="104"/>
      <c r="AM41" s="104"/>
      <c r="AN41" s="104"/>
      <c r="AO41" s="104"/>
      <c r="AP41" s="104"/>
      <c r="AQ41" s="104"/>
      <c r="AR41" s="104"/>
      <c r="AS41" s="104"/>
      <c r="AT41" s="104"/>
      <c r="AU41" s="104"/>
      <c r="AV41" s="104"/>
      <c r="AW41" s="104"/>
      <c r="AX41" s="104"/>
      <c r="AY41" s="104"/>
      <c r="AZ41" s="104"/>
      <c r="BA41" s="104"/>
      <c r="BB41" s="104"/>
      <c r="BC41" s="104"/>
      <c r="BD41" s="104"/>
      <c r="BE41" s="104"/>
      <c r="BF41" s="104"/>
      <c r="BG41" s="104"/>
      <c r="BH41" s="104"/>
      <c r="BI41" s="104"/>
      <c r="BJ41" s="104"/>
      <c r="BK41" s="104"/>
      <c r="BL41" s="104"/>
      <c r="BM41" s="104"/>
      <c r="BN41" s="104"/>
      <c r="BO41" s="104"/>
      <c r="BP41" s="104"/>
      <c r="BQ41" s="104"/>
    </row>
    <row r="42" spans="1:69">
      <c r="A42" s="104"/>
      <c r="B42" s="104"/>
      <c r="C42" s="155"/>
      <c r="D42" s="104"/>
      <c r="E42" s="104"/>
      <c r="F42" s="104"/>
      <c r="G42" s="104"/>
      <c r="H42" s="104"/>
      <c r="I42" s="104"/>
      <c r="J42" s="104"/>
      <c r="K42" s="104"/>
      <c r="L42" s="104"/>
      <c r="M42" s="147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"/>
      <c r="AC42" s="104"/>
      <c r="AD42" s="10"/>
      <c r="AE42" s="147"/>
      <c r="AF42" s="104"/>
      <c r="AG42" s="104"/>
      <c r="AH42" s="104"/>
      <c r="AI42" s="104"/>
      <c r="AJ42" s="104"/>
      <c r="AK42" s="104"/>
      <c r="AL42" s="104"/>
      <c r="AM42" s="104"/>
      <c r="AN42" s="104"/>
      <c r="AO42" s="104"/>
      <c r="AP42" s="104"/>
      <c r="AQ42" s="104"/>
      <c r="AR42" s="104"/>
      <c r="AS42" s="104"/>
      <c r="AT42" s="104"/>
      <c r="AU42" s="104"/>
      <c r="AV42" s="104"/>
      <c r="AW42" s="104"/>
      <c r="AX42" s="104"/>
      <c r="AY42" s="104"/>
      <c r="AZ42" s="104"/>
      <c r="BA42" s="104"/>
      <c r="BB42" s="104"/>
      <c r="BC42" s="104"/>
      <c r="BD42" s="104"/>
      <c r="BE42" s="104"/>
      <c r="BF42" s="104"/>
      <c r="BG42" s="104"/>
      <c r="BH42" s="104"/>
      <c r="BI42" s="104"/>
      <c r="BJ42" s="104"/>
      <c r="BK42" s="104"/>
      <c r="BL42" s="104"/>
      <c r="BM42" s="104"/>
      <c r="BN42" s="104"/>
      <c r="BO42" s="104"/>
      <c r="BP42" s="104"/>
      <c r="BQ42" s="104"/>
    </row>
    <row r="43" spans="1:69">
      <c r="A43" s="104"/>
      <c r="B43" s="104"/>
      <c r="C43" s="155"/>
      <c r="D43" s="104"/>
      <c r="E43" s="104"/>
      <c r="F43" s="104"/>
      <c r="G43" s="104"/>
      <c r="H43" s="104"/>
      <c r="I43" s="104"/>
      <c r="J43" s="104"/>
      <c r="K43" s="104"/>
      <c r="L43" s="104"/>
      <c r="M43" s="147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"/>
      <c r="AC43" s="104"/>
      <c r="AD43" s="10"/>
      <c r="AE43" s="147"/>
      <c r="AF43" s="104"/>
      <c r="AG43" s="104"/>
      <c r="AH43" s="104"/>
      <c r="AI43" s="104"/>
      <c r="AJ43" s="104"/>
      <c r="AK43" s="104"/>
      <c r="AL43" s="104"/>
      <c r="AM43" s="104"/>
      <c r="AN43" s="104"/>
      <c r="AO43" s="104"/>
      <c r="AP43" s="104"/>
      <c r="AQ43" s="104"/>
      <c r="AR43" s="104"/>
      <c r="AS43" s="104"/>
      <c r="AT43" s="104"/>
      <c r="AU43" s="104"/>
      <c r="AV43" s="104"/>
      <c r="AW43" s="104"/>
      <c r="AX43" s="104"/>
      <c r="AY43" s="104"/>
      <c r="AZ43" s="104"/>
      <c r="BA43" s="104"/>
      <c r="BB43" s="104"/>
      <c r="BC43" s="104"/>
      <c r="BD43" s="104"/>
      <c r="BE43" s="104"/>
      <c r="BF43" s="104"/>
      <c r="BG43" s="104"/>
      <c r="BH43" s="104"/>
      <c r="BI43" s="104"/>
      <c r="BJ43" s="104"/>
      <c r="BK43" s="104"/>
      <c r="BL43" s="104"/>
      <c r="BM43" s="104"/>
      <c r="BN43" s="104"/>
      <c r="BO43" s="104"/>
      <c r="BP43" s="104"/>
      <c r="BQ43" s="104"/>
    </row>
    <row r="44" spans="1:69">
      <c r="A44" s="104"/>
      <c r="B44" s="104"/>
      <c r="C44" s="155"/>
      <c r="D44" s="104"/>
      <c r="E44" s="104"/>
      <c r="F44" s="104"/>
      <c r="G44" s="104"/>
      <c r="H44" s="104"/>
      <c r="I44" s="104"/>
      <c r="J44" s="104"/>
      <c r="K44" s="104"/>
      <c r="L44" s="104"/>
      <c r="M44" s="147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"/>
      <c r="AC44" s="104"/>
      <c r="AD44" s="10"/>
      <c r="AE44" s="147"/>
      <c r="AF44" s="104"/>
      <c r="AG44" s="104"/>
      <c r="AH44" s="104"/>
      <c r="AI44" s="104"/>
      <c r="AJ44" s="104"/>
      <c r="AK44" s="104"/>
      <c r="AL44" s="104"/>
      <c r="AM44" s="104"/>
      <c r="AN44" s="104"/>
      <c r="AO44" s="104"/>
      <c r="AP44" s="104"/>
      <c r="AQ44" s="104"/>
      <c r="AR44" s="104"/>
      <c r="AS44" s="104"/>
      <c r="AT44" s="104"/>
      <c r="AU44" s="104"/>
      <c r="AV44" s="104"/>
      <c r="AW44" s="104"/>
      <c r="AX44" s="104"/>
      <c r="AY44" s="104"/>
      <c r="AZ44" s="104"/>
      <c r="BA44" s="104"/>
      <c r="BB44" s="104"/>
      <c r="BC44" s="104"/>
      <c r="BD44" s="104"/>
      <c r="BE44" s="104"/>
      <c r="BF44" s="104"/>
      <c r="BG44" s="104"/>
      <c r="BH44" s="104"/>
      <c r="BI44" s="104"/>
      <c r="BJ44" s="104"/>
      <c r="BK44" s="104"/>
      <c r="BL44" s="104"/>
      <c r="BM44" s="104"/>
      <c r="BN44" s="104"/>
      <c r="BO44" s="104"/>
      <c r="BP44" s="104"/>
      <c r="BQ44" s="104"/>
    </row>
    <row r="45" spans="1:69">
      <c r="A45" s="104"/>
      <c r="B45" s="104"/>
      <c r="C45" s="155"/>
      <c r="D45" s="104"/>
      <c r="E45" s="104"/>
      <c r="F45" s="104"/>
      <c r="G45" s="104"/>
      <c r="H45" s="104"/>
      <c r="I45" s="104"/>
      <c r="J45" s="104"/>
      <c r="K45" s="104"/>
      <c r="L45" s="104"/>
      <c r="M45" s="147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"/>
      <c r="AC45" s="104"/>
      <c r="AD45" s="10"/>
      <c r="AE45" s="147"/>
      <c r="AF45" s="104"/>
      <c r="AG45" s="104"/>
      <c r="AH45" s="104"/>
      <c r="AI45" s="104"/>
      <c r="AJ45" s="104"/>
      <c r="AK45" s="104"/>
      <c r="AL45" s="104"/>
      <c r="AM45" s="104"/>
      <c r="AN45" s="104"/>
      <c r="AO45" s="104"/>
      <c r="AP45" s="104"/>
      <c r="AQ45" s="104"/>
      <c r="AR45" s="104"/>
      <c r="AS45" s="104"/>
      <c r="AT45" s="104"/>
      <c r="AU45" s="104"/>
      <c r="AV45" s="104"/>
      <c r="AW45" s="104"/>
      <c r="AX45" s="104"/>
      <c r="AY45" s="104"/>
      <c r="AZ45" s="104"/>
      <c r="BA45" s="104"/>
      <c r="BB45" s="104"/>
      <c r="BC45" s="104"/>
      <c r="BD45" s="104"/>
      <c r="BE45" s="104"/>
      <c r="BF45" s="104"/>
      <c r="BG45" s="104"/>
      <c r="BH45" s="104"/>
      <c r="BI45" s="104"/>
      <c r="BJ45" s="104"/>
      <c r="BK45" s="104"/>
      <c r="BL45" s="104"/>
      <c r="BM45" s="104"/>
      <c r="BN45" s="104"/>
      <c r="BO45" s="104"/>
      <c r="BP45" s="104"/>
      <c r="BQ45" s="104"/>
    </row>
    <row r="46" spans="1:69">
      <c r="A46" s="104"/>
      <c r="B46" s="104"/>
      <c r="C46" s="155"/>
      <c r="D46" s="104"/>
      <c r="E46" s="104"/>
      <c r="F46" s="104"/>
      <c r="G46" s="104"/>
      <c r="H46" s="104"/>
      <c r="I46" s="104"/>
      <c r="J46" s="104"/>
      <c r="K46" s="104"/>
      <c r="L46" s="104"/>
      <c r="M46" s="147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"/>
      <c r="AC46" s="104"/>
      <c r="AD46" s="10"/>
      <c r="AE46" s="147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P46" s="104"/>
      <c r="AQ46" s="104"/>
      <c r="AR46" s="104"/>
      <c r="AS46" s="104"/>
      <c r="AT46" s="104"/>
      <c r="AU46" s="104"/>
      <c r="AV46" s="104"/>
      <c r="AW46" s="104"/>
      <c r="AX46" s="104"/>
      <c r="AY46" s="104"/>
      <c r="AZ46" s="104"/>
      <c r="BA46" s="104"/>
      <c r="BB46" s="104"/>
      <c r="BC46" s="104"/>
      <c r="BD46" s="104"/>
      <c r="BE46" s="104"/>
      <c r="BF46" s="104"/>
      <c r="BG46" s="104"/>
      <c r="BH46" s="104"/>
      <c r="BI46" s="104"/>
      <c r="BJ46" s="104"/>
      <c r="BK46" s="104"/>
      <c r="BL46" s="104"/>
      <c r="BM46" s="104"/>
      <c r="BN46" s="104"/>
      <c r="BO46" s="104"/>
      <c r="BP46" s="104"/>
      <c r="BQ46" s="104"/>
    </row>
    <row r="47" spans="1:69">
      <c r="A47" s="104"/>
      <c r="B47" s="104"/>
      <c r="C47" s="155"/>
      <c r="D47" s="104"/>
      <c r="E47" s="104"/>
      <c r="F47" s="104"/>
      <c r="G47" s="104"/>
      <c r="H47" s="104"/>
      <c r="I47" s="104"/>
      <c r="J47" s="104"/>
      <c r="K47" s="104"/>
      <c r="L47" s="104"/>
      <c r="M47" s="147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"/>
      <c r="AC47" s="104"/>
      <c r="AD47" s="10"/>
      <c r="AE47" s="147"/>
      <c r="AF47" s="104"/>
      <c r="AG47" s="104"/>
      <c r="AH47" s="104"/>
      <c r="AI47" s="104"/>
      <c r="AJ47" s="104"/>
      <c r="AK47" s="104"/>
      <c r="AL47" s="104"/>
      <c r="AM47" s="104"/>
      <c r="AN47" s="104"/>
      <c r="AO47" s="104"/>
      <c r="AP47" s="104"/>
      <c r="AQ47" s="104"/>
      <c r="AR47" s="104"/>
      <c r="AS47" s="104"/>
      <c r="AT47" s="104"/>
      <c r="AU47" s="104"/>
      <c r="AV47" s="104"/>
      <c r="AW47" s="104"/>
      <c r="AX47" s="104"/>
      <c r="AY47" s="104"/>
      <c r="AZ47" s="104"/>
      <c r="BA47" s="104"/>
      <c r="BB47" s="104"/>
      <c r="BC47" s="104"/>
      <c r="BD47" s="104"/>
      <c r="BE47" s="104"/>
      <c r="BF47" s="104"/>
      <c r="BG47" s="104"/>
      <c r="BH47" s="104"/>
      <c r="BI47" s="104"/>
      <c r="BJ47" s="104"/>
      <c r="BK47" s="104"/>
      <c r="BL47" s="104"/>
      <c r="BM47" s="104"/>
      <c r="BN47" s="104"/>
      <c r="BO47" s="104"/>
      <c r="BP47" s="104"/>
      <c r="BQ47" s="104"/>
    </row>
    <row r="48" spans="1:69">
      <c r="A48" s="104"/>
      <c r="B48" s="104"/>
      <c r="C48" s="155"/>
      <c r="D48" s="104"/>
      <c r="E48" s="104"/>
      <c r="F48" s="104"/>
      <c r="G48" s="104"/>
      <c r="H48" s="104"/>
      <c r="I48" s="104"/>
      <c r="J48" s="104"/>
      <c r="K48" s="104"/>
      <c r="L48" s="104"/>
      <c r="M48" s="147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"/>
      <c r="AC48" s="104"/>
      <c r="AD48" s="10"/>
      <c r="AE48" s="147"/>
      <c r="AF48" s="104"/>
      <c r="AG48" s="104"/>
      <c r="AH48" s="104"/>
      <c r="AI48" s="104"/>
      <c r="AJ48" s="104"/>
      <c r="AK48" s="104"/>
      <c r="AL48" s="104"/>
      <c r="AM48" s="104"/>
      <c r="AN48" s="104"/>
      <c r="AO48" s="104"/>
      <c r="AP48" s="104"/>
      <c r="AQ48" s="104"/>
      <c r="AR48" s="104"/>
      <c r="AS48" s="104"/>
      <c r="AT48" s="104"/>
      <c r="AU48" s="104"/>
      <c r="AV48" s="104"/>
      <c r="AW48" s="104"/>
      <c r="AX48" s="104"/>
      <c r="AY48" s="104"/>
      <c r="AZ48" s="104"/>
      <c r="BA48" s="104"/>
      <c r="BB48" s="104"/>
      <c r="BC48" s="104"/>
      <c r="BD48" s="104"/>
      <c r="BE48" s="104"/>
      <c r="BF48" s="104"/>
      <c r="BG48" s="104"/>
      <c r="BH48" s="104"/>
      <c r="BI48" s="104"/>
      <c r="BJ48" s="104"/>
      <c r="BK48" s="104"/>
      <c r="BL48" s="104"/>
      <c r="BM48" s="104"/>
      <c r="BN48" s="104"/>
      <c r="BO48" s="104"/>
      <c r="BP48" s="104"/>
      <c r="BQ48" s="104"/>
    </row>
    <row r="49" spans="1:69">
      <c r="A49" s="104"/>
      <c r="B49" s="104"/>
      <c r="C49" s="155"/>
      <c r="D49" s="104"/>
      <c r="E49" s="104"/>
      <c r="F49" s="104"/>
      <c r="G49" s="104"/>
      <c r="H49" s="104"/>
      <c r="I49" s="104"/>
      <c r="J49" s="104"/>
      <c r="K49" s="104"/>
      <c r="L49" s="104"/>
      <c r="M49" s="147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"/>
      <c r="AC49" s="104"/>
      <c r="AD49" s="10"/>
      <c r="AE49" s="147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/>
      <c r="AR49" s="104"/>
      <c r="AS49" s="104"/>
      <c r="AT49" s="104"/>
      <c r="AU49" s="104"/>
      <c r="AV49" s="104"/>
      <c r="AW49" s="104"/>
      <c r="AX49" s="104"/>
      <c r="AY49" s="104"/>
      <c r="AZ49" s="104"/>
      <c r="BA49" s="104"/>
      <c r="BB49" s="104"/>
      <c r="BC49" s="104"/>
      <c r="BD49" s="104"/>
      <c r="BE49" s="104"/>
      <c r="BF49" s="104"/>
      <c r="BG49" s="104"/>
      <c r="BH49" s="104"/>
      <c r="BI49" s="104"/>
      <c r="BJ49" s="104"/>
      <c r="BK49" s="104"/>
      <c r="BL49" s="104"/>
      <c r="BM49" s="104"/>
      <c r="BN49" s="104"/>
      <c r="BO49" s="104"/>
      <c r="BP49" s="104"/>
      <c r="BQ49" s="104"/>
    </row>
    <row r="50" spans="1:69">
      <c r="A50" s="104"/>
      <c r="B50" s="104"/>
      <c r="C50" s="155"/>
      <c r="D50" s="104"/>
      <c r="E50" s="104"/>
      <c r="F50" s="104"/>
      <c r="G50" s="104"/>
      <c r="H50" s="104"/>
      <c r="I50" s="104"/>
      <c r="J50" s="104"/>
      <c r="K50" s="104"/>
      <c r="L50" s="104"/>
      <c r="M50" s="147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"/>
      <c r="AC50" s="104"/>
      <c r="AD50" s="10"/>
      <c r="AE50" s="147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4"/>
      <c r="AQ50" s="104"/>
      <c r="AR50" s="104"/>
      <c r="AS50" s="104"/>
      <c r="AT50" s="104"/>
      <c r="AU50" s="104"/>
      <c r="AV50" s="104"/>
      <c r="AW50" s="104"/>
      <c r="AX50" s="104"/>
      <c r="AY50" s="104"/>
      <c r="AZ50" s="104"/>
      <c r="BA50" s="104"/>
      <c r="BB50" s="104"/>
      <c r="BC50" s="104"/>
      <c r="BD50" s="104"/>
      <c r="BE50" s="104"/>
      <c r="BF50" s="104"/>
      <c r="BG50" s="104"/>
      <c r="BH50" s="104"/>
      <c r="BI50" s="104"/>
      <c r="BJ50" s="104"/>
      <c r="BK50" s="104"/>
      <c r="BL50" s="104"/>
      <c r="BM50" s="104"/>
      <c r="BN50" s="104"/>
      <c r="BO50" s="104"/>
      <c r="BP50" s="104"/>
      <c r="BQ50" s="104"/>
    </row>
    <row r="51" spans="1:69">
      <c r="A51" s="104"/>
      <c r="B51" s="104"/>
      <c r="C51" s="155"/>
      <c r="D51" s="104"/>
      <c r="E51" s="104"/>
      <c r="F51" s="104"/>
      <c r="G51" s="104"/>
      <c r="H51" s="104"/>
      <c r="I51" s="104"/>
      <c r="J51" s="104"/>
      <c r="K51" s="104"/>
      <c r="L51" s="104"/>
      <c r="M51" s="147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"/>
      <c r="AC51" s="104"/>
      <c r="AD51" s="10"/>
      <c r="AE51" s="147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P51" s="104"/>
      <c r="AQ51" s="104"/>
      <c r="AR51" s="104"/>
      <c r="AS51" s="104"/>
      <c r="AT51" s="104"/>
      <c r="AU51" s="104"/>
      <c r="AV51" s="104"/>
      <c r="AW51" s="104"/>
      <c r="AX51" s="104"/>
      <c r="AY51" s="104"/>
      <c r="AZ51" s="104"/>
      <c r="BA51" s="104"/>
      <c r="BB51" s="104"/>
      <c r="BC51" s="104"/>
      <c r="BD51" s="104"/>
      <c r="BE51" s="104"/>
      <c r="BF51" s="104"/>
      <c r="BG51" s="104"/>
      <c r="BH51" s="104"/>
      <c r="BI51" s="104"/>
      <c r="BJ51" s="104"/>
      <c r="BK51" s="104"/>
      <c r="BL51" s="104"/>
      <c r="BM51" s="104"/>
      <c r="BN51" s="104"/>
      <c r="BO51" s="104"/>
      <c r="BP51" s="104"/>
      <c r="BQ51" s="104"/>
    </row>
    <row r="52" spans="1:69">
      <c r="A52" s="104"/>
      <c r="B52" s="104"/>
      <c r="C52" s="155"/>
      <c r="D52" s="104"/>
      <c r="E52" s="104"/>
      <c r="F52" s="104"/>
      <c r="G52" s="104"/>
      <c r="H52" s="104"/>
      <c r="I52" s="104"/>
      <c r="J52" s="104"/>
      <c r="K52" s="104"/>
      <c r="L52" s="104"/>
      <c r="M52" s="147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"/>
      <c r="AC52" s="104"/>
      <c r="AD52" s="10"/>
      <c r="AE52" s="147"/>
      <c r="AF52" s="104"/>
      <c r="AG52" s="104"/>
      <c r="AH52" s="104"/>
      <c r="AI52" s="104"/>
      <c r="AJ52" s="104"/>
      <c r="AK52" s="104"/>
      <c r="AL52" s="104"/>
      <c r="AM52" s="104"/>
      <c r="AN52" s="104"/>
      <c r="AO52" s="104"/>
      <c r="AP52" s="104"/>
      <c r="AQ52" s="104"/>
      <c r="AR52" s="104"/>
      <c r="AS52" s="104"/>
      <c r="AT52" s="104"/>
      <c r="AU52" s="104"/>
      <c r="AV52" s="104"/>
      <c r="AW52" s="104"/>
      <c r="AX52" s="104"/>
      <c r="AY52" s="104"/>
      <c r="AZ52" s="104"/>
      <c r="BA52" s="104"/>
      <c r="BB52" s="104"/>
      <c r="BC52" s="104"/>
      <c r="BD52" s="104"/>
      <c r="BE52" s="104"/>
      <c r="BF52" s="104"/>
      <c r="BG52" s="104"/>
      <c r="BH52" s="104"/>
      <c r="BI52" s="104"/>
      <c r="BJ52" s="104"/>
      <c r="BK52" s="104"/>
      <c r="BL52" s="104"/>
      <c r="BM52" s="104"/>
      <c r="BN52" s="104"/>
      <c r="BO52" s="104"/>
      <c r="BP52" s="104"/>
      <c r="BQ52" s="104"/>
    </row>
    <row r="53" spans="1:69">
      <c r="A53" s="104"/>
      <c r="B53" s="104"/>
      <c r="C53" s="155"/>
      <c r="D53" s="104"/>
      <c r="E53" s="104"/>
      <c r="F53" s="104"/>
      <c r="G53" s="104"/>
      <c r="H53" s="104"/>
      <c r="I53" s="104"/>
      <c r="J53" s="104"/>
      <c r="K53" s="104"/>
      <c r="L53" s="104"/>
      <c r="M53" s="147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"/>
      <c r="AC53" s="104"/>
      <c r="AD53" s="10"/>
      <c r="AE53" s="147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P53" s="104"/>
      <c r="AQ53" s="104"/>
      <c r="AR53" s="104"/>
      <c r="AS53" s="104"/>
      <c r="AT53" s="104"/>
      <c r="AU53" s="104"/>
      <c r="AV53" s="104"/>
      <c r="AW53" s="104"/>
      <c r="AX53" s="104"/>
      <c r="AY53" s="104"/>
      <c r="AZ53" s="104"/>
      <c r="BA53" s="104"/>
      <c r="BB53" s="104"/>
      <c r="BC53" s="104"/>
      <c r="BD53" s="104"/>
      <c r="BE53" s="104"/>
      <c r="BF53" s="104"/>
      <c r="BG53" s="104"/>
      <c r="BH53" s="104"/>
      <c r="BI53" s="104"/>
      <c r="BJ53" s="104"/>
      <c r="BK53" s="104"/>
      <c r="BL53" s="104"/>
      <c r="BM53" s="104"/>
      <c r="BN53" s="104"/>
      <c r="BO53" s="104"/>
      <c r="BP53" s="104"/>
      <c r="BQ53" s="104"/>
    </row>
    <row r="54" spans="1:69">
      <c r="A54" s="104"/>
      <c r="B54" s="104"/>
      <c r="C54" s="155"/>
      <c r="D54" s="104"/>
      <c r="E54" s="104"/>
      <c r="F54" s="104"/>
      <c r="G54" s="104"/>
      <c r="H54" s="104"/>
      <c r="I54" s="104"/>
      <c r="J54" s="104"/>
      <c r="K54" s="104"/>
      <c r="L54" s="104"/>
      <c r="M54" s="147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"/>
      <c r="AC54" s="104"/>
      <c r="AD54" s="10"/>
      <c r="AE54" s="147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  <c r="AR54" s="104"/>
      <c r="AS54" s="104"/>
      <c r="AT54" s="104"/>
      <c r="AU54" s="104"/>
      <c r="AV54" s="104"/>
      <c r="AW54" s="104"/>
      <c r="AX54" s="104"/>
      <c r="AY54" s="104"/>
      <c r="AZ54" s="104"/>
      <c r="BA54" s="104"/>
      <c r="BB54" s="104"/>
      <c r="BC54" s="104"/>
      <c r="BD54" s="104"/>
      <c r="BE54" s="104"/>
      <c r="BF54" s="104"/>
      <c r="BG54" s="104"/>
      <c r="BH54" s="104"/>
      <c r="BI54" s="104"/>
      <c r="BJ54" s="104"/>
      <c r="BK54" s="104"/>
      <c r="BL54" s="104"/>
      <c r="BM54" s="104"/>
      <c r="BN54" s="104"/>
      <c r="BO54" s="104"/>
      <c r="BP54" s="104"/>
      <c r="BQ54" s="104"/>
    </row>
    <row r="55" spans="1:69">
      <c r="A55" s="104"/>
      <c r="B55" s="104"/>
      <c r="C55" s="155"/>
      <c r="D55" s="104"/>
      <c r="E55" s="104"/>
      <c r="F55" s="104"/>
      <c r="G55" s="104"/>
      <c r="H55" s="104"/>
      <c r="I55" s="104"/>
      <c r="J55" s="104"/>
      <c r="K55" s="104"/>
      <c r="L55" s="104"/>
      <c r="M55" s="147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"/>
      <c r="AC55" s="104"/>
      <c r="AD55" s="10"/>
      <c r="AE55" s="147"/>
      <c r="AF55" s="104"/>
      <c r="AG55" s="104"/>
      <c r="AH55" s="104"/>
      <c r="AI55" s="104"/>
      <c r="AJ55" s="104"/>
      <c r="AK55" s="104"/>
      <c r="AL55" s="104"/>
      <c r="AM55" s="104"/>
      <c r="AN55" s="104"/>
      <c r="AO55" s="104"/>
      <c r="AP55" s="104"/>
      <c r="AQ55" s="104"/>
      <c r="AR55" s="104"/>
      <c r="AS55" s="104"/>
      <c r="AT55" s="104"/>
      <c r="AU55" s="104"/>
      <c r="AV55" s="104"/>
      <c r="AW55" s="104"/>
      <c r="AX55" s="104"/>
      <c r="AY55" s="104"/>
      <c r="AZ55" s="104"/>
      <c r="BA55" s="104"/>
      <c r="BB55" s="104"/>
      <c r="BC55" s="104"/>
      <c r="BD55" s="104"/>
      <c r="BE55" s="104"/>
      <c r="BF55" s="104"/>
      <c r="BG55" s="104"/>
      <c r="BH55" s="104"/>
      <c r="BI55" s="104"/>
      <c r="BJ55" s="104"/>
      <c r="BK55" s="104"/>
      <c r="BL55" s="104"/>
      <c r="BM55" s="104"/>
      <c r="BN55" s="104"/>
      <c r="BO55" s="104"/>
      <c r="BP55" s="104"/>
      <c r="BQ55" s="104"/>
    </row>
    <row r="56" spans="1:69">
      <c r="A56" s="104"/>
      <c r="B56" s="104"/>
      <c r="C56" s="155"/>
      <c r="D56" s="104"/>
      <c r="E56" s="104"/>
      <c r="F56" s="104"/>
      <c r="G56" s="104"/>
      <c r="H56" s="104"/>
      <c r="I56" s="104"/>
      <c r="J56" s="104"/>
      <c r="K56" s="104"/>
      <c r="L56" s="104"/>
      <c r="M56" s="147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"/>
      <c r="AC56" s="104"/>
      <c r="AD56" s="10"/>
      <c r="AE56" s="147"/>
      <c r="AF56" s="104"/>
      <c r="AG56" s="104"/>
      <c r="AH56" s="104"/>
      <c r="AI56" s="104"/>
      <c r="AJ56" s="104"/>
      <c r="AK56" s="104"/>
      <c r="AL56" s="104"/>
      <c r="AM56" s="104"/>
      <c r="AN56" s="104"/>
      <c r="AO56" s="104"/>
      <c r="AP56" s="104"/>
      <c r="AQ56" s="104"/>
      <c r="AR56" s="104"/>
      <c r="AS56" s="104"/>
      <c r="AT56" s="104"/>
      <c r="AU56" s="104"/>
      <c r="AV56" s="104"/>
      <c r="AW56" s="104"/>
      <c r="AX56" s="104"/>
      <c r="AY56" s="104"/>
      <c r="AZ56" s="104"/>
      <c r="BA56" s="104"/>
      <c r="BB56" s="104"/>
      <c r="BC56" s="104"/>
      <c r="BD56" s="104"/>
      <c r="BE56" s="104"/>
      <c r="BF56" s="104"/>
      <c r="BG56" s="104"/>
      <c r="BH56" s="104"/>
      <c r="BI56" s="104"/>
      <c r="BJ56" s="104"/>
      <c r="BK56" s="104"/>
      <c r="BL56" s="104"/>
      <c r="BM56" s="104"/>
      <c r="BN56" s="104"/>
      <c r="BO56" s="104"/>
      <c r="BP56" s="104"/>
      <c r="BQ56" s="104"/>
    </row>
    <row r="57" spans="1:69">
      <c r="A57" s="104"/>
      <c r="B57" s="104"/>
      <c r="C57" s="155"/>
      <c r="D57" s="104"/>
      <c r="E57" s="104"/>
      <c r="F57" s="104"/>
      <c r="G57" s="104"/>
      <c r="H57" s="104"/>
      <c r="I57" s="104"/>
      <c r="J57" s="104"/>
      <c r="K57" s="104"/>
      <c r="L57" s="104"/>
      <c r="M57" s="147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"/>
      <c r="AC57" s="104"/>
      <c r="AD57" s="10"/>
      <c r="AE57" s="147"/>
      <c r="AF57" s="104"/>
      <c r="AG57" s="104"/>
      <c r="AH57" s="104"/>
      <c r="AI57" s="104"/>
      <c r="AJ57" s="104"/>
      <c r="AK57" s="104"/>
      <c r="AL57" s="104"/>
      <c r="AM57" s="104"/>
      <c r="AN57" s="104"/>
      <c r="AO57" s="104"/>
      <c r="AP57" s="104"/>
      <c r="AQ57" s="104"/>
      <c r="AR57" s="104"/>
      <c r="AS57" s="104"/>
      <c r="AT57" s="104"/>
      <c r="AU57" s="104"/>
      <c r="AV57" s="104"/>
      <c r="AW57" s="104"/>
      <c r="AX57" s="104"/>
      <c r="AY57" s="104"/>
      <c r="AZ57" s="104"/>
      <c r="BA57" s="104"/>
      <c r="BB57" s="104"/>
      <c r="BC57" s="104"/>
      <c r="BD57" s="104"/>
      <c r="BE57" s="104"/>
      <c r="BF57" s="104"/>
      <c r="BG57" s="104"/>
      <c r="BH57" s="104"/>
      <c r="BI57" s="104"/>
      <c r="BJ57" s="104"/>
      <c r="BK57" s="104"/>
      <c r="BL57" s="104"/>
      <c r="BM57" s="104"/>
      <c r="BN57" s="104"/>
      <c r="BO57" s="104"/>
      <c r="BP57" s="104"/>
      <c r="BQ57" s="104"/>
    </row>
    <row r="58" spans="1:69">
      <c r="A58" s="104"/>
      <c r="B58" s="104"/>
      <c r="C58" s="155"/>
      <c r="D58" s="104"/>
      <c r="E58" s="104"/>
      <c r="F58" s="104"/>
      <c r="G58" s="104"/>
      <c r="H58" s="104"/>
      <c r="I58" s="104"/>
      <c r="J58" s="104"/>
      <c r="K58" s="104"/>
      <c r="L58" s="104"/>
      <c r="M58" s="147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"/>
      <c r="AC58" s="104"/>
      <c r="AD58" s="10"/>
      <c r="AE58" s="147"/>
      <c r="AF58" s="104"/>
      <c r="AG58" s="104"/>
      <c r="AH58" s="104"/>
      <c r="AI58" s="104"/>
      <c r="AJ58" s="104"/>
      <c r="AK58" s="104"/>
      <c r="AL58" s="104"/>
      <c r="AM58" s="104"/>
      <c r="AN58" s="104"/>
      <c r="AO58" s="104"/>
      <c r="AP58" s="104"/>
      <c r="AQ58" s="104"/>
      <c r="AR58" s="104"/>
      <c r="AS58" s="104"/>
      <c r="AT58" s="104"/>
      <c r="AU58" s="104"/>
      <c r="AV58" s="104"/>
      <c r="AW58" s="104"/>
      <c r="AX58" s="104"/>
      <c r="AY58" s="104"/>
      <c r="AZ58" s="104"/>
      <c r="BA58" s="104"/>
      <c r="BB58" s="104"/>
      <c r="BC58" s="104"/>
      <c r="BD58" s="104"/>
      <c r="BE58" s="104"/>
      <c r="BF58" s="104"/>
      <c r="BG58" s="104"/>
      <c r="BH58" s="104"/>
      <c r="BI58" s="104"/>
      <c r="BJ58" s="104"/>
      <c r="BK58" s="104"/>
      <c r="BL58" s="104"/>
      <c r="BM58" s="104"/>
      <c r="BN58" s="104"/>
      <c r="BO58" s="104"/>
      <c r="BP58" s="104"/>
      <c r="BQ58" s="104"/>
    </row>
    <row r="59" spans="1:69">
      <c r="A59" s="104"/>
      <c r="B59" s="104"/>
      <c r="C59" s="155"/>
      <c r="D59" s="104"/>
      <c r="E59" s="104"/>
      <c r="F59" s="104"/>
      <c r="G59" s="104"/>
      <c r="H59" s="104"/>
      <c r="I59" s="104"/>
      <c r="J59" s="104"/>
      <c r="K59" s="104"/>
      <c r="L59" s="104"/>
      <c r="M59" s="147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"/>
      <c r="AC59" s="104"/>
      <c r="AD59" s="10"/>
      <c r="AE59" s="147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  <c r="AR59" s="104"/>
      <c r="AS59" s="104"/>
      <c r="AT59" s="104"/>
      <c r="AU59" s="104"/>
      <c r="AV59" s="104"/>
      <c r="AW59" s="104"/>
      <c r="AX59" s="104"/>
      <c r="AY59" s="104"/>
      <c r="AZ59" s="104"/>
      <c r="BA59" s="104"/>
      <c r="BB59" s="104"/>
      <c r="BC59" s="104"/>
      <c r="BD59" s="104"/>
      <c r="BE59" s="104"/>
      <c r="BF59" s="104"/>
      <c r="BG59" s="104"/>
      <c r="BH59" s="104"/>
      <c r="BI59" s="104"/>
      <c r="BJ59" s="104"/>
      <c r="BK59" s="104"/>
      <c r="BL59" s="104"/>
      <c r="BM59" s="104"/>
      <c r="BN59" s="104"/>
      <c r="BO59" s="104"/>
      <c r="BP59" s="104"/>
      <c r="BQ59" s="104"/>
    </row>
    <row r="60" spans="1:69">
      <c r="A60" s="104"/>
      <c r="B60" s="104"/>
      <c r="C60" s="155"/>
      <c r="D60" s="104"/>
      <c r="E60" s="104"/>
      <c r="F60" s="104"/>
      <c r="G60" s="104"/>
      <c r="H60" s="104"/>
      <c r="I60" s="104"/>
      <c r="J60" s="104"/>
      <c r="K60" s="104"/>
      <c r="L60" s="104"/>
      <c r="M60" s="147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"/>
      <c r="AC60" s="104"/>
      <c r="AD60" s="10"/>
      <c r="AE60" s="147"/>
      <c r="AF60" s="104"/>
      <c r="AG60" s="104"/>
      <c r="AH60" s="104"/>
      <c r="AI60" s="104"/>
      <c r="AJ60" s="104"/>
      <c r="AK60" s="104"/>
      <c r="AL60" s="104"/>
      <c r="AM60" s="104"/>
      <c r="AN60" s="104"/>
      <c r="AO60" s="104"/>
      <c r="AP60" s="104"/>
      <c r="AQ60" s="104"/>
      <c r="AR60" s="104"/>
      <c r="AS60" s="104"/>
      <c r="AT60" s="104"/>
      <c r="AU60" s="104"/>
      <c r="AV60" s="104"/>
      <c r="AW60" s="104"/>
      <c r="AX60" s="104"/>
      <c r="AY60" s="104"/>
      <c r="AZ60" s="104"/>
      <c r="BA60" s="104"/>
      <c r="BB60" s="104"/>
      <c r="BC60" s="104"/>
      <c r="BD60" s="104"/>
      <c r="BE60" s="104"/>
      <c r="BF60" s="104"/>
      <c r="BG60" s="104"/>
      <c r="BH60" s="104"/>
      <c r="BI60" s="104"/>
      <c r="BJ60" s="104"/>
      <c r="BK60" s="104"/>
      <c r="BL60" s="104"/>
      <c r="BM60" s="104"/>
      <c r="BN60" s="104"/>
      <c r="BO60" s="104"/>
      <c r="BP60" s="104"/>
      <c r="BQ60" s="104"/>
    </row>
    <row r="61" spans="1:69">
      <c r="A61" s="104"/>
      <c r="B61" s="104"/>
      <c r="C61" s="155"/>
      <c r="D61" s="104"/>
      <c r="E61" s="104"/>
      <c r="F61" s="104"/>
      <c r="G61" s="104"/>
      <c r="H61" s="104"/>
      <c r="I61" s="104"/>
      <c r="J61" s="104"/>
      <c r="K61" s="104"/>
      <c r="L61" s="104"/>
      <c r="M61" s="147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"/>
      <c r="AC61" s="104"/>
      <c r="AD61" s="10"/>
      <c r="AE61" s="147"/>
      <c r="AF61" s="104"/>
      <c r="AG61" s="104"/>
      <c r="AH61" s="104"/>
      <c r="AI61" s="104"/>
      <c r="AJ61" s="104"/>
      <c r="AK61" s="104"/>
      <c r="AL61" s="104"/>
      <c r="AM61" s="104"/>
      <c r="AN61" s="104"/>
      <c r="AO61" s="104"/>
      <c r="AP61" s="104"/>
      <c r="AQ61" s="104"/>
      <c r="AR61" s="104"/>
      <c r="AS61" s="104"/>
      <c r="AT61" s="104"/>
      <c r="AU61" s="104"/>
      <c r="AV61" s="104"/>
      <c r="AW61" s="104"/>
      <c r="AX61" s="104"/>
      <c r="AY61" s="104"/>
      <c r="AZ61" s="104"/>
      <c r="BA61" s="104"/>
      <c r="BB61" s="104"/>
      <c r="BC61" s="104"/>
      <c r="BD61" s="104"/>
      <c r="BE61" s="104"/>
      <c r="BF61" s="104"/>
      <c r="BG61" s="104"/>
      <c r="BH61" s="104"/>
      <c r="BI61" s="104"/>
      <c r="BJ61" s="104"/>
      <c r="BK61" s="104"/>
      <c r="BL61" s="104"/>
      <c r="BM61" s="104"/>
      <c r="BN61" s="104"/>
      <c r="BO61" s="104"/>
      <c r="BP61" s="104"/>
      <c r="BQ61" s="104"/>
    </row>
    <row r="62" spans="1:69">
      <c r="A62" s="104"/>
      <c r="B62" s="104"/>
      <c r="C62" s="155"/>
      <c r="D62" s="104"/>
      <c r="E62" s="104"/>
      <c r="F62" s="104"/>
      <c r="G62" s="104"/>
      <c r="H62" s="104"/>
      <c r="I62" s="104"/>
      <c r="J62" s="104"/>
      <c r="K62" s="104"/>
      <c r="L62" s="104"/>
      <c r="M62" s="147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"/>
      <c r="AC62" s="104"/>
      <c r="AD62" s="10"/>
      <c r="AE62" s="147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/>
      <c r="AS62" s="104"/>
      <c r="AT62" s="104"/>
      <c r="AU62" s="104"/>
      <c r="AV62" s="104"/>
      <c r="AW62" s="104"/>
      <c r="AX62" s="104"/>
      <c r="AY62" s="104"/>
      <c r="AZ62" s="104"/>
      <c r="BA62" s="104"/>
      <c r="BB62" s="104"/>
      <c r="BC62" s="104"/>
      <c r="BD62" s="104"/>
      <c r="BE62" s="104"/>
      <c r="BF62" s="104"/>
      <c r="BG62" s="104"/>
      <c r="BH62" s="104"/>
      <c r="BI62" s="104"/>
      <c r="BJ62" s="104"/>
      <c r="BK62" s="104"/>
      <c r="BL62" s="104"/>
      <c r="BM62" s="104"/>
      <c r="BN62" s="104"/>
      <c r="BO62" s="104"/>
      <c r="BP62" s="104"/>
      <c r="BQ62" s="104"/>
    </row>
    <row r="63" spans="1:69">
      <c r="A63" s="104"/>
      <c r="B63" s="104"/>
      <c r="C63" s="155"/>
      <c r="D63" s="104"/>
      <c r="E63" s="104"/>
      <c r="F63" s="104"/>
      <c r="G63" s="104"/>
      <c r="H63" s="104"/>
      <c r="I63" s="104"/>
      <c r="J63" s="104"/>
      <c r="K63" s="104"/>
      <c r="L63" s="104"/>
      <c r="M63" s="147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"/>
      <c r="AC63" s="104"/>
      <c r="AD63" s="10"/>
      <c r="AE63" s="147"/>
      <c r="AF63" s="104"/>
      <c r="AG63" s="104"/>
      <c r="AH63" s="104"/>
      <c r="AI63" s="104"/>
      <c r="AJ63" s="104"/>
      <c r="AK63" s="104"/>
      <c r="AL63" s="104"/>
      <c r="AM63" s="104"/>
      <c r="AN63" s="104"/>
      <c r="AO63" s="104"/>
      <c r="AP63" s="104"/>
      <c r="AQ63" s="104"/>
      <c r="AR63" s="104"/>
      <c r="AS63" s="104"/>
      <c r="AT63" s="104"/>
      <c r="AU63" s="104"/>
      <c r="AV63" s="104"/>
      <c r="AW63" s="104"/>
      <c r="AX63" s="104"/>
      <c r="AY63" s="104"/>
      <c r="AZ63" s="104"/>
      <c r="BA63" s="104"/>
      <c r="BB63" s="104"/>
      <c r="BC63" s="104"/>
      <c r="BD63" s="104"/>
      <c r="BE63" s="104"/>
      <c r="BF63" s="104"/>
      <c r="BG63" s="104"/>
      <c r="BH63" s="104"/>
      <c r="BI63" s="104"/>
      <c r="BJ63" s="104"/>
      <c r="BK63" s="104"/>
      <c r="BL63" s="104"/>
      <c r="BM63" s="104"/>
      <c r="BN63" s="104"/>
      <c r="BO63" s="104"/>
      <c r="BP63" s="104"/>
      <c r="BQ63" s="104"/>
    </row>
    <row r="64" spans="1:69">
      <c r="A64" s="104"/>
      <c r="B64" s="104"/>
      <c r="C64" s="155"/>
      <c r="D64" s="104"/>
      <c r="E64" s="104"/>
      <c r="F64" s="104"/>
      <c r="G64" s="104"/>
      <c r="H64" s="104"/>
      <c r="I64" s="104"/>
      <c r="J64" s="104"/>
      <c r="K64" s="104"/>
      <c r="L64" s="104"/>
      <c r="M64" s="147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"/>
      <c r="AC64" s="104"/>
      <c r="AD64" s="10"/>
      <c r="AE64" s="147"/>
      <c r="AF64" s="104"/>
      <c r="AG64" s="104"/>
      <c r="AH64" s="104"/>
      <c r="AI64" s="104"/>
      <c r="AJ64" s="104"/>
      <c r="AK64" s="104"/>
      <c r="AL64" s="104"/>
      <c r="AM64" s="104"/>
      <c r="AN64" s="104"/>
      <c r="AO64" s="104"/>
      <c r="AP64" s="104"/>
      <c r="AQ64" s="104"/>
      <c r="AR64" s="104"/>
      <c r="AS64" s="104"/>
      <c r="AT64" s="104"/>
      <c r="AU64" s="104"/>
      <c r="AV64" s="104"/>
      <c r="AW64" s="104"/>
      <c r="AX64" s="104"/>
      <c r="AY64" s="104"/>
      <c r="AZ64" s="104"/>
      <c r="BA64" s="104"/>
      <c r="BB64" s="104"/>
      <c r="BC64" s="104"/>
      <c r="BD64" s="104"/>
      <c r="BE64" s="104"/>
      <c r="BF64" s="104"/>
      <c r="BG64" s="104"/>
      <c r="BH64" s="104"/>
      <c r="BI64" s="104"/>
      <c r="BJ64" s="104"/>
      <c r="BK64" s="104"/>
      <c r="BL64" s="104"/>
      <c r="BM64" s="104"/>
      <c r="BN64" s="104"/>
      <c r="BO64" s="104"/>
      <c r="BP64" s="104"/>
      <c r="BQ64" s="104"/>
    </row>
    <row r="65" spans="1:69">
      <c r="A65" s="104"/>
      <c r="B65" s="104"/>
      <c r="C65" s="155"/>
      <c r="D65" s="104"/>
      <c r="E65" s="104"/>
      <c r="F65" s="104"/>
      <c r="G65" s="104"/>
      <c r="H65" s="104"/>
      <c r="I65" s="104"/>
      <c r="J65" s="104"/>
      <c r="K65" s="104"/>
      <c r="L65" s="104"/>
      <c r="M65" s="147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"/>
      <c r="AC65" s="104"/>
      <c r="AD65" s="10"/>
      <c r="AE65" s="147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04"/>
      <c r="AQ65" s="104"/>
      <c r="AR65" s="104"/>
      <c r="AS65" s="104"/>
      <c r="AT65" s="104"/>
      <c r="AU65" s="104"/>
      <c r="AV65" s="104"/>
      <c r="AW65" s="104"/>
      <c r="AX65" s="104"/>
      <c r="AY65" s="104"/>
      <c r="AZ65" s="104"/>
      <c r="BA65" s="104"/>
      <c r="BB65" s="104"/>
      <c r="BC65" s="104"/>
      <c r="BD65" s="104"/>
      <c r="BE65" s="104"/>
      <c r="BF65" s="104"/>
      <c r="BG65" s="104"/>
      <c r="BH65" s="104"/>
      <c r="BI65" s="104"/>
      <c r="BJ65" s="104"/>
      <c r="BK65" s="104"/>
      <c r="BL65" s="104"/>
      <c r="BM65" s="104"/>
      <c r="BN65" s="104"/>
      <c r="BO65" s="104"/>
      <c r="BP65" s="104"/>
      <c r="BQ65" s="104"/>
    </row>
    <row r="66" spans="1:69">
      <c r="A66" s="104"/>
      <c r="B66" s="104"/>
      <c r="C66" s="155"/>
      <c r="D66" s="104"/>
      <c r="E66" s="104"/>
      <c r="F66" s="104"/>
      <c r="G66" s="104"/>
      <c r="H66" s="104"/>
      <c r="I66" s="104"/>
      <c r="J66" s="104"/>
      <c r="K66" s="104"/>
      <c r="L66" s="104"/>
      <c r="M66" s="147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"/>
      <c r="AC66" s="104"/>
      <c r="AD66" s="10"/>
      <c r="AE66" s="147"/>
      <c r="AF66" s="104"/>
      <c r="AG66" s="104"/>
      <c r="AH66" s="104"/>
      <c r="AI66" s="104"/>
      <c r="AJ66" s="104"/>
      <c r="AK66" s="104"/>
      <c r="AL66" s="104"/>
      <c r="AM66" s="104"/>
      <c r="AN66" s="104"/>
      <c r="AO66" s="104"/>
      <c r="AP66" s="104"/>
      <c r="AQ66" s="104"/>
      <c r="AR66" s="104"/>
      <c r="AS66" s="104"/>
      <c r="AT66" s="104"/>
      <c r="AU66" s="104"/>
      <c r="AV66" s="104"/>
      <c r="AW66" s="104"/>
      <c r="AX66" s="104"/>
      <c r="AY66" s="104"/>
      <c r="AZ66" s="104"/>
      <c r="BA66" s="104"/>
      <c r="BB66" s="104"/>
      <c r="BC66" s="104"/>
      <c r="BD66" s="104"/>
      <c r="BE66" s="104"/>
      <c r="BF66" s="104"/>
      <c r="BG66" s="104"/>
      <c r="BH66" s="104"/>
      <c r="BI66" s="104"/>
      <c r="BJ66" s="104"/>
      <c r="BK66" s="104"/>
      <c r="BL66" s="104"/>
      <c r="BM66" s="104"/>
      <c r="BN66" s="104"/>
      <c r="BO66" s="104"/>
      <c r="BP66" s="104"/>
      <c r="BQ66" s="104"/>
    </row>
    <row r="67" spans="1:69">
      <c r="A67" s="104"/>
      <c r="B67" s="104"/>
      <c r="C67" s="155"/>
      <c r="D67" s="104"/>
      <c r="E67" s="104"/>
      <c r="F67" s="104"/>
      <c r="G67" s="104"/>
      <c r="H67" s="104"/>
      <c r="I67" s="104"/>
      <c r="J67" s="104"/>
      <c r="K67" s="104"/>
      <c r="L67" s="104"/>
      <c r="M67" s="147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"/>
      <c r="AC67" s="104"/>
      <c r="AD67" s="10"/>
      <c r="AE67" s="147"/>
      <c r="AF67" s="104"/>
      <c r="AG67" s="104"/>
      <c r="AH67" s="104"/>
      <c r="AI67" s="104"/>
      <c r="AJ67" s="104"/>
      <c r="AK67" s="104"/>
      <c r="AL67" s="104"/>
      <c r="AM67" s="104"/>
      <c r="AN67" s="104"/>
      <c r="AO67" s="104"/>
      <c r="AP67" s="104"/>
      <c r="AQ67" s="104"/>
      <c r="AR67" s="104"/>
      <c r="AS67" s="104"/>
      <c r="AT67" s="104"/>
      <c r="AU67" s="104"/>
      <c r="AV67" s="104"/>
      <c r="AW67" s="104"/>
      <c r="AX67" s="104"/>
      <c r="AY67" s="104"/>
      <c r="AZ67" s="104"/>
      <c r="BA67" s="104"/>
      <c r="BB67" s="104"/>
      <c r="BC67" s="104"/>
      <c r="BD67" s="104"/>
      <c r="BE67" s="104"/>
      <c r="BF67" s="104"/>
      <c r="BG67" s="104"/>
      <c r="BH67" s="104"/>
      <c r="BI67" s="104"/>
      <c r="BJ67" s="104"/>
      <c r="BK67" s="104"/>
      <c r="BL67" s="104"/>
      <c r="BM67" s="104"/>
      <c r="BN67" s="104"/>
      <c r="BO67" s="104"/>
      <c r="BP67" s="104"/>
      <c r="BQ67" s="104"/>
    </row>
    <row r="68" spans="1:69">
      <c r="A68" s="104"/>
      <c r="B68" s="104"/>
      <c r="C68" s="155"/>
      <c r="D68" s="104"/>
      <c r="E68" s="104"/>
      <c r="F68" s="104"/>
      <c r="G68" s="104"/>
      <c r="H68" s="104"/>
      <c r="I68" s="104"/>
      <c r="J68" s="104"/>
      <c r="K68" s="104"/>
      <c r="L68" s="104"/>
      <c r="M68" s="147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"/>
      <c r="AC68" s="104"/>
      <c r="AD68" s="10"/>
      <c r="AE68" s="147"/>
      <c r="AF68" s="104"/>
      <c r="AG68" s="104"/>
      <c r="AH68" s="104"/>
      <c r="AI68" s="104"/>
      <c r="AJ68" s="104"/>
      <c r="AK68" s="104"/>
      <c r="AL68" s="104"/>
      <c r="AM68" s="104"/>
      <c r="AN68" s="104"/>
      <c r="AO68" s="104"/>
      <c r="AP68" s="104"/>
      <c r="AQ68" s="104"/>
      <c r="AR68" s="104"/>
      <c r="AS68" s="104"/>
      <c r="AT68" s="104"/>
      <c r="AU68" s="104"/>
      <c r="AV68" s="104"/>
      <c r="AW68" s="104"/>
      <c r="AX68" s="104"/>
      <c r="AY68" s="104"/>
      <c r="AZ68" s="104"/>
      <c r="BA68" s="104"/>
      <c r="BB68" s="104"/>
      <c r="BC68" s="104"/>
      <c r="BD68" s="104"/>
      <c r="BE68" s="104"/>
      <c r="BF68" s="104"/>
      <c r="BG68" s="104"/>
      <c r="BH68" s="104"/>
      <c r="BI68" s="104"/>
      <c r="BJ68" s="104"/>
      <c r="BK68" s="104"/>
      <c r="BL68" s="104"/>
      <c r="BM68" s="104"/>
      <c r="BN68" s="104"/>
      <c r="BO68" s="104"/>
      <c r="BP68" s="104"/>
      <c r="BQ68" s="104"/>
    </row>
    <row r="69" spans="1:69">
      <c r="A69" s="104"/>
      <c r="B69" s="104"/>
      <c r="C69" s="155"/>
      <c r="D69" s="104"/>
      <c r="E69" s="104"/>
      <c r="F69" s="104"/>
      <c r="G69" s="104"/>
      <c r="H69" s="104"/>
      <c r="I69" s="104"/>
      <c r="J69" s="104"/>
      <c r="K69" s="104"/>
      <c r="L69" s="104"/>
      <c r="M69" s="147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"/>
      <c r="AC69" s="104"/>
      <c r="AD69" s="10"/>
      <c r="AE69" s="147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  <c r="AR69" s="104"/>
      <c r="AS69" s="104"/>
      <c r="AT69" s="104"/>
      <c r="AU69" s="104"/>
      <c r="AV69" s="104"/>
      <c r="AW69" s="104"/>
      <c r="AX69" s="104"/>
      <c r="AY69" s="104"/>
      <c r="AZ69" s="104"/>
      <c r="BA69" s="104"/>
      <c r="BB69" s="104"/>
      <c r="BC69" s="104"/>
      <c r="BD69" s="104"/>
      <c r="BE69" s="104"/>
      <c r="BF69" s="104"/>
      <c r="BG69" s="104"/>
      <c r="BH69" s="104"/>
      <c r="BI69" s="104"/>
      <c r="BJ69" s="104"/>
      <c r="BK69" s="104"/>
      <c r="BL69" s="104"/>
      <c r="BM69" s="104"/>
      <c r="BN69" s="104"/>
      <c r="BO69" s="104"/>
      <c r="BP69" s="104"/>
      <c r="BQ69" s="104"/>
    </row>
    <row r="70" spans="1:69">
      <c r="A70" s="104"/>
      <c r="B70" s="104"/>
      <c r="C70" s="155"/>
      <c r="D70" s="104"/>
      <c r="E70" s="104"/>
      <c r="F70" s="104"/>
      <c r="G70" s="104"/>
      <c r="H70" s="104"/>
      <c r="I70" s="104"/>
      <c r="J70" s="104"/>
      <c r="K70" s="104"/>
      <c r="L70" s="104"/>
      <c r="M70" s="147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"/>
      <c r="AC70" s="104"/>
      <c r="AD70" s="10"/>
      <c r="AE70" s="147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104"/>
      <c r="AT70" s="104"/>
      <c r="AU70" s="104"/>
      <c r="AV70" s="104"/>
      <c r="AW70" s="104"/>
      <c r="AX70" s="104"/>
      <c r="AY70" s="104"/>
      <c r="AZ70" s="104"/>
      <c r="BA70" s="104"/>
      <c r="BB70" s="104"/>
      <c r="BC70" s="104"/>
      <c r="BD70" s="104"/>
      <c r="BE70" s="104"/>
      <c r="BF70" s="104"/>
      <c r="BG70" s="104"/>
      <c r="BH70" s="104"/>
      <c r="BI70" s="104"/>
      <c r="BJ70" s="104"/>
      <c r="BK70" s="104"/>
      <c r="BL70" s="104"/>
      <c r="BM70" s="104"/>
      <c r="BN70" s="104"/>
      <c r="BO70" s="104"/>
      <c r="BP70" s="104"/>
      <c r="BQ70" s="104"/>
    </row>
    <row r="71" spans="1:69">
      <c r="A71" s="104"/>
      <c r="B71" s="104"/>
      <c r="C71" s="155"/>
      <c r="D71" s="104"/>
      <c r="E71" s="104"/>
      <c r="F71" s="104"/>
      <c r="G71" s="104"/>
      <c r="H71" s="104"/>
      <c r="I71" s="104"/>
      <c r="J71" s="104"/>
      <c r="K71" s="104"/>
      <c r="L71" s="104"/>
      <c r="M71" s="147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"/>
      <c r="AC71" s="104"/>
      <c r="AD71" s="10"/>
      <c r="AE71" s="147"/>
      <c r="AF71" s="104"/>
      <c r="AG71" s="104"/>
      <c r="AH71" s="104"/>
      <c r="AI71" s="104"/>
      <c r="AJ71" s="104"/>
      <c r="AK71" s="104"/>
      <c r="AL71" s="104"/>
      <c r="AM71" s="104"/>
      <c r="AN71" s="104"/>
      <c r="AO71" s="104"/>
      <c r="AP71" s="104"/>
      <c r="AQ71" s="104"/>
      <c r="AR71" s="104"/>
      <c r="AS71" s="104"/>
      <c r="AT71" s="104"/>
      <c r="AU71" s="104"/>
      <c r="AV71" s="104"/>
      <c r="AW71" s="104"/>
      <c r="AX71" s="104"/>
      <c r="AY71" s="104"/>
      <c r="AZ71" s="104"/>
      <c r="BA71" s="104"/>
      <c r="BB71" s="104"/>
      <c r="BC71" s="104"/>
      <c r="BD71" s="104"/>
      <c r="BE71" s="104"/>
      <c r="BF71" s="104"/>
      <c r="BG71" s="104"/>
      <c r="BH71" s="104"/>
      <c r="BI71" s="104"/>
      <c r="BJ71" s="104"/>
      <c r="BK71" s="104"/>
      <c r="BL71" s="104"/>
      <c r="BM71" s="104"/>
      <c r="BN71" s="104"/>
      <c r="BO71" s="104"/>
      <c r="BP71" s="104"/>
      <c r="BQ71" s="104"/>
    </row>
    <row r="72" spans="1:69">
      <c r="A72" s="104"/>
      <c r="B72" s="104"/>
      <c r="C72" s="155"/>
      <c r="D72" s="104"/>
      <c r="E72" s="104"/>
      <c r="F72" s="104"/>
      <c r="G72" s="104"/>
      <c r="H72" s="104"/>
      <c r="I72" s="104"/>
      <c r="J72" s="104"/>
      <c r="K72" s="104"/>
      <c r="L72" s="104"/>
      <c r="M72" s="147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"/>
      <c r="AC72" s="104"/>
      <c r="AD72" s="10"/>
      <c r="AE72" s="147"/>
      <c r="AF72" s="104"/>
      <c r="AG72" s="104"/>
      <c r="AH72" s="104"/>
      <c r="AI72" s="104"/>
      <c r="AJ72" s="104"/>
      <c r="AK72" s="104"/>
      <c r="AL72" s="104"/>
      <c r="AM72" s="104"/>
      <c r="AN72" s="104"/>
      <c r="AO72" s="104"/>
      <c r="AP72" s="104"/>
      <c r="AQ72" s="104"/>
      <c r="AR72" s="104"/>
      <c r="AS72" s="104"/>
      <c r="AT72" s="104"/>
      <c r="AU72" s="104"/>
      <c r="AV72" s="104"/>
      <c r="AW72" s="104"/>
      <c r="AX72" s="104"/>
      <c r="AY72" s="104"/>
      <c r="AZ72" s="104"/>
      <c r="BA72" s="104"/>
      <c r="BB72" s="104"/>
      <c r="BC72" s="104"/>
      <c r="BD72" s="104"/>
      <c r="BE72" s="104"/>
      <c r="BF72" s="104"/>
      <c r="BG72" s="104"/>
      <c r="BH72" s="104"/>
      <c r="BI72" s="104"/>
      <c r="BJ72" s="104"/>
      <c r="BK72" s="104"/>
      <c r="BL72" s="104"/>
      <c r="BM72" s="104"/>
      <c r="BN72" s="104"/>
      <c r="BO72" s="104"/>
      <c r="BP72" s="104"/>
      <c r="BQ72" s="104"/>
    </row>
    <row r="73" spans="1:69">
      <c r="A73" s="104"/>
      <c r="B73" s="104"/>
      <c r="C73" s="155"/>
      <c r="D73" s="104"/>
      <c r="E73" s="104"/>
      <c r="F73" s="104"/>
      <c r="G73" s="104"/>
      <c r="H73" s="104"/>
      <c r="I73" s="104"/>
      <c r="J73" s="104"/>
      <c r="K73" s="104"/>
      <c r="L73" s="104"/>
      <c r="M73" s="147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"/>
      <c r="AC73" s="104"/>
      <c r="AD73" s="10"/>
      <c r="AE73" s="147"/>
      <c r="AF73" s="104"/>
      <c r="AG73" s="104"/>
      <c r="AH73" s="104"/>
      <c r="AI73" s="104"/>
      <c r="AJ73" s="104"/>
      <c r="AK73" s="104"/>
      <c r="AL73" s="104"/>
      <c r="AM73" s="104"/>
      <c r="AN73" s="104"/>
      <c r="AO73" s="104"/>
      <c r="AP73" s="104"/>
      <c r="AQ73" s="104"/>
      <c r="AR73" s="104"/>
      <c r="AS73" s="104"/>
      <c r="AT73" s="104"/>
      <c r="AU73" s="104"/>
      <c r="AV73" s="104"/>
      <c r="AW73" s="104"/>
      <c r="AX73" s="104"/>
      <c r="AY73" s="104"/>
      <c r="AZ73" s="104"/>
      <c r="BA73" s="104"/>
      <c r="BB73" s="104"/>
      <c r="BC73" s="104"/>
      <c r="BD73" s="104"/>
      <c r="BE73" s="104"/>
      <c r="BF73" s="104"/>
      <c r="BG73" s="104"/>
      <c r="BH73" s="104"/>
      <c r="BI73" s="104"/>
      <c r="BJ73" s="104"/>
      <c r="BK73" s="104"/>
      <c r="BL73" s="104"/>
      <c r="BM73" s="104"/>
      <c r="BN73" s="104"/>
      <c r="BO73" s="104"/>
      <c r="BP73" s="104"/>
      <c r="BQ73" s="104"/>
    </row>
    <row r="74" spans="1:69">
      <c r="A74" s="104"/>
      <c r="B74" s="104"/>
      <c r="C74" s="155"/>
      <c r="D74" s="104"/>
      <c r="E74" s="104"/>
      <c r="F74" s="104"/>
      <c r="G74" s="104"/>
      <c r="H74" s="104"/>
      <c r="I74" s="104"/>
      <c r="J74" s="104"/>
      <c r="K74" s="104"/>
      <c r="L74" s="104"/>
      <c r="M74" s="147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"/>
      <c r="AC74" s="104"/>
      <c r="AD74" s="10"/>
      <c r="AE74" s="147"/>
      <c r="AF74" s="104"/>
      <c r="AG74" s="104"/>
      <c r="AH74" s="104"/>
      <c r="AI74" s="104"/>
      <c r="AJ74" s="104"/>
      <c r="AK74" s="104"/>
      <c r="AL74" s="104"/>
      <c r="AM74" s="104"/>
      <c r="AN74" s="104"/>
      <c r="AO74" s="104"/>
      <c r="AP74" s="104"/>
      <c r="AQ74" s="104"/>
      <c r="AR74" s="104"/>
      <c r="AS74" s="104"/>
      <c r="AT74" s="104"/>
      <c r="AU74" s="104"/>
      <c r="AV74" s="104"/>
      <c r="AW74" s="104"/>
      <c r="AX74" s="104"/>
      <c r="AY74" s="104"/>
      <c r="AZ74" s="104"/>
      <c r="BA74" s="104"/>
      <c r="BB74" s="104"/>
      <c r="BC74" s="104"/>
      <c r="BD74" s="104"/>
      <c r="BE74" s="104"/>
      <c r="BF74" s="104"/>
      <c r="BG74" s="104"/>
      <c r="BH74" s="104"/>
      <c r="BI74" s="104"/>
      <c r="BJ74" s="104"/>
      <c r="BK74" s="104"/>
      <c r="BL74" s="104"/>
      <c r="BM74" s="104"/>
      <c r="BN74" s="104"/>
      <c r="BO74" s="104"/>
      <c r="BP74" s="104"/>
      <c r="BQ74" s="104"/>
    </row>
    <row r="75" spans="1:69">
      <c r="A75" s="104"/>
      <c r="B75" s="104"/>
      <c r="C75" s="155"/>
      <c r="D75" s="104"/>
      <c r="E75" s="104"/>
      <c r="F75" s="104"/>
      <c r="G75" s="104"/>
      <c r="H75" s="104"/>
      <c r="I75" s="104"/>
      <c r="J75" s="104"/>
      <c r="K75" s="104"/>
      <c r="L75" s="104"/>
      <c r="M75" s="147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"/>
      <c r="AC75" s="104"/>
      <c r="AD75" s="10"/>
      <c r="AE75" s="147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04"/>
      <c r="AQ75" s="104"/>
      <c r="AR75" s="104"/>
      <c r="AS75" s="104"/>
      <c r="AT75" s="104"/>
      <c r="AU75" s="104"/>
      <c r="AV75" s="104"/>
      <c r="AW75" s="104"/>
      <c r="AX75" s="104"/>
      <c r="AY75" s="104"/>
      <c r="AZ75" s="104"/>
      <c r="BA75" s="104"/>
      <c r="BB75" s="104"/>
      <c r="BC75" s="104"/>
      <c r="BD75" s="104"/>
      <c r="BE75" s="104"/>
      <c r="BF75" s="104"/>
      <c r="BG75" s="104"/>
      <c r="BH75" s="104"/>
      <c r="BI75" s="104"/>
      <c r="BJ75" s="104"/>
      <c r="BK75" s="104"/>
      <c r="BL75" s="104"/>
      <c r="BM75" s="104"/>
      <c r="BN75" s="104"/>
      <c r="BO75" s="104"/>
      <c r="BP75" s="104"/>
      <c r="BQ75" s="104"/>
    </row>
    <row r="76" spans="1:69">
      <c r="A76" s="104"/>
      <c r="B76" s="104"/>
      <c r="C76" s="155"/>
      <c r="D76" s="104"/>
      <c r="E76" s="104"/>
      <c r="F76" s="104"/>
      <c r="G76" s="104"/>
      <c r="H76" s="104"/>
      <c r="I76" s="104"/>
      <c r="J76" s="104"/>
      <c r="K76" s="104"/>
      <c r="L76" s="104"/>
      <c r="M76" s="147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  <c r="AA76" s="104"/>
      <c r="AB76" s="10"/>
      <c r="AC76" s="104"/>
      <c r="AD76" s="10"/>
      <c r="AE76" s="147"/>
      <c r="AF76" s="104"/>
      <c r="AG76" s="104"/>
      <c r="AH76" s="104"/>
      <c r="AI76" s="104"/>
      <c r="AJ76" s="104"/>
      <c r="AK76" s="104"/>
      <c r="AL76" s="104"/>
      <c r="AM76" s="104"/>
      <c r="AN76" s="104"/>
      <c r="AO76" s="104"/>
      <c r="AP76" s="104"/>
      <c r="AQ76" s="104"/>
      <c r="AR76" s="104"/>
      <c r="AS76" s="104"/>
      <c r="AT76" s="104"/>
      <c r="AU76" s="104"/>
      <c r="AV76" s="104"/>
      <c r="AW76" s="104"/>
      <c r="AX76" s="104"/>
      <c r="AY76" s="104"/>
      <c r="AZ76" s="104"/>
      <c r="BA76" s="104"/>
      <c r="BB76" s="104"/>
      <c r="BC76" s="104"/>
      <c r="BD76" s="104"/>
      <c r="BE76" s="104"/>
      <c r="BF76" s="104"/>
      <c r="BG76" s="104"/>
      <c r="BH76" s="104"/>
      <c r="BI76" s="104"/>
      <c r="BJ76" s="104"/>
      <c r="BK76" s="104"/>
      <c r="BL76" s="104"/>
      <c r="BM76" s="104"/>
      <c r="BN76" s="104"/>
      <c r="BO76" s="104"/>
      <c r="BP76" s="104"/>
      <c r="BQ76" s="104"/>
    </row>
    <row r="77" spans="1:69">
      <c r="A77" s="104"/>
      <c r="B77" s="104"/>
      <c r="C77" s="155"/>
      <c r="D77" s="104"/>
      <c r="E77" s="104"/>
      <c r="F77" s="104"/>
      <c r="G77" s="104"/>
      <c r="H77" s="104"/>
      <c r="I77" s="104"/>
      <c r="J77" s="104"/>
      <c r="K77" s="104"/>
      <c r="L77" s="104"/>
      <c r="M77" s="147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"/>
      <c r="AC77" s="104"/>
      <c r="AD77" s="10"/>
      <c r="AE77" s="147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104"/>
      <c r="AQ77" s="104"/>
      <c r="AR77" s="104"/>
      <c r="AS77" s="104"/>
      <c r="AT77" s="104"/>
      <c r="AU77" s="104"/>
      <c r="AV77" s="104"/>
      <c r="AW77" s="104"/>
      <c r="AX77" s="104"/>
      <c r="AY77" s="104"/>
      <c r="AZ77" s="104"/>
      <c r="BA77" s="104"/>
      <c r="BB77" s="104"/>
      <c r="BC77" s="104"/>
      <c r="BD77" s="104"/>
      <c r="BE77" s="104"/>
      <c r="BF77" s="104"/>
      <c r="BG77" s="104"/>
      <c r="BH77" s="104"/>
      <c r="BI77" s="104"/>
      <c r="BJ77" s="104"/>
      <c r="BK77" s="104"/>
      <c r="BL77" s="104"/>
      <c r="BM77" s="104"/>
      <c r="BN77" s="104"/>
      <c r="BO77" s="104"/>
      <c r="BP77" s="104"/>
      <c r="BQ77" s="104"/>
    </row>
    <row r="78" spans="1:69">
      <c r="A78" s="104"/>
      <c r="B78" s="104"/>
      <c r="C78" s="155"/>
      <c r="D78" s="104"/>
      <c r="E78" s="104"/>
      <c r="F78" s="104"/>
      <c r="G78" s="104"/>
      <c r="H78" s="104"/>
      <c r="I78" s="104"/>
      <c r="J78" s="104"/>
      <c r="K78" s="104"/>
      <c r="L78" s="104"/>
      <c r="M78" s="147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  <c r="AA78" s="104"/>
      <c r="AB78" s="10"/>
      <c r="AC78" s="104"/>
      <c r="AD78" s="10"/>
      <c r="AE78" s="147"/>
      <c r="AF78" s="104"/>
      <c r="AG78" s="104"/>
      <c r="AH78" s="104"/>
      <c r="AI78" s="104"/>
      <c r="AJ78" s="104"/>
      <c r="AK78" s="104"/>
      <c r="AL78" s="104"/>
      <c r="AM78" s="104"/>
      <c r="AN78" s="104"/>
      <c r="AO78" s="104"/>
      <c r="AP78" s="104"/>
      <c r="AQ78" s="104"/>
      <c r="AR78" s="104"/>
      <c r="AS78" s="104"/>
      <c r="AT78" s="104"/>
      <c r="AU78" s="104"/>
      <c r="AV78" s="104"/>
      <c r="AW78" s="104"/>
      <c r="AX78" s="104"/>
      <c r="AY78" s="104"/>
      <c r="AZ78" s="104"/>
      <c r="BA78" s="104"/>
      <c r="BB78" s="104"/>
      <c r="BC78" s="104"/>
      <c r="BD78" s="104"/>
      <c r="BE78" s="104"/>
      <c r="BF78" s="104"/>
      <c r="BG78" s="104"/>
      <c r="BH78" s="104"/>
      <c r="BI78" s="104"/>
      <c r="BJ78" s="104"/>
      <c r="BK78" s="104"/>
      <c r="BL78" s="104"/>
      <c r="BM78" s="104"/>
      <c r="BN78" s="104"/>
      <c r="BO78" s="104"/>
      <c r="BP78" s="104"/>
      <c r="BQ78" s="104"/>
    </row>
    <row r="79" spans="1:69">
      <c r="A79" s="104"/>
      <c r="B79" s="104"/>
      <c r="C79" s="155"/>
      <c r="D79" s="104"/>
      <c r="E79" s="104"/>
      <c r="F79" s="104"/>
      <c r="G79" s="104"/>
      <c r="H79" s="104"/>
      <c r="I79" s="104"/>
      <c r="J79" s="104"/>
      <c r="K79" s="104"/>
      <c r="L79" s="104"/>
      <c r="M79" s="147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  <c r="AA79" s="104"/>
      <c r="AB79" s="10"/>
      <c r="AC79" s="104"/>
      <c r="AD79" s="10"/>
      <c r="AE79" s="147"/>
      <c r="AF79" s="104"/>
      <c r="AG79" s="104"/>
      <c r="AH79" s="104"/>
      <c r="AI79" s="104"/>
      <c r="AJ79" s="104"/>
      <c r="AK79" s="104"/>
      <c r="AL79" s="104"/>
      <c r="AM79" s="104"/>
      <c r="AN79" s="104"/>
      <c r="AO79" s="104"/>
      <c r="AP79" s="104"/>
      <c r="AQ79" s="104"/>
      <c r="AR79" s="104"/>
      <c r="AS79" s="104"/>
      <c r="AT79" s="104"/>
      <c r="AU79" s="104"/>
      <c r="AV79" s="104"/>
      <c r="AW79" s="104"/>
      <c r="AX79" s="104"/>
      <c r="AY79" s="104"/>
      <c r="AZ79" s="104"/>
      <c r="BA79" s="104"/>
      <c r="BB79" s="104"/>
      <c r="BC79" s="104"/>
      <c r="BD79" s="104"/>
      <c r="BE79" s="104"/>
      <c r="BF79" s="104"/>
      <c r="BG79" s="104"/>
      <c r="BH79" s="104"/>
      <c r="BI79" s="104"/>
      <c r="BJ79" s="104"/>
      <c r="BK79" s="104"/>
      <c r="BL79" s="104"/>
      <c r="BM79" s="104"/>
      <c r="BN79" s="104"/>
      <c r="BO79" s="104"/>
      <c r="BP79" s="104"/>
      <c r="BQ79" s="104"/>
    </row>
    <row r="80" spans="1:69">
      <c r="A80" s="104"/>
      <c r="B80" s="104"/>
      <c r="C80" s="155"/>
      <c r="D80" s="104"/>
      <c r="E80" s="104"/>
      <c r="F80" s="104"/>
      <c r="G80" s="104"/>
      <c r="H80" s="104"/>
      <c r="I80" s="104"/>
      <c r="J80" s="104"/>
      <c r="K80" s="104"/>
      <c r="L80" s="104"/>
      <c r="M80" s="147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  <c r="AA80" s="104"/>
      <c r="AB80" s="10"/>
      <c r="AC80" s="104"/>
      <c r="AD80" s="10"/>
      <c r="AE80" s="147"/>
      <c r="AF80" s="104"/>
      <c r="AG80" s="104"/>
      <c r="AH80" s="104"/>
      <c r="AI80" s="104"/>
      <c r="AJ80" s="104"/>
      <c r="AK80" s="104"/>
      <c r="AL80" s="104"/>
      <c r="AM80" s="104"/>
      <c r="AN80" s="104"/>
      <c r="AO80" s="104"/>
      <c r="AP80" s="104"/>
      <c r="AQ80" s="104"/>
      <c r="AR80" s="104"/>
      <c r="AS80" s="104"/>
      <c r="AT80" s="104"/>
      <c r="AU80" s="104"/>
      <c r="AV80" s="104"/>
      <c r="AW80" s="104"/>
      <c r="AX80" s="104"/>
      <c r="AY80" s="104"/>
      <c r="AZ80" s="104"/>
      <c r="BA80" s="104"/>
      <c r="BB80" s="104"/>
      <c r="BC80" s="104"/>
      <c r="BD80" s="104"/>
      <c r="BE80" s="104"/>
      <c r="BF80" s="104"/>
      <c r="BG80" s="104"/>
      <c r="BH80" s="104"/>
      <c r="BI80" s="104"/>
      <c r="BJ80" s="104"/>
      <c r="BK80" s="104"/>
      <c r="BL80" s="104"/>
      <c r="BM80" s="104"/>
      <c r="BN80" s="104"/>
      <c r="BO80" s="104"/>
      <c r="BP80" s="104"/>
      <c r="BQ80" s="104"/>
    </row>
    <row r="81" spans="1:69">
      <c r="A81" s="104"/>
      <c r="B81" s="104"/>
      <c r="C81" s="155"/>
      <c r="D81" s="104"/>
      <c r="E81" s="104"/>
      <c r="F81" s="104"/>
      <c r="G81" s="104"/>
      <c r="H81" s="104"/>
      <c r="I81" s="104"/>
      <c r="J81" s="104"/>
      <c r="K81" s="104"/>
      <c r="L81" s="104"/>
      <c r="M81" s="147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  <c r="AA81" s="104"/>
      <c r="AB81" s="10"/>
      <c r="AC81" s="104"/>
      <c r="AD81" s="10"/>
      <c r="AE81" s="147"/>
      <c r="AF81" s="104"/>
      <c r="AG81" s="104"/>
      <c r="AH81" s="104"/>
      <c r="AI81" s="104"/>
      <c r="AJ81" s="104"/>
      <c r="AK81" s="104"/>
      <c r="AL81" s="104"/>
      <c r="AM81" s="104"/>
      <c r="AN81" s="104"/>
      <c r="AO81" s="104"/>
      <c r="AP81" s="104"/>
      <c r="AQ81" s="104"/>
      <c r="AR81" s="104"/>
      <c r="AS81" s="104"/>
      <c r="AT81" s="104"/>
      <c r="AU81" s="104"/>
      <c r="AV81" s="104"/>
      <c r="AW81" s="104"/>
      <c r="AX81" s="104"/>
      <c r="AY81" s="104"/>
      <c r="AZ81" s="104"/>
      <c r="BA81" s="104"/>
      <c r="BB81" s="104"/>
      <c r="BC81" s="104"/>
      <c r="BD81" s="104"/>
      <c r="BE81" s="104"/>
      <c r="BF81" s="104"/>
      <c r="BG81" s="104"/>
      <c r="BH81" s="104"/>
      <c r="BI81" s="104"/>
      <c r="BJ81" s="104"/>
      <c r="BK81" s="104"/>
      <c r="BL81" s="104"/>
      <c r="BM81" s="104"/>
      <c r="BN81" s="104"/>
      <c r="BO81" s="104"/>
      <c r="BP81" s="104"/>
      <c r="BQ81" s="104"/>
    </row>
    <row r="82" spans="1:69">
      <c r="A82" s="104"/>
      <c r="B82" s="104"/>
      <c r="C82" s="155"/>
      <c r="D82" s="104"/>
      <c r="E82" s="104"/>
      <c r="F82" s="104"/>
      <c r="G82" s="104"/>
      <c r="H82" s="104"/>
      <c r="I82" s="104"/>
      <c r="J82" s="104"/>
      <c r="K82" s="104"/>
      <c r="L82" s="104"/>
      <c r="M82" s="147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  <c r="AA82" s="104"/>
      <c r="AB82" s="10"/>
      <c r="AC82" s="104"/>
      <c r="AD82" s="10"/>
      <c r="AE82" s="147"/>
      <c r="AF82" s="104"/>
      <c r="AG82" s="104"/>
      <c r="AH82" s="104"/>
      <c r="AI82" s="104"/>
      <c r="AJ82" s="104"/>
      <c r="AK82" s="104"/>
      <c r="AL82" s="104"/>
      <c r="AM82" s="104"/>
      <c r="AN82" s="104"/>
      <c r="AO82" s="104"/>
      <c r="AP82" s="104"/>
      <c r="AQ82" s="104"/>
      <c r="AR82" s="104"/>
      <c r="AS82" s="104"/>
      <c r="AT82" s="104"/>
      <c r="AU82" s="104"/>
      <c r="AV82" s="104"/>
      <c r="AW82" s="104"/>
      <c r="AX82" s="104"/>
      <c r="AY82" s="104"/>
      <c r="AZ82" s="104"/>
      <c r="BA82" s="104"/>
      <c r="BB82" s="104"/>
      <c r="BC82" s="104"/>
      <c r="BD82" s="104"/>
      <c r="BE82" s="104"/>
      <c r="BF82" s="104"/>
      <c r="BG82" s="104"/>
      <c r="BH82" s="104"/>
      <c r="BI82" s="104"/>
      <c r="BJ82" s="104"/>
      <c r="BK82" s="104"/>
      <c r="BL82" s="104"/>
      <c r="BM82" s="104"/>
      <c r="BN82" s="104"/>
      <c r="BO82" s="104"/>
      <c r="BP82" s="104"/>
      <c r="BQ82" s="104"/>
    </row>
    <row r="83" spans="1:69">
      <c r="A83" s="104"/>
      <c r="B83" s="104"/>
      <c r="C83" s="155"/>
      <c r="D83" s="104"/>
      <c r="E83" s="104"/>
      <c r="F83" s="104"/>
      <c r="G83" s="104"/>
      <c r="H83" s="104"/>
      <c r="I83" s="104"/>
      <c r="J83" s="104"/>
      <c r="K83" s="104"/>
      <c r="L83" s="104"/>
      <c r="M83" s="147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  <c r="AA83" s="104"/>
      <c r="AB83" s="10"/>
      <c r="AC83" s="104"/>
      <c r="AD83" s="10"/>
      <c r="AE83" s="147"/>
      <c r="AF83" s="104"/>
      <c r="AG83" s="104"/>
      <c r="AH83" s="104"/>
      <c r="AI83" s="104"/>
      <c r="AJ83" s="104"/>
      <c r="AK83" s="104"/>
      <c r="AL83" s="104"/>
      <c r="AM83" s="104"/>
      <c r="AN83" s="104"/>
      <c r="AO83" s="104"/>
      <c r="AP83" s="104"/>
      <c r="AQ83" s="104"/>
      <c r="AR83" s="104"/>
      <c r="AS83" s="104"/>
      <c r="AT83" s="104"/>
      <c r="AU83" s="104"/>
      <c r="AV83" s="104"/>
      <c r="AW83" s="104"/>
      <c r="AX83" s="104"/>
      <c r="AY83" s="104"/>
      <c r="AZ83" s="104"/>
      <c r="BA83" s="104"/>
      <c r="BB83" s="104"/>
      <c r="BC83" s="104"/>
      <c r="BD83" s="104"/>
      <c r="BE83" s="104"/>
      <c r="BF83" s="104"/>
      <c r="BG83" s="104"/>
      <c r="BH83" s="104"/>
      <c r="BI83" s="104"/>
      <c r="BJ83" s="104"/>
      <c r="BK83" s="104"/>
      <c r="BL83" s="104"/>
      <c r="BM83" s="104"/>
      <c r="BN83" s="104"/>
      <c r="BO83" s="104"/>
      <c r="BP83" s="104"/>
      <c r="BQ83" s="104"/>
    </row>
    <row r="84" spans="1:69">
      <c r="A84" s="104"/>
      <c r="B84" s="104"/>
      <c r="C84" s="155"/>
      <c r="D84" s="104"/>
      <c r="E84" s="104"/>
      <c r="F84" s="104"/>
      <c r="G84" s="104"/>
      <c r="H84" s="104"/>
      <c r="I84" s="104"/>
      <c r="J84" s="104"/>
      <c r="K84" s="104"/>
      <c r="L84" s="104"/>
      <c r="M84" s="147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  <c r="AA84" s="104"/>
      <c r="AB84" s="10"/>
      <c r="AC84" s="104"/>
      <c r="AD84" s="10"/>
      <c r="AE84" s="147"/>
      <c r="AF84" s="104"/>
      <c r="AG84" s="104"/>
      <c r="AH84" s="104"/>
      <c r="AI84" s="104"/>
      <c r="AJ84" s="104"/>
      <c r="AK84" s="104"/>
      <c r="AL84" s="104"/>
      <c r="AM84" s="104"/>
      <c r="AN84" s="104"/>
      <c r="AO84" s="104"/>
      <c r="AP84" s="104"/>
      <c r="AQ84" s="104"/>
      <c r="AR84" s="104"/>
      <c r="AS84" s="104"/>
      <c r="AT84" s="104"/>
      <c r="AU84" s="104"/>
      <c r="AV84" s="104"/>
      <c r="AW84" s="104"/>
      <c r="AX84" s="104"/>
      <c r="AY84" s="104"/>
      <c r="AZ84" s="104"/>
      <c r="BA84" s="104"/>
      <c r="BB84" s="104"/>
      <c r="BC84" s="104"/>
      <c r="BD84" s="104"/>
      <c r="BE84" s="104"/>
      <c r="BF84" s="104"/>
      <c r="BG84" s="104"/>
      <c r="BH84" s="104"/>
      <c r="BI84" s="104"/>
      <c r="BJ84" s="104"/>
      <c r="BK84" s="104"/>
      <c r="BL84" s="104"/>
      <c r="BM84" s="104"/>
      <c r="BN84" s="104"/>
      <c r="BO84" s="104"/>
      <c r="BP84" s="104"/>
      <c r="BQ84" s="104"/>
    </row>
    <row r="85" spans="1:69">
      <c r="A85" s="104"/>
      <c r="B85" s="104"/>
      <c r="C85" s="155"/>
      <c r="D85" s="104"/>
      <c r="E85" s="104"/>
      <c r="F85" s="104"/>
      <c r="G85" s="104"/>
      <c r="H85" s="104"/>
      <c r="I85" s="104"/>
      <c r="J85" s="104"/>
      <c r="K85" s="104"/>
      <c r="L85" s="104"/>
      <c r="M85" s="147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  <c r="AA85" s="104"/>
      <c r="AB85" s="10"/>
      <c r="AC85" s="104"/>
      <c r="AD85" s="10"/>
      <c r="AE85" s="147"/>
      <c r="AF85" s="104"/>
      <c r="AG85" s="104"/>
      <c r="AH85" s="104"/>
      <c r="AI85" s="104"/>
      <c r="AJ85" s="104"/>
      <c r="AK85" s="104"/>
      <c r="AL85" s="104"/>
      <c r="AM85" s="104"/>
      <c r="AN85" s="104"/>
      <c r="AO85" s="104"/>
      <c r="AP85" s="104"/>
      <c r="AQ85" s="104"/>
      <c r="AR85" s="104"/>
      <c r="AS85" s="104"/>
      <c r="AT85" s="104"/>
      <c r="AU85" s="104"/>
      <c r="AV85" s="104"/>
      <c r="AW85" s="104"/>
      <c r="AX85" s="104"/>
      <c r="AY85" s="104"/>
      <c r="AZ85" s="104"/>
      <c r="BA85" s="104"/>
      <c r="BB85" s="104"/>
      <c r="BC85" s="104"/>
      <c r="BD85" s="104"/>
      <c r="BE85" s="104"/>
      <c r="BF85" s="104"/>
      <c r="BG85" s="104"/>
      <c r="BH85" s="104"/>
      <c r="BI85" s="104"/>
      <c r="BJ85" s="104"/>
      <c r="BK85" s="104"/>
      <c r="BL85" s="104"/>
      <c r="BM85" s="104"/>
      <c r="BN85" s="104"/>
      <c r="BO85" s="104"/>
      <c r="BP85" s="104"/>
      <c r="BQ85" s="104"/>
    </row>
    <row r="86" spans="1:69">
      <c r="A86" s="104"/>
      <c r="B86" s="104"/>
      <c r="C86" s="155"/>
      <c r="D86" s="104"/>
      <c r="E86" s="104"/>
      <c r="F86" s="104"/>
      <c r="G86" s="104"/>
      <c r="H86" s="104"/>
      <c r="I86" s="104"/>
      <c r="J86" s="104"/>
      <c r="K86" s="104"/>
      <c r="L86" s="104"/>
      <c r="M86" s="147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  <c r="AA86" s="104"/>
      <c r="AB86" s="10"/>
      <c r="AC86" s="104"/>
      <c r="AD86" s="10"/>
      <c r="AE86" s="147"/>
      <c r="AF86" s="104"/>
      <c r="AG86" s="104"/>
      <c r="AH86" s="104"/>
      <c r="AI86" s="104"/>
      <c r="AJ86" s="104"/>
      <c r="AK86" s="104"/>
      <c r="AL86" s="104"/>
      <c r="AM86" s="104"/>
      <c r="AN86" s="104"/>
      <c r="AO86" s="104"/>
      <c r="AP86" s="104"/>
      <c r="AQ86" s="104"/>
      <c r="AR86" s="104"/>
      <c r="AS86" s="104"/>
      <c r="AT86" s="104"/>
      <c r="AU86" s="104"/>
      <c r="AV86" s="104"/>
      <c r="AW86" s="104"/>
      <c r="AX86" s="104"/>
      <c r="AY86" s="104"/>
      <c r="AZ86" s="104"/>
      <c r="BA86" s="104"/>
      <c r="BB86" s="104"/>
      <c r="BC86" s="104"/>
      <c r="BD86" s="104"/>
      <c r="BE86" s="104"/>
      <c r="BF86" s="104"/>
      <c r="BG86" s="104"/>
      <c r="BH86" s="104"/>
      <c r="BI86" s="104"/>
      <c r="BJ86" s="104"/>
      <c r="BK86" s="104"/>
      <c r="BL86" s="104"/>
      <c r="BM86" s="104"/>
      <c r="BN86" s="104"/>
      <c r="BO86" s="104"/>
      <c r="BP86" s="104"/>
      <c r="BQ86" s="104"/>
    </row>
    <row r="87" spans="1:69">
      <c r="B87" s="104"/>
      <c r="C87" s="155"/>
      <c r="D87" s="104"/>
      <c r="E87" s="104"/>
      <c r="F87" s="104"/>
      <c r="G87" s="104"/>
      <c r="H87" s="104"/>
      <c r="I87" s="104"/>
      <c r="J87" s="104"/>
      <c r="K87" s="104"/>
      <c r="L87" s="104"/>
      <c r="M87" s="147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  <c r="AA87" s="104"/>
      <c r="AB87" s="10"/>
      <c r="AC87" s="104"/>
      <c r="AD87" s="10"/>
      <c r="AE87" s="147"/>
      <c r="AF87" s="104"/>
      <c r="AG87" s="104"/>
      <c r="AH87" s="104"/>
      <c r="AI87" s="104"/>
      <c r="AJ87" s="104"/>
      <c r="AK87" s="104"/>
      <c r="AL87" s="104"/>
      <c r="AM87" s="104"/>
      <c r="AN87" s="104"/>
      <c r="AO87" s="104"/>
      <c r="AP87" s="104"/>
      <c r="AQ87" s="104"/>
      <c r="AR87" s="104"/>
      <c r="AS87" s="104"/>
      <c r="AT87" s="104"/>
      <c r="AU87" s="104"/>
      <c r="AV87" s="104"/>
      <c r="AW87" s="104"/>
      <c r="AX87" s="104"/>
      <c r="AY87" s="104"/>
      <c r="AZ87" s="104"/>
      <c r="BA87" s="104"/>
      <c r="BB87" s="104"/>
      <c r="BC87" s="104"/>
      <c r="BD87" s="104"/>
      <c r="BE87" s="104"/>
      <c r="BF87" s="104"/>
      <c r="BG87" s="104"/>
      <c r="BH87" s="104"/>
      <c r="BI87" s="104"/>
      <c r="BJ87" s="104"/>
      <c r="BK87" s="104"/>
      <c r="BL87" s="104"/>
      <c r="BM87" s="104"/>
      <c r="BN87" s="104"/>
      <c r="BO87" s="104"/>
      <c r="BP87" s="104"/>
      <c r="BQ87" s="104"/>
    </row>
    <row r="88" spans="1:69">
      <c r="B88" s="104"/>
      <c r="C88" s="155"/>
      <c r="D88" s="104"/>
      <c r="E88" s="104"/>
      <c r="F88" s="104"/>
      <c r="G88" s="104"/>
      <c r="H88" s="104"/>
      <c r="I88" s="104"/>
      <c r="J88" s="104"/>
      <c r="K88" s="104"/>
      <c r="L88" s="104"/>
      <c r="M88" s="147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  <c r="AB88" s="10"/>
      <c r="AC88" s="104"/>
      <c r="AD88" s="10"/>
      <c r="AE88" s="147"/>
      <c r="AF88" s="104"/>
      <c r="AG88" s="104"/>
      <c r="AH88" s="104"/>
      <c r="AI88" s="104"/>
      <c r="AJ88" s="104"/>
      <c r="AK88" s="104"/>
      <c r="AL88" s="104"/>
      <c r="AM88" s="104"/>
      <c r="AN88" s="104"/>
      <c r="AO88" s="104"/>
      <c r="AP88" s="104"/>
      <c r="AQ88" s="104"/>
      <c r="AR88" s="104"/>
      <c r="AS88" s="104"/>
      <c r="AT88" s="104"/>
      <c r="AU88" s="104"/>
      <c r="AV88" s="104"/>
      <c r="AW88" s="104"/>
      <c r="AX88" s="104"/>
      <c r="AY88" s="104"/>
      <c r="AZ88" s="104"/>
      <c r="BA88" s="104"/>
      <c r="BB88" s="104"/>
      <c r="BC88" s="104"/>
      <c r="BD88" s="104"/>
      <c r="BE88" s="104"/>
      <c r="BF88" s="104"/>
      <c r="BG88" s="104"/>
      <c r="BH88" s="104"/>
      <c r="BI88" s="104"/>
      <c r="BJ88" s="104"/>
      <c r="BK88" s="104"/>
      <c r="BL88" s="104"/>
      <c r="BM88" s="104"/>
      <c r="BN88" s="104"/>
      <c r="BO88" s="104"/>
      <c r="BP88" s="104"/>
      <c r="BQ88" s="104"/>
    </row>
    <row r="89" spans="1:69">
      <c r="B89" s="104"/>
      <c r="C89" s="155"/>
      <c r="D89" s="104"/>
      <c r="E89" s="104"/>
      <c r="F89" s="104"/>
      <c r="G89" s="104"/>
      <c r="H89" s="104"/>
      <c r="I89" s="104"/>
      <c r="J89" s="104"/>
      <c r="K89" s="104"/>
      <c r="L89" s="104"/>
      <c r="M89" s="147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  <c r="AA89" s="104"/>
      <c r="AB89" s="10"/>
      <c r="AC89" s="104"/>
      <c r="AD89" s="10"/>
      <c r="AE89" s="147"/>
      <c r="AF89" s="104"/>
      <c r="AG89" s="104"/>
      <c r="AH89" s="104"/>
      <c r="AI89" s="104"/>
      <c r="AJ89" s="104"/>
      <c r="AK89" s="104"/>
      <c r="AL89" s="104"/>
      <c r="AM89" s="104"/>
      <c r="AN89" s="104"/>
      <c r="AO89" s="104"/>
      <c r="AP89" s="104"/>
      <c r="AQ89" s="104"/>
      <c r="AR89" s="104"/>
      <c r="AS89" s="104"/>
      <c r="AT89" s="104"/>
      <c r="AU89" s="104"/>
      <c r="AV89" s="104"/>
      <c r="AW89" s="104"/>
      <c r="AX89" s="104"/>
      <c r="AY89" s="104"/>
      <c r="AZ89" s="104"/>
      <c r="BA89" s="104"/>
      <c r="BB89" s="104"/>
      <c r="BC89" s="104"/>
      <c r="BD89" s="104"/>
      <c r="BE89" s="104"/>
      <c r="BF89" s="104"/>
      <c r="BG89" s="104"/>
      <c r="BH89" s="104"/>
      <c r="BI89" s="104"/>
      <c r="BJ89" s="104"/>
      <c r="BK89" s="104"/>
      <c r="BL89" s="104"/>
      <c r="BM89" s="104"/>
      <c r="BN89" s="104"/>
      <c r="BO89" s="104"/>
      <c r="BP89" s="104"/>
      <c r="BQ89" s="104"/>
    </row>
    <row r="90" spans="1:69">
      <c r="B90" s="104"/>
      <c r="C90" s="155"/>
      <c r="D90" s="104"/>
      <c r="E90" s="104"/>
      <c r="F90" s="104"/>
      <c r="G90" s="104"/>
      <c r="H90" s="104"/>
      <c r="I90" s="104"/>
      <c r="J90" s="104"/>
      <c r="K90" s="104"/>
      <c r="L90" s="104"/>
      <c r="M90" s="147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4"/>
      <c r="Z90" s="104"/>
      <c r="AA90" s="104"/>
      <c r="AB90" s="10"/>
      <c r="AC90" s="104"/>
      <c r="AD90" s="10"/>
      <c r="AE90" s="147"/>
      <c r="AF90" s="104"/>
      <c r="AG90" s="104"/>
      <c r="AH90" s="104"/>
      <c r="AI90" s="104"/>
      <c r="AJ90" s="104"/>
      <c r="AK90" s="104"/>
      <c r="AL90" s="104"/>
      <c r="AM90" s="104"/>
      <c r="AN90" s="104"/>
      <c r="AO90" s="104"/>
      <c r="AP90" s="104"/>
      <c r="AQ90" s="104"/>
      <c r="AR90" s="104"/>
      <c r="AS90" s="104"/>
      <c r="AT90" s="104"/>
      <c r="AU90" s="104"/>
      <c r="AV90" s="104"/>
      <c r="AW90" s="104"/>
      <c r="AX90" s="104"/>
      <c r="AY90" s="104"/>
      <c r="AZ90" s="104"/>
      <c r="BA90" s="104"/>
      <c r="BB90" s="104"/>
      <c r="BC90" s="104"/>
      <c r="BD90" s="104"/>
      <c r="BE90" s="104"/>
      <c r="BF90" s="104"/>
      <c r="BG90" s="104"/>
      <c r="BH90" s="104"/>
      <c r="BI90" s="104"/>
      <c r="BJ90" s="104"/>
      <c r="BK90" s="104"/>
      <c r="BL90" s="104"/>
      <c r="BM90" s="104"/>
      <c r="BN90" s="104"/>
      <c r="BO90" s="104"/>
      <c r="BP90" s="104"/>
      <c r="BQ90" s="104"/>
    </row>
    <row r="91" spans="1:69">
      <c r="B91" s="104"/>
      <c r="C91" s="155"/>
      <c r="D91" s="104"/>
      <c r="E91" s="104"/>
      <c r="F91" s="104"/>
      <c r="G91" s="104"/>
      <c r="H91" s="104"/>
      <c r="I91" s="104"/>
      <c r="J91" s="104"/>
      <c r="K91" s="104"/>
      <c r="L91" s="104"/>
      <c r="M91" s="147"/>
      <c r="N91" s="104"/>
      <c r="O91" s="104"/>
      <c r="P91" s="104"/>
      <c r="Q91" s="104"/>
      <c r="R91" s="104"/>
      <c r="S91" s="104"/>
      <c r="T91" s="104"/>
      <c r="U91" s="104"/>
      <c r="V91" s="104"/>
      <c r="W91" s="104"/>
      <c r="X91" s="104"/>
      <c r="Y91" s="104"/>
      <c r="Z91" s="104"/>
      <c r="AA91" s="104"/>
      <c r="AB91" s="10"/>
      <c r="AC91" s="104"/>
      <c r="AD91" s="10"/>
      <c r="AE91" s="147"/>
      <c r="AF91" s="104"/>
      <c r="AG91" s="104"/>
      <c r="AH91" s="104"/>
      <c r="AI91" s="104"/>
      <c r="AJ91" s="104"/>
      <c r="AK91" s="104"/>
      <c r="AL91" s="104"/>
      <c r="AM91" s="104"/>
      <c r="AN91" s="104"/>
      <c r="AO91" s="104"/>
      <c r="AP91" s="104"/>
      <c r="AQ91" s="104"/>
      <c r="AR91" s="104"/>
      <c r="AS91" s="104"/>
      <c r="AT91" s="104"/>
      <c r="AU91" s="104"/>
      <c r="AV91" s="104"/>
      <c r="AW91" s="104"/>
      <c r="AX91" s="104"/>
      <c r="AY91" s="104"/>
      <c r="AZ91" s="104"/>
      <c r="BA91" s="104"/>
      <c r="BB91" s="104"/>
      <c r="BC91" s="104"/>
      <c r="BD91" s="104"/>
      <c r="BE91" s="104"/>
      <c r="BF91" s="104"/>
      <c r="BG91" s="104"/>
      <c r="BH91" s="104"/>
      <c r="BI91" s="104"/>
      <c r="BJ91" s="104"/>
      <c r="BK91" s="104"/>
      <c r="BL91" s="104"/>
      <c r="BM91" s="104"/>
      <c r="BN91" s="104"/>
      <c r="BO91" s="104"/>
      <c r="BP91" s="104"/>
      <c r="BQ91" s="104"/>
    </row>
    <row r="92" spans="1:69">
      <c r="B92" s="104"/>
      <c r="C92" s="155"/>
      <c r="D92" s="104"/>
      <c r="E92" s="104"/>
      <c r="F92" s="104"/>
      <c r="G92" s="104"/>
      <c r="H92" s="104"/>
      <c r="I92" s="104"/>
      <c r="J92" s="104"/>
      <c r="K92" s="104"/>
      <c r="L92" s="104"/>
      <c r="M92" s="147"/>
      <c r="N92" s="104"/>
      <c r="O92" s="104"/>
      <c r="P92" s="104"/>
      <c r="Q92" s="104"/>
      <c r="R92" s="104"/>
      <c r="S92" s="104"/>
      <c r="T92" s="104"/>
      <c r="U92" s="104"/>
      <c r="V92" s="104"/>
      <c r="W92" s="104"/>
      <c r="X92" s="104"/>
      <c r="Y92" s="104"/>
      <c r="Z92" s="104"/>
      <c r="AA92" s="104"/>
      <c r="AB92" s="10"/>
      <c r="AC92" s="104"/>
      <c r="AD92" s="10"/>
      <c r="AE92" s="147"/>
      <c r="AF92" s="104"/>
      <c r="AG92" s="104"/>
      <c r="AH92" s="104"/>
      <c r="AI92" s="104"/>
      <c r="AJ92" s="104"/>
      <c r="AK92" s="104"/>
      <c r="AL92" s="104"/>
      <c r="AM92" s="104"/>
      <c r="AN92" s="104"/>
      <c r="AO92" s="104"/>
      <c r="AP92" s="104"/>
      <c r="AQ92" s="104"/>
      <c r="AR92" s="104"/>
      <c r="AS92" s="104"/>
      <c r="AT92" s="104"/>
      <c r="AU92" s="104"/>
      <c r="AV92" s="104"/>
      <c r="AW92" s="104"/>
      <c r="AX92" s="104"/>
      <c r="AY92" s="104"/>
      <c r="AZ92" s="104"/>
      <c r="BA92" s="104"/>
      <c r="BB92" s="104"/>
      <c r="BC92" s="104"/>
      <c r="BD92" s="104"/>
      <c r="BE92" s="104"/>
      <c r="BF92" s="104"/>
      <c r="BG92" s="104"/>
      <c r="BH92" s="104"/>
      <c r="BI92" s="104"/>
      <c r="BJ92" s="104"/>
      <c r="BK92" s="104"/>
      <c r="BL92" s="104"/>
      <c r="BM92" s="104"/>
      <c r="BN92" s="104"/>
      <c r="BO92" s="104"/>
      <c r="BP92" s="104"/>
      <c r="BQ92" s="104"/>
    </row>
    <row r="93" spans="1:69">
      <c r="B93" s="104"/>
      <c r="C93" s="155"/>
      <c r="D93" s="104"/>
      <c r="E93" s="104"/>
      <c r="F93" s="104"/>
      <c r="G93" s="104"/>
      <c r="H93" s="104"/>
      <c r="I93" s="104"/>
      <c r="J93" s="104"/>
      <c r="K93" s="104"/>
      <c r="L93" s="104"/>
      <c r="M93" s="147"/>
      <c r="N93" s="104"/>
      <c r="O93" s="104"/>
      <c r="P93" s="104"/>
      <c r="Q93" s="104"/>
      <c r="R93" s="104"/>
      <c r="S93" s="104"/>
      <c r="T93" s="104"/>
      <c r="U93" s="104"/>
      <c r="V93" s="104"/>
      <c r="W93" s="104"/>
      <c r="X93" s="104"/>
      <c r="Y93" s="104"/>
      <c r="Z93" s="104"/>
      <c r="AA93" s="104"/>
      <c r="AB93" s="10"/>
      <c r="AC93" s="104"/>
      <c r="AD93" s="10"/>
      <c r="AE93" s="147"/>
      <c r="AF93" s="104"/>
      <c r="AG93" s="104"/>
      <c r="AH93" s="104"/>
      <c r="AI93" s="104"/>
      <c r="AJ93" s="104"/>
      <c r="AK93" s="104"/>
      <c r="AL93" s="104"/>
      <c r="AM93" s="104"/>
      <c r="AN93" s="104"/>
      <c r="AO93" s="104"/>
      <c r="AP93" s="104"/>
      <c r="AQ93" s="104"/>
      <c r="AR93" s="104"/>
      <c r="AS93" s="104"/>
      <c r="AT93" s="104"/>
      <c r="AU93" s="104"/>
      <c r="AV93" s="104"/>
      <c r="AW93" s="104"/>
      <c r="AX93" s="104"/>
      <c r="AY93" s="104"/>
      <c r="AZ93" s="104"/>
      <c r="BA93" s="104"/>
      <c r="BB93" s="104"/>
      <c r="BC93" s="104"/>
      <c r="BD93" s="104"/>
      <c r="BE93" s="104"/>
      <c r="BF93" s="104"/>
      <c r="BG93" s="104"/>
      <c r="BH93" s="104"/>
      <c r="BI93" s="104"/>
      <c r="BJ93" s="104"/>
      <c r="BK93" s="104"/>
      <c r="BL93" s="104"/>
      <c r="BM93" s="104"/>
      <c r="BN93" s="104"/>
      <c r="BO93" s="104"/>
      <c r="BP93" s="104"/>
      <c r="BQ93" s="104"/>
    </row>
    <row r="94" spans="1:69">
      <c r="B94" s="104"/>
      <c r="C94" s="155"/>
      <c r="D94" s="104"/>
      <c r="E94" s="104"/>
      <c r="F94" s="104"/>
      <c r="G94" s="104"/>
      <c r="H94" s="104"/>
      <c r="I94" s="104"/>
      <c r="J94" s="104"/>
      <c r="K94" s="104"/>
      <c r="L94" s="104"/>
      <c r="M94" s="147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4"/>
      <c r="Z94" s="104"/>
      <c r="AA94" s="104"/>
      <c r="AB94" s="10"/>
      <c r="AC94" s="104"/>
      <c r="AD94" s="10"/>
      <c r="AE94" s="147"/>
      <c r="AF94" s="104"/>
      <c r="AG94" s="104"/>
      <c r="AH94" s="104"/>
      <c r="AI94" s="104"/>
      <c r="AJ94" s="104"/>
      <c r="AK94" s="104"/>
      <c r="AL94" s="104"/>
      <c r="AM94" s="104"/>
      <c r="AN94" s="104"/>
      <c r="AO94" s="104"/>
      <c r="AP94" s="104"/>
      <c r="AQ94" s="104"/>
      <c r="AR94" s="104"/>
      <c r="AS94" s="104"/>
      <c r="AT94" s="104"/>
      <c r="AU94" s="104"/>
      <c r="AV94" s="104"/>
      <c r="AW94" s="104"/>
      <c r="AX94" s="104"/>
      <c r="AY94" s="104"/>
      <c r="AZ94" s="104"/>
      <c r="BA94" s="104"/>
      <c r="BB94" s="104"/>
      <c r="BC94" s="104"/>
      <c r="BD94" s="104"/>
      <c r="BE94" s="104"/>
      <c r="BF94" s="104"/>
      <c r="BG94" s="104"/>
      <c r="BH94" s="104"/>
      <c r="BI94" s="104"/>
      <c r="BJ94" s="104"/>
      <c r="BK94" s="104"/>
      <c r="BL94" s="104"/>
      <c r="BM94" s="104"/>
      <c r="BN94" s="104"/>
      <c r="BO94" s="104"/>
      <c r="BP94" s="104"/>
      <c r="BQ94" s="104"/>
    </row>
    <row r="95" spans="1:69">
      <c r="B95" s="104"/>
      <c r="C95" s="155"/>
      <c r="D95" s="104"/>
      <c r="E95" s="104"/>
      <c r="F95" s="104"/>
      <c r="G95" s="104"/>
      <c r="H95" s="104"/>
      <c r="I95" s="104"/>
      <c r="J95" s="104"/>
      <c r="K95" s="104"/>
      <c r="L95" s="104"/>
      <c r="M95" s="147"/>
      <c r="N95" s="104"/>
      <c r="O95" s="104"/>
      <c r="P95" s="104"/>
      <c r="Q95" s="104"/>
      <c r="R95" s="104"/>
      <c r="S95" s="104"/>
      <c r="T95" s="104"/>
      <c r="U95" s="104"/>
      <c r="V95" s="104"/>
      <c r="W95" s="104"/>
      <c r="X95" s="104"/>
      <c r="Y95" s="104"/>
      <c r="Z95" s="104"/>
      <c r="AA95" s="104"/>
      <c r="AB95" s="10"/>
      <c r="AC95" s="104"/>
      <c r="AD95" s="10"/>
      <c r="AE95" s="147"/>
      <c r="AF95" s="104"/>
      <c r="AG95" s="104"/>
      <c r="AH95" s="104"/>
      <c r="AI95" s="104"/>
      <c r="AJ95" s="104"/>
      <c r="AK95" s="104"/>
      <c r="AL95" s="104"/>
      <c r="AM95" s="104"/>
      <c r="AN95" s="104"/>
      <c r="AO95" s="104"/>
      <c r="AP95" s="104"/>
      <c r="AQ95" s="104"/>
      <c r="AR95" s="104"/>
      <c r="AS95" s="104"/>
      <c r="AT95" s="104"/>
      <c r="AU95" s="104"/>
      <c r="AV95" s="104"/>
      <c r="AW95" s="104"/>
      <c r="AX95" s="104"/>
      <c r="AY95" s="104"/>
      <c r="AZ95" s="104"/>
      <c r="BA95" s="104"/>
      <c r="BB95" s="104"/>
      <c r="BC95" s="104"/>
      <c r="BD95" s="104"/>
      <c r="BE95" s="104"/>
      <c r="BF95" s="104"/>
      <c r="BG95" s="104"/>
      <c r="BH95" s="104"/>
      <c r="BI95" s="104"/>
      <c r="BJ95" s="104"/>
      <c r="BK95" s="104"/>
      <c r="BL95" s="104"/>
      <c r="BM95" s="104"/>
      <c r="BN95" s="104"/>
      <c r="BO95" s="104"/>
      <c r="BP95" s="104"/>
      <c r="BQ95" s="104"/>
    </row>
    <row r="96" spans="1:69">
      <c r="B96" s="104"/>
      <c r="C96" s="155"/>
      <c r="D96" s="104"/>
      <c r="E96" s="104"/>
      <c r="F96" s="104"/>
      <c r="G96" s="104"/>
      <c r="H96" s="104"/>
      <c r="I96" s="104"/>
      <c r="J96" s="104"/>
      <c r="K96" s="104"/>
      <c r="L96" s="104"/>
      <c r="M96" s="147"/>
      <c r="N96" s="104"/>
      <c r="O96" s="104"/>
      <c r="P96" s="104"/>
      <c r="Q96" s="104"/>
      <c r="R96" s="104"/>
      <c r="S96" s="104"/>
      <c r="T96" s="104"/>
      <c r="U96" s="104"/>
      <c r="V96" s="104"/>
      <c r="W96" s="104"/>
      <c r="X96" s="104"/>
      <c r="Y96" s="104"/>
      <c r="Z96" s="104"/>
      <c r="AA96" s="104"/>
      <c r="AB96" s="10"/>
      <c r="AC96" s="104"/>
      <c r="AD96" s="10"/>
      <c r="AE96" s="147"/>
      <c r="AF96" s="104"/>
      <c r="AG96" s="104"/>
      <c r="AH96" s="104"/>
      <c r="AI96" s="104"/>
      <c r="AJ96" s="104"/>
      <c r="AK96" s="104"/>
      <c r="AL96" s="104"/>
      <c r="AM96" s="104"/>
      <c r="AN96" s="104"/>
      <c r="AO96" s="104"/>
      <c r="AP96" s="104"/>
      <c r="AQ96" s="104"/>
      <c r="AR96" s="104"/>
      <c r="AS96" s="104"/>
      <c r="AT96" s="104"/>
      <c r="AU96" s="104"/>
      <c r="AV96" s="104"/>
      <c r="AW96" s="104"/>
      <c r="AX96" s="104"/>
      <c r="AY96" s="104"/>
      <c r="AZ96" s="104"/>
      <c r="BA96" s="104"/>
      <c r="BB96" s="104"/>
      <c r="BC96" s="104"/>
      <c r="BD96" s="104"/>
      <c r="BE96" s="104"/>
      <c r="BF96" s="104"/>
      <c r="BG96" s="104"/>
      <c r="BH96" s="104"/>
      <c r="BI96" s="104"/>
      <c r="BJ96" s="104"/>
      <c r="BK96" s="104"/>
      <c r="BL96" s="104"/>
      <c r="BM96" s="104"/>
      <c r="BN96" s="104"/>
      <c r="BO96" s="104"/>
      <c r="BP96" s="104"/>
      <c r="BQ96" s="104"/>
    </row>
    <row r="97" spans="2:69">
      <c r="B97" s="104"/>
      <c r="C97" s="155"/>
      <c r="D97" s="104"/>
      <c r="E97" s="104"/>
      <c r="F97" s="104"/>
      <c r="G97" s="104"/>
      <c r="H97" s="104"/>
      <c r="I97" s="104"/>
      <c r="J97" s="104"/>
      <c r="K97" s="104"/>
      <c r="L97" s="104"/>
      <c r="M97" s="147"/>
      <c r="N97" s="104"/>
      <c r="O97" s="104"/>
      <c r="P97" s="104"/>
      <c r="Q97" s="104"/>
      <c r="R97" s="104"/>
      <c r="S97" s="104"/>
      <c r="T97" s="104"/>
      <c r="U97" s="104"/>
      <c r="V97" s="104"/>
      <c r="W97" s="104"/>
      <c r="X97" s="104"/>
      <c r="Y97" s="104"/>
      <c r="Z97" s="104"/>
      <c r="AA97" s="104"/>
      <c r="AB97" s="10"/>
      <c r="AC97" s="104"/>
      <c r="AD97" s="10"/>
      <c r="AE97" s="147"/>
      <c r="AF97" s="104"/>
      <c r="AG97" s="104"/>
      <c r="AH97" s="104"/>
      <c r="AI97" s="104"/>
      <c r="AJ97" s="104"/>
      <c r="AK97" s="104"/>
      <c r="AL97" s="104"/>
      <c r="AM97" s="104"/>
      <c r="AN97" s="104"/>
      <c r="AO97" s="104"/>
      <c r="AP97" s="104"/>
      <c r="AQ97" s="104"/>
      <c r="AR97" s="104"/>
      <c r="AS97" s="104"/>
      <c r="AT97" s="104"/>
      <c r="AU97" s="104"/>
      <c r="AV97" s="104"/>
      <c r="AW97" s="104"/>
      <c r="AX97" s="104"/>
      <c r="AY97" s="104"/>
      <c r="AZ97" s="104"/>
      <c r="BA97" s="104"/>
      <c r="BB97" s="104"/>
      <c r="BC97" s="104"/>
      <c r="BD97" s="104"/>
      <c r="BE97" s="104"/>
      <c r="BF97" s="104"/>
      <c r="BG97" s="104"/>
      <c r="BH97" s="104"/>
      <c r="BI97" s="104"/>
      <c r="BJ97" s="104"/>
      <c r="BK97" s="104"/>
      <c r="BL97" s="104"/>
      <c r="BM97" s="104"/>
      <c r="BN97" s="104"/>
      <c r="BO97" s="104"/>
      <c r="BP97" s="104"/>
      <c r="BQ97" s="104"/>
    </row>
    <row r="98" spans="2:69">
      <c r="B98" s="104"/>
      <c r="C98" s="155"/>
      <c r="D98" s="104"/>
      <c r="E98" s="104"/>
      <c r="F98" s="104"/>
      <c r="G98" s="104"/>
      <c r="H98" s="104"/>
      <c r="I98" s="104"/>
      <c r="J98" s="104"/>
      <c r="K98" s="104"/>
      <c r="L98" s="104"/>
      <c r="M98" s="147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  <c r="AA98" s="104"/>
      <c r="AB98" s="10"/>
      <c r="AC98" s="104"/>
      <c r="AD98" s="10"/>
      <c r="AE98" s="147"/>
      <c r="AF98" s="104"/>
      <c r="AG98" s="104"/>
      <c r="AH98" s="104"/>
      <c r="AI98" s="104"/>
      <c r="AJ98" s="104"/>
      <c r="AK98" s="104"/>
      <c r="AL98" s="104"/>
      <c r="AM98" s="104"/>
      <c r="AN98" s="104"/>
      <c r="AO98" s="104"/>
      <c r="AP98" s="104"/>
      <c r="AQ98" s="104"/>
      <c r="AR98" s="104"/>
      <c r="AS98" s="104"/>
      <c r="AT98" s="104"/>
      <c r="AU98" s="104"/>
      <c r="AV98" s="104"/>
      <c r="AW98" s="104"/>
      <c r="AX98" s="104"/>
      <c r="AY98" s="104"/>
      <c r="AZ98" s="104"/>
      <c r="BA98" s="104"/>
      <c r="BB98" s="104"/>
      <c r="BC98" s="104"/>
      <c r="BD98" s="104"/>
      <c r="BE98" s="104"/>
      <c r="BF98" s="104"/>
      <c r="BG98" s="104"/>
      <c r="BH98" s="104"/>
      <c r="BI98" s="104"/>
      <c r="BJ98" s="104"/>
      <c r="BK98" s="104"/>
      <c r="BL98" s="104"/>
      <c r="BM98" s="104"/>
      <c r="BN98" s="104"/>
      <c r="BO98" s="104"/>
      <c r="BP98" s="104"/>
      <c r="BQ98" s="104"/>
    </row>
    <row r="99" spans="2:69">
      <c r="B99" s="104"/>
      <c r="C99" s="155"/>
      <c r="D99" s="104"/>
      <c r="E99" s="104"/>
      <c r="F99" s="104"/>
      <c r="G99" s="104"/>
      <c r="H99" s="104"/>
      <c r="I99" s="104"/>
      <c r="J99" s="104"/>
      <c r="K99" s="104"/>
      <c r="L99" s="104"/>
      <c r="M99" s="147"/>
      <c r="N99" s="104"/>
      <c r="O99" s="104"/>
      <c r="P99" s="104"/>
      <c r="Q99" s="104"/>
      <c r="R99" s="104"/>
      <c r="S99" s="104"/>
      <c r="T99" s="104"/>
      <c r="U99" s="104"/>
      <c r="V99" s="104"/>
      <c r="W99" s="104"/>
      <c r="X99" s="104"/>
      <c r="Y99" s="104"/>
      <c r="Z99" s="104"/>
      <c r="AA99" s="104"/>
      <c r="AB99" s="10"/>
      <c r="AC99" s="104"/>
      <c r="AD99" s="10"/>
      <c r="AE99" s="147"/>
      <c r="AF99" s="104"/>
      <c r="AG99" s="104"/>
      <c r="AH99" s="104"/>
      <c r="AI99" s="104"/>
      <c r="AJ99" s="104"/>
      <c r="AK99" s="104"/>
      <c r="AL99" s="104"/>
      <c r="AM99" s="104"/>
      <c r="AN99" s="104"/>
      <c r="AO99" s="104"/>
      <c r="AP99" s="104"/>
      <c r="AQ99" s="104"/>
      <c r="AR99" s="104"/>
      <c r="AS99" s="104"/>
      <c r="AT99" s="104"/>
      <c r="AU99" s="104"/>
      <c r="AV99" s="104"/>
      <c r="AW99" s="104"/>
      <c r="AX99" s="104"/>
      <c r="AY99" s="104"/>
      <c r="AZ99" s="104"/>
      <c r="BA99" s="104"/>
      <c r="BB99" s="104"/>
      <c r="BC99" s="104"/>
      <c r="BD99" s="104"/>
      <c r="BE99" s="104"/>
      <c r="BF99" s="104"/>
      <c r="BG99" s="104"/>
      <c r="BH99" s="104"/>
      <c r="BI99" s="104"/>
      <c r="BJ99" s="104"/>
      <c r="BK99" s="104"/>
      <c r="BL99" s="104"/>
      <c r="BM99" s="104"/>
      <c r="BN99" s="104"/>
      <c r="BO99" s="104"/>
      <c r="BP99" s="104"/>
      <c r="BQ99" s="104"/>
    </row>
    <row r="100" spans="2:69">
      <c r="B100" s="104"/>
      <c r="C100" s="155"/>
      <c r="D100" s="104"/>
      <c r="E100" s="104"/>
      <c r="F100" s="104"/>
      <c r="G100" s="104"/>
      <c r="H100" s="104"/>
      <c r="I100" s="104"/>
      <c r="J100" s="104"/>
      <c r="K100" s="104"/>
      <c r="L100" s="104"/>
      <c r="M100" s="147"/>
      <c r="N100" s="104"/>
      <c r="O100" s="104"/>
      <c r="P100" s="104"/>
      <c r="Q100" s="104"/>
      <c r="R100" s="104"/>
      <c r="S100" s="104"/>
      <c r="T100" s="104"/>
      <c r="U100" s="104"/>
      <c r="V100" s="104"/>
      <c r="W100" s="104"/>
      <c r="X100" s="104"/>
      <c r="Y100" s="104"/>
      <c r="Z100" s="104"/>
      <c r="AA100" s="104"/>
      <c r="AB100" s="10"/>
      <c r="AC100" s="104"/>
      <c r="AD100" s="10"/>
      <c r="AE100" s="147"/>
      <c r="AF100" s="104"/>
      <c r="AG100" s="104"/>
      <c r="AH100" s="104"/>
      <c r="AI100" s="104"/>
      <c r="AJ100" s="104"/>
      <c r="AK100" s="104"/>
      <c r="AL100" s="104"/>
      <c r="AM100" s="104"/>
      <c r="AN100" s="104"/>
      <c r="AO100" s="104"/>
      <c r="AP100" s="104"/>
      <c r="AQ100" s="104"/>
      <c r="AR100" s="104"/>
      <c r="AS100" s="104"/>
      <c r="AT100" s="104"/>
      <c r="AU100" s="104"/>
      <c r="AV100" s="104"/>
      <c r="AW100" s="104"/>
      <c r="AX100" s="104"/>
      <c r="AY100" s="104"/>
      <c r="AZ100" s="104"/>
      <c r="BA100" s="104"/>
      <c r="BB100" s="104"/>
      <c r="BC100" s="104"/>
      <c r="BD100" s="104"/>
      <c r="BE100" s="104"/>
      <c r="BF100" s="104"/>
      <c r="BG100" s="104"/>
      <c r="BH100" s="104"/>
      <c r="BI100" s="104"/>
      <c r="BJ100" s="104"/>
      <c r="BK100" s="104"/>
      <c r="BL100" s="104"/>
      <c r="BM100" s="104"/>
      <c r="BN100" s="104"/>
      <c r="BO100" s="104"/>
      <c r="BP100" s="104"/>
      <c r="BQ100" s="104"/>
    </row>
    <row r="101" spans="2:69">
      <c r="B101" s="104"/>
      <c r="C101" s="155"/>
      <c r="D101" s="104"/>
      <c r="E101" s="104"/>
      <c r="F101" s="104"/>
      <c r="G101" s="104"/>
      <c r="H101" s="104"/>
      <c r="I101" s="104"/>
      <c r="J101" s="104"/>
      <c r="K101" s="104"/>
      <c r="L101" s="104"/>
      <c r="M101" s="147"/>
      <c r="N101" s="104"/>
      <c r="O101" s="104"/>
      <c r="P101" s="104"/>
      <c r="Q101" s="104"/>
      <c r="R101" s="104"/>
      <c r="S101" s="104"/>
      <c r="T101" s="104"/>
      <c r="U101" s="104"/>
      <c r="V101" s="104"/>
      <c r="W101" s="104"/>
      <c r="X101" s="104"/>
      <c r="Y101" s="104"/>
      <c r="Z101" s="104"/>
      <c r="AA101" s="104"/>
      <c r="AB101" s="10"/>
      <c r="AC101" s="104"/>
      <c r="AD101" s="10"/>
      <c r="AE101" s="147"/>
      <c r="AF101" s="104"/>
      <c r="AG101" s="104"/>
      <c r="AH101" s="104"/>
      <c r="AI101" s="104"/>
      <c r="AJ101" s="104"/>
      <c r="AK101" s="104"/>
      <c r="AL101" s="104"/>
      <c r="AM101" s="104"/>
      <c r="AN101" s="104"/>
      <c r="AO101" s="104"/>
      <c r="AP101" s="104"/>
      <c r="AQ101" s="104"/>
      <c r="AR101" s="104"/>
      <c r="AS101" s="104"/>
      <c r="AT101" s="104"/>
      <c r="AU101" s="104"/>
      <c r="AV101" s="104"/>
      <c r="AW101" s="104"/>
      <c r="AX101" s="104"/>
      <c r="AY101" s="104"/>
      <c r="AZ101" s="104"/>
      <c r="BA101" s="104"/>
      <c r="BB101" s="104"/>
      <c r="BC101" s="104"/>
      <c r="BD101" s="104"/>
      <c r="BE101" s="104"/>
      <c r="BF101" s="104"/>
      <c r="BG101" s="104"/>
      <c r="BH101" s="104"/>
      <c r="BI101" s="104"/>
      <c r="BJ101" s="104"/>
      <c r="BK101" s="104"/>
      <c r="BL101" s="104"/>
      <c r="BM101" s="104"/>
      <c r="BN101" s="104"/>
      <c r="BO101" s="104"/>
      <c r="BP101" s="104"/>
      <c r="BQ101" s="104"/>
    </row>
    <row r="102" spans="2:69">
      <c r="B102" s="104"/>
      <c r="C102" s="155"/>
      <c r="D102" s="104"/>
      <c r="E102" s="104"/>
      <c r="F102" s="104"/>
      <c r="G102" s="104"/>
      <c r="H102" s="104"/>
      <c r="I102" s="104"/>
      <c r="J102" s="104"/>
      <c r="K102" s="104"/>
      <c r="L102" s="104"/>
      <c r="M102" s="147"/>
      <c r="N102" s="104"/>
      <c r="O102" s="104"/>
      <c r="P102" s="104"/>
      <c r="Q102" s="104"/>
      <c r="R102" s="104"/>
      <c r="S102" s="104"/>
      <c r="T102" s="104"/>
      <c r="U102" s="104"/>
      <c r="V102" s="104"/>
      <c r="W102" s="104"/>
      <c r="X102" s="104"/>
      <c r="Y102" s="104"/>
      <c r="Z102" s="104"/>
      <c r="AA102" s="104"/>
      <c r="AB102" s="10"/>
      <c r="AC102" s="104"/>
      <c r="AD102" s="10"/>
      <c r="AE102" s="147"/>
      <c r="AF102" s="104"/>
      <c r="AG102" s="104"/>
      <c r="AH102" s="104"/>
      <c r="AI102" s="104"/>
      <c r="AJ102" s="104"/>
      <c r="AK102" s="104"/>
      <c r="AL102" s="104"/>
      <c r="AM102" s="104"/>
      <c r="AN102" s="104"/>
      <c r="AO102" s="104"/>
      <c r="AP102" s="104"/>
      <c r="AQ102" s="104"/>
      <c r="AR102" s="104"/>
      <c r="AS102" s="104"/>
      <c r="AT102" s="104"/>
      <c r="AU102" s="104"/>
      <c r="AV102" s="104"/>
      <c r="AW102" s="104"/>
      <c r="AX102" s="104"/>
      <c r="AY102" s="104"/>
      <c r="AZ102" s="104"/>
      <c r="BA102" s="104"/>
      <c r="BB102" s="104"/>
      <c r="BC102" s="104"/>
      <c r="BD102" s="104"/>
      <c r="BE102" s="104"/>
      <c r="BF102" s="104"/>
      <c r="BG102" s="104"/>
      <c r="BH102" s="104"/>
      <c r="BI102" s="104"/>
      <c r="BJ102" s="104"/>
      <c r="BK102" s="104"/>
      <c r="BL102" s="104"/>
      <c r="BM102" s="104"/>
      <c r="BN102" s="104"/>
      <c r="BO102" s="104"/>
      <c r="BP102" s="104"/>
      <c r="BQ102" s="104"/>
    </row>
    <row r="103" spans="2:69">
      <c r="B103" s="104"/>
      <c r="C103" s="155"/>
      <c r="D103" s="104"/>
      <c r="E103" s="104"/>
      <c r="F103" s="104"/>
      <c r="G103" s="104"/>
      <c r="H103" s="104"/>
      <c r="I103" s="104"/>
      <c r="J103" s="104"/>
      <c r="K103" s="104"/>
      <c r="L103" s="104"/>
      <c r="M103" s="147"/>
      <c r="N103" s="104"/>
      <c r="O103" s="104"/>
      <c r="P103" s="104"/>
      <c r="Q103" s="104"/>
      <c r="R103" s="104"/>
      <c r="S103" s="104"/>
      <c r="T103" s="104"/>
      <c r="U103" s="104"/>
      <c r="V103" s="104"/>
      <c r="W103" s="104"/>
      <c r="X103" s="104"/>
      <c r="Y103" s="104"/>
      <c r="Z103" s="104"/>
      <c r="AA103" s="104"/>
      <c r="AB103" s="10"/>
      <c r="AC103" s="104"/>
      <c r="AD103" s="10"/>
      <c r="AE103" s="147"/>
      <c r="AF103" s="104"/>
      <c r="AG103" s="104"/>
      <c r="AH103" s="104"/>
      <c r="AI103" s="104"/>
      <c r="AJ103" s="104"/>
      <c r="AK103" s="104"/>
      <c r="AL103" s="104"/>
      <c r="AM103" s="104"/>
      <c r="AN103" s="104"/>
      <c r="AO103" s="104"/>
      <c r="AP103" s="104"/>
      <c r="AQ103" s="104"/>
      <c r="AR103" s="104"/>
      <c r="AS103" s="104"/>
      <c r="AT103" s="104"/>
      <c r="AU103" s="104"/>
      <c r="AV103" s="104"/>
      <c r="AW103" s="104"/>
      <c r="AX103" s="104"/>
      <c r="AY103" s="104"/>
      <c r="AZ103" s="104"/>
      <c r="BA103" s="104"/>
      <c r="BB103" s="104"/>
      <c r="BC103" s="104"/>
      <c r="BD103" s="104"/>
      <c r="BE103" s="104"/>
      <c r="BF103" s="104"/>
      <c r="BG103" s="104"/>
      <c r="BH103" s="104"/>
      <c r="BI103" s="104"/>
      <c r="BJ103" s="104"/>
      <c r="BK103" s="104"/>
      <c r="BL103" s="104"/>
      <c r="BM103" s="104"/>
      <c r="BN103" s="104"/>
      <c r="BO103" s="104"/>
      <c r="BP103" s="104"/>
      <c r="BQ103" s="104"/>
    </row>
    <row r="104" spans="2:69">
      <c r="B104" s="104"/>
      <c r="C104" s="155"/>
      <c r="D104" s="104"/>
      <c r="E104" s="104"/>
      <c r="F104" s="104"/>
      <c r="G104" s="104"/>
      <c r="H104" s="104"/>
      <c r="I104" s="104"/>
      <c r="J104" s="104"/>
      <c r="K104" s="104"/>
      <c r="L104" s="104"/>
      <c r="M104" s="147"/>
      <c r="N104" s="104"/>
      <c r="O104" s="104"/>
      <c r="P104" s="104"/>
      <c r="Q104" s="104"/>
      <c r="R104" s="104"/>
      <c r="S104" s="104"/>
      <c r="T104" s="104"/>
      <c r="U104" s="104"/>
      <c r="V104" s="104"/>
      <c r="W104" s="104"/>
      <c r="X104" s="104"/>
      <c r="Y104" s="104"/>
      <c r="Z104" s="104"/>
      <c r="AA104" s="104"/>
      <c r="AB104" s="10"/>
      <c r="AC104" s="104"/>
      <c r="AD104" s="10"/>
      <c r="AE104" s="147"/>
      <c r="AF104" s="104"/>
      <c r="AG104" s="104"/>
      <c r="AH104" s="104"/>
      <c r="AI104" s="104"/>
      <c r="AJ104" s="104"/>
      <c r="AK104" s="104"/>
      <c r="AL104" s="104"/>
      <c r="AM104" s="104"/>
      <c r="AN104" s="104"/>
      <c r="AO104" s="104"/>
      <c r="AP104" s="104"/>
      <c r="AQ104" s="104"/>
      <c r="AR104" s="104"/>
      <c r="AS104" s="104"/>
      <c r="AT104" s="104"/>
      <c r="AU104" s="104"/>
      <c r="AV104" s="104"/>
      <c r="AW104" s="104"/>
      <c r="AX104" s="104"/>
      <c r="AY104" s="104"/>
      <c r="AZ104" s="104"/>
      <c r="BA104" s="104"/>
      <c r="BB104" s="104"/>
      <c r="BC104" s="104"/>
      <c r="BD104" s="104"/>
      <c r="BE104" s="104"/>
      <c r="BF104" s="104"/>
      <c r="BG104" s="104"/>
      <c r="BH104" s="104"/>
      <c r="BI104" s="104"/>
      <c r="BJ104" s="104"/>
      <c r="BK104" s="104"/>
      <c r="BL104" s="104"/>
      <c r="BM104" s="104"/>
      <c r="BN104" s="104"/>
      <c r="BO104" s="104"/>
      <c r="BP104" s="104"/>
      <c r="BQ104" s="104"/>
    </row>
    <row r="105" spans="2:69">
      <c r="B105" s="104"/>
      <c r="C105" s="155"/>
      <c r="D105" s="104"/>
      <c r="E105" s="104"/>
      <c r="F105" s="104"/>
      <c r="G105" s="104"/>
      <c r="H105" s="104"/>
      <c r="I105" s="104"/>
      <c r="J105" s="104"/>
      <c r="K105" s="104"/>
      <c r="L105" s="104"/>
      <c r="M105" s="147"/>
      <c r="N105" s="104"/>
      <c r="O105" s="104"/>
      <c r="P105" s="104"/>
      <c r="Q105" s="104"/>
      <c r="R105" s="104"/>
      <c r="S105" s="104"/>
      <c r="T105" s="104"/>
      <c r="U105" s="104"/>
      <c r="V105" s="104"/>
      <c r="W105" s="104"/>
      <c r="X105" s="104"/>
      <c r="Y105" s="104"/>
      <c r="Z105" s="104"/>
      <c r="AA105" s="104"/>
      <c r="AB105" s="10"/>
      <c r="AC105" s="104"/>
      <c r="AD105" s="10"/>
      <c r="AE105" s="147"/>
      <c r="AF105" s="104"/>
      <c r="AG105" s="104"/>
      <c r="AH105" s="104"/>
      <c r="AI105" s="104"/>
      <c r="AJ105" s="104"/>
      <c r="AK105" s="104"/>
      <c r="AL105" s="104"/>
      <c r="AM105" s="104"/>
      <c r="AN105" s="104"/>
      <c r="AO105" s="104"/>
      <c r="AP105" s="104"/>
      <c r="AQ105" s="104"/>
      <c r="AR105" s="104"/>
      <c r="AS105" s="104"/>
      <c r="AT105" s="104"/>
      <c r="AU105" s="104"/>
      <c r="AV105" s="104"/>
      <c r="AW105" s="104"/>
      <c r="AX105" s="104"/>
      <c r="AY105" s="104"/>
      <c r="AZ105" s="104"/>
      <c r="BA105" s="104"/>
      <c r="BB105" s="104"/>
      <c r="BC105" s="104"/>
      <c r="BD105" s="104"/>
      <c r="BE105" s="104"/>
      <c r="BF105" s="104"/>
      <c r="BG105" s="104"/>
      <c r="BH105" s="104"/>
      <c r="BI105" s="104"/>
      <c r="BJ105" s="104"/>
      <c r="BK105" s="104"/>
      <c r="BL105" s="104"/>
      <c r="BM105" s="104"/>
      <c r="BN105" s="104"/>
      <c r="BO105" s="104"/>
      <c r="BP105" s="104"/>
      <c r="BQ105" s="104"/>
    </row>
    <row r="106" spans="2:69">
      <c r="B106" s="104"/>
      <c r="C106" s="155"/>
      <c r="D106" s="104"/>
      <c r="E106" s="104"/>
      <c r="F106" s="104"/>
      <c r="G106" s="104"/>
      <c r="H106" s="104"/>
      <c r="I106" s="104"/>
      <c r="J106" s="104"/>
      <c r="K106" s="104"/>
      <c r="L106" s="104"/>
      <c r="M106" s="147"/>
      <c r="N106" s="104"/>
      <c r="O106" s="104"/>
      <c r="P106" s="104"/>
      <c r="Q106" s="104"/>
      <c r="R106" s="104"/>
      <c r="S106" s="104"/>
      <c r="T106" s="104"/>
      <c r="U106" s="104"/>
      <c r="V106" s="104"/>
      <c r="W106" s="104"/>
      <c r="X106" s="104"/>
      <c r="Y106" s="104"/>
      <c r="Z106" s="104"/>
      <c r="AA106" s="104"/>
      <c r="AB106" s="10"/>
      <c r="AC106" s="104"/>
      <c r="AD106" s="10"/>
      <c r="AE106" s="147"/>
      <c r="AF106" s="104"/>
      <c r="AG106" s="104"/>
      <c r="AH106" s="104"/>
      <c r="AI106" s="104"/>
      <c r="AJ106" s="104"/>
      <c r="AK106" s="104"/>
      <c r="AL106" s="104"/>
      <c r="AM106" s="104"/>
      <c r="AN106" s="104"/>
      <c r="AO106" s="104"/>
      <c r="AP106" s="104"/>
      <c r="AQ106" s="104"/>
      <c r="AR106" s="104"/>
      <c r="AS106" s="104"/>
      <c r="AT106" s="104"/>
      <c r="AU106" s="104"/>
      <c r="AV106" s="104"/>
      <c r="AW106" s="104"/>
      <c r="AX106" s="104"/>
      <c r="AY106" s="104"/>
      <c r="AZ106" s="104"/>
      <c r="BA106" s="104"/>
      <c r="BB106" s="104"/>
      <c r="BC106" s="104"/>
      <c r="BD106" s="104"/>
      <c r="BE106" s="104"/>
      <c r="BF106" s="104"/>
      <c r="BG106" s="104"/>
      <c r="BH106" s="104"/>
      <c r="BI106" s="104"/>
      <c r="BJ106" s="104"/>
      <c r="BK106" s="104"/>
      <c r="BL106" s="104"/>
      <c r="BM106" s="104"/>
      <c r="BN106" s="104"/>
      <c r="BO106" s="104"/>
      <c r="BP106" s="104"/>
      <c r="BQ106" s="104"/>
    </row>
    <row r="107" spans="2:69">
      <c r="B107" s="104"/>
      <c r="C107" s="155"/>
      <c r="D107" s="104"/>
      <c r="E107" s="104"/>
      <c r="F107" s="104"/>
      <c r="G107" s="104"/>
      <c r="H107" s="104"/>
      <c r="I107" s="104"/>
      <c r="J107" s="104"/>
      <c r="K107" s="104"/>
      <c r="L107" s="104"/>
      <c r="M107" s="147"/>
      <c r="N107" s="104"/>
      <c r="O107" s="104"/>
      <c r="P107" s="104"/>
      <c r="Q107" s="104"/>
      <c r="R107" s="104"/>
      <c r="S107" s="104"/>
      <c r="T107" s="104"/>
      <c r="U107" s="104"/>
      <c r="V107" s="104"/>
      <c r="W107" s="104"/>
      <c r="X107" s="104"/>
      <c r="Y107" s="104"/>
      <c r="Z107" s="104"/>
      <c r="AA107" s="104"/>
      <c r="AB107" s="10"/>
      <c r="AC107" s="104"/>
      <c r="AD107" s="10"/>
      <c r="AE107" s="147"/>
      <c r="AF107" s="104"/>
      <c r="AG107" s="104"/>
      <c r="AH107" s="104"/>
      <c r="AI107" s="104"/>
      <c r="AJ107" s="104"/>
      <c r="AK107" s="104"/>
      <c r="AL107" s="104"/>
      <c r="AM107" s="104"/>
      <c r="AN107" s="104"/>
      <c r="AO107" s="104"/>
      <c r="AP107" s="104"/>
      <c r="AQ107" s="104"/>
      <c r="AR107" s="104"/>
      <c r="AS107" s="104"/>
      <c r="AT107" s="104"/>
      <c r="AU107" s="104"/>
      <c r="AV107" s="104"/>
      <c r="AW107" s="104"/>
      <c r="AX107" s="104"/>
      <c r="AY107" s="104"/>
      <c r="AZ107" s="104"/>
      <c r="BA107" s="104"/>
      <c r="BB107" s="104"/>
      <c r="BC107" s="104"/>
      <c r="BD107" s="104"/>
      <c r="BE107" s="104"/>
      <c r="BF107" s="104"/>
      <c r="BG107" s="104"/>
      <c r="BH107" s="104"/>
      <c r="BI107" s="104"/>
      <c r="BJ107" s="104"/>
      <c r="BK107" s="104"/>
      <c r="BL107" s="104"/>
      <c r="BM107" s="104"/>
      <c r="BN107" s="104"/>
      <c r="BO107" s="104"/>
      <c r="BP107" s="104"/>
      <c r="BQ107" s="104"/>
    </row>
    <row r="108" spans="2:69">
      <c r="B108" s="104"/>
      <c r="C108" s="155"/>
      <c r="D108" s="104"/>
      <c r="E108" s="104"/>
      <c r="F108" s="104"/>
      <c r="G108" s="104"/>
      <c r="H108" s="104"/>
      <c r="I108" s="104"/>
      <c r="J108" s="104"/>
      <c r="K108" s="104"/>
      <c r="L108" s="104"/>
      <c r="M108" s="147"/>
      <c r="N108" s="104"/>
      <c r="O108" s="104"/>
      <c r="P108" s="104"/>
      <c r="Q108" s="104"/>
      <c r="R108" s="104"/>
      <c r="S108" s="104"/>
      <c r="T108" s="104"/>
      <c r="U108" s="104"/>
      <c r="V108" s="104"/>
      <c r="W108" s="104"/>
      <c r="X108" s="104"/>
      <c r="Y108" s="104"/>
      <c r="Z108" s="104"/>
      <c r="AA108" s="104"/>
      <c r="AB108" s="10"/>
      <c r="AC108" s="104"/>
      <c r="AD108" s="10"/>
      <c r="AE108" s="147"/>
      <c r="AF108" s="104"/>
      <c r="AG108" s="104"/>
      <c r="AH108" s="104"/>
      <c r="AI108" s="104"/>
      <c r="AJ108" s="104"/>
      <c r="AK108" s="104"/>
      <c r="AL108" s="104"/>
      <c r="AM108" s="104"/>
      <c r="AN108" s="104"/>
      <c r="AO108" s="104"/>
      <c r="AP108" s="104"/>
      <c r="AQ108" s="104"/>
      <c r="AR108" s="104"/>
      <c r="AS108" s="104"/>
      <c r="AT108" s="104"/>
      <c r="AU108" s="104"/>
      <c r="AV108" s="104"/>
      <c r="AW108" s="104"/>
      <c r="AX108" s="104"/>
      <c r="AY108" s="104"/>
      <c r="AZ108" s="104"/>
      <c r="BA108" s="104"/>
      <c r="BB108" s="104"/>
      <c r="BC108" s="104"/>
      <c r="BD108" s="104"/>
      <c r="BE108" s="104"/>
      <c r="BF108" s="104"/>
      <c r="BG108" s="104"/>
      <c r="BH108" s="104"/>
      <c r="BI108" s="104"/>
      <c r="BJ108" s="104"/>
      <c r="BK108" s="104"/>
      <c r="BL108" s="104"/>
      <c r="BM108" s="104"/>
      <c r="BN108" s="104"/>
      <c r="BO108" s="104"/>
      <c r="BP108" s="104"/>
      <c r="BQ108" s="104"/>
    </row>
    <row r="109" spans="2:69">
      <c r="B109" s="104"/>
      <c r="C109" s="155"/>
      <c r="D109" s="104"/>
      <c r="E109" s="104"/>
      <c r="F109" s="104"/>
      <c r="G109" s="104"/>
      <c r="H109" s="104"/>
      <c r="I109" s="104"/>
      <c r="J109" s="104"/>
      <c r="K109" s="104"/>
      <c r="L109" s="104"/>
      <c r="M109" s="147"/>
      <c r="N109" s="104"/>
      <c r="O109" s="104"/>
      <c r="P109" s="104"/>
      <c r="Q109" s="104"/>
      <c r="R109" s="104"/>
      <c r="S109" s="104"/>
      <c r="T109" s="104"/>
      <c r="U109" s="104"/>
      <c r="V109" s="104"/>
      <c r="W109" s="104"/>
      <c r="X109" s="104"/>
      <c r="Y109" s="104"/>
      <c r="Z109" s="104"/>
      <c r="AA109" s="104"/>
      <c r="AB109" s="10"/>
      <c r="AC109" s="104"/>
      <c r="AD109" s="10"/>
      <c r="AE109" s="147"/>
      <c r="AF109" s="104"/>
      <c r="AG109" s="104"/>
      <c r="AH109" s="104"/>
      <c r="AI109" s="104"/>
      <c r="AJ109" s="104"/>
      <c r="AK109" s="104"/>
      <c r="AL109" s="104"/>
      <c r="AM109" s="104"/>
      <c r="AN109" s="104"/>
      <c r="AO109" s="104"/>
      <c r="AP109" s="104"/>
      <c r="AQ109" s="104"/>
      <c r="AR109" s="104"/>
      <c r="AS109" s="104"/>
      <c r="AT109" s="104"/>
      <c r="AU109" s="104"/>
      <c r="AV109" s="104"/>
      <c r="AW109" s="104"/>
      <c r="AX109" s="104"/>
      <c r="AY109" s="104"/>
      <c r="AZ109" s="104"/>
      <c r="BA109" s="104"/>
      <c r="BB109" s="104"/>
      <c r="BC109" s="104"/>
      <c r="BD109" s="104"/>
      <c r="BE109" s="104"/>
      <c r="BF109" s="104"/>
      <c r="BG109" s="104"/>
      <c r="BH109" s="104"/>
      <c r="BI109" s="104"/>
      <c r="BJ109" s="104"/>
      <c r="BK109" s="104"/>
      <c r="BL109" s="104"/>
      <c r="BM109" s="104"/>
      <c r="BN109" s="104"/>
      <c r="BO109" s="104"/>
      <c r="BP109" s="104"/>
      <c r="BQ109" s="104"/>
    </row>
    <row r="110" spans="2:69">
      <c r="B110" s="104"/>
      <c r="C110" s="155"/>
      <c r="D110" s="104"/>
      <c r="E110" s="104"/>
      <c r="F110" s="104"/>
      <c r="G110" s="104"/>
      <c r="H110" s="104"/>
      <c r="I110" s="104"/>
      <c r="J110" s="104"/>
      <c r="K110" s="104"/>
      <c r="L110" s="104"/>
      <c r="M110" s="147"/>
      <c r="N110" s="104"/>
      <c r="O110" s="104"/>
      <c r="P110" s="104"/>
      <c r="Q110" s="104"/>
      <c r="R110" s="104"/>
      <c r="S110" s="104"/>
      <c r="T110" s="104"/>
      <c r="U110" s="104"/>
      <c r="V110" s="104"/>
      <c r="W110" s="104"/>
      <c r="X110" s="104"/>
      <c r="Y110" s="104"/>
      <c r="Z110" s="104"/>
      <c r="AA110" s="104"/>
      <c r="AB110" s="10"/>
      <c r="AC110" s="104"/>
      <c r="AD110" s="10"/>
      <c r="AE110" s="147"/>
      <c r="AF110" s="104"/>
      <c r="AG110" s="104"/>
      <c r="AH110" s="104"/>
      <c r="AI110" s="104"/>
      <c r="AJ110" s="104"/>
      <c r="AK110" s="104"/>
      <c r="AL110" s="104"/>
      <c r="AM110" s="104"/>
      <c r="AN110" s="104"/>
      <c r="AO110" s="104"/>
      <c r="AP110" s="104"/>
      <c r="AQ110" s="104"/>
      <c r="AR110" s="104"/>
      <c r="AS110" s="104"/>
      <c r="AT110" s="104"/>
      <c r="AU110" s="104"/>
      <c r="AV110" s="104"/>
      <c r="AW110" s="104"/>
      <c r="AX110" s="104"/>
      <c r="AY110" s="104"/>
      <c r="AZ110" s="104"/>
      <c r="BA110" s="104"/>
      <c r="BB110" s="104"/>
      <c r="BC110" s="104"/>
      <c r="BD110" s="104"/>
      <c r="BE110" s="104"/>
      <c r="BF110" s="104"/>
      <c r="BG110" s="104"/>
      <c r="BH110" s="104"/>
      <c r="BI110" s="104"/>
      <c r="BJ110" s="104"/>
      <c r="BK110" s="104"/>
      <c r="BL110" s="104"/>
      <c r="BM110" s="104"/>
      <c r="BN110" s="104"/>
      <c r="BO110" s="104"/>
      <c r="BP110" s="104"/>
      <c r="BQ110" s="104"/>
    </row>
    <row r="111" spans="2:69">
      <c r="B111" s="104"/>
      <c r="C111" s="155"/>
      <c r="D111" s="104"/>
      <c r="E111" s="104"/>
      <c r="F111" s="104"/>
      <c r="G111" s="104"/>
      <c r="H111" s="104"/>
      <c r="I111" s="104"/>
      <c r="J111" s="104"/>
      <c r="K111" s="104"/>
      <c r="L111" s="104"/>
      <c r="M111" s="147"/>
      <c r="N111" s="104"/>
      <c r="O111" s="104"/>
      <c r="P111" s="104"/>
      <c r="Q111" s="104"/>
      <c r="R111" s="104"/>
      <c r="S111" s="104"/>
      <c r="T111" s="104"/>
      <c r="U111" s="104"/>
      <c r="V111" s="104"/>
      <c r="W111" s="104"/>
      <c r="X111" s="104"/>
      <c r="Y111" s="104"/>
      <c r="Z111" s="104"/>
      <c r="AA111" s="104"/>
      <c r="AB111" s="10"/>
      <c r="AC111" s="104"/>
      <c r="AD111" s="10"/>
      <c r="AE111" s="147"/>
      <c r="AF111" s="104"/>
      <c r="AG111" s="104"/>
      <c r="AH111" s="104"/>
      <c r="AI111" s="104"/>
      <c r="AJ111" s="104"/>
      <c r="AK111" s="104"/>
      <c r="AL111" s="104"/>
      <c r="AM111" s="104"/>
      <c r="AN111" s="104"/>
      <c r="AO111" s="104"/>
      <c r="AP111" s="104"/>
      <c r="AQ111" s="104"/>
      <c r="AR111" s="104"/>
      <c r="AS111" s="104"/>
      <c r="AT111" s="104"/>
      <c r="AU111" s="104"/>
      <c r="AV111" s="104"/>
      <c r="AW111" s="104"/>
      <c r="AX111" s="104"/>
      <c r="AY111" s="104"/>
      <c r="AZ111" s="104"/>
      <c r="BA111" s="104"/>
      <c r="BB111" s="104"/>
      <c r="BC111" s="104"/>
      <c r="BD111" s="104"/>
      <c r="BE111" s="104"/>
      <c r="BF111" s="104"/>
      <c r="BG111" s="104"/>
      <c r="BH111" s="104"/>
      <c r="BI111" s="104"/>
      <c r="BJ111" s="104"/>
      <c r="BK111" s="104"/>
      <c r="BL111" s="104"/>
      <c r="BM111" s="104"/>
      <c r="BN111" s="104"/>
      <c r="BO111" s="104"/>
      <c r="BP111" s="104"/>
      <c r="BQ111" s="104"/>
    </row>
    <row r="112" spans="2:69">
      <c r="B112" s="104"/>
      <c r="C112" s="155"/>
      <c r="D112" s="104"/>
      <c r="E112" s="104"/>
      <c r="F112" s="104"/>
      <c r="G112" s="104"/>
      <c r="H112" s="104"/>
      <c r="I112" s="104"/>
      <c r="J112" s="104"/>
      <c r="K112" s="104"/>
      <c r="L112" s="104"/>
      <c r="M112" s="147"/>
      <c r="N112" s="104"/>
      <c r="O112" s="104"/>
      <c r="P112" s="104"/>
      <c r="Q112" s="104"/>
      <c r="R112" s="104"/>
      <c r="S112" s="104"/>
      <c r="T112" s="104"/>
      <c r="U112" s="104"/>
      <c r="V112" s="104"/>
      <c r="W112" s="104"/>
      <c r="X112" s="104"/>
      <c r="Y112" s="104"/>
      <c r="Z112" s="104"/>
      <c r="AA112" s="104"/>
      <c r="AB112" s="10"/>
      <c r="AC112" s="104"/>
      <c r="AD112" s="10"/>
      <c r="AE112" s="147"/>
      <c r="AF112" s="104"/>
      <c r="AG112" s="104"/>
      <c r="AH112" s="104"/>
      <c r="AI112" s="104"/>
      <c r="AJ112" s="104"/>
      <c r="AK112" s="104"/>
      <c r="AL112" s="104"/>
      <c r="AM112" s="104"/>
      <c r="AN112" s="104"/>
      <c r="AO112" s="104"/>
      <c r="AP112" s="104"/>
      <c r="AQ112" s="104"/>
      <c r="AR112" s="104"/>
      <c r="AS112" s="104"/>
      <c r="AT112" s="104"/>
      <c r="AU112" s="104"/>
      <c r="AV112" s="104"/>
      <c r="AW112" s="104"/>
      <c r="AX112" s="104"/>
      <c r="AY112" s="104"/>
      <c r="AZ112" s="104"/>
      <c r="BA112" s="104"/>
      <c r="BB112" s="104"/>
      <c r="BC112" s="104"/>
      <c r="BD112" s="104"/>
      <c r="BE112" s="104"/>
      <c r="BF112" s="104"/>
      <c r="BG112" s="104"/>
      <c r="BH112" s="104"/>
      <c r="BI112" s="104"/>
      <c r="BJ112" s="104"/>
      <c r="BK112" s="104"/>
      <c r="BL112" s="104"/>
      <c r="BM112" s="104"/>
      <c r="BN112" s="104"/>
      <c r="BO112" s="104"/>
      <c r="BP112" s="104"/>
      <c r="BQ112" s="104"/>
    </row>
    <row r="113" spans="2:69">
      <c r="B113" s="104"/>
      <c r="C113" s="155"/>
      <c r="D113" s="104"/>
      <c r="E113" s="104"/>
      <c r="F113" s="104"/>
      <c r="G113" s="104"/>
      <c r="H113" s="104"/>
      <c r="I113" s="104"/>
      <c r="J113" s="104"/>
      <c r="K113" s="104"/>
      <c r="L113" s="104"/>
      <c r="M113" s="147"/>
      <c r="N113" s="104"/>
      <c r="O113" s="104"/>
      <c r="P113" s="104"/>
      <c r="Q113" s="104"/>
      <c r="R113" s="104"/>
      <c r="S113" s="104"/>
      <c r="T113" s="104"/>
      <c r="U113" s="104"/>
      <c r="V113" s="104"/>
      <c r="W113" s="104"/>
      <c r="X113" s="104"/>
      <c r="Y113" s="104"/>
      <c r="Z113" s="104"/>
      <c r="AA113" s="104"/>
      <c r="AB113" s="10"/>
      <c r="AC113" s="104"/>
      <c r="AD113" s="10"/>
      <c r="AE113" s="147"/>
      <c r="AF113" s="104"/>
      <c r="AG113" s="104"/>
      <c r="AH113" s="104"/>
      <c r="AI113" s="104"/>
      <c r="AJ113" s="104"/>
      <c r="AK113" s="104"/>
      <c r="AL113" s="104"/>
      <c r="AM113" s="104"/>
      <c r="AN113" s="104"/>
      <c r="AO113" s="104"/>
      <c r="AP113" s="104"/>
      <c r="AQ113" s="104"/>
      <c r="AR113" s="104"/>
      <c r="AS113" s="104"/>
      <c r="AT113" s="104"/>
      <c r="AU113" s="104"/>
      <c r="AV113" s="104"/>
      <c r="AW113" s="104"/>
      <c r="AX113" s="104"/>
      <c r="AY113" s="104"/>
      <c r="AZ113" s="104"/>
      <c r="BA113" s="104"/>
      <c r="BB113" s="104"/>
      <c r="BC113" s="104"/>
      <c r="BD113" s="104"/>
      <c r="BE113" s="104"/>
      <c r="BF113" s="104"/>
      <c r="BG113" s="104"/>
      <c r="BH113" s="104"/>
      <c r="BI113" s="104"/>
      <c r="BJ113" s="104"/>
      <c r="BK113" s="104"/>
      <c r="BL113" s="104"/>
      <c r="BM113" s="104"/>
      <c r="BN113" s="104"/>
      <c r="BO113" s="104"/>
      <c r="BP113" s="104"/>
      <c r="BQ113" s="104"/>
    </row>
    <row r="114" spans="2:69">
      <c r="B114" s="104"/>
      <c r="C114" s="155"/>
      <c r="D114" s="104"/>
      <c r="E114" s="104"/>
      <c r="F114" s="104"/>
      <c r="G114" s="104"/>
      <c r="H114" s="104"/>
      <c r="I114" s="104"/>
      <c r="J114" s="104"/>
      <c r="K114" s="104"/>
      <c r="L114" s="104"/>
      <c r="M114" s="147"/>
      <c r="N114" s="104"/>
      <c r="O114" s="104"/>
      <c r="P114" s="104"/>
      <c r="Q114" s="104"/>
      <c r="R114" s="104"/>
      <c r="S114" s="104"/>
      <c r="T114" s="104"/>
      <c r="U114" s="104"/>
      <c r="V114" s="104"/>
      <c r="W114" s="104"/>
      <c r="X114" s="104"/>
      <c r="Y114" s="104"/>
      <c r="Z114" s="104"/>
      <c r="AA114" s="104"/>
      <c r="AB114" s="10"/>
      <c r="AC114" s="104"/>
      <c r="AD114" s="10"/>
      <c r="AE114" s="147"/>
      <c r="AF114" s="104"/>
      <c r="AG114" s="104"/>
      <c r="AH114" s="104"/>
      <c r="AI114" s="104"/>
      <c r="AJ114" s="104"/>
      <c r="AK114" s="104"/>
      <c r="AL114" s="104"/>
      <c r="AM114" s="104"/>
      <c r="AN114" s="104"/>
      <c r="AO114" s="104"/>
      <c r="AP114" s="104"/>
      <c r="AQ114" s="104"/>
      <c r="AR114" s="104"/>
      <c r="AS114" s="104"/>
      <c r="AT114" s="104"/>
      <c r="AU114" s="104"/>
      <c r="AV114" s="104"/>
      <c r="AW114" s="104"/>
      <c r="AX114" s="104"/>
      <c r="AY114" s="104"/>
      <c r="AZ114" s="104"/>
      <c r="BA114" s="104"/>
      <c r="BB114" s="104"/>
      <c r="BC114" s="104"/>
      <c r="BD114" s="104"/>
      <c r="BE114" s="104"/>
      <c r="BF114" s="104"/>
      <c r="BG114" s="104"/>
      <c r="BH114" s="104"/>
      <c r="BI114" s="104"/>
      <c r="BJ114" s="104"/>
      <c r="BK114" s="104"/>
      <c r="BL114" s="104"/>
      <c r="BM114" s="104"/>
      <c r="BN114" s="104"/>
      <c r="BO114" s="104"/>
      <c r="BP114" s="104"/>
      <c r="BQ114" s="104"/>
    </row>
    <row r="115" spans="2:69">
      <c r="B115" s="104"/>
      <c r="C115" s="155"/>
      <c r="D115" s="104"/>
      <c r="E115" s="104"/>
      <c r="F115" s="104"/>
      <c r="G115" s="104"/>
      <c r="H115" s="104"/>
      <c r="I115" s="104"/>
      <c r="J115" s="104"/>
      <c r="K115" s="104"/>
      <c r="L115" s="104"/>
      <c r="M115" s="147"/>
      <c r="N115" s="104"/>
      <c r="O115" s="104"/>
      <c r="P115" s="104"/>
      <c r="Q115" s="104"/>
      <c r="R115" s="104"/>
      <c r="S115" s="104"/>
      <c r="T115" s="104"/>
      <c r="U115" s="104"/>
      <c r="V115" s="104"/>
      <c r="W115" s="104"/>
      <c r="X115" s="104"/>
      <c r="Y115" s="104"/>
      <c r="Z115" s="104"/>
      <c r="AA115" s="104"/>
      <c r="AB115" s="10"/>
      <c r="AC115" s="104"/>
      <c r="AD115" s="10"/>
      <c r="AE115" s="147"/>
      <c r="AF115" s="104"/>
      <c r="AG115" s="104"/>
      <c r="AH115" s="104"/>
      <c r="AI115" s="104"/>
      <c r="AJ115" s="104"/>
      <c r="AK115" s="104"/>
      <c r="AL115" s="104"/>
      <c r="AM115" s="104"/>
      <c r="AN115" s="104"/>
      <c r="AO115" s="104"/>
      <c r="AP115" s="104"/>
      <c r="AQ115" s="104"/>
      <c r="AR115" s="104"/>
      <c r="AS115" s="104"/>
      <c r="AT115" s="104"/>
      <c r="AU115" s="104"/>
      <c r="AV115" s="104"/>
      <c r="AW115" s="104"/>
      <c r="AX115" s="104"/>
      <c r="AY115" s="104"/>
      <c r="AZ115" s="104"/>
      <c r="BA115" s="104"/>
      <c r="BB115" s="104"/>
      <c r="BC115" s="104"/>
      <c r="BD115" s="104"/>
      <c r="BE115" s="104"/>
      <c r="BF115" s="104"/>
      <c r="BG115" s="104"/>
      <c r="BH115" s="104"/>
      <c r="BI115" s="104"/>
      <c r="BJ115" s="104"/>
      <c r="BK115" s="104"/>
      <c r="BL115" s="104"/>
      <c r="BM115" s="104"/>
      <c r="BN115" s="104"/>
      <c r="BO115" s="104"/>
      <c r="BP115" s="104"/>
      <c r="BQ115" s="104"/>
    </row>
    <row r="116" spans="2:69">
      <c r="B116" s="104"/>
      <c r="C116" s="155"/>
      <c r="D116" s="104"/>
      <c r="E116" s="104"/>
      <c r="F116" s="104"/>
      <c r="G116" s="104"/>
      <c r="H116" s="104"/>
      <c r="I116" s="104"/>
      <c r="J116" s="104"/>
      <c r="K116" s="104"/>
      <c r="L116" s="104"/>
      <c r="M116" s="147"/>
      <c r="N116" s="104"/>
      <c r="O116" s="104"/>
      <c r="P116" s="104"/>
      <c r="Q116" s="104"/>
      <c r="R116" s="104"/>
      <c r="S116" s="104"/>
      <c r="T116" s="104"/>
      <c r="U116" s="104"/>
      <c r="V116" s="104"/>
      <c r="W116" s="104"/>
      <c r="X116" s="104"/>
      <c r="Y116" s="104"/>
      <c r="Z116" s="104"/>
      <c r="AA116" s="104"/>
      <c r="AB116" s="10"/>
      <c r="AC116" s="104"/>
      <c r="AD116" s="10"/>
      <c r="AE116" s="147"/>
      <c r="AF116" s="104"/>
      <c r="AG116" s="104"/>
      <c r="AH116" s="104"/>
      <c r="AI116" s="104"/>
      <c r="AJ116" s="104"/>
      <c r="AK116" s="104"/>
      <c r="AL116" s="104"/>
      <c r="AM116" s="104"/>
      <c r="AN116" s="104"/>
      <c r="AO116" s="104"/>
      <c r="AP116" s="104"/>
      <c r="AQ116" s="104"/>
      <c r="AR116" s="104"/>
      <c r="AS116" s="104"/>
      <c r="AT116" s="104"/>
      <c r="AU116" s="104"/>
      <c r="AV116" s="104"/>
      <c r="AW116" s="104"/>
      <c r="AX116" s="104"/>
      <c r="AY116" s="104"/>
      <c r="AZ116" s="104"/>
      <c r="BA116" s="104"/>
      <c r="BB116" s="104"/>
      <c r="BC116" s="104"/>
      <c r="BD116" s="104"/>
      <c r="BE116" s="104"/>
      <c r="BF116" s="104"/>
      <c r="BG116" s="104"/>
      <c r="BH116" s="104"/>
      <c r="BI116" s="104"/>
      <c r="BJ116" s="104"/>
      <c r="BK116" s="104"/>
      <c r="BL116" s="104"/>
      <c r="BM116" s="104"/>
      <c r="BN116" s="104"/>
      <c r="BO116" s="104"/>
      <c r="BP116" s="104"/>
      <c r="BQ116" s="104"/>
    </row>
    <row r="117" spans="2:69">
      <c r="B117" s="104"/>
      <c r="C117" s="155"/>
      <c r="D117" s="104"/>
      <c r="E117" s="104"/>
      <c r="F117" s="104"/>
      <c r="G117" s="104"/>
      <c r="H117" s="104"/>
      <c r="I117" s="104"/>
      <c r="J117" s="104"/>
      <c r="K117" s="104"/>
      <c r="L117" s="104"/>
      <c r="M117" s="147"/>
      <c r="N117" s="104"/>
      <c r="O117" s="104"/>
      <c r="P117" s="104"/>
      <c r="Q117" s="104"/>
      <c r="R117" s="104"/>
      <c r="S117" s="104"/>
      <c r="T117" s="104"/>
      <c r="U117" s="104"/>
      <c r="V117" s="104"/>
      <c r="W117" s="104"/>
      <c r="X117" s="104"/>
      <c r="Y117" s="104"/>
      <c r="Z117" s="104"/>
      <c r="AA117" s="104"/>
      <c r="AB117" s="10"/>
      <c r="AC117" s="104"/>
      <c r="AD117" s="10"/>
      <c r="AE117" s="147"/>
      <c r="AF117" s="104"/>
      <c r="AG117" s="104"/>
      <c r="AH117" s="104"/>
      <c r="AI117" s="104"/>
      <c r="AJ117" s="104"/>
      <c r="AK117" s="104"/>
      <c r="AL117" s="104"/>
      <c r="AM117" s="104"/>
      <c r="AN117" s="104"/>
      <c r="AO117" s="104"/>
      <c r="AP117" s="104"/>
      <c r="AQ117" s="104"/>
      <c r="AR117" s="104"/>
      <c r="AS117" s="104"/>
      <c r="AT117" s="104"/>
      <c r="AU117" s="104"/>
      <c r="AV117" s="104"/>
      <c r="AW117" s="104"/>
      <c r="AX117" s="104"/>
      <c r="AY117" s="104"/>
      <c r="AZ117" s="104"/>
      <c r="BA117" s="104"/>
      <c r="BB117" s="104"/>
      <c r="BC117" s="104"/>
      <c r="BD117" s="104"/>
      <c r="BE117" s="104"/>
      <c r="BF117" s="104"/>
      <c r="BG117" s="104"/>
      <c r="BH117" s="104"/>
      <c r="BI117" s="104"/>
      <c r="BJ117" s="104"/>
      <c r="BK117" s="104"/>
      <c r="BL117" s="104"/>
      <c r="BM117" s="104"/>
      <c r="BN117" s="104"/>
      <c r="BO117" s="104"/>
      <c r="BP117" s="104"/>
      <c r="BQ117" s="104"/>
    </row>
    <row r="118" spans="2:69">
      <c r="B118" s="104"/>
      <c r="C118" s="155"/>
      <c r="D118" s="104"/>
      <c r="E118" s="104"/>
      <c r="F118" s="104"/>
      <c r="G118" s="104"/>
      <c r="H118" s="104"/>
      <c r="I118" s="104"/>
      <c r="J118" s="104"/>
      <c r="K118" s="104"/>
      <c r="L118" s="104"/>
      <c r="M118" s="147"/>
      <c r="N118" s="104"/>
      <c r="O118" s="104"/>
      <c r="P118" s="104"/>
      <c r="Q118" s="104"/>
      <c r="R118" s="104"/>
      <c r="S118" s="104"/>
      <c r="T118" s="104"/>
      <c r="U118" s="104"/>
      <c r="V118" s="104"/>
      <c r="W118" s="104"/>
      <c r="X118" s="104"/>
      <c r="Y118" s="104"/>
      <c r="Z118" s="104"/>
      <c r="AA118" s="104"/>
      <c r="AB118" s="10"/>
      <c r="AC118" s="104"/>
      <c r="AD118" s="10"/>
      <c r="AE118" s="147"/>
      <c r="AF118" s="104"/>
      <c r="AG118" s="104"/>
      <c r="AH118" s="104"/>
      <c r="AI118" s="104"/>
      <c r="AJ118" s="104"/>
      <c r="AK118" s="104"/>
      <c r="AL118" s="104"/>
      <c r="AM118" s="104"/>
      <c r="AN118" s="104"/>
      <c r="AO118" s="104"/>
      <c r="AP118" s="104"/>
      <c r="AQ118" s="104"/>
      <c r="AR118" s="104"/>
      <c r="AS118" s="104"/>
      <c r="AT118" s="104"/>
      <c r="AU118" s="104"/>
      <c r="AV118" s="104"/>
      <c r="AW118" s="104"/>
      <c r="AX118" s="104"/>
      <c r="AY118" s="104"/>
      <c r="AZ118" s="104"/>
      <c r="BA118" s="104"/>
      <c r="BB118" s="104"/>
      <c r="BC118" s="104"/>
      <c r="BD118" s="104"/>
      <c r="BE118" s="104"/>
      <c r="BF118" s="104"/>
      <c r="BG118" s="104"/>
      <c r="BH118" s="104"/>
      <c r="BI118" s="104"/>
      <c r="BJ118" s="104"/>
      <c r="BK118" s="104"/>
      <c r="BL118" s="104"/>
      <c r="BM118" s="104"/>
      <c r="BN118" s="104"/>
      <c r="BO118" s="104"/>
      <c r="BP118" s="104"/>
      <c r="BQ118" s="104"/>
    </row>
    <row r="119" spans="2:69">
      <c r="B119" s="104"/>
      <c r="C119" s="155"/>
      <c r="D119" s="104"/>
      <c r="E119" s="104"/>
      <c r="F119" s="104"/>
      <c r="G119" s="104"/>
      <c r="H119" s="104"/>
      <c r="I119" s="104"/>
      <c r="J119" s="104"/>
      <c r="K119" s="104"/>
      <c r="L119" s="104"/>
      <c r="M119" s="147"/>
      <c r="N119" s="104"/>
      <c r="O119" s="104"/>
      <c r="P119" s="104"/>
      <c r="Q119" s="104"/>
      <c r="R119" s="104"/>
      <c r="S119" s="104"/>
      <c r="T119" s="104"/>
      <c r="U119" s="104"/>
      <c r="V119" s="104"/>
      <c r="W119" s="104"/>
      <c r="X119" s="104"/>
      <c r="Y119" s="104"/>
      <c r="Z119" s="104"/>
      <c r="AA119" s="104"/>
      <c r="AB119" s="10"/>
      <c r="AC119" s="104"/>
      <c r="AD119" s="10"/>
      <c r="AE119" s="147"/>
      <c r="AF119" s="104"/>
      <c r="AG119" s="104"/>
      <c r="AH119" s="104"/>
      <c r="AI119" s="104"/>
      <c r="AJ119" s="104"/>
      <c r="AK119" s="104"/>
      <c r="AL119" s="104"/>
      <c r="AM119" s="104"/>
      <c r="AN119" s="104"/>
      <c r="AO119" s="104"/>
      <c r="AP119" s="104"/>
      <c r="AQ119" s="104"/>
      <c r="AR119" s="104"/>
      <c r="AS119" s="104"/>
      <c r="AT119" s="104"/>
      <c r="AU119" s="104"/>
      <c r="AV119" s="104"/>
      <c r="AW119" s="104"/>
      <c r="AX119" s="104"/>
      <c r="AY119" s="104"/>
      <c r="AZ119" s="104"/>
      <c r="BA119" s="104"/>
      <c r="BB119" s="104"/>
      <c r="BC119" s="104"/>
      <c r="BD119" s="104"/>
      <c r="BE119" s="104"/>
      <c r="BF119" s="104"/>
      <c r="BG119" s="104"/>
      <c r="BH119" s="104"/>
      <c r="BI119" s="104"/>
      <c r="BJ119" s="104"/>
      <c r="BK119" s="104"/>
      <c r="BL119" s="104"/>
      <c r="BM119" s="104"/>
      <c r="BN119" s="104"/>
      <c r="BO119" s="104"/>
      <c r="BP119" s="104"/>
      <c r="BQ119" s="104"/>
    </row>
    <row r="120" spans="2:69">
      <c r="B120" s="104"/>
      <c r="C120" s="155"/>
      <c r="D120" s="104"/>
      <c r="E120" s="104"/>
      <c r="F120" s="104"/>
      <c r="G120" s="104"/>
      <c r="H120" s="104"/>
      <c r="I120" s="104"/>
      <c r="J120" s="104"/>
      <c r="K120" s="104"/>
      <c r="L120" s="104"/>
      <c r="M120" s="147"/>
      <c r="N120" s="104"/>
      <c r="O120" s="104"/>
      <c r="P120" s="104"/>
      <c r="Q120" s="104"/>
      <c r="R120" s="104"/>
      <c r="S120" s="104"/>
      <c r="T120" s="104"/>
      <c r="U120" s="104"/>
      <c r="V120" s="104"/>
      <c r="W120" s="104"/>
      <c r="X120" s="104"/>
      <c r="Y120" s="104"/>
      <c r="Z120" s="104"/>
      <c r="AA120" s="104"/>
      <c r="AB120" s="10"/>
      <c r="AC120" s="104"/>
      <c r="AD120" s="10"/>
      <c r="AE120" s="147"/>
      <c r="AF120" s="104"/>
      <c r="AG120" s="104"/>
      <c r="AH120" s="104"/>
      <c r="AI120" s="104"/>
      <c r="AJ120" s="104"/>
      <c r="AK120" s="104"/>
      <c r="AL120" s="104"/>
      <c r="AM120" s="104"/>
      <c r="AN120" s="104"/>
      <c r="AO120" s="104"/>
      <c r="AP120" s="104"/>
      <c r="AQ120" s="104"/>
      <c r="AR120" s="104"/>
      <c r="AS120" s="104"/>
      <c r="AT120" s="104"/>
      <c r="AU120" s="104"/>
      <c r="AV120" s="104"/>
      <c r="AW120" s="104"/>
      <c r="AX120" s="104"/>
      <c r="AY120" s="104"/>
      <c r="AZ120" s="104"/>
      <c r="BA120" s="104"/>
      <c r="BB120" s="104"/>
      <c r="BC120" s="104"/>
      <c r="BD120" s="104"/>
      <c r="BE120" s="104"/>
      <c r="BF120" s="104"/>
      <c r="BG120" s="104"/>
      <c r="BH120" s="104"/>
      <c r="BI120" s="104"/>
      <c r="BJ120" s="104"/>
      <c r="BK120" s="104"/>
      <c r="BL120" s="104"/>
      <c r="BM120" s="104"/>
      <c r="BN120" s="104"/>
      <c r="BO120" s="104"/>
      <c r="BP120" s="104"/>
      <c r="BQ120" s="104"/>
    </row>
    <row r="121" spans="2:69">
      <c r="B121" s="104"/>
      <c r="C121" s="155"/>
      <c r="D121" s="104"/>
      <c r="E121" s="104"/>
      <c r="F121" s="104"/>
      <c r="G121" s="104"/>
      <c r="H121" s="104"/>
      <c r="I121" s="104"/>
      <c r="J121" s="104"/>
      <c r="K121" s="104"/>
      <c r="L121" s="104"/>
      <c r="M121" s="147"/>
      <c r="N121" s="104"/>
      <c r="O121" s="104"/>
      <c r="P121" s="104"/>
      <c r="Q121" s="104"/>
      <c r="R121" s="104"/>
      <c r="S121" s="104"/>
      <c r="T121" s="104"/>
      <c r="U121" s="104"/>
      <c r="V121" s="104"/>
      <c r="W121" s="104"/>
      <c r="X121" s="104"/>
      <c r="Y121" s="104"/>
      <c r="Z121" s="104"/>
      <c r="AA121" s="104"/>
      <c r="AB121" s="10"/>
      <c r="AC121" s="104"/>
      <c r="AD121" s="10"/>
      <c r="AE121" s="147"/>
      <c r="AF121" s="104"/>
      <c r="AG121" s="104"/>
      <c r="AH121" s="104"/>
      <c r="AI121" s="104"/>
      <c r="AJ121" s="104"/>
      <c r="AK121" s="104"/>
      <c r="AL121" s="104"/>
      <c r="AM121" s="104"/>
      <c r="AN121" s="104"/>
      <c r="AO121" s="104"/>
      <c r="AP121" s="104"/>
      <c r="AQ121" s="104"/>
      <c r="AR121" s="104"/>
      <c r="AS121" s="104"/>
      <c r="AT121" s="104"/>
      <c r="AU121" s="104"/>
      <c r="AV121" s="104"/>
      <c r="AW121" s="104"/>
      <c r="AX121" s="104"/>
      <c r="AY121" s="104"/>
      <c r="AZ121" s="104"/>
      <c r="BA121" s="104"/>
      <c r="BB121" s="104"/>
      <c r="BC121" s="104"/>
      <c r="BD121" s="104"/>
      <c r="BE121" s="104"/>
      <c r="BF121" s="104"/>
      <c r="BG121" s="104"/>
      <c r="BH121" s="104"/>
      <c r="BI121" s="104"/>
      <c r="BJ121" s="104"/>
      <c r="BK121" s="104"/>
      <c r="BL121" s="104"/>
      <c r="BM121" s="104"/>
      <c r="BN121" s="104"/>
      <c r="BO121" s="104"/>
      <c r="BP121" s="104"/>
      <c r="BQ121" s="104"/>
    </row>
    <row r="122" spans="2:69">
      <c r="B122" s="104"/>
      <c r="C122" s="155"/>
      <c r="D122" s="104"/>
      <c r="E122" s="104"/>
      <c r="F122" s="104"/>
      <c r="G122" s="104"/>
      <c r="H122" s="104"/>
      <c r="I122" s="104"/>
      <c r="J122" s="104"/>
      <c r="K122" s="104"/>
      <c r="L122" s="104"/>
      <c r="M122" s="147"/>
      <c r="N122" s="104"/>
      <c r="O122" s="104"/>
      <c r="P122" s="104"/>
      <c r="Q122" s="104"/>
      <c r="R122" s="104"/>
      <c r="S122" s="104"/>
      <c r="T122" s="104"/>
      <c r="U122" s="104"/>
      <c r="V122" s="104"/>
      <c r="W122" s="104"/>
      <c r="X122" s="104"/>
      <c r="Y122" s="104"/>
      <c r="Z122" s="104"/>
      <c r="AA122" s="104"/>
      <c r="AB122" s="10"/>
      <c r="AC122" s="104"/>
      <c r="AD122" s="10"/>
      <c r="AE122" s="147"/>
      <c r="AF122" s="104"/>
      <c r="AG122" s="104"/>
      <c r="AH122" s="104"/>
      <c r="AI122" s="104"/>
      <c r="AJ122" s="104"/>
      <c r="AK122" s="104"/>
      <c r="AL122" s="104"/>
      <c r="AM122" s="104"/>
      <c r="AN122" s="104"/>
      <c r="AO122" s="104"/>
      <c r="AP122" s="104"/>
      <c r="AQ122" s="104"/>
      <c r="AR122" s="104"/>
      <c r="AS122" s="104"/>
      <c r="AT122" s="104"/>
      <c r="AU122" s="104"/>
      <c r="AV122" s="104"/>
      <c r="AW122" s="104"/>
      <c r="AX122" s="104"/>
      <c r="AY122" s="104"/>
      <c r="AZ122" s="104"/>
      <c r="BA122" s="104"/>
      <c r="BB122" s="104"/>
      <c r="BC122" s="104"/>
      <c r="BD122" s="104"/>
      <c r="BE122" s="104"/>
      <c r="BF122" s="104"/>
      <c r="BG122" s="104"/>
      <c r="BH122" s="104"/>
      <c r="BI122" s="104"/>
      <c r="BJ122" s="104"/>
      <c r="BK122" s="104"/>
      <c r="BL122" s="104"/>
      <c r="BM122" s="104"/>
      <c r="BN122" s="104"/>
      <c r="BO122" s="104"/>
      <c r="BP122" s="104"/>
      <c r="BQ122" s="104"/>
    </row>
    <row r="123" spans="2:69">
      <c r="B123" s="104"/>
      <c r="C123" s="155"/>
      <c r="D123" s="104"/>
      <c r="E123" s="104"/>
      <c r="F123" s="104"/>
      <c r="G123" s="104"/>
      <c r="H123" s="104"/>
      <c r="I123" s="104"/>
      <c r="J123" s="104"/>
      <c r="K123" s="104"/>
      <c r="L123" s="104"/>
      <c r="M123" s="147"/>
      <c r="N123" s="104"/>
      <c r="O123" s="104"/>
      <c r="P123" s="104"/>
      <c r="Q123" s="104"/>
      <c r="R123" s="104"/>
      <c r="S123" s="104"/>
      <c r="T123" s="104"/>
      <c r="U123" s="104"/>
      <c r="V123" s="104"/>
      <c r="W123" s="104"/>
      <c r="X123" s="104"/>
      <c r="Y123" s="104"/>
      <c r="Z123" s="104"/>
      <c r="AA123" s="104"/>
      <c r="AB123" s="10"/>
      <c r="AC123" s="104"/>
      <c r="AD123" s="10"/>
      <c r="AE123" s="147"/>
      <c r="AF123" s="104"/>
      <c r="AG123" s="104"/>
      <c r="AH123" s="104"/>
      <c r="AI123" s="104"/>
      <c r="AJ123" s="104"/>
      <c r="AK123" s="104"/>
      <c r="AL123" s="104"/>
      <c r="AM123" s="104"/>
      <c r="AN123" s="104"/>
      <c r="AO123" s="104"/>
      <c r="AP123" s="104"/>
      <c r="AQ123" s="104"/>
      <c r="AR123" s="104"/>
      <c r="AS123" s="104"/>
      <c r="AT123" s="104"/>
      <c r="AU123" s="104"/>
      <c r="AV123" s="104"/>
      <c r="AW123" s="104"/>
      <c r="AX123" s="104"/>
      <c r="AY123" s="104"/>
      <c r="AZ123" s="104"/>
      <c r="BA123" s="104"/>
      <c r="BB123" s="104"/>
      <c r="BC123" s="104"/>
      <c r="BD123" s="104"/>
      <c r="BE123" s="104"/>
      <c r="BF123" s="104"/>
      <c r="BG123" s="104"/>
      <c r="BH123" s="104"/>
      <c r="BI123" s="104"/>
      <c r="BJ123" s="104"/>
      <c r="BK123" s="104"/>
      <c r="BL123" s="104"/>
      <c r="BM123" s="104"/>
      <c r="BN123" s="104"/>
      <c r="BO123" s="104"/>
      <c r="BP123" s="104"/>
      <c r="BQ123" s="104"/>
    </row>
    <row r="124" spans="2:69">
      <c r="B124" s="104"/>
      <c r="C124" s="155"/>
      <c r="D124" s="104"/>
      <c r="E124" s="104"/>
      <c r="F124" s="104"/>
      <c r="G124" s="104"/>
      <c r="H124" s="104"/>
      <c r="I124" s="104"/>
      <c r="J124" s="104"/>
      <c r="K124" s="104"/>
      <c r="L124" s="104"/>
      <c r="M124" s="147"/>
      <c r="N124" s="104"/>
      <c r="O124" s="104"/>
      <c r="P124" s="104"/>
      <c r="Q124" s="104"/>
      <c r="R124" s="104"/>
      <c r="S124" s="104"/>
      <c r="T124" s="104"/>
      <c r="U124" s="104"/>
      <c r="V124" s="104"/>
      <c r="W124" s="104"/>
      <c r="X124" s="104"/>
      <c r="Y124" s="104"/>
      <c r="Z124" s="104"/>
      <c r="AA124" s="104"/>
      <c r="AB124" s="10"/>
      <c r="AC124" s="104"/>
      <c r="AD124" s="10"/>
      <c r="AE124" s="147"/>
      <c r="AF124" s="104"/>
      <c r="AG124" s="104"/>
      <c r="AH124" s="104"/>
      <c r="AI124" s="104"/>
      <c r="AJ124" s="104"/>
      <c r="AK124" s="104"/>
      <c r="AL124" s="104"/>
      <c r="AM124" s="104"/>
      <c r="AN124" s="104"/>
      <c r="AO124" s="104"/>
      <c r="AP124" s="104"/>
      <c r="AQ124" s="104"/>
      <c r="AR124" s="104"/>
      <c r="AS124" s="104"/>
      <c r="AT124" s="104"/>
      <c r="AU124" s="104"/>
      <c r="AV124" s="104"/>
      <c r="AW124" s="104"/>
      <c r="AX124" s="104"/>
      <c r="AY124" s="104"/>
      <c r="AZ124" s="104"/>
      <c r="BA124" s="104"/>
      <c r="BB124" s="104"/>
      <c r="BC124" s="104"/>
      <c r="BD124" s="104"/>
      <c r="BE124" s="104"/>
      <c r="BF124" s="104"/>
      <c r="BG124" s="104"/>
      <c r="BH124" s="104"/>
      <c r="BI124" s="104"/>
      <c r="BJ124" s="104"/>
      <c r="BK124" s="104"/>
      <c r="BL124" s="104"/>
      <c r="BM124" s="104"/>
      <c r="BN124" s="104"/>
      <c r="BO124" s="104"/>
      <c r="BP124" s="104"/>
      <c r="BQ124" s="104"/>
    </row>
    <row r="125" spans="2:69">
      <c r="B125" s="104"/>
      <c r="C125" s="155"/>
      <c r="D125" s="104"/>
      <c r="E125" s="104"/>
      <c r="F125" s="104"/>
      <c r="G125" s="104"/>
      <c r="H125" s="104"/>
      <c r="I125" s="104"/>
      <c r="J125" s="104"/>
      <c r="K125" s="104"/>
      <c r="L125" s="104"/>
      <c r="M125" s="147"/>
      <c r="N125" s="104"/>
      <c r="O125" s="104"/>
      <c r="P125" s="104"/>
      <c r="Q125" s="104"/>
      <c r="R125" s="104"/>
      <c r="S125" s="104"/>
      <c r="T125" s="104"/>
      <c r="U125" s="104"/>
      <c r="V125" s="104"/>
      <c r="W125" s="104"/>
      <c r="X125" s="104"/>
      <c r="Y125" s="104"/>
      <c r="Z125" s="104"/>
      <c r="AA125" s="104"/>
      <c r="AB125" s="10"/>
      <c r="AC125" s="104"/>
      <c r="AD125" s="10"/>
      <c r="AE125" s="147"/>
      <c r="AF125" s="104"/>
      <c r="AG125" s="104"/>
      <c r="AH125" s="104"/>
      <c r="AI125" s="104"/>
      <c r="AJ125" s="104"/>
      <c r="AK125" s="104"/>
      <c r="AL125" s="104"/>
      <c r="AM125" s="104"/>
      <c r="AN125" s="104"/>
      <c r="AO125" s="104"/>
      <c r="AP125" s="104"/>
      <c r="AQ125" s="104"/>
      <c r="AR125" s="104"/>
      <c r="AS125" s="104"/>
      <c r="AT125" s="104"/>
      <c r="AU125" s="104"/>
      <c r="AV125" s="104"/>
      <c r="AW125" s="104"/>
      <c r="AX125" s="104"/>
      <c r="AY125" s="104"/>
      <c r="AZ125" s="104"/>
      <c r="BA125" s="104"/>
      <c r="BB125" s="104"/>
      <c r="BC125" s="104"/>
      <c r="BD125" s="104"/>
      <c r="BE125" s="104"/>
      <c r="BF125" s="104"/>
      <c r="BG125" s="104"/>
      <c r="BH125" s="104"/>
      <c r="BI125" s="104"/>
      <c r="BJ125" s="104"/>
      <c r="BK125" s="104"/>
      <c r="BL125" s="104"/>
      <c r="BM125" s="104"/>
      <c r="BN125" s="104"/>
      <c r="BO125" s="104"/>
      <c r="BP125" s="104"/>
      <c r="BQ125" s="104"/>
    </row>
    <row r="126" spans="2:69">
      <c r="B126" s="104"/>
      <c r="C126" s="155"/>
      <c r="D126" s="104"/>
      <c r="E126" s="104"/>
      <c r="F126" s="104"/>
      <c r="G126" s="104"/>
      <c r="H126" s="104"/>
      <c r="I126" s="104"/>
      <c r="J126" s="104"/>
      <c r="K126" s="104"/>
      <c r="L126" s="104"/>
      <c r="M126" s="147"/>
      <c r="N126" s="104"/>
      <c r="O126" s="104"/>
      <c r="P126" s="104"/>
      <c r="Q126" s="104"/>
      <c r="R126" s="104"/>
      <c r="S126" s="104"/>
      <c r="T126" s="104"/>
      <c r="U126" s="104"/>
      <c r="V126" s="104"/>
      <c r="W126" s="104"/>
      <c r="X126" s="104"/>
      <c r="Y126" s="104"/>
      <c r="Z126" s="104"/>
      <c r="AA126" s="104"/>
      <c r="AB126" s="10"/>
      <c r="AC126" s="104"/>
      <c r="AD126" s="10"/>
      <c r="AE126" s="147"/>
      <c r="AF126" s="104"/>
      <c r="AG126" s="104"/>
      <c r="AH126" s="104"/>
      <c r="AI126" s="104"/>
      <c r="AJ126" s="104"/>
      <c r="AK126" s="104"/>
      <c r="AL126" s="104"/>
      <c r="AM126" s="104"/>
      <c r="AN126" s="104"/>
      <c r="AO126" s="104"/>
      <c r="AP126" s="104"/>
      <c r="AQ126" s="104"/>
      <c r="AR126" s="104"/>
      <c r="AS126" s="104"/>
      <c r="AT126" s="104"/>
      <c r="AU126" s="104"/>
      <c r="AV126" s="104"/>
      <c r="AW126" s="104"/>
      <c r="AX126" s="104"/>
      <c r="AY126" s="104"/>
      <c r="AZ126" s="104"/>
      <c r="BA126" s="104"/>
      <c r="BB126" s="104"/>
      <c r="BC126" s="104"/>
      <c r="BD126" s="104"/>
      <c r="BE126" s="104"/>
      <c r="BF126" s="104"/>
      <c r="BG126" s="104"/>
      <c r="BH126" s="104"/>
      <c r="BI126" s="104"/>
      <c r="BJ126" s="104"/>
      <c r="BK126" s="104"/>
      <c r="BL126" s="104"/>
      <c r="BM126" s="104"/>
      <c r="BN126" s="104"/>
      <c r="BO126" s="104"/>
      <c r="BP126" s="104"/>
      <c r="BQ126" s="104"/>
    </row>
    <row r="127" spans="2:69">
      <c r="B127" s="104"/>
      <c r="C127" s="155"/>
      <c r="D127" s="104"/>
      <c r="E127" s="104"/>
      <c r="F127" s="104"/>
      <c r="G127" s="104"/>
      <c r="H127" s="104"/>
      <c r="I127" s="104"/>
      <c r="J127" s="104"/>
      <c r="K127" s="104"/>
      <c r="L127" s="104"/>
      <c r="M127" s="147"/>
      <c r="N127" s="104"/>
      <c r="O127" s="104"/>
      <c r="P127" s="104"/>
      <c r="Q127" s="104"/>
      <c r="R127" s="104"/>
      <c r="S127" s="104"/>
      <c r="T127" s="104"/>
      <c r="U127" s="104"/>
      <c r="V127" s="104"/>
      <c r="W127" s="104"/>
      <c r="X127" s="104"/>
      <c r="Y127" s="104"/>
      <c r="Z127" s="104"/>
      <c r="AA127" s="104"/>
      <c r="AB127" s="10"/>
      <c r="AC127" s="104"/>
      <c r="AD127" s="10"/>
      <c r="AE127" s="147"/>
      <c r="AF127" s="104"/>
      <c r="AG127" s="104"/>
      <c r="AH127" s="104"/>
      <c r="AI127" s="104"/>
      <c r="AJ127" s="104"/>
      <c r="AK127" s="104"/>
      <c r="AL127" s="104"/>
      <c r="AM127" s="104"/>
      <c r="AN127" s="104"/>
      <c r="AO127" s="104"/>
      <c r="AP127" s="104"/>
      <c r="AQ127" s="104"/>
      <c r="AR127" s="104"/>
      <c r="AS127" s="104"/>
      <c r="AT127" s="104"/>
      <c r="AU127" s="104"/>
      <c r="AV127" s="104"/>
      <c r="AW127" s="104"/>
      <c r="AX127" s="104"/>
      <c r="AY127" s="104"/>
      <c r="AZ127" s="104"/>
      <c r="BA127" s="104"/>
      <c r="BB127" s="104"/>
      <c r="BC127" s="104"/>
      <c r="BD127" s="104"/>
      <c r="BE127" s="104"/>
      <c r="BF127" s="104"/>
      <c r="BG127" s="104"/>
      <c r="BH127" s="104"/>
      <c r="BI127" s="104"/>
      <c r="BJ127" s="104"/>
      <c r="BK127" s="104"/>
      <c r="BL127" s="104"/>
      <c r="BM127" s="104"/>
      <c r="BN127" s="104"/>
      <c r="BO127" s="104"/>
      <c r="BP127" s="104"/>
      <c r="BQ127" s="104"/>
    </row>
    <row r="128" spans="2:69">
      <c r="B128" s="104"/>
      <c r="C128" s="155"/>
      <c r="D128" s="104"/>
      <c r="E128" s="104"/>
      <c r="F128" s="104"/>
      <c r="G128" s="104"/>
      <c r="H128" s="104"/>
      <c r="I128" s="104"/>
      <c r="J128" s="104"/>
      <c r="K128" s="104"/>
      <c r="L128" s="104"/>
      <c r="M128" s="147"/>
      <c r="N128" s="104"/>
      <c r="O128" s="104"/>
      <c r="P128" s="104"/>
      <c r="Q128" s="104"/>
      <c r="R128" s="104"/>
      <c r="S128" s="104"/>
      <c r="T128" s="104"/>
      <c r="U128" s="104"/>
      <c r="V128" s="104"/>
      <c r="W128" s="104"/>
      <c r="X128" s="104"/>
      <c r="Y128" s="104"/>
      <c r="Z128" s="104"/>
      <c r="AA128" s="104"/>
      <c r="AB128" s="10"/>
      <c r="AC128" s="104"/>
      <c r="AD128" s="10"/>
      <c r="AE128" s="147"/>
      <c r="AF128" s="104"/>
      <c r="AG128" s="104"/>
      <c r="AH128" s="104"/>
      <c r="AI128" s="104"/>
      <c r="AJ128" s="104"/>
      <c r="AK128" s="104"/>
      <c r="AL128" s="104"/>
      <c r="AM128" s="104"/>
      <c r="AN128" s="104"/>
      <c r="AO128" s="104"/>
      <c r="AP128" s="104"/>
      <c r="AQ128" s="104"/>
      <c r="AR128" s="104"/>
      <c r="AS128" s="104"/>
      <c r="AT128" s="104"/>
      <c r="AU128" s="104"/>
      <c r="AV128" s="104"/>
      <c r="AW128" s="104"/>
      <c r="AX128" s="104"/>
      <c r="AY128" s="104"/>
      <c r="AZ128" s="104"/>
      <c r="BA128" s="104"/>
      <c r="BB128" s="104"/>
      <c r="BC128" s="104"/>
      <c r="BD128" s="104"/>
      <c r="BE128" s="104"/>
      <c r="BF128" s="104"/>
      <c r="BG128" s="104"/>
      <c r="BH128" s="104"/>
      <c r="BI128" s="104"/>
      <c r="BJ128" s="104"/>
      <c r="BK128" s="104"/>
      <c r="BL128" s="104"/>
      <c r="BM128" s="104"/>
      <c r="BN128" s="104"/>
      <c r="BO128" s="104"/>
      <c r="BP128" s="104"/>
      <c r="BQ128" s="104"/>
    </row>
    <row r="129" spans="2:69">
      <c r="B129" s="104"/>
      <c r="C129" s="155"/>
      <c r="D129" s="104"/>
      <c r="E129" s="104"/>
      <c r="F129" s="104"/>
      <c r="G129" s="104"/>
      <c r="H129" s="104"/>
      <c r="I129" s="104"/>
      <c r="J129" s="104"/>
      <c r="K129" s="104"/>
      <c r="L129" s="104"/>
      <c r="M129" s="147"/>
      <c r="N129" s="104"/>
      <c r="O129" s="104"/>
      <c r="P129" s="104"/>
      <c r="Q129" s="104"/>
      <c r="R129" s="104"/>
      <c r="S129" s="104"/>
      <c r="T129" s="104"/>
      <c r="U129" s="104"/>
      <c r="V129" s="104"/>
      <c r="W129" s="104"/>
      <c r="X129" s="104"/>
      <c r="Y129" s="104"/>
      <c r="Z129" s="104"/>
      <c r="AA129" s="104"/>
      <c r="AB129" s="10"/>
      <c r="AC129" s="104"/>
      <c r="AD129" s="10"/>
      <c r="AE129" s="147"/>
      <c r="AF129" s="104"/>
      <c r="AG129" s="104"/>
      <c r="AH129" s="104"/>
      <c r="AI129" s="104"/>
      <c r="AJ129" s="104"/>
      <c r="AK129" s="104"/>
      <c r="AL129" s="104"/>
      <c r="AM129" s="104"/>
      <c r="AN129" s="104"/>
      <c r="AO129" s="104"/>
      <c r="AP129" s="104"/>
      <c r="AQ129" s="104"/>
      <c r="AR129" s="104"/>
      <c r="AS129" s="104"/>
      <c r="AT129" s="104"/>
      <c r="AU129" s="104"/>
      <c r="AV129" s="104"/>
      <c r="AW129" s="104"/>
      <c r="AX129" s="104"/>
      <c r="AY129" s="104"/>
      <c r="AZ129" s="104"/>
      <c r="BA129" s="104"/>
      <c r="BB129" s="104"/>
      <c r="BC129" s="104"/>
      <c r="BD129" s="104"/>
      <c r="BE129" s="104"/>
      <c r="BF129" s="104"/>
      <c r="BG129" s="104"/>
      <c r="BH129" s="104"/>
      <c r="BI129" s="104"/>
      <c r="BJ129" s="104"/>
      <c r="BK129" s="104"/>
      <c r="BL129" s="104"/>
      <c r="BM129" s="104"/>
      <c r="BN129" s="104"/>
      <c r="BO129" s="104"/>
      <c r="BP129" s="104"/>
      <c r="BQ129" s="104"/>
    </row>
    <row r="130" spans="2:69">
      <c r="B130" s="104"/>
      <c r="C130" s="155"/>
      <c r="D130" s="104"/>
      <c r="E130" s="104"/>
      <c r="F130" s="104"/>
      <c r="G130" s="104"/>
      <c r="H130" s="104"/>
      <c r="I130" s="104"/>
      <c r="J130" s="104"/>
      <c r="K130" s="104"/>
      <c r="L130" s="104"/>
      <c r="M130" s="147"/>
      <c r="N130" s="104"/>
      <c r="O130" s="104"/>
      <c r="P130" s="104"/>
      <c r="Q130" s="104"/>
      <c r="R130" s="104"/>
      <c r="S130" s="104"/>
      <c r="T130" s="104"/>
      <c r="U130" s="104"/>
      <c r="V130" s="104"/>
      <c r="W130" s="104"/>
      <c r="X130" s="104"/>
      <c r="Y130" s="104"/>
      <c r="Z130" s="104"/>
      <c r="AA130" s="104"/>
      <c r="AB130" s="10"/>
      <c r="AC130" s="104"/>
      <c r="AD130" s="10"/>
      <c r="AE130" s="147"/>
      <c r="AF130" s="104"/>
      <c r="AG130" s="104"/>
      <c r="AH130" s="104"/>
      <c r="AI130" s="104"/>
      <c r="AJ130" s="104"/>
      <c r="AK130" s="104"/>
      <c r="AL130" s="104"/>
      <c r="AM130" s="104"/>
      <c r="AN130" s="104"/>
      <c r="AO130" s="104"/>
      <c r="AP130" s="104"/>
      <c r="AQ130" s="104"/>
      <c r="AR130" s="104"/>
      <c r="AS130" s="104"/>
      <c r="AT130" s="104"/>
      <c r="AU130" s="104"/>
      <c r="AV130" s="104"/>
      <c r="AW130" s="104"/>
      <c r="AX130" s="104"/>
      <c r="AY130" s="104"/>
      <c r="AZ130" s="104"/>
      <c r="BA130" s="104"/>
      <c r="BB130" s="104"/>
      <c r="BC130" s="104"/>
      <c r="BD130" s="104"/>
      <c r="BE130" s="104"/>
      <c r="BF130" s="104"/>
      <c r="BG130" s="104"/>
      <c r="BH130" s="104"/>
      <c r="BI130" s="104"/>
      <c r="BJ130" s="104"/>
      <c r="BK130" s="104"/>
      <c r="BL130" s="104"/>
      <c r="BM130" s="104"/>
      <c r="BN130" s="104"/>
      <c r="BO130" s="104"/>
      <c r="BP130" s="104"/>
      <c r="BQ130" s="104"/>
    </row>
    <row r="131" spans="2:69">
      <c r="B131" s="104"/>
      <c r="C131" s="155"/>
      <c r="D131" s="104"/>
      <c r="E131" s="104"/>
      <c r="F131" s="104"/>
      <c r="G131" s="104"/>
      <c r="H131" s="104"/>
      <c r="I131" s="104"/>
      <c r="J131" s="104"/>
      <c r="K131" s="104"/>
      <c r="L131" s="104"/>
      <c r="M131" s="147"/>
      <c r="N131" s="104"/>
      <c r="O131" s="104"/>
      <c r="P131" s="104"/>
      <c r="Q131" s="104"/>
      <c r="R131" s="104"/>
      <c r="S131" s="104"/>
      <c r="T131" s="104"/>
      <c r="U131" s="104"/>
      <c r="V131" s="104"/>
      <c r="W131" s="104"/>
      <c r="X131" s="104"/>
      <c r="Y131" s="104"/>
      <c r="Z131" s="104"/>
      <c r="AA131" s="104"/>
      <c r="AB131" s="10"/>
      <c r="AC131" s="104"/>
      <c r="AD131" s="10"/>
      <c r="AE131" s="147"/>
      <c r="AF131" s="104"/>
      <c r="AG131" s="104"/>
      <c r="AH131" s="104"/>
      <c r="AI131" s="104"/>
      <c r="AJ131" s="104"/>
      <c r="AK131" s="104"/>
      <c r="AL131" s="104"/>
      <c r="AM131" s="104"/>
      <c r="AN131" s="104"/>
      <c r="AO131" s="104"/>
      <c r="AP131" s="104"/>
      <c r="AQ131" s="104"/>
      <c r="AR131" s="104"/>
      <c r="AS131" s="104"/>
      <c r="AT131" s="104"/>
      <c r="AU131" s="104"/>
      <c r="AV131" s="104"/>
      <c r="AW131" s="104"/>
      <c r="AX131" s="104"/>
      <c r="AY131" s="104"/>
      <c r="AZ131" s="104"/>
      <c r="BA131" s="104"/>
      <c r="BB131" s="104"/>
      <c r="BC131" s="104"/>
      <c r="BD131" s="104"/>
      <c r="BE131" s="104"/>
      <c r="BF131" s="104"/>
      <c r="BG131" s="104"/>
      <c r="BH131" s="104"/>
      <c r="BI131" s="104"/>
      <c r="BJ131" s="104"/>
      <c r="BK131" s="104"/>
      <c r="BL131" s="104"/>
      <c r="BM131" s="104"/>
      <c r="BN131" s="104"/>
      <c r="BO131" s="104"/>
      <c r="BP131" s="104"/>
      <c r="BQ131" s="104"/>
    </row>
    <row r="132" spans="2:69">
      <c r="B132" s="104"/>
      <c r="C132" s="155"/>
      <c r="D132" s="104"/>
      <c r="E132" s="104"/>
      <c r="F132" s="104"/>
      <c r="G132" s="104"/>
      <c r="H132" s="104"/>
      <c r="I132" s="104"/>
      <c r="J132" s="104"/>
      <c r="K132" s="104"/>
      <c r="L132" s="104"/>
      <c r="M132" s="147"/>
      <c r="N132" s="104"/>
      <c r="O132" s="104"/>
      <c r="P132" s="104"/>
      <c r="Q132" s="104"/>
      <c r="R132" s="104"/>
      <c r="S132" s="104"/>
      <c r="T132" s="104"/>
      <c r="U132" s="104"/>
      <c r="V132" s="104"/>
      <c r="W132" s="104"/>
      <c r="X132" s="104"/>
      <c r="Y132" s="104"/>
      <c r="Z132" s="104"/>
      <c r="AA132" s="104"/>
      <c r="AB132" s="10"/>
      <c r="AC132" s="104"/>
      <c r="AD132" s="10"/>
      <c r="AE132" s="147"/>
      <c r="AF132" s="104"/>
      <c r="AG132" s="104"/>
      <c r="AH132" s="104"/>
      <c r="AI132" s="104"/>
      <c r="AJ132" s="104"/>
      <c r="AK132" s="104"/>
      <c r="AL132" s="104"/>
      <c r="AM132" s="104"/>
      <c r="AN132" s="104"/>
      <c r="AO132" s="104"/>
      <c r="AP132" s="104"/>
      <c r="AQ132" s="104"/>
      <c r="AR132" s="104"/>
      <c r="AS132" s="104"/>
      <c r="AT132" s="104"/>
      <c r="AU132" s="104"/>
      <c r="AV132" s="104"/>
      <c r="AW132" s="104"/>
      <c r="AX132" s="104"/>
      <c r="AY132" s="104"/>
      <c r="AZ132" s="104"/>
      <c r="BA132" s="104"/>
      <c r="BB132" s="104"/>
      <c r="BC132" s="104"/>
      <c r="BD132" s="104"/>
      <c r="BE132" s="104"/>
      <c r="BF132" s="104"/>
      <c r="BG132" s="104"/>
      <c r="BH132" s="104"/>
      <c r="BI132" s="104"/>
      <c r="BJ132" s="104"/>
      <c r="BK132" s="104"/>
      <c r="BL132" s="104"/>
      <c r="BM132" s="104"/>
      <c r="BN132" s="104"/>
      <c r="BO132" s="104"/>
      <c r="BP132" s="104"/>
      <c r="BQ132" s="104"/>
    </row>
    <row r="133" spans="2:69">
      <c r="B133" s="104"/>
      <c r="C133" s="155"/>
      <c r="D133" s="104"/>
      <c r="E133" s="104"/>
      <c r="F133" s="104"/>
      <c r="G133" s="104"/>
      <c r="H133" s="104"/>
      <c r="I133" s="104"/>
      <c r="J133" s="104"/>
      <c r="K133" s="104"/>
      <c r="L133" s="104"/>
      <c r="M133" s="147"/>
      <c r="N133" s="104"/>
      <c r="O133" s="104"/>
      <c r="P133" s="104"/>
      <c r="Q133" s="104"/>
      <c r="R133" s="104"/>
      <c r="S133" s="104"/>
      <c r="T133" s="104"/>
      <c r="U133" s="104"/>
      <c r="V133" s="104"/>
      <c r="W133" s="104"/>
      <c r="X133" s="104"/>
      <c r="Y133" s="104"/>
      <c r="Z133" s="104"/>
      <c r="AA133" s="104"/>
      <c r="AB133" s="10"/>
      <c r="AC133" s="104"/>
      <c r="AD133" s="10"/>
      <c r="AE133" s="147"/>
      <c r="AF133" s="104"/>
      <c r="AG133" s="104"/>
      <c r="AH133" s="104"/>
      <c r="AI133" s="104"/>
      <c r="AJ133" s="104"/>
      <c r="AK133" s="104"/>
      <c r="AL133" s="104"/>
      <c r="AM133" s="104"/>
      <c r="AN133" s="104"/>
      <c r="AO133" s="104"/>
      <c r="AP133" s="104"/>
      <c r="AQ133" s="104"/>
      <c r="AR133" s="104"/>
      <c r="AS133" s="104"/>
      <c r="AT133" s="104"/>
      <c r="AU133" s="104"/>
      <c r="AV133" s="104"/>
      <c r="AW133" s="104"/>
      <c r="AX133" s="104"/>
      <c r="AY133" s="104"/>
      <c r="AZ133" s="104"/>
      <c r="BA133" s="104"/>
      <c r="BB133" s="104"/>
      <c r="BC133" s="104"/>
      <c r="BD133" s="104"/>
      <c r="BE133" s="104"/>
      <c r="BF133" s="104"/>
      <c r="BG133" s="104"/>
      <c r="BH133" s="104"/>
      <c r="BI133" s="104"/>
      <c r="BJ133" s="104"/>
      <c r="BK133" s="104"/>
      <c r="BL133" s="104"/>
      <c r="BM133" s="104"/>
      <c r="BN133" s="104"/>
      <c r="BO133" s="104"/>
      <c r="BP133" s="104"/>
      <c r="BQ133" s="104"/>
    </row>
    <row r="134" spans="2:69">
      <c r="B134" s="104"/>
      <c r="C134" s="155"/>
      <c r="D134" s="104"/>
      <c r="E134" s="104"/>
      <c r="F134" s="104"/>
      <c r="G134" s="104"/>
      <c r="H134" s="104"/>
      <c r="I134" s="104"/>
      <c r="J134" s="104"/>
      <c r="K134" s="104"/>
      <c r="L134" s="104"/>
      <c r="M134" s="147"/>
      <c r="N134" s="104"/>
      <c r="O134" s="104"/>
      <c r="P134" s="104"/>
      <c r="Q134" s="104"/>
      <c r="R134" s="104"/>
      <c r="S134" s="104"/>
      <c r="T134" s="104"/>
      <c r="U134" s="104"/>
      <c r="V134" s="104"/>
      <c r="W134" s="104"/>
      <c r="X134" s="104"/>
      <c r="Y134" s="104"/>
      <c r="Z134" s="104"/>
      <c r="AA134" s="104"/>
      <c r="AB134" s="10"/>
      <c r="AC134" s="104"/>
      <c r="AD134" s="10"/>
      <c r="AE134" s="147"/>
      <c r="AF134" s="104"/>
      <c r="AG134" s="104"/>
      <c r="AH134" s="104"/>
      <c r="AI134" s="104"/>
      <c r="AJ134" s="104"/>
      <c r="AK134" s="104"/>
      <c r="AL134" s="104"/>
      <c r="AM134" s="104"/>
      <c r="AN134" s="104"/>
      <c r="AO134" s="104"/>
      <c r="AP134" s="104"/>
      <c r="AQ134" s="104"/>
      <c r="AR134" s="104"/>
      <c r="AS134" s="104"/>
      <c r="AT134" s="104"/>
      <c r="AU134" s="104"/>
      <c r="AV134" s="104"/>
      <c r="AW134" s="104"/>
      <c r="AX134" s="104"/>
      <c r="AY134" s="104"/>
      <c r="AZ134" s="104"/>
      <c r="BA134" s="104"/>
      <c r="BB134" s="104"/>
      <c r="BC134" s="104"/>
      <c r="BD134" s="104"/>
      <c r="BE134" s="104"/>
      <c r="BF134" s="104"/>
      <c r="BG134" s="104"/>
      <c r="BH134" s="104"/>
      <c r="BI134" s="104"/>
      <c r="BJ134" s="104"/>
      <c r="BK134" s="104"/>
      <c r="BL134" s="104"/>
      <c r="BM134" s="104"/>
      <c r="BN134" s="104"/>
      <c r="BO134" s="104"/>
      <c r="BP134" s="104"/>
      <c r="BQ134" s="104"/>
    </row>
    <row r="135" spans="2:69">
      <c r="B135" s="104"/>
      <c r="C135" s="155"/>
      <c r="D135" s="104"/>
      <c r="E135" s="104"/>
      <c r="F135" s="104"/>
      <c r="G135" s="104"/>
      <c r="H135" s="104"/>
      <c r="I135" s="104"/>
      <c r="J135" s="104"/>
      <c r="K135" s="104"/>
      <c r="L135" s="104"/>
      <c r="M135" s="147"/>
      <c r="N135" s="104"/>
      <c r="O135" s="104"/>
      <c r="P135" s="104"/>
      <c r="Q135" s="104"/>
      <c r="R135" s="104"/>
      <c r="S135" s="104"/>
      <c r="T135" s="104"/>
      <c r="U135" s="104"/>
      <c r="V135" s="104"/>
      <c r="W135" s="104"/>
      <c r="X135" s="104"/>
      <c r="Y135" s="104"/>
      <c r="Z135" s="104"/>
      <c r="AA135" s="104"/>
      <c r="AB135" s="10"/>
      <c r="AC135" s="104"/>
      <c r="AD135" s="10"/>
      <c r="AE135" s="147"/>
      <c r="AF135" s="104"/>
      <c r="AG135" s="104"/>
      <c r="AH135" s="104"/>
      <c r="AI135" s="104"/>
      <c r="AJ135" s="104"/>
      <c r="AK135" s="104"/>
      <c r="AL135" s="104"/>
      <c r="AM135" s="104"/>
      <c r="AN135" s="104"/>
      <c r="AO135" s="104"/>
      <c r="AP135" s="104"/>
      <c r="AQ135" s="104"/>
      <c r="AR135" s="104"/>
      <c r="AS135" s="104"/>
      <c r="AT135" s="104"/>
      <c r="AU135" s="104"/>
      <c r="AV135" s="104"/>
      <c r="AW135" s="104"/>
      <c r="AX135" s="104"/>
      <c r="AY135" s="104"/>
      <c r="AZ135" s="104"/>
      <c r="BA135" s="104"/>
      <c r="BB135" s="104"/>
      <c r="BC135" s="104"/>
      <c r="BD135" s="104"/>
      <c r="BE135" s="104"/>
      <c r="BF135" s="104"/>
      <c r="BG135" s="104"/>
      <c r="BH135" s="104"/>
      <c r="BI135" s="104"/>
      <c r="BJ135" s="104"/>
      <c r="BK135" s="104"/>
      <c r="BL135" s="104"/>
      <c r="BM135" s="104"/>
      <c r="BN135" s="104"/>
      <c r="BO135" s="104"/>
      <c r="BP135" s="104"/>
      <c r="BQ135" s="104"/>
    </row>
    <row r="136" spans="2:69">
      <c r="B136" s="104"/>
      <c r="C136" s="155"/>
      <c r="D136" s="104"/>
      <c r="E136" s="104"/>
      <c r="F136" s="104"/>
      <c r="G136" s="104"/>
      <c r="H136" s="104"/>
      <c r="I136" s="104"/>
      <c r="J136" s="104"/>
      <c r="K136" s="104"/>
      <c r="L136" s="104"/>
      <c r="M136" s="147"/>
      <c r="N136" s="104"/>
      <c r="O136" s="104"/>
      <c r="P136" s="104"/>
      <c r="Q136" s="104"/>
      <c r="R136" s="104"/>
      <c r="S136" s="104"/>
      <c r="T136" s="104"/>
      <c r="U136" s="104"/>
      <c r="V136" s="104"/>
      <c r="W136" s="104"/>
      <c r="X136" s="104"/>
      <c r="Y136" s="104"/>
      <c r="Z136" s="104"/>
      <c r="AA136" s="104"/>
      <c r="AB136" s="10"/>
      <c r="AC136" s="104"/>
      <c r="AD136" s="10"/>
      <c r="AE136" s="147"/>
      <c r="AF136" s="104"/>
      <c r="AG136" s="104"/>
      <c r="AH136" s="104"/>
      <c r="AI136" s="104"/>
      <c r="AJ136" s="104"/>
      <c r="AK136" s="104"/>
      <c r="AL136" s="104"/>
      <c r="AM136" s="104"/>
      <c r="AN136" s="104"/>
      <c r="AO136" s="104"/>
      <c r="AP136" s="104"/>
      <c r="AQ136" s="104"/>
      <c r="AR136" s="104"/>
      <c r="AS136" s="104"/>
      <c r="AT136" s="104"/>
      <c r="AU136" s="104"/>
      <c r="AV136" s="104"/>
      <c r="AW136" s="104"/>
      <c r="AX136" s="104"/>
      <c r="AY136" s="104"/>
      <c r="AZ136" s="104"/>
      <c r="BA136" s="104"/>
      <c r="BB136" s="104"/>
      <c r="BC136" s="104"/>
      <c r="BD136" s="104"/>
      <c r="BE136" s="104"/>
      <c r="BF136" s="104"/>
      <c r="BG136" s="104"/>
      <c r="BH136" s="104"/>
      <c r="BI136" s="104"/>
      <c r="BJ136" s="104"/>
      <c r="BK136" s="104"/>
      <c r="BL136" s="104"/>
      <c r="BM136" s="104"/>
      <c r="BN136" s="104"/>
      <c r="BO136" s="104"/>
      <c r="BP136" s="104"/>
      <c r="BQ136" s="104"/>
    </row>
    <row r="137" spans="2:69">
      <c r="B137" s="104"/>
      <c r="C137" s="155"/>
      <c r="D137" s="104"/>
      <c r="E137" s="104"/>
      <c r="F137" s="104"/>
      <c r="G137" s="104"/>
      <c r="H137" s="104"/>
      <c r="I137" s="104"/>
      <c r="J137" s="104"/>
      <c r="K137" s="104"/>
      <c r="L137" s="104"/>
      <c r="M137" s="147"/>
      <c r="N137" s="104"/>
      <c r="O137" s="104"/>
      <c r="P137" s="104"/>
      <c r="Q137" s="104"/>
      <c r="R137" s="104"/>
      <c r="S137" s="104"/>
      <c r="T137" s="104"/>
      <c r="U137" s="104"/>
      <c r="V137" s="104"/>
      <c r="W137" s="104"/>
      <c r="X137" s="104"/>
      <c r="Y137" s="104"/>
      <c r="Z137" s="104"/>
      <c r="AA137" s="104"/>
      <c r="AB137" s="10"/>
      <c r="AC137" s="104"/>
      <c r="AD137" s="10"/>
      <c r="AE137" s="147"/>
      <c r="AF137" s="104"/>
      <c r="AG137" s="104"/>
      <c r="AH137" s="104"/>
      <c r="AI137" s="104"/>
      <c r="AJ137" s="104"/>
      <c r="AK137" s="104"/>
      <c r="AL137" s="104"/>
      <c r="AM137" s="104"/>
      <c r="AN137" s="104"/>
      <c r="AO137" s="104"/>
      <c r="AP137" s="104"/>
      <c r="AQ137" s="104"/>
      <c r="AR137" s="104"/>
      <c r="AS137" s="104"/>
      <c r="AT137" s="104"/>
      <c r="AU137" s="104"/>
      <c r="AV137" s="104"/>
      <c r="AW137" s="104"/>
      <c r="AX137" s="104"/>
      <c r="AY137" s="104"/>
      <c r="AZ137" s="104"/>
      <c r="BA137" s="104"/>
      <c r="BB137" s="104"/>
      <c r="BC137" s="104"/>
      <c r="BD137" s="104"/>
      <c r="BE137" s="104"/>
      <c r="BF137" s="104"/>
      <c r="BG137" s="104"/>
      <c r="BH137" s="104"/>
      <c r="BI137" s="104"/>
      <c r="BJ137" s="104"/>
      <c r="BK137" s="104"/>
      <c r="BL137" s="104"/>
      <c r="BM137" s="104"/>
      <c r="BN137" s="104"/>
      <c r="BO137" s="104"/>
      <c r="BP137" s="104"/>
      <c r="BQ137" s="104"/>
    </row>
    <row r="138" spans="2:69">
      <c r="B138" s="104"/>
      <c r="C138" s="155"/>
      <c r="D138" s="104"/>
      <c r="E138" s="104"/>
      <c r="F138" s="104"/>
      <c r="G138" s="104"/>
      <c r="H138" s="104"/>
      <c r="I138" s="104"/>
      <c r="J138" s="104"/>
      <c r="K138" s="104"/>
      <c r="L138" s="104"/>
      <c r="M138" s="147"/>
      <c r="N138" s="104"/>
      <c r="O138" s="104"/>
      <c r="P138" s="104"/>
      <c r="Q138" s="104"/>
      <c r="R138" s="104"/>
      <c r="S138" s="104"/>
      <c r="T138" s="104"/>
      <c r="U138" s="104"/>
      <c r="V138" s="104"/>
      <c r="W138" s="104"/>
      <c r="X138" s="104"/>
      <c r="Y138" s="104"/>
      <c r="Z138" s="104"/>
      <c r="AA138" s="104"/>
      <c r="AB138" s="10"/>
      <c r="AC138" s="104"/>
      <c r="AD138" s="10"/>
      <c r="AE138" s="147"/>
      <c r="AF138" s="104"/>
      <c r="AG138" s="104"/>
      <c r="AH138" s="104"/>
      <c r="AI138" s="104"/>
      <c r="AJ138" s="104"/>
      <c r="AK138" s="104"/>
      <c r="AL138" s="104"/>
      <c r="AM138" s="104"/>
      <c r="AN138" s="104"/>
      <c r="AO138" s="104"/>
      <c r="AP138" s="104"/>
      <c r="AQ138" s="104"/>
      <c r="AR138" s="104"/>
      <c r="AS138" s="104"/>
      <c r="AT138" s="104"/>
      <c r="AU138" s="104"/>
      <c r="AV138" s="104"/>
      <c r="AW138" s="104"/>
      <c r="AX138" s="104"/>
      <c r="AY138" s="104"/>
      <c r="AZ138" s="104"/>
      <c r="BA138" s="104"/>
      <c r="BB138" s="104"/>
      <c r="BC138" s="104"/>
      <c r="BD138" s="104"/>
      <c r="BE138" s="104"/>
      <c r="BF138" s="104"/>
      <c r="BG138" s="104"/>
      <c r="BH138" s="104"/>
      <c r="BI138" s="104"/>
      <c r="BJ138" s="104"/>
      <c r="BK138" s="104"/>
      <c r="BL138" s="104"/>
      <c r="BM138" s="104"/>
      <c r="BN138" s="104"/>
      <c r="BO138" s="104"/>
      <c r="BP138" s="104"/>
      <c r="BQ138" s="104"/>
    </row>
    <row r="139" spans="2:69">
      <c r="B139" s="104"/>
      <c r="C139" s="155"/>
      <c r="D139" s="104"/>
      <c r="E139" s="104"/>
      <c r="F139" s="104"/>
      <c r="G139" s="104"/>
      <c r="H139" s="104"/>
      <c r="I139" s="104"/>
      <c r="J139" s="104"/>
      <c r="K139" s="104"/>
      <c r="L139" s="104"/>
      <c r="M139" s="147"/>
      <c r="N139" s="104"/>
      <c r="O139" s="104"/>
      <c r="P139" s="104"/>
      <c r="Q139" s="104"/>
      <c r="R139" s="104"/>
      <c r="S139" s="104"/>
      <c r="T139" s="104"/>
      <c r="U139" s="104"/>
      <c r="V139" s="104"/>
      <c r="W139" s="104"/>
      <c r="X139" s="104"/>
      <c r="Y139" s="104"/>
      <c r="Z139" s="104"/>
      <c r="AA139" s="104"/>
      <c r="AB139" s="10"/>
      <c r="AC139" s="104"/>
      <c r="AD139" s="10"/>
      <c r="AE139" s="147"/>
      <c r="AF139" s="104"/>
      <c r="AG139" s="104"/>
      <c r="AH139" s="104"/>
      <c r="AI139" s="104"/>
      <c r="AJ139" s="104"/>
      <c r="AK139" s="104"/>
      <c r="AL139" s="104"/>
      <c r="AM139" s="104"/>
      <c r="AN139" s="104"/>
      <c r="AO139" s="104"/>
      <c r="AP139" s="104"/>
      <c r="AQ139" s="104"/>
      <c r="AR139" s="104"/>
      <c r="AS139" s="104"/>
      <c r="AT139" s="104"/>
      <c r="AU139" s="104"/>
      <c r="AV139" s="104"/>
      <c r="AW139" s="104"/>
      <c r="AX139" s="104"/>
      <c r="AY139" s="104"/>
      <c r="AZ139" s="104"/>
      <c r="BA139" s="104"/>
      <c r="BB139" s="104"/>
      <c r="BC139" s="104"/>
      <c r="BD139" s="104"/>
      <c r="BE139" s="104"/>
      <c r="BF139" s="104"/>
      <c r="BG139" s="104"/>
      <c r="BH139" s="104"/>
      <c r="BI139" s="104"/>
      <c r="BJ139" s="104"/>
      <c r="BK139" s="104"/>
      <c r="BL139" s="104"/>
      <c r="BM139" s="104"/>
      <c r="BN139" s="104"/>
      <c r="BO139" s="104"/>
      <c r="BP139" s="104"/>
      <c r="BQ139" s="104"/>
    </row>
    <row r="140" spans="2:69">
      <c r="B140" s="104"/>
      <c r="C140" s="155"/>
      <c r="D140" s="104"/>
      <c r="E140" s="104"/>
      <c r="F140" s="104"/>
      <c r="G140" s="104"/>
      <c r="H140" s="104"/>
      <c r="I140" s="104"/>
      <c r="J140" s="104"/>
      <c r="K140" s="104"/>
      <c r="L140" s="104"/>
      <c r="M140" s="147"/>
      <c r="N140" s="104"/>
      <c r="O140" s="104"/>
      <c r="P140" s="104"/>
      <c r="Q140" s="104"/>
      <c r="R140" s="104"/>
      <c r="S140" s="104"/>
      <c r="T140" s="104"/>
      <c r="U140" s="104"/>
      <c r="V140" s="104"/>
      <c r="W140" s="104"/>
      <c r="X140" s="104"/>
      <c r="Y140" s="104"/>
      <c r="Z140" s="104"/>
      <c r="AA140" s="104"/>
      <c r="AB140" s="10"/>
      <c r="AC140" s="104"/>
      <c r="AD140" s="10"/>
      <c r="AE140" s="147"/>
      <c r="AF140" s="104"/>
      <c r="AG140" s="104"/>
      <c r="AH140" s="104"/>
      <c r="AI140" s="104"/>
      <c r="AJ140" s="104"/>
      <c r="AK140" s="104"/>
      <c r="AL140" s="104"/>
      <c r="AM140" s="104"/>
      <c r="AN140" s="104"/>
      <c r="AO140" s="104"/>
      <c r="AP140" s="104"/>
      <c r="AQ140" s="104"/>
      <c r="AR140" s="104"/>
      <c r="AS140" s="104"/>
      <c r="AT140" s="104"/>
      <c r="AU140" s="104"/>
      <c r="AV140" s="104"/>
      <c r="AW140" s="104"/>
      <c r="AX140" s="104"/>
      <c r="AY140" s="104"/>
      <c r="AZ140" s="104"/>
      <c r="BA140" s="104"/>
      <c r="BB140" s="104"/>
      <c r="BC140" s="104"/>
      <c r="BD140" s="104"/>
      <c r="BE140" s="104"/>
      <c r="BF140" s="104"/>
      <c r="BG140" s="104"/>
      <c r="BH140" s="104"/>
      <c r="BI140" s="104"/>
      <c r="BJ140" s="104"/>
      <c r="BK140" s="104"/>
      <c r="BL140" s="104"/>
      <c r="BM140" s="104"/>
      <c r="BN140" s="104"/>
      <c r="BO140" s="104"/>
      <c r="BP140" s="104"/>
      <c r="BQ140" s="104"/>
    </row>
    <row r="141" spans="2:69">
      <c r="B141" s="104"/>
      <c r="C141" s="155"/>
      <c r="D141" s="104"/>
      <c r="E141" s="104"/>
      <c r="F141" s="104"/>
      <c r="G141" s="104"/>
      <c r="H141" s="104"/>
      <c r="I141" s="104"/>
      <c r="J141" s="104"/>
      <c r="K141" s="104"/>
      <c r="L141" s="104"/>
      <c r="M141" s="147"/>
      <c r="N141" s="104"/>
      <c r="O141" s="104"/>
      <c r="P141" s="104"/>
      <c r="Q141" s="104"/>
      <c r="R141" s="104"/>
      <c r="S141" s="104"/>
      <c r="T141" s="104"/>
      <c r="U141" s="104"/>
      <c r="V141" s="104"/>
      <c r="W141" s="104"/>
      <c r="X141" s="104"/>
      <c r="Y141" s="104"/>
      <c r="Z141" s="104"/>
      <c r="AA141" s="104"/>
      <c r="AB141" s="10"/>
      <c r="AC141" s="104"/>
      <c r="AD141" s="10"/>
      <c r="AE141" s="147"/>
      <c r="AF141" s="104"/>
      <c r="AG141" s="104"/>
      <c r="AH141" s="104"/>
      <c r="AI141" s="104"/>
      <c r="AJ141" s="104"/>
      <c r="AK141" s="104"/>
      <c r="AL141" s="104"/>
      <c r="AM141" s="104"/>
      <c r="AN141" s="104"/>
      <c r="AO141" s="104"/>
      <c r="AP141" s="104"/>
      <c r="AQ141" s="104"/>
      <c r="AR141" s="104"/>
      <c r="AS141" s="104"/>
      <c r="AT141" s="104"/>
      <c r="AU141" s="104"/>
      <c r="AV141" s="104"/>
      <c r="AW141" s="104"/>
      <c r="AX141" s="104"/>
      <c r="AY141" s="104"/>
      <c r="AZ141" s="104"/>
      <c r="BA141" s="104"/>
      <c r="BB141" s="104"/>
      <c r="BC141" s="104"/>
      <c r="BD141" s="104"/>
      <c r="BE141" s="104"/>
      <c r="BF141" s="104"/>
      <c r="BG141" s="104"/>
      <c r="BH141" s="104"/>
      <c r="BI141" s="104"/>
      <c r="BJ141" s="104"/>
      <c r="BK141" s="104"/>
      <c r="BL141" s="104"/>
      <c r="BM141" s="104"/>
      <c r="BN141" s="104"/>
      <c r="BO141" s="104"/>
      <c r="BP141" s="104"/>
      <c r="BQ141" s="104"/>
    </row>
    <row r="142" spans="2:69">
      <c r="B142" s="104"/>
      <c r="C142" s="155"/>
      <c r="D142" s="104"/>
      <c r="E142" s="104"/>
      <c r="F142" s="104"/>
      <c r="G142" s="104"/>
      <c r="H142" s="104"/>
      <c r="I142" s="104"/>
      <c r="J142" s="104"/>
      <c r="K142" s="104"/>
      <c r="L142" s="104"/>
      <c r="M142" s="147"/>
      <c r="N142" s="104"/>
      <c r="O142" s="104"/>
      <c r="P142" s="104"/>
      <c r="Q142" s="104"/>
      <c r="R142" s="104"/>
      <c r="S142" s="104"/>
      <c r="T142" s="104"/>
      <c r="U142" s="104"/>
      <c r="V142" s="104"/>
      <c r="W142" s="104"/>
      <c r="X142" s="104"/>
      <c r="Y142" s="104"/>
      <c r="Z142" s="104"/>
      <c r="AA142" s="104"/>
      <c r="AB142" s="10"/>
      <c r="AC142" s="104"/>
      <c r="AD142" s="10"/>
      <c r="AE142" s="147"/>
      <c r="AF142" s="104"/>
      <c r="AG142" s="104"/>
      <c r="AH142" s="104"/>
      <c r="AI142" s="104"/>
      <c r="AJ142" s="104"/>
      <c r="AK142" s="104"/>
      <c r="AL142" s="104"/>
      <c r="AM142" s="104"/>
      <c r="AN142" s="104"/>
      <c r="AO142" s="104"/>
      <c r="AP142" s="104"/>
      <c r="AQ142" s="104"/>
      <c r="AR142" s="104"/>
      <c r="AS142" s="104"/>
      <c r="AT142" s="104"/>
      <c r="AU142" s="104"/>
      <c r="AV142" s="104"/>
      <c r="AW142" s="104"/>
      <c r="AX142" s="104"/>
      <c r="AY142" s="104"/>
      <c r="AZ142" s="104"/>
      <c r="BA142" s="104"/>
      <c r="BB142" s="104"/>
      <c r="BC142" s="104"/>
      <c r="BD142" s="104"/>
      <c r="BE142" s="104"/>
      <c r="BF142" s="104"/>
      <c r="BG142" s="104"/>
      <c r="BH142" s="104"/>
      <c r="BI142" s="104"/>
      <c r="BJ142" s="104"/>
      <c r="BK142" s="104"/>
      <c r="BL142" s="104"/>
      <c r="BM142" s="104"/>
      <c r="BN142" s="104"/>
      <c r="BO142" s="104"/>
      <c r="BP142" s="104"/>
      <c r="BQ142" s="104"/>
    </row>
    <row r="143" spans="2:69">
      <c r="B143" s="104"/>
      <c r="C143" s="155"/>
      <c r="D143" s="104"/>
      <c r="E143" s="104"/>
      <c r="F143" s="104"/>
      <c r="G143" s="104"/>
      <c r="H143" s="104"/>
      <c r="I143" s="104"/>
      <c r="J143" s="104"/>
      <c r="K143" s="104"/>
      <c r="L143" s="104"/>
      <c r="M143" s="147"/>
      <c r="N143" s="104"/>
      <c r="O143" s="104"/>
      <c r="P143" s="104"/>
      <c r="Q143" s="104"/>
      <c r="R143" s="104"/>
      <c r="S143" s="104"/>
      <c r="T143" s="104"/>
      <c r="U143" s="104"/>
      <c r="V143" s="104"/>
      <c r="W143" s="104"/>
      <c r="X143" s="104"/>
      <c r="Y143" s="104"/>
      <c r="Z143" s="104"/>
      <c r="AA143" s="104"/>
      <c r="AB143" s="10"/>
      <c r="AC143" s="104"/>
      <c r="AD143" s="10"/>
      <c r="AE143" s="147"/>
      <c r="AF143" s="104"/>
      <c r="AG143" s="104"/>
      <c r="AH143" s="104"/>
      <c r="AI143" s="104"/>
      <c r="AJ143" s="104"/>
      <c r="AK143" s="104"/>
      <c r="AL143" s="104"/>
      <c r="AM143" s="104"/>
      <c r="AN143" s="104"/>
      <c r="AO143" s="104"/>
      <c r="AP143" s="104"/>
      <c r="AQ143" s="104"/>
      <c r="AR143" s="104"/>
      <c r="AS143" s="104"/>
      <c r="AT143" s="104"/>
      <c r="AU143" s="104"/>
      <c r="AV143" s="104"/>
      <c r="AW143" s="104"/>
      <c r="AX143" s="104"/>
      <c r="AY143" s="104"/>
      <c r="AZ143" s="104"/>
      <c r="BA143" s="104"/>
      <c r="BB143" s="104"/>
      <c r="BC143" s="104"/>
      <c r="BD143" s="104"/>
      <c r="BE143" s="104"/>
      <c r="BF143" s="104"/>
      <c r="BG143" s="104"/>
      <c r="BH143" s="104"/>
      <c r="BI143" s="104"/>
      <c r="BJ143" s="104"/>
      <c r="BK143" s="104"/>
      <c r="BL143" s="104"/>
      <c r="BM143" s="104"/>
      <c r="BN143" s="104"/>
      <c r="BO143" s="104"/>
      <c r="BP143" s="104"/>
      <c r="BQ143" s="104"/>
    </row>
    <row r="144" spans="2:69">
      <c r="B144" s="104"/>
      <c r="C144" s="155"/>
      <c r="D144" s="104"/>
      <c r="E144" s="104"/>
      <c r="F144" s="104"/>
      <c r="G144" s="104"/>
      <c r="H144" s="104"/>
      <c r="I144" s="104"/>
      <c r="J144" s="104"/>
      <c r="K144" s="104"/>
      <c r="L144" s="104"/>
      <c r="M144" s="147"/>
      <c r="N144" s="104"/>
      <c r="O144" s="104"/>
      <c r="P144" s="104"/>
      <c r="Q144" s="104"/>
      <c r="R144" s="104"/>
      <c r="S144" s="104"/>
      <c r="T144" s="104"/>
      <c r="U144" s="104"/>
      <c r="V144" s="104"/>
      <c r="W144" s="104"/>
      <c r="X144" s="104"/>
      <c r="Y144" s="104"/>
      <c r="Z144" s="104"/>
      <c r="AA144" s="104"/>
      <c r="AB144" s="10"/>
      <c r="AC144" s="104"/>
      <c r="AD144" s="10"/>
      <c r="AE144" s="147"/>
      <c r="AF144" s="104"/>
      <c r="AG144" s="104"/>
      <c r="AH144" s="104"/>
      <c r="AI144" s="104"/>
      <c r="AJ144" s="104"/>
      <c r="AK144" s="104"/>
      <c r="AL144" s="104"/>
      <c r="AM144" s="104"/>
      <c r="AN144" s="104"/>
      <c r="AO144" s="104"/>
      <c r="AP144" s="104"/>
      <c r="AQ144" s="104"/>
      <c r="AR144" s="104"/>
      <c r="AS144" s="104"/>
      <c r="AT144" s="104"/>
      <c r="AU144" s="104"/>
      <c r="AV144" s="104"/>
      <c r="AW144" s="104"/>
      <c r="AX144" s="104"/>
      <c r="AY144" s="104"/>
      <c r="AZ144" s="104"/>
      <c r="BA144" s="104"/>
      <c r="BB144" s="104"/>
      <c r="BC144" s="104"/>
      <c r="BD144" s="104"/>
      <c r="BE144" s="104"/>
      <c r="BF144" s="104"/>
      <c r="BG144" s="104"/>
      <c r="BH144" s="104"/>
      <c r="BI144" s="104"/>
      <c r="BJ144" s="104"/>
      <c r="BK144" s="104"/>
      <c r="BL144" s="104"/>
      <c r="BM144" s="104"/>
      <c r="BN144" s="104"/>
      <c r="BO144" s="104"/>
      <c r="BP144" s="104"/>
      <c r="BQ144" s="104"/>
    </row>
    <row r="145" spans="2:69">
      <c r="B145" s="104"/>
      <c r="C145" s="155"/>
      <c r="D145" s="104"/>
      <c r="E145" s="104"/>
      <c r="F145" s="104"/>
      <c r="G145" s="104"/>
      <c r="H145" s="104"/>
      <c r="I145" s="104"/>
      <c r="J145" s="104"/>
      <c r="K145" s="104"/>
      <c r="L145" s="104"/>
      <c r="M145" s="147"/>
      <c r="N145" s="104"/>
      <c r="O145" s="104"/>
      <c r="P145" s="104"/>
      <c r="Q145" s="104"/>
      <c r="R145" s="104"/>
      <c r="S145" s="104"/>
      <c r="T145" s="104"/>
      <c r="U145" s="104"/>
      <c r="V145" s="104"/>
      <c r="W145" s="104"/>
      <c r="X145" s="104"/>
      <c r="Y145" s="104"/>
      <c r="Z145" s="104"/>
      <c r="AA145" s="104"/>
      <c r="AB145" s="10"/>
      <c r="AC145" s="104"/>
      <c r="AD145" s="10"/>
      <c r="AE145" s="147"/>
      <c r="AF145" s="104"/>
      <c r="AG145" s="104"/>
      <c r="AH145" s="104"/>
      <c r="AI145" s="104"/>
      <c r="AJ145" s="104"/>
      <c r="AK145" s="104"/>
      <c r="AL145" s="104"/>
      <c r="AM145" s="104"/>
      <c r="AN145" s="104"/>
      <c r="AO145" s="104"/>
      <c r="AP145" s="104"/>
      <c r="AQ145" s="104"/>
      <c r="AR145" s="104"/>
      <c r="AS145" s="104"/>
      <c r="AT145" s="104"/>
      <c r="AU145" s="104"/>
      <c r="AV145" s="104"/>
      <c r="AW145" s="104"/>
      <c r="AX145" s="104"/>
      <c r="AY145" s="104"/>
      <c r="AZ145" s="104"/>
      <c r="BA145" s="104"/>
      <c r="BB145" s="104"/>
      <c r="BC145" s="104"/>
      <c r="BD145" s="104"/>
      <c r="BE145" s="104"/>
      <c r="BF145" s="104"/>
      <c r="BG145" s="104"/>
      <c r="BH145" s="104"/>
      <c r="BI145" s="104"/>
      <c r="BJ145" s="104"/>
      <c r="BK145" s="104"/>
      <c r="BL145" s="104"/>
      <c r="BM145" s="104"/>
      <c r="BN145" s="104"/>
      <c r="BO145" s="104"/>
      <c r="BP145" s="104"/>
      <c r="BQ145" s="104"/>
    </row>
    <row r="146" spans="2:69">
      <c r="B146" s="104"/>
      <c r="C146" s="155"/>
      <c r="D146" s="104"/>
      <c r="E146" s="104"/>
      <c r="F146" s="104"/>
      <c r="G146" s="104"/>
      <c r="H146" s="104"/>
      <c r="I146" s="104"/>
      <c r="J146" s="104"/>
      <c r="K146" s="104"/>
      <c r="L146" s="104"/>
      <c r="M146" s="147"/>
      <c r="N146" s="104"/>
      <c r="O146" s="104"/>
      <c r="P146" s="104"/>
      <c r="Q146" s="104"/>
      <c r="R146" s="104"/>
      <c r="S146" s="104"/>
      <c r="T146" s="104"/>
      <c r="U146" s="104"/>
      <c r="V146" s="104"/>
      <c r="W146" s="104"/>
      <c r="X146" s="104"/>
      <c r="Y146" s="104"/>
      <c r="Z146" s="104"/>
      <c r="AA146" s="104"/>
      <c r="AB146" s="10"/>
      <c r="AC146" s="104"/>
      <c r="AD146" s="10"/>
      <c r="AE146" s="147"/>
      <c r="AF146" s="104"/>
      <c r="AG146" s="104"/>
      <c r="AH146" s="104"/>
      <c r="AI146" s="104"/>
      <c r="AJ146" s="104"/>
      <c r="AK146" s="104"/>
      <c r="AL146" s="104"/>
      <c r="AM146" s="104"/>
      <c r="AN146" s="104"/>
      <c r="AO146" s="104"/>
      <c r="AP146" s="104"/>
      <c r="AQ146" s="104"/>
      <c r="AR146" s="104"/>
      <c r="AS146" s="104"/>
      <c r="AT146" s="104"/>
      <c r="AU146" s="104"/>
      <c r="AV146" s="104"/>
      <c r="AW146" s="104"/>
      <c r="AX146" s="104"/>
      <c r="AY146" s="104"/>
      <c r="AZ146" s="104"/>
      <c r="BA146" s="104"/>
      <c r="BB146" s="104"/>
      <c r="BC146" s="104"/>
      <c r="BD146" s="104"/>
      <c r="BE146" s="104"/>
      <c r="BF146" s="104"/>
      <c r="BG146" s="104"/>
      <c r="BH146" s="104"/>
      <c r="BI146" s="104"/>
      <c r="BJ146" s="104"/>
      <c r="BK146" s="104"/>
      <c r="BL146" s="104"/>
      <c r="BM146" s="104"/>
      <c r="BN146" s="104"/>
      <c r="BO146" s="104"/>
      <c r="BP146" s="104"/>
      <c r="BQ146" s="104"/>
    </row>
    <row r="147" spans="2:69">
      <c r="B147" s="104"/>
      <c r="C147" s="155"/>
      <c r="D147" s="104"/>
      <c r="E147" s="104"/>
      <c r="F147" s="104"/>
      <c r="G147" s="104"/>
      <c r="H147" s="104"/>
      <c r="I147" s="104"/>
      <c r="J147" s="104"/>
      <c r="K147" s="104"/>
      <c r="L147" s="104"/>
      <c r="M147" s="147"/>
      <c r="N147" s="104"/>
      <c r="O147" s="104"/>
      <c r="P147" s="104"/>
      <c r="Q147" s="104"/>
      <c r="R147" s="104"/>
      <c r="S147" s="104"/>
      <c r="T147" s="104"/>
      <c r="U147" s="104"/>
      <c r="V147" s="104"/>
      <c r="W147" s="104"/>
      <c r="X147" s="104"/>
      <c r="Y147" s="104"/>
      <c r="Z147" s="104"/>
      <c r="AA147" s="104"/>
      <c r="AB147" s="10"/>
      <c r="AC147" s="104"/>
      <c r="AD147" s="10"/>
      <c r="AE147" s="147"/>
      <c r="AF147" s="104"/>
      <c r="AG147" s="104"/>
      <c r="AH147" s="104"/>
      <c r="AI147" s="104"/>
      <c r="AJ147" s="104"/>
      <c r="AK147" s="104"/>
      <c r="AL147" s="104"/>
      <c r="AM147" s="104"/>
      <c r="AN147" s="104"/>
      <c r="AO147" s="104"/>
      <c r="AP147" s="104"/>
      <c r="AQ147" s="104"/>
      <c r="AR147" s="104"/>
      <c r="AS147" s="104"/>
      <c r="AT147" s="104"/>
      <c r="AU147" s="104"/>
      <c r="AV147" s="104"/>
      <c r="AW147" s="104"/>
      <c r="AX147" s="104"/>
      <c r="AY147" s="104"/>
      <c r="AZ147" s="104"/>
      <c r="BA147" s="104"/>
      <c r="BB147" s="104"/>
      <c r="BC147" s="104"/>
      <c r="BD147" s="104"/>
      <c r="BE147" s="104"/>
      <c r="BF147" s="104"/>
      <c r="BG147" s="104"/>
      <c r="BH147" s="104"/>
      <c r="BI147" s="104"/>
      <c r="BJ147" s="104"/>
      <c r="BK147" s="104"/>
      <c r="BL147" s="104"/>
      <c r="BM147" s="104"/>
      <c r="BN147" s="104"/>
      <c r="BO147" s="104"/>
      <c r="BP147" s="104"/>
      <c r="BQ147" s="104"/>
    </row>
    <row r="148" spans="2:69">
      <c r="B148" s="104"/>
      <c r="C148" s="155"/>
      <c r="D148" s="104"/>
      <c r="E148" s="104"/>
      <c r="F148" s="104"/>
      <c r="G148" s="104"/>
      <c r="H148" s="104"/>
      <c r="I148" s="104"/>
      <c r="J148" s="104"/>
      <c r="K148" s="104"/>
      <c r="L148" s="104"/>
      <c r="M148" s="147"/>
      <c r="N148" s="104"/>
      <c r="O148" s="104"/>
      <c r="P148" s="104"/>
      <c r="Q148" s="104"/>
      <c r="R148" s="104"/>
      <c r="S148" s="104"/>
      <c r="T148" s="104"/>
      <c r="U148" s="104"/>
      <c r="V148" s="104"/>
      <c r="W148" s="104"/>
      <c r="X148" s="104"/>
      <c r="Y148" s="104"/>
      <c r="Z148" s="104"/>
      <c r="AA148" s="104"/>
      <c r="AB148" s="10"/>
      <c r="AC148" s="104"/>
      <c r="AD148" s="10"/>
      <c r="AE148" s="147"/>
      <c r="AF148" s="104"/>
      <c r="AG148" s="104"/>
      <c r="AH148" s="104"/>
      <c r="AI148" s="104"/>
      <c r="AJ148" s="104"/>
      <c r="AK148" s="104"/>
      <c r="AL148" s="104"/>
      <c r="AM148" s="104"/>
      <c r="AN148" s="104"/>
      <c r="AO148" s="104"/>
      <c r="AP148" s="104"/>
      <c r="AQ148" s="104"/>
      <c r="AR148" s="104"/>
      <c r="AS148" s="104"/>
      <c r="AT148" s="104"/>
      <c r="AU148" s="104"/>
      <c r="AV148" s="104"/>
      <c r="AW148" s="104"/>
      <c r="AX148" s="104"/>
      <c r="AY148" s="104"/>
      <c r="AZ148" s="104"/>
      <c r="BA148" s="104"/>
      <c r="BB148" s="104"/>
      <c r="BC148" s="104"/>
      <c r="BD148" s="104"/>
      <c r="BE148" s="104"/>
      <c r="BF148" s="104"/>
      <c r="BG148" s="104"/>
      <c r="BH148" s="104"/>
      <c r="BI148" s="104"/>
      <c r="BJ148" s="104"/>
      <c r="BK148" s="104"/>
      <c r="BL148" s="104"/>
      <c r="BM148" s="104"/>
      <c r="BN148" s="104"/>
      <c r="BO148" s="104"/>
      <c r="BP148" s="104"/>
      <c r="BQ148" s="104"/>
    </row>
    <row r="149" spans="2:69">
      <c r="B149" s="104"/>
      <c r="C149" s="155"/>
      <c r="D149" s="104"/>
      <c r="E149" s="104"/>
      <c r="F149" s="104"/>
      <c r="G149" s="104"/>
      <c r="H149" s="104"/>
      <c r="I149" s="104"/>
      <c r="J149" s="104"/>
      <c r="K149" s="104"/>
      <c r="L149" s="104"/>
      <c r="M149" s="147"/>
      <c r="N149" s="104"/>
      <c r="O149" s="104"/>
      <c r="P149" s="104"/>
      <c r="Q149" s="104"/>
      <c r="R149" s="104"/>
      <c r="S149" s="104"/>
      <c r="T149" s="104"/>
      <c r="U149" s="104"/>
      <c r="V149" s="104"/>
      <c r="W149" s="104"/>
      <c r="X149" s="104"/>
      <c r="Y149" s="104"/>
      <c r="Z149" s="104"/>
      <c r="AA149" s="104"/>
      <c r="AB149" s="10"/>
      <c r="AC149" s="104"/>
      <c r="AD149" s="10"/>
      <c r="AE149" s="147"/>
      <c r="AF149" s="104"/>
      <c r="AG149" s="104"/>
      <c r="AH149" s="104"/>
      <c r="AI149" s="104"/>
      <c r="AJ149" s="104"/>
      <c r="AK149" s="104"/>
      <c r="AL149" s="104"/>
      <c r="AM149" s="104"/>
      <c r="AN149" s="104"/>
      <c r="AO149" s="104"/>
      <c r="AP149" s="104"/>
      <c r="AQ149" s="104"/>
      <c r="AR149" s="104"/>
      <c r="AS149" s="104"/>
      <c r="AT149" s="104"/>
      <c r="AU149" s="104"/>
      <c r="AV149" s="104"/>
      <c r="AW149" s="104"/>
      <c r="AX149" s="104"/>
      <c r="AY149" s="104"/>
      <c r="AZ149" s="104"/>
      <c r="BA149" s="104"/>
      <c r="BB149" s="104"/>
      <c r="BC149" s="104"/>
      <c r="BD149" s="104"/>
      <c r="BE149" s="104"/>
      <c r="BF149" s="104"/>
      <c r="BG149" s="104"/>
      <c r="BH149" s="104"/>
      <c r="BI149" s="104"/>
      <c r="BJ149" s="104"/>
      <c r="BK149" s="104"/>
      <c r="BL149" s="104"/>
      <c r="BM149" s="104"/>
      <c r="BN149" s="104"/>
      <c r="BO149" s="104"/>
      <c r="BP149" s="104"/>
      <c r="BQ149" s="104"/>
    </row>
    <row r="150" spans="2:69">
      <c r="B150" s="104"/>
      <c r="C150" s="155"/>
      <c r="D150" s="104"/>
      <c r="E150" s="104"/>
      <c r="F150" s="104"/>
      <c r="G150" s="104"/>
      <c r="H150" s="104"/>
      <c r="I150" s="104"/>
      <c r="J150" s="104"/>
      <c r="K150" s="104"/>
      <c r="L150" s="104"/>
      <c r="M150" s="147"/>
      <c r="N150" s="104"/>
      <c r="O150" s="104"/>
      <c r="P150" s="104"/>
      <c r="Q150" s="104"/>
      <c r="R150" s="104"/>
      <c r="S150" s="104"/>
      <c r="T150" s="104"/>
      <c r="U150" s="104"/>
      <c r="V150" s="104"/>
      <c r="W150" s="104"/>
      <c r="X150" s="104"/>
      <c r="Y150" s="104"/>
      <c r="Z150" s="104"/>
      <c r="AA150" s="104"/>
      <c r="AB150" s="10"/>
      <c r="AC150" s="104"/>
      <c r="AD150" s="10"/>
      <c r="AE150" s="147"/>
      <c r="AF150" s="104"/>
      <c r="AG150" s="104"/>
      <c r="AH150" s="104"/>
      <c r="AI150" s="104"/>
      <c r="AJ150" s="104"/>
      <c r="AK150" s="104"/>
      <c r="AL150" s="104"/>
      <c r="AM150" s="104"/>
      <c r="AN150" s="104"/>
      <c r="AO150" s="104"/>
      <c r="AP150" s="104"/>
      <c r="AQ150" s="104"/>
      <c r="AR150" s="104"/>
      <c r="AS150" s="104"/>
      <c r="AT150" s="104"/>
      <c r="AU150" s="104"/>
      <c r="AV150" s="104"/>
      <c r="AW150" s="104"/>
      <c r="AX150" s="104"/>
      <c r="AY150" s="104"/>
      <c r="AZ150" s="104"/>
      <c r="BA150" s="104"/>
      <c r="BB150" s="104"/>
      <c r="BC150" s="104"/>
      <c r="BD150" s="104"/>
      <c r="BE150" s="104"/>
      <c r="BF150" s="104"/>
      <c r="BG150" s="104"/>
      <c r="BH150" s="104"/>
      <c r="BI150" s="104"/>
      <c r="BJ150" s="104"/>
      <c r="BK150" s="104"/>
      <c r="BL150" s="104"/>
      <c r="BM150" s="104"/>
      <c r="BN150" s="104"/>
      <c r="BO150" s="104"/>
      <c r="BP150" s="104"/>
      <c r="BQ150" s="104"/>
    </row>
    <row r="151" spans="2:69">
      <c r="B151" s="104"/>
      <c r="C151" s="155"/>
      <c r="D151" s="104"/>
      <c r="E151" s="104"/>
      <c r="F151" s="104"/>
      <c r="G151" s="104"/>
      <c r="H151" s="104"/>
      <c r="I151" s="104"/>
      <c r="J151" s="104"/>
      <c r="K151" s="104"/>
      <c r="L151" s="104"/>
      <c r="M151" s="147"/>
      <c r="N151" s="104"/>
      <c r="O151" s="104"/>
      <c r="P151" s="104"/>
      <c r="Q151" s="104"/>
      <c r="R151" s="104"/>
      <c r="S151" s="104"/>
      <c r="T151" s="104"/>
      <c r="U151" s="104"/>
      <c r="V151" s="104"/>
      <c r="W151" s="104"/>
      <c r="X151" s="104"/>
      <c r="Y151" s="104"/>
      <c r="Z151" s="104"/>
      <c r="AA151" s="104"/>
      <c r="AB151" s="10"/>
      <c r="AC151" s="104"/>
      <c r="AD151" s="10"/>
      <c r="AE151" s="147"/>
      <c r="AF151" s="104"/>
      <c r="AG151" s="104"/>
      <c r="AH151" s="104"/>
      <c r="AI151" s="104"/>
      <c r="AJ151" s="104"/>
      <c r="AK151" s="104"/>
      <c r="AL151" s="104"/>
      <c r="AM151" s="104"/>
      <c r="AN151" s="104"/>
      <c r="AO151" s="104"/>
      <c r="AP151" s="104"/>
      <c r="AQ151" s="104"/>
      <c r="AR151" s="104"/>
      <c r="AS151" s="104"/>
      <c r="AT151" s="104"/>
      <c r="AU151" s="104"/>
      <c r="AV151" s="104"/>
      <c r="AW151" s="104"/>
      <c r="AX151" s="104"/>
      <c r="AY151" s="104"/>
      <c r="AZ151" s="104"/>
      <c r="BA151" s="104"/>
      <c r="BB151" s="104"/>
      <c r="BC151" s="104"/>
      <c r="BD151" s="104"/>
      <c r="BE151" s="104"/>
      <c r="BF151" s="104"/>
      <c r="BG151" s="104"/>
      <c r="BH151" s="104"/>
      <c r="BI151" s="104"/>
      <c r="BJ151" s="104"/>
      <c r="BK151" s="104"/>
      <c r="BL151" s="104"/>
      <c r="BM151" s="104"/>
      <c r="BN151" s="104"/>
      <c r="BO151" s="104"/>
      <c r="BP151" s="104"/>
      <c r="BQ151" s="104"/>
    </row>
    <row r="152" spans="2:69">
      <c r="B152" s="104"/>
      <c r="C152" s="155"/>
      <c r="D152" s="104"/>
      <c r="E152" s="104"/>
      <c r="F152" s="104"/>
      <c r="G152" s="104"/>
      <c r="H152" s="104"/>
      <c r="I152" s="104"/>
      <c r="J152" s="104"/>
      <c r="K152" s="104"/>
      <c r="L152" s="104"/>
      <c r="M152" s="147"/>
      <c r="N152" s="104"/>
      <c r="O152" s="104"/>
      <c r="P152" s="104"/>
      <c r="Q152" s="104"/>
      <c r="R152" s="104"/>
      <c r="S152" s="104"/>
      <c r="T152" s="104"/>
      <c r="U152" s="104"/>
      <c r="V152" s="104"/>
      <c r="W152" s="104"/>
      <c r="X152" s="104"/>
      <c r="Y152" s="104"/>
      <c r="Z152" s="104"/>
      <c r="AA152" s="104"/>
      <c r="AB152" s="10"/>
      <c r="AC152" s="104"/>
      <c r="AD152" s="10"/>
      <c r="AE152" s="147"/>
      <c r="AF152" s="104"/>
      <c r="AG152" s="104"/>
      <c r="AH152" s="104"/>
      <c r="AI152" s="104"/>
      <c r="AJ152" s="104"/>
      <c r="AK152" s="104"/>
      <c r="AL152" s="104"/>
      <c r="AM152" s="104"/>
      <c r="AN152" s="104"/>
      <c r="AO152" s="104"/>
      <c r="AP152" s="104"/>
      <c r="AQ152" s="104"/>
      <c r="AR152" s="104"/>
      <c r="AS152" s="104"/>
      <c r="AT152" s="104"/>
      <c r="AU152" s="104"/>
      <c r="AV152" s="104"/>
      <c r="AW152" s="104"/>
      <c r="AX152" s="104"/>
      <c r="AY152" s="104"/>
      <c r="AZ152" s="104"/>
      <c r="BA152" s="104"/>
      <c r="BB152" s="104"/>
      <c r="BC152" s="104"/>
      <c r="BD152" s="104"/>
      <c r="BE152" s="104"/>
      <c r="BF152" s="104"/>
      <c r="BG152" s="104"/>
      <c r="BH152" s="104"/>
      <c r="BI152" s="104"/>
      <c r="BJ152" s="104"/>
      <c r="BK152" s="104"/>
      <c r="BL152" s="104"/>
      <c r="BM152" s="104"/>
      <c r="BN152" s="104"/>
      <c r="BO152" s="104"/>
      <c r="BP152" s="104"/>
      <c r="BQ152" s="104"/>
    </row>
    <row r="153" spans="2:69">
      <c r="B153" s="104"/>
      <c r="C153" s="155"/>
      <c r="D153" s="104"/>
      <c r="E153" s="104"/>
      <c r="F153" s="104"/>
      <c r="G153" s="104"/>
      <c r="H153" s="104"/>
      <c r="I153" s="104"/>
      <c r="J153" s="104"/>
      <c r="K153" s="104"/>
      <c r="L153" s="104"/>
      <c r="M153" s="147"/>
      <c r="N153" s="104"/>
      <c r="O153" s="104"/>
      <c r="P153" s="104"/>
      <c r="Q153" s="104"/>
      <c r="R153" s="104"/>
      <c r="S153" s="104"/>
      <c r="T153" s="104"/>
      <c r="U153" s="104"/>
      <c r="V153" s="104"/>
      <c r="W153" s="104"/>
      <c r="X153" s="104"/>
      <c r="Y153" s="104"/>
      <c r="Z153" s="104"/>
      <c r="AA153" s="104"/>
      <c r="AB153" s="10"/>
      <c r="AC153" s="104"/>
      <c r="AD153" s="10"/>
      <c r="AE153" s="147"/>
      <c r="AF153" s="104"/>
      <c r="AG153" s="104"/>
      <c r="AH153" s="104"/>
      <c r="AI153" s="104"/>
      <c r="AJ153" s="104"/>
      <c r="AK153" s="104"/>
      <c r="AL153" s="104"/>
      <c r="AM153" s="104"/>
      <c r="AN153" s="104"/>
      <c r="AO153" s="104"/>
      <c r="AP153" s="104"/>
      <c r="AQ153" s="104"/>
      <c r="AR153" s="104"/>
      <c r="AS153" s="104"/>
      <c r="AT153" s="104"/>
      <c r="AU153" s="104"/>
      <c r="AV153" s="104"/>
      <c r="AW153" s="104"/>
      <c r="AX153" s="104"/>
      <c r="AY153" s="104"/>
      <c r="AZ153" s="104"/>
      <c r="BA153" s="104"/>
      <c r="BB153" s="104"/>
      <c r="BC153" s="104"/>
      <c r="BD153" s="104"/>
      <c r="BE153" s="104"/>
      <c r="BF153" s="104"/>
      <c r="BG153" s="104"/>
      <c r="BH153" s="104"/>
      <c r="BI153" s="104"/>
      <c r="BJ153" s="104"/>
      <c r="BK153" s="104"/>
      <c r="BL153" s="104"/>
      <c r="BM153" s="104"/>
      <c r="BN153" s="104"/>
      <c r="BO153" s="104"/>
      <c r="BP153" s="104"/>
      <c r="BQ153" s="104"/>
    </row>
    <row r="154" spans="2:69">
      <c r="B154" s="104"/>
      <c r="C154" s="155"/>
      <c r="D154" s="104"/>
      <c r="E154" s="104"/>
      <c r="F154" s="104"/>
      <c r="G154" s="104"/>
      <c r="H154" s="104"/>
      <c r="I154" s="104"/>
      <c r="J154" s="104"/>
      <c r="K154" s="104"/>
      <c r="L154" s="104"/>
      <c r="M154" s="147"/>
      <c r="N154" s="104"/>
      <c r="O154" s="104"/>
      <c r="P154" s="104"/>
      <c r="Q154" s="104"/>
      <c r="R154" s="104"/>
      <c r="S154" s="104"/>
      <c r="T154" s="104"/>
      <c r="U154" s="104"/>
      <c r="V154" s="104"/>
      <c r="W154" s="104"/>
      <c r="X154" s="104"/>
      <c r="Y154" s="104"/>
      <c r="Z154" s="104"/>
      <c r="AA154" s="104"/>
      <c r="AB154" s="10"/>
      <c r="AC154" s="104"/>
      <c r="AD154" s="10"/>
      <c r="AE154" s="147"/>
      <c r="AF154" s="104"/>
      <c r="AG154" s="104"/>
      <c r="AH154" s="104"/>
      <c r="AI154" s="104"/>
      <c r="AJ154" s="104"/>
      <c r="AK154" s="104"/>
      <c r="AL154" s="104"/>
      <c r="AM154" s="104"/>
      <c r="AN154" s="104"/>
      <c r="AO154" s="104"/>
      <c r="AP154" s="104"/>
      <c r="AQ154" s="104"/>
      <c r="AR154" s="104"/>
      <c r="AS154" s="104"/>
      <c r="AT154" s="104"/>
      <c r="AU154" s="104"/>
      <c r="AV154" s="104"/>
      <c r="AW154" s="104"/>
      <c r="AX154" s="104"/>
      <c r="AY154" s="104"/>
      <c r="AZ154" s="104"/>
      <c r="BA154" s="104"/>
      <c r="BB154" s="104"/>
      <c r="BC154" s="104"/>
      <c r="BD154" s="104"/>
      <c r="BE154" s="104"/>
      <c r="BF154" s="104"/>
      <c r="BG154" s="104"/>
      <c r="BH154" s="104"/>
      <c r="BI154" s="104"/>
      <c r="BJ154" s="104"/>
      <c r="BK154" s="104"/>
      <c r="BL154" s="104"/>
      <c r="BM154" s="104"/>
      <c r="BN154" s="104"/>
      <c r="BO154" s="104"/>
      <c r="BP154" s="104"/>
      <c r="BQ154" s="104"/>
    </row>
    <row r="155" spans="2:69">
      <c r="B155" s="104"/>
      <c r="C155" s="155"/>
      <c r="D155" s="104"/>
      <c r="E155" s="104"/>
      <c r="F155" s="104"/>
      <c r="G155" s="104"/>
      <c r="H155" s="104"/>
      <c r="I155" s="104"/>
      <c r="J155" s="104"/>
      <c r="K155" s="104"/>
      <c r="L155" s="104"/>
      <c r="M155" s="147"/>
      <c r="N155" s="104"/>
      <c r="O155" s="104"/>
      <c r="P155" s="104"/>
      <c r="Q155" s="104"/>
      <c r="R155" s="104"/>
      <c r="S155" s="104"/>
      <c r="T155" s="104"/>
      <c r="U155" s="104"/>
      <c r="V155" s="104"/>
      <c r="W155" s="104"/>
      <c r="X155" s="104"/>
      <c r="Y155" s="104"/>
      <c r="Z155" s="104"/>
      <c r="AA155" s="104"/>
      <c r="AB155" s="10"/>
      <c r="AC155" s="104"/>
      <c r="AD155" s="10"/>
      <c r="AE155" s="147"/>
      <c r="AF155" s="104"/>
      <c r="AG155" s="104"/>
      <c r="AH155" s="104"/>
      <c r="AI155" s="104"/>
      <c r="AJ155" s="104"/>
      <c r="AK155" s="104"/>
      <c r="AL155" s="104"/>
      <c r="AM155" s="104"/>
      <c r="AN155" s="104"/>
      <c r="AO155" s="104"/>
      <c r="AP155" s="104"/>
      <c r="AQ155" s="104"/>
      <c r="AR155" s="104"/>
      <c r="AS155" s="104"/>
      <c r="AT155" s="104"/>
      <c r="AU155" s="104"/>
      <c r="AV155" s="104"/>
      <c r="AW155" s="104"/>
      <c r="AX155" s="104"/>
      <c r="AY155" s="104"/>
      <c r="AZ155" s="104"/>
      <c r="BA155" s="104"/>
      <c r="BB155" s="104"/>
      <c r="BC155" s="104"/>
      <c r="BD155" s="104"/>
      <c r="BE155" s="104"/>
      <c r="BF155" s="104"/>
      <c r="BG155" s="104"/>
      <c r="BH155" s="104"/>
      <c r="BI155" s="104"/>
      <c r="BJ155" s="104"/>
      <c r="BK155" s="104"/>
      <c r="BL155" s="104"/>
      <c r="BM155" s="104"/>
      <c r="BN155" s="104"/>
      <c r="BO155" s="104"/>
      <c r="BP155" s="104"/>
      <c r="BQ155" s="104"/>
    </row>
    <row r="156" spans="2:69">
      <c r="B156" s="104"/>
      <c r="C156" s="155"/>
      <c r="D156" s="104"/>
      <c r="E156" s="104"/>
      <c r="F156" s="104"/>
      <c r="G156" s="104"/>
      <c r="H156" s="104"/>
      <c r="I156" s="104"/>
      <c r="J156" s="104"/>
      <c r="K156" s="104"/>
      <c r="L156" s="104"/>
      <c r="M156" s="147"/>
      <c r="N156" s="104"/>
      <c r="O156" s="104"/>
      <c r="P156" s="104"/>
      <c r="Q156" s="104"/>
      <c r="R156" s="104"/>
      <c r="S156" s="104"/>
      <c r="T156" s="104"/>
      <c r="U156" s="104"/>
      <c r="V156" s="104"/>
      <c r="W156" s="104"/>
      <c r="X156" s="104"/>
      <c r="Y156" s="104"/>
      <c r="Z156" s="104"/>
      <c r="AA156" s="104"/>
      <c r="AB156" s="10"/>
      <c r="AC156" s="104"/>
      <c r="AD156" s="10"/>
      <c r="AE156" s="147"/>
      <c r="AF156" s="104"/>
      <c r="AG156" s="104"/>
      <c r="AH156" s="104"/>
      <c r="AI156" s="104"/>
      <c r="AJ156" s="104"/>
      <c r="AK156" s="104"/>
      <c r="AL156" s="104"/>
      <c r="AM156" s="104"/>
      <c r="AN156" s="104"/>
      <c r="AO156" s="104"/>
      <c r="AP156" s="104"/>
      <c r="AQ156" s="104"/>
      <c r="AR156" s="104"/>
      <c r="AS156" s="104"/>
      <c r="AT156" s="104"/>
      <c r="AU156" s="104"/>
      <c r="AV156" s="104"/>
      <c r="AW156" s="104"/>
      <c r="AX156" s="104"/>
      <c r="AY156" s="104"/>
      <c r="AZ156" s="104"/>
      <c r="BA156" s="104"/>
      <c r="BB156" s="104"/>
      <c r="BC156" s="104"/>
      <c r="BD156" s="104"/>
      <c r="BE156" s="104"/>
      <c r="BF156" s="104"/>
      <c r="BG156" s="104"/>
      <c r="BH156" s="104"/>
      <c r="BI156" s="104"/>
      <c r="BJ156" s="104"/>
      <c r="BK156" s="104"/>
      <c r="BL156" s="104"/>
      <c r="BM156" s="104"/>
      <c r="BN156" s="104"/>
      <c r="BO156" s="104"/>
      <c r="BP156" s="104"/>
      <c r="BQ156" s="104"/>
    </row>
    <row r="157" spans="2:69">
      <c r="B157" s="104"/>
      <c r="C157" s="155"/>
      <c r="D157" s="104"/>
      <c r="E157" s="104"/>
      <c r="F157" s="104"/>
      <c r="G157" s="104"/>
      <c r="H157" s="104"/>
      <c r="I157" s="104"/>
      <c r="J157" s="104"/>
      <c r="K157" s="104"/>
      <c r="L157" s="104"/>
      <c r="M157" s="147"/>
      <c r="N157" s="104"/>
      <c r="O157" s="104"/>
      <c r="P157" s="104"/>
      <c r="Q157" s="104"/>
      <c r="R157" s="104"/>
      <c r="S157" s="104"/>
      <c r="T157" s="104"/>
      <c r="U157" s="104"/>
      <c r="V157" s="104"/>
      <c r="W157" s="104"/>
      <c r="X157" s="104"/>
      <c r="Y157" s="104"/>
      <c r="Z157" s="104"/>
      <c r="AA157" s="104"/>
      <c r="AB157" s="10"/>
      <c r="AC157" s="104"/>
      <c r="AD157" s="10"/>
      <c r="AE157" s="147"/>
      <c r="AF157" s="104"/>
      <c r="AG157" s="104"/>
      <c r="AH157" s="104"/>
      <c r="AI157" s="104"/>
      <c r="AJ157" s="104"/>
      <c r="AK157" s="104"/>
      <c r="AL157" s="104"/>
      <c r="AM157" s="104"/>
      <c r="AN157" s="104"/>
      <c r="AO157" s="104"/>
      <c r="AP157" s="104"/>
      <c r="AQ157" s="104"/>
      <c r="AR157" s="104"/>
      <c r="AS157" s="104"/>
      <c r="AT157" s="104"/>
      <c r="AU157" s="104"/>
      <c r="AV157" s="104"/>
      <c r="AW157" s="104"/>
      <c r="AX157" s="104"/>
      <c r="AY157" s="104"/>
      <c r="AZ157" s="104"/>
      <c r="BA157" s="104"/>
      <c r="BB157" s="104"/>
      <c r="BC157" s="104"/>
      <c r="BD157" s="104"/>
      <c r="BE157" s="104"/>
      <c r="BF157" s="104"/>
      <c r="BG157" s="104"/>
      <c r="BH157" s="104"/>
      <c r="BI157" s="104"/>
      <c r="BJ157" s="104"/>
      <c r="BK157" s="104"/>
      <c r="BL157" s="104"/>
      <c r="BM157" s="104"/>
      <c r="BN157" s="104"/>
      <c r="BO157" s="104"/>
      <c r="BP157" s="104"/>
      <c r="BQ157" s="104"/>
    </row>
    <row r="158" spans="2:69">
      <c r="B158" s="104"/>
      <c r="C158" s="155"/>
      <c r="D158" s="104"/>
      <c r="E158" s="104"/>
      <c r="F158" s="104"/>
      <c r="G158" s="104"/>
      <c r="H158" s="104"/>
      <c r="I158" s="104"/>
      <c r="J158" s="104"/>
      <c r="K158" s="104"/>
      <c r="L158" s="104"/>
      <c r="M158" s="147"/>
      <c r="N158" s="104"/>
      <c r="O158" s="104"/>
      <c r="P158" s="104"/>
      <c r="Q158" s="104"/>
      <c r="R158" s="104"/>
      <c r="S158" s="104"/>
      <c r="T158" s="104"/>
      <c r="U158" s="104"/>
      <c r="V158" s="104"/>
      <c r="W158" s="104"/>
      <c r="X158" s="104"/>
      <c r="Y158" s="104"/>
      <c r="Z158" s="104"/>
      <c r="AA158" s="104"/>
      <c r="AB158" s="10"/>
      <c r="AC158" s="104"/>
      <c r="AD158" s="10"/>
      <c r="AE158" s="147"/>
      <c r="AF158" s="104"/>
      <c r="AG158" s="104"/>
      <c r="AH158" s="104"/>
      <c r="AI158" s="104"/>
      <c r="AJ158" s="104"/>
      <c r="AK158" s="104"/>
      <c r="AL158" s="104"/>
      <c r="AM158" s="104"/>
      <c r="AN158" s="104"/>
      <c r="AO158" s="104"/>
      <c r="AP158" s="104"/>
      <c r="AQ158" s="104"/>
      <c r="AR158" s="104"/>
      <c r="AS158" s="104"/>
      <c r="AT158" s="104"/>
      <c r="AU158" s="104"/>
      <c r="AV158" s="104"/>
      <c r="AW158" s="104"/>
      <c r="AX158" s="104"/>
      <c r="AY158" s="104"/>
      <c r="AZ158" s="104"/>
      <c r="BA158" s="104"/>
      <c r="BB158" s="104"/>
      <c r="BC158" s="104"/>
      <c r="BD158" s="104"/>
      <c r="BE158" s="104"/>
      <c r="BF158" s="104"/>
      <c r="BG158" s="104"/>
      <c r="BH158" s="104"/>
      <c r="BI158" s="104"/>
      <c r="BJ158" s="104"/>
      <c r="BK158" s="104"/>
      <c r="BL158" s="104"/>
      <c r="BM158" s="104"/>
      <c r="BN158" s="104"/>
      <c r="BO158" s="104"/>
      <c r="BP158" s="104"/>
      <c r="BQ158" s="104"/>
    </row>
    <row r="159" spans="2:69">
      <c r="B159" s="104"/>
      <c r="C159" s="155"/>
      <c r="D159" s="104"/>
      <c r="E159" s="104"/>
      <c r="F159" s="104"/>
      <c r="G159" s="104"/>
      <c r="H159" s="104"/>
      <c r="I159" s="104"/>
      <c r="J159" s="104"/>
      <c r="K159" s="104"/>
      <c r="L159" s="104"/>
      <c r="M159" s="147"/>
      <c r="N159" s="104"/>
      <c r="O159" s="104"/>
      <c r="P159" s="104"/>
      <c r="Q159" s="104"/>
      <c r="R159" s="104"/>
      <c r="S159" s="104"/>
      <c r="T159" s="104"/>
      <c r="U159" s="104"/>
      <c r="V159" s="104"/>
      <c r="W159" s="104"/>
      <c r="X159" s="104"/>
      <c r="Y159" s="104"/>
      <c r="Z159" s="104"/>
      <c r="AA159" s="104"/>
      <c r="AB159" s="10"/>
      <c r="AC159" s="104"/>
      <c r="AD159" s="10"/>
      <c r="AE159" s="147"/>
      <c r="AF159" s="104"/>
      <c r="AG159" s="104"/>
      <c r="AH159" s="104"/>
      <c r="AI159" s="104"/>
      <c r="AJ159" s="104"/>
      <c r="AK159" s="104"/>
      <c r="AL159" s="104"/>
      <c r="AM159" s="104"/>
      <c r="AN159" s="104"/>
      <c r="AO159" s="104"/>
      <c r="AP159" s="104"/>
      <c r="AQ159" s="104"/>
      <c r="AR159" s="104"/>
      <c r="AS159" s="104"/>
      <c r="AT159" s="104"/>
      <c r="AU159" s="104"/>
      <c r="AV159" s="104"/>
      <c r="AW159" s="104"/>
      <c r="AX159" s="104"/>
      <c r="AY159" s="104"/>
      <c r="AZ159" s="104"/>
      <c r="BA159" s="104"/>
      <c r="BB159" s="104"/>
      <c r="BC159" s="104"/>
      <c r="BD159" s="104"/>
      <c r="BE159" s="104"/>
      <c r="BF159" s="104"/>
      <c r="BG159" s="104"/>
      <c r="BH159" s="104"/>
      <c r="BI159" s="104"/>
      <c r="BJ159" s="104"/>
      <c r="BK159" s="104"/>
      <c r="BL159" s="104"/>
      <c r="BM159" s="104"/>
      <c r="BN159" s="104"/>
      <c r="BO159" s="104"/>
      <c r="BP159" s="104"/>
      <c r="BQ159" s="104"/>
    </row>
    <row r="160" spans="2:69">
      <c r="B160" s="104"/>
      <c r="C160" s="155"/>
      <c r="D160" s="104"/>
      <c r="E160" s="104"/>
      <c r="F160" s="104"/>
      <c r="G160" s="104"/>
      <c r="H160" s="104"/>
      <c r="I160" s="104"/>
      <c r="J160" s="104"/>
      <c r="K160" s="104"/>
      <c r="L160" s="104"/>
      <c r="M160" s="147"/>
      <c r="N160" s="104"/>
      <c r="O160" s="104"/>
      <c r="P160" s="104"/>
      <c r="Q160" s="104"/>
      <c r="R160" s="104"/>
      <c r="S160" s="104"/>
      <c r="T160" s="104"/>
      <c r="U160" s="104"/>
      <c r="V160" s="104"/>
      <c r="W160" s="104"/>
      <c r="X160" s="104"/>
      <c r="Y160" s="104"/>
      <c r="Z160" s="104"/>
      <c r="AA160" s="104"/>
      <c r="AB160" s="10"/>
      <c r="AC160" s="104"/>
      <c r="AD160" s="10"/>
      <c r="AE160" s="147"/>
      <c r="AF160" s="104"/>
      <c r="AG160" s="104"/>
      <c r="AH160" s="104"/>
      <c r="AI160" s="104"/>
      <c r="AJ160" s="104"/>
      <c r="AK160" s="104"/>
      <c r="AL160" s="104"/>
      <c r="AM160" s="104"/>
      <c r="AN160" s="104"/>
      <c r="AO160" s="104"/>
      <c r="AP160" s="104"/>
      <c r="AQ160" s="104"/>
      <c r="AR160" s="104"/>
      <c r="AS160" s="104"/>
      <c r="AT160" s="104"/>
      <c r="AU160" s="104"/>
      <c r="AV160" s="104"/>
      <c r="AW160" s="104"/>
      <c r="AX160" s="104"/>
      <c r="AY160" s="104"/>
      <c r="AZ160" s="104"/>
      <c r="BA160" s="104"/>
      <c r="BB160" s="104"/>
      <c r="BC160" s="104"/>
      <c r="BD160" s="104"/>
      <c r="BE160" s="104"/>
      <c r="BF160" s="104"/>
      <c r="BG160" s="104"/>
      <c r="BH160" s="104"/>
      <c r="BI160" s="104"/>
      <c r="BJ160" s="104"/>
      <c r="BK160" s="104"/>
      <c r="BL160" s="104"/>
      <c r="BM160" s="104"/>
      <c r="BN160" s="104"/>
      <c r="BO160" s="104"/>
      <c r="BP160" s="104"/>
      <c r="BQ160" s="104"/>
    </row>
    <row r="161" spans="2:69">
      <c r="B161" s="104"/>
      <c r="C161" s="155"/>
      <c r="D161" s="104"/>
      <c r="E161" s="104"/>
      <c r="F161" s="104"/>
      <c r="G161" s="104"/>
      <c r="H161" s="104"/>
      <c r="I161" s="104"/>
      <c r="J161" s="104"/>
      <c r="K161" s="104"/>
      <c r="L161" s="104"/>
      <c r="M161" s="147"/>
      <c r="N161" s="104"/>
      <c r="O161" s="104"/>
      <c r="P161" s="104"/>
      <c r="Q161" s="104"/>
      <c r="R161" s="104"/>
      <c r="S161" s="104"/>
      <c r="T161" s="104"/>
      <c r="U161" s="104"/>
      <c r="V161" s="104"/>
      <c r="W161" s="104"/>
      <c r="X161" s="104"/>
      <c r="Y161" s="104"/>
      <c r="Z161" s="104"/>
      <c r="AA161" s="104"/>
      <c r="AB161" s="10"/>
      <c r="AC161" s="104"/>
      <c r="AD161" s="10"/>
      <c r="AE161" s="147"/>
      <c r="AF161" s="104"/>
      <c r="AG161" s="104"/>
      <c r="AH161" s="104"/>
      <c r="AI161" s="104"/>
      <c r="AJ161" s="104"/>
      <c r="AK161" s="104"/>
      <c r="AL161" s="104"/>
      <c r="AM161" s="104"/>
      <c r="AN161" s="104"/>
      <c r="AO161" s="104"/>
      <c r="AP161" s="104"/>
      <c r="AQ161" s="104"/>
      <c r="AR161" s="104"/>
      <c r="AS161" s="104"/>
      <c r="AT161" s="104"/>
      <c r="AU161" s="104"/>
      <c r="AV161" s="104"/>
      <c r="AW161" s="104"/>
      <c r="AX161" s="104"/>
      <c r="AY161" s="104"/>
      <c r="AZ161" s="104"/>
      <c r="BA161" s="104"/>
      <c r="BB161" s="104"/>
      <c r="BC161" s="104"/>
      <c r="BD161" s="104"/>
      <c r="BE161" s="104"/>
      <c r="BF161" s="104"/>
      <c r="BG161" s="104"/>
      <c r="BH161" s="104"/>
      <c r="BI161" s="104"/>
      <c r="BJ161" s="104"/>
      <c r="BK161" s="104"/>
      <c r="BL161" s="104"/>
      <c r="BM161" s="104"/>
      <c r="BN161" s="104"/>
      <c r="BO161" s="104"/>
      <c r="BP161" s="104"/>
      <c r="BQ161" s="104"/>
    </row>
    <row r="162" spans="2:69">
      <c r="B162" s="104"/>
      <c r="C162" s="155"/>
      <c r="D162" s="104"/>
      <c r="E162" s="104"/>
      <c r="F162" s="104"/>
      <c r="G162" s="104"/>
      <c r="H162" s="104"/>
      <c r="I162" s="104"/>
      <c r="J162" s="104"/>
      <c r="K162" s="104"/>
      <c r="L162" s="104"/>
      <c r="M162" s="147"/>
      <c r="N162" s="104"/>
      <c r="O162" s="104"/>
      <c r="P162" s="104"/>
      <c r="Q162" s="104"/>
      <c r="R162" s="104"/>
      <c r="S162" s="104"/>
      <c r="T162" s="104"/>
      <c r="U162" s="104"/>
      <c r="V162" s="104"/>
      <c r="W162" s="104"/>
      <c r="X162" s="104"/>
      <c r="Y162" s="104"/>
      <c r="Z162" s="104"/>
      <c r="AA162" s="104"/>
      <c r="AB162" s="10"/>
      <c r="AC162" s="104"/>
      <c r="AD162" s="10"/>
      <c r="AE162" s="147"/>
      <c r="AF162" s="104"/>
      <c r="AG162" s="104"/>
      <c r="AH162" s="104"/>
      <c r="AI162" s="104"/>
      <c r="AJ162" s="104"/>
      <c r="AK162" s="104"/>
      <c r="AL162" s="104"/>
      <c r="AM162" s="104"/>
      <c r="AN162" s="104"/>
      <c r="AO162" s="104"/>
      <c r="AP162" s="104"/>
      <c r="AQ162" s="104"/>
      <c r="AR162" s="104"/>
      <c r="AS162" s="104"/>
      <c r="AT162" s="104"/>
      <c r="AU162" s="104"/>
      <c r="AV162" s="104"/>
      <c r="AW162" s="104"/>
      <c r="AX162" s="104"/>
      <c r="AY162" s="104"/>
      <c r="AZ162" s="104"/>
      <c r="BA162" s="104"/>
      <c r="BB162" s="104"/>
      <c r="BC162" s="104"/>
      <c r="BD162" s="104"/>
      <c r="BE162" s="104"/>
      <c r="BF162" s="104"/>
      <c r="BG162" s="104"/>
      <c r="BH162" s="104"/>
      <c r="BI162" s="104"/>
      <c r="BJ162" s="104"/>
      <c r="BK162" s="104"/>
      <c r="BL162" s="104"/>
      <c r="BM162" s="104"/>
      <c r="BN162" s="104"/>
      <c r="BO162" s="104"/>
      <c r="BP162" s="104"/>
      <c r="BQ162" s="104"/>
    </row>
    <row r="163" spans="2:69">
      <c r="B163" s="104"/>
      <c r="C163" s="155"/>
      <c r="D163" s="104"/>
      <c r="E163" s="104"/>
      <c r="F163" s="104"/>
      <c r="G163" s="104"/>
      <c r="H163" s="104"/>
      <c r="I163" s="104"/>
      <c r="J163" s="104"/>
      <c r="K163" s="104"/>
      <c r="L163" s="104"/>
      <c r="M163" s="147"/>
      <c r="N163" s="104"/>
      <c r="O163" s="104"/>
      <c r="P163" s="104"/>
      <c r="Q163" s="104"/>
      <c r="R163" s="104"/>
      <c r="S163" s="104"/>
      <c r="T163" s="104"/>
      <c r="U163" s="104"/>
      <c r="V163" s="104"/>
      <c r="W163" s="104"/>
      <c r="X163" s="104"/>
      <c r="Y163" s="104"/>
      <c r="Z163" s="104"/>
      <c r="AA163" s="104"/>
      <c r="AB163" s="10"/>
      <c r="AC163" s="104"/>
      <c r="AD163" s="10"/>
      <c r="AE163" s="147"/>
      <c r="AF163" s="104"/>
      <c r="AG163" s="104"/>
      <c r="AH163" s="104"/>
      <c r="AI163" s="104"/>
      <c r="AJ163" s="104"/>
      <c r="AK163" s="104"/>
      <c r="AL163" s="104"/>
      <c r="AM163" s="104"/>
      <c r="AN163" s="104"/>
      <c r="AO163" s="104"/>
      <c r="AP163" s="104"/>
      <c r="AQ163" s="104"/>
      <c r="AR163" s="104"/>
      <c r="AS163" s="104"/>
      <c r="AT163" s="104"/>
      <c r="AU163" s="104"/>
      <c r="AV163" s="104"/>
      <c r="AW163" s="104"/>
      <c r="AX163" s="104"/>
      <c r="AY163" s="104"/>
      <c r="AZ163" s="104"/>
      <c r="BA163" s="104"/>
      <c r="BB163" s="104"/>
      <c r="BC163" s="104"/>
      <c r="BD163" s="104"/>
      <c r="BE163" s="104"/>
      <c r="BF163" s="104"/>
      <c r="BG163" s="104"/>
      <c r="BH163" s="104"/>
      <c r="BI163" s="104"/>
      <c r="BJ163" s="104"/>
      <c r="BK163" s="104"/>
      <c r="BL163" s="104"/>
      <c r="BM163" s="104"/>
      <c r="BN163" s="104"/>
      <c r="BO163" s="104"/>
      <c r="BP163" s="104"/>
      <c r="BQ163" s="104"/>
    </row>
    <row r="164" spans="2:69">
      <c r="B164" s="104"/>
      <c r="C164" s="155"/>
      <c r="D164" s="104"/>
      <c r="E164" s="104"/>
      <c r="F164" s="104"/>
      <c r="G164" s="104"/>
      <c r="H164" s="104"/>
      <c r="I164" s="104"/>
      <c r="J164" s="104"/>
      <c r="K164" s="104"/>
      <c r="L164" s="104"/>
      <c r="M164" s="147"/>
      <c r="N164" s="104"/>
      <c r="O164" s="104"/>
      <c r="P164" s="104"/>
      <c r="Q164" s="104"/>
      <c r="R164" s="104"/>
      <c r="S164" s="104"/>
      <c r="T164" s="104"/>
      <c r="U164" s="104"/>
      <c r="V164" s="104"/>
      <c r="W164" s="104"/>
      <c r="X164" s="104"/>
      <c r="Y164" s="104"/>
      <c r="Z164" s="104"/>
      <c r="AA164" s="104"/>
      <c r="AB164" s="10"/>
      <c r="AC164" s="104"/>
      <c r="AD164" s="10"/>
      <c r="AE164" s="147"/>
      <c r="AF164" s="104"/>
      <c r="AG164" s="104"/>
      <c r="AH164" s="104"/>
      <c r="AI164" s="104"/>
      <c r="AJ164" s="104"/>
      <c r="AK164" s="104"/>
      <c r="AL164" s="104"/>
      <c r="AM164" s="104"/>
      <c r="AN164" s="104"/>
      <c r="AO164" s="104"/>
      <c r="AP164" s="104"/>
      <c r="AQ164" s="104"/>
      <c r="AR164" s="104"/>
      <c r="AS164" s="104"/>
      <c r="AT164" s="104"/>
      <c r="AU164" s="104"/>
      <c r="AV164" s="104"/>
      <c r="AW164" s="104"/>
      <c r="AX164" s="104"/>
      <c r="AY164" s="104"/>
      <c r="AZ164" s="104"/>
      <c r="BA164" s="104"/>
      <c r="BB164" s="104"/>
      <c r="BC164" s="104"/>
      <c r="BD164" s="104"/>
      <c r="BE164" s="104"/>
      <c r="BF164" s="104"/>
      <c r="BG164" s="104"/>
      <c r="BH164" s="104"/>
      <c r="BI164" s="104"/>
      <c r="BJ164" s="104"/>
      <c r="BK164" s="104"/>
      <c r="BL164" s="104"/>
      <c r="BM164" s="104"/>
      <c r="BN164" s="104"/>
      <c r="BO164" s="104"/>
      <c r="BP164" s="104"/>
      <c r="BQ164" s="104"/>
    </row>
    <row r="165" spans="2:69">
      <c r="B165" s="104"/>
      <c r="C165" s="155"/>
      <c r="D165" s="104"/>
      <c r="E165" s="104"/>
      <c r="F165" s="104"/>
      <c r="G165" s="104"/>
      <c r="H165" s="104"/>
      <c r="I165" s="104"/>
      <c r="J165" s="104"/>
      <c r="K165" s="104"/>
      <c r="L165" s="104"/>
      <c r="M165" s="147"/>
      <c r="N165" s="104"/>
      <c r="O165" s="104"/>
      <c r="P165" s="104"/>
      <c r="Q165" s="104"/>
      <c r="R165" s="104"/>
      <c r="S165" s="104"/>
      <c r="T165" s="104"/>
      <c r="U165" s="104"/>
      <c r="V165" s="104"/>
      <c r="W165" s="104"/>
      <c r="X165" s="104"/>
      <c r="Y165" s="104"/>
      <c r="Z165" s="104"/>
      <c r="AA165" s="104"/>
      <c r="AB165" s="10"/>
      <c r="AC165" s="104"/>
      <c r="AD165" s="10"/>
      <c r="AE165" s="147"/>
      <c r="AF165" s="104"/>
      <c r="AG165" s="104"/>
      <c r="AH165" s="104"/>
      <c r="AI165" s="104"/>
      <c r="AJ165" s="104"/>
      <c r="AK165" s="104"/>
      <c r="AL165" s="104"/>
      <c r="AM165" s="104"/>
      <c r="AN165" s="104"/>
      <c r="AO165" s="104"/>
      <c r="AP165" s="104"/>
      <c r="AQ165" s="104"/>
      <c r="AR165" s="104"/>
      <c r="AS165" s="104"/>
      <c r="AT165" s="104"/>
      <c r="AU165" s="104"/>
      <c r="AV165" s="104"/>
      <c r="AW165" s="104"/>
      <c r="AX165" s="104"/>
      <c r="AY165" s="104"/>
      <c r="AZ165" s="104"/>
      <c r="BA165" s="104"/>
      <c r="BB165" s="104"/>
      <c r="BC165" s="104"/>
      <c r="BD165" s="104"/>
      <c r="BE165" s="104"/>
      <c r="BF165" s="104"/>
      <c r="BG165" s="104"/>
      <c r="BH165" s="104"/>
      <c r="BI165" s="104"/>
      <c r="BJ165" s="104"/>
      <c r="BK165" s="104"/>
      <c r="BL165" s="104"/>
      <c r="BM165" s="104"/>
      <c r="BN165" s="104"/>
      <c r="BO165" s="104"/>
      <c r="BP165" s="104"/>
      <c r="BQ165" s="104"/>
    </row>
    <row r="166" spans="2:69">
      <c r="B166" s="104"/>
      <c r="C166" s="155"/>
      <c r="D166" s="104"/>
      <c r="E166" s="104"/>
      <c r="F166" s="104"/>
      <c r="G166" s="104"/>
      <c r="H166" s="104"/>
      <c r="I166" s="104"/>
      <c r="J166" s="104"/>
      <c r="K166" s="104"/>
      <c r="L166" s="104"/>
      <c r="M166" s="147"/>
      <c r="N166" s="104"/>
      <c r="O166" s="104"/>
      <c r="P166" s="104"/>
      <c r="Q166" s="104"/>
      <c r="R166" s="104"/>
      <c r="S166" s="104"/>
      <c r="T166" s="104"/>
      <c r="U166" s="104"/>
      <c r="V166" s="104"/>
      <c r="W166" s="104"/>
      <c r="X166" s="104"/>
      <c r="Y166" s="104"/>
      <c r="Z166" s="104"/>
      <c r="AA166" s="104"/>
      <c r="AB166" s="10"/>
      <c r="AC166" s="104"/>
      <c r="AD166" s="10"/>
      <c r="AE166" s="147"/>
      <c r="AF166" s="104"/>
      <c r="AG166" s="104"/>
      <c r="AH166" s="104"/>
      <c r="AI166" s="104"/>
      <c r="AJ166" s="104"/>
      <c r="AK166" s="104"/>
      <c r="AL166" s="104"/>
      <c r="AM166" s="104"/>
      <c r="AN166" s="104"/>
      <c r="AO166" s="104"/>
      <c r="AP166" s="104"/>
      <c r="AQ166" s="104"/>
      <c r="AR166" s="104"/>
      <c r="AS166" s="104"/>
      <c r="AT166" s="104"/>
      <c r="AU166" s="104"/>
      <c r="AV166" s="104"/>
      <c r="AW166" s="104"/>
      <c r="AX166" s="104"/>
      <c r="AY166" s="104"/>
      <c r="AZ166" s="104"/>
      <c r="BA166" s="104"/>
      <c r="BB166" s="104"/>
      <c r="BC166" s="104"/>
      <c r="BD166" s="104"/>
      <c r="BE166" s="104"/>
      <c r="BF166" s="104"/>
      <c r="BG166" s="104"/>
      <c r="BH166" s="104"/>
      <c r="BI166" s="104"/>
      <c r="BJ166" s="104"/>
      <c r="BK166" s="104"/>
      <c r="BL166" s="104"/>
      <c r="BM166" s="104"/>
      <c r="BN166" s="104"/>
      <c r="BO166" s="104"/>
      <c r="BP166" s="104"/>
      <c r="BQ166" s="104"/>
    </row>
    <row r="167" spans="2:69">
      <c r="B167" s="104"/>
      <c r="C167" s="155"/>
      <c r="D167" s="104"/>
      <c r="E167" s="104"/>
      <c r="F167" s="104"/>
      <c r="G167" s="104"/>
      <c r="H167" s="104"/>
      <c r="I167" s="104"/>
      <c r="J167" s="104"/>
      <c r="K167" s="104"/>
      <c r="L167" s="104"/>
      <c r="M167" s="147"/>
      <c r="N167" s="104"/>
      <c r="O167" s="104"/>
      <c r="P167" s="104"/>
      <c r="Q167" s="104"/>
      <c r="R167" s="104"/>
      <c r="S167" s="104"/>
      <c r="T167" s="104"/>
      <c r="U167" s="104"/>
      <c r="V167" s="104"/>
      <c r="W167" s="104"/>
      <c r="X167" s="104"/>
      <c r="Y167" s="104"/>
      <c r="Z167" s="104"/>
      <c r="AA167" s="104"/>
      <c r="AB167" s="10"/>
      <c r="AC167" s="104"/>
      <c r="AD167" s="10"/>
      <c r="AE167" s="147"/>
      <c r="AF167" s="104"/>
      <c r="AG167" s="104"/>
      <c r="AH167" s="104"/>
      <c r="AI167" s="104"/>
      <c r="AJ167" s="104"/>
      <c r="AK167" s="104"/>
      <c r="AL167" s="104"/>
      <c r="AM167" s="104"/>
      <c r="AN167" s="104"/>
      <c r="AO167" s="104"/>
      <c r="AP167" s="104"/>
      <c r="AQ167" s="104"/>
      <c r="AR167" s="104"/>
      <c r="AS167" s="104"/>
      <c r="AT167" s="104"/>
      <c r="AU167" s="104"/>
      <c r="AV167" s="104"/>
      <c r="AW167" s="104"/>
      <c r="AX167" s="104"/>
      <c r="AY167" s="104"/>
      <c r="AZ167" s="104"/>
      <c r="BA167" s="104"/>
      <c r="BB167" s="104"/>
      <c r="BC167" s="104"/>
      <c r="BD167" s="104"/>
      <c r="BE167" s="104"/>
      <c r="BF167" s="104"/>
      <c r="BG167" s="104"/>
      <c r="BH167" s="104"/>
      <c r="BI167" s="104"/>
      <c r="BJ167" s="104"/>
      <c r="BK167" s="104"/>
      <c r="BL167" s="104"/>
      <c r="BM167" s="104"/>
      <c r="BN167" s="104"/>
      <c r="BO167" s="104"/>
      <c r="BP167" s="104"/>
      <c r="BQ167" s="104"/>
    </row>
    <row r="168" spans="2:69">
      <c r="B168" s="104"/>
      <c r="C168" s="155"/>
      <c r="D168" s="104"/>
      <c r="E168" s="104"/>
      <c r="F168" s="104"/>
      <c r="G168" s="104"/>
      <c r="H168" s="104"/>
      <c r="I168" s="104"/>
      <c r="J168" s="104"/>
      <c r="K168" s="104"/>
      <c r="L168" s="104"/>
      <c r="M168" s="147"/>
      <c r="N168" s="104"/>
      <c r="O168" s="104"/>
      <c r="P168" s="104"/>
      <c r="Q168" s="104"/>
      <c r="R168" s="104"/>
      <c r="S168" s="104"/>
      <c r="T168" s="104"/>
      <c r="U168" s="104"/>
      <c r="V168" s="104"/>
      <c r="W168" s="104"/>
      <c r="X168" s="104"/>
      <c r="Y168" s="104"/>
      <c r="Z168" s="104"/>
      <c r="AA168" s="104"/>
      <c r="AB168" s="10"/>
      <c r="AC168" s="104"/>
      <c r="AD168" s="10"/>
      <c r="AE168" s="147"/>
      <c r="AF168" s="104"/>
      <c r="AG168" s="104"/>
      <c r="AH168" s="104"/>
      <c r="AI168" s="104"/>
      <c r="AJ168" s="104"/>
      <c r="AK168" s="104"/>
      <c r="AL168" s="104"/>
      <c r="AM168" s="104"/>
      <c r="AN168" s="104"/>
      <c r="AO168" s="104"/>
      <c r="AP168" s="104"/>
      <c r="AQ168" s="104"/>
      <c r="AR168" s="104"/>
      <c r="AS168" s="104"/>
      <c r="AT168" s="104"/>
      <c r="AU168" s="104"/>
      <c r="AV168" s="104"/>
      <c r="AW168" s="104"/>
      <c r="AX168" s="104"/>
      <c r="AY168" s="104"/>
      <c r="AZ168" s="104"/>
      <c r="BA168" s="104"/>
      <c r="BB168" s="104"/>
      <c r="BC168" s="104"/>
      <c r="BD168" s="104"/>
      <c r="BE168" s="104"/>
      <c r="BF168" s="104"/>
      <c r="BG168" s="104"/>
      <c r="BH168" s="104"/>
      <c r="BI168" s="104"/>
      <c r="BJ168" s="104"/>
      <c r="BK168" s="104"/>
      <c r="BL168" s="104"/>
      <c r="BM168" s="104"/>
      <c r="BN168" s="104"/>
      <c r="BO168" s="104"/>
      <c r="BP168" s="104"/>
      <c r="BQ168" s="104"/>
    </row>
    <row r="169" spans="2:69">
      <c r="B169" s="104"/>
      <c r="C169" s="155"/>
      <c r="D169" s="104"/>
      <c r="E169" s="104"/>
      <c r="F169" s="104"/>
      <c r="G169" s="104"/>
      <c r="H169" s="104"/>
      <c r="I169" s="104"/>
      <c r="J169" s="104"/>
      <c r="K169" s="104"/>
      <c r="L169" s="104"/>
      <c r="M169" s="147"/>
      <c r="N169" s="104"/>
      <c r="O169" s="104"/>
      <c r="P169" s="104"/>
      <c r="Q169" s="104"/>
      <c r="R169" s="104"/>
      <c r="S169" s="104"/>
      <c r="T169" s="104"/>
      <c r="U169" s="104"/>
      <c r="V169" s="104"/>
      <c r="W169" s="104"/>
      <c r="X169" s="104"/>
      <c r="Y169" s="104"/>
      <c r="Z169" s="104"/>
      <c r="AA169" s="104"/>
      <c r="AB169" s="10"/>
      <c r="AC169" s="104"/>
      <c r="AD169" s="10"/>
      <c r="AE169" s="147"/>
      <c r="AF169" s="104"/>
      <c r="AG169" s="104"/>
      <c r="AH169" s="104"/>
      <c r="AI169" s="104"/>
      <c r="AJ169" s="104"/>
      <c r="AK169" s="104"/>
      <c r="AL169" s="104"/>
      <c r="AM169" s="104"/>
      <c r="AN169" s="104"/>
      <c r="AO169" s="104"/>
      <c r="AP169" s="104"/>
      <c r="AQ169" s="104"/>
      <c r="AR169" s="104"/>
      <c r="AS169" s="104"/>
      <c r="AT169" s="104"/>
      <c r="AU169" s="104"/>
      <c r="AV169" s="104"/>
      <c r="AW169" s="104"/>
      <c r="AX169" s="104"/>
      <c r="AY169" s="104"/>
      <c r="AZ169" s="104"/>
      <c r="BA169" s="104"/>
      <c r="BB169" s="104"/>
      <c r="BC169" s="104"/>
      <c r="BD169" s="104"/>
      <c r="BE169" s="104"/>
      <c r="BF169" s="104"/>
      <c r="BG169" s="104"/>
      <c r="BH169" s="104"/>
      <c r="BI169" s="104"/>
      <c r="BJ169" s="104"/>
      <c r="BK169" s="104"/>
      <c r="BL169" s="104"/>
      <c r="BM169" s="104"/>
      <c r="BN169" s="104"/>
      <c r="BO169" s="104"/>
      <c r="BP169" s="104"/>
      <c r="BQ169" s="104"/>
    </row>
    <row r="170" spans="2:69">
      <c r="B170" s="104"/>
      <c r="C170" s="155"/>
      <c r="D170" s="104"/>
      <c r="E170" s="104"/>
      <c r="F170" s="104"/>
      <c r="G170" s="104"/>
      <c r="H170" s="104"/>
      <c r="I170" s="104"/>
      <c r="J170" s="104"/>
      <c r="K170" s="104"/>
      <c r="L170" s="104"/>
      <c r="M170" s="147"/>
      <c r="N170" s="104"/>
      <c r="O170" s="104"/>
      <c r="P170" s="104"/>
      <c r="Q170" s="104"/>
      <c r="R170" s="104"/>
      <c r="S170" s="104"/>
      <c r="T170" s="104"/>
      <c r="U170" s="104"/>
      <c r="V170" s="104"/>
      <c r="W170" s="104"/>
      <c r="X170" s="104"/>
      <c r="Y170" s="104"/>
      <c r="Z170" s="104"/>
      <c r="AA170" s="104"/>
      <c r="AB170" s="10"/>
      <c r="AC170" s="104"/>
      <c r="AD170" s="10"/>
      <c r="AE170" s="147"/>
      <c r="AF170" s="104"/>
      <c r="AG170" s="104"/>
      <c r="AH170" s="104"/>
      <c r="AI170" s="104"/>
      <c r="AJ170" s="104"/>
      <c r="AK170" s="104"/>
      <c r="AL170" s="104"/>
      <c r="AM170" s="104"/>
      <c r="AN170" s="104"/>
      <c r="AO170" s="104"/>
      <c r="AP170" s="104"/>
      <c r="AQ170" s="104"/>
      <c r="AR170" s="104"/>
      <c r="AS170" s="104"/>
      <c r="AT170" s="104"/>
      <c r="AU170" s="104"/>
      <c r="AV170" s="104"/>
      <c r="AW170" s="104"/>
      <c r="AX170" s="104"/>
      <c r="AY170" s="104"/>
      <c r="AZ170" s="104"/>
      <c r="BA170" s="104"/>
      <c r="BB170" s="104"/>
      <c r="BC170" s="104"/>
      <c r="BD170" s="104"/>
      <c r="BE170" s="104"/>
      <c r="BF170" s="104"/>
      <c r="BG170" s="104"/>
      <c r="BH170" s="104"/>
      <c r="BI170" s="104"/>
      <c r="BJ170" s="104"/>
      <c r="BK170" s="104"/>
      <c r="BL170" s="104"/>
      <c r="BM170" s="104"/>
      <c r="BN170" s="104"/>
      <c r="BO170" s="104"/>
      <c r="BP170" s="104"/>
      <c r="BQ170" s="104"/>
    </row>
    <row r="171" spans="2:69">
      <c r="B171" s="104"/>
      <c r="C171" s="155"/>
      <c r="D171" s="104"/>
      <c r="E171" s="104"/>
      <c r="F171" s="104"/>
      <c r="G171" s="104"/>
      <c r="H171" s="104"/>
      <c r="I171" s="104"/>
      <c r="J171" s="104"/>
      <c r="K171" s="104"/>
      <c r="L171" s="104"/>
      <c r="M171" s="147"/>
      <c r="N171" s="104"/>
      <c r="O171" s="104"/>
      <c r="P171" s="104"/>
      <c r="Q171" s="104"/>
      <c r="R171" s="104"/>
      <c r="S171" s="104"/>
      <c r="T171" s="104"/>
      <c r="U171" s="104"/>
      <c r="V171" s="104"/>
      <c r="W171" s="104"/>
      <c r="X171" s="104"/>
      <c r="Y171" s="104"/>
      <c r="Z171" s="104"/>
      <c r="AA171" s="104"/>
      <c r="AB171" s="10"/>
      <c r="AC171" s="104"/>
      <c r="AD171" s="10"/>
      <c r="AE171" s="147"/>
      <c r="AF171" s="104"/>
      <c r="AG171" s="104"/>
      <c r="AH171" s="104"/>
      <c r="AI171" s="104"/>
      <c r="AJ171" s="104"/>
      <c r="AK171" s="104"/>
      <c r="AL171" s="104"/>
      <c r="AM171" s="104"/>
      <c r="AN171" s="104"/>
      <c r="AO171" s="104"/>
      <c r="AP171" s="104"/>
      <c r="AQ171" s="104"/>
      <c r="AR171" s="104"/>
      <c r="AS171" s="104"/>
      <c r="AT171" s="104"/>
      <c r="AU171" s="104"/>
      <c r="AV171" s="104"/>
      <c r="AW171" s="104"/>
      <c r="AX171" s="104"/>
      <c r="AY171" s="104"/>
      <c r="AZ171" s="104"/>
      <c r="BA171" s="104"/>
      <c r="BB171" s="104"/>
      <c r="BC171" s="104"/>
      <c r="BD171" s="104"/>
      <c r="BE171" s="104"/>
      <c r="BF171" s="104"/>
      <c r="BG171" s="104"/>
      <c r="BH171" s="104"/>
      <c r="BI171" s="104"/>
      <c r="BJ171" s="104"/>
      <c r="BK171" s="104"/>
      <c r="BL171" s="104"/>
      <c r="BM171" s="104"/>
      <c r="BN171" s="104"/>
      <c r="BO171" s="104"/>
      <c r="BP171" s="104"/>
      <c r="BQ171" s="104"/>
    </row>
    <row r="172" spans="2:69">
      <c r="B172" s="104"/>
      <c r="C172" s="155"/>
      <c r="D172" s="104"/>
      <c r="E172" s="104"/>
      <c r="F172" s="104"/>
      <c r="G172" s="104"/>
      <c r="H172" s="104"/>
      <c r="I172" s="104"/>
      <c r="J172" s="104"/>
      <c r="K172" s="104"/>
      <c r="L172" s="104"/>
      <c r="M172" s="147"/>
      <c r="N172" s="104"/>
      <c r="O172" s="104"/>
      <c r="P172" s="104"/>
      <c r="Q172" s="104"/>
      <c r="R172" s="104"/>
      <c r="S172" s="104"/>
      <c r="T172" s="104"/>
      <c r="U172" s="104"/>
      <c r="V172" s="104"/>
      <c r="W172" s="104"/>
      <c r="X172" s="104"/>
      <c r="Y172" s="104"/>
      <c r="Z172" s="104"/>
      <c r="AA172" s="104"/>
      <c r="AB172" s="10"/>
      <c r="AC172" s="104"/>
      <c r="AD172" s="10"/>
      <c r="AE172" s="147"/>
      <c r="AF172" s="104"/>
      <c r="AG172" s="104"/>
      <c r="AH172" s="104"/>
      <c r="AI172" s="104"/>
      <c r="AJ172" s="104"/>
      <c r="AK172" s="104"/>
      <c r="AL172" s="104"/>
      <c r="AM172" s="104"/>
      <c r="AN172" s="104"/>
      <c r="AO172" s="104"/>
      <c r="AP172" s="104"/>
      <c r="AQ172" s="104"/>
      <c r="AR172" s="104"/>
      <c r="AS172" s="104"/>
      <c r="AT172" s="104"/>
      <c r="AU172" s="104"/>
      <c r="AV172" s="104"/>
      <c r="AW172" s="104"/>
      <c r="AX172" s="104"/>
      <c r="AY172" s="104"/>
      <c r="AZ172" s="104"/>
      <c r="BA172" s="104"/>
      <c r="BB172" s="104"/>
      <c r="BC172" s="104"/>
      <c r="BD172" s="104"/>
      <c r="BE172" s="104"/>
      <c r="BF172" s="104"/>
      <c r="BG172" s="104"/>
      <c r="BH172" s="104"/>
      <c r="BI172" s="104"/>
      <c r="BJ172" s="104"/>
      <c r="BK172" s="104"/>
      <c r="BL172" s="104"/>
      <c r="BM172" s="104"/>
      <c r="BN172" s="104"/>
      <c r="BO172" s="104"/>
      <c r="BP172" s="104"/>
      <c r="BQ172" s="104"/>
    </row>
    <row r="173" spans="2:69">
      <c r="B173" s="104"/>
      <c r="C173" s="155"/>
      <c r="D173" s="104"/>
      <c r="E173" s="104"/>
      <c r="F173" s="104"/>
      <c r="G173" s="104"/>
      <c r="H173" s="104"/>
      <c r="I173" s="104"/>
      <c r="J173" s="104"/>
      <c r="K173" s="104"/>
      <c r="L173" s="104"/>
      <c r="M173" s="147"/>
      <c r="N173" s="104"/>
      <c r="O173" s="104"/>
      <c r="P173" s="104"/>
      <c r="Q173" s="104"/>
      <c r="R173" s="104"/>
      <c r="S173" s="104"/>
      <c r="T173" s="104"/>
      <c r="U173" s="104"/>
      <c r="V173" s="104"/>
      <c r="W173" s="104"/>
      <c r="X173" s="104"/>
      <c r="Y173" s="104"/>
      <c r="Z173" s="104"/>
      <c r="AA173" s="104"/>
      <c r="AB173" s="10"/>
      <c r="AC173" s="104"/>
      <c r="AD173" s="10"/>
      <c r="AE173" s="147"/>
      <c r="AF173" s="104"/>
      <c r="AG173" s="104"/>
      <c r="AH173" s="104"/>
      <c r="AI173" s="104"/>
      <c r="AJ173" s="104"/>
      <c r="AK173" s="104"/>
      <c r="AL173" s="104"/>
      <c r="AM173" s="104"/>
      <c r="AN173" s="104"/>
      <c r="AO173" s="104"/>
      <c r="AP173" s="104"/>
      <c r="AQ173" s="104"/>
      <c r="AR173" s="104"/>
      <c r="AS173" s="104"/>
      <c r="AT173" s="104"/>
      <c r="AU173" s="104"/>
      <c r="AV173" s="104"/>
      <c r="AW173" s="104"/>
      <c r="AX173" s="104"/>
      <c r="AY173" s="104"/>
      <c r="AZ173" s="104"/>
      <c r="BA173" s="104"/>
      <c r="BB173" s="104"/>
      <c r="BC173" s="104"/>
      <c r="BD173" s="104"/>
      <c r="BE173" s="104"/>
      <c r="BF173" s="104"/>
      <c r="BG173" s="104"/>
      <c r="BH173" s="104"/>
      <c r="BI173" s="104"/>
      <c r="BJ173" s="104"/>
      <c r="BK173" s="104"/>
      <c r="BL173" s="104"/>
      <c r="BM173" s="104"/>
      <c r="BN173" s="104"/>
      <c r="BO173" s="104"/>
      <c r="BP173" s="104"/>
      <c r="BQ173" s="104"/>
    </row>
    <row r="174" spans="2:69">
      <c r="B174" s="104"/>
      <c r="C174" s="155"/>
      <c r="D174" s="104"/>
      <c r="E174" s="104"/>
      <c r="F174" s="104"/>
      <c r="G174" s="104"/>
      <c r="H174" s="104"/>
      <c r="I174" s="104"/>
      <c r="J174" s="104"/>
      <c r="K174" s="104"/>
      <c r="L174" s="104"/>
      <c r="M174" s="147"/>
      <c r="N174" s="104"/>
      <c r="O174" s="104"/>
      <c r="P174" s="104"/>
      <c r="Q174" s="104"/>
      <c r="R174" s="104"/>
      <c r="S174" s="104"/>
      <c r="T174" s="104"/>
      <c r="U174" s="104"/>
      <c r="V174" s="104"/>
      <c r="W174" s="104"/>
      <c r="X174" s="104"/>
      <c r="Y174" s="104"/>
      <c r="Z174" s="104"/>
      <c r="AA174" s="104"/>
      <c r="AB174" s="10"/>
      <c r="AC174" s="104"/>
      <c r="AD174" s="10"/>
      <c r="AE174" s="147"/>
      <c r="AF174" s="104"/>
      <c r="AG174" s="104"/>
      <c r="AH174" s="104"/>
      <c r="AI174" s="104"/>
      <c r="AJ174" s="104"/>
      <c r="AK174" s="104"/>
      <c r="AL174" s="104"/>
      <c r="AM174" s="104"/>
      <c r="AN174" s="104"/>
      <c r="AO174" s="104"/>
      <c r="AP174" s="104"/>
      <c r="AQ174" s="104"/>
      <c r="AR174" s="104"/>
      <c r="AS174" s="104"/>
      <c r="AT174" s="104"/>
      <c r="AU174" s="104"/>
      <c r="AV174" s="104"/>
      <c r="AW174" s="104"/>
      <c r="AX174" s="104"/>
      <c r="AY174" s="104"/>
      <c r="AZ174" s="104"/>
      <c r="BA174" s="104"/>
      <c r="BB174" s="104"/>
      <c r="BC174" s="104"/>
      <c r="BD174" s="104"/>
      <c r="BE174" s="104"/>
      <c r="BF174" s="104"/>
      <c r="BG174" s="104"/>
      <c r="BH174" s="104"/>
      <c r="BI174" s="104"/>
      <c r="BJ174" s="104"/>
      <c r="BK174" s="104"/>
      <c r="BL174" s="104"/>
      <c r="BM174" s="104"/>
      <c r="BN174" s="104"/>
      <c r="BO174" s="104"/>
      <c r="BP174" s="104"/>
      <c r="BQ174" s="104"/>
    </row>
    <row r="175" spans="2:69">
      <c r="B175" s="104"/>
      <c r="C175" s="155"/>
      <c r="D175" s="104"/>
      <c r="E175" s="104"/>
      <c r="F175" s="104"/>
      <c r="G175" s="104"/>
      <c r="H175" s="104"/>
      <c r="I175" s="104"/>
      <c r="J175" s="104"/>
      <c r="K175" s="104"/>
      <c r="L175" s="104"/>
      <c r="M175" s="147"/>
      <c r="N175" s="104"/>
      <c r="O175" s="104"/>
      <c r="P175" s="104"/>
      <c r="Q175" s="104"/>
      <c r="R175" s="104"/>
      <c r="S175" s="104"/>
      <c r="T175" s="104"/>
      <c r="U175" s="104"/>
      <c r="V175" s="104"/>
      <c r="W175" s="104"/>
      <c r="X175" s="104"/>
      <c r="Y175" s="104"/>
      <c r="Z175" s="104"/>
      <c r="AA175" s="104"/>
      <c r="AB175" s="10"/>
      <c r="AC175" s="104"/>
      <c r="AD175" s="10"/>
      <c r="AE175" s="147"/>
      <c r="AF175" s="104"/>
      <c r="AG175" s="104"/>
      <c r="AH175" s="104"/>
      <c r="AI175" s="104"/>
      <c r="AJ175" s="104"/>
      <c r="AK175" s="104"/>
      <c r="AL175" s="104"/>
      <c r="AM175" s="104"/>
      <c r="AN175" s="104"/>
      <c r="AO175" s="104"/>
      <c r="AP175" s="104"/>
      <c r="AQ175" s="104"/>
      <c r="AR175" s="104"/>
      <c r="AS175" s="104"/>
      <c r="AT175" s="104"/>
      <c r="AU175" s="104"/>
      <c r="AV175" s="104"/>
      <c r="AW175" s="104"/>
      <c r="AX175" s="104"/>
      <c r="AY175" s="104"/>
      <c r="AZ175" s="104"/>
      <c r="BA175" s="104"/>
      <c r="BB175" s="104"/>
      <c r="BC175" s="104"/>
      <c r="BD175" s="104"/>
      <c r="BE175" s="104"/>
      <c r="BF175" s="104"/>
      <c r="BG175" s="104"/>
      <c r="BH175" s="104"/>
      <c r="BI175" s="104"/>
      <c r="BJ175" s="104"/>
      <c r="BK175" s="104"/>
      <c r="BL175" s="104"/>
      <c r="BM175" s="104"/>
      <c r="BN175" s="104"/>
      <c r="BO175" s="104"/>
      <c r="BP175" s="104"/>
      <c r="BQ175" s="104"/>
    </row>
    <row r="176" spans="2:69">
      <c r="B176" s="104"/>
      <c r="C176" s="155"/>
      <c r="D176" s="104"/>
      <c r="E176" s="104"/>
      <c r="F176" s="104"/>
      <c r="G176" s="104"/>
      <c r="H176" s="104"/>
      <c r="I176" s="104"/>
      <c r="J176" s="104"/>
      <c r="K176" s="104"/>
      <c r="L176" s="104"/>
      <c r="M176" s="147"/>
      <c r="N176" s="104"/>
      <c r="O176" s="104"/>
      <c r="P176" s="104"/>
      <c r="Q176" s="104"/>
      <c r="R176" s="104"/>
      <c r="S176" s="104"/>
      <c r="T176" s="104"/>
      <c r="U176" s="104"/>
      <c r="V176" s="104"/>
      <c r="W176" s="104"/>
      <c r="X176" s="104"/>
      <c r="Y176" s="104"/>
      <c r="Z176" s="104"/>
      <c r="AA176" s="104"/>
      <c r="AB176" s="10"/>
      <c r="AC176" s="104"/>
      <c r="AD176" s="10"/>
      <c r="AE176" s="147"/>
      <c r="AF176" s="104"/>
      <c r="AG176" s="104"/>
      <c r="AH176" s="104"/>
      <c r="AI176" s="104"/>
      <c r="AJ176" s="104"/>
      <c r="AK176" s="104"/>
      <c r="AL176" s="104"/>
      <c r="AM176" s="104"/>
      <c r="AN176" s="104"/>
      <c r="AO176" s="104"/>
      <c r="AP176" s="104"/>
      <c r="AQ176" s="104"/>
      <c r="AR176" s="104"/>
      <c r="AS176" s="104"/>
      <c r="AT176" s="104"/>
      <c r="AU176" s="104"/>
      <c r="AV176" s="104"/>
      <c r="AW176" s="104"/>
      <c r="AX176" s="104"/>
      <c r="AY176" s="104"/>
      <c r="AZ176" s="104"/>
      <c r="BA176" s="104"/>
      <c r="BB176" s="104"/>
      <c r="BC176" s="104"/>
      <c r="BD176" s="104"/>
      <c r="BE176" s="104"/>
      <c r="BF176" s="104"/>
      <c r="BG176" s="104"/>
      <c r="BH176" s="104"/>
      <c r="BI176" s="104"/>
      <c r="BJ176" s="104"/>
      <c r="BK176" s="104"/>
      <c r="BL176" s="104"/>
      <c r="BM176" s="104"/>
      <c r="BN176" s="104"/>
      <c r="BO176" s="104"/>
      <c r="BP176" s="104"/>
      <c r="BQ176" s="104"/>
    </row>
    <row r="177" spans="2:69">
      <c r="B177" s="104"/>
      <c r="C177" s="155"/>
      <c r="D177" s="104"/>
      <c r="E177" s="104"/>
      <c r="F177" s="104"/>
      <c r="G177" s="104"/>
      <c r="H177" s="104"/>
      <c r="I177" s="104"/>
      <c r="J177" s="104"/>
      <c r="K177" s="104"/>
      <c r="L177" s="104"/>
      <c r="M177" s="147"/>
      <c r="N177" s="104"/>
      <c r="O177" s="104"/>
      <c r="P177" s="104"/>
      <c r="Q177" s="104"/>
      <c r="R177" s="104"/>
      <c r="S177" s="104"/>
      <c r="T177" s="104"/>
      <c r="U177" s="104"/>
      <c r="V177" s="104"/>
      <c r="W177" s="104"/>
      <c r="X177" s="104"/>
      <c r="Y177" s="104"/>
      <c r="Z177" s="104"/>
      <c r="AA177" s="104"/>
      <c r="AB177" s="10"/>
      <c r="AC177" s="104"/>
      <c r="AD177" s="10"/>
      <c r="AE177" s="147"/>
      <c r="AF177" s="104"/>
      <c r="AG177" s="104"/>
      <c r="AH177" s="104"/>
      <c r="AI177" s="104"/>
      <c r="AJ177" s="104"/>
      <c r="AK177" s="104"/>
      <c r="AL177" s="104"/>
      <c r="AM177" s="104"/>
      <c r="AN177" s="104"/>
      <c r="AO177" s="104"/>
      <c r="AP177" s="104"/>
      <c r="AQ177" s="104"/>
      <c r="AR177" s="104"/>
      <c r="AS177" s="104"/>
      <c r="AT177" s="104"/>
      <c r="AU177" s="104"/>
      <c r="AV177" s="104"/>
      <c r="AW177" s="104"/>
      <c r="AX177" s="104"/>
      <c r="AY177" s="104"/>
      <c r="AZ177" s="104"/>
      <c r="BA177" s="104"/>
      <c r="BB177" s="104"/>
      <c r="BC177" s="104"/>
      <c r="BD177" s="104"/>
      <c r="BE177" s="104"/>
      <c r="BF177" s="104"/>
      <c r="BG177" s="104"/>
      <c r="BH177" s="104"/>
      <c r="BI177" s="104"/>
      <c r="BJ177" s="104"/>
      <c r="BK177" s="104"/>
      <c r="BL177" s="104"/>
      <c r="BM177" s="104"/>
      <c r="BN177" s="104"/>
      <c r="BO177" s="104"/>
      <c r="BP177" s="104"/>
      <c r="BQ177" s="104"/>
    </row>
    <row r="178" spans="2:69">
      <c r="B178" s="104"/>
      <c r="C178" s="155"/>
      <c r="D178" s="104"/>
      <c r="E178" s="104"/>
      <c r="F178" s="104"/>
      <c r="G178" s="104"/>
      <c r="H178" s="104"/>
      <c r="I178" s="104"/>
      <c r="J178" s="104"/>
      <c r="K178" s="104"/>
      <c r="L178" s="104"/>
      <c r="M178" s="147"/>
      <c r="N178" s="104"/>
      <c r="O178" s="104"/>
      <c r="P178" s="104"/>
      <c r="Q178" s="104"/>
      <c r="R178" s="104"/>
      <c r="S178" s="104"/>
      <c r="T178" s="104"/>
      <c r="U178" s="104"/>
      <c r="V178" s="104"/>
      <c r="W178" s="104"/>
      <c r="X178" s="104"/>
      <c r="Y178" s="104"/>
      <c r="Z178" s="104"/>
      <c r="AA178" s="104"/>
      <c r="AB178" s="10"/>
      <c r="AC178" s="104"/>
      <c r="AD178" s="10"/>
      <c r="AE178" s="147"/>
      <c r="AF178" s="104"/>
      <c r="AG178" s="104"/>
      <c r="AH178" s="104"/>
      <c r="AI178" s="104"/>
      <c r="AJ178" s="104"/>
      <c r="AK178" s="104"/>
      <c r="AL178" s="104"/>
      <c r="AM178" s="104"/>
      <c r="AN178" s="104"/>
      <c r="AO178" s="104"/>
      <c r="AP178" s="104"/>
      <c r="AQ178" s="104"/>
      <c r="AR178" s="104"/>
      <c r="AS178" s="104"/>
      <c r="AT178" s="104"/>
      <c r="AU178" s="104"/>
      <c r="AV178" s="104"/>
      <c r="AW178" s="104"/>
      <c r="AX178" s="104"/>
      <c r="AY178" s="104"/>
      <c r="AZ178" s="104"/>
      <c r="BA178" s="104"/>
      <c r="BB178" s="104"/>
      <c r="BC178" s="104"/>
      <c r="BD178" s="104"/>
      <c r="BE178" s="104"/>
      <c r="BF178" s="104"/>
      <c r="BG178" s="104"/>
      <c r="BH178" s="104"/>
      <c r="BI178" s="104"/>
      <c r="BJ178" s="104"/>
      <c r="BK178" s="104"/>
      <c r="BL178" s="104"/>
      <c r="BM178" s="104"/>
      <c r="BN178" s="104"/>
      <c r="BO178" s="104"/>
      <c r="BP178" s="104"/>
      <c r="BQ178" s="104"/>
    </row>
    <row r="179" spans="2:69">
      <c r="B179" s="104"/>
      <c r="C179" s="155"/>
      <c r="D179" s="104"/>
      <c r="E179" s="104"/>
      <c r="F179" s="104"/>
      <c r="G179" s="104"/>
      <c r="H179" s="104"/>
      <c r="I179" s="104"/>
      <c r="J179" s="104"/>
      <c r="K179" s="104"/>
      <c r="L179" s="104"/>
      <c r="M179" s="147"/>
      <c r="N179" s="104"/>
      <c r="O179" s="104"/>
      <c r="P179" s="104"/>
      <c r="Q179" s="104"/>
      <c r="R179" s="104"/>
      <c r="S179" s="104"/>
      <c r="T179" s="104"/>
      <c r="U179" s="104"/>
      <c r="V179" s="104"/>
      <c r="W179" s="104"/>
      <c r="X179" s="104"/>
      <c r="Y179" s="104"/>
      <c r="Z179" s="104"/>
      <c r="AA179" s="104"/>
      <c r="AB179" s="10"/>
      <c r="AC179" s="104"/>
      <c r="AD179" s="10"/>
      <c r="AE179" s="147"/>
      <c r="AF179" s="104"/>
      <c r="AG179" s="104"/>
      <c r="AH179" s="104"/>
      <c r="AI179" s="104"/>
      <c r="AJ179" s="104"/>
      <c r="AK179" s="104"/>
      <c r="AL179" s="104"/>
      <c r="AM179" s="104"/>
      <c r="AN179" s="104"/>
      <c r="AO179" s="104"/>
      <c r="AP179" s="104"/>
      <c r="AQ179" s="104"/>
      <c r="AR179" s="104"/>
      <c r="AS179" s="104"/>
      <c r="AT179" s="104"/>
      <c r="AU179" s="104"/>
      <c r="AV179" s="104"/>
      <c r="AW179" s="104"/>
      <c r="AX179" s="104"/>
      <c r="AY179" s="104"/>
      <c r="AZ179" s="104"/>
      <c r="BA179" s="104"/>
      <c r="BB179" s="104"/>
      <c r="BC179" s="104"/>
      <c r="BD179" s="104"/>
      <c r="BE179" s="104"/>
      <c r="BF179" s="104"/>
      <c r="BG179" s="104"/>
      <c r="BH179" s="104"/>
      <c r="BI179" s="104"/>
      <c r="BJ179" s="104"/>
      <c r="BK179" s="104"/>
      <c r="BL179" s="104"/>
      <c r="BM179" s="104"/>
      <c r="BN179" s="104"/>
      <c r="BO179" s="104"/>
      <c r="BP179" s="104"/>
      <c r="BQ179" s="104"/>
    </row>
    <row r="180" spans="2:69">
      <c r="B180" s="104"/>
      <c r="C180" s="155"/>
      <c r="D180" s="104"/>
      <c r="E180" s="104"/>
      <c r="F180" s="104"/>
      <c r="G180" s="104"/>
      <c r="H180" s="104"/>
      <c r="I180" s="104"/>
      <c r="J180" s="104"/>
      <c r="K180" s="104"/>
      <c r="L180" s="104"/>
      <c r="M180" s="147"/>
      <c r="N180" s="104"/>
      <c r="O180" s="104"/>
      <c r="P180" s="104"/>
      <c r="Q180" s="104"/>
      <c r="R180" s="104"/>
      <c r="S180" s="104"/>
      <c r="T180" s="104"/>
      <c r="U180" s="104"/>
      <c r="V180" s="104"/>
      <c r="W180" s="104"/>
      <c r="X180" s="104"/>
      <c r="Y180" s="104"/>
      <c r="Z180" s="104"/>
      <c r="AA180" s="104"/>
      <c r="AB180" s="10"/>
      <c r="AC180" s="104"/>
      <c r="AD180" s="10"/>
      <c r="AE180" s="147"/>
      <c r="AF180" s="104"/>
      <c r="AG180" s="104"/>
      <c r="AH180" s="104"/>
      <c r="AI180" s="104"/>
      <c r="AJ180" s="104"/>
      <c r="AK180" s="104"/>
      <c r="AL180" s="104"/>
      <c r="AM180" s="104"/>
      <c r="AN180" s="104"/>
      <c r="AO180" s="104"/>
      <c r="AP180" s="104"/>
      <c r="AQ180" s="104"/>
      <c r="AR180" s="104"/>
      <c r="AS180" s="104"/>
      <c r="AT180" s="104"/>
      <c r="AU180" s="104"/>
      <c r="AV180" s="104"/>
      <c r="AW180" s="104"/>
      <c r="AX180" s="104"/>
      <c r="AY180" s="104"/>
      <c r="AZ180" s="104"/>
      <c r="BA180" s="104"/>
      <c r="BB180" s="104"/>
      <c r="BC180" s="104"/>
      <c r="BD180" s="104"/>
      <c r="BE180" s="104"/>
      <c r="BF180" s="104"/>
      <c r="BG180" s="104"/>
      <c r="BH180" s="104"/>
      <c r="BI180" s="104"/>
      <c r="BJ180" s="104"/>
      <c r="BK180" s="104"/>
      <c r="BL180" s="104"/>
      <c r="BM180" s="104"/>
      <c r="BN180" s="104"/>
      <c r="BO180" s="104"/>
      <c r="BP180" s="104"/>
      <c r="BQ180" s="104"/>
    </row>
    <row r="181" spans="2:69">
      <c r="B181" s="104"/>
      <c r="C181" s="155"/>
      <c r="D181" s="104"/>
      <c r="E181" s="104"/>
      <c r="F181" s="104"/>
      <c r="G181" s="104"/>
      <c r="H181" s="104"/>
      <c r="I181" s="104"/>
      <c r="J181" s="104"/>
      <c r="K181" s="104"/>
      <c r="L181" s="104"/>
      <c r="M181" s="147"/>
      <c r="N181" s="104"/>
      <c r="O181" s="104"/>
      <c r="P181" s="104"/>
      <c r="Q181" s="104"/>
      <c r="R181" s="104"/>
      <c r="S181" s="104"/>
      <c r="T181" s="104"/>
      <c r="U181" s="104"/>
      <c r="V181" s="104"/>
      <c r="W181" s="104"/>
      <c r="X181" s="104"/>
      <c r="Y181" s="104"/>
      <c r="Z181" s="104"/>
      <c r="AA181" s="104"/>
      <c r="AB181" s="10"/>
      <c r="AC181" s="104"/>
      <c r="AD181" s="10"/>
      <c r="AE181" s="147"/>
      <c r="AF181" s="104"/>
      <c r="AG181" s="104"/>
      <c r="AH181" s="104"/>
      <c r="AI181" s="104"/>
      <c r="AJ181" s="104"/>
      <c r="AK181" s="104"/>
      <c r="AL181" s="104"/>
      <c r="AM181" s="104"/>
      <c r="AN181" s="104"/>
      <c r="AO181" s="104"/>
      <c r="AP181" s="104"/>
      <c r="AQ181" s="104"/>
      <c r="AR181" s="104"/>
      <c r="AS181" s="104"/>
      <c r="AT181" s="104"/>
      <c r="AU181" s="104"/>
      <c r="AV181" s="104"/>
      <c r="AW181" s="104"/>
      <c r="AX181" s="104"/>
      <c r="AY181" s="104"/>
      <c r="AZ181" s="104"/>
      <c r="BA181" s="104"/>
      <c r="BB181" s="104"/>
      <c r="BC181" s="104"/>
      <c r="BD181" s="104"/>
      <c r="BE181" s="104"/>
      <c r="BF181" s="104"/>
      <c r="BG181" s="104"/>
      <c r="BH181" s="104"/>
      <c r="BI181" s="104"/>
      <c r="BJ181" s="104"/>
      <c r="BK181" s="104"/>
      <c r="BL181" s="104"/>
      <c r="BM181" s="104"/>
      <c r="BN181" s="104"/>
      <c r="BO181" s="104"/>
      <c r="BP181" s="104"/>
      <c r="BQ181" s="104"/>
    </row>
    <row r="182" spans="2:69">
      <c r="B182" s="104"/>
      <c r="C182" s="155"/>
      <c r="D182" s="104"/>
      <c r="E182" s="104"/>
      <c r="F182" s="104"/>
      <c r="G182" s="104"/>
      <c r="H182" s="104"/>
      <c r="I182" s="104"/>
      <c r="J182" s="104"/>
      <c r="K182" s="104"/>
      <c r="L182" s="104"/>
      <c r="M182" s="147"/>
      <c r="N182" s="104"/>
      <c r="O182" s="104"/>
      <c r="P182" s="104"/>
      <c r="Q182" s="104"/>
      <c r="R182" s="104"/>
      <c r="S182" s="104"/>
      <c r="T182" s="104"/>
      <c r="U182" s="104"/>
      <c r="V182" s="104"/>
      <c r="W182" s="104"/>
      <c r="X182" s="104"/>
      <c r="Y182" s="104"/>
      <c r="Z182" s="104"/>
      <c r="AA182" s="104"/>
      <c r="AB182" s="10"/>
      <c r="AC182" s="104"/>
      <c r="AD182" s="10"/>
      <c r="AE182" s="147"/>
      <c r="AF182" s="104"/>
      <c r="AG182" s="104"/>
      <c r="AH182" s="104"/>
      <c r="AI182" s="104"/>
      <c r="AJ182" s="104"/>
      <c r="AK182" s="104"/>
      <c r="AL182" s="104"/>
      <c r="AM182" s="104"/>
      <c r="AN182" s="104"/>
      <c r="AO182" s="104"/>
      <c r="AP182" s="104"/>
      <c r="AQ182" s="104"/>
      <c r="AR182" s="104"/>
      <c r="AS182" s="104"/>
      <c r="AT182" s="104"/>
      <c r="AU182" s="104"/>
      <c r="AV182" s="104"/>
      <c r="AW182" s="104"/>
      <c r="AX182" s="104"/>
      <c r="AY182" s="104"/>
      <c r="AZ182" s="104"/>
      <c r="BA182" s="104"/>
      <c r="BB182" s="104"/>
      <c r="BC182" s="104"/>
      <c r="BD182" s="104"/>
      <c r="BE182" s="104"/>
      <c r="BF182" s="104"/>
      <c r="BG182" s="104"/>
      <c r="BH182" s="104"/>
      <c r="BI182" s="104"/>
      <c r="BJ182" s="104"/>
      <c r="BK182" s="104"/>
      <c r="BL182" s="104"/>
      <c r="BM182" s="104"/>
      <c r="BN182" s="104"/>
      <c r="BO182" s="104"/>
      <c r="BP182" s="104"/>
      <c r="BQ182" s="104"/>
    </row>
    <row r="183" spans="2:69">
      <c r="B183" s="104"/>
      <c r="C183" s="155"/>
      <c r="D183" s="104"/>
      <c r="E183" s="104"/>
      <c r="F183" s="104"/>
      <c r="G183" s="104"/>
      <c r="H183" s="104"/>
      <c r="I183" s="104"/>
      <c r="J183" s="104"/>
      <c r="K183" s="104"/>
      <c r="L183" s="104"/>
      <c r="M183" s="147"/>
      <c r="N183" s="104"/>
      <c r="O183" s="104"/>
      <c r="P183" s="104"/>
      <c r="Q183" s="104"/>
      <c r="R183" s="104"/>
      <c r="S183" s="104"/>
      <c r="T183" s="104"/>
      <c r="U183" s="104"/>
      <c r="V183" s="104"/>
      <c r="W183" s="104"/>
      <c r="X183" s="104"/>
      <c r="Y183" s="104"/>
      <c r="Z183" s="104"/>
      <c r="AA183" s="104"/>
      <c r="AB183" s="10"/>
      <c r="AC183" s="104"/>
      <c r="AD183" s="10"/>
      <c r="AE183" s="147"/>
      <c r="AF183" s="104"/>
      <c r="AG183" s="104"/>
      <c r="AH183" s="104"/>
      <c r="AI183" s="104"/>
      <c r="AJ183" s="104"/>
      <c r="AK183" s="104"/>
      <c r="AL183" s="104"/>
      <c r="AM183" s="104"/>
      <c r="AN183" s="104"/>
      <c r="AO183" s="104"/>
      <c r="AP183" s="104"/>
      <c r="AQ183" s="104"/>
      <c r="AR183" s="104"/>
      <c r="AS183" s="104"/>
      <c r="AT183" s="104"/>
      <c r="AU183" s="104"/>
      <c r="AV183" s="104"/>
      <c r="AW183" s="104"/>
      <c r="AX183" s="104"/>
      <c r="AY183" s="104"/>
      <c r="AZ183" s="104"/>
      <c r="BA183" s="104"/>
      <c r="BB183" s="104"/>
      <c r="BC183" s="104"/>
      <c r="BD183" s="104"/>
      <c r="BE183" s="104"/>
      <c r="BF183" s="104"/>
      <c r="BG183" s="104"/>
      <c r="BH183" s="104"/>
      <c r="BI183" s="104"/>
      <c r="BJ183" s="104"/>
      <c r="BK183" s="104"/>
      <c r="BL183" s="104"/>
      <c r="BM183" s="104"/>
      <c r="BN183" s="104"/>
      <c r="BO183" s="104"/>
      <c r="BP183" s="104"/>
      <c r="BQ183" s="104"/>
    </row>
    <row r="184" spans="2:69">
      <c r="B184" s="104"/>
      <c r="C184" s="155"/>
      <c r="D184" s="104"/>
      <c r="E184" s="104"/>
      <c r="F184" s="104"/>
      <c r="G184" s="104"/>
      <c r="H184" s="104"/>
      <c r="I184" s="104"/>
      <c r="J184" s="104"/>
      <c r="K184" s="104"/>
      <c r="L184" s="104"/>
      <c r="M184" s="147"/>
      <c r="N184" s="104"/>
      <c r="O184" s="104"/>
      <c r="P184" s="104"/>
      <c r="Q184" s="104"/>
      <c r="R184" s="104"/>
      <c r="S184" s="104"/>
      <c r="T184" s="104"/>
      <c r="U184" s="104"/>
      <c r="V184" s="104"/>
      <c r="W184" s="104"/>
      <c r="X184" s="104"/>
      <c r="Y184" s="104"/>
      <c r="Z184" s="104"/>
      <c r="AA184" s="104"/>
      <c r="AB184" s="10"/>
      <c r="AC184" s="104"/>
      <c r="AD184" s="10"/>
      <c r="AE184" s="147"/>
      <c r="AF184" s="104"/>
      <c r="AG184" s="104"/>
      <c r="AH184" s="104"/>
      <c r="AI184" s="104"/>
      <c r="AJ184" s="104"/>
      <c r="AK184" s="104"/>
      <c r="AL184" s="104"/>
      <c r="AM184" s="104"/>
      <c r="AN184" s="104"/>
      <c r="AO184" s="104"/>
      <c r="AP184" s="104"/>
      <c r="AQ184" s="104"/>
      <c r="AR184" s="104"/>
      <c r="AS184" s="104"/>
      <c r="AT184" s="104"/>
      <c r="AU184" s="104"/>
      <c r="AV184" s="104"/>
      <c r="AW184" s="104"/>
      <c r="AX184" s="104"/>
      <c r="AY184" s="104"/>
      <c r="AZ184" s="104"/>
      <c r="BA184" s="104"/>
      <c r="BB184" s="104"/>
      <c r="BC184" s="104"/>
      <c r="BD184" s="104"/>
      <c r="BE184" s="104"/>
      <c r="BF184" s="104"/>
      <c r="BG184" s="104"/>
      <c r="BH184" s="104"/>
      <c r="BI184" s="104"/>
      <c r="BJ184" s="104"/>
      <c r="BK184" s="104"/>
      <c r="BL184" s="104"/>
      <c r="BM184" s="104"/>
      <c r="BN184" s="104"/>
      <c r="BO184" s="104"/>
      <c r="BP184" s="104"/>
      <c r="BQ184" s="104"/>
    </row>
    <row r="185" spans="2:69">
      <c r="B185" s="104"/>
      <c r="C185" s="155"/>
      <c r="D185" s="104"/>
      <c r="E185" s="104"/>
      <c r="F185" s="104"/>
      <c r="G185" s="104"/>
      <c r="H185" s="104"/>
      <c r="I185" s="104"/>
      <c r="J185" s="104"/>
      <c r="K185" s="104"/>
      <c r="L185" s="104"/>
      <c r="M185" s="147"/>
      <c r="N185" s="104"/>
      <c r="O185" s="104"/>
      <c r="P185" s="104"/>
      <c r="Q185" s="104"/>
      <c r="R185" s="104"/>
      <c r="S185" s="104"/>
      <c r="T185" s="104"/>
      <c r="U185" s="104"/>
      <c r="V185" s="104"/>
      <c r="W185" s="104"/>
      <c r="X185" s="104"/>
      <c r="Y185" s="104"/>
      <c r="Z185" s="104"/>
      <c r="AA185" s="104"/>
      <c r="AB185" s="10"/>
      <c r="AC185" s="104"/>
      <c r="AD185" s="10"/>
      <c r="AE185" s="147"/>
      <c r="AF185" s="104"/>
      <c r="AG185" s="104"/>
      <c r="AH185" s="104"/>
      <c r="AI185" s="104"/>
      <c r="AJ185" s="104"/>
      <c r="AK185" s="104"/>
      <c r="AL185" s="104"/>
      <c r="AM185" s="104"/>
      <c r="AN185" s="104"/>
      <c r="AO185" s="104"/>
      <c r="AP185" s="104"/>
      <c r="AQ185" s="104"/>
      <c r="AR185" s="104"/>
      <c r="AS185" s="104"/>
      <c r="AT185" s="104"/>
      <c r="AU185" s="104"/>
      <c r="AV185" s="104"/>
      <c r="AW185" s="104"/>
      <c r="AX185" s="104"/>
      <c r="AY185" s="104"/>
      <c r="AZ185" s="104"/>
      <c r="BA185" s="104"/>
      <c r="BB185" s="104"/>
      <c r="BC185" s="104"/>
      <c r="BD185" s="104"/>
      <c r="BE185" s="104"/>
      <c r="BF185" s="104"/>
      <c r="BG185" s="104"/>
      <c r="BH185" s="104"/>
      <c r="BI185" s="104"/>
      <c r="BJ185" s="104"/>
      <c r="BK185" s="104"/>
      <c r="BL185" s="104"/>
      <c r="BM185" s="104"/>
      <c r="BN185" s="104"/>
      <c r="BO185" s="104"/>
      <c r="BP185" s="104"/>
      <c r="BQ185" s="104"/>
    </row>
    <row r="186" spans="2:69">
      <c r="B186" s="104"/>
      <c r="C186" s="155"/>
      <c r="D186" s="104"/>
      <c r="E186" s="104"/>
      <c r="F186" s="104"/>
      <c r="G186" s="104"/>
      <c r="H186" s="104"/>
      <c r="I186" s="104"/>
      <c r="J186" s="104"/>
      <c r="K186" s="104"/>
      <c r="L186" s="104"/>
      <c r="M186" s="147"/>
      <c r="N186" s="104"/>
      <c r="O186" s="104"/>
      <c r="P186" s="104"/>
      <c r="Q186" s="104"/>
      <c r="R186" s="104"/>
      <c r="S186" s="104"/>
      <c r="T186" s="104"/>
      <c r="U186" s="104"/>
      <c r="V186" s="104"/>
      <c r="W186" s="104"/>
      <c r="X186" s="104"/>
      <c r="Y186" s="104"/>
      <c r="Z186" s="104"/>
      <c r="AA186" s="104"/>
      <c r="AB186" s="10"/>
      <c r="AC186" s="104"/>
      <c r="AD186" s="10"/>
      <c r="AE186" s="147"/>
      <c r="AF186" s="104"/>
      <c r="AG186" s="104"/>
      <c r="AH186" s="104"/>
      <c r="AI186" s="104"/>
      <c r="AJ186" s="104"/>
      <c r="AK186" s="104"/>
      <c r="AL186" s="104"/>
      <c r="AM186" s="104"/>
      <c r="AN186" s="104"/>
      <c r="AO186" s="104"/>
      <c r="AP186" s="104"/>
      <c r="AQ186" s="104"/>
      <c r="AR186" s="104"/>
      <c r="AS186" s="104"/>
      <c r="AT186" s="104"/>
      <c r="AU186" s="104"/>
      <c r="AV186" s="104"/>
      <c r="AW186" s="104"/>
      <c r="AX186" s="104"/>
      <c r="AY186" s="104"/>
      <c r="AZ186" s="104"/>
      <c r="BA186" s="104"/>
      <c r="BB186" s="104"/>
      <c r="BC186" s="104"/>
      <c r="BD186" s="104"/>
      <c r="BE186" s="104"/>
      <c r="BF186" s="104"/>
      <c r="BG186" s="104"/>
      <c r="BH186" s="104"/>
      <c r="BI186" s="104"/>
      <c r="BJ186" s="104"/>
      <c r="BK186" s="104"/>
      <c r="BL186" s="104"/>
      <c r="BM186" s="104"/>
      <c r="BN186" s="104"/>
      <c r="BO186" s="104"/>
      <c r="BP186" s="104"/>
      <c r="BQ186" s="104"/>
    </row>
    <row r="187" spans="2:69">
      <c r="B187" s="104"/>
      <c r="C187" s="155"/>
      <c r="D187" s="104"/>
      <c r="E187" s="104"/>
      <c r="F187" s="104"/>
      <c r="G187" s="104"/>
      <c r="H187" s="104"/>
      <c r="I187" s="104"/>
      <c r="J187" s="104"/>
      <c r="K187" s="104"/>
      <c r="L187" s="104"/>
      <c r="M187" s="147"/>
      <c r="N187" s="104"/>
      <c r="O187" s="104"/>
      <c r="P187" s="104"/>
      <c r="Q187" s="104"/>
      <c r="R187" s="104"/>
      <c r="S187" s="104"/>
      <c r="T187" s="104"/>
      <c r="U187" s="104"/>
      <c r="V187" s="104"/>
      <c r="W187" s="104"/>
      <c r="X187" s="104"/>
      <c r="Y187" s="104"/>
      <c r="Z187" s="104"/>
      <c r="AA187" s="104"/>
      <c r="AB187" s="10"/>
      <c r="AC187" s="104"/>
      <c r="AD187" s="10"/>
      <c r="AE187" s="147"/>
      <c r="AF187" s="104"/>
      <c r="AG187" s="104"/>
      <c r="AH187" s="104"/>
      <c r="AI187" s="104"/>
      <c r="AJ187" s="104"/>
      <c r="AK187" s="104"/>
      <c r="AL187" s="104"/>
      <c r="AM187" s="104"/>
      <c r="AN187" s="104"/>
      <c r="AO187" s="104"/>
      <c r="AP187" s="104"/>
      <c r="AQ187" s="104"/>
      <c r="AR187" s="104"/>
      <c r="AS187" s="104"/>
      <c r="AT187" s="104"/>
      <c r="AU187" s="104"/>
      <c r="AV187" s="104"/>
      <c r="AW187" s="104"/>
      <c r="AX187" s="104"/>
      <c r="AY187" s="104"/>
      <c r="AZ187" s="104"/>
      <c r="BA187" s="104"/>
      <c r="BB187" s="104"/>
      <c r="BC187" s="104"/>
      <c r="BD187" s="104"/>
      <c r="BE187" s="104"/>
      <c r="BF187" s="104"/>
      <c r="BG187" s="104"/>
      <c r="BH187" s="104"/>
      <c r="BI187" s="104"/>
      <c r="BJ187" s="104"/>
      <c r="BK187" s="104"/>
      <c r="BL187" s="104"/>
      <c r="BM187" s="104"/>
      <c r="BN187" s="104"/>
      <c r="BO187" s="104"/>
      <c r="BP187" s="104"/>
      <c r="BQ187" s="104"/>
    </row>
    <row r="188" spans="2:69">
      <c r="B188" s="104"/>
      <c r="C188" s="155"/>
      <c r="D188" s="104"/>
      <c r="E188" s="104"/>
      <c r="F188" s="104"/>
      <c r="G188" s="104"/>
      <c r="H188" s="104"/>
      <c r="I188" s="104"/>
      <c r="J188" s="104"/>
      <c r="K188" s="104"/>
      <c r="L188" s="104"/>
      <c r="M188" s="147"/>
      <c r="N188" s="104"/>
      <c r="O188" s="104"/>
      <c r="P188" s="104"/>
      <c r="Q188" s="104"/>
      <c r="R188" s="104"/>
      <c r="S188" s="104"/>
      <c r="T188" s="104"/>
      <c r="U188" s="104"/>
      <c r="V188" s="104"/>
      <c r="W188" s="104"/>
      <c r="X188" s="104"/>
      <c r="Y188" s="104"/>
      <c r="Z188" s="104"/>
      <c r="AA188" s="104"/>
      <c r="AB188" s="10"/>
      <c r="AC188" s="104"/>
      <c r="AD188" s="10"/>
      <c r="AE188" s="147"/>
      <c r="AF188" s="104"/>
      <c r="AG188" s="104"/>
      <c r="AH188" s="104"/>
      <c r="AI188" s="104"/>
      <c r="AJ188" s="104"/>
      <c r="AK188" s="104"/>
      <c r="AL188" s="104"/>
      <c r="AM188" s="104"/>
      <c r="AN188" s="104"/>
      <c r="AO188" s="104"/>
      <c r="AP188" s="104"/>
      <c r="AQ188" s="104"/>
      <c r="AR188" s="104"/>
      <c r="AS188" s="104"/>
      <c r="AT188" s="104"/>
      <c r="AU188" s="104"/>
      <c r="AV188" s="104"/>
      <c r="AW188" s="104"/>
      <c r="AX188" s="104"/>
      <c r="AY188" s="104"/>
      <c r="AZ188" s="104"/>
      <c r="BA188" s="104"/>
      <c r="BB188" s="104"/>
      <c r="BC188" s="104"/>
      <c r="BD188" s="104"/>
      <c r="BE188" s="104"/>
      <c r="BF188" s="104"/>
      <c r="BG188" s="104"/>
      <c r="BH188" s="104"/>
      <c r="BI188" s="104"/>
      <c r="BJ188" s="104"/>
      <c r="BK188" s="104"/>
      <c r="BL188" s="104"/>
      <c r="BM188" s="104"/>
      <c r="BN188" s="104"/>
      <c r="BO188" s="104"/>
      <c r="BP188" s="104"/>
      <c r="BQ188" s="104"/>
    </row>
    <row r="189" spans="2:69">
      <c r="B189" s="104"/>
      <c r="C189" s="155"/>
      <c r="D189" s="104"/>
      <c r="E189" s="104"/>
      <c r="F189" s="104"/>
      <c r="G189" s="104"/>
      <c r="H189" s="104"/>
      <c r="I189" s="104"/>
      <c r="J189" s="104"/>
      <c r="K189" s="104"/>
      <c r="L189" s="104"/>
      <c r="M189" s="147"/>
      <c r="N189" s="104"/>
      <c r="O189" s="104"/>
      <c r="P189" s="104"/>
      <c r="Q189" s="104"/>
      <c r="R189" s="104"/>
      <c r="S189" s="104"/>
      <c r="T189" s="104"/>
      <c r="U189" s="104"/>
      <c r="V189" s="104"/>
      <c r="W189" s="104"/>
      <c r="X189" s="104"/>
      <c r="Y189" s="104"/>
      <c r="Z189" s="104"/>
      <c r="AA189" s="104"/>
      <c r="AB189" s="10"/>
      <c r="AC189" s="104"/>
      <c r="AD189" s="10"/>
      <c r="AE189" s="147"/>
      <c r="AF189" s="104"/>
      <c r="AG189" s="104"/>
      <c r="AH189" s="104"/>
      <c r="AI189" s="104"/>
      <c r="AJ189" s="104"/>
      <c r="AK189" s="104"/>
      <c r="AL189" s="104"/>
      <c r="AM189" s="104"/>
      <c r="AN189" s="104"/>
      <c r="AO189" s="104"/>
      <c r="AP189" s="104"/>
      <c r="AQ189" s="104"/>
      <c r="AR189" s="104"/>
      <c r="AS189" s="104"/>
      <c r="AT189" s="104"/>
      <c r="AU189" s="104"/>
      <c r="AV189" s="104"/>
      <c r="AW189" s="104"/>
      <c r="AX189" s="104"/>
      <c r="AY189" s="104"/>
      <c r="AZ189" s="104"/>
      <c r="BA189" s="104"/>
      <c r="BB189" s="104"/>
      <c r="BC189" s="104"/>
      <c r="BD189" s="104"/>
      <c r="BE189" s="104"/>
      <c r="BF189" s="104"/>
      <c r="BG189" s="104"/>
      <c r="BH189" s="104"/>
      <c r="BI189" s="104"/>
      <c r="BJ189" s="104"/>
      <c r="BK189" s="104"/>
      <c r="BL189" s="104"/>
      <c r="BM189" s="104"/>
      <c r="BN189" s="104"/>
      <c r="BO189" s="104"/>
      <c r="BP189" s="104"/>
      <c r="BQ189" s="104"/>
    </row>
    <row r="190" spans="2:69">
      <c r="B190" s="104"/>
      <c r="C190" s="155"/>
      <c r="D190" s="104"/>
      <c r="E190" s="104"/>
      <c r="F190" s="104"/>
      <c r="G190" s="104"/>
      <c r="H190" s="104"/>
      <c r="I190" s="104"/>
      <c r="J190" s="104"/>
      <c r="K190" s="104"/>
      <c r="L190" s="104"/>
      <c r="M190" s="147"/>
      <c r="N190" s="104"/>
      <c r="O190" s="104"/>
      <c r="P190" s="104"/>
      <c r="Q190" s="104"/>
      <c r="R190" s="104"/>
      <c r="S190" s="104"/>
      <c r="T190" s="104"/>
      <c r="U190" s="104"/>
      <c r="V190" s="104"/>
      <c r="W190" s="104"/>
      <c r="X190" s="104"/>
      <c r="Y190" s="104"/>
      <c r="Z190" s="104"/>
      <c r="AA190" s="104"/>
      <c r="AB190" s="10"/>
      <c r="AC190" s="104"/>
      <c r="AD190" s="10"/>
      <c r="AE190" s="147"/>
      <c r="AF190" s="104"/>
      <c r="AG190" s="104"/>
      <c r="AH190" s="104"/>
      <c r="AI190" s="104"/>
      <c r="AJ190" s="104"/>
      <c r="AK190" s="104"/>
      <c r="AL190" s="104"/>
      <c r="AM190" s="104"/>
      <c r="AN190" s="104"/>
      <c r="AO190" s="104"/>
      <c r="AP190" s="104"/>
      <c r="AQ190" s="104"/>
      <c r="AR190" s="104"/>
      <c r="AS190" s="104"/>
      <c r="AT190" s="104"/>
      <c r="AU190" s="104"/>
      <c r="AV190" s="104"/>
      <c r="AW190" s="104"/>
      <c r="AX190" s="104"/>
      <c r="AY190" s="104"/>
      <c r="AZ190" s="104"/>
      <c r="BA190" s="104"/>
      <c r="BB190" s="104"/>
      <c r="BC190" s="104"/>
      <c r="BD190" s="104"/>
      <c r="BE190" s="104"/>
      <c r="BF190" s="104"/>
      <c r="BG190" s="104"/>
      <c r="BH190" s="104"/>
      <c r="BI190" s="104"/>
      <c r="BJ190" s="104"/>
      <c r="BK190" s="104"/>
      <c r="BL190" s="104"/>
      <c r="BM190" s="104"/>
      <c r="BN190" s="104"/>
      <c r="BO190" s="104"/>
      <c r="BP190" s="104"/>
      <c r="BQ190" s="104"/>
    </row>
    <row r="191" spans="2:69">
      <c r="B191" s="104"/>
      <c r="C191" s="155"/>
      <c r="D191" s="104"/>
      <c r="E191" s="104"/>
      <c r="F191" s="104"/>
      <c r="G191" s="104"/>
      <c r="H191" s="104"/>
      <c r="I191" s="104"/>
      <c r="J191" s="104"/>
      <c r="K191" s="104"/>
      <c r="L191" s="104"/>
      <c r="M191" s="147"/>
      <c r="N191" s="104"/>
      <c r="O191" s="104"/>
      <c r="P191" s="104"/>
      <c r="Q191" s="104"/>
      <c r="R191" s="104"/>
      <c r="S191" s="104"/>
      <c r="T191" s="104"/>
      <c r="U191" s="104"/>
      <c r="V191" s="104"/>
      <c r="W191" s="104"/>
      <c r="X191" s="104"/>
      <c r="Y191" s="104"/>
      <c r="Z191" s="104"/>
      <c r="AA191" s="104"/>
      <c r="AB191" s="10"/>
      <c r="AC191" s="104"/>
      <c r="AD191" s="10"/>
      <c r="AE191" s="147"/>
      <c r="AF191" s="104"/>
      <c r="AG191" s="104"/>
      <c r="AH191" s="104"/>
      <c r="AI191" s="104"/>
      <c r="AJ191" s="104"/>
      <c r="AK191" s="104"/>
      <c r="AL191" s="104"/>
      <c r="AM191" s="104"/>
      <c r="AN191" s="104"/>
      <c r="AO191" s="104"/>
      <c r="AP191" s="104"/>
      <c r="AQ191" s="104"/>
      <c r="AR191" s="104"/>
      <c r="AS191" s="104"/>
      <c r="AT191" s="104"/>
      <c r="AU191" s="104"/>
      <c r="AV191" s="104"/>
      <c r="AW191" s="104"/>
      <c r="AX191" s="104"/>
      <c r="AY191" s="104"/>
      <c r="AZ191" s="104"/>
      <c r="BA191" s="104"/>
      <c r="BB191" s="104"/>
      <c r="BC191" s="104"/>
      <c r="BD191" s="104"/>
      <c r="BE191" s="104"/>
      <c r="BF191" s="104"/>
      <c r="BG191" s="104"/>
      <c r="BH191" s="104"/>
      <c r="BI191" s="104"/>
      <c r="BJ191" s="104"/>
      <c r="BK191" s="104"/>
      <c r="BL191" s="104"/>
      <c r="BM191" s="104"/>
      <c r="BN191" s="104"/>
      <c r="BO191" s="104"/>
      <c r="BP191" s="104"/>
      <c r="BQ191" s="104"/>
    </row>
    <row r="192" spans="2:69">
      <c r="B192" s="104"/>
      <c r="C192" s="155"/>
      <c r="D192" s="104"/>
      <c r="E192" s="104"/>
      <c r="F192" s="104"/>
      <c r="G192" s="104"/>
      <c r="H192" s="104"/>
      <c r="I192" s="104"/>
      <c r="J192" s="104"/>
      <c r="K192" s="104"/>
      <c r="L192" s="104"/>
      <c r="M192" s="147"/>
      <c r="N192" s="104"/>
      <c r="O192" s="104"/>
      <c r="P192" s="104"/>
      <c r="Q192" s="104"/>
      <c r="R192" s="104"/>
      <c r="S192" s="104"/>
      <c r="T192" s="104"/>
      <c r="U192" s="104"/>
      <c r="V192" s="104"/>
      <c r="W192" s="104"/>
      <c r="X192" s="104"/>
      <c r="Y192" s="104"/>
      <c r="Z192" s="104"/>
      <c r="AA192" s="104"/>
      <c r="AB192" s="10"/>
      <c r="AC192" s="104"/>
      <c r="AD192" s="10"/>
      <c r="AE192" s="147"/>
      <c r="AF192" s="104"/>
      <c r="AG192" s="104"/>
      <c r="AH192" s="104"/>
      <c r="AI192" s="104"/>
      <c r="AJ192" s="104"/>
      <c r="AK192" s="104"/>
      <c r="AL192" s="104"/>
      <c r="AM192" s="104"/>
      <c r="AN192" s="104"/>
      <c r="AO192" s="104"/>
      <c r="AP192" s="104"/>
      <c r="AQ192" s="104"/>
      <c r="AR192" s="104"/>
      <c r="AS192" s="104"/>
      <c r="AT192" s="104"/>
      <c r="AU192" s="104"/>
      <c r="AV192" s="104"/>
      <c r="AW192" s="104"/>
      <c r="AX192" s="104"/>
      <c r="AY192" s="104"/>
      <c r="AZ192" s="104"/>
      <c r="BA192" s="104"/>
      <c r="BB192" s="104"/>
      <c r="BC192" s="104"/>
      <c r="BD192" s="104"/>
      <c r="BE192" s="104"/>
      <c r="BF192" s="104"/>
      <c r="BG192" s="104"/>
      <c r="BH192" s="104"/>
      <c r="BI192" s="104"/>
      <c r="BJ192" s="104"/>
      <c r="BK192" s="104"/>
      <c r="BL192" s="104"/>
      <c r="BM192" s="104"/>
      <c r="BN192" s="104"/>
      <c r="BO192" s="104"/>
      <c r="BP192" s="104"/>
      <c r="BQ192" s="104"/>
    </row>
    <row r="193" spans="2:69">
      <c r="B193" s="104"/>
      <c r="C193" s="155"/>
      <c r="D193" s="104"/>
      <c r="E193" s="104"/>
      <c r="F193" s="104"/>
      <c r="G193" s="104"/>
      <c r="H193" s="104"/>
      <c r="I193" s="104"/>
      <c r="J193" s="104"/>
      <c r="K193" s="104"/>
      <c r="L193" s="104"/>
      <c r="M193" s="147"/>
      <c r="N193" s="104"/>
      <c r="O193" s="104"/>
      <c r="P193" s="104"/>
      <c r="Q193" s="104"/>
      <c r="R193" s="104"/>
      <c r="S193" s="104"/>
      <c r="T193" s="104"/>
      <c r="U193" s="104"/>
      <c r="V193" s="104"/>
      <c r="W193" s="104"/>
      <c r="X193" s="104"/>
      <c r="Y193" s="104"/>
      <c r="Z193" s="104"/>
      <c r="AA193" s="104"/>
      <c r="AB193" s="10"/>
      <c r="AC193" s="104"/>
      <c r="AD193" s="10"/>
      <c r="AE193" s="147"/>
      <c r="AF193" s="104"/>
      <c r="AG193" s="104"/>
      <c r="AH193" s="104"/>
      <c r="AI193" s="104"/>
      <c r="AJ193" s="104"/>
      <c r="AK193" s="104"/>
      <c r="AL193" s="104"/>
      <c r="AM193" s="104"/>
      <c r="AN193" s="104"/>
      <c r="AO193" s="104"/>
      <c r="AP193" s="104"/>
      <c r="AQ193" s="104"/>
      <c r="AR193" s="104"/>
      <c r="AS193" s="104"/>
      <c r="AT193" s="104"/>
      <c r="AU193" s="104"/>
      <c r="AV193" s="104"/>
      <c r="AW193" s="104"/>
      <c r="AX193" s="104"/>
      <c r="AY193" s="104"/>
      <c r="AZ193" s="104"/>
      <c r="BA193" s="104"/>
      <c r="BB193" s="104"/>
      <c r="BC193" s="104"/>
      <c r="BD193" s="104"/>
      <c r="BE193" s="104"/>
      <c r="BF193" s="104"/>
      <c r="BG193" s="104"/>
      <c r="BH193" s="104"/>
      <c r="BI193" s="104"/>
      <c r="BJ193" s="104"/>
      <c r="BK193" s="104"/>
      <c r="BL193" s="104"/>
      <c r="BM193" s="104"/>
      <c r="BN193" s="104"/>
      <c r="BO193" s="104"/>
      <c r="BP193" s="104"/>
      <c r="BQ193" s="104"/>
    </row>
    <row r="194" spans="2:69">
      <c r="B194" s="104"/>
      <c r="C194" s="155"/>
      <c r="D194" s="104"/>
      <c r="E194" s="104"/>
      <c r="F194" s="104"/>
      <c r="G194" s="104"/>
      <c r="H194" s="104"/>
      <c r="I194" s="104"/>
      <c r="J194" s="104"/>
      <c r="K194" s="104"/>
      <c r="L194" s="104"/>
      <c r="M194" s="147"/>
      <c r="N194" s="104"/>
      <c r="O194" s="104"/>
      <c r="P194" s="104"/>
      <c r="Q194" s="104"/>
      <c r="R194" s="104"/>
      <c r="S194" s="104"/>
      <c r="T194" s="104"/>
      <c r="U194" s="104"/>
      <c r="V194" s="104"/>
      <c r="W194" s="104"/>
      <c r="X194" s="104"/>
      <c r="Y194" s="104"/>
      <c r="Z194" s="104"/>
      <c r="AA194" s="104"/>
      <c r="AB194" s="10"/>
      <c r="AC194" s="104"/>
      <c r="AD194" s="10"/>
      <c r="AE194" s="147"/>
      <c r="AF194" s="104"/>
      <c r="AG194" s="104"/>
      <c r="AH194" s="104"/>
      <c r="AI194" s="104"/>
      <c r="AJ194" s="104"/>
      <c r="AK194" s="104"/>
      <c r="AL194" s="104"/>
      <c r="AM194" s="104"/>
      <c r="AN194" s="104"/>
      <c r="AO194" s="104"/>
      <c r="AP194" s="104"/>
      <c r="AQ194" s="104"/>
      <c r="AR194" s="104"/>
      <c r="AS194" s="104"/>
      <c r="AT194" s="104"/>
      <c r="AU194" s="104"/>
      <c r="AV194" s="104"/>
      <c r="AW194" s="104"/>
      <c r="AX194" s="104"/>
      <c r="AY194" s="104"/>
      <c r="AZ194" s="104"/>
      <c r="BA194" s="104"/>
      <c r="BB194" s="104"/>
      <c r="BC194" s="104"/>
      <c r="BD194" s="104"/>
      <c r="BE194" s="104"/>
      <c r="BF194" s="104"/>
      <c r="BG194" s="104"/>
      <c r="BH194" s="104"/>
      <c r="BI194" s="104"/>
      <c r="BJ194" s="104"/>
      <c r="BK194" s="104"/>
      <c r="BL194" s="104"/>
      <c r="BM194" s="104"/>
      <c r="BN194" s="104"/>
      <c r="BO194" s="104"/>
      <c r="BP194" s="104"/>
      <c r="BQ194" s="104"/>
    </row>
    <row r="195" spans="2:69">
      <c r="B195" s="104"/>
      <c r="C195" s="155"/>
      <c r="D195" s="104"/>
      <c r="E195" s="104"/>
      <c r="F195" s="104"/>
      <c r="G195" s="104"/>
      <c r="H195" s="104"/>
      <c r="I195" s="104"/>
      <c r="J195" s="104"/>
      <c r="K195" s="104"/>
      <c r="L195" s="104"/>
      <c r="M195" s="147"/>
      <c r="N195" s="104"/>
      <c r="O195" s="104"/>
      <c r="P195" s="104"/>
      <c r="Q195" s="104"/>
      <c r="R195" s="104"/>
      <c r="S195" s="104"/>
      <c r="T195" s="104"/>
      <c r="U195" s="104"/>
      <c r="V195" s="104"/>
      <c r="W195" s="104"/>
      <c r="X195" s="104"/>
      <c r="Y195" s="104"/>
      <c r="Z195" s="104"/>
      <c r="AA195" s="104"/>
      <c r="AB195" s="10"/>
      <c r="AC195" s="104"/>
      <c r="AD195" s="10"/>
      <c r="AE195" s="147"/>
      <c r="AF195" s="104"/>
      <c r="AG195" s="104"/>
      <c r="AH195" s="104"/>
      <c r="AI195" s="104"/>
      <c r="AJ195" s="104"/>
      <c r="AK195" s="104"/>
      <c r="AL195" s="104"/>
      <c r="AM195" s="104"/>
      <c r="AN195" s="104"/>
      <c r="AO195" s="104"/>
      <c r="AP195" s="104"/>
      <c r="AQ195" s="104"/>
      <c r="AR195" s="104"/>
      <c r="AS195" s="104"/>
      <c r="AT195" s="104"/>
      <c r="AU195" s="104"/>
      <c r="AV195" s="104"/>
      <c r="AW195" s="104"/>
      <c r="AX195" s="104"/>
      <c r="AY195" s="104"/>
      <c r="AZ195" s="104"/>
      <c r="BA195" s="104"/>
      <c r="BB195" s="104"/>
      <c r="BC195" s="104"/>
      <c r="BD195" s="104"/>
      <c r="BE195" s="104"/>
      <c r="BF195" s="104"/>
      <c r="BG195" s="104"/>
      <c r="BH195" s="104"/>
      <c r="BI195" s="104"/>
      <c r="BJ195" s="104"/>
      <c r="BK195" s="104"/>
      <c r="BL195" s="104"/>
      <c r="BM195" s="104"/>
      <c r="BN195" s="104"/>
      <c r="BO195" s="104"/>
      <c r="BP195" s="104"/>
      <c r="BQ195" s="104"/>
    </row>
    <row r="196" spans="2:69">
      <c r="B196" s="104"/>
      <c r="C196" s="155"/>
      <c r="D196" s="104"/>
      <c r="E196" s="104"/>
      <c r="F196" s="104"/>
      <c r="G196" s="104"/>
      <c r="H196" s="104"/>
      <c r="I196" s="104"/>
      <c r="J196" s="104"/>
      <c r="K196" s="104"/>
      <c r="L196" s="104"/>
      <c r="M196" s="147"/>
      <c r="N196" s="104"/>
      <c r="O196" s="104"/>
      <c r="P196" s="104"/>
      <c r="Q196" s="104"/>
      <c r="R196" s="104"/>
      <c r="S196" s="104"/>
      <c r="T196" s="104"/>
      <c r="U196" s="104"/>
      <c r="V196" s="104"/>
      <c r="W196" s="104"/>
      <c r="X196" s="104"/>
      <c r="Y196" s="104"/>
      <c r="Z196" s="104"/>
      <c r="AA196" s="104"/>
      <c r="AB196" s="10"/>
      <c r="AC196" s="104"/>
      <c r="AD196" s="10"/>
      <c r="AE196" s="147"/>
      <c r="AF196" s="104"/>
      <c r="AG196" s="104"/>
      <c r="AH196" s="104"/>
      <c r="AI196" s="104"/>
      <c r="AJ196" s="104"/>
      <c r="AK196" s="104"/>
      <c r="AL196" s="104"/>
      <c r="AM196" s="104"/>
      <c r="AN196" s="104"/>
      <c r="AO196" s="104"/>
      <c r="AP196" s="104"/>
      <c r="AQ196" s="104"/>
      <c r="AR196" s="104"/>
      <c r="AS196" s="104"/>
      <c r="AT196" s="104"/>
      <c r="AU196" s="104"/>
      <c r="AV196" s="104"/>
      <c r="AW196" s="104"/>
      <c r="AX196" s="104"/>
      <c r="AY196" s="104"/>
      <c r="AZ196" s="104"/>
      <c r="BA196" s="104"/>
      <c r="BB196" s="104"/>
      <c r="BC196" s="104"/>
      <c r="BD196" s="104"/>
      <c r="BE196" s="104"/>
      <c r="BF196" s="104"/>
      <c r="BG196" s="104"/>
      <c r="BH196" s="104"/>
      <c r="BI196" s="104"/>
      <c r="BJ196" s="104"/>
      <c r="BK196" s="104"/>
      <c r="BL196" s="104"/>
      <c r="BM196" s="104"/>
      <c r="BN196" s="104"/>
      <c r="BO196" s="104"/>
      <c r="BP196" s="104"/>
      <c r="BQ196" s="104"/>
    </row>
    <row r="197" spans="2:69">
      <c r="B197" s="104"/>
      <c r="C197" s="155"/>
      <c r="D197" s="104"/>
      <c r="E197" s="104"/>
      <c r="F197" s="104"/>
      <c r="G197" s="104"/>
      <c r="H197" s="104"/>
      <c r="I197" s="104"/>
      <c r="J197" s="104"/>
      <c r="K197" s="104"/>
      <c r="L197" s="104"/>
      <c r="M197" s="147"/>
      <c r="N197" s="104"/>
      <c r="O197" s="104"/>
      <c r="P197" s="104"/>
      <c r="Q197" s="104"/>
      <c r="R197" s="104"/>
      <c r="S197" s="104"/>
      <c r="T197" s="104"/>
      <c r="U197" s="104"/>
      <c r="V197" s="104"/>
      <c r="W197" s="104"/>
      <c r="X197" s="104"/>
      <c r="Y197" s="104"/>
      <c r="Z197" s="104"/>
      <c r="AA197" s="104"/>
      <c r="AB197" s="10"/>
      <c r="AC197" s="104"/>
      <c r="AD197" s="10"/>
      <c r="AE197" s="147"/>
      <c r="AF197" s="104"/>
      <c r="AG197" s="104"/>
      <c r="AH197" s="104"/>
      <c r="AI197" s="104"/>
      <c r="AJ197" s="104"/>
      <c r="AK197" s="104"/>
      <c r="AL197" s="104"/>
      <c r="AM197" s="104"/>
      <c r="AN197" s="104"/>
      <c r="AO197" s="104"/>
      <c r="AP197" s="104"/>
      <c r="AQ197" s="104"/>
      <c r="AR197" s="104"/>
      <c r="AS197" s="104"/>
      <c r="AT197" s="104"/>
      <c r="AU197" s="104"/>
      <c r="AV197" s="104"/>
      <c r="AW197" s="104"/>
      <c r="AX197" s="104"/>
      <c r="AY197" s="104"/>
      <c r="AZ197" s="104"/>
      <c r="BA197" s="104"/>
      <c r="BB197" s="104"/>
      <c r="BC197" s="104"/>
      <c r="BD197" s="104"/>
      <c r="BE197" s="104"/>
      <c r="BF197" s="104"/>
      <c r="BG197" s="104"/>
      <c r="BH197" s="104"/>
      <c r="BI197" s="104"/>
      <c r="BJ197" s="104"/>
      <c r="BK197" s="104"/>
      <c r="BL197" s="104"/>
      <c r="BM197" s="104"/>
      <c r="BN197" s="104"/>
      <c r="BO197" s="104"/>
      <c r="BP197" s="104"/>
      <c r="BQ197" s="104"/>
    </row>
    <row r="198" spans="2:69">
      <c r="B198" s="104"/>
      <c r="C198" s="155"/>
      <c r="D198" s="104"/>
      <c r="E198" s="104"/>
      <c r="F198" s="104"/>
      <c r="G198" s="104"/>
      <c r="H198" s="104"/>
      <c r="I198" s="104"/>
      <c r="J198" s="104"/>
      <c r="K198" s="104"/>
      <c r="L198" s="104"/>
      <c r="M198" s="147"/>
      <c r="N198" s="104"/>
      <c r="O198" s="104"/>
      <c r="P198" s="104"/>
      <c r="Q198" s="104"/>
      <c r="R198" s="104"/>
      <c r="S198" s="104"/>
      <c r="T198" s="104"/>
      <c r="U198" s="104"/>
      <c r="V198" s="104"/>
      <c r="W198" s="104"/>
      <c r="X198" s="104"/>
      <c r="Y198" s="104"/>
      <c r="Z198" s="104"/>
      <c r="AA198" s="104"/>
      <c r="AB198" s="10"/>
      <c r="AC198" s="104"/>
      <c r="AD198" s="10"/>
      <c r="AE198" s="147"/>
      <c r="AF198" s="104"/>
      <c r="AG198" s="104"/>
      <c r="AH198" s="104"/>
      <c r="AI198" s="104"/>
      <c r="AJ198" s="104"/>
      <c r="AK198" s="104"/>
      <c r="AL198" s="104"/>
      <c r="AM198" s="104"/>
      <c r="AN198" s="104"/>
      <c r="AO198" s="104"/>
      <c r="AP198" s="104"/>
      <c r="AQ198" s="104"/>
      <c r="AR198" s="104"/>
      <c r="AS198" s="104"/>
      <c r="AT198" s="104"/>
      <c r="AU198" s="104"/>
      <c r="AV198" s="104"/>
      <c r="AW198" s="104"/>
      <c r="AX198" s="104"/>
      <c r="AY198" s="104"/>
      <c r="AZ198" s="104"/>
      <c r="BA198" s="104"/>
      <c r="BB198" s="104"/>
      <c r="BC198" s="104"/>
      <c r="BD198" s="104"/>
      <c r="BE198" s="104"/>
      <c r="BF198" s="104"/>
      <c r="BG198" s="104"/>
      <c r="BH198" s="104"/>
      <c r="BI198" s="104"/>
      <c r="BJ198" s="104"/>
      <c r="BK198" s="104"/>
      <c r="BL198" s="104"/>
      <c r="BM198" s="104"/>
      <c r="BN198" s="104"/>
      <c r="BO198" s="104"/>
      <c r="BP198" s="104"/>
      <c r="BQ198" s="104"/>
    </row>
    <row r="199" spans="2:69">
      <c r="B199" s="104"/>
      <c r="C199" s="155"/>
      <c r="D199" s="104"/>
      <c r="E199" s="104"/>
      <c r="F199" s="104"/>
      <c r="G199" s="104"/>
      <c r="H199" s="104"/>
      <c r="I199" s="104"/>
      <c r="J199" s="104"/>
      <c r="K199" s="104"/>
      <c r="L199" s="104"/>
      <c r="M199" s="147"/>
      <c r="N199" s="104"/>
      <c r="O199" s="104"/>
      <c r="P199" s="104"/>
      <c r="Q199" s="104"/>
      <c r="R199" s="104"/>
      <c r="S199" s="104"/>
      <c r="T199" s="104"/>
      <c r="U199" s="104"/>
      <c r="V199" s="104"/>
      <c r="W199" s="104"/>
      <c r="X199" s="104"/>
      <c r="Y199" s="104"/>
      <c r="Z199" s="104"/>
      <c r="AA199" s="104"/>
      <c r="AB199" s="10"/>
      <c r="AC199" s="104"/>
      <c r="AD199" s="10"/>
      <c r="AE199" s="147"/>
      <c r="AF199" s="104"/>
      <c r="AG199" s="104"/>
      <c r="AH199" s="104"/>
      <c r="AI199" s="104"/>
      <c r="AJ199" s="104"/>
      <c r="AK199" s="104"/>
      <c r="AL199" s="104"/>
      <c r="AM199" s="104"/>
      <c r="AN199" s="104"/>
      <c r="AO199" s="104"/>
      <c r="AP199" s="104"/>
      <c r="AQ199" s="104"/>
      <c r="AR199" s="104"/>
      <c r="AS199" s="104"/>
      <c r="AT199" s="104"/>
      <c r="AU199" s="104"/>
      <c r="AV199" s="104"/>
      <c r="AW199" s="104"/>
      <c r="AX199" s="104"/>
      <c r="AY199" s="104"/>
      <c r="AZ199" s="104"/>
      <c r="BA199" s="104"/>
      <c r="BB199" s="104"/>
      <c r="BC199" s="104"/>
      <c r="BD199" s="104"/>
      <c r="BE199" s="104"/>
      <c r="BF199" s="104"/>
      <c r="BG199" s="104"/>
      <c r="BH199" s="104"/>
      <c r="BI199" s="104"/>
      <c r="BJ199" s="104"/>
      <c r="BK199" s="104"/>
      <c r="BL199" s="104"/>
      <c r="BM199" s="104"/>
      <c r="BN199" s="104"/>
      <c r="BO199" s="104"/>
      <c r="BP199" s="104"/>
      <c r="BQ199" s="104"/>
    </row>
    <row r="200" spans="2:69">
      <c r="B200" s="104"/>
      <c r="C200" s="155"/>
      <c r="D200" s="104"/>
      <c r="E200" s="104"/>
      <c r="F200" s="104"/>
      <c r="G200" s="104"/>
      <c r="H200" s="104"/>
      <c r="I200" s="104"/>
      <c r="J200" s="104"/>
      <c r="K200" s="104"/>
      <c r="L200" s="104"/>
      <c r="M200" s="147"/>
      <c r="N200" s="104"/>
      <c r="O200" s="104"/>
      <c r="P200" s="104"/>
      <c r="Q200" s="104"/>
      <c r="R200" s="104"/>
      <c r="S200" s="104"/>
      <c r="T200" s="104"/>
      <c r="U200" s="104"/>
      <c r="V200" s="104"/>
      <c r="W200" s="104"/>
      <c r="X200" s="104"/>
      <c r="Y200" s="104"/>
      <c r="Z200" s="104"/>
      <c r="AA200" s="104"/>
      <c r="AB200" s="10"/>
      <c r="AC200" s="104"/>
      <c r="AD200" s="10"/>
      <c r="AE200" s="147"/>
      <c r="AF200" s="104"/>
      <c r="AG200" s="104"/>
      <c r="AH200" s="104"/>
      <c r="AI200" s="104"/>
      <c r="AJ200" s="104"/>
      <c r="AK200" s="104"/>
      <c r="AL200" s="104"/>
      <c r="AM200" s="104"/>
      <c r="AN200" s="104"/>
      <c r="AO200" s="104"/>
      <c r="AP200" s="104"/>
      <c r="AQ200" s="104"/>
      <c r="AR200" s="104"/>
      <c r="AS200" s="104"/>
      <c r="AT200" s="104"/>
      <c r="AU200" s="104"/>
      <c r="AV200" s="104"/>
      <c r="AW200" s="104"/>
      <c r="AX200" s="104"/>
      <c r="AY200" s="104"/>
      <c r="AZ200" s="104"/>
      <c r="BA200" s="104"/>
      <c r="BB200" s="104"/>
      <c r="BC200" s="104"/>
      <c r="BD200" s="104"/>
      <c r="BE200" s="104"/>
      <c r="BF200" s="104"/>
      <c r="BG200" s="104"/>
      <c r="BH200" s="104"/>
      <c r="BI200" s="104"/>
      <c r="BJ200" s="104"/>
      <c r="BK200" s="104"/>
      <c r="BL200" s="104"/>
      <c r="BM200" s="104"/>
      <c r="BN200" s="104"/>
      <c r="BO200" s="104"/>
      <c r="BP200" s="104"/>
      <c r="BQ200" s="104"/>
    </row>
    <row r="201" spans="2:69">
      <c r="B201" s="104"/>
      <c r="C201" s="155"/>
      <c r="D201" s="104"/>
      <c r="E201" s="104"/>
      <c r="F201" s="104"/>
      <c r="G201" s="104"/>
      <c r="H201" s="104"/>
      <c r="I201" s="104"/>
      <c r="J201" s="104"/>
      <c r="K201" s="104"/>
      <c r="L201" s="104"/>
      <c r="M201" s="147"/>
      <c r="N201" s="104"/>
      <c r="O201" s="104"/>
      <c r="P201" s="104"/>
      <c r="Q201" s="104"/>
      <c r="R201" s="104"/>
      <c r="S201" s="104"/>
      <c r="T201" s="104"/>
      <c r="U201" s="104"/>
      <c r="V201" s="104"/>
      <c r="W201" s="104"/>
      <c r="X201" s="104"/>
      <c r="Y201" s="104"/>
      <c r="Z201" s="104"/>
      <c r="AA201" s="104"/>
      <c r="AB201" s="10"/>
      <c r="AC201" s="104"/>
      <c r="AD201" s="10"/>
      <c r="AE201" s="147"/>
      <c r="AF201" s="104"/>
      <c r="AG201" s="104"/>
      <c r="AH201" s="104"/>
      <c r="AI201" s="104"/>
      <c r="AJ201" s="104"/>
      <c r="AK201" s="104"/>
      <c r="AL201" s="104"/>
      <c r="AM201" s="104"/>
      <c r="AN201" s="104"/>
      <c r="AO201" s="104"/>
      <c r="AP201" s="104"/>
      <c r="AQ201" s="104"/>
      <c r="AR201" s="104"/>
      <c r="AS201" s="104"/>
      <c r="AT201" s="104"/>
      <c r="AU201" s="104"/>
      <c r="AV201" s="104"/>
      <c r="AW201" s="104"/>
      <c r="AX201" s="104"/>
      <c r="AY201" s="104"/>
      <c r="AZ201" s="104"/>
      <c r="BA201" s="104"/>
      <c r="BB201" s="104"/>
      <c r="BC201" s="104"/>
      <c r="BD201" s="104"/>
      <c r="BE201" s="104"/>
      <c r="BF201" s="104"/>
      <c r="BG201" s="104"/>
      <c r="BH201" s="104"/>
      <c r="BI201" s="104"/>
      <c r="BJ201" s="104"/>
      <c r="BK201" s="104"/>
      <c r="BL201" s="104"/>
      <c r="BM201" s="104"/>
      <c r="BN201" s="104"/>
      <c r="BO201" s="104"/>
      <c r="BP201" s="104"/>
      <c r="BQ201" s="104"/>
    </row>
    <row r="202" spans="2:69">
      <c r="B202" s="104"/>
      <c r="C202" s="155"/>
      <c r="D202" s="104"/>
      <c r="E202" s="104"/>
      <c r="F202" s="104"/>
      <c r="G202" s="104"/>
      <c r="H202" s="104"/>
      <c r="I202" s="104"/>
      <c r="J202" s="104"/>
      <c r="K202" s="104"/>
      <c r="L202" s="104"/>
      <c r="M202" s="147"/>
      <c r="N202" s="104"/>
      <c r="O202" s="104"/>
      <c r="P202" s="104"/>
      <c r="Q202" s="104"/>
      <c r="R202" s="104"/>
      <c r="S202" s="104"/>
      <c r="T202" s="104"/>
      <c r="U202" s="104"/>
      <c r="V202" s="104"/>
      <c r="W202" s="104"/>
      <c r="X202" s="104"/>
      <c r="Y202" s="104"/>
      <c r="Z202" s="104"/>
      <c r="AA202" s="104"/>
      <c r="AB202" s="10"/>
      <c r="AC202" s="104"/>
      <c r="AD202" s="10"/>
      <c r="AE202" s="147"/>
      <c r="AF202" s="104"/>
      <c r="AG202" s="104"/>
      <c r="AH202" s="104"/>
      <c r="AI202" s="104"/>
      <c r="AJ202" s="104"/>
      <c r="AK202" s="104"/>
      <c r="AL202" s="104"/>
      <c r="AM202" s="104"/>
      <c r="AN202" s="104"/>
      <c r="AO202" s="104"/>
      <c r="AP202" s="104"/>
      <c r="AQ202" s="104"/>
      <c r="AR202" s="104"/>
      <c r="AS202" s="104"/>
      <c r="AT202" s="104"/>
      <c r="AU202" s="104"/>
      <c r="AV202" s="104"/>
      <c r="AW202" s="104"/>
      <c r="AX202" s="104"/>
      <c r="AY202" s="104"/>
      <c r="AZ202" s="104"/>
      <c r="BA202" s="104"/>
      <c r="BB202" s="104"/>
      <c r="BC202" s="104"/>
      <c r="BD202" s="104"/>
      <c r="BE202" s="104"/>
      <c r="BF202" s="104"/>
      <c r="BG202" s="104"/>
      <c r="BH202" s="104"/>
      <c r="BI202" s="104"/>
      <c r="BJ202" s="104"/>
      <c r="BK202" s="104"/>
      <c r="BL202" s="104"/>
      <c r="BM202" s="104"/>
      <c r="BN202" s="104"/>
      <c r="BO202" s="104"/>
      <c r="BP202" s="104"/>
      <c r="BQ202" s="104"/>
    </row>
    <row r="203" spans="2:69">
      <c r="B203" s="104"/>
      <c r="C203" s="155"/>
      <c r="D203" s="104"/>
      <c r="E203" s="104"/>
      <c r="F203" s="104"/>
      <c r="G203" s="104"/>
      <c r="H203" s="104"/>
      <c r="I203" s="104"/>
      <c r="J203" s="104"/>
      <c r="K203" s="104"/>
      <c r="L203" s="104"/>
      <c r="M203" s="147"/>
      <c r="N203" s="104"/>
      <c r="O203" s="104"/>
      <c r="P203" s="104"/>
      <c r="Q203" s="104"/>
      <c r="R203" s="104"/>
      <c r="S203" s="104"/>
      <c r="T203" s="104"/>
      <c r="U203" s="104"/>
      <c r="V203" s="104"/>
      <c r="W203" s="104"/>
      <c r="X203" s="104"/>
      <c r="Y203" s="104"/>
      <c r="Z203" s="104"/>
      <c r="AA203" s="104"/>
      <c r="AB203" s="10"/>
      <c r="AC203" s="104"/>
      <c r="AD203" s="10"/>
      <c r="AE203" s="147"/>
      <c r="AF203" s="104"/>
      <c r="AG203" s="104"/>
      <c r="AH203" s="104"/>
      <c r="AI203" s="104"/>
      <c r="AJ203" s="104"/>
      <c r="AK203" s="104"/>
      <c r="AL203" s="104"/>
      <c r="AM203" s="104"/>
      <c r="AN203" s="104"/>
      <c r="AO203" s="104"/>
      <c r="AP203" s="104"/>
      <c r="AQ203" s="104"/>
      <c r="AR203" s="104"/>
      <c r="AS203" s="104"/>
      <c r="AT203" s="104"/>
      <c r="AU203" s="104"/>
      <c r="AV203" s="104"/>
      <c r="AW203" s="104"/>
      <c r="AX203" s="104"/>
      <c r="AY203" s="104"/>
      <c r="AZ203" s="104"/>
      <c r="BA203" s="104"/>
      <c r="BB203" s="104"/>
      <c r="BC203" s="104"/>
      <c r="BD203" s="104"/>
      <c r="BE203" s="104"/>
      <c r="BF203" s="104"/>
      <c r="BG203" s="104"/>
      <c r="BH203" s="104"/>
      <c r="BI203" s="104"/>
      <c r="BJ203" s="104"/>
      <c r="BK203" s="104"/>
      <c r="BL203" s="104"/>
      <c r="BM203" s="104"/>
      <c r="BN203" s="104"/>
      <c r="BO203" s="104"/>
      <c r="BP203" s="104"/>
      <c r="BQ203" s="104"/>
    </row>
    <row r="204" spans="2:69">
      <c r="B204" s="104"/>
      <c r="C204" s="155"/>
      <c r="D204" s="104"/>
      <c r="E204" s="104"/>
      <c r="F204" s="104"/>
      <c r="G204" s="104"/>
      <c r="H204" s="104"/>
      <c r="I204" s="104"/>
      <c r="J204" s="104"/>
      <c r="K204" s="104"/>
      <c r="L204" s="104"/>
      <c r="M204" s="147"/>
      <c r="N204" s="104"/>
      <c r="O204" s="104"/>
      <c r="P204" s="104"/>
      <c r="Q204" s="104"/>
      <c r="R204" s="104"/>
      <c r="S204" s="104"/>
      <c r="T204" s="104"/>
      <c r="U204" s="104"/>
      <c r="V204" s="104"/>
      <c r="W204" s="104"/>
      <c r="X204" s="104"/>
      <c r="Y204" s="104"/>
      <c r="Z204" s="104"/>
      <c r="AA204" s="104"/>
      <c r="AB204" s="10"/>
      <c r="AC204" s="104"/>
      <c r="AD204" s="10"/>
      <c r="AE204" s="147"/>
      <c r="AF204" s="104"/>
      <c r="AG204" s="104"/>
      <c r="AH204" s="104"/>
      <c r="AI204" s="104"/>
      <c r="AJ204" s="104"/>
      <c r="AK204" s="104"/>
      <c r="AL204" s="104"/>
      <c r="AM204" s="104"/>
      <c r="AN204" s="104"/>
      <c r="AO204" s="104"/>
      <c r="AP204" s="104"/>
      <c r="AQ204" s="104"/>
      <c r="AR204" s="104"/>
      <c r="AS204" s="104"/>
      <c r="AT204" s="104"/>
      <c r="AU204" s="104"/>
      <c r="AV204" s="104"/>
      <c r="AW204" s="104"/>
      <c r="AX204" s="104"/>
      <c r="AY204" s="104"/>
      <c r="AZ204" s="104"/>
      <c r="BA204" s="104"/>
      <c r="BB204" s="104"/>
      <c r="BC204" s="104"/>
      <c r="BD204" s="104"/>
      <c r="BE204" s="104"/>
      <c r="BF204" s="104"/>
      <c r="BG204" s="104"/>
      <c r="BH204" s="104"/>
      <c r="BI204" s="104"/>
      <c r="BJ204" s="104"/>
      <c r="BK204" s="104"/>
      <c r="BL204" s="104"/>
      <c r="BM204" s="104"/>
      <c r="BN204" s="104"/>
      <c r="BO204" s="104"/>
      <c r="BP204" s="104"/>
      <c r="BQ204" s="104"/>
    </row>
    <row r="205" spans="2:69">
      <c r="B205" s="104"/>
      <c r="C205" s="155"/>
      <c r="D205" s="104"/>
      <c r="E205" s="104"/>
      <c r="F205" s="104"/>
      <c r="G205" s="104"/>
      <c r="H205" s="104"/>
      <c r="I205" s="104"/>
      <c r="J205" s="104"/>
      <c r="K205" s="104"/>
      <c r="L205" s="104"/>
      <c r="M205" s="147"/>
      <c r="N205" s="104"/>
      <c r="O205" s="104"/>
      <c r="P205" s="104"/>
      <c r="Q205" s="104"/>
      <c r="R205" s="104"/>
      <c r="S205" s="104"/>
      <c r="T205" s="104"/>
      <c r="U205" s="104"/>
      <c r="V205" s="104"/>
      <c r="W205" s="104"/>
      <c r="X205" s="104"/>
      <c r="Y205" s="104"/>
      <c r="Z205" s="104"/>
      <c r="AA205" s="104"/>
      <c r="AB205" s="10"/>
      <c r="AC205" s="104"/>
      <c r="AD205" s="10"/>
      <c r="AE205" s="147"/>
      <c r="AF205" s="104"/>
      <c r="AG205" s="104"/>
      <c r="AH205" s="104"/>
      <c r="AI205" s="104"/>
      <c r="AJ205" s="104"/>
      <c r="AK205" s="104"/>
      <c r="AL205" s="104"/>
      <c r="AM205" s="104"/>
      <c r="AN205" s="104"/>
      <c r="AO205" s="104"/>
      <c r="AP205" s="104"/>
      <c r="AQ205" s="104"/>
      <c r="AR205" s="104"/>
      <c r="AS205" s="104"/>
      <c r="AT205" s="104"/>
      <c r="AU205" s="104"/>
      <c r="AV205" s="104"/>
      <c r="AW205" s="104"/>
      <c r="AX205" s="104"/>
      <c r="AY205" s="104"/>
      <c r="AZ205" s="104"/>
      <c r="BA205" s="104"/>
      <c r="BB205" s="104"/>
      <c r="BC205" s="104"/>
      <c r="BD205" s="104"/>
      <c r="BE205" s="104"/>
      <c r="BF205" s="104"/>
      <c r="BG205" s="104"/>
      <c r="BH205" s="104"/>
      <c r="BI205" s="104"/>
      <c r="BJ205" s="104"/>
      <c r="BK205" s="104"/>
      <c r="BL205" s="104"/>
      <c r="BM205" s="104"/>
      <c r="BN205" s="104"/>
      <c r="BO205" s="104"/>
      <c r="BP205" s="104"/>
      <c r="BQ205" s="104"/>
    </row>
    <row r="206" spans="2:69">
      <c r="B206" s="104"/>
      <c r="C206" s="155"/>
      <c r="D206" s="104"/>
      <c r="E206" s="104"/>
      <c r="F206" s="104"/>
      <c r="G206" s="104"/>
      <c r="H206" s="104"/>
      <c r="I206" s="104"/>
      <c r="J206" s="104"/>
      <c r="K206" s="104"/>
      <c r="L206" s="104"/>
      <c r="M206" s="147"/>
      <c r="N206" s="104"/>
      <c r="O206" s="104"/>
      <c r="P206" s="104"/>
      <c r="Q206" s="104"/>
      <c r="R206" s="104"/>
      <c r="S206" s="104"/>
      <c r="T206" s="104"/>
      <c r="U206" s="104"/>
      <c r="V206" s="104"/>
      <c r="W206" s="104"/>
      <c r="X206" s="104"/>
      <c r="Y206" s="104"/>
      <c r="Z206" s="104"/>
      <c r="AA206" s="104"/>
      <c r="AB206" s="10"/>
      <c r="AC206" s="104"/>
      <c r="AD206" s="10"/>
      <c r="AE206" s="147"/>
      <c r="AF206" s="104"/>
      <c r="AG206" s="104"/>
      <c r="AH206" s="104"/>
      <c r="AI206" s="104"/>
      <c r="AJ206" s="104"/>
      <c r="AK206" s="104"/>
      <c r="AL206" s="104"/>
      <c r="AM206" s="104"/>
      <c r="AN206" s="104"/>
      <c r="AO206" s="104"/>
      <c r="AP206" s="104"/>
      <c r="AQ206" s="104"/>
      <c r="AR206" s="104"/>
      <c r="AS206" s="104"/>
      <c r="AT206" s="104"/>
      <c r="AU206" s="104"/>
      <c r="AV206" s="104"/>
      <c r="AW206" s="104"/>
      <c r="AX206" s="104"/>
      <c r="AY206" s="104"/>
      <c r="AZ206" s="104"/>
      <c r="BA206" s="104"/>
      <c r="BB206" s="104"/>
      <c r="BC206" s="104"/>
      <c r="BD206" s="104"/>
      <c r="BE206" s="104"/>
      <c r="BF206" s="104"/>
      <c r="BG206" s="104"/>
      <c r="BH206" s="104"/>
      <c r="BI206" s="104"/>
      <c r="BJ206" s="104"/>
      <c r="BK206" s="104"/>
      <c r="BL206" s="104"/>
      <c r="BM206" s="104"/>
      <c r="BN206" s="104"/>
      <c r="BO206" s="104"/>
      <c r="BP206" s="104"/>
      <c r="BQ206" s="104"/>
    </row>
    <row r="207" spans="2:69">
      <c r="B207" s="104"/>
      <c r="C207" s="155"/>
      <c r="D207" s="104"/>
      <c r="E207" s="104"/>
      <c r="F207" s="104"/>
      <c r="G207" s="104"/>
      <c r="H207" s="104"/>
      <c r="I207" s="104"/>
      <c r="J207" s="104"/>
      <c r="K207" s="104"/>
      <c r="L207" s="104"/>
      <c r="M207" s="147"/>
      <c r="N207" s="104"/>
      <c r="O207" s="104"/>
      <c r="P207" s="104"/>
      <c r="Q207" s="104"/>
      <c r="R207" s="104"/>
      <c r="S207" s="104"/>
      <c r="T207" s="104"/>
      <c r="U207" s="104"/>
      <c r="V207" s="104"/>
      <c r="W207" s="104"/>
      <c r="X207" s="104"/>
      <c r="Y207" s="104"/>
      <c r="Z207" s="104"/>
      <c r="AA207" s="104"/>
      <c r="AB207" s="10"/>
      <c r="AC207" s="104"/>
      <c r="AD207" s="10"/>
      <c r="AE207" s="147"/>
      <c r="AF207" s="104"/>
      <c r="AG207" s="104"/>
      <c r="AH207" s="104"/>
      <c r="AI207" s="104"/>
      <c r="AJ207" s="104"/>
      <c r="AK207" s="104"/>
      <c r="AL207" s="104"/>
      <c r="AM207" s="104"/>
      <c r="AN207" s="104"/>
      <c r="AO207" s="104"/>
      <c r="AP207" s="104"/>
      <c r="AQ207" s="104"/>
      <c r="AR207" s="104"/>
      <c r="AS207" s="104"/>
      <c r="AT207" s="104"/>
      <c r="AU207" s="104"/>
      <c r="AV207" s="104"/>
      <c r="AW207" s="104"/>
      <c r="AX207" s="104"/>
      <c r="AY207" s="104"/>
      <c r="AZ207" s="104"/>
      <c r="BA207" s="104"/>
      <c r="BB207" s="104"/>
      <c r="BC207" s="104"/>
      <c r="BD207" s="104"/>
      <c r="BE207" s="104"/>
      <c r="BF207" s="104"/>
      <c r="BG207" s="104"/>
      <c r="BH207" s="104"/>
      <c r="BI207" s="104"/>
      <c r="BJ207" s="104"/>
      <c r="BK207" s="104"/>
      <c r="BL207" s="104"/>
      <c r="BM207" s="104"/>
      <c r="BN207" s="104"/>
      <c r="BO207" s="104"/>
      <c r="BP207" s="104"/>
      <c r="BQ207" s="104"/>
    </row>
    <row r="208" spans="2:69">
      <c r="B208" s="104"/>
      <c r="C208" s="155"/>
      <c r="D208" s="104"/>
      <c r="E208" s="104"/>
      <c r="F208" s="104"/>
      <c r="G208" s="104"/>
      <c r="H208" s="104"/>
      <c r="I208" s="104"/>
      <c r="J208" s="104"/>
      <c r="K208" s="104"/>
      <c r="L208" s="104"/>
      <c r="M208" s="147"/>
      <c r="N208" s="104"/>
      <c r="O208" s="104"/>
      <c r="P208" s="104"/>
      <c r="Q208" s="104"/>
      <c r="R208" s="104"/>
      <c r="S208" s="104"/>
      <c r="T208" s="104"/>
      <c r="U208" s="104"/>
      <c r="V208" s="104"/>
      <c r="W208" s="104"/>
      <c r="X208" s="104"/>
      <c r="Y208" s="104"/>
      <c r="Z208" s="104"/>
      <c r="AA208" s="104"/>
      <c r="AB208" s="10"/>
      <c r="AC208" s="104"/>
      <c r="AD208" s="10"/>
      <c r="AE208" s="147"/>
      <c r="AF208" s="104"/>
      <c r="AG208" s="104"/>
      <c r="AH208" s="104"/>
      <c r="AI208" s="104"/>
      <c r="AJ208" s="104"/>
      <c r="AK208" s="104"/>
      <c r="AL208" s="104"/>
      <c r="AM208" s="104"/>
      <c r="AN208" s="104"/>
      <c r="AO208" s="104"/>
      <c r="AP208" s="104"/>
      <c r="AQ208" s="104"/>
      <c r="AR208" s="104"/>
      <c r="AS208" s="104"/>
      <c r="AT208" s="104"/>
      <c r="AU208" s="104"/>
      <c r="AV208" s="104"/>
      <c r="AW208" s="104"/>
      <c r="AX208" s="104"/>
      <c r="AY208" s="104"/>
      <c r="AZ208" s="104"/>
      <c r="BA208" s="104"/>
      <c r="BB208" s="104"/>
      <c r="BC208" s="104"/>
      <c r="BD208" s="104"/>
      <c r="BE208" s="104"/>
      <c r="BF208" s="104"/>
      <c r="BG208" s="104"/>
      <c r="BH208" s="104"/>
      <c r="BI208" s="104"/>
      <c r="BJ208" s="104"/>
      <c r="BK208" s="104"/>
      <c r="BL208" s="104"/>
      <c r="BM208" s="104"/>
      <c r="BN208" s="104"/>
      <c r="BO208" s="104"/>
      <c r="BP208" s="104"/>
      <c r="BQ208" s="104"/>
    </row>
    <row r="209" spans="2:69">
      <c r="B209" s="104"/>
      <c r="C209" s="155"/>
      <c r="D209" s="104"/>
      <c r="E209" s="104"/>
      <c r="F209" s="104"/>
      <c r="G209" s="104"/>
      <c r="H209" s="104"/>
      <c r="I209" s="104"/>
      <c r="J209" s="104"/>
      <c r="K209" s="104"/>
      <c r="L209" s="104"/>
      <c r="M209" s="147"/>
      <c r="N209" s="104"/>
      <c r="O209" s="104"/>
      <c r="P209" s="104"/>
      <c r="Q209" s="104"/>
      <c r="R209" s="104"/>
      <c r="S209" s="104"/>
      <c r="T209" s="104"/>
      <c r="U209" s="104"/>
      <c r="V209" s="104"/>
      <c r="W209" s="104"/>
      <c r="X209" s="104"/>
      <c r="Y209" s="104"/>
      <c r="Z209" s="104"/>
      <c r="AA209" s="104"/>
      <c r="AB209" s="10"/>
      <c r="AC209" s="104"/>
      <c r="AD209" s="10"/>
      <c r="AE209" s="147"/>
      <c r="AF209" s="104"/>
      <c r="AG209" s="104"/>
      <c r="AH209" s="104"/>
      <c r="AI209" s="104"/>
      <c r="AJ209" s="104"/>
      <c r="AK209" s="104"/>
      <c r="AL209" s="104"/>
      <c r="AM209" s="104"/>
      <c r="AN209" s="104"/>
      <c r="AO209" s="104"/>
      <c r="AP209" s="104"/>
      <c r="AQ209" s="104"/>
      <c r="AR209" s="104"/>
      <c r="AS209" s="104"/>
      <c r="AT209" s="104"/>
      <c r="AU209" s="104"/>
      <c r="AV209" s="104"/>
      <c r="AW209" s="104"/>
      <c r="AX209" s="104"/>
      <c r="AY209" s="104"/>
      <c r="AZ209" s="104"/>
      <c r="BA209" s="104"/>
      <c r="BB209" s="104"/>
      <c r="BC209" s="104"/>
      <c r="BD209" s="104"/>
      <c r="BE209" s="104"/>
      <c r="BF209" s="104"/>
      <c r="BG209" s="104"/>
      <c r="BH209" s="104"/>
      <c r="BI209" s="104"/>
      <c r="BJ209" s="104"/>
      <c r="BK209" s="104"/>
      <c r="BL209" s="104"/>
      <c r="BM209" s="104"/>
      <c r="BN209" s="104"/>
      <c r="BO209" s="104"/>
      <c r="BP209" s="104"/>
      <c r="BQ209" s="104"/>
    </row>
    <row r="210" spans="2:69">
      <c r="B210" s="104"/>
      <c r="C210" s="155"/>
      <c r="D210" s="104"/>
      <c r="E210" s="104"/>
      <c r="F210" s="104"/>
      <c r="G210" s="104"/>
      <c r="H210" s="104"/>
      <c r="I210" s="104"/>
      <c r="J210" s="104"/>
      <c r="K210" s="104"/>
      <c r="L210" s="104"/>
      <c r="M210" s="147"/>
      <c r="N210" s="104"/>
      <c r="O210" s="104"/>
      <c r="P210" s="104"/>
      <c r="Q210" s="104"/>
      <c r="R210" s="104"/>
      <c r="S210" s="104"/>
      <c r="T210" s="104"/>
      <c r="U210" s="104"/>
      <c r="V210" s="104"/>
      <c r="W210" s="104"/>
      <c r="X210" s="104"/>
      <c r="Y210" s="104"/>
      <c r="Z210" s="104"/>
      <c r="AA210" s="104"/>
      <c r="AB210" s="10"/>
      <c r="AC210" s="104"/>
      <c r="AD210" s="10"/>
      <c r="AE210" s="147"/>
      <c r="AF210" s="104"/>
      <c r="AG210" s="104"/>
      <c r="AH210" s="104"/>
      <c r="AI210" s="104"/>
      <c r="AJ210" s="104"/>
      <c r="AK210" s="104"/>
      <c r="AL210" s="104"/>
      <c r="AM210" s="104"/>
      <c r="AN210" s="104"/>
      <c r="AO210" s="104"/>
      <c r="AP210" s="104"/>
      <c r="AQ210" s="104"/>
      <c r="AR210" s="104"/>
      <c r="AS210" s="104"/>
      <c r="AT210" s="104"/>
      <c r="AU210" s="104"/>
      <c r="AV210" s="104"/>
      <c r="AW210" s="104"/>
      <c r="AX210" s="104"/>
      <c r="AY210" s="104"/>
      <c r="AZ210" s="104"/>
      <c r="BA210" s="104"/>
      <c r="BB210" s="104"/>
      <c r="BC210" s="104"/>
      <c r="BD210" s="104"/>
      <c r="BE210" s="104"/>
      <c r="BF210" s="104"/>
      <c r="BG210" s="104"/>
      <c r="BH210" s="104"/>
      <c r="BI210" s="104"/>
      <c r="BJ210" s="104"/>
      <c r="BK210" s="104"/>
      <c r="BL210" s="104"/>
      <c r="BM210" s="104"/>
      <c r="BN210" s="104"/>
      <c r="BO210" s="104"/>
      <c r="BP210" s="104"/>
      <c r="BQ210" s="104"/>
    </row>
    <row r="211" spans="2:69">
      <c r="B211" s="104"/>
      <c r="C211" s="155"/>
      <c r="D211" s="104"/>
      <c r="E211" s="104"/>
      <c r="F211" s="104"/>
      <c r="G211" s="104"/>
      <c r="H211" s="104"/>
      <c r="I211" s="104"/>
      <c r="J211" s="104"/>
      <c r="K211" s="104"/>
      <c r="L211" s="104"/>
      <c r="M211" s="147"/>
      <c r="N211" s="104"/>
      <c r="O211" s="104"/>
      <c r="P211" s="104"/>
      <c r="Q211" s="104"/>
      <c r="R211" s="104"/>
      <c r="S211" s="104"/>
      <c r="T211" s="104"/>
      <c r="U211" s="104"/>
      <c r="V211" s="104"/>
      <c r="W211" s="104"/>
      <c r="X211" s="104"/>
      <c r="Y211" s="104"/>
      <c r="Z211" s="104"/>
      <c r="AA211" s="104"/>
      <c r="AB211" s="10"/>
      <c r="AC211" s="104"/>
      <c r="AD211" s="10"/>
      <c r="AE211" s="147"/>
      <c r="AF211" s="104"/>
      <c r="AG211" s="104"/>
      <c r="AH211" s="104"/>
      <c r="AI211" s="104"/>
      <c r="AJ211" s="104"/>
      <c r="AK211" s="104"/>
      <c r="AL211" s="104"/>
      <c r="AM211" s="104"/>
      <c r="AN211" s="104"/>
      <c r="AO211" s="104"/>
      <c r="AP211" s="104"/>
      <c r="AQ211" s="104"/>
      <c r="AR211" s="104"/>
      <c r="AS211" s="104"/>
      <c r="AT211" s="104"/>
      <c r="AU211" s="104"/>
      <c r="AV211" s="104"/>
      <c r="AW211" s="104"/>
      <c r="AX211" s="104"/>
      <c r="AY211" s="104"/>
      <c r="AZ211" s="104"/>
      <c r="BA211" s="104"/>
      <c r="BB211" s="104"/>
      <c r="BC211" s="104"/>
      <c r="BD211" s="104"/>
      <c r="BE211" s="104"/>
      <c r="BF211" s="104"/>
      <c r="BG211" s="104"/>
      <c r="BH211" s="104"/>
      <c r="BI211" s="104"/>
      <c r="BJ211" s="104"/>
      <c r="BK211" s="104"/>
      <c r="BL211" s="104"/>
      <c r="BM211" s="104"/>
      <c r="BN211" s="104"/>
      <c r="BO211" s="104"/>
      <c r="BP211" s="104"/>
      <c r="BQ211" s="104"/>
    </row>
    <row r="212" spans="2:69">
      <c r="B212" s="104"/>
      <c r="C212" s="155"/>
      <c r="D212" s="104"/>
      <c r="E212" s="104"/>
      <c r="F212" s="104"/>
      <c r="G212" s="104"/>
      <c r="H212" s="104"/>
      <c r="I212" s="104"/>
      <c r="J212" s="104"/>
      <c r="K212" s="104"/>
      <c r="L212" s="104"/>
      <c r="M212" s="147"/>
      <c r="N212" s="104"/>
      <c r="O212" s="104"/>
      <c r="P212" s="104"/>
      <c r="Q212" s="104"/>
      <c r="R212" s="104"/>
      <c r="S212" s="104"/>
      <c r="T212" s="104"/>
      <c r="U212" s="104"/>
      <c r="V212" s="104"/>
      <c r="W212" s="104"/>
      <c r="X212" s="104"/>
      <c r="Y212" s="104"/>
      <c r="Z212" s="104"/>
      <c r="AA212" s="104"/>
      <c r="AB212" s="10"/>
      <c r="AC212" s="104"/>
      <c r="AD212" s="10"/>
      <c r="AE212" s="147"/>
      <c r="AF212" s="104"/>
      <c r="AG212" s="104"/>
      <c r="AH212" s="104"/>
      <c r="AI212" s="104"/>
      <c r="AJ212" s="104"/>
      <c r="AK212" s="104"/>
      <c r="AL212" s="104"/>
      <c r="AM212" s="104"/>
      <c r="AN212" s="104"/>
      <c r="AO212" s="104"/>
      <c r="AP212" s="104"/>
      <c r="AQ212" s="104"/>
      <c r="AR212" s="104"/>
      <c r="AS212" s="104"/>
      <c r="AT212" s="104"/>
      <c r="AU212" s="104"/>
      <c r="AV212" s="104"/>
      <c r="AW212" s="104"/>
      <c r="AX212" s="104"/>
      <c r="AY212" s="104"/>
      <c r="AZ212" s="104"/>
      <c r="BA212" s="104"/>
      <c r="BB212" s="104"/>
      <c r="BC212" s="104"/>
      <c r="BD212" s="104"/>
      <c r="BE212" s="104"/>
      <c r="BF212" s="104"/>
      <c r="BG212" s="104"/>
      <c r="BH212" s="104"/>
      <c r="BI212" s="104"/>
      <c r="BJ212" s="104"/>
      <c r="BK212" s="104"/>
      <c r="BL212" s="104"/>
      <c r="BM212" s="104"/>
      <c r="BN212" s="104"/>
      <c r="BO212" s="104"/>
      <c r="BP212" s="104"/>
      <c r="BQ212" s="104"/>
    </row>
    <row r="213" spans="2:69">
      <c r="B213" s="104"/>
      <c r="C213" s="155"/>
      <c r="D213" s="104"/>
      <c r="E213" s="104"/>
      <c r="F213" s="104"/>
      <c r="G213" s="104"/>
      <c r="H213" s="104"/>
      <c r="I213" s="104"/>
      <c r="J213" s="104"/>
      <c r="K213" s="104"/>
      <c r="L213" s="104"/>
      <c r="M213" s="147"/>
      <c r="N213" s="104"/>
      <c r="O213" s="104"/>
      <c r="P213" s="104"/>
      <c r="Q213" s="104"/>
      <c r="R213" s="104"/>
      <c r="S213" s="104"/>
      <c r="T213" s="104"/>
      <c r="U213" s="104"/>
      <c r="V213" s="104"/>
      <c r="W213" s="104"/>
      <c r="X213" s="104"/>
      <c r="Y213" s="104"/>
      <c r="Z213" s="104"/>
      <c r="AA213" s="104"/>
      <c r="AB213" s="10"/>
      <c r="AC213" s="104"/>
      <c r="AD213" s="10"/>
      <c r="AE213" s="147"/>
      <c r="AF213" s="104"/>
      <c r="AG213" s="104"/>
      <c r="AH213" s="104"/>
      <c r="AI213" s="104"/>
      <c r="AJ213" s="104"/>
      <c r="AK213" s="104"/>
      <c r="AL213" s="104"/>
      <c r="AM213" s="104"/>
      <c r="AN213" s="104"/>
      <c r="AO213" s="104"/>
      <c r="AP213" s="104"/>
      <c r="AQ213" s="104"/>
      <c r="AR213" s="104"/>
      <c r="AS213" s="104"/>
      <c r="AT213" s="104"/>
      <c r="AU213" s="104"/>
      <c r="AV213" s="104"/>
      <c r="AW213" s="104"/>
      <c r="AX213" s="104"/>
      <c r="AY213" s="104"/>
      <c r="AZ213" s="104"/>
      <c r="BA213" s="104"/>
      <c r="BB213" s="104"/>
      <c r="BC213" s="104"/>
      <c r="BD213" s="104"/>
      <c r="BE213" s="104"/>
      <c r="BF213" s="104"/>
      <c r="BG213" s="104"/>
      <c r="BH213" s="104"/>
      <c r="BI213" s="104"/>
      <c r="BJ213" s="104"/>
      <c r="BK213" s="104"/>
      <c r="BL213" s="104"/>
      <c r="BM213" s="104"/>
      <c r="BN213" s="104"/>
      <c r="BO213" s="104"/>
      <c r="BP213" s="104"/>
      <c r="BQ213" s="104"/>
    </row>
    <row r="214" spans="2:69">
      <c r="B214" s="104"/>
      <c r="C214" s="155"/>
      <c r="D214" s="104"/>
      <c r="E214" s="104"/>
      <c r="F214" s="104"/>
      <c r="G214" s="104"/>
      <c r="H214" s="104"/>
      <c r="I214" s="104"/>
      <c r="J214" s="104"/>
      <c r="K214" s="104"/>
      <c r="L214" s="104"/>
      <c r="M214" s="147"/>
      <c r="N214" s="104"/>
      <c r="O214" s="104"/>
      <c r="P214" s="104"/>
      <c r="Q214" s="104"/>
      <c r="R214" s="104"/>
      <c r="S214" s="104"/>
      <c r="T214" s="104"/>
      <c r="U214" s="104"/>
      <c r="V214" s="104"/>
      <c r="W214" s="104"/>
      <c r="X214" s="104"/>
      <c r="Y214" s="104"/>
      <c r="Z214" s="104"/>
      <c r="AA214" s="104"/>
      <c r="AB214" s="10"/>
      <c r="AC214" s="104"/>
      <c r="AD214" s="10"/>
      <c r="AE214" s="147"/>
      <c r="AF214" s="104"/>
      <c r="AG214" s="104"/>
      <c r="AH214" s="104"/>
      <c r="AI214" s="104"/>
      <c r="AJ214" s="104"/>
      <c r="AK214" s="104"/>
      <c r="AL214" s="104"/>
      <c r="AM214" s="104"/>
      <c r="AN214" s="104"/>
      <c r="AO214" s="104"/>
      <c r="AP214" s="104"/>
      <c r="AQ214" s="104"/>
      <c r="AR214" s="104"/>
      <c r="AS214" s="104"/>
      <c r="AT214" s="104"/>
      <c r="AU214" s="104"/>
      <c r="AV214" s="104"/>
      <c r="AW214" s="104"/>
      <c r="AX214" s="104"/>
      <c r="AY214" s="104"/>
      <c r="AZ214" s="104"/>
      <c r="BA214" s="104"/>
      <c r="BB214" s="104"/>
      <c r="BC214" s="104"/>
      <c r="BD214" s="104"/>
      <c r="BE214" s="104"/>
      <c r="BF214" s="104"/>
      <c r="BG214" s="104"/>
      <c r="BH214" s="104"/>
      <c r="BI214" s="104"/>
      <c r="BJ214" s="104"/>
      <c r="BK214" s="104"/>
      <c r="BL214" s="104"/>
      <c r="BM214" s="104"/>
      <c r="BN214" s="104"/>
      <c r="BO214" s="104"/>
      <c r="BP214" s="104"/>
      <c r="BQ214" s="104"/>
    </row>
    <row r="215" spans="2:69">
      <c r="B215" s="104"/>
      <c r="C215" s="155"/>
      <c r="D215" s="104"/>
      <c r="E215" s="104"/>
      <c r="F215" s="104"/>
      <c r="G215" s="104"/>
      <c r="H215" s="104"/>
      <c r="I215" s="104"/>
      <c r="J215" s="104"/>
      <c r="K215" s="104"/>
      <c r="L215" s="104"/>
      <c r="M215" s="147"/>
      <c r="N215" s="104"/>
      <c r="O215" s="104"/>
      <c r="P215" s="104"/>
      <c r="Q215" s="104"/>
      <c r="R215" s="104"/>
      <c r="S215" s="104"/>
      <c r="T215" s="104"/>
      <c r="U215" s="104"/>
      <c r="V215" s="104"/>
      <c r="W215" s="104"/>
      <c r="X215" s="104"/>
      <c r="Y215" s="104"/>
      <c r="Z215" s="104"/>
      <c r="AA215" s="104"/>
      <c r="AB215" s="10"/>
      <c r="AC215" s="104"/>
      <c r="AD215" s="10"/>
      <c r="AE215" s="147"/>
      <c r="AF215" s="104"/>
      <c r="AG215" s="104"/>
      <c r="AH215" s="104"/>
      <c r="AI215" s="104"/>
      <c r="AJ215" s="104"/>
      <c r="AK215" s="104"/>
      <c r="AL215" s="104"/>
      <c r="AM215" s="104"/>
      <c r="AN215" s="104"/>
      <c r="AO215" s="104"/>
      <c r="AP215" s="104"/>
      <c r="AQ215" s="104"/>
      <c r="AR215" s="104"/>
      <c r="AS215" s="104"/>
      <c r="AT215" s="104"/>
      <c r="AU215" s="104"/>
      <c r="AV215" s="104"/>
      <c r="AW215" s="104"/>
      <c r="AX215" s="104"/>
      <c r="AY215" s="104"/>
      <c r="AZ215" s="104"/>
      <c r="BA215" s="104"/>
      <c r="BB215" s="104"/>
      <c r="BC215" s="104"/>
      <c r="BD215" s="104"/>
      <c r="BE215" s="104"/>
      <c r="BF215" s="104"/>
      <c r="BG215" s="104"/>
      <c r="BH215" s="104"/>
      <c r="BI215" s="104"/>
      <c r="BJ215" s="104"/>
      <c r="BK215" s="104"/>
      <c r="BL215" s="104"/>
      <c r="BM215" s="104"/>
      <c r="BN215" s="104"/>
      <c r="BO215" s="104"/>
      <c r="BP215" s="104"/>
      <c r="BQ215" s="104"/>
    </row>
    <row r="216" spans="2:69">
      <c r="B216" s="104"/>
      <c r="C216" s="155"/>
      <c r="D216" s="104"/>
      <c r="E216" s="104"/>
      <c r="F216" s="104"/>
      <c r="G216" s="104"/>
      <c r="H216" s="104"/>
      <c r="I216" s="104"/>
      <c r="J216" s="104"/>
      <c r="K216" s="104"/>
      <c r="L216" s="104"/>
      <c r="M216" s="147"/>
      <c r="N216" s="104"/>
      <c r="O216" s="104"/>
      <c r="P216" s="104"/>
      <c r="Q216" s="104"/>
      <c r="R216" s="104"/>
      <c r="S216" s="104"/>
      <c r="T216" s="104"/>
      <c r="U216" s="104"/>
      <c r="V216" s="104"/>
      <c r="W216" s="104"/>
      <c r="X216" s="104"/>
      <c r="Y216" s="104"/>
      <c r="Z216" s="104"/>
      <c r="AA216" s="104"/>
      <c r="AB216" s="10"/>
      <c r="AC216" s="104"/>
      <c r="AD216" s="10"/>
      <c r="AE216" s="147"/>
      <c r="AF216" s="104"/>
      <c r="AG216" s="104"/>
      <c r="AH216" s="104"/>
      <c r="AI216" s="104"/>
      <c r="AJ216" s="104"/>
      <c r="AK216" s="104"/>
      <c r="AL216" s="104"/>
      <c r="AM216" s="104"/>
      <c r="AN216" s="104"/>
      <c r="AO216" s="104"/>
      <c r="AP216" s="104"/>
      <c r="AQ216" s="104"/>
      <c r="AR216" s="104"/>
      <c r="AS216" s="104"/>
      <c r="AT216" s="104"/>
      <c r="AU216" s="104"/>
      <c r="AV216" s="104"/>
      <c r="AW216" s="104"/>
      <c r="AX216" s="104"/>
      <c r="AY216" s="104"/>
      <c r="AZ216" s="104"/>
      <c r="BA216" s="104"/>
      <c r="BB216" s="104"/>
      <c r="BC216" s="104"/>
      <c r="BD216" s="104"/>
      <c r="BE216" s="104"/>
      <c r="BF216" s="104"/>
      <c r="BG216" s="104"/>
      <c r="BH216" s="104"/>
      <c r="BI216" s="104"/>
      <c r="BJ216" s="104"/>
      <c r="BK216" s="104"/>
      <c r="BL216" s="104"/>
      <c r="BM216" s="104"/>
      <c r="BN216" s="104"/>
      <c r="BO216" s="104"/>
      <c r="BP216" s="104"/>
      <c r="BQ216" s="104"/>
    </row>
    <row r="217" spans="2:69">
      <c r="B217" s="104"/>
      <c r="C217" s="155"/>
      <c r="D217" s="104"/>
      <c r="E217" s="104"/>
      <c r="F217" s="104"/>
      <c r="G217" s="104"/>
      <c r="H217" s="104"/>
      <c r="I217" s="104"/>
      <c r="J217" s="104"/>
      <c r="K217" s="104"/>
      <c r="L217" s="104"/>
      <c r="M217" s="147"/>
      <c r="N217" s="104"/>
      <c r="O217" s="104"/>
      <c r="P217" s="104"/>
      <c r="Q217" s="104"/>
      <c r="R217" s="104"/>
      <c r="S217" s="104"/>
      <c r="T217" s="104"/>
      <c r="U217" s="104"/>
      <c r="V217" s="104"/>
      <c r="W217" s="104"/>
      <c r="X217" s="104"/>
      <c r="Y217" s="104"/>
      <c r="Z217" s="104"/>
      <c r="AA217" s="104"/>
      <c r="AB217" s="10"/>
      <c r="AC217" s="104"/>
      <c r="AD217" s="10"/>
      <c r="AE217" s="147"/>
      <c r="AF217" s="104"/>
      <c r="AG217" s="104"/>
      <c r="AH217" s="104"/>
      <c r="AI217" s="104"/>
      <c r="AJ217" s="104"/>
      <c r="AK217" s="104"/>
      <c r="AL217" s="104"/>
      <c r="AM217" s="104"/>
      <c r="AN217" s="104"/>
      <c r="AO217" s="104"/>
      <c r="AP217" s="104"/>
      <c r="AQ217" s="104"/>
      <c r="AR217" s="104"/>
      <c r="AS217" s="104"/>
      <c r="AT217" s="104"/>
      <c r="AU217" s="104"/>
      <c r="AV217" s="104"/>
      <c r="AW217" s="104"/>
      <c r="AX217" s="104"/>
      <c r="AY217" s="104"/>
      <c r="AZ217" s="104"/>
      <c r="BA217" s="104"/>
      <c r="BB217" s="104"/>
      <c r="BC217" s="104"/>
      <c r="BD217" s="104"/>
      <c r="BE217" s="104"/>
      <c r="BF217" s="104"/>
      <c r="BG217" s="104"/>
      <c r="BH217" s="104"/>
      <c r="BI217" s="104"/>
      <c r="BJ217" s="104"/>
      <c r="BK217" s="104"/>
      <c r="BL217" s="104"/>
      <c r="BM217" s="104"/>
      <c r="BN217" s="104"/>
      <c r="BO217" s="104"/>
      <c r="BP217" s="104"/>
      <c r="BQ217" s="104"/>
    </row>
    <row r="218" spans="2:69">
      <c r="B218" s="104"/>
      <c r="C218" s="155"/>
      <c r="D218" s="104"/>
      <c r="E218" s="104"/>
      <c r="F218" s="104"/>
      <c r="G218" s="104"/>
      <c r="H218" s="104"/>
      <c r="I218" s="104"/>
      <c r="J218" s="104"/>
      <c r="K218" s="104"/>
      <c r="L218" s="104"/>
      <c r="M218" s="147"/>
      <c r="N218" s="104"/>
      <c r="O218" s="104"/>
      <c r="P218" s="104"/>
      <c r="Q218" s="104"/>
      <c r="R218" s="104"/>
      <c r="S218" s="104"/>
      <c r="T218" s="104"/>
      <c r="U218" s="104"/>
      <c r="V218" s="104"/>
      <c r="W218" s="104"/>
      <c r="X218" s="104"/>
      <c r="Y218" s="104"/>
      <c r="Z218" s="104"/>
      <c r="AA218" s="104"/>
      <c r="AB218" s="10"/>
      <c r="AC218" s="104"/>
      <c r="AD218" s="10"/>
      <c r="AE218" s="147"/>
      <c r="AF218" s="104"/>
      <c r="AG218" s="104"/>
      <c r="AH218" s="104"/>
      <c r="AI218" s="104"/>
      <c r="AJ218" s="104"/>
      <c r="AK218" s="104"/>
      <c r="AL218" s="104"/>
      <c r="AM218" s="104"/>
      <c r="AN218" s="104"/>
      <c r="AO218" s="104"/>
      <c r="AP218" s="104"/>
      <c r="AQ218" s="104"/>
      <c r="AR218" s="104"/>
      <c r="AS218" s="104"/>
      <c r="AT218" s="104"/>
      <c r="AU218" s="104"/>
      <c r="AV218" s="104"/>
      <c r="AW218" s="104"/>
      <c r="AX218" s="104"/>
      <c r="AY218" s="104"/>
      <c r="AZ218" s="104"/>
      <c r="BA218" s="104"/>
      <c r="BB218" s="104"/>
      <c r="BC218" s="104"/>
      <c r="BD218" s="104"/>
      <c r="BE218" s="104"/>
      <c r="BF218" s="104"/>
      <c r="BG218" s="104"/>
      <c r="BH218" s="104"/>
      <c r="BI218" s="104"/>
      <c r="BJ218" s="104"/>
      <c r="BK218" s="104"/>
      <c r="BL218" s="104"/>
      <c r="BM218" s="104"/>
      <c r="BN218" s="104"/>
      <c r="BO218" s="104"/>
      <c r="BP218" s="104"/>
      <c r="BQ218" s="104"/>
    </row>
    <row r="219" spans="2:69">
      <c r="B219" s="104"/>
      <c r="C219" s="155"/>
      <c r="D219" s="104"/>
      <c r="E219" s="104"/>
      <c r="F219" s="104"/>
      <c r="G219" s="104"/>
      <c r="H219" s="104"/>
      <c r="I219" s="104"/>
      <c r="J219" s="104"/>
      <c r="K219" s="104"/>
      <c r="L219" s="104"/>
      <c r="M219" s="147"/>
      <c r="N219" s="104"/>
      <c r="O219" s="104"/>
      <c r="P219" s="104"/>
      <c r="Q219" s="104"/>
      <c r="R219" s="104"/>
      <c r="S219" s="104"/>
      <c r="T219" s="104"/>
      <c r="U219" s="104"/>
      <c r="V219" s="104"/>
      <c r="W219" s="104"/>
      <c r="X219" s="104"/>
      <c r="Y219" s="104"/>
      <c r="Z219" s="104"/>
      <c r="AA219" s="104"/>
      <c r="AB219" s="10"/>
      <c r="AC219" s="104"/>
      <c r="AD219" s="10"/>
      <c r="AE219" s="147"/>
      <c r="AF219" s="104"/>
      <c r="AG219" s="104"/>
      <c r="AH219" s="104"/>
      <c r="AI219" s="104"/>
      <c r="AJ219" s="104"/>
      <c r="AK219" s="104"/>
      <c r="AL219" s="104"/>
      <c r="AM219" s="104"/>
      <c r="AN219" s="104"/>
      <c r="AO219" s="104"/>
      <c r="AP219" s="104"/>
      <c r="AQ219" s="104"/>
      <c r="AR219" s="104"/>
      <c r="AS219" s="104"/>
      <c r="AT219" s="104"/>
      <c r="AU219" s="104"/>
      <c r="AV219" s="104"/>
      <c r="AW219" s="104"/>
      <c r="AX219" s="104"/>
      <c r="AY219" s="104"/>
      <c r="AZ219" s="104"/>
      <c r="BA219" s="104"/>
      <c r="BB219" s="104"/>
      <c r="BC219" s="104"/>
      <c r="BD219" s="104"/>
      <c r="BE219" s="104"/>
      <c r="BF219" s="104"/>
      <c r="BG219" s="104"/>
      <c r="BH219" s="104"/>
      <c r="BI219" s="104"/>
      <c r="BJ219" s="104"/>
      <c r="BK219" s="104"/>
      <c r="BL219" s="104"/>
      <c r="BM219" s="104"/>
      <c r="BN219" s="104"/>
      <c r="BO219" s="104"/>
      <c r="BP219" s="104"/>
      <c r="BQ219" s="104"/>
    </row>
    <row r="220" spans="2:69">
      <c r="B220" s="104"/>
      <c r="C220" s="155"/>
      <c r="D220" s="104"/>
      <c r="E220" s="104"/>
      <c r="F220" s="104"/>
      <c r="G220" s="104"/>
      <c r="H220" s="104"/>
      <c r="I220" s="104"/>
      <c r="J220" s="104"/>
      <c r="K220" s="104"/>
      <c r="L220" s="104"/>
      <c r="M220" s="147"/>
      <c r="N220" s="104"/>
      <c r="O220" s="104"/>
      <c r="P220" s="104"/>
      <c r="Q220" s="104"/>
      <c r="R220" s="104"/>
      <c r="S220" s="104"/>
      <c r="T220" s="104"/>
      <c r="U220" s="104"/>
      <c r="V220" s="104"/>
      <c r="W220" s="104"/>
      <c r="X220" s="104"/>
      <c r="Y220" s="104"/>
      <c r="Z220" s="104"/>
      <c r="AA220" s="104"/>
      <c r="AB220" s="10"/>
      <c r="AC220" s="104"/>
      <c r="AD220" s="10"/>
      <c r="AE220" s="147"/>
      <c r="AF220" s="104"/>
      <c r="AG220" s="104"/>
      <c r="AH220" s="104"/>
      <c r="AI220" s="104"/>
      <c r="AJ220" s="104"/>
      <c r="AK220" s="104"/>
      <c r="AL220" s="104"/>
      <c r="AM220" s="104"/>
      <c r="AN220" s="104"/>
      <c r="AO220" s="104"/>
      <c r="AP220" s="104"/>
      <c r="AQ220" s="104"/>
      <c r="AR220" s="104"/>
      <c r="AS220" s="104"/>
      <c r="AT220" s="104"/>
      <c r="AU220" s="104"/>
      <c r="AV220" s="104"/>
      <c r="AW220" s="104"/>
      <c r="AX220" s="104"/>
      <c r="AY220" s="104"/>
      <c r="AZ220" s="104"/>
      <c r="BA220" s="104"/>
      <c r="BB220" s="104"/>
      <c r="BC220" s="104"/>
      <c r="BD220" s="104"/>
      <c r="BE220" s="104"/>
      <c r="BF220" s="104"/>
      <c r="BG220" s="104"/>
      <c r="BH220" s="104"/>
      <c r="BI220" s="104"/>
      <c r="BJ220" s="104"/>
      <c r="BK220" s="104"/>
      <c r="BL220" s="104"/>
      <c r="BM220" s="104"/>
      <c r="BN220" s="104"/>
      <c r="BO220" s="104"/>
      <c r="BP220" s="104"/>
      <c r="BQ220" s="104"/>
    </row>
    <row r="221" spans="2:69">
      <c r="B221" s="104"/>
      <c r="C221" s="155"/>
      <c r="D221" s="104"/>
      <c r="E221" s="104"/>
      <c r="F221" s="104"/>
      <c r="G221" s="104"/>
      <c r="H221" s="104"/>
      <c r="I221" s="104"/>
      <c r="J221" s="104"/>
      <c r="K221" s="104"/>
      <c r="L221" s="104"/>
      <c r="M221" s="147"/>
      <c r="N221" s="104"/>
      <c r="O221" s="104"/>
      <c r="P221" s="104"/>
      <c r="Q221" s="104"/>
      <c r="R221" s="104"/>
      <c r="S221" s="104"/>
      <c r="T221" s="104"/>
      <c r="U221" s="104"/>
      <c r="V221" s="104"/>
      <c r="W221" s="104"/>
      <c r="X221" s="104"/>
      <c r="Y221" s="104"/>
      <c r="Z221" s="104"/>
      <c r="AA221" s="104"/>
      <c r="AB221" s="10"/>
      <c r="AC221" s="104"/>
      <c r="AD221" s="10"/>
      <c r="AE221" s="147"/>
      <c r="AF221" s="104"/>
      <c r="AG221" s="104"/>
      <c r="AH221" s="104"/>
      <c r="AI221" s="104"/>
      <c r="AJ221" s="104"/>
      <c r="AK221" s="104"/>
      <c r="AL221" s="104"/>
      <c r="AM221" s="104"/>
      <c r="AN221" s="104"/>
      <c r="AO221" s="104"/>
      <c r="AP221" s="104"/>
      <c r="AQ221" s="104"/>
      <c r="AR221" s="104"/>
      <c r="AS221" s="104"/>
      <c r="AT221" s="104"/>
      <c r="AU221" s="104"/>
      <c r="AV221" s="104"/>
      <c r="AW221" s="104"/>
      <c r="AX221" s="104"/>
      <c r="AY221" s="104"/>
      <c r="AZ221" s="104"/>
      <c r="BA221" s="104"/>
      <c r="BB221" s="104"/>
      <c r="BC221" s="104"/>
      <c r="BD221" s="104"/>
      <c r="BE221" s="104"/>
      <c r="BF221" s="104"/>
      <c r="BG221" s="104"/>
      <c r="BH221" s="104"/>
      <c r="BI221" s="104"/>
      <c r="BJ221" s="104"/>
      <c r="BK221" s="104"/>
      <c r="BL221" s="104"/>
      <c r="BM221" s="104"/>
      <c r="BN221" s="104"/>
      <c r="BO221" s="104"/>
      <c r="BP221" s="104"/>
      <c r="BQ221" s="104"/>
    </row>
    <row r="222" spans="2:69">
      <c r="B222" s="104"/>
      <c r="C222" s="155"/>
      <c r="D222" s="104"/>
      <c r="E222" s="104"/>
      <c r="F222" s="104"/>
      <c r="G222" s="104"/>
      <c r="H222" s="104"/>
      <c r="I222" s="104"/>
      <c r="J222" s="104"/>
      <c r="K222" s="104"/>
      <c r="L222" s="104"/>
      <c r="M222" s="147"/>
      <c r="N222" s="104"/>
      <c r="O222" s="104"/>
      <c r="P222" s="104"/>
      <c r="Q222" s="104"/>
      <c r="R222" s="104"/>
      <c r="S222" s="104"/>
      <c r="T222" s="104"/>
      <c r="U222" s="104"/>
      <c r="V222" s="104"/>
      <c r="W222" s="104"/>
      <c r="X222" s="104"/>
      <c r="Y222" s="104"/>
      <c r="Z222" s="104"/>
      <c r="AA222" s="104"/>
      <c r="AB222" s="10"/>
      <c r="AC222" s="104"/>
      <c r="AD222" s="10"/>
      <c r="AE222" s="147"/>
      <c r="AF222" s="104"/>
      <c r="AG222" s="104"/>
      <c r="AH222" s="104"/>
      <c r="AI222" s="104"/>
      <c r="AJ222" s="104"/>
      <c r="AK222" s="104"/>
      <c r="AL222" s="104"/>
      <c r="AM222" s="104"/>
      <c r="AN222" s="104"/>
      <c r="AO222" s="104"/>
      <c r="AP222" s="104"/>
      <c r="AQ222" s="104"/>
      <c r="AR222" s="104"/>
      <c r="AS222" s="104"/>
      <c r="AT222" s="104"/>
      <c r="AU222" s="104"/>
      <c r="AV222" s="104"/>
      <c r="AW222" s="104"/>
      <c r="AX222" s="104"/>
      <c r="AY222" s="104"/>
      <c r="AZ222" s="104"/>
      <c r="BA222" s="104"/>
      <c r="BB222" s="104"/>
      <c r="BC222" s="104"/>
      <c r="BD222" s="104"/>
      <c r="BE222" s="104"/>
      <c r="BF222" s="104"/>
      <c r="BG222" s="104"/>
      <c r="BH222" s="104"/>
      <c r="BI222" s="104"/>
      <c r="BJ222" s="104"/>
      <c r="BK222" s="104"/>
      <c r="BL222" s="104"/>
      <c r="BM222" s="104"/>
      <c r="BN222" s="104"/>
      <c r="BO222" s="104"/>
      <c r="BP222" s="104"/>
      <c r="BQ222" s="104"/>
    </row>
    <row r="223" spans="2:69">
      <c r="B223" s="104"/>
      <c r="C223" s="155"/>
      <c r="D223" s="104"/>
      <c r="E223" s="104"/>
      <c r="F223" s="104"/>
      <c r="G223" s="104"/>
      <c r="H223" s="104"/>
      <c r="I223" s="104"/>
      <c r="J223" s="104"/>
      <c r="K223" s="104"/>
      <c r="L223" s="104"/>
      <c r="M223" s="147"/>
      <c r="N223" s="104"/>
      <c r="O223" s="104"/>
      <c r="P223" s="104"/>
      <c r="Q223" s="104"/>
      <c r="R223" s="104"/>
      <c r="S223" s="104"/>
      <c r="T223" s="104"/>
      <c r="U223" s="104"/>
      <c r="V223" s="104"/>
      <c r="W223" s="104"/>
      <c r="X223" s="104"/>
      <c r="Y223" s="104"/>
      <c r="Z223" s="104"/>
      <c r="AA223" s="104"/>
      <c r="AB223" s="10"/>
      <c r="AC223" s="104"/>
      <c r="AD223" s="10"/>
      <c r="AE223" s="147"/>
      <c r="AF223" s="104"/>
      <c r="AG223" s="104"/>
      <c r="AH223" s="104"/>
      <c r="AI223" s="104"/>
      <c r="AJ223" s="104"/>
      <c r="AK223" s="104"/>
      <c r="AL223" s="104"/>
      <c r="AM223" s="104"/>
      <c r="AN223" s="104"/>
      <c r="AO223" s="104"/>
      <c r="AP223" s="104"/>
      <c r="AQ223" s="104"/>
      <c r="AR223" s="104"/>
      <c r="AS223" s="104"/>
      <c r="AT223" s="104"/>
      <c r="AU223" s="104"/>
      <c r="AV223" s="104"/>
      <c r="AW223" s="104"/>
      <c r="AX223" s="104"/>
      <c r="AY223" s="104"/>
      <c r="AZ223" s="104"/>
      <c r="BA223" s="104"/>
      <c r="BB223" s="104"/>
      <c r="BC223" s="104"/>
      <c r="BD223" s="104"/>
      <c r="BE223" s="104"/>
      <c r="BF223" s="104"/>
      <c r="BG223" s="104"/>
      <c r="BH223" s="104"/>
      <c r="BI223" s="104"/>
      <c r="BJ223" s="104"/>
      <c r="BK223" s="104"/>
      <c r="BL223" s="104"/>
      <c r="BM223" s="104"/>
      <c r="BN223" s="104"/>
      <c r="BO223" s="104"/>
      <c r="BP223" s="104"/>
      <c r="BQ223" s="104"/>
    </row>
    <row r="224" spans="2:69">
      <c r="B224" s="104"/>
      <c r="C224" s="155"/>
      <c r="D224" s="104"/>
      <c r="E224" s="104"/>
      <c r="F224" s="104"/>
      <c r="G224" s="104"/>
      <c r="H224" s="104"/>
      <c r="I224" s="104"/>
      <c r="J224" s="104"/>
      <c r="K224" s="104"/>
      <c r="L224" s="104"/>
      <c r="M224" s="147"/>
      <c r="N224" s="104"/>
      <c r="O224" s="104"/>
      <c r="P224" s="104"/>
      <c r="Q224" s="104"/>
      <c r="R224" s="104"/>
      <c r="S224" s="104"/>
      <c r="T224" s="104"/>
      <c r="U224" s="104"/>
      <c r="V224" s="104"/>
      <c r="W224" s="104"/>
      <c r="X224" s="104"/>
      <c r="Y224" s="104"/>
      <c r="Z224" s="104"/>
      <c r="AA224" s="104"/>
      <c r="AB224" s="10"/>
      <c r="AC224" s="104"/>
      <c r="AD224" s="10"/>
      <c r="AE224" s="147"/>
      <c r="AF224" s="104"/>
      <c r="AG224" s="104"/>
      <c r="AH224" s="104"/>
      <c r="AI224" s="104"/>
      <c r="AJ224" s="104"/>
      <c r="AK224" s="104"/>
      <c r="AL224" s="104"/>
      <c r="AM224" s="104"/>
      <c r="AN224" s="104"/>
      <c r="AO224" s="104"/>
      <c r="AP224" s="104"/>
      <c r="AQ224" s="104"/>
      <c r="AR224" s="104"/>
      <c r="AS224" s="104"/>
      <c r="AT224" s="104"/>
      <c r="AU224" s="104"/>
      <c r="AV224" s="104"/>
      <c r="AW224" s="104"/>
      <c r="AX224" s="104"/>
      <c r="AY224" s="104"/>
      <c r="AZ224" s="104"/>
      <c r="BA224" s="104"/>
      <c r="BB224" s="104"/>
      <c r="BC224" s="104"/>
      <c r="BD224" s="104"/>
      <c r="BE224" s="104"/>
      <c r="BF224" s="104"/>
      <c r="BG224" s="104"/>
      <c r="BH224" s="104"/>
      <c r="BI224" s="104"/>
      <c r="BJ224" s="104"/>
      <c r="BK224" s="104"/>
      <c r="BL224" s="104"/>
      <c r="BM224" s="104"/>
      <c r="BN224" s="104"/>
      <c r="BO224" s="104"/>
      <c r="BP224" s="104"/>
      <c r="BQ224" s="104"/>
    </row>
    <row r="225" spans="2:69">
      <c r="B225" s="104"/>
      <c r="C225" s="155"/>
      <c r="D225" s="104"/>
      <c r="E225" s="104"/>
      <c r="F225" s="104"/>
      <c r="G225" s="104"/>
      <c r="H225" s="104"/>
      <c r="I225" s="104"/>
      <c r="J225" s="104"/>
      <c r="K225" s="104"/>
      <c r="L225" s="104"/>
      <c r="M225" s="147"/>
      <c r="N225" s="104"/>
      <c r="O225" s="104"/>
      <c r="P225" s="104"/>
      <c r="Q225" s="104"/>
      <c r="R225" s="104"/>
      <c r="S225" s="104"/>
      <c r="T225" s="104"/>
      <c r="U225" s="104"/>
      <c r="V225" s="104"/>
      <c r="W225" s="104"/>
      <c r="X225" s="104"/>
      <c r="Y225" s="104"/>
      <c r="Z225" s="104"/>
      <c r="AA225" s="104"/>
      <c r="AB225" s="10"/>
      <c r="AC225" s="104"/>
      <c r="AD225" s="10"/>
      <c r="AE225" s="147"/>
      <c r="AF225" s="104"/>
      <c r="AG225" s="104"/>
      <c r="AH225" s="104"/>
      <c r="AI225" s="104"/>
      <c r="AJ225" s="104"/>
      <c r="AK225" s="104"/>
      <c r="AL225" s="104"/>
      <c r="AM225" s="104"/>
      <c r="AN225" s="104"/>
      <c r="AO225" s="104"/>
      <c r="AP225" s="104"/>
      <c r="AQ225" s="104"/>
      <c r="AR225" s="104"/>
      <c r="AS225" s="104"/>
      <c r="AT225" s="104"/>
      <c r="AU225" s="104"/>
      <c r="AV225" s="104"/>
      <c r="AW225" s="104"/>
      <c r="AX225" s="104"/>
      <c r="AY225" s="104"/>
      <c r="AZ225" s="104"/>
      <c r="BA225" s="104"/>
      <c r="BB225" s="104"/>
      <c r="BC225" s="104"/>
      <c r="BD225" s="104"/>
      <c r="BE225" s="104"/>
      <c r="BF225" s="104"/>
      <c r="BG225" s="104"/>
      <c r="BH225" s="104"/>
      <c r="BI225" s="104"/>
      <c r="BJ225" s="104"/>
      <c r="BK225" s="104"/>
      <c r="BL225" s="104"/>
      <c r="BM225" s="104"/>
      <c r="BN225" s="104"/>
      <c r="BO225" s="104"/>
      <c r="BP225" s="104"/>
      <c r="BQ225" s="104"/>
    </row>
    <row r="226" spans="2:69">
      <c r="B226" s="104"/>
      <c r="C226" s="155"/>
      <c r="D226" s="104"/>
      <c r="E226" s="104"/>
      <c r="F226" s="104"/>
      <c r="G226" s="104"/>
      <c r="H226" s="104"/>
      <c r="I226" s="104"/>
      <c r="J226" s="104"/>
      <c r="K226" s="104"/>
      <c r="L226" s="104"/>
      <c r="M226" s="147"/>
      <c r="N226" s="104"/>
      <c r="O226" s="104"/>
      <c r="P226" s="104"/>
      <c r="Q226" s="104"/>
      <c r="R226" s="104"/>
      <c r="S226" s="104"/>
      <c r="T226" s="104"/>
      <c r="U226" s="104"/>
      <c r="V226" s="104"/>
      <c r="W226" s="104"/>
      <c r="X226" s="104"/>
      <c r="Y226" s="104"/>
      <c r="Z226" s="104"/>
      <c r="AA226" s="104"/>
      <c r="AB226" s="10"/>
      <c r="AC226" s="104"/>
      <c r="AD226" s="10"/>
      <c r="AE226" s="147"/>
      <c r="AF226" s="104"/>
      <c r="AG226" s="104"/>
      <c r="AH226" s="104"/>
      <c r="AI226" s="104"/>
      <c r="AJ226" s="104"/>
      <c r="AK226" s="104"/>
      <c r="AL226" s="104"/>
      <c r="AM226" s="104"/>
      <c r="AN226" s="104"/>
      <c r="AO226" s="104"/>
      <c r="AP226" s="104"/>
      <c r="AQ226" s="104"/>
      <c r="AR226" s="104"/>
      <c r="AS226" s="104"/>
      <c r="AT226" s="104"/>
      <c r="AU226" s="104"/>
      <c r="AV226" s="104"/>
      <c r="AW226" s="104"/>
      <c r="AX226" s="104"/>
      <c r="AY226" s="104"/>
      <c r="AZ226" s="104"/>
      <c r="BA226" s="104"/>
      <c r="BB226" s="104"/>
      <c r="BC226" s="104"/>
      <c r="BD226" s="104"/>
      <c r="BE226" s="104"/>
      <c r="BF226" s="104"/>
      <c r="BG226" s="104"/>
      <c r="BH226" s="104"/>
      <c r="BI226" s="104"/>
      <c r="BJ226" s="104"/>
      <c r="BK226" s="104"/>
      <c r="BL226" s="104"/>
      <c r="BM226" s="104"/>
      <c r="BN226" s="104"/>
      <c r="BO226" s="104"/>
      <c r="BP226" s="104"/>
      <c r="BQ226" s="104"/>
    </row>
    <row r="227" spans="2:69">
      <c r="B227" s="104"/>
      <c r="C227" s="155"/>
      <c r="D227" s="104"/>
      <c r="E227" s="104"/>
      <c r="F227" s="104"/>
      <c r="G227" s="104"/>
      <c r="H227" s="104"/>
      <c r="I227" s="104"/>
      <c r="J227" s="104"/>
      <c r="K227" s="104"/>
      <c r="L227" s="104"/>
      <c r="M227" s="147"/>
      <c r="N227" s="104"/>
      <c r="O227" s="104"/>
      <c r="P227" s="104"/>
      <c r="Q227" s="104"/>
      <c r="R227" s="104"/>
      <c r="S227" s="104"/>
      <c r="T227" s="104"/>
      <c r="U227" s="104"/>
      <c r="V227" s="104"/>
      <c r="W227" s="104"/>
      <c r="X227" s="104"/>
      <c r="Y227" s="104"/>
      <c r="Z227" s="104"/>
      <c r="AA227" s="104"/>
      <c r="AB227" s="10"/>
      <c r="AC227" s="104"/>
      <c r="AD227" s="10"/>
      <c r="AE227" s="147"/>
      <c r="AF227" s="104"/>
      <c r="AG227" s="104"/>
      <c r="AH227" s="104"/>
      <c r="AI227" s="104"/>
      <c r="AJ227" s="104"/>
      <c r="AK227" s="104"/>
      <c r="AL227" s="104"/>
      <c r="AM227" s="104"/>
      <c r="AN227" s="104"/>
      <c r="AO227" s="104"/>
      <c r="AP227" s="104"/>
      <c r="AQ227" s="104"/>
      <c r="AR227" s="104"/>
      <c r="AS227" s="104"/>
      <c r="AT227" s="104"/>
      <c r="AU227" s="104"/>
      <c r="AV227" s="104"/>
      <c r="AW227" s="104"/>
      <c r="AX227" s="104"/>
      <c r="AY227" s="104"/>
      <c r="AZ227" s="104"/>
      <c r="BA227" s="104"/>
      <c r="BB227" s="104"/>
      <c r="BC227" s="104"/>
      <c r="BD227" s="104"/>
      <c r="BE227" s="104"/>
      <c r="BF227" s="104"/>
      <c r="BG227" s="104"/>
      <c r="BH227" s="104"/>
      <c r="BI227" s="104"/>
      <c r="BJ227" s="104"/>
      <c r="BK227" s="104"/>
      <c r="BL227" s="104"/>
      <c r="BM227" s="104"/>
      <c r="BN227" s="104"/>
      <c r="BO227" s="104"/>
      <c r="BP227" s="104"/>
      <c r="BQ227" s="104"/>
    </row>
    <row r="228" spans="2:69">
      <c r="B228" s="104"/>
      <c r="C228" s="155"/>
      <c r="D228" s="104"/>
      <c r="E228" s="104"/>
      <c r="F228" s="104"/>
      <c r="G228" s="104"/>
      <c r="H228" s="104"/>
      <c r="I228" s="104"/>
      <c r="J228" s="104"/>
      <c r="K228" s="104"/>
      <c r="L228" s="104"/>
      <c r="M228" s="147"/>
      <c r="N228" s="104"/>
      <c r="O228" s="104"/>
      <c r="P228" s="104"/>
      <c r="Q228" s="104"/>
      <c r="R228" s="104"/>
      <c r="S228" s="104"/>
      <c r="T228" s="104"/>
      <c r="U228" s="104"/>
      <c r="V228" s="104"/>
      <c r="W228" s="104"/>
      <c r="X228" s="104"/>
      <c r="Y228" s="104"/>
      <c r="Z228" s="104"/>
      <c r="AA228" s="104"/>
      <c r="AB228" s="10"/>
      <c r="AC228" s="104"/>
      <c r="AD228" s="10"/>
      <c r="AE228" s="147"/>
      <c r="AF228" s="104"/>
      <c r="AG228" s="104"/>
      <c r="AH228" s="104"/>
      <c r="AI228" s="104"/>
      <c r="AJ228" s="104"/>
      <c r="AK228" s="104"/>
      <c r="AL228" s="104"/>
      <c r="AM228" s="104"/>
      <c r="AN228" s="104"/>
      <c r="AO228" s="104"/>
      <c r="AP228" s="104"/>
      <c r="AQ228" s="104"/>
      <c r="AR228" s="104"/>
      <c r="AS228" s="104"/>
      <c r="AT228" s="104"/>
      <c r="AU228" s="104"/>
      <c r="AV228" s="104"/>
      <c r="AW228" s="104"/>
      <c r="AX228" s="104"/>
      <c r="AY228" s="104"/>
      <c r="AZ228" s="104"/>
      <c r="BA228" s="104"/>
      <c r="BB228" s="104"/>
      <c r="BC228" s="104"/>
      <c r="BD228" s="104"/>
      <c r="BE228" s="104"/>
      <c r="BF228" s="104"/>
      <c r="BG228" s="104"/>
      <c r="BH228" s="104"/>
      <c r="BI228" s="104"/>
      <c r="BJ228" s="104"/>
      <c r="BK228" s="104"/>
      <c r="BL228" s="104"/>
      <c r="BM228" s="104"/>
      <c r="BN228" s="104"/>
      <c r="BO228" s="104"/>
      <c r="BP228" s="104"/>
      <c r="BQ228" s="104"/>
    </row>
    <row r="229" spans="2:69">
      <c r="B229" s="104"/>
      <c r="C229" s="155"/>
      <c r="D229" s="104"/>
      <c r="E229" s="104"/>
      <c r="F229" s="104"/>
      <c r="G229" s="104"/>
      <c r="H229" s="104"/>
      <c r="I229" s="104"/>
      <c r="J229" s="104"/>
      <c r="K229" s="104"/>
      <c r="L229" s="104"/>
      <c r="M229" s="147"/>
      <c r="N229" s="104"/>
      <c r="O229" s="104"/>
      <c r="P229" s="104"/>
      <c r="Q229" s="104"/>
      <c r="R229" s="104"/>
      <c r="S229" s="104"/>
      <c r="T229" s="104"/>
      <c r="U229" s="104"/>
      <c r="V229" s="104"/>
      <c r="W229" s="104"/>
      <c r="X229" s="104"/>
      <c r="Y229" s="104"/>
      <c r="Z229" s="104"/>
      <c r="AA229" s="104"/>
      <c r="AB229" s="10"/>
      <c r="AC229" s="104"/>
      <c r="AD229" s="10"/>
      <c r="AE229" s="147"/>
      <c r="AF229" s="104"/>
      <c r="AG229" s="104"/>
      <c r="AH229" s="104"/>
      <c r="AI229" s="104"/>
      <c r="AJ229" s="104"/>
      <c r="AK229" s="104"/>
      <c r="AL229" s="104"/>
      <c r="AM229" s="104"/>
      <c r="AN229" s="104"/>
      <c r="AO229" s="104"/>
      <c r="AP229" s="104"/>
      <c r="AQ229" s="104"/>
      <c r="AR229" s="104"/>
      <c r="AS229" s="104"/>
      <c r="AT229" s="104"/>
      <c r="AU229" s="104"/>
      <c r="AV229" s="104"/>
      <c r="AW229" s="104"/>
      <c r="AX229" s="104"/>
      <c r="AY229" s="104"/>
      <c r="AZ229" s="104"/>
      <c r="BA229" s="104"/>
      <c r="BB229" s="104"/>
      <c r="BC229" s="104"/>
      <c r="BD229" s="104"/>
      <c r="BE229" s="104"/>
      <c r="BF229" s="104"/>
      <c r="BG229" s="104"/>
      <c r="BH229" s="104"/>
      <c r="BI229" s="104"/>
      <c r="BJ229" s="104"/>
      <c r="BK229" s="104"/>
      <c r="BL229" s="104"/>
      <c r="BM229" s="104"/>
      <c r="BN229" s="104"/>
      <c r="BO229" s="104"/>
      <c r="BP229" s="104"/>
      <c r="BQ229" s="104"/>
    </row>
    <row r="230" spans="2:69">
      <c r="B230" s="104"/>
      <c r="C230" s="155"/>
      <c r="D230" s="104"/>
      <c r="E230" s="104"/>
      <c r="F230" s="104"/>
      <c r="G230" s="104"/>
      <c r="H230" s="104"/>
      <c r="I230" s="104"/>
      <c r="J230" s="104"/>
      <c r="K230" s="104"/>
      <c r="L230" s="104"/>
      <c r="M230" s="147"/>
      <c r="N230" s="104"/>
      <c r="O230" s="104"/>
      <c r="P230" s="104"/>
      <c r="Q230" s="104"/>
      <c r="R230" s="104"/>
      <c r="S230" s="104"/>
      <c r="T230" s="104"/>
      <c r="U230" s="104"/>
      <c r="V230" s="104"/>
      <c r="W230" s="104"/>
      <c r="X230" s="104"/>
      <c r="Y230" s="104"/>
      <c r="Z230" s="104"/>
      <c r="AA230" s="104"/>
      <c r="AB230" s="10"/>
      <c r="AC230" s="104"/>
      <c r="AD230" s="10"/>
      <c r="AE230" s="147"/>
      <c r="AF230" s="104"/>
      <c r="AG230" s="104"/>
      <c r="AH230" s="104"/>
      <c r="AI230" s="104"/>
      <c r="AJ230" s="104"/>
      <c r="AK230" s="104"/>
      <c r="AL230" s="104"/>
      <c r="AM230" s="104"/>
      <c r="AN230" s="104"/>
      <c r="AO230" s="104"/>
      <c r="AP230" s="104"/>
      <c r="AQ230" s="104"/>
      <c r="AR230" s="104"/>
      <c r="AS230" s="104"/>
      <c r="AT230" s="104"/>
      <c r="AU230" s="104"/>
      <c r="AV230" s="104"/>
      <c r="AW230" s="104"/>
      <c r="AX230" s="104"/>
      <c r="AY230" s="104"/>
      <c r="AZ230" s="104"/>
      <c r="BA230" s="104"/>
      <c r="BB230" s="104"/>
      <c r="BC230" s="104"/>
      <c r="BD230" s="104"/>
      <c r="BE230" s="104"/>
      <c r="BF230" s="104"/>
      <c r="BG230" s="104"/>
      <c r="BH230" s="104"/>
      <c r="BI230" s="104"/>
      <c r="BJ230" s="104"/>
      <c r="BK230" s="104"/>
      <c r="BL230" s="104"/>
      <c r="BM230" s="104"/>
      <c r="BN230" s="104"/>
      <c r="BO230" s="104"/>
      <c r="BP230" s="104"/>
      <c r="BQ230" s="104"/>
    </row>
    <row r="231" spans="2:69">
      <c r="B231" s="104"/>
      <c r="C231" s="155"/>
      <c r="D231" s="104"/>
      <c r="E231" s="104"/>
      <c r="F231" s="104"/>
      <c r="G231" s="104"/>
      <c r="H231" s="104"/>
      <c r="I231" s="104"/>
      <c r="J231" s="104"/>
      <c r="K231" s="104"/>
      <c r="L231" s="104"/>
      <c r="M231" s="147"/>
      <c r="N231" s="104"/>
      <c r="O231" s="104"/>
      <c r="P231" s="104"/>
      <c r="Q231" s="104"/>
      <c r="R231" s="104"/>
      <c r="S231" s="104"/>
      <c r="T231" s="104"/>
      <c r="U231" s="104"/>
      <c r="V231" s="104"/>
      <c r="W231" s="104"/>
      <c r="X231" s="104"/>
      <c r="Y231" s="104"/>
      <c r="Z231" s="104"/>
      <c r="AA231" s="104"/>
      <c r="AB231" s="10"/>
      <c r="AC231" s="104"/>
      <c r="AD231" s="10"/>
      <c r="AE231" s="147"/>
      <c r="AF231" s="104"/>
      <c r="AG231" s="104"/>
      <c r="AH231" s="104"/>
      <c r="AI231" s="104"/>
      <c r="AJ231" s="104"/>
      <c r="AK231" s="104"/>
      <c r="AL231" s="104"/>
      <c r="AM231" s="104"/>
      <c r="AN231" s="104"/>
      <c r="AO231" s="104"/>
      <c r="AP231" s="104"/>
      <c r="AQ231" s="104"/>
      <c r="AR231" s="104"/>
      <c r="AS231" s="104"/>
      <c r="AT231" s="104"/>
      <c r="AU231" s="104"/>
      <c r="AV231" s="104"/>
      <c r="AW231" s="104"/>
      <c r="AX231" s="104"/>
      <c r="AY231" s="104"/>
      <c r="AZ231" s="104"/>
      <c r="BA231" s="104"/>
      <c r="BB231" s="104"/>
      <c r="BC231" s="104"/>
      <c r="BD231" s="104"/>
      <c r="BE231" s="104"/>
      <c r="BF231" s="104"/>
      <c r="BG231" s="104"/>
      <c r="BH231" s="104"/>
      <c r="BI231" s="104"/>
      <c r="BJ231" s="104"/>
      <c r="BK231" s="104"/>
      <c r="BL231" s="104"/>
      <c r="BM231" s="104"/>
      <c r="BN231" s="104"/>
      <c r="BO231" s="104"/>
      <c r="BP231" s="104"/>
      <c r="BQ231" s="104"/>
    </row>
    <row r="232" spans="2:69">
      <c r="B232" s="104"/>
      <c r="C232" s="155"/>
      <c r="D232" s="104"/>
      <c r="E232" s="104"/>
      <c r="F232" s="104"/>
      <c r="G232" s="104"/>
      <c r="H232" s="104"/>
      <c r="I232" s="104"/>
      <c r="J232" s="104"/>
      <c r="K232" s="104"/>
      <c r="L232" s="104"/>
      <c r="M232" s="147"/>
      <c r="N232" s="104"/>
      <c r="O232" s="104"/>
      <c r="P232" s="104"/>
      <c r="Q232" s="104"/>
      <c r="R232" s="104"/>
      <c r="S232" s="104"/>
      <c r="T232" s="104"/>
      <c r="U232" s="104"/>
      <c r="V232" s="104"/>
      <c r="W232" s="104"/>
      <c r="X232" s="104"/>
      <c r="Y232" s="104"/>
      <c r="Z232" s="104"/>
      <c r="AA232" s="104"/>
      <c r="AB232" s="10"/>
      <c r="AC232" s="104"/>
      <c r="AD232" s="10"/>
      <c r="AE232" s="147"/>
      <c r="AF232" s="104"/>
      <c r="AG232" s="104"/>
      <c r="AH232" s="104"/>
      <c r="AI232" s="104"/>
      <c r="AJ232" s="104"/>
      <c r="AK232" s="104"/>
      <c r="AL232" s="104"/>
      <c r="AM232" s="104"/>
      <c r="AN232" s="104"/>
      <c r="AO232" s="104"/>
      <c r="AP232" s="104"/>
      <c r="AQ232" s="104"/>
      <c r="AR232" s="104"/>
      <c r="AS232" s="104"/>
      <c r="AT232" s="104"/>
      <c r="AU232" s="104"/>
      <c r="AV232" s="104"/>
      <c r="AW232" s="104"/>
      <c r="AX232" s="104"/>
      <c r="AY232" s="104"/>
      <c r="AZ232" s="104"/>
      <c r="BA232" s="104"/>
      <c r="BB232" s="104"/>
      <c r="BC232" s="104"/>
      <c r="BD232" s="104"/>
      <c r="BE232" s="104"/>
      <c r="BF232" s="104"/>
      <c r="BG232" s="104"/>
      <c r="BH232" s="104"/>
      <c r="BI232" s="104"/>
      <c r="BJ232" s="104"/>
      <c r="BK232" s="104"/>
      <c r="BL232" s="104"/>
      <c r="BM232" s="104"/>
      <c r="BN232" s="104"/>
      <c r="BO232" s="104"/>
      <c r="BP232" s="104"/>
      <c r="BQ232" s="104"/>
    </row>
    <row r="233" spans="2:69">
      <c r="B233" s="104"/>
      <c r="C233" s="155"/>
      <c r="D233" s="104"/>
      <c r="E233" s="104"/>
      <c r="F233" s="104"/>
      <c r="G233" s="104"/>
      <c r="H233" s="104"/>
      <c r="I233" s="104"/>
      <c r="J233" s="104"/>
      <c r="K233" s="104"/>
      <c r="L233" s="104"/>
      <c r="M233" s="147"/>
      <c r="N233" s="104"/>
      <c r="O233" s="104"/>
      <c r="P233" s="104"/>
      <c r="Q233" s="104"/>
      <c r="R233" s="104"/>
      <c r="S233" s="104"/>
      <c r="T233" s="104"/>
      <c r="U233" s="104"/>
      <c r="V233" s="104"/>
      <c r="W233" s="104"/>
      <c r="X233" s="104"/>
      <c r="Y233" s="104"/>
      <c r="Z233" s="104"/>
      <c r="AA233" s="104"/>
      <c r="AB233" s="10"/>
      <c r="AC233" s="104"/>
      <c r="AD233" s="10"/>
      <c r="AE233" s="147"/>
      <c r="AF233" s="104"/>
      <c r="AG233" s="104"/>
      <c r="AH233" s="104"/>
      <c r="AI233" s="104"/>
      <c r="AJ233" s="104"/>
      <c r="AK233" s="104"/>
      <c r="AL233" s="104"/>
      <c r="AM233" s="104"/>
      <c r="AN233" s="104"/>
      <c r="AO233" s="104"/>
      <c r="AP233" s="104"/>
      <c r="AQ233" s="104"/>
      <c r="AR233" s="104"/>
      <c r="AS233" s="104"/>
      <c r="AT233" s="104"/>
      <c r="AU233" s="104"/>
      <c r="AV233" s="104"/>
      <c r="AW233" s="104"/>
      <c r="AX233" s="104"/>
      <c r="AY233" s="104"/>
      <c r="AZ233" s="104"/>
      <c r="BA233" s="104"/>
      <c r="BB233" s="104"/>
      <c r="BC233" s="104"/>
      <c r="BD233" s="104"/>
      <c r="BE233" s="104"/>
      <c r="BF233" s="104"/>
      <c r="BG233" s="104"/>
      <c r="BH233" s="104"/>
      <c r="BI233" s="104"/>
      <c r="BJ233" s="104"/>
      <c r="BK233" s="104"/>
      <c r="BL233" s="104"/>
      <c r="BM233" s="104"/>
      <c r="BN233" s="104"/>
      <c r="BO233" s="104"/>
      <c r="BP233" s="104"/>
      <c r="BQ233" s="104"/>
    </row>
    <row r="234" spans="2:69">
      <c r="B234" s="104"/>
      <c r="C234" s="155"/>
      <c r="D234" s="104"/>
      <c r="E234" s="104"/>
      <c r="F234" s="104"/>
      <c r="G234" s="104"/>
      <c r="H234" s="104"/>
      <c r="I234" s="104"/>
      <c r="J234" s="104"/>
      <c r="K234" s="104"/>
      <c r="L234" s="104"/>
      <c r="M234" s="147"/>
      <c r="N234" s="104"/>
      <c r="O234" s="104"/>
      <c r="P234" s="104"/>
      <c r="Q234" s="104"/>
      <c r="R234" s="104"/>
      <c r="S234" s="104"/>
      <c r="T234" s="104"/>
      <c r="U234" s="104"/>
      <c r="V234" s="104"/>
      <c r="W234" s="104"/>
      <c r="X234" s="104"/>
      <c r="Y234" s="104"/>
      <c r="Z234" s="104"/>
      <c r="AA234" s="104"/>
      <c r="AB234" s="10"/>
      <c r="AC234" s="104"/>
      <c r="AD234" s="10"/>
      <c r="AE234" s="147"/>
      <c r="AF234" s="104"/>
      <c r="AG234" s="104"/>
      <c r="AH234" s="104"/>
      <c r="AI234" s="104"/>
      <c r="AJ234" s="104"/>
      <c r="AK234" s="104"/>
      <c r="AL234" s="104"/>
      <c r="AM234" s="104"/>
      <c r="AN234" s="104"/>
      <c r="AO234" s="104"/>
      <c r="AP234" s="104"/>
      <c r="AQ234" s="104"/>
      <c r="AR234" s="104"/>
      <c r="AS234" s="104"/>
      <c r="AT234" s="104"/>
      <c r="AU234" s="104"/>
      <c r="AV234" s="104"/>
      <c r="AW234" s="104"/>
      <c r="AX234" s="104"/>
      <c r="AY234" s="104"/>
      <c r="AZ234" s="104"/>
      <c r="BA234" s="104"/>
      <c r="BB234" s="104"/>
      <c r="BC234" s="104"/>
      <c r="BD234" s="104"/>
      <c r="BE234" s="104"/>
      <c r="BF234" s="104"/>
      <c r="BG234" s="104"/>
      <c r="BH234" s="104"/>
      <c r="BI234" s="104"/>
      <c r="BJ234" s="104"/>
      <c r="BK234" s="104"/>
      <c r="BL234" s="104"/>
      <c r="BM234" s="104"/>
      <c r="BN234" s="104"/>
      <c r="BO234" s="104"/>
      <c r="BP234" s="104"/>
      <c r="BQ234" s="104"/>
    </row>
    <row r="235" spans="2:69">
      <c r="B235" s="104"/>
      <c r="C235" s="155"/>
      <c r="D235" s="104"/>
      <c r="E235" s="104"/>
      <c r="F235" s="104"/>
      <c r="G235" s="104"/>
      <c r="H235" s="104"/>
      <c r="I235" s="104"/>
      <c r="J235" s="104"/>
      <c r="K235" s="104"/>
      <c r="L235" s="104"/>
      <c r="M235" s="147"/>
      <c r="N235" s="104"/>
      <c r="O235" s="104"/>
      <c r="P235" s="104"/>
      <c r="Q235" s="104"/>
      <c r="R235" s="104"/>
      <c r="S235" s="104"/>
      <c r="T235" s="104"/>
      <c r="U235" s="104"/>
      <c r="V235" s="104"/>
      <c r="W235" s="104"/>
      <c r="X235" s="104"/>
      <c r="Y235" s="104"/>
      <c r="Z235" s="104"/>
      <c r="AA235" s="104"/>
      <c r="AB235" s="10"/>
      <c r="AC235" s="104"/>
      <c r="AD235" s="10"/>
      <c r="AE235" s="147"/>
      <c r="AF235" s="104"/>
      <c r="AG235" s="104"/>
      <c r="AH235" s="104"/>
      <c r="AI235" s="104"/>
      <c r="AJ235" s="104"/>
      <c r="AK235" s="104"/>
      <c r="AL235" s="104"/>
      <c r="AM235" s="104"/>
      <c r="AN235" s="104"/>
      <c r="AO235" s="104"/>
      <c r="AP235" s="104"/>
      <c r="AQ235" s="104"/>
      <c r="AR235" s="104"/>
      <c r="AS235" s="104"/>
      <c r="AT235" s="104"/>
      <c r="AU235" s="104"/>
      <c r="AV235" s="104"/>
      <c r="AW235" s="104"/>
      <c r="AX235" s="104"/>
      <c r="AY235" s="104"/>
      <c r="AZ235" s="104"/>
      <c r="BA235" s="104"/>
      <c r="BB235" s="104"/>
      <c r="BC235" s="104"/>
      <c r="BD235" s="104"/>
      <c r="BE235" s="104"/>
      <c r="BF235" s="104"/>
      <c r="BG235" s="104"/>
      <c r="BH235" s="104"/>
      <c r="BI235" s="104"/>
      <c r="BJ235" s="104"/>
      <c r="BK235" s="104"/>
      <c r="BL235" s="104"/>
      <c r="BM235" s="104"/>
      <c r="BN235" s="104"/>
      <c r="BO235" s="104"/>
      <c r="BP235" s="104"/>
      <c r="BQ235" s="104"/>
    </row>
    <row r="236" spans="2:69">
      <c r="B236" s="104"/>
      <c r="C236" s="155"/>
      <c r="D236" s="104"/>
      <c r="E236" s="104"/>
      <c r="F236" s="104"/>
      <c r="G236" s="104"/>
      <c r="H236" s="104"/>
      <c r="I236" s="104"/>
      <c r="J236" s="104"/>
      <c r="K236" s="104"/>
      <c r="L236" s="104"/>
      <c r="M236" s="147"/>
      <c r="N236" s="104"/>
      <c r="O236" s="104"/>
      <c r="P236" s="104"/>
      <c r="Q236" s="104"/>
      <c r="R236" s="104"/>
      <c r="S236" s="104"/>
      <c r="T236" s="104"/>
      <c r="U236" s="104"/>
      <c r="V236" s="104"/>
      <c r="W236" s="104"/>
      <c r="X236" s="104"/>
      <c r="Y236" s="104"/>
      <c r="Z236" s="104"/>
      <c r="AA236" s="104"/>
      <c r="AB236" s="10"/>
      <c r="AC236" s="104"/>
      <c r="AD236" s="10"/>
      <c r="AE236" s="147"/>
      <c r="AF236" s="104"/>
      <c r="AG236" s="104"/>
      <c r="AH236" s="104"/>
      <c r="AI236" s="104"/>
      <c r="AJ236" s="104"/>
      <c r="AK236" s="104"/>
      <c r="AL236" s="104"/>
      <c r="AM236" s="104"/>
      <c r="AN236" s="104"/>
      <c r="AO236" s="104"/>
      <c r="AP236" s="104"/>
      <c r="AQ236" s="104"/>
      <c r="AR236" s="104"/>
      <c r="AS236" s="104"/>
      <c r="AT236" s="104"/>
      <c r="AU236" s="104"/>
      <c r="AV236" s="104"/>
      <c r="AW236" s="104"/>
      <c r="AX236" s="104"/>
      <c r="AY236" s="104"/>
      <c r="AZ236" s="104"/>
      <c r="BA236" s="104"/>
      <c r="BB236" s="104"/>
      <c r="BC236" s="104"/>
      <c r="BD236" s="104"/>
      <c r="BE236" s="104"/>
      <c r="BF236" s="104"/>
      <c r="BG236" s="104"/>
      <c r="BH236" s="104"/>
      <c r="BI236" s="104"/>
      <c r="BJ236" s="104"/>
      <c r="BK236" s="104"/>
      <c r="BL236" s="104"/>
      <c r="BM236" s="104"/>
      <c r="BN236" s="104"/>
      <c r="BO236" s="104"/>
      <c r="BP236" s="104"/>
      <c r="BQ236" s="104"/>
    </row>
    <row r="237" spans="2:69">
      <c r="B237" s="104"/>
      <c r="C237" s="155"/>
      <c r="D237" s="104"/>
      <c r="E237" s="104"/>
      <c r="F237" s="104"/>
      <c r="G237" s="104"/>
      <c r="H237" s="104"/>
      <c r="I237" s="104"/>
      <c r="J237" s="104"/>
      <c r="K237" s="104"/>
      <c r="L237" s="104"/>
      <c r="M237" s="147"/>
      <c r="N237" s="104"/>
      <c r="O237" s="104"/>
      <c r="P237" s="104"/>
      <c r="Q237" s="104"/>
      <c r="R237" s="104"/>
      <c r="S237" s="104"/>
      <c r="T237" s="104"/>
      <c r="U237" s="104"/>
      <c r="V237" s="104"/>
      <c r="W237" s="104"/>
      <c r="X237" s="104"/>
      <c r="Y237" s="104"/>
      <c r="Z237" s="104"/>
      <c r="AA237" s="104"/>
      <c r="AB237" s="10"/>
      <c r="AC237" s="104"/>
      <c r="AD237" s="10"/>
      <c r="AE237" s="147"/>
      <c r="AF237" s="104"/>
      <c r="AG237" s="104"/>
      <c r="AH237" s="104"/>
      <c r="AI237" s="104"/>
      <c r="AJ237" s="104"/>
      <c r="AK237" s="104"/>
      <c r="AL237" s="104"/>
      <c r="AM237" s="104"/>
      <c r="AN237" s="104"/>
      <c r="AO237" s="104"/>
      <c r="AP237" s="104"/>
      <c r="AQ237" s="104"/>
      <c r="AR237" s="104"/>
      <c r="AS237" s="104"/>
      <c r="AT237" s="104"/>
      <c r="AU237" s="104"/>
      <c r="AV237" s="104"/>
      <c r="AW237" s="104"/>
      <c r="AX237" s="104"/>
      <c r="AY237" s="104"/>
      <c r="AZ237" s="104"/>
      <c r="BA237" s="104"/>
      <c r="BB237" s="104"/>
      <c r="BC237" s="104"/>
      <c r="BD237" s="104"/>
      <c r="BE237" s="104"/>
      <c r="BF237" s="104"/>
      <c r="BG237" s="104"/>
      <c r="BH237" s="104"/>
      <c r="BI237" s="104"/>
      <c r="BJ237" s="104"/>
      <c r="BK237" s="104"/>
      <c r="BL237" s="104"/>
      <c r="BM237" s="104"/>
      <c r="BN237" s="104"/>
      <c r="BO237" s="104"/>
      <c r="BP237" s="104"/>
      <c r="BQ237" s="104"/>
    </row>
    <row r="238" spans="2:69">
      <c r="B238" s="104"/>
      <c r="C238" s="155"/>
      <c r="D238" s="104"/>
      <c r="E238" s="104"/>
      <c r="F238" s="104"/>
      <c r="G238" s="104"/>
      <c r="H238" s="104"/>
      <c r="I238" s="104"/>
      <c r="J238" s="104"/>
      <c r="K238" s="104"/>
      <c r="L238" s="104"/>
      <c r="M238" s="147"/>
      <c r="N238" s="104"/>
      <c r="O238" s="104"/>
      <c r="P238" s="104"/>
      <c r="Q238" s="104"/>
      <c r="R238" s="104"/>
      <c r="S238" s="104"/>
      <c r="T238" s="104"/>
      <c r="U238" s="104"/>
      <c r="V238" s="104"/>
      <c r="W238" s="104"/>
      <c r="X238" s="104"/>
      <c r="Y238" s="104"/>
      <c r="Z238" s="104"/>
      <c r="AA238" s="104"/>
      <c r="AB238" s="10"/>
      <c r="AC238" s="104"/>
      <c r="AD238" s="10"/>
      <c r="AE238" s="147"/>
      <c r="AF238" s="104"/>
      <c r="AG238" s="104"/>
      <c r="AH238" s="104"/>
      <c r="AI238" s="104"/>
      <c r="AJ238" s="104"/>
      <c r="AK238" s="104"/>
      <c r="AL238" s="104"/>
      <c r="AM238" s="104"/>
      <c r="AN238" s="104"/>
      <c r="AO238" s="104"/>
      <c r="AP238" s="104"/>
      <c r="AQ238" s="104"/>
      <c r="AR238" s="104"/>
      <c r="AS238" s="104"/>
      <c r="AT238" s="104"/>
      <c r="AU238" s="104"/>
      <c r="AV238" s="104"/>
      <c r="AW238" s="104"/>
      <c r="AX238" s="104"/>
      <c r="AY238" s="104"/>
      <c r="AZ238" s="104"/>
      <c r="BA238" s="104"/>
      <c r="BB238" s="104"/>
      <c r="BC238" s="104"/>
      <c r="BD238" s="104"/>
      <c r="BE238" s="104"/>
      <c r="BF238" s="104"/>
      <c r="BG238" s="104"/>
      <c r="BH238" s="104"/>
      <c r="BI238" s="104"/>
      <c r="BJ238" s="104"/>
      <c r="BK238" s="104"/>
      <c r="BL238" s="104"/>
      <c r="BM238" s="104"/>
      <c r="BN238" s="104"/>
      <c r="BO238" s="104"/>
      <c r="BP238" s="104"/>
      <c r="BQ238" s="104"/>
    </row>
    <row r="239" spans="2:69">
      <c r="B239" s="104"/>
      <c r="C239" s="155"/>
      <c r="D239" s="104"/>
      <c r="E239" s="104"/>
      <c r="F239" s="104"/>
      <c r="G239" s="104"/>
      <c r="H239" s="104"/>
      <c r="I239" s="104"/>
      <c r="J239" s="104"/>
      <c r="K239" s="104"/>
      <c r="L239" s="104"/>
      <c r="M239" s="147"/>
      <c r="N239" s="104"/>
      <c r="O239" s="104"/>
      <c r="P239" s="104"/>
      <c r="Q239" s="104"/>
      <c r="R239" s="104"/>
      <c r="S239" s="104"/>
      <c r="T239" s="104"/>
      <c r="U239" s="104"/>
      <c r="V239" s="104"/>
      <c r="W239" s="104"/>
      <c r="X239" s="104"/>
      <c r="Y239" s="104"/>
      <c r="Z239" s="104"/>
      <c r="AA239" s="104"/>
      <c r="AB239" s="10"/>
      <c r="AC239" s="104"/>
      <c r="AD239" s="10"/>
      <c r="AE239" s="147"/>
      <c r="AF239" s="104"/>
      <c r="AG239" s="104"/>
      <c r="AH239" s="104"/>
      <c r="AI239" s="104"/>
      <c r="AJ239" s="104"/>
      <c r="AK239" s="104"/>
      <c r="AL239" s="104"/>
      <c r="AM239" s="104"/>
      <c r="AN239" s="104"/>
      <c r="AO239" s="104"/>
      <c r="AP239" s="104"/>
      <c r="AQ239" s="104"/>
      <c r="AR239" s="104"/>
      <c r="AS239" s="104"/>
      <c r="AT239" s="104"/>
      <c r="AU239" s="104"/>
      <c r="AV239" s="104"/>
      <c r="AW239" s="104"/>
      <c r="AX239" s="104"/>
      <c r="AY239" s="104"/>
      <c r="AZ239" s="104"/>
      <c r="BA239" s="104"/>
      <c r="BB239" s="104"/>
      <c r="BC239" s="104"/>
      <c r="BD239" s="104"/>
      <c r="BE239" s="104"/>
      <c r="BF239" s="104"/>
      <c r="BG239" s="104"/>
      <c r="BH239" s="104"/>
      <c r="BI239" s="104"/>
      <c r="BJ239" s="104"/>
      <c r="BK239" s="104"/>
      <c r="BL239" s="104"/>
      <c r="BM239" s="104"/>
      <c r="BN239" s="104"/>
      <c r="BO239" s="104"/>
      <c r="BP239" s="104"/>
      <c r="BQ239" s="104"/>
    </row>
    <row r="240" spans="2:69">
      <c r="B240" s="104"/>
      <c r="C240" s="155"/>
      <c r="D240" s="104"/>
      <c r="E240" s="104"/>
      <c r="F240" s="104"/>
      <c r="G240" s="104"/>
      <c r="H240" s="104"/>
      <c r="I240" s="104"/>
      <c r="J240" s="104"/>
      <c r="K240" s="104"/>
      <c r="L240" s="104"/>
      <c r="M240" s="147"/>
      <c r="N240" s="104"/>
      <c r="O240" s="104"/>
      <c r="P240" s="104"/>
      <c r="Q240" s="104"/>
      <c r="R240" s="104"/>
      <c r="S240" s="104"/>
      <c r="T240" s="104"/>
      <c r="U240" s="104"/>
      <c r="V240" s="104"/>
      <c r="W240" s="104"/>
      <c r="X240" s="104"/>
      <c r="Y240" s="104"/>
      <c r="Z240" s="104"/>
      <c r="AA240" s="104"/>
      <c r="AB240" s="10"/>
      <c r="AC240" s="104"/>
      <c r="AD240" s="10"/>
      <c r="AE240" s="147"/>
      <c r="AF240" s="104"/>
      <c r="AG240" s="104"/>
      <c r="AH240" s="104"/>
      <c r="AI240" s="104"/>
      <c r="AJ240" s="104"/>
      <c r="AK240" s="104"/>
      <c r="AL240" s="104"/>
      <c r="AM240" s="104"/>
      <c r="AN240" s="104"/>
      <c r="AO240" s="104"/>
      <c r="AP240" s="104"/>
      <c r="AQ240" s="104"/>
      <c r="AR240" s="104"/>
      <c r="AS240" s="104"/>
      <c r="AT240" s="104"/>
      <c r="AU240" s="104"/>
      <c r="AV240" s="104"/>
      <c r="AW240" s="104"/>
      <c r="AX240" s="104"/>
      <c r="AY240" s="104"/>
      <c r="AZ240" s="104"/>
      <c r="BA240" s="104"/>
      <c r="BB240" s="104"/>
      <c r="BC240" s="104"/>
      <c r="BD240" s="104"/>
      <c r="BE240" s="104"/>
      <c r="BF240" s="104"/>
      <c r="BG240" s="104"/>
      <c r="BH240" s="104"/>
      <c r="BI240" s="104"/>
      <c r="BJ240" s="104"/>
      <c r="BK240" s="104"/>
      <c r="BL240" s="104"/>
      <c r="BM240" s="104"/>
      <c r="BN240" s="104"/>
      <c r="BO240" s="104"/>
      <c r="BP240" s="104"/>
      <c r="BQ240" s="104"/>
    </row>
    <row r="241" spans="2:69">
      <c r="B241" s="104"/>
      <c r="C241" s="155"/>
      <c r="D241" s="104"/>
      <c r="E241" s="104"/>
      <c r="F241" s="104"/>
      <c r="G241" s="104"/>
      <c r="H241" s="104"/>
      <c r="I241" s="104"/>
      <c r="J241" s="104"/>
      <c r="K241" s="104"/>
      <c r="L241" s="104"/>
      <c r="M241" s="147"/>
      <c r="N241" s="104"/>
      <c r="O241" s="104"/>
      <c r="P241" s="104"/>
      <c r="Q241" s="104"/>
      <c r="R241" s="104"/>
      <c r="S241" s="104"/>
      <c r="T241" s="104"/>
      <c r="U241" s="104"/>
      <c r="V241" s="104"/>
      <c r="W241" s="104"/>
      <c r="X241" s="104"/>
      <c r="Y241" s="104"/>
      <c r="Z241" s="104"/>
      <c r="AA241" s="104"/>
      <c r="AB241" s="10"/>
      <c r="AC241" s="104"/>
      <c r="AD241" s="10"/>
      <c r="AE241" s="147"/>
      <c r="AF241" s="104"/>
      <c r="AG241" s="104"/>
      <c r="AH241" s="104"/>
      <c r="AI241" s="104"/>
      <c r="AJ241" s="104"/>
      <c r="AK241" s="104"/>
      <c r="AL241" s="104"/>
      <c r="AM241" s="104"/>
      <c r="AN241" s="104"/>
      <c r="AO241" s="104"/>
      <c r="AP241" s="104"/>
      <c r="AQ241" s="104"/>
      <c r="AR241" s="104"/>
      <c r="AS241" s="104"/>
      <c r="AT241" s="104"/>
      <c r="AU241" s="104"/>
      <c r="AV241" s="104"/>
      <c r="AW241" s="104"/>
      <c r="AX241" s="104"/>
      <c r="AY241" s="104"/>
      <c r="AZ241" s="104"/>
      <c r="BA241" s="104"/>
      <c r="BB241" s="104"/>
      <c r="BC241" s="104"/>
      <c r="BD241" s="104"/>
      <c r="BE241" s="104"/>
      <c r="BF241" s="104"/>
      <c r="BG241" s="104"/>
      <c r="BH241" s="104"/>
      <c r="BI241" s="104"/>
      <c r="BJ241" s="104"/>
      <c r="BK241" s="104"/>
      <c r="BL241" s="104"/>
      <c r="BM241" s="104"/>
      <c r="BN241" s="104"/>
      <c r="BO241" s="104"/>
      <c r="BP241" s="104"/>
      <c r="BQ241" s="104"/>
    </row>
    <row r="242" spans="2:69">
      <c r="B242" s="104"/>
      <c r="C242" s="155"/>
      <c r="D242" s="104"/>
      <c r="E242" s="104"/>
      <c r="F242" s="104"/>
      <c r="G242" s="104"/>
      <c r="H242" s="104"/>
      <c r="I242" s="104"/>
      <c r="J242" s="104"/>
      <c r="K242" s="104"/>
      <c r="L242" s="104"/>
      <c r="M242" s="147"/>
      <c r="N242" s="104"/>
      <c r="O242" s="104"/>
      <c r="P242" s="104"/>
      <c r="Q242" s="104"/>
      <c r="R242" s="104"/>
      <c r="S242" s="104"/>
      <c r="T242" s="104"/>
      <c r="U242" s="104"/>
      <c r="V242" s="104"/>
      <c r="W242" s="104"/>
      <c r="X242" s="104"/>
      <c r="Y242" s="104"/>
      <c r="Z242" s="104"/>
      <c r="AA242" s="104"/>
      <c r="AB242" s="10"/>
      <c r="AC242" s="104"/>
      <c r="AD242" s="10"/>
      <c r="AE242" s="147"/>
      <c r="AF242" s="104"/>
      <c r="AG242" s="104"/>
      <c r="AH242" s="104"/>
      <c r="AI242" s="104"/>
      <c r="AJ242" s="104"/>
      <c r="AK242" s="104"/>
      <c r="AL242" s="104"/>
      <c r="AM242" s="104"/>
      <c r="AN242" s="104"/>
      <c r="AO242" s="104"/>
      <c r="AP242" s="104"/>
      <c r="AQ242" s="104"/>
      <c r="AR242" s="104"/>
      <c r="AS242" s="104"/>
      <c r="AT242" s="104"/>
      <c r="AU242" s="104"/>
      <c r="AV242" s="104"/>
      <c r="AW242" s="104"/>
      <c r="AX242" s="104"/>
      <c r="AY242" s="104"/>
      <c r="AZ242" s="104"/>
      <c r="BA242" s="104"/>
      <c r="BB242" s="104"/>
      <c r="BC242" s="104"/>
      <c r="BD242" s="104"/>
      <c r="BE242" s="104"/>
      <c r="BF242" s="104"/>
      <c r="BG242" s="104"/>
      <c r="BH242" s="104"/>
      <c r="BI242" s="104"/>
      <c r="BJ242" s="104"/>
      <c r="BK242" s="104"/>
      <c r="BL242" s="104"/>
      <c r="BM242" s="104"/>
      <c r="BN242" s="104"/>
      <c r="BO242" s="104"/>
      <c r="BP242" s="104"/>
      <c r="BQ242" s="104"/>
    </row>
    <row r="243" spans="2:69">
      <c r="B243" s="104"/>
      <c r="C243" s="155"/>
      <c r="D243" s="104"/>
      <c r="E243" s="104"/>
      <c r="F243" s="104"/>
      <c r="G243" s="104"/>
      <c r="H243" s="104"/>
      <c r="I243" s="104"/>
      <c r="J243" s="104"/>
      <c r="K243" s="104"/>
      <c r="L243" s="104"/>
      <c r="M243" s="147"/>
      <c r="N243" s="104"/>
      <c r="O243" s="104"/>
      <c r="P243" s="104"/>
      <c r="Q243" s="104"/>
      <c r="R243" s="104"/>
      <c r="S243" s="104"/>
      <c r="T243" s="104"/>
      <c r="U243" s="104"/>
      <c r="V243" s="104"/>
      <c r="W243" s="104"/>
      <c r="X243" s="104"/>
      <c r="Y243" s="104"/>
      <c r="Z243" s="104"/>
      <c r="AA243" s="104"/>
      <c r="AB243" s="10"/>
      <c r="AC243" s="104"/>
      <c r="AD243" s="10"/>
      <c r="AE243" s="147"/>
      <c r="AF243" s="104"/>
      <c r="AG243" s="104"/>
      <c r="AH243" s="104"/>
      <c r="AI243" s="104"/>
      <c r="AJ243" s="104"/>
      <c r="AK243" s="104"/>
      <c r="AL243" s="104"/>
      <c r="AM243" s="104"/>
      <c r="AN243" s="104"/>
      <c r="AO243" s="104"/>
      <c r="AP243" s="104"/>
      <c r="AQ243" s="104"/>
      <c r="AR243" s="104"/>
      <c r="AS243" s="104"/>
      <c r="AT243" s="104"/>
      <c r="AU243" s="104"/>
      <c r="AV243" s="104"/>
      <c r="AW243" s="104"/>
      <c r="AX243" s="104"/>
      <c r="AY243" s="104"/>
      <c r="AZ243" s="104"/>
      <c r="BA243" s="104"/>
      <c r="BB243" s="104"/>
      <c r="BC243" s="104"/>
      <c r="BD243" s="104"/>
      <c r="BE243" s="104"/>
      <c r="BF243" s="104"/>
      <c r="BG243" s="104"/>
      <c r="BH243" s="104"/>
      <c r="BI243" s="104"/>
      <c r="BJ243" s="104"/>
      <c r="BK243" s="104"/>
      <c r="BL243" s="104"/>
      <c r="BM243" s="104"/>
      <c r="BN243" s="104"/>
      <c r="BO243" s="104"/>
      <c r="BP243" s="104"/>
      <c r="BQ243" s="104"/>
    </row>
    <row r="244" spans="2:69">
      <c r="B244" s="104"/>
      <c r="C244" s="155"/>
      <c r="D244" s="104"/>
      <c r="E244" s="104"/>
      <c r="F244" s="104"/>
      <c r="G244" s="104"/>
      <c r="H244" s="104"/>
      <c r="I244" s="104"/>
      <c r="J244" s="104"/>
      <c r="K244" s="104"/>
      <c r="L244" s="104"/>
      <c r="M244" s="147"/>
      <c r="N244" s="104"/>
      <c r="O244" s="104"/>
      <c r="P244" s="104"/>
      <c r="Q244" s="104"/>
      <c r="R244" s="104"/>
      <c r="S244" s="104"/>
      <c r="T244" s="104"/>
      <c r="U244" s="104"/>
      <c r="V244" s="104"/>
      <c r="W244" s="104"/>
      <c r="X244" s="104"/>
      <c r="Y244" s="104"/>
      <c r="Z244" s="104"/>
      <c r="AA244" s="104"/>
      <c r="AB244" s="10"/>
      <c r="AC244" s="104"/>
      <c r="AD244" s="10"/>
      <c r="AE244" s="147"/>
      <c r="AF244" s="104"/>
      <c r="AG244" s="104"/>
      <c r="AH244" s="104"/>
      <c r="AI244" s="104"/>
      <c r="AJ244" s="104"/>
      <c r="AK244" s="104"/>
      <c r="AL244" s="104"/>
      <c r="AM244" s="104"/>
      <c r="AN244" s="104"/>
      <c r="AO244" s="104"/>
      <c r="AP244" s="104"/>
      <c r="AQ244" s="104"/>
      <c r="AR244" s="104"/>
      <c r="AS244" s="104"/>
      <c r="AT244" s="104"/>
      <c r="AU244" s="104"/>
      <c r="AV244" s="104"/>
      <c r="AW244" s="104"/>
      <c r="AX244" s="104"/>
      <c r="AY244" s="104"/>
      <c r="AZ244" s="104"/>
      <c r="BA244" s="104"/>
      <c r="BB244" s="104"/>
      <c r="BC244" s="104"/>
      <c r="BD244" s="104"/>
      <c r="BE244" s="104"/>
      <c r="BF244" s="104"/>
      <c r="BG244" s="104"/>
      <c r="BH244" s="104"/>
      <c r="BI244" s="104"/>
      <c r="BJ244" s="104"/>
      <c r="BK244" s="104"/>
      <c r="BL244" s="104"/>
      <c r="BM244" s="104"/>
      <c r="BN244" s="104"/>
      <c r="BO244" s="104"/>
      <c r="BP244" s="104"/>
      <c r="BQ244" s="104"/>
    </row>
    <row r="245" spans="2:69">
      <c r="B245" s="104"/>
      <c r="C245" s="155"/>
      <c r="D245" s="104"/>
      <c r="E245" s="104"/>
      <c r="F245" s="104"/>
      <c r="G245" s="104"/>
      <c r="H245" s="104"/>
      <c r="I245" s="104"/>
      <c r="J245" s="104"/>
      <c r="K245" s="104"/>
      <c r="L245" s="104"/>
      <c r="M245" s="147"/>
      <c r="N245" s="104"/>
      <c r="O245" s="104"/>
      <c r="P245" s="104"/>
      <c r="Q245" s="104"/>
      <c r="R245" s="104"/>
      <c r="S245" s="104"/>
      <c r="T245" s="104"/>
      <c r="U245" s="104"/>
      <c r="V245" s="104"/>
      <c r="W245" s="104"/>
      <c r="X245" s="104"/>
      <c r="Y245" s="104"/>
      <c r="Z245" s="104"/>
      <c r="AA245" s="104"/>
      <c r="AB245" s="10"/>
      <c r="AC245" s="104"/>
      <c r="AD245" s="10"/>
      <c r="AE245" s="147"/>
      <c r="AF245" s="104"/>
      <c r="AG245" s="104"/>
      <c r="AH245" s="104"/>
      <c r="AI245" s="104"/>
      <c r="AJ245" s="104"/>
      <c r="AK245" s="104"/>
      <c r="AL245" s="104"/>
      <c r="AM245" s="104"/>
      <c r="AN245" s="104"/>
      <c r="AO245" s="104"/>
      <c r="AP245" s="104"/>
      <c r="AQ245" s="104"/>
      <c r="AR245" s="104"/>
      <c r="AS245" s="104"/>
      <c r="AT245" s="104"/>
      <c r="AU245" s="104"/>
      <c r="AV245" s="104"/>
      <c r="AW245" s="104"/>
      <c r="AX245" s="104"/>
      <c r="AY245" s="104"/>
      <c r="AZ245" s="104"/>
      <c r="BA245" s="104"/>
      <c r="BB245" s="104"/>
      <c r="BC245" s="104"/>
      <c r="BD245" s="104"/>
      <c r="BE245" s="104"/>
      <c r="BF245" s="104"/>
      <c r="BG245" s="104"/>
      <c r="BH245" s="104"/>
      <c r="BI245" s="104"/>
      <c r="BJ245" s="104"/>
      <c r="BK245" s="104"/>
      <c r="BL245" s="104"/>
      <c r="BM245" s="104"/>
      <c r="BN245" s="104"/>
      <c r="BO245" s="104"/>
      <c r="BP245" s="104"/>
      <c r="BQ245" s="104"/>
    </row>
    <row r="246" spans="2:69">
      <c r="B246" s="104"/>
      <c r="C246" s="155"/>
      <c r="D246" s="104"/>
      <c r="E246" s="104"/>
      <c r="F246" s="104"/>
      <c r="G246" s="104"/>
      <c r="H246" s="104"/>
      <c r="I246" s="104"/>
      <c r="J246" s="104"/>
      <c r="K246" s="104"/>
      <c r="L246" s="104"/>
      <c r="M246" s="147"/>
      <c r="N246" s="104"/>
      <c r="O246" s="104"/>
      <c r="P246" s="104"/>
      <c r="Q246" s="104"/>
      <c r="R246" s="104"/>
      <c r="S246" s="104"/>
      <c r="T246" s="104"/>
      <c r="U246" s="104"/>
      <c r="V246" s="104"/>
      <c r="W246" s="104"/>
      <c r="X246" s="104"/>
      <c r="Y246" s="104"/>
      <c r="Z246" s="104"/>
      <c r="AA246" s="104"/>
      <c r="AB246" s="10"/>
      <c r="AC246" s="104"/>
      <c r="AD246" s="10"/>
      <c r="AE246" s="147"/>
      <c r="AF246" s="104"/>
      <c r="AG246" s="104"/>
      <c r="AH246" s="104"/>
      <c r="AI246" s="104"/>
      <c r="AJ246" s="104"/>
      <c r="AK246" s="104"/>
      <c r="AL246" s="104"/>
      <c r="AM246" s="104"/>
      <c r="AN246" s="104"/>
      <c r="AO246" s="104"/>
      <c r="AP246" s="104"/>
      <c r="AQ246" s="104"/>
      <c r="AR246" s="104"/>
      <c r="AS246" s="104"/>
      <c r="AT246" s="104"/>
      <c r="AU246" s="104"/>
      <c r="AV246" s="104"/>
      <c r="AW246" s="104"/>
      <c r="AX246" s="104"/>
      <c r="AY246" s="104"/>
      <c r="AZ246" s="104"/>
      <c r="BA246" s="104"/>
      <c r="BB246" s="104"/>
      <c r="BC246" s="104"/>
      <c r="BD246" s="104"/>
      <c r="BE246" s="104"/>
      <c r="BF246" s="104"/>
      <c r="BG246" s="104"/>
      <c r="BH246" s="104"/>
      <c r="BI246" s="104"/>
      <c r="BJ246" s="104"/>
      <c r="BK246" s="104"/>
      <c r="BL246" s="104"/>
      <c r="BM246" s="104"/>
      <c r="BN246" s="104"/>
      <c r="BO246" s="104"/>
      <c r="BP246" s="104"/>
      <c r="BQ246" s="104"/>
    </row>
    <row r="247" spans="2:69">
      <c r="B247" s="104"/>
      <c r="C247" s="155"/>
      <c r="D247" s="104"/>
      <c r="E247" s="104"/>
      <c r="F247" s="104"/>
      <c r="G247" s="104"/>
      <c r="H247" s="104"/>
      <c r="I247" s="104"/>
      <c r="J247" s="104"/>
      <c r="K247" s="104"/>
      <c r="L247" s="104"/>
      <c r="M247" s="147"/>
      <c r="N247" s="104"/>
      <c r="O247" s="104"/>
      <c r="P247" s="104"/>
      <c r="Q247" s="104"/>
      <c r="R247" s="104"/>
      <c r="S247" s="104"/>
      <c r="T247" s="104"/>
      <c r="U247" s="104"/>
      <c r="V247" s="104"/>
      <c r="W247" s="104"/>
      <c r="X247" s="104"/>
      <c r="Y247" s="104"/>
      <c r="Z247" s="104"/>
      <c r="AA247" s="104"/>
      <c r="AB247" s="10"/>
      <c r="AC247" s="104"/>
      <c r="AD247" s="10"/>
      <c r="AE247" s="147"/>
      <c r="AF247" s="104"/>
      <c r="AG247" s="104"/>
      <c r="AH247" s="104"/>
      <c r="AI247" s="104"/>
      <c r="AJ247" s="104"/>
      <c r="AK247" s="104"/>
      <c r="AL247" s="104"/>
      <c r="AM247" s="104"/>
      <c r="AN247" s="104"/>
      <c r="AO247" s="104"/>
      <c r="AP247" s="104"/>
      <c r="AQ247" s="104"/>
      <c r="AR247" s="104"/>
      <c r="AS247" s="104"/>
      <c r="AT247" s="104"/>
      <c r="AU247" s="104"/>
      <c r="AV247" s="104"/>
      <c r="AW247" s="104"/>
      <c r="AX247" s="104"/>
      <c r="AY247" s="104"/>
      <c r="AZ247" s="104"/>
      <c r="BA247" s="104"/>
      <c r="BB247" s="104"/>
      <c r="BC247" s="104"/>
      <c r="BD247" s="104"/>
      <c r="BE247" s="104"/>
      <c r="BF247" s="104"/>
      <c r="BG247" s="104"/>
      <c r="BH247" s="104"/>
      <c r="BI247" s="104"/>
      <c r="BJ247" s="104"/>
      <c r="BK247" s="104"/>
      <c r="BL247" s="104"/>
      <c r="BM247" s="104"/>
      <c r="BN247" s="104"/>
      <c r="BO247" s="104"/>
      <c r="BP247" s="104"/>
      <c r="BQ247" s="104"/>
    </row>
    <row r="248" spans="2:69">
      <c r="B248" s="104"/>
      <c r="C248" s="155"/>
      <c r="D248" s="104"/>
      <c r="E248" s="104"/>
      <c r="F248" s="104"/>
      <c r="G248" s="104"/>
      <c r="H248" s="104"/>
      <c r="I248" s="104"/>
      <c r="J248" s="104"/>
      <c r="K248" s="104"/>
      <c r="L248" s="104"/>
      <c r="M248" s="147"/>
      <c r="N248" s="104"/>
      <c r="O248" s="104"/>
      <c r="P248" s="104"/>
      <c r="Q248" s="104"/>
      <c r="R248" s="104"/>
      <c r="S248" s="104"/>
      <c r="T248" s="104"/>
      <c r="U248" s="104"/>
      <c r="V248" s="104"/>
      <c r="W248" s="104"/>
      <c r="X248" s="104"/>
      <c r="Y248" s="104"/>
      <c r="Z248" s="104"/>
      <c r="AA248" s="104"/>
      <c r="AB248" s="10"/>
      <c r="AC248" s="104"/>
      <c r="AD248" s="10"/>
      <c r="AE248" s="147"/>
      <c r="AF248" s="104"/>
      <c r="AG248" s="104"/>
      <c r="AH248" s="104"/>
      <c r="AI248" s="104"/>
      <c r="AJ248" s="104"/>
      <c r="AK248" s="104"/>
      <c r="AL248" s="104"/>
      <c r="AM248" s="104"/>
      <c r="AN248" s="104"/>
      <c r="AO248" s="104"/>
      <c r="AP248" s="104"/>
      <c r="AQ248" s="104"/>
      <c r="AR248" s="104"/>
      <c r="AS248" s="104"/>
      <c r="AT248" s="104"/>
      <c r="AU248" s="104"/>
      <c r="AV248" s="104"/>
      <c r="AW248" s="104"/>
      <c r="AX248" s="104"/>
      <c r="AY248" s="104"/>
      <c r="AZ248" s="104"/>
      <c r="BA248" s="104"/>
      <c r="BB248" s="104"/>
      <c r="BC248" s="104"/>
      <c r="BD248" s="104"/>
      <c r="BE248" s="104"/>
      <c r="BF248" s="104"/>
      <c r="BG248" s="104"/>
      <c r="BH248" s="104"/>
      <c r="BI248" s="104"/>
      <c r="BJ248" s="104"/>
      <c r="BK248" s="104"/>
      <c r="BL248" s="104"/>
      <c r="BM248" s="104"/>
      <c r="BN248" s="104"/>
      <c r="BO248" s="104"/>
      <c r="BP248" s="104"/>
      <c r="BQ248" s="104"/>
    </row>
    <row r="249" spans="2:69">
      <c r="B249" s="104"/>
      <c r="C249" s="155"/>
      <c r="D249" s="104"/>
      <c r="E249" s="104"/>
      <c r="F249" s="104"/>
      <c r="G249" s="104"/>
      <c r="H249" s="104"/>
      <c r="I249" s="104"/>
      <c r="J249" s="104"/>
      <c r="K249" s="104"/>
      <c r="L249" s="104"/>
      <c r="M249" s="147"/>
      <c r="N249" s="104"/>
      <c r="O249" s="104"/>
      <c r="P249" s="104"/>
      <c r="Q249" s="104"/>
      <c r="R249" s="104"/>
      <c r="S249" s="104"/>
      <c r="T249" s="104"/>
      <c r="U249" s="104"/>
      <c r="V249" s="104"/>
      <c r="W249" s="104"/>
      <c r="X249" s="104"/>
      <c r="Y249" s="104"/>
      <c r="Z249" s="104"/>
      <c r="AA249" s="104"/>
      <c r="AB249" s="10"/>
      <c r="AC249" s="104"/>
      <c r="AD249" s="10"/>
      <c r="AE249" s="147"/>
      <c r="AF249" s="104"/>
      <c r="AG249" s="104"/>
      <c r="AH249" s="104"/>
      <c r="AI249" s="104"/>
      <c r="AJ249" s="104"/>
      <c r="AK249" s="104"/>
      <c r="AL249" s="104"/>
      <c r="AM249" s="104"/>
      <c r="AN249" s="104"/>
      <c r="AO249" s="104"/>
      <c r="AP249" s="104"/>
      <c r="AQ249" s="104"/>
      <c r="AR249" s="104"/>
      <c r="AS249" s="104"/>
      <c r="AT249" s="104"/>
      <c r="AU249" s="104"/>
      <c r="AV249" s="104"/>
      <c r="AW249" s="104"/>
      <c r="AX249" s="104"/>
      <c r="AY249" s="104"/>
      <c r="AZ249" s="104"/>
      <c r="BA249" s="104"/>
      <c r="BB249" s="104"/>
      <c r="BC249" s="104"/>
      <c r="BD249" s="104"/>
      <c r="BE249" s="104"/>
      <c r="BF249" s="104"/>
      <c r="BG249" s="104"/>
      <c r="BH249" s="104"/>
      <c r="BI249" s="104"/>
      <c r="BJ249" s="104"/>
      <c r="BK249" s="104"/>
      <c r="BL249" s="104"/>
      <c r="BM249" s="104"/>
      <c r="BN249" s="104"/>
      <c r="BO249" s="104"/>
      <c r="BP249" s="104"/>
      <c r="BQ249" s="104"/>
    </row>
    <row r="250" spans="2:69">
      <c r="B250" s="104"/>
      <c r="C250" s="155"/>
      <c r="D250" s="104"/>
      <c r="E250" s="104"/>
      <c r="F250" s="104"/>
      <c r="G250" s="104"/>
      <c r="H250" s="104"/>
      <c r="I250" s="104"/>
      <c r="J250" s="104"/>
      <c r="K250" s="104"/>
      <c r="L250" s="104"/>
      <c r="M250" s="147"/>
      <c r="N250" s="104"/>
      <c r="O250" s="104"/>
      <c r="P250" s="104"/>
      <c r="Q250" s="104"/>
      <c r="R250" s="104"/>
      <c r="S250" s="104"/>
      <c r="T250" s="104"/>
      <c r="U250" s="104"/>
      <c r="V250" s="104"/>
      <c r="W250" s="104"/>
      <c r="X250" s="104"/>
      <c r="Y250" s="104"/>
      <c r="Z250" s="104"/>
      <c r="AA250" s="104"/>
      <c r="AB250" s="10"/>
      <c r="AC250" s="104"/>
      <c r="AD250" s="10"/>
      <c r="AE250" s="147"/>
      <c r="AF250" s="104"/>
      <c r="AG250" s="104"/>
      <c r="AH250" s="104"/>
      <c r="AI250" s="104"/>
      <c r="AJ250" s="104"/>
      <c r="AK250" s="104"/>
      <c r="AL250" s="104"/>
      <c r="AM250" s="104"/>
      <c r="AN250" s="104"/>
      <c r="AO250" s="104"/>
      <c r="AP250" s="104"/>
      <c r="AQ250" s="104"/>
      <c r="AR250" s="104"/>
      <c r="AS250" s="104"/>
      <c r="AT250" s="104"/>
      <c r="AU250" s="104"/>
      <c r="AV250" s="104"/>
      <c r="AW250" s="104"/>
      <c r="AX250" s="104"/>
      <c r="AY250" s="104"/>
      <c r="AZ250" s="104"/>
      <c r="BA250" s="104"/>
      <c r="BB250" s="104"/>
      <c r="BC250" s="104"/>
      <c r="BD250" s="104"/>
      <c r="BE250" s="104"/>
      <c r="BF250" s="104"/>
      <c r="BG250" s="104"/>
      <c r="BH250" s="104"/>
      <c r="BI250" s="104"/>
      <c r="BJ250" s="104"/>
      <c r="BK250" s="104"/>
      <c r="BL250" s="104"/>
      <c r="BM250" s="104"/>
      <c r="BN250" s="104"/>
      <c r="BO250" s="104"/>
      <c r="BP250" s="104"/>
      <c r="BQ250" s="104"/>
    </row>
    <row r="251" spans="2:69">
      <c r="B251" s="104"/>
      <c r="C251" s="155"/>
      <c r="D251" s="104"/>
      <c r="E251" s="104"/>
      <c r="F251" s="104"/>
      <c r="G251" s="104"/>
      <c r="H251" s="104"/>
      <c r="I251" s="104"/>
      <c r="J251" s="104"/>
      <c r="K251" s="104"/>
      <c r="L251" s="104"/>
      <c r="M251" s="147"/>
      <c r="N251" s="104"/>
      <c r="O251" s="104"/>
      <c r="P251" s="104"/>
      <c r="Q251" s="104"/>
      <c r="R251" s="104"/>
      <c r="S251" s="104"/>
      <c r="T251" s="104"/>
      <c r="U251" s="104"/>
      <c r="V251" s="104"/>
      <c r="W251" s="104"/>
      <c r="X251" s="104"/>
      <c r="Y251" s="104"/>
      <c r="Z251" s="104"/>
      <c r="AA251" s="104"/>
      <c r="AB251" s="10"/>
      <c r="AC251" s="104"/>
      <c r="AD251" s="10"/>
      <c r="AE251" s="147"/>
      <c r="AF251" s="104"/>
      <c r="AG251" s="104"/>
      <c r="AH251" s="104"/>
      <c r="AI251" s="104"/>
      <c r="AJ251" s="104"/>
      <c r="AK251" s="104"/>
      <c r="AL251" s="104"/>
      <c r="AM251" s="104"/>
      <c r="AN251" s="104"/>
      <c r="AO251" s="104"/>
      <c r="AP251" s="104"/>
      <c r="AQ251" s="104"/>
      <c r="AR251" s="104"/>
      <c r="AS251" s="104"/>
      <c r="AT251" s="104"/>
      <c r="AU251" s="104"/>
      <c r="AV251" s="104"/>
      <c r="AW251" s="104"/>
      <c r="AX251" s="104"/>
      <c r="AY251" s="104"/>
      <c r="AZ251" s="104"/>
      <c r="BA251" s="104"/>
      <c r="BB251" s="104"/>
      <c r="BC251" s="104"/>
      <c r="BD251" s="104"/>
      <c r="BE251" s="104"/>
      <c r="BF251" s="104"/>
      <c r="BG251" s="104"/>
      <c r="BH251" s="104"/>
      <c r="BI251" s="104"/>
      <c r="BJ251" s="104"/>
      <c r="BK251" s="104"/>
      <c r="BL251" s="104"/>
      <c r="BM251" s="104"/>
      <c r="BN251" s="104"/>
      <c r="BO251" s="104"/>
      <c r="BP251" s="104"/>
      <c r="BQ251" s="104"/>
    </row>
    <row r="252" spans="2:69">
      <c r="B252" s="104"/>
      <c r="C252" s="155"/>
      <c r="D252" s="104"/>
      <c r="E252" s="104"/>
      <c r="F252" s="104"/>
      <c r="G252" s="104"/>
      <c r="H252" s="104"/>
      <c r="I252" s="104"/>
      <c r="J252" s="104"/>
      <c r="K252" s="104"/>
      <c r="L252" s="104"/>
      <c r="M252" s="147"/>
      <c r="N252" s="104"/>
      <c r="O252" s="104"/>
      <c r="P252" s="104"/>
      <c r="Q252" s="104"/>
      <c r="R252" s="104"/>
      <c r="S252" s="104"/>
      <c r="T252" s="104"/>
      <c r="U252" s="104"/>
      <c r="V252" s="104"/>
      <c r="W252" s="104"/>
      <c r="X252" s="104"/>
      <c r="Y252" s="104"/>
      <c r="Z252" s="104"/>
      <c r="AA252" s="104"/>
      <c r="AB252" s="10"/>
      <c r="AC252" s="104"/>
      <c r="AD252" s="10"/>
      <c r="AE252" s="147"/>
      <c r="AF252" s="104"/>
      <c r="AG252" s="104"/>
      <c r="AH252" s="104"/>
      <c r="AI252" s="104"/>
      <c r="AJ252" s="104"/>
      <c r="AK252" s="104"/>
      <c r="AL252" s="104"/>
      <c r="AM252" s="104"/>
      <c r="AN252" s="104"/>
      <c r="AO252" s="104"/>
      <c r="AP252" s="104"/>
      <c r="AQ252" s="104"/>
      <c r="AR252" s="104"/>
      <c r="AS252" s="104"/>
      <c r="AT252" s="104"/>
      <c r="AU252" s="104"/>
      <c r="AV252" s="104"/>
      <c r="AW252" s="104"/>
      <c r="AX252" s="104"/>
      <c r="AY252" s="104"/>
      <c r="AZ252" s="104"/>
      <c r="BA252" s="104"/>
      <c r="BB252" s="104"/>
      <c r="BC252" s="104"/>
      <c r="BD252" s="104"/>
      <c r="BE252" s="104"/>
      <c r="BF252" s="104"/>
      <c r="BG252" s="104"/>
      <c r="BH252" s="104"/>
      <c r="BI252" s="104"/>
      <c r="BJ252" s="104"/>
      <c r="BK252" s="104"/>
      <c r="BL252" s="104"/>
      <c r="BM252" s="104"/>
      <c r="BN252" s="104"/>
      <c r="BO252" s="104"/>
      <c r="BP252" s="104"/>
      <c r="BQ252" s="104"/>
    </row>
    <row r="253" spans="2:69">
      <c r="B253" s="104"/>
      <c r="C253" s="155"/>
      <c r="D253" s="104"/>
      <c r="E253" s="104"/>
      <c r="F253" s="104"/>
      <c r="G253" s="104"/>
      <c r="H253" s="104"/>
      <c r="I253" s="104"/>
      <c r="J253" s="104"/>
      <c r="K253" s="104"/>
      <c r="L253" s="104"/>
      <c r="M253" s="147"/>
      <c r="N253" s="104"/>
      <c r="O253" s="104"/>
      <c r="P253" s="104"/>
      <c r="Q253" s="104"/>
      <c r="R253" s="104"/>
      <c r="S253" s="104"/>
      <c r="T253" s="104"/>
      <c r="U253" s="104"/>
      <c r="V253" s="104"/>
      <c r="W253" s="104"/>
      <c r="X253" s="104"/>
      <c r="Y253" s="104"/>
      <c r="Z253" s="104"/>
      <c r="AA253" s="104"/>
      <c r="AB253" s="10"/>
      <c r="AC253" s="104"/>
      <c r="AD253" s="10"/>
      <c r="AE253" s="147"/>
      <c r="AF253" s="104"/>
      <c r="AG253" s="104"/>
      <c r="AH253" s="104"/>
      <c r="AI253" s="104"/>
      <c r="AJ253" s="104"/>
      <c r="AK253" s="104"/>
      <c r="AL253" s="104"/>
      <c r="AM253" s="104"/>
      <c r="AN253" s="104"/>
      <c r="AO253" s="104"/>
      <c r="AP253" s="104"/>
      <c r="AQ253" s="104"/>
      <c r="AR253" s="104"/>
      <c r="AS253" s="104"/>
      <c r="AT253" s="104"/>
      <c r="AU253" s="104"/>
      <c r="AV253" s="104"/>
      <c r="AW253" s="104"/>
      <c r="AX253" s="104"/>
      <c r="AY253" s="104"/>
      <c r="AZ253" s="104"/>
      <c r="BA253" s="104"/>
      <c r="BB253" s="104"/>
      <c r="BC253" s="104"/>
      <c r="BD253" s="104"/>
      <c r="BE253" s="104"/>
      <c r="BF253" s="104"/>
      <c r="BG253" s="104"/>
      <c r="BH253" s="104"/>
      <c r="BI253" s="104"/>
      <c r="BJ253" s="104"/>
      <c r="BK253" s="104"/>
      <c r="BL253" s="104"/>
      <c r="BM253" s="104"/>
      <c r="BN253" s="104"/>
      <c r="BO253" s="104"/>
      <c r="BP253" s="104"/>
      <c r="BQ253" s="104"/>
    </row>
    <row r="254" spans="2:69">
      <c r="B254" s="104"/>
      <c r="C254" s="155"/>
      <c r="D254" s="104"/>
      <c r="E254" s="104"/>
      <c r="F254" s="104"/>
      <c r="G254" s="104"/>
      <c r="H254" s="104"/>
      <c r="I254" s="104"/>
      <c r="J254" s="104"/>
      <c r="K254" s="104"/>
      <c r="L254" s="104"/>
      <c r="M254" s="147"/>
      <c r="N254" s="104"/>
      <c r="O254" s="104"/>
      <c r="P254" s="104"/>
      <c r="Q254" s="104"/>
      <c r="R254" s="104"/>
      <c r="S254" s="104"/>
      <c r="T254" s="104"/>
      <c r="U254" s="104"/>
      <c r="V254" s="104"/>
      <c r="W254" s="104"/>
      <c r="X254" s="104"/>
      <c r="Y254" s="104"/>
      <c r="Z254" s="104"/>
      <c r="AA254" s="104"/>
      <c r="AB254" s="10"/>
      <c r="AC254" s="104"/>
      <c r="AD254" s="10"/>
      <c r="AE254" s="147"/>
      <c r="AF254" s="104"/>
      <c r="AG254" s="104"/>
      <c r="AH254" s="104"/>
      <c r="AI254" s="104"/>
      <c r="AJ254" s="104"/>
      <c r="AK254" s="104"/>
      <c r="AL254" s="104"/>
      <c r="AM254" s="104"/>
      <c r="AN254" s="104"/>
      <c r="AO254" s="104"/>
      <c r="AP254" s="104"/>
      <c r="AQ254" s="104"/>
      <c r="AR254" s="104"/>
      <c r="AS254" s="104"/>
      <c r="AT254" s="104"/>
      <c r="AU254" s="104"/>
      <c r="AV254" s="104"/>
      <c r="AW254" s="104"/>
      <c r="AX254" s="104"/>
      <c r="AY254" s="104"/>
      <c r="AZ254" s="104"/>
      <c r="BA254" s="104"/>
      <c r="BB254" s="104"/>
      <c r="BC254" s="104"/>
      <c r="BD254" s="104"/>
      <c r="BE254" s="104"/>
      <c r="BF254" s="104"/>
      <c r="BG254" s="104"/>
      <c r="BH254" s="104"/>
      <c r="BI254" s="104"/>
      <c r="BJ254" s="104"/>
      <c r="BK254" s="104"/>
      <c r="BL254" s="104"/>
      <c r="BM254" s="104"/>
      <c r="BN254" s="104"/>
      <c r="BO254" s="104"/>
      <c r="BP254" s="104"/>
      <c r="BQ254" s="104"/>
    </row>
    <row r="255" spans="2:69">
      <c r="B255" s="104"/>
      <c r="C255" s="155"/>
      <c r="D255" s="104"/>
      <c r="E255" s="104"/>
      <c r="F255" s="104"/>
      <c r="G255" s="104"/>
      <c r="H255" s="104"/>
      <c r="I255" s="104"/>
      <c r="J255" s="104"/>
      <c r="K255" s="104"/>
      <c r="L255" s="104"/>
      <c r="M255" s="147"/>
      <c r="N255" s="104"/>
      <c r="O255" s="104"/>
      <c r="P255" s="104"/>
      <c r="Q255" s="104"/>
      <c r="R255" s="104"/>
      <c r="S255" s="104"/>
      <c r="T255" s="104"/>
      <c r="U255" s="104"/>
      <c r="V255" s="104"/>
      <c r="W255" s="104"/>
      <c r="X255" s="104"/>
      <c r="Y255" s="104"/>
      <c r="Z255" s="104"/>
      <c r="AA255" s="104"/>
      <c r="AB255" s="10"/>
      <c r="AC255" s="104"/>
      <c r="AD255" s="10"/>
      <c r="AE255" s="147"/>
      <c r="AF255" s="104"/>
      <c r="AG255" s="104"/>
      <c r="AH255" s="104"/>
      <c r="AI255" s="104"/>
      <c r="AJ255" s="104"/>
      <c r="AK255" s="104"/>
      <c r="AL255" s="104"/>
      <c r="AM255" s="104"/>
      <c r="AN255" s="104"/>
      <c r="AO255" s="104"/>
      <c r="AP255" s="104"/>
      <c r="AQ255" s="104"/>
      <c r="AR255" s="104"/>
      <c r="AS255" s="104"/>
      <c r="AT255" s="104"/>
      <c r="AU255" s="104"/>
      <c r="AV255" s="104"/>
      <c r="AW255" s="104"/>
      <c r="AX255" s="104"/>
      <c r="AY255" s="104"/>
      <c r="AZ255" s="104"/>
      <c r="BA255" s="104"/>
      <c r="BB255" s="104"/>
      <c r="BC255" s="104"/>
      <c r="BD255" s="104"/>
      <c r="BE255" s="104"/>
      <c r="BF255" s="104"/>
      <c r="BG255" s="104"/>
      <c r="BH255" s="104"/>
      <c r="BI255" s="104"/>
      <c r="BJ255" s="104"/>
      <c r="BK255" s="104"/>
      <c r="BL255" s="104"/>
      <c r="BM255" s="104"/>
      <c r="BN255" s="104"/>
      <c r="BO255" s="104"/>
      <c r="BP255" s="104"/>
      <c r="BQ255" s="104"/>
    </row>
    <row r="256" spans="2:69">
      <c r="B256" s="104"/>
      <c r="C256" s="155"/>
      <c r="D256" s="104"/>
      <c r="E256" s="104"/>
      <c r="F256" s="104"/>
      <c r="G256" s="104"/>
      <c r="H256" s="104"/>
      <c r="I256" s="104"/>
      <c r="J256" s="104"/>
      <c r="K256" s="104"/>
      <c r="L256" s="104"/>
      <c r="M256" s="147"/>
      <c r="N256" s="104"/>
      <c r="O256" s="104"/>
      <c r="P256" s="104"/>
      <c r="Q256" s="104"/>
      <c r="R256" s="104"/>
      <c r="S256" s="104"/>
      <c r="T256" s="104"/>
      <c r="U256" s="104"/>
      <c r="V256" s="104"/>
      <c r="W256" s="104"/>
      <c r="X256" s="104"/>
      <c r="Y256" s="104"/>
      <c r="Z256" s="104"/>
      <c r="AA256" s="104"/>
      <c r="AB256" s="10"/>
      <c r="AC256" s="104"/>
      <c r="AD256" s="10"/>
      <c r="AE256" s="147"/>
      <c r="AF256" s="104"/>
      <c r="AG256" s="104"/>
      <c r="AH256" s="104"/>
      <c r="AI256" s="104"/>
      <c r="AJ256" s="104"/>
      <c r="AK256" s="104"/>
      <c r="AL256" s="104"/>
      <c r="AM256" s="104"/>
      <c r="AN256" s="104"/>
      <c r="AO256" s="104"/>
      <c r="AP256" s="104"/>
      <c r="AQ256" s="104"/>
      <c r="AR256" s="104"/>
      <c r="AS256" s="104"/>
      <c r="AT256" s="104"/>
      <c r="AU256" s="104"/>
      <c r="AV256" s="104"/>
      <c r="AW256" s="104"/>
      <c r="AX256" s="104"/>
      <c r="AY256" s="104"/>
      <c r="AZ256" s="104"/>
      <c r="BA256" s="104"/>
      <c r="BB256" s="104"/>
      <c r="BC256" s="104"/>
      <c r="BD256" s="104"/>
      <c r="BE256" s="104"/>
      <c r="BF256" s="104"/>
      <c r="BG256" s="104"/>
      <c r="BH256" s="104"/>
      <c r="BI256" s="104"/>
      <c r="BJ256" s="104"/>
      <c r="BK256" s="104"/>
      <c r="BL256" s="104"/>
      <c r="BM256" s="104"/>
      <c r="BN256" s="104"/>
      <c r="BO256" s="104"/>
      <c r="BP256" s="104"/>
      <c r="BQ256" s="104"/>
    </row>
    <row r="257" spans="2:69">
      <c r="B257" s="104"/>
      <c r="C257" s="155"/>
      <c r="D257" s="104"/>
      <c r="E257" s="104"/>
      <c r="F257" s="104"/>
      <c r="G257" s="104"/>
      <c r="H257" s="104"/>
      <c r="I257" s="104"/>
      <c r="J257" s="104"/>
      <c r="K257" s="104"/>
      <c r="L257" s="104"/>
      <c r="M257" s="147"/>
      <c r="N257" s="104"/>
      <c r="O257" s="104"/>
      <c r="P257" s="104"/>
      <c r="Q257" s="104"/>
      <c r="R257" s="104"/>
      <c r="S257" s="104"/>
      <c r="T257" s="104"/>
      <c r="U257" s="104"/>
      <c r="V257" s="104"/>
      <c r="W257" s="104"/>
      <c r="X257" s="104"/>
      <c r="Y257" s="104"/>
      <c r="Z257" s="104"/>
      <c r="AA257" s="104"/>
      <c r="AB257" s="10"/>
      <c r="AC257" s="104"/>
      <c r="AD257" s="10"/>
      <c r="AE257" s="147"/>
      <c r="AF257" s="104"/>
      <c r="AG257" s="104"/>
      <c r="AH257" s="104"/>
      <c r="AI257" s="104"/>
      <c r="AJ257" s="104"/>
      <c r="AK257" s="104"/>
      <c r="AL257" s="104"/>
      <c r="AM257" s="104"/>
      <c r="AN257" s="104"/>
      <c r="AO257" s="104"/>
      <c r="AP257" s="104"/>
      <c r="AQ257" s="104"/>
      <c r="AR257" s="104"/>
      <c r="AS257" s="104"/>
      <c r="AT257" s="104"/>
      <c r="AU257" s="104"/>
      <c r="AV257" s="104"/>
      <c r="AW257" s="104"/>
      <c r="AX257" s="104"/>
      <c r="AY257" s="104"/>
      <c r="AZ257" s="104"/>
      <c r="BA257" s="104"/>
      <c r="BB257" s="104"/>
      <c r="BC257" s="104"/>
      <c r="BD257" s="104"/>
      <c r="BE257" s="104"/>
      <c r="BF257" s="104"/>
      <c r="BG257" s="104"/>
      <c r="BH257" s="104"/>
      <c r="BI257" s="104"/>
      <c r="BJ257" s="104"/>
      <c r="BK257" s="104"/>
      <c r="BL257" s="104"/>
      <c r="BM257" s="104"/>
      <c r="BN257" s="104"/>
      <c r="BO257" s="104"/>
      <c r="BP257" s="104"/>
      <c r="BQ257" s="104"/>
    </row>
    <row r="258" spans="2:69">
      <c r="B258" s="104"/>
      <c r="C258" s="155"/>
      <c r="D258" s="104"/>
      <c r="E258" s="104"/>
      <c r="F258" s="104"/>
      <c r="G258" s="104"/>
      <c r="H258" s="104"/>
      <c r="I258" s="104"/>
      <c r="J258" s="104"/>
      <c r="K258" s="104"/>
      <c r="L258" s="104"/>
      <c r="M258" s="147"/>
      <c r="N258" s="104"/>
      <c r="O258" s="104"/>
      <c r="P258" s="104"/>
      <c r="Q258" s="104"/>
      <c r="R258" s="104"/>
      <c r="S258" s="104"/>
      <c r="T258" s="104"/>
      <c r="U258" s="104"/>
      <c r="V258" s="104"/>
      <c r="W258" s="104"/>
      <c r="X258" s="104"/>
      <c r="Y258" s="104"/>
      <c r="Z258" s="104"/>
      <c r="AA258" s="104"/>
      <c r="AB258" s="10"/>
      <c r="AC258" s="104"/>
      <c r="AD258" s="10"/>
      <c r="AE258" s="147"/>
      <c r="AF258" s="104"/>
      <c r="AG258" s="104"/>
      <c r="AH258" s="104"/>
      <c r="AI258" s="104"/>
      <c r="AJ258" s="104"/>
      <c r="AK258" s="104"/>
      <c r="AL258" s="104"/>
      <c r="AM258" s="104"/>
      <c r="AN258" s="104"/>
      <c r="AO258" s="104"/>
      <c r="AP258" s="104"/>
      <c r="AQ258" s="104"/>
      <c r="AR258" s="104"/>
      <c r="AS258" s="104"/>
      <c r="AT258" s="104"/>
      <c r="AU258" s="104"/>
      <c r="AV258" s="104"/>
      <c r="AW258" s="104"/>
      <c r="AX258" s="104"/>
      <c r="AY258" s="104"/>
      <c r="AZ258" s="104"/>
      <c r="BA258" s="104"/>
      <c r="BB258" s="104"/>
      <c r="BC258" s="104"/>
      <c r="BD258" s="104"/>
      <c r="BE258" s="104"/>
      <c r="BF258" s="104"/>
      <c r="BG258" s="104"/>
      <c r="BH258" s="104"/>
      <c r="BI258" s="104"/>
      <c r="BJ258" s="104"/>
      <c r="BK258" s="104"/>
      <c r="BL258" s="104"/>
      <c r="BM258" s="104"/>
      <c r="BN258" s="104"/>
      <c r="BO258" s="104"/>
      <c r="BP258" s="104"/>
      <c r="BQ258" s="104"/>
    </row>
    <row r="259" spans="2:69">
      <c r="B259" s="104"/>
      <c r="C259" s="155"/>
      <c r="D259" s="104"/>
      <c r="E259" s="104"/>
      <c r="F259" s="104"/>
      <c r="G259" s="104"/>
      <c r="H259" s="104"/>
      <c r="I259" s="104"/>
      <c r="J259" s="104"/>
      <c r="K259" s="104"/>
      <c r="L259" s="104"/>
      <c r="M259" s="147"/>
      <c r="N259" s="104"/>
      <c r="O259" s="104"/>
      <c r="P259" s="104"/>
      <c r="Q259" s="104"/>
      <c r="R259" s="104"/>
      <c r="S259" s="104"/>
      <c r="T259" s="104"/>
      <c r="U259" s="104"/>
      <c r="V259" s="104"/>
      <c r="W259" s="104"/>
      <c r="X259" s="104"/>
      <c r="Y259" s="104"/>
      <c r="Z259" s="104"/>
      <c r="AA259" s="104"/>
      <c r="AB259" s="10"/>
      <c r="AC259" s="104"/>
      <c r="AD259" s="10"/>
      <c r="AE259" s="147"/>
      <c r="AF259" s="104"/>
      <c r="AG259" s="104"/>
      <c r="AH259" s="104"/>
      <c r="AI259" s="104"/>
      <c r="AJ259" s="104"/>
      <c r="AK259" s="104"/>
      <c r="AL259" s="104"/>
      <c r="AM259" s="104"/>
      <c r="AN259" s="104"/>
      <c r="AO259" s="104"/>
      <c r="AP259" s="104"/>
      <c r="AQ259" s="104"/>
      <c r="AR259" s="104"/>
      <c r="AS259" s="104"/>
      <c r="AT259" s="104"/>
      <c r="AU259" s="104"/>
      <c r="AV259" s="104"/>
      <c r="AW259" s="104"/>
      <c r="AX259" s="104"/>
      <c r="AY259" s="104"/>
      <c r="AZ259" s="104"/>
      <c r="BA259" s="104"/>
      <c r="BB259" s="104"/>
      <c r="BC259" s="104"/>
      <c r="BD259" s="104"/>
      <c r="BE259" s="104"/>
      <c r="BF259" s="104"/>
      <c r="BG259" s="104"/>
      <c r="BH259" s="104"/>
      <c r="BI259" s="104"/>
      <c r="BJ259" s="104"/>
      <c r="BK259" s="104"/>
      <c r="BL259" s="104"/>
      <c r="BM259" s="104"/>
      <c r="BN259" s="104"/>
      <c r="BO259" s="104"/>
      <c r="BP259" s="104"/>
      <c r="BQ259" s="104"/>
    </row>
    <row r="260" spans="2:69">
      <c r="B260" s="104"/>
      <c r="C260" s="155"/>
      <c r="D260" s="104"/>
      <c r="E260" s="104"/>
      <c r="F260" s="104"/>
      <c r="G260" s="104"/>
      <c r="H260" s="104"/>
      <c r="I260" s="104"/>
      <c r="J260" s="104"/>
      <c r="K260" s="104"/>
      <c r="L260" s="104"/>
      <c r="M260" s="147"/>
      <c r="N260" s="104"/>
      <c r="O260" s="104"/>
      <c r="P260" s="104"/>
      <c r="Q260" s="104"/>
      <c r="R260" s="104"/>
      <c r="S260" s="104"/>
      <c r="T260" s="104"/>
      <c r="U260" s="104"/>
      <c r="V260" s="104"/>
      <c r="W260" s="104"/>
      <c r="X260" s="104"/>
      <c r="Y260" s="104"/>
      <c r="Z260" s="104"/>
      <c r="AA260" s="104"/>
      <c r="AB260" s="10"/>
      <c r="AC260" s="104"/>
      <c r="AD260" s="10"/>
      <c r="AE260" s="147"/>
      <c r="AF260" s="104"/>
      <c r="AG260" s="104"/>
      <c r="AH260" s="104"/>
      <c r="AI260" s="104"/>
      <c r="AJ260" s="104"/>
      <c r="AK260" s="104"/>
      <c r="AL260" s="104"/>
      <c r="AM260" s="104"/>
      <c r="AN260" s="104"/>
      <c r="AO260" s="104"/>
      <c r="AP260" s="104"/>
      <c r="AQ260" s="104"/>
      <c r="AR260" s="104"/>
      <c r="AS260" s="104"/>
      <c r="AT260" s="104"/>
      <c r="AU260" s="104"/>
      <c r="AV260" s="104"/>
      <c r="AW260" s="104"/>
      <c r="AX260" s="104"/>
      <c r="AY260" s="104"/>
      <c r="AZ260" s="104"/>
      <c r="BA260" s="104"/>
      <c r="BB260" s="104"/>
      <c r="BC260" s="104"/>
      <c r="BD260" s="104"/>
      <c r="BE260" s="104"/>
      <c r="BF260" s="104"/>
      <c r="BG260" s="104"/>
      <c r="BH260" s="104"/>
      <c r="BI260" s="104"/>
      <c r="BJ260" s="104"/>
      <c r="BK260" s="104"/>
      <c r="BL260" s="104"/>
      <c r="BM260" s="104"/>
      <c r="BN260" s="104"/>
      <c r="BO260" s="104"/>
      <c r="BP260" s="104"/>
      <c r="BQ260" s="104"/>
    </row>
    <row r="261" spans="2:69">
      <c r="B261" s="104"/>
      <c r="C261" s="155"/>
      <c r="D261" s="104"/>
      <c r="E261" s="104"/>
      <c r="F261" s="104"/>
      <c r="G261" s="104"/>
      <c r="H261" s="104"/>
      <c r="I261" s="104"/>
      <c r="J261" s="104"/>
      <c r="K261" s="104"/>
      <c r="L261" s="104"/>
      <c r="M261" s="147"/>
      <c r="N261" s="104"/>
      <c r="O261" s="104"/>
      <c r="P261" s="104"/>
      <c r="Q261" s="104"/>
      <c r="R261" s="104"/>
      <c r="S261" s="104"/>
      <c r="T261" s="104"/>
      <c r="U261" s="104"/>
      <c r="V261" s="104"/>
      <c r="W261" s="104"/>
      <c r="X261" s="104"/>
      <c r="Y261" s="104"/>
      <c r="Z261" s="104"/>
      <c r="AA261" s="104"/>
      <c r="AB261" s="10"/>
      <c r="AC261" s="104"/>
      <c r="AD261" s="10"/>
      <c r="AE261" s="147"/>
      <c r="AF261" s="104"/>
      <c r="AG261" s="104"/>
      <c r="AH261" s="104"/>
      <c r="AI261" s="104"/>
      <c r="AJ261" s="104"/>
      <c r="AK261" s="104"/>
      <c r="AL261" s="104"/>
      <c r="AM261" s="104"/>
      <c r="AN261" s="104"/>
      <c r="AO261" s="104"/>
      <c r="AP261" s="104"/>
      <c r="AQ261" s="104"/>
      <c r="AR261" s="104"/>
      <c r="AS261" s="104"/>
      <c r="AT261" s="104"/>
      <c r="AU261" s="104"/>
      <c r="AV261" s="104"/>
      <c r="AW261" s="104"/>
      <c r="AX261" s="104"/>
      <c r="AY261" s="104"/>
      <c r="AZ261" s="104"/>
      <c r="BA261" s="104"/>
      <c r="BB261" s="104"/>
      <c r="BC261" s="104"/>
      <c r="BD261" s="104"/>
      <c r="BE261" s="104"/>
      <c r="BF261" s="104"/>
      <c r="BG261" s="104"/>
      <c r="BH261" s="104"/>
      <c r="BI261" s="104"/>
      <c r="BJ261" s="104"/>
      <c r="BK261" s="104"/>
      <c r="BL261" s="104"/>
      <c r="BM261" s="104"/>
      <c r="BN261" s="104"/>
      <c r="BO261" s="104"/>
      <c r="BP261" s="104"/>
      <c r="BQ261" s="104"/>
    </row>
    <row r="262" spans="2:69">
      <c r="B262" s="104"/>
      <c r="C262" s="155"/>
      <c r="D262" s="104"/>
      <c r="E262" s="104"/>
      <c r="F262" s="104"/>
      <c r="G262" s="104"/>
      <c r="H262" s="104"/>
      <c r="I262" s="104"/>
      <c r="J262" s="104"/>
      <c r="K262" s="104"/>
      <c r="L262" s="104"/>
      <c r="M262" s="147"/>
      <c r="N262" s="104"/>
      <c r="O262" s="104"/>
      <c r="P262" s="104"/>
      <c r="Q262" s="104"/>
      <c r="R262" s="104"/>
      <c r="S262" s="104"/>
      <c r="T262" s="104"/>
      <c r="U262" s="104"/>
      <c r="V262" s="104"/>
      <c r="W262" s="104"/>
      <c r="X262" s="104"/>
      <c r="Y262" s="104"/>
      <c r="Z262" s="104"/>
      <c r="AA262" s="104"/>
      <c r="AB262" s="10"/>
      <c r="AC262" s="104"/>
      <c r="AD262" s="10"/>
      <c r="AE262" s="147"/>
      <c r="AF262" s="104"/>
      <c r="AG262" s="104"/>
      <c r="AH262" s="104"/>
      <c r="AI262" s="104"/>
      <c r="AJ262" s="104"/>
      <c r="AK262" s="104"/>
      <c r="AL262" s="104"/>
      <c r="AM262" s="104"/>
      <c r="AN262" s="104"/>
      <c r="AO262" s="104"/>
      <c r="AP262" s="104"/>
      <c r="AQ262" s="104"/>
      <c r="AR262" s="104"/>
      <c r="AS262" s="104"/>
      <c r="AT262" s="104"/>
      <c r="AU262" s="104"/>
      <c r="AV262" s="104"/>
      <c r="AW262" s="104"/>
      <c r="AX262" s="104"/>
      <c r="AY262" s="104"/>
      <c r="AZ262" s="104"/>
      <c r="BA262" s="104"/>
      <c r="BB262" s="104"/>
      <c r="BC262" s="104"/>
      <c r="BD262" s="104"/>
      <c r="BE262" s="104"/>
      <c r="BF262" s="104"/>
      <c r="BG262" s="104"/>
      <c r="BH262" s="104"/>
      <c r="BI262" s="104"/>
      <c r="BJ262" s="104"/>
      <c r="BK262" s="104"/>
      <c r="BL262" s="104"/>
      <c r="BM262" s="104"/>
      <c r="BN262" s="104"/>
      <c r="BO262" s="104"/>
      <c r="BP262" s="104"/>
      <c r="BQ262" s="104"/>
    </row>
    <row r="263" spans="2:69">
      <c r="B263" s="104"/>
      <c r="C263" s="155"/>
      <c r="D263" s="104"/>
      <c r="E263" s="104"/>
      <c r="F263" s="104"/>
      <c r="G263" s="104"/>
      <c r="H263" s="104"/>
      <c r="I263" s="104"/>
      <c r="J263" s="104"/>
      <c r="K263" s="104"/>
      <c r="L263" s="104"/>
      <c r="M263" s="147"/>
      <c r="N263" s="104"/>
      <c r="O263" s="104"/>
      <c r="P263" s="104"/>
      <c r="Q263" s="104"/>
      <c r="R263" s="104"/>
      <c r="S263" s="104"/>
      <c r="T263" s="104"/>
      <c r="U263" s="104"/>
      <c r="V263" s="104"/>
      <c r="W263" s="104"/>
      <c r="X263" s="104"/>
      <c r="Y263" s="104"/>
      <c r="Z263" s="104"/>
      <c r="AA263" s="104"/>
      <c r="AB263" s="10"/>
      <c r="AC263" s="104"/>
      <c r="AD263" s="10"/>
      <c r="AE263" s="147"/>
      <c r="AF263" s="104"/>
      <c r="AG263" s="104"/>
      <c r="AH263" s="104"/>
      <c r="AI263" s="104"/>
      <c r="AJ263" s="104"/>
      <c r="AK263" s="104"/>
      <c r="AL263" s="104"/>
      <c r="AM263" s="104"/>
      <c r="AN263" s="104"/>
      <c r="AO263" s="104"/>
      <c r="AP263" s="104"/>
      <c r="AQ263" s="104"/>
      <c r="AR263" s="104"/>
      <c r="AS263" s="104"/>
      <c r="AT263" s="104"/>
      <c r="AU263" s="104"/>
      <c r="AV263" s="104"/>
      <c r="AW263" s="104"/>
      <c r="AX263" s="104"/>
      <c r="AY263" s="104"/>
      <c r="AZ263" s="104"/>
      <c r="BA263" s="104"/>
      <c r="BB263" s="104"/>
      <c r="BC263" s="104"/>
      <c r="BD263" s="104"/>
      <c r="BE263" s="104"/>
      <c r="BF263" s="104"/>
      <c r="BG263" s="104"/>
      <c r="BH263" s="104"/>
      <c r="BI263" s="104"/>
      <c r="BJ263" s="104"/>
      <c r="BK263" s="104"/>
      <c r="BL263" s="104"/>
      <c r="BM263" s="104"/>
      <c r="BN263" s="104"/>
      <c r="BO263" s="104"/>
      <c r="BP263" s="104"/>
      <c r="BQ263" s="104"/>
    </row>
    <row r="264" spans="2:69">
      <c r="B264" s="104"/>
      <c r="C264" s="155"/>
      <c r="D264" s="104"/>
      <c r="E264" s="104"/>
      <c r="F264" s="104"/>
      <c r="G264" s="104"/>
      <c r="H264" s="104"/>
      <c r="I264" s="104"/>
      <c r="J264" s="104"/>
      <c r="K264" s="104"/>
      <c r="L264" s="104"/>
      <c r="M264" s="147"/>
      <c r="N264" s="104"/>
      <c r="O264" s="104"/>
      <c r="P264" s="104"/>
      <c r="Q264" s="104"/>
      <c r="R264" s="104"/>
      <c r="S264" s="104"/>
      <c r="T264" s="104"/>
      <c r="U264" s="104"/>
      <c r="V264" s="104"/>
      <c r="W264" s="104"/>
      <c r="X264" s="104"/>
      <c r="Y264" s="104"/>
      <c r="Z264" s="104"/>
      <c r="AA264" s="104"/>
      <c r="AB264" s="10"/>
      <c r="AC264" s="104"/>
      <c r="AD264" s="10"/>
      <c r="AE264" s="147"/>
      <c r="AF264" s="104"/>
      <c r="AG264" s="104"/>
      <c r="AH264" s="104"/>
      <c r="AI264" s="104"/>
      <c r="AJ264" s="104"/>
      <c r="AK264" s="104"/>
      <c r="AL264" s="104"/>
      <c r="AM264" s="104"/>
      <c r="AN264" s="104"/>
      <c r="AO264" s="104"/>
      <c r="AP264" s="104"/>
      <c r="AQ264" s="104"/>
      <c r="AR264" s="104"/>
      <c r="AS264" s="104"/>
      <c r="AT264" s="104"/>
      <c r="AU264" s="104"/>
      <c r="AV264" s="104"/>
      <c r="AW264" s="104"/>
      <c r="AX264" s="104"/>
      <c r="AY264" s="104"/>
      <c r="AZ264" s="104"/>
      <c r="BA264" s="104"/>
      <c r="BB264" s="104"/>
      <c r="BC264" s="104"/>
      <c r="BD264" s="104"/>
      <c r="BE264" s="104"/>
      <c r="BF264" s="104"/>
      <c r="BG264" s="104"/>
      <c r="BH264" s="104"/>
      <c r="BI264" s="104"/>
      <c r="BJ264" s="104"/>
      <c r="BK264" s="104"/>
      <c r="BL264" s="104"/>
      <c r="BM264" s="104"/>
      <c r="BN264" s="104"/>
      <c r="BO264" s="104"/>
      <c r="BP264" s="104"/>
      <c r="BQ264" s="104"/>
    </row>
    <row r="265" spans="2:69">
      <c r="B265" s="104"/>
      <c r="C265" s="155"/>
      <c r="D265" s="104"/>
      <c r="E265" s="104"/>
      <c r="F265" s="104"/>
      <c r="G265" s="104"/>
      <c r="H265" s="104"/>
      <c r="I265" s="104"/>
      <c r="J265" s="104"/>
      <c r="K265" s="104"/>
      <c r="L265" s="104"/>
      <c r="M265" s="147"/>
      <c r="N265" s="104"/>
      <c r="O265" s="104"/>
      <c r="P265" s="104"/>
      <c r="Q265" s="104"/>
      <c r="R265" s="104"/>
      <c r="S265" s="104"/>
      <c r="T265" s="104"/>
      <c r="U265" s="104"/>
      <c r="V265" s="104"/>
      <c r="W265" s="104"/>
      <c r="X265" s="104"/>
      <c r="Y265" s="104"/>
      <c r="Z265" s="104"/>
      <c r="AA265" s="104"/>
      <c r="AB265" s="10"/>
      <c r="AC265" s="104"/>
      <c r="AD265" s="10"/>
      <c r="AE265" s="147"/>
      <c r="AF265" s="104"/>
      <c r="AG265" s="104"/>
      <c r="AH265" s="104"/>
      <c r="AI265" s="104"/>
      <c r="AJ265" s="104"/>
      <c r="AK265" s="104"/>
      <c r="AL265" s="104"/>
      <c r="AM265" s="104"/>
      <c r="AN265" s="104"/>
      <c r="AO265" s="104"/>
      <c r="AP265" s="104"/>
      <c r="AQ265" s="104"/>
      <c r="AR265" s="104"/>
      <c r="AS265" s="104"/>
      <c r="AT265" s="104"/>
      <c r="AU265" s="104"/>
      <c r="AV265" s="104"/>
      <c r="AW265" s="104"/>
      <c r="AX265" s="104"/>
      <c r="AY265" s="104"/>
      <c r="AZ265" s="104"/>
      <c r="BA265" s="104"/>
      <c r="BB265" s="104"/>
      <c r="BC265" s="104"/>
      <c r="BD265" s="104"/>
      <c r="BE265" s="104"/>
      <c r="BF265" s="104"/>
      <c r="BG265" s="104"/>
      <c r="BH265" s="104"/>
      <c r="BI265" s="104"/>
      <c r="BJ265" s="104"/>
      <c r="BK265" s="104"/>
      <c r="BL265" s="104"/>
      <c r="BM265" s="104"/>
      <c r="BN265" s="104"/>
      <c r="BO265" s="104"/>
      <c r="BP265" s="104"/>
      <c r="BQ265" s="104"/>
    </row>
    <row r="266" spans="2:69">
      <c r="B266" s="104"/>
      <c r="C266" s="155"/>
      <c r="D266" s="104"/>
      <c r="E266" s="104"/>
      <c r="F266" s="104"/>
      <c r="G266" s="104"/>
      <c r="H266" s="104"/>
      <c r="I266" s="104"/>
      <c r="J266" s="104"/>
      <c r="K266" s="104"/>
      <c r="L266" s="104"/>
      <c r="M266" s="147"/>
      <c r="N266" s="104"/>
      <c r="O266" s="104"/>
      <c r="P266" s="104"/>
      <c r="Q266" s="104"/>
      <c r="R266" s="104"/>
      <c r="S266" s="104"/>
      <c r="T266" s="104"/>
      <c r="U266" s="104"/>
      <c r="V266" s="104"/>
      <c r="W266" s="104"/>
      <c r="X266" s="104"/>
      <c r="Y266" s="104"/>
      <c r="Z266" s="104"/>
      <c r="AA266" s="104"/>
      <c r="AB266" s="10"/>
      <c r="AC266" s="104"/>
      <c r="AD266" s="10"/>
      <c r="AE266" s="147"/>
      <c r="AF266" s="104"/>
      <c r="AG266" s="104"/>
      <c r="AH266" s="104"/>
      <c r="AI266" s="104"/>
      <c r="AJ266" s="104"/>
      <c r="AK266" s="104"/>
      <c r="AL266" s="104"/>
      <c r="AM266" s="104"/>
      <c r="AN266" s="104"/>
      <c r="AO266" s="104"/>
      <c r="AP266" s="104"/>
      <c r="AQ266" s="104"/>
      <c r="AR266" s="104"/>
      <c r="AS266" s="104"/>
      <c r="AT266" s="104"/>
      <c r="AU266" s="104"/>
      <c r="AV266" s="104"/>
      <c r="AW266" s="104"/>
      <c r="AX266" s="104"/>
      <c r="AY266" s="104"/>
      <c r="AZ266" s="104"/>
      <c r="BA266" s="104"/>
      <c r="BB266" s="104"/>
      <c r="BC266" s="104"/>
      <c r="BD266" s="104"/>
      <c r="BE266" s="104"/>
      <c r="BF266" s="104"/>
      <c r="BG266" s="104"/>
      <c r="BH266" s="104"/>
      <c r="BI266" s="104"/>
      <c r="BJ266" s="104"/>
      <c r="BK266" s="104"/>
      <c r="BL266" s="104"/>
      <c r="BM266" s="104"/>
      <c r="BN266" s="104"/>
      <c r="BO266" s="104"/>
      <c r="BP266" s="104"/>
      <c r="BQ266" s="104"/>
    </row>
    <row r="267" spans="2:69">
      <c r="B267" s="104"/>
      <c r="C267" s="155"/>
      <c r="D267" s="104"/>
      <c r="E267" s="104"/>
      <c r="F267" s="104"/>
      <c r="G267" s="104"/>
      <c r="H267" s="104"/>
      <c r="I267" s="104"/>
      <c r="J267" s="104"/>
      <c r="K267" s="104"/>
      <c r="L267" s="104"/>
      <c r="M267" s="147"/>
      <c r="N267" s="104"/>
      <c r="O267" s="104"/>
      <c r="P267" s="104"/>
      <c r="Q267" s="104"/>
      <c r="R267" s="104"/>
      <c r="S267" s="104"/>
      <c r="T267" s="104"/>
      <c r="U267" s="104"/>
      <c r="V267" s="104"/>
      <c r="W267" s="104"/>
      <c r="X267" s="104"/>
      <c r="Y267" s="104"/>
      <c r="Z267" s="104"/>
      <c r="AA267" s="104"/>
      <c r="AB267" s="10"/>
      <c r="AC267" s="104"/>
      <c r="AD267" s="10"/>
      <c r="AE267" s="147"/>
      <c r="AF267" s="104"/>
      <c r="AG267" s="104"/>
      <c r="AH267" s="104"/>
      <c r="AI267" s="104"/>
      <c r="AJ267" s="104"/>
      <c r="AK267" s="104"/>
      <c r="AL267" s="104"/>
      <c r="AM267" s="104"/>
      <c r="AN267" s="104"/>
      <c r="AO267" s="104"/>
      <c r="AP267" s="104"/>
      <c r="AQ267" s="104"/>
      <c r="AR267" s="104"/>
      <c r="AS267" s="104"/>
      <c r="AT267" s="104"/>
      <c r="AU267" s="104"/>
      <c r="AV267" s="104"/>
      <c r="AW267" s="104"/>
      <c r="AX267" s="104"/>
      <c r="AY267" s="104"/>
      <c r="AZ267" s="104"/>
      <c r="BA267" s="104"/>
      <c r="BB267" s="104"/>
      <c r="BC267" s="104"/>
      <c r="BD267" s="104"/>
      <c r="BE267" s="104"/>
      <c r="BF267" s="104"/>
      <c r="BG267" s="104"/>
      <c r="BH267" s="104"/>
      <c r="BI267" s="104"/>
      <c r="BJ267" s="104"/>
      <c r="BK267" s="104"/>
      <c r="BL267" s="104"/>
      <c r="BM267" s="104"/>
      <c r="BN267" s="104"/>
      <c r="BO267" s="104"/>
      <c r="BP267" s="104"/>
      <c r="BQ267" s="104"/>
    </row>
    <row r="268" spans="2:69">
      <c r="B268" s="104"/>
      <c r="C268" s="155"/>
      <c r="D268" s="104"/>
      <c r="E268" s="104"/>
      <c r="F268" s="104"/>
      <c r="G268" s="104"/>
      <c r="H268" s="104"/>
      <c r="I268" s="104"/>
      <c r="J268" s="104"/>
      <c r="K268" s="104"/>
      <c r="L268" s="104"/>
      <c r="M268" s="147"/>
      <c r="N268" s="104"/>
      <c r="O268" s="104"/>
      <c r="P268" s="104"/>
      <c r="Q268" s="104"/>
      <c r="R268" s="104"/>
      <c r="S268" s="104"/>
      <c r="T268" s="104"/>
      <c r="U268" s="104"/>
      <c r="V268" s="104"/>
      <c r="W268" s="104"/>
      <c r="X268" s="104"/>
      <c r="Y268" s="104"/>
      <c r="Z268" s="104"/>
      <c r="AA268" s="104"/>
      <c r="AB268" s="10"/>
      <c r="AC268" s="104"/>
      <c r="AD268" s="10"/>
      <c r="AE268" s="147"/>
      <c r="AF268" s="104"/>
      <c r="AG268" s="104"/>
      <c r="AH268" s="104"/>
      <c r="AI268" s="104"/>
      <c r="AJ268" s="104"/>
      <c r="AK268" s="104"/>
      <c r="AL268" s="104"/>
      <c r="AM268" s="104"/>
      <c r="AN268" s="104"/>
      <c r="AO268" s="104"/>
      <c r="AP268" s="104"/>
      <c r="AQ268" s="104"/>
      <c r="AR268" s="104"/>
      <c r="AS268" s="104"/>
      <c r="AT268" s="104"/>
      <c r="AU268" s="104"/>
      <c r="AV268" s="104"/>
      <c r="AW268" s="104"/>
      <c r="AX268" s="104"/>
      <c r="AY268" s="104"/>
      <c r="AZ268" s="104"/>
      <c r="BA268" s="104"/>
      <c r="BB268" s="104"/>
      <c r="BC268" s="104"/>
      <c r="BD268" s="104"/>
      <c r="BE268" s="104"/>
      <c r="BF268" s="104"/>
      <c r="BG268" s="104"/>
      <c r="BH268" s="104"/>
      <c r="BI268" s="104"/>
      <c r="BJ268" s="104"/>
      <c r="BK268" s="104"/>
      <c r="BL268" s="104"/>
      <c r="BM268" s="104"/>
      <c r="BN268" s="104"/>
      <c r="BO268" s="104"/>
      <c r="BP268" s="104"/>
      <c r="BQ268" s="104"/>
    </row>
    <row r="269" spans="2:69">
      <c r="B269" s="104"/>
      <c r="C269" s="155"/>
      <c r="D269" s="104"/>
      <c r="E269" s="104"/>
      <c r="F269" s="104"/>
      <c r="G269" s="104"/>
      <c r="H269" s="104"/>
      <c r="I269" s="104"/>
      <c r="J269" s="104"/>
      <c r="K269" s="104"/>
      <c r="L269" s="104"/>
      <c r="M269" s="147"/>
      <c r="N269" s="104"/>
      <c r="O269" s="104"/>
      <c r="P269" s="104"/>
      <c r="Q269" s="104"/>
      <c r="R269" s="104"/>
      <c r="S269" s="104"/>
      <c r="T269" s="104"/>
      <c r="U269" s="104"/>
      <c r="V269" s="104"/>
      <c r="W269" s="104"/>
      <c r="X269" s="104"/>
      <c r="Y269" s="104"/>
      <c r="Z269" s="104"/>
      <c r="AA269" s="104"/>
      <c r="AB269" s="10"/>
      <c r="AC269" s="104"/>
      <c r="AD269" s="10"/>
      <c r="AE269" s="147"/>
      <c r="AF269" s="104"/>
      <c r="AG269" s="104"/>
      <c r="AH269" s="104"/>
      <c r="AI269" s="104"/>
      <c r="AJ269" s="104"/>
      <c r="AK269" s="104"/>
      <c r="AL269" s="104"/>
      <c r="AM269" s="104"/>
      <c r="AN269" s="104"/>
      <c r="AO269" s="104"/>
      <c r="AP269" s="104"/>
      <c r="AQ269" s="104"/>
      <c r="AR269" s="104"/>
      <c r="AS269" s="104"/>
      <c r="AT269" s="104"/>
      <c r="AU269" s="104"/>
      <c r="AV269" s="104"/>
      <c r="AW269" s="104"/>
      <c r="AX269" s="104"/>
      <c r="AY269" s="104"/>
      <c r="AZ269" s="104"/>
      <c r="BA269" s="104"/>
      <c r="BB269" s="104"/>
      <c r="BC269" s="104"/>
      <c r="BD269" s="104"/>
      <c r="BE269" s="104"/>
      <c r="BF269" s="104"/>
      <c r="BG269" s="104"/>
      <c r="BH269" s="104"/>
      <c r="BI269" s="104"/>
      <c r="BJ269" s="104"/>
      <c r="BK269" s="104"/>
      <c r="BL269" s="104"/>
      <c r="BM269" s="104"/>
      <c r="BN269" s="104"/>
      <c r="BO269" s="104"/>
      <c r="BP269" s="104"/>
      <c r="BQ269" s="104"/>
    </row>
    <row r="270" spans="2:69">
      <c r="B270" s="104"/>
      <c r="C270" s="155"/>
      <c r="D270" s="104"/>
      <c r="E270" s="104"/>
      <c r="F270" s="104"/>
      <c r="G270" s="104"/>
      <c r="H270" s="104"/>
      <c r="I270" s="104"/>
      <c r="J270" s="104"/>
      <c r="K270" s="104"/>
      <c r="L270" s="104"/>
      <c r="M270" s="147"/>
      <c r="N270" s="104"/>
      <c r="O270" s="104"/>
      <c r="P270" s="104"/>
      <c r="Q270" s="104"/>
      <c r="R270" s="104"/>
      <c r="S270" s="104"/>
      <c r="T270" s="104"/>
      <c r="U270" s="104"/>
      <c r="V270" s="104"/>
      <c r="W270" s="104"/>
      <c r="X270" s="104"/>
      <c r="Y270" s="104"/>
      <c r="Z270" s="104"/>
      <c r="AA270" s="104"/>
      <c r="AB270" s="10"/>
      <c r="AC270" s="104"/>
      <c r="AD270" s="10"/>
      <c r="AE270" s="147"/>
      <c r="AF270" s="104"/>
      <c r="AG270" s="104"/>
      <c r="AH270" s="104"/>
      <c r="AI270" s="104"/>
      <c r="AJ270" s="104"/>
      <c r="AK270" s="104"/>
      <c r="AL270" s="104"/>
      <c r="AM270" s="104"/>
      <c r="AN270" s="104"/>
      <c r="AO270" s="104"/>
      <c r="AP270" s="104"/>
      <c r="AQ270" s="104"/>
      <c r="AR270" s="104"/>
      <c r="AS270" s="104"/>
      <c r="AT270" s="104"/>
      <c r="AU270" s="104"/>
      <c r="AV270" s="104"/>
      <c r="AW270" s="104"/>
      <c r="AX270" s="104"/>
      <c r="AY270" s="104"/>
      <c r="AZ270" s="104"/>
      <c r="BA270" s="104"/>
      <c r="BB270" s="104"/>
      <c r="BC270" s="104"/>
      <c r="BD270" s="104"/>
      <c r="BE270" s="104"/>
      <c r="BF270" s="104"/>
      <c r="BG270" s="104"/>
      <c r="BH270" s="104"/>
      <c r="BI270" s="104"/>
      <c r="BJ270" s="104"/>
      <c r="BK270" s="104"/>
      <c r="BL270" s="104"/>
      <c r="BM270" s="104"/>
      <c r="BN270" s="104"/>
      <c r="BO270" s="104"/>
      <c r="BP270" s="104"/>
      <c r="BQ270" s="104"/>
    </row>
    <row r="271" spans="2:69">
      <c r="B271" s="104"/>
      <c r="C271" s="155"/>
      <c r="D271" s="104"/>
      <c r="E271" s="104"/>
      <c r="F271" s="104"/>
      <c r="G271" s="104"/>
      <c r="H271" s="104"/>
      <c r="I271" s="104"/>
      <c r="J271" s="104"/>
      <c r="K271" s="104"/>
      <c r="L271" s="104"/>
      <c r="M271" s="147"/>
      <c r="N271" s="104"/>
      <c r="O271" s="104"/>
      <c r="P271" s="104"/>
      <c r="Q271" s="104"/>
      <c r="R271" s="104"/>
      <c r="S271" s="104"/>
      <c r="T271" s="104"/>
      <c r="U271" s="104"/>
      <c r="V271" s="104"/>
      <c r="W271" s="104"/>
      <c r="X271" s="104"/>
      <c r="Y271" s="104"/>
      <c r="Z271" s="104"/>
      <c r="AA271" s="104"/>
      <c r="AB271" s="10"/>
      <c r="AC271" s="104"/>
      <c r="AD271" s="10"/>
      <c r="AE271" s="147"/>
      <c r="AF271" s="104"/>
      <c r="AG271" s="104"/>
      <c r="AH271" s="104"/>
      <c r="AI271" s="104"/>
      <c r="AJ271" s="104"/>
      <c r="AK271" s="104"/>
      <c r="AL271" s="104"/>
      <c r="AM271" s="104"/>
      <c r="AN271" s="104"/>
      <c r="AO271" s="104"/>
      <c r="AP271" s="104"/>
      <c r="AQ271" s="104"/>
      <c r="AR271" s="104"/>
      <c r="AS271" s="104"/>
      <c r="AT271" s="104"/>
      <c r="AU271" s="104"/>
      <c r="AV271" s="104"/>
      <c r="AW271" s="104"/>
      <c r="AX271" s="104"/>
      <c r="AY271" s="104"/>
      <c r="AZ271" s="104"/>
      <c r="BA271" s="104"/>
      <c r="BB271" s="104"/>
      <c r="BC271" s="104"/>
      <c r="BD271" s="104"/>
      <c r="BE271" s="104"/>
      <c r="BF271" s="104"/>
      <c r="BG271" s="104"/>
      <c r="BH271" s="104"/>
      <c r="BI271" s="104"/>
      <c r="BJ271" s="104"/>
      <c r="BK271" s="104"/>
      <c r="BL271" s="104"/>
      <c r="BM271" s="104"/>
      <c r="BN271" s="104"/>
      <c r="BO271" s="104"/>
      <c r="BP271" s="104"/>
      <c r="BQ271" s="104"/>
    </row>
    <row r="272" spans="2:69">
      <c r="B272" s="104"/>
      <c r="C272" s="155"/>
      <c r="D272" s="104"/>
      <c r="E272" s="104"/>
      <c r="F272" s="104"/>
      <c r="G272" s="104"/>
      <c r="H272" s="104"/>
      <c r="I272" s="104"/>
      <c r="J272" s="104"/>
      <c r="K272" s="104"/>
      <c r="L272" s="104"/>
      <c r="M272" s="147"/>
      <c r="N272" s="104"/>
      <c r="O272" s="104"/>
      <c r="P272" s="104"/>
      <c r="Q272" s="104"/>
      <c r="R272" s="104"/>
      <c r="S272" s="104"/>
      <c r="T272" s="104"/>
      <c r="U272" s="104"/>
      <c r="V272" s="104"/>
      <c r="W272" s="104"/>
      <c r="X272" s="104"/>
      <c r="Y272" s="104"/>
      <c r="Z272" s="104"/>
      <c r="AA272" s="104"/>
      <c r="AB272" s="10"/>
      <c r="AC272" s="104"/>
      <c r="AD272" s="10"/>
      <c r="AE272" s="147"/>
      <c r="AF272" s="104"/>
      <c r="AG272" s="104"/>
      <c r="AH272" s="104"/>
      <c r="AI272" s="104"/>
      <c r="AJ272" s="104"/>
      <c r="AK272" s="104"/>
      <c r="AL272" s="104"/>
      <c r="AM272" s="104"/>
      <c r="AN272" s="104"/>
      <c r="AO272" s="104"/>
      <c r="AP272" s="104"/>
      <c r="AQ272" s="104"/>
      <c r="AR272" s="104"/>
      <c r="AS272" s="104"/>
      <c r="AT272" s="104"/>
      <c r="AU272" s="104"/>
      <c r="AV272" s="104"/>
      <c r="AW272" s="104"/>
      <c r="AX272" s="104"/>
      <c r="AY272" s="104"/>
      <c r="AZ272" s="104"/>
      <c r="BA272" s="104"/>
      <c r="BB272" s="104"/>
      <c r="BC272" s="104"/>
      <c r="BD272" s="104"/>
      <c r="BE272" s="104"/>
      <c r="BF272" s="104"/>
      <c r="BG272" s="104"/>
      <c r="BH272" s="104"/>
      <c r="BI272" s="104"/>
      <c r="BJ272" s="104"/>
      <c r="BK272" s="104"/>
      <c r="BL272" s="104"/>
      <c r="BM272" s="104"/>
      <c r="BN272" s="104"/>
      <c r="BO272" s="104"/>
      <c r="BP272" s="104"/>
      <c r="BQ272" s="104"/>
    </row>
    <row r="273" spans="2:69">
      <c r="B273" s="104"/>
      <c r="C273" s="155"/>
      <c r="D273" s="104"/>
      <c r="E273" s="104"/>
      <c r="F273" s="104"/>
      <c r="G273" s="104"/>
      <c r="H273" s="104"/>
      <c r="I273" s="104"/>
      <c r="J273" s="104"/>
      <c r="K273" s="104"/>
      <c r="L273" s="104"/>
      <c r="M273" s="147"/>
      <c r="N273" s="104"/>
      <c r="O273" s="104"/>
      <c r="P273" s="104"/>
      <c r="Q273" s="104"/>
      <c r="R273" s="104"/>
      <c r="S273" s="104"/>
      <c r="T273" s="104"/>
      <c r="U273" s="104"/>
      <c r="V273" s="104"/>
      <c r="W273" s="104"/>
      <c r="X273" s="104"/>
      <c r="Y273" s="104"/>
      <c r="Z273" s="104"/>
      <c r="AA273" s="104"/>
      <c r="AB273" s="10"/>
      <c r="AC273" s="104"/>
      <c r="AD273" s="10"/>
      <c r="AE273" s="147"/>
      <c r="AF273" s="104"/>
      <c r="AG273" s="104"/>
      <c r="AH273" s="104"/>
      <c r="AI273" s="104"/>
      <c r="AJ273" s="104"/>
      <c r="AK273" s="104"/>
      <c r="AL273" s="104"/>
      <c r="AM273" s="104"/>
      <c r="AN273" s="104"/>
      <c r="AO273" s="104"/>
      <c r="AP273" s="104"/>
      <c r="AQ273" s="104"/>
      <c r="AR273" s="104"/>
      <c r="AS273" s="104"/>
      <c r="AT273" s="104"/>
      <c r="AU273" s="104"/>
      <c r="AV273" s="104"/>
      <c r="AW273" s="104"/>
      <c r="AX273" s="104"/>
      <c r="AY273" s="104"/>
      <c r="AZ273" s="104"/>
      <c r="BA273" s="104"/>
      <c r="BB273" s="104"/>
      <c r="BC273" s="104"/>
      <c r="BD273" s="104"/>
      <c r="BE273" s="104"/>
      <c r="BF273" s="104"/>
      <c r="BG273" s="104"/>
      <c r="BH273" s="104"/>
      <c r="BI273" s="104"/>
      <c r="BJ273" s="104"/>
      <c r="BK273" s="104"/>
      <c r="BL273" s="104"/>
      <c r="BM273" s="104"/>
      <c r="BN273" s="104"/>
      <c r="BO273" s="104"/>
      <c r="BP273" s="104"/>
      <c r="BQ273" s="104"/>
    </row>
    <row r="274" spans="2:69">
      <c r="B274" s="104"/>
      <c r="C274" s="155"/>
      <c r="D274" s="104"/>
      <c r="E274" s="104"/>
      <c r="F274" s="104"/>
      <c r="G274" s="104"/>
      <c r="H274" s="104"/>
      <c r="I274" s="104"/>
      <c r="J274" s="104"/>
      <c r="K274" s="104"/>
      <c r="L274" s="104"/>
      <c r="M274" s="147"/>
      <c r="N274" s="104"/>
      <c r="O274" s="104"/>
      <c r="P274" s="104"/>
      <c r="Q274" s="104"/>
      <c r="R274" s="104"/>
      <c r="S274" s="104"/>
      <c r="T274" s="104"/>
      <c r="U274" s="104"/>
      <c r="V274" s="104"/>
      <c r="W274" s="104"/>
      <c r="X274" s="104"/>
      <c r="Y274" s="104"/>
      <c r="Z274" s="104"/>
      <c r="AA274" s="104"/>
      <c r="AB274" s="10"/>
      <c r="AC274" s="104"/>
      <c r="AD274" s="10"/>
      <c r="AE274" s="147"/>
      <c r="AF274" s="104"/>
      <c r="AG274" s="104"/>
      <c r="AH274" s="104"/>
      <c r="AI274" s="104"/>
      <c r="AJ274" s="104"/>
      <c r="AK274" s="104"/>
      <c r="AL274" s="104"/>
      <c r="AM274" s="104"/>
      <c r="AN274" s="104"/>
      <c r="AO274" s="104"/>
      <c r="AP274" s="104"/>
      <c r="AQ274" s="104"/>
      <c r="AR274" s="104"/>
      <c r="AS274" s="104"/>
      <c r="AT274" s="104"/>
      <c r="AU274" s="104"/>
      <c r="AV274" s="104"/>
      <c r="AW274" s="104"/>
      <c r="AX274" s="104"/>
      <c r="AY274" s="104"/>
      <c r="AZ274" s="104"/>
      <c r="BA274" s="104"/>
      <c r="BB274" s="104"/>
      <c r="BC274" s="104"/>
      <c r="BD274" s="104"/>
      <c r="BE274" s="104"/>
      <c r="BF274" s="104"/>
      <c r="BG274" s="104"/>
      <c r="BH274" s="104"/>
      <c r="BI274" s="104"/>
      <c r="BJ274" s="104"/>
      <c r="BK274" s="104"/>
      <c r="BL274" s="104"/>
      <c r="BM274" s="104"/>
      <c r="BN274" s="104"/>
      <c r="BO274" s="104"/>
      <c r="BP274" s="104"/>
      <c r="BQ274" s="104"/>
    </row>
    <row r="275" spans="2:69">
      <c r="B275" s="104"/>
      <c r="C275" s="155"/>
      <c r="D275" s="104"/>
      <c r="E275" s="104"/>
      <c r="F275" s="104"/>
      <c r="G275" s="104"/>
      <c r="H275" s="104"/>
      <c r="I275" s="104"/>
      <c r="J275" s="104"/>
      <c r="K275" s="104"/>
      <c r="L275" s="104"/>
      <c r="M275" s="147"/>
      <c r="N275" s="104"/>
      <c r="O275" s="104"/>
      <c r="P275" s="104"/>
      <c r="Q275" s="104"/>
      <c r="R275" s="104"/>
      <c r="S275" s="104"/>
      <c r="T275" s="104"/>
      <c r="U275" s="104"/>
      <c r="V275" s="104"/>
      <c r="W275" s="104"/>
      <c r="X275" s="104"/>
      <c r="Y275" s="104"/>
      <c r="Z275" s="104"/>
      <c r="AA275" s="104"/>
      <c r="AB275" s="10"/>
      <c r="AC275" s="104"/>
      <c r="AD275" s="10"/>
      <c r="AE275" s="147"/>
      <c r="AF275" s="104"/>
      <c r="AG275" s="104"/>
      <c r="AH275" s="104"/>
      <c r="AI275" s="104"/>
      <c r="AJ275" s="104"/>
      <c r="AK275" s="104"/>
      <c r="AL275" s="104"/>
      <c r="AM275" s="104"/>
      <c r="AN275" s="104"/>
      <c r="AO275" s="104"/>
      <c r="AP275" s="104"/>
      <c r="AQ275" s="104"/>
      <c r="AR275" s="104"/>
      <c r="AS275" s="104"/>
      <c r="AT275" s="104"/>
      <c r="AU275" s="104"/>
      <c r="AV275" s="104"/>
      <c r="AW275" s="104"/>
      <c r="AX275" s="104"/>
      <c r="AY275" s="104"/>
      <c r="AZ275" s="104"/>
      <c r="BA275" s="104"/>
      <c r="BB275" s="104"/>
      <c r="BC275" s="104"/>
      <c r="BD275" s="104"/>
      <c r="BE275" s="104"/>
      <c r="BF275" s="104"/>
      <c r="BG275" s="104"/>
      <c r="BH275" s="104"/>
      <c r="BI275" s="104"/>
      <c r="BJ275" s="104"/>
      <c r="BK275" s="104"/>
      <c r="BL275" s="104"/>
      <c r="BM275" s="104"/>
      <c r="BN275" s="104"/>
      <c r="BO275" s="104"/>
      <c r="BP275" s="104"/>
      <c r="BQ275" s="104"/>
    </row>
    <row r="276" spans="2:69">
      <c r="B276" s="104"/>
      <c r="C276" s="155"/>
      <c r="D276" s="104"/>
      <c r="E276" s="104"/>
      <c r="F276" s="104"/>
      <c r="G276" s="104"/>
      <c r="H276" s="104"/>
      <c r="I276" s="104"/>
      <c r="J276" s="104"/>
      <c r="K276" s="104"/>
      <c r="L276" s="104"/>
      <c r="M276" s="147"/>
      <c r="N276" s="104"/>
      <c r="O276" s="104"/>
      <c r="P276" s="104"/>
      <c r="Q276" s="104"/>
      <c r="R276" s="104"/>
      <c r="S276" s="104"/>
      <c r="T276" s="104"/>
      <c r="U276" s="104"/>
      <c r="V276" s="104"/>
      <c r="W276" s="104"/>
      <c r="X276" s="104"/>
      <c r="Y276" s="104"/>
      <c r="Z276" s="104"/>
      <c r="AA276" s="104"/>
      <c r="AB276" s="10"/>
      <c r="AC276" s="104"/>
      <c r="AD276" s="10"/>
      <c r="AE276" s="147"/>
      <c r="AF276" s="104"/>
      <c r="AG276" s="104"/>
      <c r="AH276" s="104"/>
      <c r="AI276" s="104"/>
      <c r="AJ276" s="104"/>
      <c r="AK276" s="104"/>
      <c r="AL276" s="104"/>
      <c r="AM276" s="104"/>
      <c r="AN276" s="104"/>
      <c r="AO276" s="104"/>
      <c r="AP276" s="104"/>
      <c r="AQ276" s="104"/>
      <c r="AR276" s="104"/>
      <c r="AS276" s="104"/>
      <c r="AT276" s="104"/>
      <c r="AU276" s="104"/>
      <c r="AV276" s="104"/>
      <c r="AW276" s="104"/>
      <c r="AX276" s="104"/>
      <c r="AY276" s="104"/>
      <c r="AZ276" s="104"/>
      <c r="BA276" s="104"/>
      <c r="BB276" s="104"/>
      <c r="BC276" s="104"/>
      <c r="BD276" s="104"/>
      <c r="BE276" s="104"/>
      <c r="BF276" s="104"/>
      <c r="BG276" s="104"/>
      <c r="BH276" s="104"/>
      <c r="BI276" s="104"/>
      <c r="BJ276" s="104"/>
      <c r="BK276" s="104"/>
      <c r="BL276" s="104"/>
      <c r="BM276" s="104"/>
      <c r="BN276" s="104"/>
      <c r="BO276" s="104"/>
      <c r="BP276" s="104"/>
      <c r="BQ276" s="104"/>
    </row>
    <row r="277" spans="2:69">
      <c r="B277" s="104"/>
      <c r="C277" s="155"/>
      <c r="D277" s="104"/>
      <c r="E277" s="104"/>
      <c r="F277" s="104"/>
      <c r="G277" s="104"/>
      <c r="H277" s="104"/>
      <c r="I277" s="104"/>
      <c r="J277" s="104"/>
      <c r="K277" s="104"/>
      <c r="L277" s="104"/>
      <c r="M277" s="147"/>
      <c r="N277" s="104"/>
      <c r="O277" s="104"/>
      <c r="P277" s="104"/>
      <c r="Q277" s="104"/>
      <c r="R277" s="104"/>
      <c r="S277" s="104"/>
      <c r="T277" s="104"/>
      <c r="U277" s="104"/>
      <c r="V277" s="104"/>
      <c r="W277" s="104"/>
      <c r="X277" s="104"/>
      <c r="Y277" s="104"/>
      <c r="Z277" s="104"/>
      <c r="AA277" s="104"/>
      <c r="AB277" s="10"/>
      <c r="AC277" s="104"/>
      <c r="AD277" s="10"/>
      <c r="AE277" s="147"/>
      <c r="AF277" s="104"/>
      <c r="AG277" s="104"/>
      <c r="AH277" s="104"/>
      <c r="AI277" s="104"/>
      <c r="AJ277" s="104"/>
      <c r="AK277" s="104"/>
      <c r="AL277" s="104"/>
      <c r="AM277" s="104"/>
      <c r="AN277" s="104"/>
      <c r="AO277" s="104"/>
      <c r="AP277" s="104"/>
      <c r="AQ277" s="104"/>
      <c r="AR277" s="104"/>
      <c r="AS277" s="104"/>
      <c r="AT277" s="104"/>
      <c r="AU277" s="104"/>
      <c r="AV277" s="104"/>
      <c r="AW277" s="104"/>
      <c r="AX277" s="104"/>
      <c r="AY277" s="104"/>
      <c r="AZ277" s="104"/>
      <c r="BA277" s="104"/>
      <c r="BB277" s="104"/>
      <c r="BC277" s="104"/>
      <c r="BD277" s="104"/>
      <c r="BE277" s="104"/>
      <c r="BF277" s="104"/>
      <c r="BG277" s="104"/>
      <c r="BH277" s="104"/>
      <c r="BI277" s="104"/>
      <c r="BJ277" s="104"/>
      <c r="BK277" s="104"/>
      <c r="BL277" s="104"/>
      <c r="BM277" s="104"/>
      <c r="BN277" s="104"/>
      <c r="BO277" s="104"/>
      <c r="BP277" s="104"/>
      <c r="BQ277" s="104"/>
    </row>
    <row r="278" spans="2:69">
      <c r="B278" s="104"/>
      <c r="C278" s="155"/>
      <c r="D278" s="104"/>
      <c r="E278" s="104"/>
      <c r="F278" s="104"/>
      <c r="G278" s="104"/>
      <c r="H278" s="104"/>
      <c r="I278" s="104"/>
      <c r="J278" s="104"/>
      <c r="K278" s="104"/>
      <c r="L278" s="104"/>
      <c r="M278" s="147"/>
      <c r="N278" s="104"/>
      <c r="O278" s="104"/>
      <c r="P278" s="104"/>
      <c r="Q278" s="104"/>
      <c r="R278" s="104"/>
      <c r="S278" s="104"/>
      <c r="T278" s="104"/>
      <c r="U278" s="104"/>
      <c r="V278" s="104"/>
      <c r="W278" s="104"/>
      <c r="X278" s="104"/>
      <c r="Y278" s="104"/>
      <c r="Z278" s="104"/>
      <c r="AA278" s="104"/>
      <c r="AB278" s="10"/>
      <c r="AC278" s="104"/>
      <c r="AD278" s="10"/>
      <c r="AE278" s="147"/>
      <c r="AF278" s="104"/>
      <c r="AG278" s="104"/>
      <c r="AH278" s="104"/>
      <c r="AI278" s="104"/>
      <c r="AJ278" s="104"/>
      <c r="AK278" s="104"/>
      <c r="AL278" s="104"/>
      <c r="AM278" s="104"/>
      <c r="AN278" s="104"/>
      <c r="AO278" s="104"/>
      <c r="AP278" s="104"/>
      <c r="AQ278" s="104"/>
      <c r="AR278" s="104"/>
      <c r="AS278" s="104"/>
      <c r="AT278" s="104"/>
      <c r="AU278" s="104"/>
      <c r="AV278" s="104"/>
      <c r="AW278" s="104"/>
      <c r="AX278" s="104"/>
      <c r="AY278" s="104"/>
      <c r="AZ278" s="104"/>
      <c r="BA278" s="104"/>
      <c r="BB278" s="104"/>
      <c r="BC278" s="104"/>
      <c r="BD278" s="104"/>
      <c r="BE278" s="104"/>
      <c r="BF278" s="104"/>
      <c r="BG278" s="104"/>
      <c r="BH278" s="104"/>
      <c r="BI278" s="104"/>
      <c r="BJ278" s="104"/>
      <c r="BK278" s="104"/>
      <c r="BL278" s="104"/>
      <c r="BM278" s="104"/>
      <c r="BN278" s="104"/>
      <c r="BO278" s="104"/>
      <c r="BP278" s="104"/>
      <c r="BQ278" s="104"/>
    </row>
    <row r="279" spans="2:69">
      <c r="B279" s="104"/>
      <c r="C279" s="155"/>
      <c r="D279" s="104"/>
      <c r="E279" s="104"/>
      <c r="F279" s="104"/>
      <c r="G279" s="104"/>
      <c r="H279" s="104"/>
      <c r="I279" s="104"/>
      <c r="J279" s="104"/>
      <c r="K279" s="104"/>
      <c r="L279" s="104"/>
      <c r="M279" s="147"/>
      <c r="N279" s="104"/>
      <c r="O279" s="104"/>
      <c r="P279" s="104"/>
      <c r="Q279" s="104"/>
      <c r="R279" s="104"/>
      <c r="S279" s="104"/>
      <c r="T279" s="104"/>
      <c r="U279" s="104"/>
      <c r="V279" s="104"/>
      <c r="W279" s="104"/>
      <c r="X279" s="104"/>
      <c r="Y279" s="104"/>
      <c r="Z279" s="104"/>
      <c r="AA279" s="104"/>
      <c r="AB279" s="10"/>
      <c r="AC279" s="104"/>
      <c r="AD279" s="10"/>
      <c r="AE279" s="147"/>
      <c r="AF279" s="104"/>
      <c r="AG279" s="104"/>
      <c r="AH279" s="104"/>
      <c r="AI279" s="104"/>
      <c r="AJ279" s="104"/>
      <c r="AK279" s="104"/>
      <c r="AL279" s="104"/>
      <c r="AM279" s="104"/>
      <c r="AN279" s="104"/>
      <c r="AO279" s="104"/>
      <c r="AP279" s="104"/>
      <c r="AQ279" s="104"/>
      <c r="AR279" s="104"/>
      <c r="AS279" s="104"/>
      <c r="AT279" s="104"/>
      <c r="AU279" s="104"/>
      <c r="AV279" s="104"/>
      <c r="AW279" s="104"/>
      <c r="AX279" s="104"/>
      <c r="AY279" s="104"/>
      <c r="AZ279" s="104"/>
      <c r="BA279" s="104"/>
      <c r="BB279" s="104"/>
      <c r="BC279" s="104"/>
      <c r="BD279" s="104"/>
      <c r="BE279" s="104"/>
      <c r="BF279" s="104"/>
      <c r="BG279" s="104"/>
      <c r="BH279" s="104"/>
      <c r="BI279" s="104"/>
      <c r="BJ279" s="104"/>
      <c r="BK279" s="104"/>
      <c r="BL279" s="104"/>
      <c r="BM279" s="104"/>
      <c r="BN279" s="104"/>
      <c r="BO279" s="104"/>
      <c r="BP279" s="104"/>
      <c r="BQ279" s="104"/>
    </row>
    <row r="280" spans="2:69">
      <c r="B280" s="104"/>
      <c r="C280" s="155"/>
      <c r="D280" s="104"/>
      <c r="E280" s="104"/>
      <c r="F280" s="104"/>
      <c r="G280" s="104"/>
      <c r="H280" s="104"/>
      <c r="I280" s="104"/>
      <c r="J280" s="104"/>
      <c r="K280" s="104"/>
      <c r="L280" s="104"/>
      <c r="M280" s="147"/>
      <c r="N280" s="104"/>
      <c r="O280" s="104"/>
      <c r="P280" s="104"/>
      <c r="Q280" s="104"/>
      <c r="R280" s="104"/>
      <c r="S280" s="104"/>
      <c r="T280" s="104"/>
      <c r="U280" s="104"/>
      <c r="V280" s="104"/>
      <c r="W280" s="104"/>
      <c r="X280" s="104"/>
      <c r="Y280" s="104"/>
      <c r="Z280" s="104"/>
      <c r="AA280" s="104"/>
      <c r="AB280" s="10"/>
      <c r="AC280" s="104"/>
      <c r="AD280" s="10"/>
      <c r="AE280" s="147"/>
      <c r="AF280" s="104"/>
      <c r="AG280" s="104"/>
      <c r="AH280" s="104"/>
      <c r="AI280" s="104"/>
      <c r="AJ280" s="104"/>
      <c r="AK280" s="104"/>
      <c r="AL280" s="104"/>
      <c r="AM280" s="104"/>
      <c r="AN280" s="104"/>
      <c r="AO280" s="104"/>
      <c r="AP280" s="104"/>
      <c r="AQ280" s="104"/>
      <c r="AR280" s="104"/>
      <c r="AS280" s="104"/>
      <c r="AT280" s="104"/>
      <c r="AU280" s="104"/>
      <c r="AV280" s="104"/>
      <c r="AW280" s="104"/>
      <c r="AX280" s="104"/>
      <c r="AY280" s="104"/>
      <c r="AZ280" s="104"/>
      <c r="BA280" s="104"/>
      <c r="BB280" s="104"/>
      <c r="BC280" s="104"/>
      <c r="BD280" s="104"/>
      <c r="BE280" s="104"/>
      <c r="BF280" s="104"/>
      <c r="BG280" s="104"/>
      <c r="BH280" s="104"/>
      <c r="BI280" s="104"/>
      <c r="BJ280" s="104"/>
      <c r="BK280" s="104"/>
      <c r="BL280" s="104"/>
      <c r="BM280" s="104"/>
      <c r="BN280" s="104"/>
      <c r="BO280" s="104"/>
      <c r="BP280" s="104"/>
      <c r="BQ280" s="104"/>
    </row>
    <row r="281" spans="2:69">
      <c r="B281" s="104"/>
      <c r="C281" s="155"/>
      <c r="D281" s="104"/>
      <c r="E281" s="104"/>
      <c r="F281" s="104"/>
      <c r="G281" s="104"/>
      <c r="H281" s="104"/>
      <c r="I281" s="104"/>
      <c r="J281" s="104"/>
      <c r="K281" s="104"/>
      <c r="L281" s="104"/>
      <c r="M281" s="147"/>
      <c r="N281" s="104"/>
      <c r="O281" s="104"/>
      <c r="P281" s="104"/>
      <c r="Q281" s="104"/>
      <c r="R281" s="104"/>
      <c r="S281" s="104"/>
      <c r="T281" s="104"/>
      <c r="U281" s="104"/>
      <c r="V281" s="104"/>
      <c r="W281" s="104"/>
      <c r="X281" s="104"/>
      <c r="Y281" s="104"/>
      <c r="Z281" s="104"/>
      <c r="AA281" s="104"/>
      <c r="AB281" s="10"/>
      <c r="AC281" s="104"/>
      <c r="AD281" s="10"/>
      <c r="AE281" s="147"/>
      <c r="AF281" s="104"/>
      <c r="AG281" s="104"/>
      <c r="AH281" s="104"/>
      <c r="AI281" s="104"/>
      <c r="AJ281" s="104"/>
      <c r="AK281" s="104"/>
      <c r="AL281" s="104"/>
      <c r="AM281" s="104"/>
      <c r="AN281" s="104"/>
      <c r="AO281" s="104"/>
      <c r="AP281" s="104"/>
      <c r="AQ281" s="104"/>
      <c r="AR281" s="104"/>
      <c r="AS281" s="104"/>
      <c r="AT281" s="104"/>
      <c r="AU281" s="104"/>
      <c r="AV281" s="104"/>
      <c r="AW281" s="104"/>
      <c r="AX281" s="104"/>
      <c r="AY281" s="104"/>
      <c r="AZ281" s="104"/>
      <c r="BA281" s="104"/>
      <c r="BB281" s="104"/>
      <c r="BC281" s="104"/>
      <c r="BD281" s="104"/>
      <c r="BE281" s="104"/>
      <c r="BF281" s="104"/>
      <c r="BG281" s="104"/>
      <c r="BH281" s="104"/>
      <c r="BI281" s="104"/>
      <c r="BJ281" s="104"/>
      <c r="BK281" s="104"/>
      <c r="BL281" s="104"/>
      <c r="BM281" s="104"/>
      <c r="BN281" s="104"/>
      <c r="BO281" s="104"/>
      <c r="BP281" s="104"/>
      <c r="BQ281" s="104"/>
    </row>
    <row r="282" spans="2:69">
      <c r="B282" s="104"/>
      <c r="C282" s="155"/>
      <c r="D282" s="104"/>
      <c r="E282" s="104"/>
      <c r="F282" s="104"/>
      <c r="G282" s="104"/>
      <c r="H282" s="104"/>
      <c r="I282" s="104"/>
      <c r="J282" s="104"/>
      <c r="K282" s="104"/>
      <c r="L282" s="104"/>
      <c r="M282" s="147"/>
      <c r="N282" s="104"/>
      <c r="O282" s="104"/>
      <c r="P282" s="104"/>
      <c r="Q282" s="104"/>
      <c r="R282" s="104"/>
      <c r="S282" s="104"/>
      <c r="T282" s="104"/>
      <c r="U282" s="104"/>
      <c r="V282" s="104"/>
      <c r="W282" s="104"/>
      <c r="X282" s="104"/>
      <c r="Y282" s="104"/>
      <c r="Z282" s="104"/>
      <c r="AA282" s="104"/>
      <c r="AB282" s="10"/>
      <c r="AC282" s="104"/>
      <c r="AD282" s="10"/>
      <c r="AE282" s="147"/>
      <c r="AF282" s="104"/>
      <c r="AG282" s="104"/>
      <c r="AH282" s="104"/>
      <c r="AI282" s="104"/>
      <c r="AJ282" s="104"/>
      <c r="AK282" s="104"/>
      <c r="AL282" s="104"/>
      <c r="AM282" s="104"/>
      <c r="AN282" s="104"/>
      <c r="AO282" s="104"/>
      <c r="AP282" s="104"/>
      <c r="AQ282" s="104"/>
      <c r="AR282" s="104"/>
      <c r="AS282" s="104"/>
      <c r="AT282" s="104"/>
      <c r="AU282" s="104"/>
      <c r="AV282" s="104"/>
      <c r="AW282" s="104"/>
      <c r="AX282" s="104"/>
      <c r="AY282" s="104"/>
      <c r="AZ282" s="104"/>
      <c r="BA282" s="104"/>
      <c r="BB282" s="104"/>
      <c r="BC282" s="104"/>
      <c r="BD282" s="104"/>
      <c r="BE282" s="104"/>
      <c r="BF282" s="104"/>
      <c r="BG282" s="104"/>
      <c r="BH282" s="104"/>
      <c r="BI282" s="104"/>
      <c r="BJ282" s="104"/>
      <c r="BK282" s="104"/>
      <c r="BL282" s="104"/>
      <c r="BM282" s="104"/>
      <c r="BN282" s="104"/>
      <c r="BO282" s="104"/>
      <c r="BP282" s="104"/>
      <c r="BQ282" s="104"/>
    </row>
    <row r="283" spans="2:69">
      <c r="B283" s="104"/>
      <c r="C283" s="155"/>
      <c r="D283" s="104"/>
      <c r="E283" s="104"/>
      <c r="F283" s="104"/>
      <c r="G283" s="104"/>
      <c r="H283" s="104"/>
      <c r="I283" s="104"/>
      <c r="J283" s="104"/>
      <c r="K283" s="104"/>
      <c r="L283" s="104"/>
      <c r="M283" s="147"/>
      <c r="N283" s="104"/>
      <c r="O283" s="104"/>
      <c r="P283" s="104"/>
      <c r="Q283" s="104"/>
      <c r="R283" s="104"/>
      <c r="S283" s="104"/>
      <c r="T283" s="104"/>
      <c r="U283" s="104"/>
      <c r="V283" s="104"/>
      <c r="W283" s="104"/>
      <c r="X283" s="104"/>
      <c r="Y283" s="104"/>
      <c r="Z283" s="104"/>
      <c r="AA283" s="104"/>
      <c r="AB283" s="10"/>
      <c r="AC283" s="104"/>
      <c r="AD283" s="10"/>
      <c r="AE283" s="147"/>
      <c r="AF283" s="104"/>
      <c r="AG283" s="104"/>
      <c r="AH283" s="104"/>
      <c r="AI283" s="104"/>
      <c r="AJ283" s="104"/>
      <c r="AK283" s="104"/>
      <c r="AL283" s="104"/>
      <c r="AM283" s="104"/>
      <c r="AN283" s="104"/>
      <c r="AO283" s="104"/>
      <c r="AP283" s="104"/>
      <c r="AQ283" s="104"/>
      <c r="AR283" s="104"/>
      <c r="AS283" s="104"/>
      <c r="AT283" s="104"/>
      <c r="AU283" s="104"/>
      <c r="AV283" s="104"/>
      <c r="AW283" s="104"/>
      <c r="AX283" s="104"/>
      <c r="AY283" s="104"/>
      <c r="AZ283" s="104"/>
      <c r="BA283" s="104"/>
      <c r="BB283" s="104"/>
      <c r="BC283" s="104"/>
      <c r="BD283" s="104"/>
      <c r="BE283" s="104"/>
      <c r="BF283" s="104"/>
      <c r="BG283" s="104"/>
      <c r="BH283" s="104"/>
      <c r="BI283" s="104"/>
      <c r="BJ283" s="104"/>
      <c r="BK283" s="104"/>
      <c r="BL283" s="104"/>
      <c r="BM283" s="104"/>
      <c r="BN283" s="104"/>
      <c r="BO283" s="104"/>
      <c r="BP283" s="104"/>
      <c r="BQ283" s="104"/>
    </row>
    <row r="284" spans="2:69">
      <c r="B284" s="104"/>
      <c r="C284" s="155"/>
      <c r="D284" s="104"/>
      <c r="E284" s="104"/>
      <c r="F284" s="104"/>
      <c r="G284" s="104"/>
      <c r="H284" s="104"/>
      <c r="I284" s="104"/>
      <c r="J284" s="104"/>
      <c r="K284" s="104"/>
      <c r="L284" s="104"/>
      <c r="M284" s="147"/>
      <c r="N284" s="104"/>
      <c r="O284" s="104"/>
      <c r="P284" s="104"/>
      <c r="Q284" s="104"/>
      <c r="R284" s="104"/>
      <c r="S284" s="104"/>
      <c r="T284" s="104"/>
      <c r="U284" s="104"/>
      <c r="V284" s="104"/>
      <c r="W284" s="104"/>
      <c r="X284" s="104"/>
      <c r="Y284" s="104"/>
      <c r="Z284" s="104"/>
      <c r="AA284" s="104"/>
      <c r="AB284" s="10"/>
      <c r="AC284" s="104"/>
      <c r="AD284" s="10"/>
      <c r="AE284" s="147"/>
      <c r="AF284" s="104"/>
      <c r="AG284" s="104"/>
      <c r="AH284" s="104"/>
      <c r="AI284" s="104"/>
      <c r="AJ284" s="104"/>
      <c r="AK284" s="104"/>
      <c r="AL284" s="104"/>
      <c r="AM284" s="104"/>
      <c r="AN284" s="104"/>
      <c r="AO284" s="104"/>
      <c r="AP284" s="104"/>
      <c r="AQ284" s="104"/>
      <c r="AR284" s="104"/>
      <c r="AS284" s="104"/>
      <c r="AT284" s="104"/>
      <c r="AU284" s="104"/>
      <c r="AV284" s="104"/>
      <c r="AW284" s="104"/>
      <c r="AX284" s="104"/>
      <c r="AY284" s="104"/>
      <c r="AZ284" s="104"/>
      <c r="BA284" s="104"/>
      <c r="BB284" s="104"/>
      <c r="BC284" s="104"/>
      <c r="BD284" s="104"/>
      <c r="BE284" s="104"/>
      <c r="BF284" s="104"/>
      <c r="BG284" s="104"/>
      <c r="BH284" s="104"/>
      <c r="BI284" s="104"/>
      <c r="BJ284" s="104"/>
      <c r="BK284" s="104"/>
      <c r="BL284" s="104"/>
      <c r="BM284" s="104"/>
      <c r="BN284" s="104"/>
      <c r="BO284" s="104"/>
      <c r="BP284" s="104"/>
      <c r="BQ284" s="104"/>
    </row>
    <row r="285" spans="2:69">
      <c r="B285" s="104"/>
      <c r="C285" s="155"/>
      <c r="D285" s="104"/>
      <c r="E285" s="104"/>
      <c r="F285" s="104"/>
      <c r="G285" s="104"/>
      <c r="H285" s="104"/>
      <c r="I285" s="104"/>
      <c r="J285" s="104"/>
      <c r="K285" s="104"/>
      <c r="L285" s="104"/>
      <c r="M285" s="147"/>
      <c r="N285" s="104"/>
      <c r="O285" s="104"/>
      <c r="P285" s="104"/>
      <c r="Q285" s="104"/>
      <c r="R285" s="104"/>
      <c r="S285" s="104"/>
      <c r="T285" s="104"/>
      <c r="U285" s="104"/>
      <c r="V285" s="104"/>
      <c r="W285" s="104"/>
      <c r="X285" s="104"/>
      <c r="Y285" s="104"/>
      <c r="Z285" s="104"/>
      <c r="AA285" s="104"/>
      <c r="AB285" s="10"/>
      <c r="AC285" s="104"/>
      <c r="AD285" s="10"/>
      <c r="AE285" s="147"/>
      <c r="AF285" s="104"/>
      <c r="AG285" s="104"/>
      <c r="AH285" s="104"/>
      <c r="AI285" s="104"/>
      <c r="AJ285" s="104"/>
      <c r="AK285" s="104"/>
      <c r="AL285" s="104"/>
      <c r="AM285" s="104"/>
      <c r="AN285" s="104"/>
      <c r="AO285" s="104"/>
      <c r="AP285" s="104"/>
      <c r="AQ285" s="104"/>
      <c r="AR285" s="104"/>
      <c r="AS285" s="104"/>
      <c r="AT285" s="104"/>
      <c r="AU285" s="104"/>
      <c r="AV285" s="104"/>
      <c r="AW285" s="104"/>
      <c r="AX285" s="104"/>
      <c r="AY285" s="104"/>
      <c r="AZ285" s="104"/>
      <c r="BA285" s="104"/>
      <c r="BB285" s="104"/>
      <c r="BC285" s="104"/>
      <c r="BD285" s="104"/>
      <c r="BE285" s="104"/>
      <c r="BF285" s="104"/>
      <c r="BG285" s="104"/>
      <c r="BH285" s="104"/>
      <c r="BI285" s="104"/>
      <c r="BJ285" s="104"/>
      <c r="BK285" s="104"/>
      <c r="BL285" s="104"/>
      <c r="BM285" s="104"/>
      <c r="BN285" s="104"/>
      <c r="BO285" s="104"/>
      <c r="BP285" s="104"/>
      <c r="BQ285" s="104"/>
    </row>
    <row r="286" spans="2:69">
      <c r="B286" s="104"/>
      <c r="C286" s="155"/>
      <c r="D286" s="104"/>
      <c r="E286" s="104"/>
      <c r="F286" s="104"/>
      <c r="G286" s="104"/>
      <c r="H286" s="104"/>
      <c r="I286" s="104"/>
      <c r="J286" s="104"/>
      <c r="K286" s="104"/>
      <c r="L286" s="104"/>
      <c r="M286" s="147"/>
      <c r="N286" s="104"/>
      <c r="O286" s="104"/>
      <c r="P286" s="104"/>
      <c r="Q286" s="104"/>
      <c r="R286" s="104"/>
      <c r="S286" s="104"/>
      <c r="T286" s="104"/>
      <c r="U286" s="104"/>
      <c r="V286" s="104"/>
      <c r="W286" s="104"/>
      <c r="X286" s="104"/>
      <c r="Y286" s="104"/>
      <c r="Z286" s="104"/>
      <c r="AA286" s="104"/>
      <c r="AB286" s="10"/>
      <c r="AC286" s="104"/>
      <c r="AD286" s="10"/>
      <c r="AE286" s="147"/>
      <c r="AF286" s="104"/>
      <c r="AG286" s="104"/>
      <c r="AH286" s="104"/>
      <c r="AI286" s="104"/>
      <c r="AJ286" s="104"/>
      <c r="AK286" s="104"/>
      <c r="AL286" s="104"/>
      <c r="AM286" s="104"/>
      <c r="AN286" s="104"/>
      <c r="AO286" s="104"/>
      <c r="AP286" s="104"/>
      <c r="AQ286" s="104"/>
      <c r="AR286" s="104"/>
      <c r="AS286" s="104"/>
      <c r="AT286" s="104"/>
      <c r="AU286" s="104"/>
      <c r="AV286" s="104"/>
      <c r="AW286" s="104"/>
      <c r="AX286" s="104"/>
      <c r="AY286" s="104"/>
      <c r="AZ286" s="104"/>
      <c r="BA286" s="104"/>
      <c r="BB286" s="104"/>
      <c r="BC286" s="104"/>
      <c r="BD286" s="104"/>
      <c r="BE286" s="104"/>
      <c r="BF286" s="104"/>
      <c r="BG286" s="104"/>
      <c r="BH286" s="104"/>
      <c r="BI286" s="104"/>
      <c r="BJ286" s="104"/>
      <c r="BK286" s="104"/>
      <c r="BL286" s="104"/>
      <c r="BM286" s="104"/>
      <c r="BN286" s="104"/>
      <c r="BO286" s="104"/>
      <c r="BP286" s="104"/>
      <c r="BQ286" s="104"/>
    </row>
    <row r="287" spans="2:69">
      <c r="B287" s="104"/>
      <c r="C287" s="155"/>
      <c r="D287" s="104"/>
      <c r="E287" s="104"/>
      <c r="F287" s="104"/>
      <c r="G287" s="104"/>
      <c r="H287" s="104"/>
      <c r="I287" s="104"/>
      <c r="J287" s="104"/>
      <c r="K287" s="104"/>
      <c r="L287" s="104"/>
      <c r="M287" s="147"/>
      <c r="N287" s="104"/>
      <c r="O287" s="104"/>
      <c r="P287" s="104"/>
      <c r="Q287" s="104"/>
      <c r="R287" s="104"/>
      <c r="S287" s="104"/>
      <c r="T287" s="104"/>
      <c r="U287" s="104"/>
      <c r="V287" s="104"/>
      <c r="W287" s="104"/>
      <c r="X287" s="104"/>
      <c r="Y287" s="104"/>
      <c r="Z287" s="104"/>
      <c r="AA287" s="104"/>
      <c r="AB287" s="10"/>
      <c r="AC287" s="104"/>
      <c r="AD287" s="10"/>
      <c r="AE287" s="147"/>
      <c r="AF287" s="104"/>
      <c r="AG287" s="104"/>
      <c r="AH287" s="104"/>
      <c r="AI287" s="104"/>
      <c r="AJ287" s="104"/>
      <c r="AK287" s="104"/>
      <c r="AL287" s="104"/>
      <c r="AM287" s="104"/>
      <c r="AN287" s="104"/>
      <c r="AO287" s="104"/>
      <c r="AP287" s="104"/>
      <c r="AQ287" s="104"/>
      <c r="AR287" s="104"/>
      <c r="AS287" s="104"/>
      <c r="AT287" s="104"/>
      <c r="AU287" s="104"/>
      <c r="AV287" s="104"/>
      <c r="AW287" s="104"/>
      <c r="AX287" s="104"/>
      <c r="AY287" s="104"/>
      <c r="AZ287" s="104"/>
      <c r="BA287" s="104"/>
      <c r="BB287" s="104"/>
      <c r="BC287" s="104"/>
      <c r="BD287" s="104"/>
      <c r="BE287" s="104"/>
      <c r="BF287" s="104"/>
      <c r="BG287" s="104"/>
      <c r="BH287" s="104"/>
      <c r="BI287" s="104"/>
      <c r="BJ287" s="104"/>
      <c r="BK287" s="104"/>
      <c r="BL287" s="104"/>
      <c r="BM287" s="104"/>
      <c r="BN287" s="104"/>
      <c r="BO287" s="104"/>
      <c r="BP287" s="104"/>
      <c r="BQ287" s="104"/>
    </row>
    <row r="288" spans="2:69">
      <c r="B288" s="104"/>
      <c r="C288" s="155"/>
      <c r="D288" s="104"/>
      <c r="E288" s="104"/>
      <c r="F288" s="104"/>
      <c r="G288" s="104"/>
      <c r="H288" s="104"/>
      <c r="I288" s="104"/>
      <c r="J288" s="104"/>
      <c r="K288" s="104"/>
      <c r="L288" s="104"/>
      <c r="M288" s="147"/>
      <c r="N288" s="104"/>
      <c r="O288" s="104"/>
      <c r="P288" s="104"/>
      <c r="Q288" s="104"/>
      <c r="R288" s="104"/>
      <c r="S288" s="104"/>
      <c r="T288" s="104"/>
      <c r="U288" s="104"/>
      <c r="V288" s="104"/>
      <c r="W288" s="104"/>
      <c r="X288" s="104"/>
      <c r="Y288" s="104"/>
      <c r="Z288" s="104"/>
      <c r="AA288" s="104"/>
      <c r="AB288" s="10"/>
      <c r="AC288" s="104"/>
      <c r="AD288" s="10"/>
      <c r="AE288" s="147"/>
      <c r="AF288" s="104"/>
      <c r="AG288" s="104"/>
      <c r="AH288" s="104"/>
      <c r="AI288" s="104"/>
      <c r="AJ288" s="104"/>
      <c r="AK288" s="104"/>
      <c r="AL288" s="104"/>
      <c r="AM288" s="104"/>
      <c r="AN288" s="104"/>
      <c r="AO288" s="104"/>
      <c r="AP288" s="104"/>
      <c r="AQ288" s="104"/>
      <c r="AR288" s="104"/>
      <c r="AS288" s="104"/>
      <c r="AT288" s="104"/>
      <c r="AU288" s="104"/>
      <c r="AV288" s="104"/>
      <c r="AW288" s="104"/>
      <c r="AX288" s="104"/>
      <c r="AY288" s="104"/>
      <c r="AZ288" s="104"/>
      <c r="BA288" s="104"/>
      <c r="BB288" s="104"/>
      <c r="BC288" s="104"/>
      <c r="BD288" s="104"/>
      <c r="BE288" s="104"/>
      <c r="BF288" s="104"/>
      <c r="BG288" s="104"/>
      <c r="BH288" s="104"/>
      <c r="BI288" s="104"/>
      <c r="BJ288" s="104"/>
      <c r="BK288" s="104"/>
      <c r="BL288" s="104"/>
      <c r="BM288" s="104"/>
      <c r="BN288" s="104"/>
      <c r="BO288" s="104"/>
      <c r="BP288" s="104"/>
      <c r="BQ288" s="104"/>
    </row>
    <row r="289" spans="2:69">
      <c r="B289" s="104"/>
      <c r="C289" s="155"/>
      <c r="D289" s="104"/>
      <c r="E289" s="104"/>
      <c r="F289" s="104"/>
      <c r="G289" s="104"/>
      <c r="H289" s="104"/>
      <c r="I289" s="104"/>
      <c r="J289" s="104"/>
      <c r="K289" s="104"/>
      <c r="L289" s="104"/>
      <c r="M289" s="147"/>
      <c r="N289" s="104"/>
      <c r="O289" s="104"/>
      <c r="P289" s="104"/>
      <c r="Q289" s="104"/>
      <c r="R289" s="104"/>
      <c r="S289" s="104"/>
      <c r="T289" s="104"/>
      <c r="U289" s="104"/>
      <c r="V289" s="104"/>
      <c r="W289" s="104"/>
      <c r="X289" s="104"/>
      <c r="Y289" s="104"/>
      <c r="Z289" s="104"/>
      <c r="AA289" s="104"/>
      <c r="AB289" s="10"/>
      <c r="AC289" s="104"/>
      <c r="AD289" s="10"/>
      <c r="AE289" s="147"/>
      <c r="AF289" s="104"/>
      <c r="AG289" s="104"/>
      <c r="AH289" s="104"/>
      <c r="AI289" s="104"/>
      <c r="AJ289" s="104"/>
      <c r="AK289" s="104"/>
      <c r="AL289" s="104"/>
      <c r="AM289" s="104"/>
      <c r="AN289" s="104"/>
      <c r="AO289" s="104"/>
      <c r="AP289" s="104"/>
      <c r="AQ289" s="104"/>
      <c r="AR289" s="104"/>
      <c r="AS289" s="104"/>
      <c r="AT289" s="104"/>
      <c r="AU289" s="104"/>
      <c r="AV289" s="104"/>
      <c r="AW289" s="104"/>
      <c r="AX289" s="104"/>
      <c r="AY289" s="104"/>
      <c r="AZ289" s="104"/>
      <c r="BA289" s="104"/>
      <c r="BB289" s="104"/>
      <c r="BC289" s="104"/>
      <c r="BD289" s="104"/>
      <c r="BE289" s="104"/>
      <c r="BF289" s="104"/>
      <c r="BG289" s="104"/>
      <c r="BH289" s="104"/>
      <c r="BI289" s="104"/>
      <c r="BJ289" s="104"/>
      <c r="BK289" s="104"/>
      <c r="BL289" s="104"/>
      <c r="BM289" s="104"/>
      <c r="BN289" s="104"/>
      <c r="BO289" s="104"/>
      <c r="BP289" s="104"/>
      <c r="BQ289" s="104"/>
    </row>
    <row r="290" spans="2:69">
      <c r="B290" s="104"/>
      <c r="C290" s="155"/>
      <c r="D290" s="104"/>
      <c r="E290" s="104"/>
      <c r="F290" s="104"/>
      <c r="G290" s="104"/>
      <c r="H290" s="104"/>
      <c r="I290" s="104"/>
      <c r="J290" s="104"/>
      <c r="K290" s="104"/>
      <c r="L290" s="104"/>
      <c r="M290" s="147"/>
      <c r="N290" s="104"/>
      <c r="O290" s="104"/>
      <c r="P290" s="104"/>
      <c r="Q290" s="104"/>
      <c r="R290" s="104"/>
      <c r="S290" s="104"/>
      <c r="T290" s="104"/>
      <c r="U290" s="104"/>
      <c r="V290" s="104"/>
      <c r="W290" s="104"/>
      <c r="X290" s="104"/>
      <c r="Y290" s="104"/>
      <c r="Z290" s="104"/>
      <c r="AA290" s="104"/>
      <c r="AB290" s="10"/>
      <c r="AC290" s="104"/>
      <c r="AD290" s="10"/>
      <c r="AE290" s="147"/>
      <c r="AF290" s="104"/>
      <c r="AG290" s="104"/>
      <c r="AH290" s="104"/>
      <c r="AI290" s="104"/>
      <c r="AJ290" s="104"/>
      <c r="AK290" s="104"/>
      <c r="AL290" s="104"/>
      <c r="AM290" s="104"/>
      <c r="AN290" s="104"/>
      <c r="AO290" s="104"/>
      <c r="AP290" s="104"/>
      <c r="AQ290" s="104"/>
      <c r="AR290" s="104"/>
      <c r="AS290" s="104"/>
      <c r="AT290" s="104"/>
      <c r="AU290" s="104"/>
      <c r="AV290" s="104"/>
      <c r="AW290" s="104"/>
      <c r="AX290" s="104"/>
      <c r="AY290" s="104"/>
      <c r="AZ290" s="104"/>
      <c r="BA290" s="104"/>
      <c r="BB290" s="104"/>
      <c r="BC290" s="104"/>
      <c r="BD290" s="104"/>
      <c r="BE290" s="104"/>
      <c r="BF290" s="104"/>
      <c r="BG290" s="104"/>
      <c r="BH290" s="104"/>
      <c r="BI290" s="104"/>
      <c r="BJ290" s="104"/>
      <c r="BK290" s="104"/>
      <c r="BL290" s="104"/>
      <c r="BM290" s="104"/>
      <c r="BN290" s="104"/>
      <c r="BO290" s="104"/>
      <c r="BP290" s="104"/>
      <c r="BQ290" s="104"/>
    </row>
    <row r="291" spans="2:69">
      <c r="B291" s="104"/>
      <c r="C291" s="155"/>
      <c r="D291" s="104"/>
      <c r="E291" s="104"/>
      <c r="F291" s="104"/>
      <c r="G291" s="104"/>
      <c r="H291" s="104"/>
      <c r="I291" s="104"/>
      <c r="J291" s="104"/>
      <c r="K291" s="104"/>
      <c r="L291" s="104"/>
      <c r="M291" s="147"/>
      <c r="N291" s="104"/>
      <c r="O291" s="104"/>
      <c r="P291" s="104"/>
      <c r="Q291" s="104"/>
      <c r="R291" s="104"/>
      <c r="S291" s="104"/>
      <c r="T291" s="104"/>
      <c r="U291" s="104"/>
      <c r="V291" s="104"/>
      <c r="W291" s="104"/>
      <c r="X291" s="104"/>
      <c r="Y291" s="104"/>
      <c r="Z291" s="104"/>
      <c r="AA291" s="104"/>
      <c r="AB291" s="10"/>
      <c r="AC291" s="104"/>
      <c r="AD291" s="10"/>
      <c r="AE291" s="147"/>
      <c r="AF291" s="104"/>
      <c r="AG291" s="104"/>
      <c r="AH291" s="104"/>
      <c r="AI291" s="104"/>
      <c r="AJ291" s="104"/>
      <c r="AK291" s="104"/>
      <c r="AL291" s="104"/>
      <c r="AM291" s="104"/>
      <c r="AN291" s="104"/>
      <c r="AO291" s="104"/>
      <c r="AP291" s="104"/>
      <c r="AQ291" s="104"/>
      <c r="AR291" s="104"/>
      <c r="AS291" s="104"/>
      <c r="AT291" s="104"/>
      <c r="AU291" s="104"/>
      <c r="AV291" s="104"/>
      <c r="AW291" s="104"/>
      <c r="AX291" s="104"/>
      <c r="AY291" s="104"/>
      <c r="AZ291" s="104"/>
      <c r="BA291" s="104"/>
      <c r="BB291" s="104"/>
      <c r="BC291" s="104"/>
      <c r="BD291" s="104"/>
      <c r="BE291" s="104"/>
      <c r="BF291" s="104"/>
      <c r="BG291" s="104"/>
      <c r="BH291" s="104"/>
      <c r="BI291" s="104"/>
      <c r="BJ291" s="104"/>
      <c r="BK291" s="104"/>
      <c r="BL291" s="104"/>
      <c r="BM291" s="104"/>
      <c r="BN291" s="104"/>
      <c r="BO291" s="104"/>
      <c r="BP291" s="104"/>
      <c r="BQ291" s="104"/>
    </row>
    <row r="292" spans="2:69">
      <c r="B292" s="104"/>
      <c r="C292" s="155"/>
      <c r="D292" s="104"/>
      <c r="E292" s="104"/>
      <c r="F292" s="104"/>
      <c r="G292" s="104"/>
      <c r="H292" s="104"/>
      <c r="I292" s="104"/>
      <c r="J292" s="104"/>
      <c r="K292" s="104"/>
      <c r="L292" s="104"/>
      <c r="M292" s="147"/>
      <c r="N292" s="104"/>
      <c r="O292" s="104"/>
      <c r="P292" s="104"/>
      <c r="Q292" s="104"/>
      <c r="R292" s="104"/>
      <c r="S292" s="104"/>
      <c r="T292" s="104"/>
      <c r="U292" s="104"/>
      <c r="V292" s="104"/>
      <c r="W292" s="104"/>
      <c r="X292" s="104"/>
      <c r="Y292" s="104"/>
      <c r="Z292" s="104"/>
      <c r="AA292" s="104"/>
      <c r="AB292" s="10"/>
      <c r="AC292" s="104"/>
      <c r="AD292" s="10"/>
      <c r="AE292" s="147"/>
      <c r="AF292" s="104"/>
      <c r="AG292" s="104"/>
      <c r="AH292" s="104"/>
      <c r="AI292" s="104"/>
      <c r="AJ292" s="104"/>
      <c r="AK292" s="104"/>
      <c r="AL292" s="104"/>
      <c r="AM292" s="104"/>
      <c r="AN292" s="104"/>
      <c r="AO292" s="104"/>
      <c r="AP292" s="104"/>
      <c r="AQ292" s="104"/>
      <c r="AR292" s="104"/>
      <c r="AS292" s="104"/>
      <c r="AT292" s="104"/>
      <c r="AU292" s="104"/>
      <c r="AV292" s="104"/>
      <c r="AW292" s="104"/>
      <c r="AX292" s="104"/>
      <c r="AY292" s="104"/>
      <c r="AZ292" s="104"/>
      <c r="BA292" s="104"/>
      <c r="BB292" s="104"/>
      <c r="BC292" s="104"/>
      <c r="BD292" s="104"/>
      <c r="BE292" s="104"/>
      <c r="BF292" s="104"/>
      <c r="BG292" s="104"/>
      <c r="BH292" s="104"/>
      <c r="BI292" s="104"/>
      <c r="BJ292" s="104"/>
      <c r="BK292" s="104"/>
      <c r="BL292" s="104"/>
      <c r="BM292" s="104"/>
      <c r="BN292" s="104"/>
      <c r="BO292" s="104"/>
      <c r="BP292" s="104"/>
      <c r="BQ292" s="104"/>
    </row>
    <row r="293" spans="2:69">
      <c r="B293" s="104"/>
      <c r="C293" s="155"/>
      <c r="D293" s="104"/>
      <c r="E293" s="104"/>
      <c r="F293" s="104"/>
      <c r="G293" s="104"/>
      <c r="H293" s="104"/>
      <c r="I293" s="104"/>
      <c r="J293" s="104"/>
      <c r="K293" s="104"/>
      <c r="L293" s="104"/>
      <c r="M293" s="147"/>
      <c r="N293" s="104"/>
      <c r="O293" s="104"/>
      <c r="P293" s="104"/>
      <c r="Q293" s="104"/>
      <c r="R293" s="104"/>
      <c r="S293" s="104"/>
      <c r="T293" s="104"/>
      <c r="U293" s="104"/>
      <c r="V293" s="104"/>
      <c r="W293" s="104"/>
      <c r="X293" s="104"/>
      <c r="Y293" s="104"/>
      <c r="Z293" s="104"/>
      <c r="AA293" s="104"/>
      <c r="AB293" s="10"/>
      <c r="AC293" s="104"/>
      <c r="AD293" s="10"/>
      <c r="AE293" s="147"/>
      <c r="AF293" s="104"/>
      <c r="AG293" s="104"/>
      <c r="AH293" s="104"/>
      <c r="AI293" s="104"/>
      <c r="AJ293" s="104"/>
      <c r="AK293" s="104"/>
      <c r="AL293" s="104"/>
      <c r="AM293" s="104"/>
      <c r="AN293" s="104"/>
      <c r="AO293" s="104"/>
      <c r="AP293" s="104"/>
      <c r="AQ293" s="104"/>
      <c r="AR293" s="104"/>
      <c r="AS293" s="104"/>
      <c r="AT293" s="104"/>
      <c r="AU293" s="104"/>
      <c r="AV293" s="104"/>
      <c r="AW293" s="104"/>
      <c r="AX293" s="104"/>
      <c r="AY293" s="104"/>
      <c r="AZ293" s="104"/>
      <c r="BA293" s="104"/>
      <c r="BB293" s="104"/>
      <c r="BC293" s="104"/>
      <c r="BD293" s="104"/>
      <c r="BE293" s="104"/>
      <c r="BF293" s="104"/>
      <c r="BG293" s="104"/>
      <c r="BH293" s="104"/>
      <c r="BI293" s="104"/>
      <c r="BJ293" s="104"/>
      <c r="BK293" s="104"/>
      <c r="BL293" s="104"/>
      <c r="BM293" s="104"/>
      <c r="BN293" s="104"/>
      <c r="BO293" s="104"/>
      <c r="BP293" s="104"/>
      <c r="BQ293" s="104"/>
    </row>
    <row r="294" spans="2:69">
      <c r="B294" s="104"/>
      <c r="C294" s="155"/>
      <c r="D294" s="104"/>
      <c r="E294" s="104"/>
      <c r="F294" s="104"/>
      <c r="G294" s="104"/>
      <c r="H294" s="104"/>
      <c r="I294" s="104"/>
      <c r="J294" s="104"/>
      <c r="K294" s="104"/>
      <c r="L294" s="104"/>
      <c r="M294" s="147"/>
      <c r="N294" s="104"/>
      <c r="O294" s="104"/>
      <c r="P294" s="104"/>
      <c r="Q294" s="104"/>
      <c r="R294" s="104"/>
      <c r="S294" s="104"/>
      <c r="T294" s="104"/>
      <c r="U294" s="104"/>
      <c r="V294" s="104"/>
      <c r="W294" s="104"/>
      <c r="X294" s="104"/>
      <c r="Y294" s="104"/>
      <c r="Z294" s="104"/>
      <c r="AA294" s="104"/>
      <c r="AB294" s="10"/>
      <c r="AC294" s="104"/>
      <c r="AD294" s="10"/>
      <c r="AE294" s="147"/>
      <c r="AF294" s="104"/>
      <c r="AG294" s="104"/>
      <c r="AH294" s="104"/>
      <c r="AI294" s="104"/>
      <c r="AJ294" s="104"/>
      <c r="AK294" s="104"/>
      <c r="AL294" s="104"/>
      <c r="AM294" s="104"/>
      <c r="AN294" s="104"/>
      <c r="AO294" s="104"/>
      <c r="AP294" s="104"/>
      <c r="AQ294" s="104"/>
      <c r="AR294" s="104"/>
      <c r="AS294" s="104"/>
      <c r="AT294" s="104"/>
      <c r="AU294" s="104"/>
      <c r="AV294" s="104"/>
      <c r="AW294" s="104"/>
      <c r="AX294" s="104"/>
      <c r="AY294" s="104"/>
      <c r="AZ294" s="104"/>
      <c r="BA294" s="104"/>
      <c r="BB294" s="104"/>
      <c r="BC294" s="104"/>
      <c r="BD294" s="104"/>
      <c r="BE294" s="104"/>
      <c r="BF294" s="104"/>
      <c r="BG294" s="104"/>
      <c r="BH294" s="104"/>
      <c r="BI294" s="104"/>
      <c r="BJ294" s="104"/>
      <c r="BK294" s="104"/>
      <c r="BL294" s="104"/>
      <c r="BM294" s="104"/>
      <c r="BN294" s="104"/>
      <c r="BO294" s="104"/>
      <c r="BP294" s="104"/>
      <c r="BQ294" s="104"/>
    </row>
    <row r="295" spans="2:69">
      <c r="B295" s="104"/>
      <c r="C295" s="155"/>
      <c r="D295" s="104"/>
      <c r="E295" s="104"/>
      <c r="F295" s="104"/>
      <c r="G295" s="104"/>
      <c r="H295" s="104"/>
      <c r="I295" s="104"/>
      <c r="J295" s="104"/>
      <c r="K295" s="104"/>
      <c r="L295" s="104"/>
      <c r="M295" s="147"/>
      <c r="N295" s="104"/>
      <c r="O295" s="104"/>
      <c r="P295" s="104"/>
      <c r="Q295" s="104"/>
      <c r="R295" s="104"/>
      <c r="S295" s="104"/>
      <c r="T295" s="104"/>
      <c r="U295" s="104"/>
      <c r="V295" s="104"/>
      <c r="W295" s="104"/>
      <c r="X295" s="104"/>
      <c r="Y295" s="104"/>
      <c r="Z295" s="104"/>
      <c r="AA295" s="104"/>
      <c r="AB295" s="10"/>
      <c r="AC295" s="104"/>
      <c r="AD295" s="10"/>
      <c r="AE295" s="147"/>
      <c r="AF295" s="104"/>
      <c r="AG295" s="104"/>
      <c r="AH295" s="104"/>
      <c r="AI295" s="104"/>
      <c r="AJ295" s="104"/>
      <c r="AK295" s="104"/>
      <c r="AL295" s="104"/>
      <c r="AM295" s="104"/>
      <c r="AN295" s="104"/>
      <c r="AO295" s="104"/>
      <c r="AP295" s="104"/>
      <c r="AQ295" s="104"/>
      <c r="AR295" s="104"/>
      <c r="AS295" s="104"/>
      <c r="AT295" s="104"/>
      <c r="AU295" s="104"/>
      <c r="AV295" s="104"/>
      <c r="AW295" s="104"/>
      <c r="AX295" s="104"/>
      <c r="AY295" s="104"/>
      <c r="AZ295" s="104"/>
      <c r="BA295" s="104"/>
      <c r="BB295" s="104"/>
      <c r="BC295" s="104"/>
      <c r="BD295" s="104"/>
      <c r="BE295" s="104"/>
      <c r="BF295" s="104"/>
      <c r="BG295" s="104"/>
      <c r="BH295" s="104"/>
      <c r="BI295" s="104"/>
      <c r="BJ295" s="104"/>
      <c r="BK295" s="104"/>
      <c r="BL295" s="104"/>
      <c r="BM295" s="104"/>
      <c r="BN295" s="104"/>
      <c r="BO295" s="104"/>
      <c r="BP295" s="104"/>
      <c r="BQ295" s="104"/>
    </row>
    <row r="296" spans="2:69">
      <c r="B296" s="104"/>
      <c r="C296" s="155"/>
      <c r="D296" s="104"/>
      <c r="E296" s="104"/>
      <c r="F296" s="104"/>
      <c r="G296" s="104"/>
      <c r="H296" s="104"/>
      <c r="I296" s="104"/>
      <c r="J296" s="104"/>
      <c r="K296" s="104"/>
      <c r="L296" s="104"/>
      <c r="M296" s="147"/>
      <c r="N296" s="104"/>
      <c r="O296" s="104"/>
      <c r="P296" s="104"/>
      <c r="Q296" s="104"/>
      <c r="R296" s="104"/>
      <c r="S296" s="104"/>
      <c r="T296" s="104"/>
      <c r="U296" s="104"/>
      <c r="V296" s="104"/>
      <c r="W296" s="104"/>
      <c r="X296" s="104"/>
      <c r="Y296" s="104"/>
      <c r="Z296" s="104"/>
      <c r="AA296" s="104"/>
      <c r="AB296" s="10"/>
      <c r="AC296" s="104"/>
      <c r="AD296" s="10"/>
      <c r="AE296" s="147"/>
      <c r="AF296" s="104"/>
      <c r="AG296" s="104"/>
      <c r="AH296" s="104"/>
      <c r="AI296" s="104"/>
      <c r="AJ296" s="104"/>
      <c r="AK296" s="104"/>
      <c r="AL296" s="104"/>
      <c r="AM296" s="104"/>
      <c r="AN296" s="104"/>
      <c r="AO296" s="104"/>
      <c r="AP296" s="104"/>
      <c r="AQ296" s="104"/>
      <c r="AR296" s="104"/>
      <c r="AS296" s="104"/>
      <c r="AT296" s="104"/>
      <c r="AU296" s="104"/>
      <c r="AV296" s="104"/>
      <c r="AW296" s="104"/>
      <c r="AX296" s="104"/>
      <c r="AY296" s="104"/>
      <c r="AZ296" s="104"/>
      <c r="BA296" s="104"/>
      <c r="BB296" s="104"/>
      <c r="BC296" s="104"/>
      <c r="BD296" s="104"/>
      <c r="BE296" s="104"/>
      <c r="BF296" s="104"/>
      <c r="BG296" s="104"/>
      <c r="BH296" s="104"/>
      <c r="BI296" s="104"/>
      <c r="BJ296" s="104"/>
      <c r="BK296" s="104"/>
      <c r="BL296" s="104"/>
      <c r="BM296" s="104"/>
      <c r="BN296" s="104"/>
      <c r="BO296" s="104"/>
      <c r="BP296" s="104"/>
      <c r="BQ296" s="104"/>
    </row>
    <row r="297" spans="2:69">
      <c r="B297" s="104"/>
      <c r="C297" s="155"/>
      <c r="D297" s="104"/>
      <c r="E297" s="104"/>
      <c r="F297" s="104"/>
      <c r="G297" s="104"/>
      <c r="H297" s="104"/>
      <c r="I297" s="104"/>
      <c r="J297" s="104"/>
      <c r="K297" s="104"/>
      <c r="L297" s="104"/>
      <c r="M297" s="147"/>
      <c r="N297" s="104"/>
      <c r="O297" s="104"/>
      <c r="P297" s="104"/>
      <c r="Q297" s="104"/>
      <c r="R297" s="104"/>
      <c r="S297" s="104"/>
      <c r="T297" s="104"/>
      <c r="U297" s="104"/>
      <c r="V297" s="104"/>
      <c r="W297" s="104"/>
      <c r="X297" s="104"/>
      <c r="Y297" s="104"/>
      <c r="Z297" s="104"/>
      <c r="AA297" s="104"/>
      <c r="AB297" s="10"/>
      <c r="AC297" s="104"/>
      <c r="AD297" s="10"/>
      <c r="AE297" s="147"/>
      <c r="AF297" s="104"/>
      <c r="AG297" s="104"/>
      <c r="AH297" s="104"/>
      <c r="AI297" s="104"/>
      <c r="AJ297" s="104"/>
      <c r="AK297" s="104"/>
      <c r="AL297" s="104"/>
      <c r="AM297" s="104"/>
      <c r="AN297" s="104"/>
      <c r="AO297" s="104"/>
      <c r="AP297" s="104"/>
      <c r="AQ297" s="104"/>
      <c r="AR297" s="104"/>
      <c r="AS297" s="104"/>
      <c r="AT297" s="104"/>
      <c r="AU297" s="104"/>
      <c r="AV297" s="104"/>
      <c r="AW297" s="104"/>
      <c r="AX297" s="104"/>
      <c r="AY297" s="104"/>
      <c r="AZ297" s="104"/>
      <c r="BA297" s="104"/>
      <c r="BB297" s="104"/>
      <c r="BC297" s="104"/>
      <c r="BD297" s="104"/>
      <c r="BE297" s="104"/>
      <c r="BF297" s="104"/>
      <c r="BG297" s="104"/>
      <c r="BH297" s="104"/>
      <c r="BI297" s="104"/>
      <c r="BJ297" s="104"/>
      <c r="BK297" s="104"/>
      <c r="BL297" s="104"/>
      <c r="BM297" s="104"/>
      <c r="BN297" s="104"/>
      <c r="BO297" s="104"/>
      <c r="BP297" s="104"/>
      <c r="BQ297" s="104"/>
    </row>
    <row r="298" spans="2:69">
      <c r="B298" s="104"/>
      <c r="C298" s="155"/>
      <c r="D298" s="104"/>
      <c r="E298" s="104"/>
      <c r="F298" s="104"/>
      <c r="G298" s="104"/>
      <c r="H298" s="104"/>
      <c r="I298" s="104"/>
      <c r="J298" s="104"/>
      <c r="K298" s="104"/>
      <c r="L298" s="104"/>
      <c r="M298" s="147"/>
      <c r="N298" s="104"/>
      <c r="O298" s="104"/>
      <c r="P298" s="104"/>
      <c r="Q298" s="104"/>
      <c r="R298" s="104"/>
      <c r="S298" s="104"/>
      <c r="T298" s="104"/>
      <c r="U298" s="104"/>
      <c r="V298" s="104"/>
      <c r="W298" s="104"/>
      <c r="X298" s="104"/>
      <c r="Y298" s="104"/>
      <c r="Z298" s="104"/>
      <c r="AA298" s="104"/>
      <c r="AB298" s="10"/>
      <c r="AC298" s="104"/>
      <c r="AD298" s="10"/>
      <c r="AE298" s="147"/>
      <c r="AF298" s="104"/>
      <c r="AG298" s="104"/>
      <c r="AH298" s="104"/>
      <c r="AI298" s="104"/>
      <c r="AJ298" s="104"/>
      <c r="AK298" s="104"/>
      <c r="AL298" s="104"/>
      <c r="AM298" s="104"/>
      <c r="AN298" s="104"/>
      <c r="AO298" s="104"/>
      <c r="AP298" s="104"/>
      <c r="AQ298" s="104"/>
      <c r="AR298" s="104"/>
      <c r="AS298" s="104"/>
      <c r="AT298" s="104"/>
      <c r="AU298" s="104"/>
      <c r="AV298" s="104"/>
      <c r="AW298" s="104"/>
      <c r="AX298" s="104"/>
      <c r="AY298" s="104"/>
      <c r="AZ298" s="104"/>
      <c r="BA298" s="104"/>
      <c r="BB298" s="104"/>
      <c r="BC298" s="104"/>
      <c r="BD298" s="104"/>
      <c r="BE298" s="104"/>
      <c r="BF298" s="104"/>
      <c r="BG298" s="104"/>
      <c r="BH298" s="104"/>
      <c r="BI298" s="104"/>
      <c r="BJ298" s="104"/>
      <c r="BK298" s="104"/>
      <c r="BL298" s="104"/>
      <c r="BM298" s="104"/>
      <c r="BN298" s="104"/>
      <c r="BO298" s="104"/>
      <c r="BP298" s="104"/>
      <c r="BQ298" s="104"/>
    </row>
    <row r="299" spans="2:69">
      <c r="B299" s="104"/>
      <c r="C299" s="155"/>
      <c r="D299" s="104"/>
      <c r="E299" s="104"/>
      <c r="F299" s="104"/>
      <c r="G299" s="104"/>
      <c r="H299" s="104"/>
      <c r="I299" s="104"/>
      <c r="J299" s="104"/>
      <c r="K299" s="104"/>
      <c r="L299" s="104"/>
      <c r="M299" s="147"/>
      <c r="N299" s="104"/>
      <c r="O299" s="104"/>
      <c r="P299" s="104"/>
      <c r="Q299" s="104"/>
      <c r="R299" s="104"/>
      <c r="S299" s="104"/>
      <c r="T299" s="104"/>
      <c r="U299" s="104"/>
      <c r="V299" s="104"/>
      <c r="W299" s="104"/>
      <c r="X299" s="104"/>
      <c r="Y299" s="104"/>
      <c r="Z299" s="104"/>
      <c r="AA299" s="104"/>
      <c r="AB299" s="10"/>
      <c r="AC299" s="104"/>
      <c r="AD299" s="10"/>
      <c r="AE299" s="147"/>
      <c r="AF299" s="104"/>
      <c r="AG299" s="104"/>
      <c r="AH299" s="104"/>
      <c r="AI299" s="104"/>
      <c r="AJ299" s="104"/>
      <c r="AK299" s="104"/>
      <c r="AL299" s="104"/>
      <c r="AM299" s="104"/>
      <c r="AN299" s="104"/>
      <c r="AO299" s="104"/>
      <c r="AP299" s="104"/>
      <c r="AQ299" s="104"/>
      <c r="AR299" s="104"/>
      <c r="AS299" s="104"/>
      <c r="AT299" s="104"/>
      <c r="AU299" s="104"/>
      <c r="AV299" s="104"/>
      <c r="AW299" s="104"/>
      <c r="AX299" s="104"/>
      <c r="AY299" s="104"/>
      <c r="AZ299" s="104"/>
      <c r="BA299" s="104"/>
      <c r="BB299" s="104"/>
      <c r="BC299" s="104"/>
      <c r="BD299" s="104"/>
      <c r="BE299" s="104"/>
      <c r="BF299" s="104"/>
      <c r="BG299" s="104"/>
      <c r="BH299" s="104"/>
      <c r="BI299" s="104"/>
      <c r="BJ299" s="104"/>
      <c r="BK299" s="104"/>
      <c r="BL299" s="104"/>
      <c r="BM299" s="104"/>
      <c r="BN299" s="104"/>
      <c r="BO299" s="104"/>
      <c r="BP299" s="104"/>
      <c r="BQ299" s="104"/>
    </row>
    <row r="300" spans="2:69">
      <c r="B300" s="104"/>
      <c r="C300" s="155"/>
      <c r="D300" s="104"/>
      <c r="E300" s="104"/>
      <c r="F300" s="104"/>
      <c r="G300" s="104"/>
      <c r="H300" s="104"/>
      <c r="I300" s="104"/>
      <c r="J300" s="104"/>
      <c r="K300" s="104"/>
      <c r="L300" s="104"/>
      <c r="M300" s="147"/>
      <c r="N300" s="104"/>
      <c r="O300" s="104"/>
      <c r="P300" s="104"/>
      <c r="Q300" s="104"/>
      <c r="R300" s="104"/>
      <c r="S300" s="104"/>
      <c r="T300" s="104"/>
      <c r="U300" s="104"/>
      <c r="V300" s="104"/>
      <c r="W300" s="104"/>
      <c r="X300" s="104"/>
      <c r="Y300" s="104"/>
      <c r="Z300" s="104"/>
      <c r="AA300" s="104"/>
      <c r="AB300" s="10"/>
      <c r="AC300" s="104"/>
      <c r="AD300" s="10"/>
      <c r="AE300" s="147"/>
      <c r="AF300" s="104"/>
      <c r="AG300" s="104"/>
      <c r="AH300" s="104"/>
      <c r="AI300" s="104"/>
      <c r="AJ300" s="104"/>
      <c r="AK300" s="104"/>
      <c r="AL300" s="104"/>
      <c r="AM300" s="104"/>
      <c r="AN300" s="104"/>
      <c r="AO300" s="104"/>
      <c r="AP300" s="104"/>
      <c r="AQ300" s="104"/>
      <c r="AR300" s="104"/>
      <c r="AS300" s="104"/>
      <c r="AT300" s="104"/>
      <c r="AU300" s="104"/>
      <c r="AV300" s="104"/>
      <c r="AW300" s="104"/>
      <c r="AX300" s="104"/>
      <c r="AY300" s="104"/>
      <c r="AZ300" s="104"/>
      <c r="BA300" s="104"/>
      <c r="BB300" s="104"/>
      <c r="BC300" s="104"/>
      <c r="BD300" s="104"/>
      <c r="BE300" s="104"/>
      <c r="BF300" s="104"/>
      <c r="BG300" s="104"/>
      <c r="BH300" s="104"/>
      <c r="BI300" s="104"/>
      <c r="BJ300" s="104"/>
      <c r="BK300" s="104"/>
      <c r="BL300" s="104"/>
      <c r="BM300" s="104"/>
      <c r="BN300" s="104"/>
      <c r="BO300" s="104"/>
      <c r="BP300" s="104"/>
      <c r="BQ300" s="104"/>
    </row>
    <row r="301" spans="2:69">
      <c r="B301" s="104"/>
      <c r="C301" s="155"/>
      <c r="D301" s="104"/>
      <c r="E301" s="104"/>
      <c r="F301" s="104"/>
      <c r="G301" s="104"/>
      <c r="H301" s="104"/>
      <c r="I301" s="104"/>
      <c r="J301" s="104"/>
      <c r="K301" s="104"/>
      <c r="L301" s="104"/>
      <c r="M301" s="147"/>
      <c r="N301" s="104"/>
      <c r="O301" s="104"/>
      <c r="P301" s="104"/>
      <c r="Q301" s="104"/>
      <c r="R301" s="104"/>
      <c r="S301" s="104"/>
      <c r="T301" s="104"/>
      <c r="U301" s="104"/>
      <c r="V301" s="104"/>
      <c r="W301" s="104"/>
      <c r="X301" s="104"/>
      <c r="Y301" s="104"/>
      <c r="Z301" s="104"/>
      <c r="AA301" s="104"/>
      <c r="AB301" s="10"/>
      <c r="AC301" s="104"/>
      <c r="AD301" s="10"/>
      <c r="AE301" s="147"/>
      <c r="AF301" s="104"/>
      <c r="AG301" s="104"/>
      <c r="AH301" s="104"/>
      <c r="AI301" s="104"/>
      <c r="AJ301" s="104"/>
      <c r="AK301" s="104"/>
      <c r="AL301" s="104"/>
      <c r="AM301" s="104"/>
      <c r="AN301" s="104"/>
      <c r="AO301" s="104"/>
      <c r="AP301" s="104"/>
      <c r="AQ301" s="104"/>
      <c r="AR301" s="104"/>
      <c r="AS301" s="104"/>
      <c r="AT301" s="104"/>
      <c r="AU301" s="104"/>
      <c r="AV301" s="104"/>
      <c r="AW301" s="104"/>
      <c r="AX301" s="104"/>
      <c r="AY301" s="104"/>
      <c r="AZ301" s="104"/>
      <c r="BA301" s="104"/>
      <c r="BB301" s="104"/>
      <c r="BC301" s="104"/>
      <c r="BD301" s="104"/>
      <c r="BE301" s="104"/>
      <c r="BF301" s="104"/>
      <c r="BG301" s="104"/>
      <c r="BH301" s="104"/>
      <c r="BI301" s="104"/>
      <c r="BJ301" s="104"/>
      <c r="BK301" s="104"/>
      <c r="BL301" s="104"/>
      <c r="BM301" s="104"/>
      <c r="BN301" s="104"/>
      <c r="BO301" s="104"/>
      <c r="BP301" s="104"/>
      <c r="BQ301" s="104"/>
    </row>
    <row r="302" spans="2:69">
      <c r="B302" s="104"/>
      <c r="C302" s="155"/>
      <c r="D302" s="104"/>
      <c r="E302" s="104"/>
      <c r="F302" s="104"/>
      <c r="G302" s="104"/>
      <c r="H302" s="104"/>
      <c r="I302" s="104"/>
      <c r="J302" s="104"/>
      <c r="K302" s="104"/>
      <c r="L302" s="104"/>
      <c r="M302" s="147"/>
      <c r="N302" s="104"/>
      <c r="O302" s="104"/>
      <c r="P302" s="104"/>
      <c r="Q302" s="104"/>
      <c r="R302" s="104"/>
      <c r="S302" s="104"/>
      <c r="T302" s="104"/>
      <c r="U302" s="104"/>
      <c r="V302" s="104"/>
      <c r="W302" s="104"/>
      <c r="X302" s="104"/>
      <c r="Y302" s="104"/>
      <c r="Z302" s="104"/>
      <c r="AA302" s="104"/>
      <c r="AB302" s="10"/>
      <c r="AC302" s="104"/>
      <c r="AD302" s="10"/>
      <c r="AE302" s="147"/>
      <c r="AF302" s="104"/>
      <c r="AG302" s="104"/>
      <c r="AH302" s="104"/>
      <c r="AI302" s="104"/>
      <c r="AJ302" s="104"/>
      <c r="AK302" s="104"/>
      <c r="AL302" s="104"/>
      <c r="AM302" s="104"/>
      <c r="AN302" s="104"/>
      <c r="AO302" s="104"/>
      <c r="AP302" s="104"/>
      <c r="AQ302" s="104"/>
      <c r="AR302" s="104"/>
      <c r="AS302" s="104"/>
      <c r="AT302" s="104"/>
      <c r="AU302" s="104"/>
      <c r="AV302" s="104"/>
      <c r="AW302" s="104"/>
      <c r="AX302" s="104"/>
      <c r="AY302" s="104"/>
      <c r="AZ302" s="104"/>
      <c r="BA302" s="104"/>
      <c r="BB302" s="104"/>
      <c r="BC302" s="104"/>
      <c r="BD302" s="104"/>
      <c r="BE302" s="104"/>
      <c r="BF302" s="104"/>
      <c r="BG302" s="104"/>
      <c r="BH302" s="104"/>
      <c r="BI302" s="104"/>
      <c r="BJ302" s="104"/>
      <c r="BK302" s="104"/>
      <c r="BL302" s="104"/>
      <c r="BM302" s="104"/>
      <c r="BN302" s="104"/>
      <c r="BO302" s="104"/>
      <c r="BP302" s="104"/>
      <c r="BQ302" s="104"/>
    </row>
    <row r="303" spans="2:69">
      <c r="B303" s="104"/>
      <c r="C303" s="155"/>
      <c r="D303" s="104"/>
      <c r="E303" s="104"/>
      <c r="F303" s="104"/>
      <c r="G303" s="104"/>
      <c r="H303" s="104"/>
      <c r="I303" s="104"/>
      <c r="J303" s="104"/>
      <c r="K303" s="104"/>
      <c r="L303" s="104"/>
      <c r="M303" s="147"/>
      <c r="N303" s="104"/>
      <c r="O303" s="104"/>
      <c r="P303" s="104"/>
      <c r="Q303" s="104"/>
      <c r="R303" s="104"/>
      <c r="S303" s="104"/>
      <c r="T303" s="104"/>
      <c r="U303" s="104"/>
      <c r="V303" s="104"/>
      <c r="W303" s="104"/>
      <c r="X303" s="104"/>
      <c r="Y303" s="104"/>
      <c r="Z303" s="104"/>
      <c r="AA303" s="104"/>
      <c r="AB303" s="10"/>
      <c r="AC303" s="104"/>
      <c r="AD303" s="10"/>
      <c r="AE303" s="147"/>
      <c r="AF303" s="104"/>
      <c r="AG303" s="104"/>
      <c r="AH303" s="104"/>
      <c r="AI303" s="104"/>
      <c r="AJ303" s="104"/>
      <c r="AK303" s="104"/>
      <c r="AL303" s="104"/>
      <c r="AM303" s="104"/>
      <c r="AN303" s="104"/>
      <c r="AO303" s="104"/>
      <c r="AP303" s="104"/>
      <c r="AQ303" s="104"/>
      <c r="AR303" s="104"/>
      <c r="AS303" s="104"/>
      <c r="AT303" s="104"/>
      <c r="AU303" s="104"/>
      <c r="AV303" s="104"/>
      <c r="AW303" s="104"/>
      <c r="AX303" s="104"/>
      <c r="AY303" s="104"/>
      <c r="AZ303" s="104"/>
      <c r="BA303" s="104"/>
      <c r="BB303" s="104"/>
      <c r="BC303" s="104"/>
      <c r="BD303" s="104"/>
      <c r="BE303" s="104"/>
      <c r="BF303" s="104"/>
      <c r="BG303" s="104"/>
      <c r="BH303" s="104"/>
      <c r="BI303" s="104"/>
      <c r="BJ303" s="104"/>
      <c r="BK303" s="104"/>
      <c r="BL303" s="104"/>
      <c r="BM303" s="104"/>
      <c r="BN303" s="104"/>
      <c r="BO303" s="104"/>
      <c r="BP303" s="104"/>
      <c r="BQ303" s="104"/>
    </row>
    <row r="304" spans="2:69">
      <c r="B304" s="104"/>
      <c r="C304" s="155"/>
      <c r="D304" s="104"/>
      <c r="E304" s="104"/>
      <c r="F304" s="104"/>
      <c r="G304" s="104"/>
      <c r="H304" s="104"/>
      <c r="I304" s="104"/>
      <c r="J304" s="104"/>
      <c r="K304" s="104"/>
      <c r="L304" s="104"/>
      <c r="M304" s="147"/>
      <c r="N304" s="104"/>
      <c r="O304" s="104"/>
      <c r="P304" s="104"/>
      <c r="Q304" s="104"/>
      <c r="R304" s="104"/>
      <c r="S304" s="104"/>
      <c r="T304" s="104"/>
      <c r="U304" s="104"/>
      <c r="V304" s="104"/>
      <c r="W304" s="104"/>
      <c r="X304" s="104"/>
      <c r="Y304" s="104"/>
      <c r="Z304" s="104"/>
      <c r="AA304" s="104"/>
      <c r="AB304" s="10"/>
      <c r="AC304" s="104"/>
      <c r="AD304" s="10"/>
      <c r="AE304" s="147"/>
      <c r="AF304" s="104"/>
      <c r="AG304" s="104"/>
      <c r="AH304" s="104"/>
      <c r="AI304" s="104"/>
      <c r="AJ304" s="104"/>
      <c r="AK304" s="104"/>
      <c r="AL304" s="104"/>
      <c r="AM304" s="104"/>
      <c r="AN304" s="104"/>
      <c r="AO304" s="104"/>
      <c r="AP304" s="104"/>
      <c r="AQ304" s="104"/>
      <c r="AR304" s="104"/>
      <c r="AS304" s="104"/>
      <c r="AT304" s="104"/>
      <c r="AU304" s="104"/>
      <c r="AV304" s="104"/>
      <c r="AW304" s="104"/>
      <c r="AX304" s="104"/>
      <c r="AY304" s="104"/>
      <c r="AZ304" s="104"/>
      <c r="BA304" s="104"/>
      <c r="BB304" s="104"/>
      <c r="BC304" s="104"/>
      <c r="BD304" s="104"/>
      <c r="BE304" s="104"/>
      <c r="BF304" s="104"/>
      <c r="BG304" s="104"/>
      <c r="BH304" s="104"/>
      <c r="BI304" s="104"/>
      <c r="BJ304" s="104"/>
      <c r="BK304" s="104"/>
      <c r="BL304" s="104"/>
      <c r="BM304" s="104"/>
      <c r="BN304" s="104"/>
      <c r="BO304" s="104"/>
      <c r="BP304" s="104"/>
      <c r="BQ304" s="104"/>
    </row>
    <row r="305" spans="2:69">
      <c r="B305" s="104"/>
      <c r="C305" s="155"/>
      <c r="D305" s="104"/>
      <c r="E305" s="104"/>
      <c r="F305" s="104"/>
      <c r="G305" s="104"/>
      <c r="H305" s="104"/>
      <c r="I305" s="104"/>
      <c r="J305" s="104"/>
      <c r="K305" s="104"/>
      <c r="L305" s="104"/>
      <c r="M305" s="147"/>
      <c r="N305" s="104"/>
      <c r="O305" s="104"/>
      <c r="P305" s="104"/>
      <c r="Q305" s="104"/>
      <c r="R305" s="104"/>
      <c r="S305" s="104"/>
      <c r="T305" s="104"/>
      <c r="U305" s="104"/>
      <c r="V305" s="104"/>
      <c r="W305" s="104"/>
      <c r="X305" s="104"/>
      <c r="Y305" s="104"/>
      <c r="Z305" s="104"/>
      <c r="AA305" s="104"/>
      <c r="AB305" s="10"/>
      <c r="AC305" s="104"/>
      <c r="AD305" s="10"/>
      <c r="AE305" s="147"/>
      <c r="AF305" s="104"/>
      <c r="AG305" s="104"/>
      <c r="AH305" s="104"/>
      <c r="AI305" s="104"/>
      <c r="AJ305" s="104"/>
      <c r="AK305" s="104"/>
      <c r="AL305" s="104"/>
      <c r="AM305" s="104"/>
      <c r="AN305" s="104"/>
      <c r="AO305" s="104"/>
      <c r="AP305" s="104"/>
      <c r="AQ305" s="104"/>
      <c r="AR305" s="104"/>
      <c r="AS305" s="104"/>
      <c r="AT305" s="104"/>
      <c r="AU305" s="104"/>
      <c r="AV305" s="104"/>
      <c r="AW305" s="104"/>
      <c r="AX305" s="104"/>
      <c r="AY305" s="104"/>
      <c r="AZ305" s="104"/>
      <c r="BA305" s="104"/>
      <c r="BB305" s="104"/>
      <c r="BC305" s="104"/>
      <c r="BD305" s="104"/>
      <c r="BE305" s="104"/>
      <c r="BF305" s="104"/>
      <c r="BG305" s="104"/>
      <c r="BH305" s="104"/>
      <c r="BI305" s="104"/>
      <c r="BJ305" s="104"/>
      <c r="BK305" s="104"/>
      <c r="BL305" s="104"/>
      <c r="BM305" s="104"/>
      <c r="BN305" s="104"/>
      <c r="BO305" s="104"/>
      <c r="BP305" s="104"/>
      <c r="BQ305" s="104"/>
    </row>
    <row r="306" spans="2:69">
      <c r="B306" s="104"/>
      <c r="C306" s="155"/>
      <c r="D306" s="104"/>
      <c r="E306" s="104"/>
      <c r="F306" s="104"/>
      <c r="G306" s="104"/>
      <c r="H306" s="104"/>
      <c r="I306" s="104"/>
      <c r="J306" s="104"/>
      <c r="K306" s="104"/>
      <c r="L306" s="104"/>
      <c r="M306" s="147"/>
      <c r="N306" s="104"/>
      <c r="O306" s="104"/>
      <c r="P306" s="104"/>
      <c r="Q306" s="104"/>
      <c r="R306" s="104"/>
      <c r="S306" s="104"/>
      <c r="T306" s="104"/>
      <c r="U306" s="104"/>
      <c r="V306" s="104"/>
      <c r="W306" s="104"/>
      <c r="X306" s="104"/>
      <c r="Y306" s="104"/>
      <c r="Z306" s="104"/>
      <c r="AA306" s="104"/>
      <c r="AB306" s="10"/>
      <c r="AC306" s="104"/>
      <c r="AD306" s="10"/>
      <c r="AE306" s="147"/>
      <c r="AF306" s="104"/>
      <c r="AG306" s="104"/>
      <c r="AH306" s="104"/>
      <c r="AI306" s="104"/>
      <c r="AJ306" s="104"/>
      <c r="AK306" s="104"/>
      <c r="AL306" s="104"/>
      <c r="AM306" s="104"/>
      <c r="AN306" s="104"/>
      <c r="AO306" s="104"/>
      <c r="AP306" s="104"/>
      <c r="AQ306" s="104"/>
      <c r="AR306" s="104"/>
      <c r="AS306" s="104"/>
      <c r="AT306" s="104"/>
      <c r="AU306" s="104"/>
      <c r="AV306" s="104"/>
      <c r="AW306" s="104"/>
      <c r="AX306" s="104"/>
      <c r="AY306" s="104"/>
      <c r="AZ306" s="104"/>
      <c r="BA306" s="104"/>
      <c r="BB306" s="104"/>
      <c r="BC306" s="104"/>
      <c r="BD306" s="104"/>
      <c r="BE306" s="104"/>
      <c r="BF306" s="104"/>
      <c r="BG306" s="104"/>
      <c r="BH306" s="104"/>
      <c r="BI306" s="104"/>
      <c r="BJ306" s="104"/>
      <c r="BK306" s="104"/>
      <c r="BL306" s="104"/>
      <c r="BM306" s="104"/>
      <c r="BN306" s="104"/>
      <c r="BO306" s="104"/>
      <c r="BP306" s="104"/>
      <c r="BQ306" s="104"/>
    </row>
    <row r="307" spans="2:69">
      <c r="B307" s="104"/>
      <c r="C307" s="155"/>
      <c r="D307" s="104"/>
      <c r="E307" s="104"/>
      <c r="F307" s="104"/>
      <c r="G307" s="104"/>
      <c r="H307" s="104"/>
      <c r="I307" s="104"/>
      <c r="J307" s="104"/>
      <c r="K307" s="104"/>
      <c r="L307" s="104"/>
      <c r="M307" s="147"/>
      <c r="N307" s="104"/>
      <c r="O307" s="104"/>
      <c r="P307" s="104"/>
      <c r="Q307" s="104"/>
      <c r="R307" s="104"/>
      <c r="S307" s="104"/>
      <c r="T307" s="104"/>
      <c r="U307" s="104"/>
      <c r="V307" s="104"/>
      <c r="W307" s="104"/>
      <c r="X307" s="104"/>
      <c r="Y307" s="104"/>
      <c r="Z307" s="104"/>
      <c r="AA307" s="104"/>
      <c r="AB307" s="10"/>
      <c r="AC307" s="104"/>
      <c r="AD307" s="10"/>
      <c r="AE307" s="147"/>
      <c r="AF307" s="104"/>
      <c r="AG307" s="104"/>
      <c r="AH307" s="104"/>
      <c r="AI307" s="104"/>
      <c r="AJ307" s="104"/>
      <c r="AK307" s="104"/>
      <c r="AL307" s="104"/>
      <c r="AM307" s="104"/>
      <c r="AN307" s="104"/>
      <c r="AO307" s="104"/>
      <c r="AP307" s="104"/>
      <c r="AQ307" s="104"/>
      <c r="AR307" s="104"/>
      <c r="AS307" s="104"/>
      <c r="AT307" s="104"/>
      <c r="AU307" s="104"/>
      <c r="AV307" s="104"/>
      <c r="AW307" s="104"/>
      <c r="AX307" s="104"/>
      <c r="AY307" s="104"/>
      <c r="AZ307" s="104"/>
      <c r="BA307" s="104"/>
      <c r="BB307" s="104"/>
      <c r="BC307" s="104"/>
      <c r="BD307" s="104"/>
      <c r="BE307" s="104"/>
      <c r="BF307" s="104"/>
      <c r="BG307" s="104"/>
      <c r="BH307" s="104"/>
      <c r="BI307" s="104"/>
      <c r="BJ307" s="104"/>
      <c r="BK307" s="104"/>
      <c r="BL307" s="104"/>
      <c r="BM307" s="104"/>
      <c r="BN307" s="104"/>
      <c r="BO307" s="104"/>
      <c r="BP307" s="104"/>
      <c r="BQ307" s="104"/>
    </row>
    <row r="308" spans="2:69">
      <c r="B308" s="104"/>
      <c r="C308" s="155"/>
      <c r="D308" s="104"/>
      <c r="E308" s="104"/>
      <c r="F308" s="104"/>
      <c r="G308" s="104"/>
      <c r="H308" s="104"/>
      <c r="I308" s="104"/>
      <c r="J308" s="104"/>
      <c r="K308" s="104"/>
      <c r="L308" s="104"/>
      <c r="M308" s="147"/>
      <c r="N308" s="104"/>
      <c r="O308" s="104"/>
      <c r="P308" s="104"/>
      <c r="Q308" s="104"/>
      <c r="R308" s="104"/>
      <c r="S308" s="104"/>
      <c r="T308" s="104"/>
      <c r="U308" s="104"/>
      <c r="V308" s="104"/>
      <c r="W308" s="104"/>
      <c r="X308" s="104"/>
      <c r="Y308" s="104"/>
      <c r="Z308" s="104"/>
      <c r="AA308" s="104"/>
      <c r="AB308" s="10"/>
      <c r="AC308" s="104"/>
      <c r="AD308" s="10"/>
      <c r="AE308" s="147"/>
      <c r="AF308" s="104"/>
      <c r="AG308" s="104"/>
      <c r="AH308" s="104"/>
      <c r="AI308" s="104"/>
      <c r="AJ308" s="104"/>
      <c r="AK308" s="104"/>
      <c r="AL308" s="104"/>
      <c r="AM308" s="104"/>
      <c r="AN308" s="104"/>
      <c r="AO308" s="104"/>
      <c r="AP308" s="104"/>
      <c r="AQ308" s="104"/>
      <c r="AR308" s="104"/>
      <c r="AS308" s="104"/>
      <c r="AT308" s="104"/>
      <c r="AU308" s="104"/>
      <c r="AV308" s="104"/>
      <c r="AW308" s="104"/>
      <c r="AX308" s="104"/>
      <c r="AY308" s="104"/>
      <c r="AZ308" s="104"/>
      <c r="BA308" s="104"/>
      <c r="BB308" s="104"/>
      <c r="BC308" s="104"/>
      <c r="BD308" s="104"/>
      <c r="BE308" s="104"/>
      <c r="BF308" s="104"/>
      <c r="BG308" s="104"/>
      <c r="BH308" s="104"/>
      <c r="BI308" s="104"/>
      <c r="BJ308" s="104"/>
      <c r="BK308" s="104"/>
      <c r="BL308" s="104"/>
      <c r="BM308" s="104"/>
      <c r="BN308" s="104"/>
      <c r="BO308" s="104"/>
      <c r="BP308" s="104"/>
      <c r="BQ308" s="104"/>
    </row>
    <row r="309" spans="2:69">
      <c r="B309" s="104"/>
      <c r="C309" s="155"/>
      <c r="D309" s="104"/>
      <c r="E309" s="104"/>
      <c r="F309" s="104"/>
      <c r="G309" s="104"/>
      <c r="H309" s="104"/>
      <c r="I309" s="104"/>
      <c r="J309" s="104"/>
      <c r="K309" s="104"/>
      <c r="L309" s="104"/>
      <c r="M309" s="147"/>
      <c r="N309" s="104"/>
      <c r="O309" s="104"/>
      <c r="P309" s="104"/>
      <c r="Q309" s="104"/>
      <c r="R309" s="104"/>
      <c r="S309" s="104"/>
      <c r="T309" s="104"/>
      <c r="U309" s="104"/>
      <c r="V309" s="104"/>
      <c r="W309" s="104"/>
      <c r="X309" s="104"/>
      <c r="Y309" s="104"/>
      <c r="Z309" s="104"/>
      <c r="AA309" s="104"/>
      <c r="AB309" s="10"/>
      <c r="AC309" s="104"/>
      <c r="AD309" s="10"/>
      <c r="AE309" s="147"/>
      <c r="AF309" s="104"/>
      <c r="AG309" s="104"/>
      <c r="AH309" s="104"/>
      <c r="AI309" s="104"/>
      <c r="AJ309" s="104"/>
      <c r="AK309" s="104"/>
      <c r="AL309" s="104"/>
      <c r="AM309" s="104"/>
      <c r="AN309" s="104"/>
      <c r="AO309" s="104"/>
      <c r="AP309" s="104"/>
      <c r="AQ309" s="104"/>
      <c r="AR309" s="104"/>
      <c r="AS309" s="104"/>
      <c r="AT309" s="104"/>
      <c r="AU309" s="104"/>
      <c r="AV309" s="104"/>
      <c r="AW309" s="104"/>
      <c r="AX309" s="104"/>
      <c r="AY309" s="104"/>
      <c r="AZ309" s="104"/>
      <c r="BA309" s="104"/>
      <c r="BB309" s="104"/>
      <c r="BC309" s="104"/>
      <c r="BD309" s="104"/>
      <c r="BE309" s="104"/>
      <c r="BF309" s="104"/>
      <c r="BG309" s="104"/>
      <c r="BH309" s="104"/>
      <c r="BI309" s="104"/>
      <c r="BJ309" s="104"/>
      <c r="BK309" s="104"/>
      <c r="BL309" s="104"/>
      <c r="BM309" s="104"/>
      <c r="BN309" s="104"/>
      <c r="BO309" s="104"/>
      <c r="BP309" s="104"/>
      <c r="BQ309" s="104"/>
    </row>
    <row r="310" spans="2:69">
      <c r="B310" s="104"/>
      <c r="C310" s="155"/>
      <c r="D310" s="104"/>
      <c r="E310" s="104"/>
      <c r="F310" s="104"/>
      <c r="G310" s="104"/>
      <c r="H310" s="104"/>
      <c r="I310" s="104"/>
      <c r="J310" s="104"/>
      <c r="K310" s="104"/>
      <c r="L310" s="104"/>
      <c r="M310" s="147"/>
      <c r="N310" s="104"/>
      <c r="O310" s="104"/>
      <c r="P310" s="104"/>
      <c r="Q310" s="104"/>
      <c r="R310" s="104"/>
      <c r="S310" s="104"/>
      <c r="T310" s="104"/>
      <c r="U310" s="104"/>
      <c r="V310" s="104"/>
      <c r="W310" s="104"/>
      <c r="X310" s="104"/>
      <c r="Y310" s="104"/>
      <c r="Z310" s="104"/>
      <c r="AA310" s="104"/>
      <c r="AB310" s="10"/>
      <c r="AC310" s="104"/>
      <c r="AD310" s="10"/>
      <c r="AE310" s="147"/>
      <c r="AF310" s="104"/>
      <c r="AG310" s="104"/>
      <c r="AH310" s="104"/>
      <c r="AI310" s="104"/>
      <c r="AJ310" s="104"/>
      <c r="AK310" s="104"/>
      <c r="AL310" s="104"/>
      <c r="AM310" s="104"/>
      <c r="AN310" s="104"/>
      <c r="AO310" s="104"/>
      <c r="AP310" s="104"/>
      <c r="AQ310" s="104"/>
      <c r="AR310" s="104"/>
      <c r="AS310" s="104"/>
      <c r="AT310" s="104"/>
      <c r="AU310" s="104"/>
      <c r="AV310" s="104"/>
      <c r="AW310" s="104"/>
      <c r="AX310" s="104"/>
      <c r="AY310" s="104"/>
      <c r="AZ310" s="104"/>
      <c r="BA310" s="104"/>
      <c r="BB310" s="104"/>
      <c r="BC310" s="104"/>
      <c r="BD310" s="104"/>
      <c r="BE310" s="104"/>
      <c r="BF310" s="104"/>
      <c r="BG310" s="104"/>
      <c r="BH310" s="104"/>
      <c r="BI310" s="104"/>
      <c r="BJ310" s="104"/>
      <c r="BK310" s="104"/>
      <c r="BL310" s="104"/>
      <c r="BM310" s="104"/>
      <c r="BN310" s="104"/>
      <c r="BO310" s="104"/>
      <c r="BP310" s="104"/>
      <c r="BQ310" s="104"/>
    </row>
    <row r="311" spans="2:69">
      <c r="B311" s="104"/>
      <c r="C311" s="155"/>
      <c r="D311" s="104"/>
      <c r="E311" s="104"/>
      <c r="F311" s="104"/>
      <c r="G311" s="104"/>
      <c r="H311" s="104"/>
      <c r="I311" s="104"/>
      <c r="J311" s="104"/>
      <c r="K311" s="104"/>
      <c r="L311" s="104"/>
      <c r="M311" s="147"/>
      <c r="N311" s="104"/>
      <c r="O311" s="104"/>
      <c r="P311" s="104"/>
      <c r="Q311" s="104"/>
      <c r="R311" s="104"/>
      <c r="S311" s="104"/>
      <c r="T311" s="104"/>
      <c r="U311" s="104"/>
      <c r="V311" s="104"/>
      <c r="W311" s="104"/>
      <c r="X311" s="104"/>
      <c r="Y311" s="104"/>
      <c r="Z311" s="104"/>
      <c r="AA311" s="104"/>
      <c r="AB311" s="10"/>
      <c r="AC311" s="104"/>
      <c r="AD311" s="10"/>
      <c r="AE311" s="147"/>
      <c r="AF311" s="104"/>
      <c r="AG311" s="104"/>
      <c r="AH311" s="104"/>
      <c r="AI311" s="104"/>
      <c r="AJ311" s="104"/>
      <c r="AK311" s="104"/>
      <c r="AL311" s="104"/>
      <c r="AM311" s="104"/>
      <c r="AN311" s="104"/>
      <c r="AO311" s="104"/>
      <c r="AP311" s="104"/>
      <c r="AQ311" s="104"/>
      <c r="AR311" s="104"/>
      <c r="AS311" s="104"/>
      <c r="AT311" s="104"/>
      <c r="AU311" s="104"/>
      <c r="AV311" s="104"/>
      <c r="AW311" s="104"/>
      <c r="AX311" s="104"/>
      <c r="AY311" s="104"/>
      <c r="AZ311" s="104"/>
      <c r="BA311" s="104"/>
      <c r="BB311" s="104"/>
      <c r="BC311" s="104"/>
      <c r="BD311" s="104"/>
      <c r="BE311" s="104"/>
      <c r="BF311" s="104"/>
      <c r="BG311" s="104"/>
      <c r="BH311" s="104"/>
      <c r="BI311" s="104"/>
      <c r="BJ311" s="104"/>
      <c r="BK311" s="104"/>
      <c r="BL311" s="104"/>
      <c r="BM311" s="104"/>
      <c r="BN311" s="104"/>
      <c r="BO311" s="104"/>
      <c r="BP311" s="104"/>
      <c r="BQ311" s="104"/>
    </row>
    <row r="312" spans="2:69">
      <c r="B312" s="104"/>
      <c r="C312" s="155"/>
      <c r="D312" s="104"/>
      <c r="E312" s="104"/>
      <c r="F312" s="104"/>
      <c r="G312" s="104"/>
      <c r="H312" s="104"/>
      <c r="I312" s="104"/>
      <c r="J312" s="104"/>
      <c r="K312" s="104"/>
      <c r="L312" s="104"/>
      <c r="M312" s="147"/>
      <c r="N312" s="104"/>
      <c r="O312" s="104"/>
      <c r="P312" s="104"/>
      <c r="Q312" s="104"/>
      <c r="R312" s="104"/>
      <c r="S312" s="104"/>
      <c r="T312" s="104"/>
      <c r="U312" s="104"/>
      <c r="V312" s="104"/>
      <c r="W312" s="104"/>
      <c r="X312" s="104"/>
      <c r="Y312" s="104"/>
      <c r="Z312" s="104"/>
      <c r="AA312" s="104"/>
      <c r="AB312" s="10"/>
      <c r="AC312" s="104"/>
      <c r="AD312" s="10"/>
      <c r="AE312" s="147"/>
      <c r="AF312" s="104"/>
      <c r="AG312" s="104"/>
      <c r="AH312" s="104"/>
      <c r="AI312" s="104"/>
      <c r="AJ312" s="104"/>
      <c r="AK312" s="104"/>
      <c r="AL312" s="104"/>
      <c r="AM312" s="104"/>
      <c r="AN312" s="104"/>
      <c r="AO312" s="104"/>
      <c r="AP312" s="104"/>
      <c r="AQ312" s="104"/>
      <c r="AR312" s="104"/>
      <c r="AS312" s="104"/>
      <c r="AT312" s="104"/>
      <c r="AU312" s="104"/>
      <c r="AV312" s="104"/>
      <c r="AW312" s="104"/>
      <c r="AX312" s="104"/>
      <c r="AY312" s="104"/>
      <c r="AZ312" s="104"/>
      <c r="BA312" s="104"/>
      <c r="BB312" s="104"/>
      <c r="BC312" s="104"/>
      <c r="BD312" s="104"/>
      <c r="BE312" s="104"/>
      <c r="BF312" s="104"/>
      <c r="BG312" s="104"/>
      <c r="BH312" s="104"/>
      <c r="BI312" s="104"/>
      <c r="BJ312" s="104"/>
      <c r="BK312" s="104"/>
      <c r="BL312" s="104"/>
      <c r="BM312" s="104"/>
      <c r="BN312" s="104"/>
      <c r="BO312" s="104"/>
      <c r="BP312" s="104"/>
      <c r="BQ312" s="104"/>
    </row>
    <row r="313" spans="2:69">
      <c r="B313" s="104"/>
      <c r="C313" s="155"/>
      <c r="D313" s="104"/>
      <c r="E313" s="104"/>
      <c r="F313" s="104"/>
      <c r="G313" s="104"/>
      <c r="H313" s="104"/>
      <c r="I313" s="104"/>
      <c r="J313" s="104"/>
      <c r="K313" s="104"/>
      <c r="L313" s="104"/>
      <c r="M313" s="147"/>
      <c r="N313" s="104"/>
      <c r="O313" s="104"/>
      <c r="P313" s="104"/>
      <c r="Q313" s="104"/>
      <c r="R313" s="104"/>
      <c r="S313" s="104"/>
      <c r="T313" s="104"/>
      <c r="U313" s="104"/>
      <c r="V313" s="104"/>
      <c r="W313" s="104"/>
      <c r="X313" s="104"/>
      <c r="Y313" s="104"/>
      <c r="Z313" s="104"/>
      <c r="AA313" s="104"/>
      <c r="AB313" s="10"/>
      <c r="AC313" s="104"/>
      <c r="AD313" s="10"/>
      <c r="AE313" s="147"/>
      <c r="AF313" s="104"/>
      <c r="AG313" s="104"/>
      <c r="AH313" s="104"/>
      <c r="AI313" s="104"/>
      <c r="AJ313" s="104"/>
      <c r="AK313" s="104"/>
      <c r="AL313" s="104"/>
      <c r="AM313" s="104"/>
      <c r="AN313" s="104"/>
      <c r="AO313" s="104"/>
      <c r="AP313" s="104"/>
      <c r="AQ313" s="104"/>
      <c r="AR313" s="104"/>
      <c r="AS313" s="104"/>
      <c r="AT313" s="104"/>
      <c r="AU313" s="104"/>
      <c r="AV313" s="104"/>
      <c r="AW313" s="104"/>
      <c r="AX313" s="104"/>
      <c r="AY313" s="104"/>
      <c r="AZ313" s="104"/>
      <c r="BA313" s="104"/>
      <c r="BB313" s="104"/>
      <c r="BC313" s="104"/>
      <c r="BD313" s="104"/>
      <c r="BE313" s="104"/>
      <c r="BF313" s="104"/>
      <c r="BG313" s="104"/>
      <c r="BH313" s="104"/>
      <c r="BI313" s="104"/>
      <c r="BJ313" s="104"/>
      <c r="BK313" s="104"/>
      <c r="BL313" s="104"/>
      <c r="BM313" s="104"/>
      <c r="BN313" s="104"/>
      <c r="BO313" s="104"/>
      <c r="BP313" s="104"/>
      <c r="BQ313" s="104"/>
    </row>
    <row r="314" spans="2:69">
      <c r="B314" s="104"/>
      <c r="C314" s="155"/>
      <c r="D314" s="104"/>
      <c r="E314" s="104"/>
      <c r="F314" s="104"/>
      <c r="G314" s="104"/>
      <c r="H314" s="104"/>
      <c r="I314" s="104"/>
      <c r="J314" s="104"/>
      <c r="K314" s="104"/>
      <c r="L314" s="104"/>
      <c r="M314" s="147"/>
      <c r="N314" s="104"/>
      <c r="O314" s="104"/>
      <c r="P314" s="104"/>
      <c r="Q314" s="104"/>
      <c r="R314" s="104"/>
      <c r="S314" s="104"/>
      <c r="T314" s="104"/>
      <c r="U314" s="104"/>
      <c r="V314" s="104"/>
      <c r="W314" s="104"/>
      <c r="X314" s="104"/>
      <c r="Y314" s="104"/>
      <c r="Z314" s="104"/>
      <c r="AA314" s="104"/>
      <c r="AB314" s="10"/>
      <c r="AC314" s="104"/>
      <c r="AD314" s="10"/>
      <c r="AE314" s="147"/>
      <c r="AF314" s="104"/>
      <c r="AG314" s="104"/>
      <c r="AH314" s="104"/>
      <c r="AI314" s="104"/>
      <c r="AJ314" s="104"/>
      <c r="AK314" s="104"/>
      <c r="AL314" s="104"/>
      <c r="AM314" s="104"/>
      <c r="AN314" s="104"/>
      <c r="AO314" s="104"/>
      <c r="AP314" s="104"/>
      <c r="AQ314" s="104"/>
      <c r="AR314" s="104"/>
      <c r="AS314" s="104"/>
      <c r="AT314" s="104"/>
      <c r="AU314" s="104"/>
      <c r="AV314" s="104"/>
      <c r="AW314" s="104"/>
      <c r="AX314" s="104"/>
      <c r="AY314" s="104"/>
      <c r="AZ314" s="104"/>
      <c r="BA314" s="104"/>
      <c r="BB314" s="104"/>
      <c r="BC314" s="104"/>
      <c r="BD314" s="104"/>
      <c r="BE314" s="104"/>
      <c r="BF314" s="104"/>
      <c r="BG314" s="104"/>
      <c r="BH314" s="104"/>
      <c r="BI314" s="104"/>
      <c r="BJ314" s="104"/>
      <c r="BK314" s="104"/>
      <c r="BL314" s="104"/>
      <c r="BM314" s="104"/>
      <c r="BN314" s="104"/>
      <c r="BO314" s="104"/>
      <c r="BP314" s="104"/>
      <c r="BQ314" s="104"/>
    </row>
    <row r="315" spans="2:69">
      <c r="B315" s="104"/>
      <c r="C315" s="155"/>
      <c r="D315" s="104"/>
      <c r="E315" s="104"/>
      <c r="F315" s="104"/>
      <c r="G315" s="104"/>
      <c r="H315" s="104"/>
      <c r="I315" s="104"/>
      <c r="J315" s="104"/>
      <c r="K315" s="104"/>
      <c r="L315" s="104"/>
      <c r="M315" s="147"/>
      <c r="N315" s="104"/>
      <c r="O315" s="104"/>
      <c r="P315" s="104"/>
      <c r="Q315" s="104"/>
      <c r="R315" s="104"/>
      <c r="S315" s="104"/>
      <c r="T315" s="104"/>
      <c r="U315" s="104"/>
      <c r="V315" s="104"/>
      <c r="W315" s="104"/>
      <c r="X315" s="104"/>
      <c r="Y315" s="104"/>
      <c r="Z315" s="104"/>
      <c r="AA315" s="104"/>
      <c r="AB315" s="10"/>
      <c r="AC315" s="104"/>
      <c r="AD315" s="10"/>
      <c r="AE315" s="147"/>
      <c r="AF315" s="104"/>
      <c r="AG315" s="104"/>
      <c r="AH315" s="104"/>
      <c r="AI315" s="104"/>
      <c r="AJ315" s="104"/>
      <c r="AK315" s="104"/>
      <c r="AL315" s="104"/>
      <c r="AM315" s="104"/>
      <c r="AN315" s="104"/>
      <c r="AO315" s="104"/>
      <c r="AP315" s="104"/>
      <c r="AQ315" s="104"/>
      <c r="AR315" s="104"/>
      <c r="AS315" s="104"/>
      <c r="AT315" s="104"/>
      <c r="AU315" s="104"/>
      <c r="AV315" s="104"/>
      <c r="AW315" s="104"/>
      <c r="AX315" s="104"/>
      <c r="AY315" s="104"/>
      <c r="AZ315" s="104"/>
      <c r="BA315" s="104"/>
      <c r="BB315" s="104"/>
      <c r="BC315" s="104"/>
      <c r="BD315" s="104"/>
      <c r="BE315" s="104"/>
      <c r="BF315" s="104"/>
      <c r="BG315" s="104"/>
      <c r="BH315" s="104"/>
      <c r="BI315" s="104"/>
      <c r="BJ315" s="104"/>
      <c r="BK315" s="104"/>
      <c r="BL315" s="104"/>
      <c r="BM315" s="104"/>
      <c r="BN315" s="104"/>
      <c r="BO315" s="104"/>
      <c r="BP315" s="104"/>
      <c r="BQ315" s="104"/>
    </row>
    <row r="316" spans="2:69">
      <c r="B316" s="104"/>
      <c r="C316" s="155"/>
      <c r="D316" s="104"/>
      <c r="E316" s="104"/>
      <c r="F316" s="104"/>
      <c r="G316" s="104"/>
      <c r="H316" s="104"/>
      <c r="I316" s="104"/>
      <c r="J316" s="104"/>
      <c r="K316" s="104"/>
      <c r="L316" s="104"/>
      <c r="M316" s="147"/>
      <c r="N316" s="104"/>
      <c r="O316" s="104"/>
      <c r="P316" s="104"/>
      <c r="Q316" s="104"/>
      <c r="R316" s="104"/>
      <c r="S316" s="104"/>
      <c r="T316" s="104"/>
      <c r="U316" s="104"/>
      <c r="V316" s="104"/>
      <c r="W316" s="104"/>
      <c r="X316" s="104"/>
      <c r="Y316" s="104"/>
      <c r="Z316" s="104"/>
      <c r="AA316" s="104"/>
      <c r="AB316" s="10"/>
      <c r="AC316" s="104"/>
      <c r="AD316" s="10"/>
      <c r="AE316" s="147"/>
      <c r="AF316" s="104"/>
      <c r="AG316" s="104"/>
      <c r="AH316" s="104"/>
      <c r="AI316" s="104"/>
      <c r="AJ316" s="104"/>
      <c r="AK316" s="104"/>
      <c r="AL316" s="104"/>
      <c r="AM316" s="104"/>
      <c r="AN316" s="104"/>
      <c r="AO316" s="104"/>
      <c r="AP316" s="104"/>
      <c r="AQ316" s="104"/>
      <c r="AR316" s="104"/>
      <c r="AS316" s="104"/>
      <c r="AT316" s="104"/>
      <c r="AU316" s="104"/>
      <c r="AV316" s="104"/>
      <c r="AW316" s="104"/>
      <c r="AX316" s="104"/>
      <c r="AY316" s="104"/>
      <c r="AZ316" s="104"/>
      <c r="BA316" s="104"/>
      <c r="BB316" s="104"/>
      <c r="BC316" s="104"/>
      <c r="BD316" s="104"/>
      <c r="BE316" s="104"/>
      <c r="BF316" s="104"/>
      <c r="BG316" s="104"/>
      <c r="BH316" s="104"/>
      <c r="BI316" s="104"/>
      <c r="BJ316" s="104"/>
      <c r="BK316" s="104"/>
      <c r="BL316" s="104"/>
      <c r="BM316" s="104"/>
      <c r="BN316" s="104"/>
      <c r="BO316" s="104"/>
      <c r="BP316" s="104"/>
      <c r="BQ316" s="104"/>
    </row>
    <row r="317" spans="2:69">
      <c r="B317" s="104"/>
      <c r="C317" s="155"/>
      <c r="D317" s="104"/>
      <c r="E317" s="104"/>
      <c r="F317" s="104"/>
      <c r="G317" s="104"/>
      <c r="H317" s="104"/>
      <c r="I317" s="104"/>
      <c r="J317" s="104"/>
      <c r="K317" s="104"/>
      <c r="L317" s="104"/>
      <c r="M317" s="147"/>
      <c r="N317" s="104"/>
      <c r="O317" s="104"/>
      <c r="P317" s="104"/>
      <c r="Q317" s="104"/>
      <c r="R317" s="104"/>
      <c r="S317" s="104"/>
      <c r="T317" s="104"/>
      <c r="U317" s="104"/>
      <c r="V317" s="104"/>
      <c r="W317" s="104"/>
      <c r="X317" s="104"/>
      <c r="Y317" s="104"/>
      <c r="Z317" s="104"/>
      <c r="AA317" s="104"/>
      <c r="AB317" s="10"/>
      <c r="AC317" s="104"/>
      <c r="AD317" s="10"/>
      <c r="AE317" s="147"/>
      <c r="AF317" s="104"/>
      <c r="AG317" s="104"/>
      <c r="AH317" s="104"/>
      <c r="AI317" s="104"/>
      <c r="AJ317" s="104"/>
      <c r="AK317" s="104"/>
      <c r="AL317" s="104"/>
      <c r="AM317" s="104"/>
      <c r="AN317" s="104"/>
      <c r="AO317" s="104"/>
      <c r="AP317" s="104"/>
      <c r="AQ317" s="104"/>
      <c r="AR317" s="104"/>
      <c r="AS317" s="104"/>
      <c r="AT317" s="104"/>
      <c r="AU317" s="104"/>
      <c r="AV317" s="104"/>
      <c r="AW317" s="104"/>
      <c r="AX317" s="104"/>
      <c r="AY317" s="104"/>
      <c r="AZ317" s="104"/>
      <c r="BA317" s="104"/>
      <c r="BB317" s="104"/>
      <c r="BC317" s="104"/>
      <c r="BD317" s="104"/>
      <c r="BE317" s="104"/>
      <c r="BF317" s="104"/>
      <c r="BG317" s="104"/>
      <c r="BH317" s="104"/>
      <c r="BI317" s="104"/>
      <c r="BJ317" s="104"/>
      <c r="BK317" s="104"/>
      <c r="BL317" s="104"/>
      <c r="BM317" s="104"/>
      <c r="BN317" s="104"/>
      <c r="BO317" s="104"/>
      <c r="BP317" s="104"/>
      <c r="BQ317" s="104"/>
    </row>
    <row r="318" spans="2:69">
      <c r="B318" s="104"/>
      <c r="C318" s="155"/>
      <c r="D318" s="104"/>
      <c r="E318" s="104"/>
      <c r="F318" s="104"/>
      <c r="G318" s="104"/>
      <c r="H318" s="104"/>
      <c r="I318" s="104"/>
      <c r="J318" s="104"/>
      <c r="K318" s="104"/>
      <c r="L318" s="104"/>
      <c r="M318" s="147"/>
      <c r="N318" s="104"/>
      <c r="O318" s="104"/>
      <c r="P318" s="104"/>
      <c r="Q318" s="104"/>
      <c r="R318" s="104"/>
      <c r="S318" s="104"/>
      <c r="T318" s="104"/>
      <c r="U318" s="104"/>
      <c r="V318" s="104"/>
      <c r="W318" s="104"/>
      <c r="X318" s="104"/>
      <c r="Y318" s="104"/>
      <c r="Z318" s="104"/>
      <c r="AA318" s="104"/>
      <c r="AB318" s="10"/>
      <c r="AC318" s="104"/>
      <c r="AD318" s="10"/>
      <c r="AE318" s="147"/>
      <c r="AF318" s="104"/>
      <c r="AG318" s="104"/>
      <c r="AH318" s="104"/>
      <c r="AI318" s="104"/>
      <c r="AJ318" s="104"/>
      <c r="AK318" s="104"/>
      <c r="AL318" s="104"/>
      <c r="AM318" s="104"/>
      <c r="AN318" s="104"/>
      <c r="AO318" s="104"/>
      <c r="AP318" s="104"/>
      <c r="AQ318" s="104"/>
      <c r="AR318" s="104"/>
      <c r="AS318" s="104"/>
      <c r="AT318" s="104"/>
      <c r="AU318" s="104"/>
      <c r="AV318" s="104"/>
      <c r="AW318" s="104"/>
      <c r="AX318" s="104"/>
      <c r="AY318" s="104"/>
      <c r="AZ318" s="104"/>
      <c r="BA318" s="104"/>
      <c r="BB318" s="104"/>
      <c r="BC318" s="104"/>
      <c r="BD318" s="104"/>
      <c r="BE318" s="104"/>
      <c r="BF318" s="104"/>
      <c r="BG318" s="104"/>
      <c r="BH318" s="104"/>
      <c r="BI318" s="104"/>
      <c r="BJ318" s="104"/>
      <c r="BK318" s="104"/>
      <c r="BL318" s="104"/>
      <c r="BM318" s="104"/>
      <c r="BN318" s="104"/>
      <c r="BO318" s="104"/>
      <c r="BP318" s="104"/>
      <c r="BQ318" s="104"/>
    </row>
    <row r="319" spans="2:69">
      <c r="B319" s="104"/>
      <c r="C319" s="155"/>
      <c r="D319" s="104"/>
      <c r="E319" s="104"/>
      <c r="F319" s="104"/>
      <c r="G319" s="104"/>
      <c r="H319" s="104"/>
      <c r="I319" s="104"/>
      <c r="J319" s="104"/>
      <c r="K319" s="104"/>
      <c r="L319" s="104"/>
      <c r="M319" s="147"/>
      <c r="N319" s="104"/>
      <c r="O319" s="104"/>
      <c r="P319" s="104"/>
      <c r="Q319" s="104"/>
      <c r="R319" s="104"/>
      <c r="S319" s="104"/>
      <c r="T319" s="104"/>
      <c r="U319" s="104"/>
      <c r="V319" s="104"/>
      <c r="W319" s="104"/>
      <c r="X319" s="104"/>
      <c r="Y319" s="104"/>
      <c r="Z319" s="104"/>
      <c r="AA319" s="104"/>
      <c r="AB319" s="10"/>
      <c r="AC319" s="104"/>
      <c r="AD319" s="10"/>
      <c r="AE319" s="147"/>
      <c r="AF319" s="104"/>
      <c r="AG319" s="104"/>
      <c r="AH319" s="104"/>
      <c r="AI319" s="104"/>
      <c r="AJ319" s="104"/>
      <c r="AK319" s="104"/>
      <c r="AL319" s="104"/>
      <c r="AM319" s="104"/>
      <c r="AN319" s="104"/>
      <c r="AO319" s="104"/>
      <c r="AP319" s="104"/>
      <c r="AQ319" s="104"/>
      <c r="AR319" s="104"/>
      <c r="AS319" s="104"/>
      <c r="AT319" s="104"/>
      <c r="AU319" s="104"/>
      <c r="AV319" s="104"/>
      <c r="AW319" s="104"/>
      <c r="AX319" s="104"/>
      <c r="AY319" s="104"/>
      <c r="AZ319" s="104"/>
      <c r="BA319" s="104"/>
      <c r="BB319" s="104"/>
      <c r="BC319" s="104"/>
      <c r="BD319" s="104"/>
      <c r="BE319" s="104"/>
      <c r="BF319" s="104"/>
      <c r="BG319" s="104"/>
      <c r="BH319" s="104"/>
      <c r="BI319" s="104"/>
      <c r="BJ319" s="104"/>
      <c r="BK319" s="104"/>
      <c r="BL319" s="104"/>
      <c r="BM319" s="104"/>
      <c r="BN319" s="104"/>
      <c r="BO319" s="104"/>
      <c r="BP319" s="104"/>
      <c r="BQ319" s="104"/>
    </row>
    <row r="320" spans="2:69">
      <c r="B320" s="104"/>
      <c r="C320" s="155"/>
      <c r="D320" s="104"/>
      <c r="E320" s="104"/>
      <c r="F320" s="104"/>
      <c r="G320" s="104"/>
      <c r="H320" s="104"/>
      <c r="I320" s="104"/>
      <c r="J320" s="104"/>
      <c r="K320" s="104"/>
      <c r="L320" s="104"/>
      <c r="M320" s="147"/>
      <c r="N320" s="104"/>
      <c r="O320" s="104"/>
      <c r="P320" s="104"/>
      <c r="Q320" s="104"/>
      <c r="R320" s="104"/>
      <c r="S320" s="104"/>
      <c r="T320" s="104"/>
      <c r="U320" s="104"/>
      <c r="V320" s="104"/>
      <c r="W320" s="104"/>
      <c r="X320" s="104"/>
      <c r="Y320" s="104"/>
      <c r="Z320" s="104"/>
      <c r="AA320" s="104"/>
      <c r="AB320" s="10"/>
      <c r="AC320" s="104"/>
      <c r="AD320" s="10"/>
      <c r="AE320" s="147"/>
      <c r="AF320" s="104"/>
      <c r="AG320" s="104"/>
      <c r="AH320" s="104"/>
      <c r="AI320" s="104"/>
      <c r="AJ320" s="104"/>
      <c r="AK320" s="104"/>
      <c r="AL320" s="104"/>
      <c r="AM320" s="104"/>
      <c r="AN320" s="104"/>
      <c r="AO320" s="104"/>
      <c r="AP320" s="104"/>
      <c r="AQ320" s="104"/>
      <c r="AR320" s="104"/>
      <c r="AS320" s="104"/>
      <c r="AT320" s="104"/>
      <c r="AU320" s="104"/>
      <c r="AV320" s="104"/>
      <c r="AW320" s="104"/>
      <c r="AX320" s="104"/>
      <c r="AY320" s="104"/>
      <c r="AZ320" s="104"/>
      <c r="BA320" s="104"/>
      <c r="BB320" s="104"/>
      <c r="BC320" s="104"/>
      <c r="BD320" s="104"/>
      <c r="BE320" s="104"/>
      <c r="BF320" s="104"/>
      <c r="BG320" s="104"/>
      <c r="BH320" s="104"/>
      <c r="BI320" s="104"/>
      <c r="BJ320" s="104"/>
      <c r="BK320" s="104"/>
      <c r="BL320" s="104"/>
      <c r="BM320" s="104"/>
      <c r="BN320" s="104"/>
      <c r="BO320" s="104"/>
      <c r="BP320" s="104"/>
      <c r="BQ320" s="104"/>
    </row>
    <row r="321" spans="2:69">
      <c r="B321" s="104"/>
      <c r="C321" s="155"/>
      <c r="D321" s="104"/>
      <c r="E321" s="104"/>
      <c r="F321" s="104"/>
      <c r="G321" s="104"/>
      <c r="H321" s="104"/>
      <c r="I321" s="104"/>
      <c r="J321" s="104"/>
      <c r="K321" s="104"/>
      <c r="L321" s="104"/>
      <c r="M321" s="147"/>
      <c r="N321" s="104"/>
      <c r="O321" s="104"/>
      <c r="P321" s="104"/>
      <c r="Q321" s="104"/>
      <c r="R321" s="104"/>
      <c r="S321" s="104"/>
      <c r="T321" s="104"/>
      <c r="U321" s="104"/>
      <c r="V321" s="104"/>
      <c r="W321" s="104"/>
      <c r="X321" s="104"/>
      <c r="Y321" s="104"/>
      <c r="Z321" s="104"/>
      <c r="AA321" s="104"/>
      <c r="AB321" s="10"/>
      <c r="AC321" s="104"/>
      <c r="AD321" s="10"/>
      <c r="AE321" s="147"/>
      <c r="AF321" s="104"/>
      <c r="AG321" s="104"/>
      <c r="AH321" s="104"/>
      <c r="AI321" s="104"/>
      <c r="AJ321" s="104"/>
      <c r="AK321" s="104"/>
      <c r="AL321" s="104"/>
      <c r="AM321" s="104"/>
      <c r="AN321" s="104"/>
      <c r="AO321" s="104"/>
      <c r="AP321" s="104"/>
      <c r="AQ321" s="104"/>
      <c r="AR321" s="104"/>
      <c r="AS321" s="104"/>
      <c r="AT321" s="104"/>
      <c r="AU321" s="104"/>
      <c r="AV321" s="104"/>
      <c r="AW321" s="104"/>
      <c r="AX321" s="104"/>
      <c r="AY321" s="104"/>
      <c r="AZ321" s="104"/>
      <c r="BA321" s="104"/>
      <c r="BB321" s="104"/>
      <c r="BC321" s="104"/>
      <c r="BD321" s="104"/>
      <c r="BE321" s="104"/>
      <c r="BF321" s="104"/>
      <c r="BG321" s="104"/>
      <c r="BH321" s="104"/>
      <c r="BI321" s="104"/>
      <c r="BJ321" s="104"/>
      <c r="BK321" s="104"/>
      <c r="BL321" s="104"/>
      <c r="BM321" s="104"/>
      <c r="BN321" s="104"/>
      <c r="BO321" s="104"/>
      <c r="BP321" s="104"/>
      <c r="BQ321" s="104"/>
    </row>
    <row r="322" spans="2:69">
      <c r="B322" s="104"/>
      <c r="C322" s="155"/>
      <c r="D322" s="104"/>
      <c r="E322" s="104"/>
      <c r="F322" s="104"/>
      <c r="G322" s="104"/>
      <c r="H322" s="104"/>
      <c r="I322" s="104"/>
      <c r="J322" s="104"/>
      <c r="K322" s="104"/>
      <c r="L322" s="104"/>
      <c r="M322" s="147"/>
      <c r="N322" s="104"/>
      <c r="O322" s="104"/>
      <c r="P322" s="104"/>
      <c r="Q322" s="104"/>
      <c r="R322" s="104"/>
      <c r="S322" s="104"/>
      <c r="T322" s="104"/>
      <c r="U322" s="104"/>
      <c r="V322" s="104"/>
      <c r="W322" s="104"/>
      <c r="X322" s="104"/>
      <c r="Y322" s="104"/>
      <c r="Z322" s="104"/>
      <c r="AA322" s="104"/>
      <c r="AB322" s="10"/>
      <c r="AC322" s="104"/>
      <c r="AD322" s="10"/>
      <c r="AE322" s="147"/>
      <c r="AF322" s="104"/>
      <c r="AG322" s="104"/>
      <c r="AH322" s="104"/>
      <c r="AI322" s="104"/>
      <c r="AJ322" s="104"/>
      <c r="AK322" s="104"/>
      <c r="AL322" s="104"/>
      <c r="AM322" s="104"/>
      <c r="AN322" s="104"/>
      <c r="AO322" s="104"/>
      <c r="AP322" s="104"/>
      <c r="AQ322" s="104"/>
      <c r="AR322" s="104"/>
      <c r="AS322" s="104"/>
      <c r="AT322" s="104"/>
      <c r="AU322" s="104"/>
      <c r="AV322" s="104"/>
      <c r="AW322" s="104"/>
      <c r="AX322" s="104"/>
      <c r="AY322" s="104"/>
      <c r="AZ322" s="104"/>
      <c r="BA322" s="104"/>
      <c r="BB322" s="104"/>
      <c r="BC322" s="104"/>
      <c r="BD322" s="104"/>
      <c r="BE322" s="104"/>
      <c r="BF322" s="104"/>
      <c r="BG322" s="104"/>
      <c r="BH322" s="104"/>
      <c r="BI322" s="104"/>
      <c r="BJ322" s="104"/>
      <c r="BK322" s="104"/>
      <c r="BL322" s="104"/>
      <c r="BM322" s="104"/>
      <c r="BN322" s="104"/>
      <c r="BO322" s="104"/>
      <c r="BP322" s="104"/>
      <c r="BQ322" s="104"/>
    </row>
    <row r="323" spans="2:69">
      <c r="B323" s="104"/>
      <c r="C323" s="155"/>
      <c r="D323" s="104"/>
      <c r="E323" s="104"/>
      <c r="F323" s="104"/>
      <c r="G323" s="104"/>
      <c r="H323" s="104"/>
      <c r="I323" s="104"/>
      <c r="J323" s="104"/>
      <c r="K323" s="104"/>
      <c r="L323" s="104"/>
      <c r="M323" s="147"/>
      <c r="N323" s="104"/>
      <c r="O323" s="104"/>
      <c r="P323" s="104"/>
      <c r="Q323" s="104"/>
      <c r="R323" s="104"/>
      <c r="S323" s="104"/>
      <c r="T323" s="104"/>
      <c r="U323" s="104"/>
      <c r="V323" s="104"/>
      <c r="W323" s="104"/>
      <c r="X323" s="104"/>
      <c r="Y323" s="104"/>
      <c r="Z323" s="104"/>
      <c r="AA323" s="104"/>
      <c r="AB323" s="10"/>
      <c r="AC323" s="104"/>
      <c r="AD323" s="10"/>
      <c r="AE323" s="147"/>
      <c r="AF323" s="104"/>
      <c r="AG323" s="104"/>
      <c r="AH323" s="104"/>
      <c r="AI323" s="104"/>
      <c r="AJ323" s="104"/>
      <c r="AK323" s="104"/>
      <c r="AL323" s="104"/>
      <c r="AM323" s="104"/>
      <c r="AN323" s="104"/>
      <c r="AO323" s="104"/>
      <c r="AP323" s="104"/>
      <c r="AQ323" s="104"/>
      <c r="AR323" s="104"/>
      <c r="AS323" s="104"/>
      <c r="AT323" s="104"/>
      <c r="AU323" s="104"/>
      <c r="AV323" s="104"/>
      <c r="AW323" s="104"/>
      <c r="AX323" s="104"/>
      <c r="AY323" s="104"/>
      <c r="AZ323" s="104"/>
      <c r="BA323" s="104"/>
      <c r="BB323" s="104"/>
      <c r="BC323" s="104"/>
      <c r="BD323" s="104"/>
      <c r="BE323" s="104"/>
      <c r="BF323" s="104"/>
      <c r="BG323" s="104"/>
      <c r="BH323" s="104"/>
      <c r="BI323" s="104"/>
      <c r="BJ323" s="104"/>
      <c r="BK323" s="104"/>
      <c r="BL323" s="104"/>
      <c r="BM323" s="104"/>
      <c r="BN323" s="104"/>
      <c r="BO323" s="104"/>
      <c r="BP323" s="104"/>
      <c r="BQ323" s="104"/>
    </row>
    <row r="324" spans="2:69">
      <c r="B324" s="104"/>
      <c r="C324" s="155"/>
      <c r="D324" s="104"/>
      <c r="E324" s="104"/>
      <c r="F324" s="104"/>
      <c r="G324" s="104"/>
      <c r="H324" s="104"/>
      <c r="I324" s="104"/>
      <c r="J324" s="104"/>
      <c r="K324" s="104"/>
      <c r="L324" s="104"/>
      <c r="M324" s="147"/>
      <c r="N324" s="104"/>
      <c r="O324" s="104"/>
      <c r="P324" s="104"/>
      <c r="Q324" s="104"/>
      <c r="R324" s="104"/>
      <c r="S324" s="104"/>
      <c r="T324" s="104"/>
      <c r="U324" s="104"/>
      <c r="V324" s="104"/>
      <c r="W324" s="104"/>
      <c r="X324" s="104"/>
      <c r="Y324" s="104"/>
      <c r="Z324" s="104"/>
      <c r="AA324" s="104"/>
      <c r="AB324" s="10"/>
      <c r="AC324" s="104"/>
      <c r="AD324" s="10"/>
      <c r="AE324" s="147"/>
      <c r="AF324" s="104"/>
      <c r="AG324" s="104"/>
      <c r="AH324" s="104"/>
      <c r="AI324" s="104"/>
      <c r="AJ324" s="104"/>
      <c r="AK324" s="104"/>
      <c r="AL324" s="104"/>
      <c r="AM324" s="104"/>
      <c r="AN324" s="104"/>
      <c r="AO324" s="104"/>
      <c r="AP324" s="104"/>
      <c r="AQ324" s="104"/>
      <c r="AR324" s="104"/>
      <c r="AS324" s="104"/>
      <c r="AT324" s="104"/>
      <c r="AU324" s="104"/>
      <c r="AV324" s="104"/>
      <c r="AW324" s="104"/>
      <c r="AX324" s="104"/>
      <c r="AY324" s="104"/>
      <c r="AZ324" s="104"/>
      <c r="BA324" s="104"/>
      <c r="BB324" s="104"/>
      <c r="BC324" s="104"/>
      <c r="BD324" s="104"/>
      <c r="BE324" s="104"/>
      <c r="BF324" s="104"/>
      <c r="BG324" s="104"/>
      <c r="BH324" s="104"/>
      <c r="BI324" s="104"/>
      <c r="BJ324" s="104"/>
      <c r="BK324" s="104"/>
      <c r="BL324" s="104"/>
      <c r="BM324" s="104"/>
      <c r="BN324" s="104"/>
      <c r="BO324" s="104"/>
      <c r="BP324" s="104"/>
      <c r="BQ324" s="104"/>
    </row>
    <row r="325" spans="2:69">
      <c r="B325" s="104"/>
      <c r="C325" s="155"/>
      <c r="D325" s="104"/>
      <c r="E325" s="104"/>
      <c r="F325" s="104"/>
      <c r="G325" s="104"/>
      <c r="H325" s="104"/>
      <c r="I325" s="104"/>
      <c r="J325" s="104"/>
      <c r="K325" s="104"/>
      <c r="L325" s="104"/>
      <c r="M325" s="147"/>
      <c r="N325" s="104"/>
      <c r="O325" s="104"/>
      <c r="P325" s="104"/>
      <c r="Q325" s="104"/>
      <c r="R325" s="104"/>
      <c r="S325" s="104"/>
      <c r="T325" s="104"/>
      <c r="U325" s="104"/>
      <c r="V325" s="104"/>
      <c r="W325" s="104"/>
      <c r="X325" s="104"/>
      <c r="Y325" s="104"/>
      <c r="Z325" s="104"/>
      <c r="AA325" s="104"/>
      <c r="AB325" s="10"/>
      <c r="AC325" s="104"/>
      <c r="AD325" s="10"/>
      <c r="AE325" s="147"/>
      <c r="AF325" s="104"/>
      <c r="AG325" s="104"/>
      <c r="AH325" s="104"/>
      <c r="AI325" s="104"/>
      <c r="AJ325" s="104"/>
      <c r="AK325" s="104"/>
      <c r="AL325" s="104"/>
      <c r="AM325" s="104"/>
      <c r="AN325" s="104"/>
      <c r="AO325" s="104"/>
      <c r="AP325" s="104"/>
      <c r="AQ325" s="104"/>
      <c r="AR325" s="104"/>
      <c r="AS325" s="104"/>
      <c r="AT325" s="104"/>
      <c r="AU325" s="104"/>
      <c r="AV325" s="104"/>
      <c r="AW325" s="104"/>
      <c r="AX325" s="104"/>
      <c r="AY325" s="104"/>
      <c r="AZ325" s="104"/>
      <c r="BA325" s="104"/>
      <c r="BB325" s="104"/>
      <c r="BC325" s="104"/>
      <c r="BD325" s="104"/>
      <c r="BE325" s="104"/>
      <c r="BF325" s="104"/>
      <c r="BG325" s="104"/>
      <c r="BH325" s="104"/>
      <c r="BI325" s="104"/>
      <c r="BJ325" s="104"/>
      <c r="BK325" s="104"/>
      <c r="BL325" s="104"/>
      <c r="BM325" s="104"/>
      <c r="BN325" s="104"/>
      <c r="BO325" s="104"/>
      <c r="BP325" s="104"/>
      <c r="BQ325" s="104"/>
    </row>
  </sheetData>
  <sheetProtection password="ED67" sheet="1" objects="1" scenarios="1" selectLockedCells="1"/>
  <dataConsolidate/>
  <customSheetViews>
    <customSheetView guid="{60F2E9B3-473C-4B94-90AC-2B30E7B669F7}" scale="85" zeroValues="0" hiddenColumns="1">
      <selection activeCell="E3" sqref="E3:F3"/>
      <pageMargins left="0.7" right="0.7" top="0.75" bottom="0.75" header="0.3" footer="0.3"/>
      <pageSetup paperSize="9" orientation="portrait" horizontalDpi="1200" verticalDpi="1200" r:id="rId1"/>
    </customSheetView>
  </customSheetViews>
  <mergeCells count="11">
    <mergeCell ref="P3:Q3"/>
    <mergeCell ref="C3:D3"/>
    <mergeCell ref="E3:F3"/>
    <mergeCell ref="G3:H3"/>
    <mergeCell ref="I3:J3"/>
    <mergeCell ref="K3:L3"/>
    <mergeCell ref="R3:S3"/>
    <mergeCell ref="T3:U3"/>
    <mergeCell ref="V3:W3"/>
    <mergeCell ref="X3:Y3"/>
    <mergeCell ref="Z3:AA3"/>
  </mergeCells>
  <conditionalFormatting sqref="C5:D5">
    <cfRule type="cellIs" dxfId="5788" priority="1136" operator="equal">
      <formula>0</formula>
    </cfRule>
  </conditionalFormatting>
  <conditionalFormatting sqref="B5">
    <cfRule type="expression" dxfId="5787" priority="1135">
      <formula>C5=0</formula>
    </cfRule>
  </conditionalFormatting>
  <conditionalFormatting sqref="G5">
    <cfRule type="expression" dxfId="5786" priority="1134">
      <formula>G5&lt;H5/2</formula>
    </cfRule>
  </conditionalFormatting>
  <conditionalFormatting sqref="I5">
    <cfRule type="expression" dxfId="5785" priority="1133">
      <formula>I5&lt;J5/2</formula>
    </cfRule>
  </conditionalFormatting>
  <conditionalFormatting sqref="E5:E11">
    <cfRule type="expression" dxfId="5784" priority="1132">
      <formula>E5&lt;F5/2</formula>
    </cfRule>
  </conditionalFormatting>
  <conditionalFormatting sqref="P5">
    <cfRule type="expression" dxfId="5783" priority="1131">
      <formula>P5&lt;Q5/2</formula>
    </cfRule>
  </conditionalFormatting>
  <conditionalFormatting sqref="R5">
    <cfRule type="expression" dxfId="5782" priority="1130">
      <formula>R5&lt;S5/2</formula>
    </cfRule>
  </conditionalFormatting>
  <conditionalFormatting sqref="T5">
    <cfRule type="expression" dxfId="5781" priority="1129">
      <formula>T5&lt;U5/2</formula>
    </cfRule>
  </conditionalFormatting>
  <conditionalFormatting sqref="V5">
    <cfRule type="expression" dxfId="5780" priority="1128">
      <formula>V5&lt;W5/2</formula>
    </cfRule>
  </conditionalFormatting>
  <conditionalFormatting sqref="X5">
    <cfRule type="expression" dxfId="5779" priority="1127">
      <formula>X5&lt;Y5/2</formula>
    </cfRule>
  </conditionalFormatting>
  <conditionalFormatting sqref="C6:D6">
    <cfRule type="cellIs" dxfId="5778" priority="1126" operator="equal">
      <formula>0</formula>
    </cfRule>
  </conditionalFormatting>
  <conditionalFormatting sqref="B6">
    <cfRule type="expression" dxfId="5777" priority="1125">
      <formula>C6=0</formula>
    </cfRule>
  </conditionalFormatting>
  <conditionalFormatting sqref="G6">
    <cfRule type="expression" dxfId="5776" priority="1124">
      <formula>G6&lt;H6/2</formula>
    </cfRule>
  </conditionalFormatting>
  <conditionalFormatting sqref="I6">
    <cfRule type="expression" dxfId="5775" priority="1123">
      <formula>I6&lt;J6/2</formula>
    </cfRule>
  </conditionalFormatting>
  <conditionalFormatting sqref="E6">
    <cfRule type="expression" dxfId="5774" priority="1122">
      <formula>E6&lt;F6/2</formula>
    </cfRule>
  </conditionalFormatting>
  <conditionalFormatting sqref="P6">
    <cfRule type="expression" dxfId="5773" priority="1121">
      <formula>P6&lt;Q6/2</formula>
    </cfRule>
  </conditionalFormatting>
  <conditionalFormatting sqref="R6">
    <cfRule type="expression" dxfId="5772" priority="1120">
      <formula>R6&lt;S6/2</formula>
    </cfRule>
  </conditionalFormatting>
  <conditionalFormatting sqref="T6">
    <cfRule type="expression" dxfId="5771" priority="1119">
      <formula>T6&lt;U6/2</formula>
    </cfRule>
  </conditionalFormatting>
  <conditionalFormatting sqref="V6">
    <cfRule type="expression" dxfId="5770" priority="1118">
      <formula>V6&lt;W6/2</formula>
    </cfRule>
  </conditionalFormatting>
  <conditionalFormatting sqref="X6">
    <cfRule type="expression" dxfId="5769" priority="1117">
      <formula>X6&lt;Y6/2</formula>
    </cfRule>
  </conditionalFormatting>
  <conditionalFormatting sqref="C7:D7">
    <cfRule type="cellIs" dxfId="5768" priority="1116" operator="equal">
      <formula>0</formula>
    </cfRule>
  </conditionalFormatting>
  <conditionalFormatting sqref="B7">
    <cfRule type="expression" dxfId="5767" priority="1115">
      <formula>C7=0</formula>
    </cfRule>
  </conditionalFormatting>
  <conditionalFormatting sqref="G7">
    <cfRule type="expression" dxfId="5766" priority="1114">
      <formula>G7&lt;H7/2</formula>
    </cfRule>
  </conditionalFormatting>
  <conditionalFormatting sqref="I7">
    <cfRule type="expression" dxfId="5765" priority="1113">
      <formula>I7&lt;J7/2</formula>
    </cfRule>
  </conditionalFormatting>
  <conditionalFormatting sqref="E7">
    <cfRule type="expression" dxfId="5764" priority="1112">
      <formula>E7&lt;F7/2</formula>
    </cfRule>
  </conditionalFormatting>
  <conditionalFormatting sqref="P7">
    <cfRule type="expression" dxfId="5763" priority="1111">
      <formula>P7&lt;Q7/2</formula>
    </cfRule>
  </conditionalFormatting>
  <conditionalFormatting sqref="R7">
    <cfRule type="expression" dxfId="5762" priority="1110">
      <formula>R7&lt;S7/2</formula>
    </cfRule>
  </conditionalFormatting>
  <conditionalFormatting sqref="T7">
    <cfRule type="expression" dxfId="5761" priority="1109">
      <formula>T7&lt;U7/2</formula>
    </cfRule>
  </conditionalFormatting>
  <conditionalFormatting sqref="V7">
    <cfRule type="expression" dxfId="5760" priority="1108">
      <formula>V7&lt;W7/2</formula>
    </cfRule>
  </conditionalFormatting>
  <conditionalFormatting sqref="X7">
    <cfRule type="expression" dxfId="5759" priority="1107">
      <formula>X7&lt;Y7/2</formula>
    </cfRule>
  </conditionalFormatting>
  <conditionalFormatting sqref="C8:D8">
    <cfRule type="cellIs" dxfId="5758" priority="1106" operator="equal">
      <formula>0</formula>
    </cfRule>
  </conditionalFormatting>
  <conditionalFormatting sqref="B8">
    <cfRule type="expression" dxfId="5757" priority="1105">
      <formula>C8=0</formula>
    </cfRule>
  </conditionalFormatting>
  <conditionalFormatting sqref="G8">
    <cfRule type="expression" dxfId="5756" priority="1104">
      <formula>G8&lt;H8/2</formula>
    </cfRule>
  </conditionalFormatting>
  <conditionalFormatting sqref="I8">
    <cfRule type="expression" dxfId="5755" priority="1103">
      <formula>I8&lt;J8/2</formula>
    </cfRule>
  </conditionalFormatting>
  <conditionalFormatting sqref="E8">
    <cfRule type="expression" dxfId="5754" priority="1102">
      <formula>E8&lt;F8/2</formula>
    </cfRule>
  </conditionalFormatting>
  <conditionalFormatting sqref="P8">
    <cfRule type="expression" dxfId="5753" priority="1101">
      <formula>P8&lt;Q8/2</formula>
    </cfRule>
  </conditionalFormatting>
  <conditionalFormatting sqref="R8">
    <cfRule type="expression" dxfId="5752" priority="1100">
      <formula>R8&lt;S8/2</formula>
    </cfRule>
  </conditionalFormatting>
  <conditionalFormatting sqref="T8">
    <cfRule type="expression" dxfId="5751" priority="1099">
      <formula>T8&lt;U8/2</formula>
    </cfRule>
  </conditionalFormatting>
  <conditionalFormatting sqref="V8">
    <cfRule type="expression" dxfId="5750" priority="1098">
      <formula>V8&lt;W8/2</formula>
    </cfRule>
  </conditionalFormatting>
  <conditionalFormatting sqref="X8">
    <cfRule type="expression" dxfId="5749" priority="1097">
      <formula>X8&lt;Y8/2</formula>
    </cfRule>
  </conditionalFormatting>
  <conditionalFormatting sqref="C9:D9">
    <cfRule type="cellIs" dxfId="5748" priority="1096" operator="equal">
      <formula>0</formula>
    </cfRule>
  </conditionalFormatting>
  <conditionalFormatting sqref="B9">
    <cfRule type="expression" dxfId="5747" priority="1095">
      <formula>C9=0</formula>
    </cfRule>
  </conditionalFormatting>
  <conditionalFormatting sqref="G9">
    <cfRule type="expression" dxfId="5746" priority="1094">
      <formula>G9&lt;H9/2</formula>
    </cfRule>
  </conditionalFormatting>
  <conditionalFormatting sqref="I9">
    <cfRule type="expression" dxfId="5745" priority="1093">
      <formula>I9&lt;J9/2</formula>
    </cfRule>
  </conditionalFormatting>
  <conditionalFormatting sqref="E9">
    <cfRule type="expression" dxfId="5744" priority="1092">
      <formula>E9&lt;F9/2</formula>
    </cfRule>
  </conditionalFormatting>
  <conditionalFormatting sqref="P9">
    <cfRule type="expression" dxfId="5743" priority="1091">
      <formula>P9&lt;Q9/2</formula>
    </cfRule>
  </conditionalFormatting>
  <conditionalFormatting sqref="R9">
    <cfRule type="expression" dxfId="5742" priority="1090">
      <formula>R9&lt;S9/2</formula>
    </cfRule>
  </conditionalFormatting>
  <conditionalFormatting sqref="T9">
    <cfRule type="expression" dxfId="5741" priority="1089">
      <formula>T9&lt;U9/2</formula>
    </cfRule>
  </conditionalFormatting>
  <conditionalFormatting sqref="V9">
    <cfRule type="expression" dxfId="5740" priority="1088">
      <formula>V9&lt;W9/2</formula>
    </cfRule>
  </conditionalFormatting>
  <conditionalFormatting sqref="X9">
    <cfRule type="expression" dxfId="5739" priority="1087">
      <formula>X9&lt;Y9/2</formula>
    </cfRule>
  </conditionalFormatting>
  <conditionalFormatting sqref="C10:D10">
    <cfRule type="cellIs" dxfId="5738" priority="1086" operator="equal">
      <formula>0</formula>
    </cfRule>
  </conditionalFormatting>
  <conditionalFormatting sqref="B10">
    <cfRule type="expression" dxfId="5737" priority="1085">
      <formula>C10=0</formula>
    </cfRule>
  </conditionalFormatting>
  <conditionalFormatting sqref="G10">
    <cfRule type="expression" dxfId="5736" priority="1084">
      <formula>G10&lt;H10/2</formula>
    </cfRule>
  </conditionalFormatting>
  <conditionalFormatting sqref="I10">
    <cfRule type="expression" dxfId="5735" priority="1083">
      <formula>I10&lt;J10/2</formula>
    </cfRule>
  </conditionalFormatting>
  <conditionalFormatting sqref="E10">
    <cfRule type="expression" dxfId="5734" priority="1082">
      <formula>E10&lt;F10/2</formula>
    </cfRule>
  </conditionalFormatting>
  <conditionalFormatting sqref="P10">
    <cfRule type="expression" dxfId="5733" priority="1081">
      <formula>P10&lt;Q10/2</formula>
    </cfRule>
  </conditionalFormatting>
  <conditionalFormatting sqref="R10">
    <cfRule type="expression" dxfId="5732" priority="1080">
      <formula>R10&lt;S10/2</formula>
    </cfRule>
  </conditionalFormatting>
  <conditionalFormatting sqref="T10">
    <cfRule type="expression" dxfId="5731" priority="1079">
      <formula>T10&lt;U10/2</formula>
    </cfRule>
  </conditionalFormatting>
  <conditionalFormatting sqref="V10">
    <cfRule type="expression" dxfId="5730" priority="1078">
      <formula>V10&lt;W10/2</formula>
    </cfRule>
  </conditionalFormatting>
  <conditionalFormatting sqref="X10">
    <cfRule type="expression" dxfId="5729" priority="1077">
      <formula>X10&lt;Y10/2</formula>
    </cfRule>
  </conditionalFormatting>
  <conditionalFormatting sqref="C11:D11">
    <cfRule type="cellIs" dxfId="5728" priority="1076" operator="equal">
      <formula>0</formula>
    </cfRule>
  </conditionalFormatting>
  <conditionalFormatting sqref="B11">
    <cfRule type="expression" dxfId="5727" priority="1075">
      <formula>C11=0</formula>
    </cfRule>
  </conditionalFormatting>
  <conditionalFormatting sqref="G11">
    <cfRule type="expression" dxfId="5726" priority="1074">
      <formula>G11&lt;H11/2</formula>
    </cfRule>
  </conditionalFormatting>
  <conditionalFormatting sqref="I11">
    <cfRule type="expression" dxfId="5725" priority="1073">
      <formula>I11&lt;J11/2</formula>
    </cfRule>
  </conditionalFormatting>
  <conditionalFormatting sqref="E11">
    <cfRule type="expression" dxfId="5724" priority="1072">
      <formula>E11&lt;F11/2</formula>
    </cfRule>
  </conditionalFormatting>
  <conditionalFormatting sqref="P11">
    <cfRule type="expression" dxfId="5723" priority="1071">
      <formula>P11&lt;Q11/2</formula>
    </cfRule>
  </conditionalFormatting>
  <conditionalFormatting sqref="R11">
    <cfRule type="expression" dxfId="5722" priority="1070">
      <formula>R11&lt;S11/2</formula>
    </cfRule>
  </conditionalFormatting>
  <conditionalFormatting sqref="T11">
    <cfRule type="expression" dxfId="5721" priority="1069">
      <formula>T11&lt;U11/2</formula>
    </cfRule>
  </conditionalFormatting>
  <conditionalFormatting sqref="V11">
    <cfRule type="expression" dxfId="5720" priority="1068">
      <formula>V11&lt;W11/2</formula>
    </cfRule>
  </conditionalFormatting>
  <conditionalFormatting sqref="X11">
    <cfRule type="expression" dxfId="5719" priority="1067">
      <formula>X11&lt;Y11/2</formula>
    </cfRule>
  </conditionalFormatting>
  <conditionalFormatting sqref="C12:D12">
    <cfRule type="cellIs" dxfId="5718" priority="1066" operator="equal">
      <formula>0</formula>
    </cfRule>
  </conditionalFormatting>
  <conditionalFormatting sqref="B12">
    <cfRule type="expression" dxfId="5717" priority="1065">
      <formula>C12=0</formula>
    </cfRule>
  </conditionalFormatting>
  <conditionalFormatting sqref="G12">
    <cfRule type="expression" dxfId="5716" priority="1064">
      <formula>G12&lt;H12/2</formula>
    </cfRule>
  </conditionalFormatting>
  <conditionalFormatting sqref="I12">
    <cfRule type="expression" dxfId="5715" priority="1063">
      <formula>I12&lt;J12/2</formula>
    </cfRule>
  </conditionalFormatting>
  <conditionalFormatting sqref="E12">
    <cfRule type="expression" dxfId="5714" priority="1062">
      <formula>E12&lt;F12/2</formula>
    </cfRule>
  </conditionalFormatting>
  <conditionalFormatting sqref="P12">
    <cfRule type="expression" dxfId="5713" priority="1061">
      <formula>P12&lt;Q12/2</formula>
    </cfRule>
  </conditionalFormatting>
  <conditionalFormatting sqref="R12">
    <cfRule type="expression" dxfId="5712" priority="1060">
      <formula>R12&lt;S12/2</formula>
    </cfRule>
  </conditionalFormatting>
  <conditionalFormatting sqref="T12">
    <cfRule type="expression" dxfId="5711" priority="1059">
      <formula>T12&lt;U12/2</formula>
    </cfRule>
  </conditionalFormatting>
  <conditionalFormatting sqref="V12">
    <cfRule type="expression" dxfId="5710" priority="1058">
      <formula>V12&lt;W12/2</formula>
    </cfRule>
  </conditionalFormatting>
  <conditionalFormatting sqref="X12">
    <cfRule type="expression" dxfId="5709" priority="1057">
      <formula>X12&lt;Y12/2</formula>
    </cfRule>
  </conditionalFormatting>
  <conditionalFormatting sqref="C13:D13">
    <cfRule type="cellIs" dxfId="5708" priority="1056" operator="equal">
      <formula>0</formula>
    </cfRule>
  </conditionalFormatting>
  <conditionalFormatting sqref="B13">
    <cfRule type="expression" dxfId="5707" priority="1055">
      <formula>C13=0</formula>
    </cfRule>
  </conditionalFormatting>
  <conditionalFormatting sqref="G13">
    <cfRule type="expression" dxfId="5706" priority="1054">
      <formula>G13&lt;H13/2</formula>
    </cfRule>
  </conditionalFormatting>
  <conditionalFormatting sqref="I13">
    <cfRule type="expression" dxfId="5705" priority="1053">
      <formula>I13&lt;J13/2</formula>
    </cfRule>
  </conditionalFormatting>
  <conditionalFormatting sqref="E13">
    <cfRule type="expression" dxfId="5704" priority="1052">
      <formula>E13&lt;F13/2</formula>
    </cfRule>
  </conditionalFormatting>
  <conditionalFormatting sqref="P13">
    <cfRule type="expression" dxfId="5703" priority="1051">
      <formula>P13&lt;Q13/2</formula>
    </cfRule>
  </conditionalFormatting>
  <conditionalFormatting sqref="R13">
    <cfRule type="expression" dxfId="5702" priority="1050">
      <formula>R13&lt;S13/2</formula>
    </cfRule>
  </conditionalFormatting>
  <conditionalFormatting sqref="T13">
    <cfRule type="expression" dxfId="5701" priority="1049">
      <formula>T13&lt;U13/2</formula>
    </cfRule>
  </conditionalFormatting>
  <conditionalFormatting sqref="V13">
    <cfRule type="expression" dxfId="5700" priority="1048">
      <formula>V13&lt;W13/2</formula>
    </cfRule>
  </conditionalFormatting>
  <conditionalFormatting sqref="X13">
    <cfRule type="expression" dxfId="5699" priority="1047">
      <formula>X13&lt;Y13/2</formula>
    </cfRule>
  </conditionalFormatting>
  <conditionalFormatting sqref="C14:D14">
    <cfRule type="cellIs" dxfId="5698" priority="1046" operator="equal">
      <formula>0</formula>
    </cfRule>
  </conditionalFormatting>
  <conditionalFormatting sqref="B14">
    <cfRule type="expression" dxfId="5697" priority="1045">
      <formula>C14=0</formula>
    </cfRule>
  </conditionalFormatting>
  <conditionalFormatting sqref="G14">
    <cfRule type="expression" dxfId="5696" priority="1044">
      <formula>G14&lt;H14/2</formula>
    </cfRule>
  </conditionalFormatting>
  <conditionalFormatting sqref="I14">
    <cfRule type="expression" dxfId="5695" priority="1043">
      <formula>I14&lt;J14/2</formula>
    </cfRule>
  </conditionalFormatting>
  <conditionalFormatting sqref="E14">
    <cfRule type="expression" dxfId="5694" priority="1042">
      <formula>E14&lt;F14/2</formula>
    </cfRule>
  </conditionalFormatting>
  <conditionalFormatting sqref="P14">
    <cfRule type="expression" dxfId="5693" priority="1041">
      <formula>P14&lt;Q14/2</formula>
    </cfRule>
  </conditionalFormatting>
  <conditionalFormatting sqref="R14">
    <cfRule type="expression" dxfId="5692" priority="1040">
      <formula>R14&lt;S14/2</formula>
    </cfRule>
  </conditionalFormatting>
  <conditionalFormatting sqref="T14">
    <cfRule type="expression" dxfId="5691" priority="1039">
      <formula>T14&lt;U14/2</formula>
    </cfRule>
  </conditionalFormatting>
  <conditionalFormatting sqref="V14">
    <cfRule type="expression" dxfId="5690" priority="1038">
      <formula>V14&lt;W14/2</formula>
    </cfRule>
  </conditionalFormatting>
  <conditionalFormatting sqref="X14">
    <cfRule type="expression" dxfId="5689" priority="1037">
      <formula>X14&lt;Y14/2</formula>
    </cfRule>
  </conditionalFormatting>
  <conditionalFormatting sqref="C15:D15">
    <cfRule type="cellIs" dxfId="5688" priority="1036" operator="equal">
      <formula>0</formula>
    </cfRule>
  </conditionalFormatting>
  <conditionalFormatting sqref="B15">
    <cfRule type="expression" dxfId="5687" priority="1035">
      <formula>C15=0</formula>
    </cfRule>
  </conditionalFormatting>
  <conditionalFormatting sqref="G15">
    <cfRule type="expression" dxfId="5686" priority="1034">
      <formula>G15&lt;H15/2</formula>
    </cfRule>
  </conditionalFormatting>
  <conditionalFormatting sqref="I15">
    <cfRule type="expression" dxfId="5685" priority="1033">
      <formula>I15&lt;J15/2</formula>
    </cfRule>
  </conditionalFormatting>
  <conditionalFormatting sqref="E15">
    <cfRule type="expression" dxfId="5684" priority="1032">
      <formula>E15&lt;F15/2</formula>
    </cfRule>
  </conditionalFormatting>
  <conditionalFormatting sqref="P15">
    <cfRule type="expression" dxfId="5683" priority="1031">
      <formula>P15&lt;Q15/2</formula>
    </cfRule>
  </conditionalFormatting>
  <conditionalFormatting sqref="R15">
    <cfRule type="expression" dxfId="5682" priority="1030">
      <formula>R15&lt;S15/2</formula>
    </cfRule>
  </conditionalFormatting>
  <conditionalFormatting sqref="T15">
    <cfRule type="expression" dxfId="5681" priority="1029">
      <formula>T15&lt;U15/2</formula>
    </cfRule>
  </conditionalFormatting>
  <conditionalFormatting sqref="V15">
    <cfRule type="expression" dxfId="5680" priority="1028">
      <formula>V15&lt;W15/2</formula>
    </cfRule>
  </conditionalFormatting>
  <conditionalFormatting sqref="X15">
    <cfRule type="expression" dxfId="5679" priority="1027">
      <formula>X15&lt;Y15/2</formula>
    </cfRule>
  </conditionalFormatting>
  <conditionalFormatting sqref="C16:D16">
    <cfRule type="cellIs" dxfId="5678" priority="1026" operator="equal">
      <formula>0</formula>
    </cfRule>
  </conditionalFormatting>
  <conditionalFormatting sqref="B16">
    <cfRule type="expression" dxfId="5677" priority="1025">
      <formula>C16=0</formula>
    </cfRule>
  </conditionalFormatting>
  <conditionalFormatting sqref="G16">
    <cfRule type="expression" dxfId="5676" priority="1024">
      <formula>G16&lt;H16/2</formula>
    </cfRule>
  </conditionalFormatting>
  <conditionalFormatting sqref="I16">
    <cfRule type="expression" dxfId="5675" priority="1023">
      <formula>I16&lt;J16/2</formula>
    </cfRule>
  </conditionalFormatting>
  <conditionalFormatting sqref="E16">
    <cfRule type="expression" dxfId="5674" priority="1022">
      <formula>E16&lt;F16/2</formula>
    </cfRule>
  </conditionalFormatting>
  <conditionalFormatting sqref="P16">
    <cfRule type="expression" dxfId="5673" priority="1021">
      <formula>P16&lt;Q16/2</formula>
    </cfRule>
  </conditionalFormatting>
  <conditionalFormatting sqref="R16">
    <cfRule type="expression" dxfId="5672" priority="1020">
      <formula>R16&lt;S16/2</formula>
    </cfRule>
  </conditionalFormatting>
  <conditionalFormatting sqref="T16">
    <cfRule type="expression" dxfId="5671" priority="1019">
      <formula>T16&lt;U16/2</formula>
    </cfRule>
  </conditionalFormatting>
  <conditionalFormatting sqref="V16">
    <cfRule type="expression" dxfId="5670" priority="1018">
      <formula>V16&lt;W16/2</formula>
    </cfRule>
  </conditionalFormatting>
  <conditionalFormatting sqref="X16">
    <cfRule type="expression" dxfId="5669" priority="1017">
      <formula>X16&lt;Y16/2</formula>
    </cfRule>
  </conditionalFormatting>
  <conditionalFormatting sqref="C17:D17">
    <cfRule type="cellIs" dxfId="5668" priority="1016" operator="equal">
      <formula>0</formula>
    </cfRule>
  </conditionalFormatting>
  <conditionalFormatting sqref="B17">
    <cfRule type="expression" dxfId="5667" priority="1015">
      <formula>C17=0</formula>
    </cfRule>
  </conditionalFormatting>
  <conditionalFormatting sqref="G17">
    <cfRule type="expression" dxfId="5666" priority="1014">
      <formula>G17&lt;H17/2</formula>
    </cfRule>
  </conditionalFormatting>
  <conditionalFormatting sqref="I17">
    <cfRule type="expression" dxfId="5665" priority="1013">
      <formula>I17&lt;J17/2</formula>
    </cfRule>
  </conditionalFormatting>
  <conditionalFormatting sqref="E17">
    <cfRule type="expression" dxfId="5664" priority="1012">
      <formula>E17&lt;F17/2</formula>
    </cfRule>
  </conditionalFormatting>
  <conditionalFormatting sqref="P17">
    <cfRule type="expression" dxfId="5663" priority="1011">
      <formula>P17&lt;Q17/2</formula>
    </cfRule>
  </conditionalFormatting>
  <conditionalFormatting sqref="R17">
    <cfRule type="expression" dxfId="5662" priority="1010">
      <formula>R17&lt;S17/2</formula>
    </cfRule>
  </conditionalFormatting>
  <conditionalFormatting sqref="T17">
    <cfRule type="expression" dxfId="5661" priority="1009">
      <formula>T17&lt;U17/2</formula>
    </cfRule>
  </conditionalFormatting>
  <conditionalFormatting sqref="V17">
    <cfRule type="expression" dxfId="5660" priority="1008">
      <formula>V17&lt;W17/2</formula>
    </cfRule>
  </conditionalFormatting>
  <conditionalFormatting sqref="X17">
    <cfRule type="expression" dxfId="5659" priority="1007">
      <formula>X17&lt;Y17/2</formula>
    </cfRule>
  </conditionalFormatting>
  <conditionalFormatting sqref="C18:D18">
    <cfRule type="cellIs" dxfId="5658" priority="1006" operator="equal">
      <formula>0</formula>
    </cfRule>
  </conditionalFormatting>
  <conditionalFormatting sqref="B18">
    <cfRule type="expression" dxfId="5657" priority="1005">
      <formula>C18=0</formula>
    </cfRule>
  </conditionalFormatting>
  <conditionalFormatting sqref="G18">
    <cfRule type="expression" dxfId="5656" priority="1004">
      <formula>G18&lt;H18/2</formula>
    </cfRule>
  </conditionalFormatting>
  <conditionalFormatting sqref="I18">
    <cfRule type="expression" dxfId="5655" priority="1003">
      <formula>I18&lt;J18/2</formula>
    </cfRule>
  </conditionalFormatting>
  <conditionalFormatting sqref="E18">
    <cfRule type="expression" dxfId="5654" priority="1002">
      <formula>E18&lt;F18/2</formula>
    </cfRule>
  </conditionalFormatting>
  <conditionalFormatting sqref="P18">
    <cfRule type="expression" dxfId="5653" priority="1001">
      <formula>P18&lt;Q18/2</formula>
    </cfRule>
  </conditionalFormatting>
  <conditionalFormatting sqref="R18">
    <cfRule type="expression" dxfId="5652" priority="1000">
      <formula>R18&lt;S18/2</formula>
    </cfRule>
  </conditionalFormatting>
  <conditionalFormatting sqref="T18">
    <cfRule type="expression" dxfId="5651" priority="999">
      <formula>T18&lt;U18/2</formula>
    </cfRule>
  </conditionalFormatting>
  <conditionalFormatting sqref="V18">
    <cfRule type="expression" dxfId="5650" priority="998">
      <formula>V18&lt;W18/2</formula>
    </cfRule>
  </conditionalFormatting>
  <conditionalFormatting sqref="X18">
    <cfRule type="expression" dxfId="5649" priority="997">
      <formula>X18&lt;Y18/2</formula>
    </cfRule>
  </conditionalFormatting>
  <conditionalFormatting sqref="C19:D19">
    <cfRule type="cellIs" dxfId="5648" priority="996" operator="equal">
      <formula>0</formula>
    </cfRule>
  </conditionalFormatting>
  <conditionalFormatting sqref="B19">
    <cfRule type="expression" dxfId="5647" priority="995">
      <formula>C19=0</formula>
    </cfRule>
  </conditionalFormatting>
  <conditionalFormatting sqref="G19">
    <cfRule type="expression" dxfId="5646" priority="994">
      <formula>G19&lt;H19/2</formula>
    </cfRule>
  </conditionalFormatting>
  <conditionalFormatting sqref="I19">
    <cfRule type="expression" dxfId="5645" priority="993">
      <formula>I19&lt;J19/2</formula>
    </cfRule>
  </conditionalFormatting>
  <conditionalFormatting sqref="E19">
    <cfRule type="expression" dxfId="5644" priority="992">
      <formula>E19&lt;F19/2</formula>
    </cfRule>
  </conditionalFormatting>
  <conditionalFormatting sqref="P19">
    <cfRule type="expression" dxfId="5643" priority="991">
      <formula>P19&lt;Q19/2</formula>
    </cfRule>
  </conditionalFormatting>
  <conditionalFormatting sqref="R19">
    <cfRule type="expression" dxfId="5642" priority="990">
      <formula>R19&lt;S19/2</formula>
    </cfRule>
  </conditionalFormatting>
  <conditionalFormatting sqref="T19">
    <cfRule type="expression" dxfId="5641" priority="989">
      <formula>T19&lt;U19/2</formula>
    </cfRule>
  </conditionalFormatting>
  <conditionalFormatting sqref="V19">
    <cfRule type="expression" dxfId="5640" priority="988">
      <formula>V19&lt;W19/2</formula>
    </cfRule>
  </conditionalFormatting>
  <conditionalFormatting sqref="X19">
    <cfRule type="expression" dxfId="5639" priority="987">
      <formula>X19&lt;Y19/2</formula>
    </cfRule>
  </conditionalFormatting>
  <conditionalFormatting sqref="C20:D20">
    <cfRule type="cellIs" dxfId="5638" priority="986" operator="equal">
      <formula>0</formula>
    </cfRule>
  </conditionalFormatting>
  <conditionalFormatting sqref="B20">
    <cfRule type="expression" dxfId="5637" priority="985">
      <formula>C20=0</formula>
    </cfRule>
  </conditionalFormatting>
  <conditionalFormatting sqref="G20">
    <cfRule type="expression" dxfId="5636" priority="984">
      <formula>G20&lt;H20/2</formula>
    </cfRule>
  </conditionalFormatting>
  <conditionalFormatting sqref="I20">
    <cfRule type="expression" dxfId="5635" priority="983">
      <formula>I20&lt;J20/2</formula>
    </cfRule>
  </conditionalFormatting>
  <conditionalFormatting sqref="E20">
    <cfRule type="expression" dxfId="5634" priority="982">
      <formula>E20&lt;F20/2</formula>
    </cfRule>
  </conditionalFormatting>
  <conditionalFormatting sqref="P20">
    <cfRule type="expression" dxfId="5633" priority="981">
      <formula>P20&lt;Q20/2</formula>
    </cfRule>
  </conditionalFormatting>
  <conditionalFormatting sqref="R20">
    <cfRule type="expression" dxfId="5632" priority="980">
      <formula>R20&lt;S20/2</formula>
    </cfRule>
  </conditionalFormatting>
  <conditionalFormatting sqref="T20">
    <cfRule type="expression" dxfId="5631" priority="979">
      <formula>T20&lt;U20/2</formula>
    </cfRule>
  </conditionalFormatting>
  <conditionalFormatting sqref="V20">
    <cfRule type="expression" dxfId="5630" priority="978">
      <formula>V20&lt;W20/2</formula>
    </cfRule>
  </conditionalFormatting>
  <conditionalFormatting sqref="X20">
    <cfRule type="expression" dxfId="5629" priority="977">
      <formula>X20&lt;Y20/2</formula>
    </cfRule>
  </conditionalFormatting>
  <conditionalFormatting sqref="C21:D21">
    <cfRule type="cellIs" dxfId="5628" priority="976" operator="equal">
      <formula>0</formula>
    </cfRule>
  </conditionalFormatting>
  <conditionalFormatting sqref="B21">
    <cfRule type="expression" dxfId="5627" priority="975">
      <formula>C21=0</formula>
    </cfRule>
  </conditionalFormatting>
  <conditionalFormatting sqref="G21">
    <cfRule type="expression" dxfId="5626" priority="974">
      <formula>G21&lt;H21/2</formula>
    </cfRule>
  </conditionalFormatting>
  <conditionalFormatting sqref="I21">
    <cfRule type="expression" dxfId="5625" priority="973">
      <formula>I21&lt;J21/2</formula>
    </cfRule>
  </conditionalFormatting>
  <conditionalFormatting sqref="E21">
    <cfRule type="expression" dxfId="5624" priority="972">
      <formula>E21&lt;F21/2</formula>
    </cfRule>
  </conditionalFormatting>
  <conditionalFormatting sqref="P21">
    <cfRule type="expression" dxfId="5623" priority="971">
      <formula>P21&lt;Q21/2</formula>
    </cfRule>
  </conditionalFormatting>
  <conditionalFormatting sqref="R21">
    <cfRule type="expression" dxfId="5622" priority="970">
      <formula>R21&lt;S21/2</formula>
    </cfRule>
  </conditionalFormatting>
  <conditionalFormatting sqref="T21">
    <cfRule type="expression" dxfId="5621" priority="969">
      <formula>T21&lt;U21/2</formula>
    </cfRule>
  </conditionalFormatting>
  <conditionalFormatting sqref="V21">
    <cfRule type="expression" dxfId="5620" priority="968">
      <formula>V21&lt;W21/2</formula>
    </cfRule>
  </conditionalFormatting>
  <conditionalFormatting sqref="X21">
    <cfRule type="expression" dxfId="5619" priority="967">
      <formula>X21&lt;Y21/2</formula>
    </cfRule>
  </conditionalFormatting>
  <conditionalFormatting sqref="C22:D22">
    <cfRule type="cellIs" dxfId="5618" priority="966" operator="equal">
      <formula>0</formula>
    </cfRule>
  </conditionalFormatting>
  <conditionalFormatting sqref="B22">
    <cfRule type="expression" dxfId="5617" priority="965">
      <formula>C22=0</formula>
    </cfRule>
  </conditionalFormatting>
  <conditionalFormatting sqref="G22">
    <cfRule type="expression" dxfId="5616" priority="964">
      <formula>G22&lt;H22/2</formula>
    </cfRule>
  </conditionalFormatting>
  <conditionalFormatting sqref="I22">
    <cfRule type="expression" dxfId="5615" priority="963">
      <formula>I22&lt;J22/2</formula>
    </cfRule>
  </conditionalFormatting>
  <conditionalFormatting sqref="E22">
    <cfRule type="expression" dxfId="5614" priority="962">
      <formula>E22&lt;F22/2</formula>
    </cfRule>
  </conditionalFormatting>
  <conditionalFormatting sqref="P22">
    <cfRule type="expression" dxfId="5613" priority="961">
      <formula>P22&lt;Q22/2</formula>
    </cfRule>
  </conditionalFormatting>
  <conditionalFormatting sqref="R22">
    <cfRule type="expression" dxfId="5612" priority="960">
      <formula>R22&lt;S22/2</formula>
    </cfRule>
  </conditionalFormatting>
  <conditionalFormatting sqref="T22">
    <cfRule type="expression" dxfId="5611" priority="959">
      <formula>T22&lt;U22/2</formula>
    </cfRule>
  </conditionalFormatting>
  <conditionalFormatting sqref="V22">
    <cfRule type="expression" dxfId="5610" priority="958">
      <formula>V22&lt;W22/2</formula>
    </cfRule>
  </conditionalFormatting>
  <conditionalFormatting sqref="X22">
    <cfRule type="expression" dxfId="5609" priority="957">
      <formula>X22&lt;Y22/2</formula>
    </cfRule>
  </conditionalFormatting>
  <conditionalFormatting sqref="C23:D23">
    <cfRule type="cellIs" dxfId="5608" priority="956" operator="equal">
      <formula>0</formula>
    </cfRule>
  </conditionalFormatting>
  <conditionalFormatting sqref="B23">
    <cfRule type="expression" dxfId="5607" priority="955">
      <formula>C23=0</formula>
    </cfRule>
  </conditionalFormatting>
  <conditionalFormatting sqref="G23">
    <cfRule type="expression" dxfId="5606" priority="954">
      <formula>G23&lt;H23/2</formula>
    </cfRule>
  </conditionalFormatting>
  <conditionalFormatting sqref="I23">
    <cfRule type="expression" dxfId="5605" priority="953">
      <formula>I23&lt;J23/2</formula>
    </cfRule>
  </conditionalFormatting>
  <conditionalFormatting sqref="E23">
    <cfRule type="expression" dxfId="5604" priority="952">
      <formula>E23&lt;F23/2</formula>
    </cfRule>
  </conditionalFormatting>
  <conditionalFormatting sqref="P23">
    <cfRule type="expression" dxfId="5603" priority="951">
      <formula>P23&lt;Q23/2</formula>
    </cfRule>
  </conditionalFormatting>
  <conditionalFormatting sqref="R23">
    <cfRule type="expression" dxfId="5602" priority="950">
      <formula>R23&lt;S23/2</formula>
    </cfRule>
  </conditionalFormatting>
  <conditionalFormatting sqref="T23">
    <cfRule type="expression" dxfId="5601" priority="949">
      <formula>T23&lt;U23/2</formula>
    </cfRule>
  </conditionalFormatting>
  <conditionalFormatting sqref="V23">
    <cfRule type="expression" dxfId="5600" priority="948">
      <formula>V23&lt;W23/2</formula>
    </cfRule>
  </conditionalFormatting>
  <conditionalFormatting sqref="X23">
    <cfRule type="expression" dxfId="5599" priority="947">
      <formula>X23&lt;Y23/2</formula>
    </cfRule>
  </conditionalFormatting>
  <conditionalFormatting sqref="C24:D24">
    <cfRule type="cellIs" dxfId="5598" priority="946" operator="equal">
      <formula>0</formula>
    </cfRule>
  </conditionalFormatting>
  <conditionalFormatting sqref="B24">
    <cfRule type="expression" dxfId="5597" priority="945">
      <formula>C24=0</formula>
    </cfRule>
  </conditionalFormatting>
  <conditionalFormatting sqref="G24">
    <cfRule type="expression" dxfId="5596" priority="944">
      <formula>G24&lt;H24/2</formula>
    </cfRule>
  </conditionalFormatting>
  <conditionalFormatting sqref="I24">
    <cfRule type="expression" dxfId="5595" priority="943">
      <formula>I24&lt;J24/2</formula>
    </cfRule>
  </conditionalFormatting>
  <conditionalFormatting sqref="E24">
    <cfRule type="expression" dxfId="5594" priority="942">
      <formula>E24&lt;F24/2</formula>
    </cfRule>
  </conditionalFormatting>
  <conditionalFormatting sqref="P24">
    <cfRule type="expression" dxfId="5593" priority="941">
      <formula>P24&lt;Q24/2</formula>
    </cfRule>
  </conditionalFormatting>
  <conditionalFormatting sqref="R24">
    <cfRule type="expression" dxfId="5592" priority="940">
      <formula>R24&lt;S24/2</formula>
    </cfRule>
  </conditionalFormatting>
  <conditionalFormatting sqref="T24">
    <cfRule type="expression" dxfId="5591" priority="939">
      <formula>T24&lt;U24/2</formula>
    </cfRule>
  </conditionalFormatting>
  <conditionalFormatting sqref="V24">
    <cfRule type="expression" dxfId="5590" priority="938">
      <formula>V24&lt;W24/2</formula>
    </cfRule>
  </conditionalFormatting>
  <conditionalFormatting sqref="X24">
    <cfRule type="expression" dxfId="5589" priority="937">
      <formula>X24&lt;Y24/2</formula>
    </cfRule>
  </conditionalFormatting>
  <conditionalFormatting sqref="C25:D25">
    <cfRule type="cellIs" dxfId="5588" priority="936" operator="equal">
      <formula>0</formula>
    </cfRule>
  </conditionalFormatting>
  <conditionalFormatting sqref="B25">
    <cfRule type="expression" dxfId="5587" priority="935">
      <formula>C25=0</formula>
    </cfRule>
  </conditionalFormatting>
  <conditionalFormatting sqref="G25">
    <cfRule type="expression" dxfId="5586" priority="934">
      <formula>G25&lt;H25/2</formula>
    </cfRule>
  </conditionalFormatting>
  <conditionalFormatting sqref="I25">
    <cfRule type="expression" dxfId="5585" priority="933">
      <formula>I25&lt;J25/2</formula>
    </cfRule>
  </conditionalFormatting>
  <conditionalFormatting sqref="E25">
    <cfRule type="expression" dxfId="5584" priority="932">
      <formula>E25&lt;F25/2</formula>
    </cfRule>
  </conditionalFormatting>
  <conditionalFormatting sqref="P25">
    <cfRule type="expression" dxfId="5583" priority="931">
      <formula>P25&lt;Q25/2</formula>
    </cfRule>
  </conditionalFormatting>
  <conditionalFormatting sqref="R25">
    <cfRule type="expression" dxfId="5582" priority="930">
      <formula>R25&lt;S25/2</formula>
    </cfRule>
  </conditionalFormatting>
  <conditionalFormatting sqref="T25">
    <cfRule type="expression" dxfId="5581" priority="929">
      <formula>T25&lt;U25/2</formula>
    </cfRule>
  </conditionalFormatting>
  <conditionalFormatting sqref="V25">
    <cfRule type="expression" dxfId="5580" priority="928">
      <formula>V25&lt;W25/2</formula>
    </cfRule>
  </conditionalFormatting>
  <conditionalFormatting sqref="X25">
    <cfRule type="expression" dxfId="5579" priority="927">
      <formula>X25&lt;Y25/2</formula>
    </cfRule>
  </conditionalFormatting>
  <conditionalFormatting sqref="C26:D26">
    <cfRule type="cellIs" dxfId="5578" priority="926" operator="equal">
      <formula>0</formula>
    </cfRule>
  </conditionalFormatting>
  <conditionalFormatting sqref="B26">
    <cfRule type="expression" dxfId="5577" priority="925">
      <formula>C26=0</formula>
    </cfRule>
  </conditionalFormatting>
  <conditionalFormatting sqref="G26">
    <cfRule type="expression" dxfId="5576" priority="924">
      <formula>G26&lt;H26/2</formula>
    </cfRule>
  </conditionalFormatting>
  <conditionalFormatting sqref="I26">
    <cfRule type="expression" dxfId="5575" priority="923">
      <formula>I26&lt;J26/2</formula>
    </cfRule>
  </conditionalFormatting>
  <conditionalFormatting sqref="E26">
    <cfRule type="expression" dxfId="5574" priority="922">
      <formula>E26&lt;F26/2</formula>
    </cfRule>
  </conditionalFormatting>
  <conditionalFormatting sqref="P26">
    <cfRule type="expression" dxfId="5573" priority="921">
      <formula>P26&lt;Q26/2</formula>
    </cfRule>
  </conditionalFormatting>
  <conditionalFormatting sqref="R26">
    <cfRule type="expression" dxfId="5572" priority="920">
      <formula>R26&lt;S26/2</formula>
    </cfRule>
  </conditionalFormatting>
  <conditionalFormatting sqref="T26">
    <cfRule type="expression" dxfId="5571" priority="919">
      <formula>T26&lt;U26/2</formula>
    </cfRule>
  </conditionalFormatting>
  <conditionalFormatting sqref="V26">
    <cfRule type="expression" dxfId="5570" priority="918">
      <formula>V26&lt;W26/2</formula>
    </cfRule>
  </conditionalFormatting>
  <conditionalFormatting sqref="X26">
    <cfRule type="expression" dxfId="5569" priority="917">
      <formula>X26&lt;Y26/2</formula>
    </cfRule>
  </conditionalFormatting>
  <conditionalFormatting sqref="C27:D27">
    <cfRule type="cellIs" dxfId="5568" priority="916" operator="equal">
      <formula>0</formula>
    </cfRule>
  </conditionalFormatting>
  <conditionalFormatting sqref="B27">
    <cfRule type="expression" dxfId="5567" priority="915">
      <formula>C27=0</formula>
    </cfRule>
  </conditionalFormatting>
  <conditionalFormatting sqref="G27">
    <cfRule type="expression" dxfId="5566" priority="914">
      <formula>G27&lt;H27/2</formula>
    </cfRule>
  </conditionalFormatting>
  <conditionalFormatting sqref="I27">
    <cfRule type="expression" dxfId="5565" priority="913">
      <formula>I27&lt;J27/2</formula>
    </cfRule>
  </conditionalFormatting>
  <conditionalFormatting sqref="E27">
    <cfRule type="expression" dxfId="5564" priority="912">
      <formula>E27&lt;F27/2</formula>
    </cfRule>
  </conditionalFormatting>
  <conditionalFormatting sqref="P27">
    <cfRule type="expression" dxfId="5563" priority="911">
      <formula>P27&lt;Q27/2</formula>
    </cfRule>
  </conditionalFormatting>
  <conditionalFormatting sqref="R27">
    <cfRule type="expression" dxfId="5562" priority="910">
      <formula>R27&lt;S27/2</formula>
    </cfRule>
  </conditionalFormatting>
  <conditionalFormatting sqref="T27">
    <cfRule type="expression" dxfId="5561" priority="909">
      <formula>T27&lt;U27/2</formula>
    </cfRule>
  </conditionalFormatting>
  <conditionalFormatting sqref="V27">
    <cfRule type="expression" dxfId="5560" priority="908">
      <formula>V27&lt;W27/2</formula>
    </cfRule>
  </conditionalFormatting>
  <conditionalFormatting sqref="X27">
    <cfRule type="expression" dxfId="5559" priority="907">
      <formula>X27&lt;Y27/2</formula>
    </cfRule>
  </conditionalFormatting>
  <conditionalFormatting sqref="C28:D28">
    <cfRule type="cellIs" dxfId="5558" priority="906" operator="equal">
      <formula>0</formula>
    </cfRule>
  </conditionalFormatting>
  <conditionalFormatting sqref="B28">
    <cfRule type="expression" dxfId="5557" priority="905">
      <formula>C28=0</formula>
    </cfRule>
  </conditionalFormatting>
  <conditionalFormatting sqref="G28">
    <cfRule type="expression" dxfId="5556" priority="904">
      <formula>G28&lt;H28/2</formula>
    </cfRule>
  </conditionalFormatting>
  <conditionalFormatting sqref="I28">
    <cfRule type="expression" dxfId="5555" priority="903">
      <formula>I28&lt;J28/2</formula>
    </cfRule>
  </conditionalFormatting>
  <conditionalFormatting sqref="E28">
    <cfRule type="expression" dxfId="5554" priority="902">
      <formula>E28&lt;F28/2</formula>
    </cfRule>
  </conditionalFormatting>
  <conditionalFormatting sqref="P28">
    <cfRule type="expression" dxfId="5553" priority="901">
      <formula>P28&lt;Q28/2</formula>
    </cfRule>
  </conditionalFormatting>
  <conditionalFormatting sqref="R28">
    <cfRule type="expression" dxfId="5552" priority="900">
      <formula>R28&lt;S28/2</formula>
    </cfRule>
  </conditionalFormatting>
  <conditionalFormatting sqref="T28">
    <cfRule type="expression" dxfId="5551" priority="899">
      <formula>T28&lt;U28/2</formula>
    </cfRule>
  </conditionalFormatting>
  <conditionalFormatting sqref="V28">
    <cfRule type="expression" dxfId="5550" priority="898">
      <formula>V28&lt;W28/2</formula>
    </cfRule>
  </conditionalFormatting>
  <conditionalFormatting sqref="X28">
    <cfRule type="expression" dxfId="5549" priority="897">
      <formula>X28&lt;Y28/2</formula>
    </cfRule>
  </conditionalFormatting>
  <conditionalFormatting sqref="C29:D29">
    <cfRule type="cellIs" dxfId="5548" priority="896" operator="equal">
      <formula>0</formula>
    </cfRule>
  </conditionalFormatting>
  <conditionalFormatting sqref="B29">
    <cfRule type="expression" dxfId="5547" priority="895">
      <formula>C29=0</formula>
    </cfRule>
  </conditionalFormatting>
  <conditionalFormatting sqref="G29">
    <cfRule type="expression" dxfId="5546" priority="894">
      <formula>G29&lt;H29/2</formula>
    </cfRule>
  </conditionalFormatting>
  <conditionalFormatting sqref="I29">
    <cfRule type="expression" dxfId="5545" priority="893">
      <formula>I29&lt;J29/2</formula>
    </cfRule>
  </conditionalFormatting>
  <conditionalFormatting sqref="E29">
    <cfRule type="expression" dxfId="5544" priority="892">
      <formula>E29&lt;F29/2</formula>
    </cfRule>
  </conditionalFormatting>
  <conditionalFormatting sqref="P29">
    <cfRule type="expression" dxfId="5543" priority="891">
      <formula>P29&lt;Q29/2</formula>
    </cfRule>
  </conditionalFormatting>
  <conditionalFormatting sqref="R29">
    <cfRule type="expression" dxfId="5542" priority="890">
      <formula>R29&lt;S29/2</formula>
    </cfRule>
  </conditionalFormatting>
  <conditionalFormatting sqref="T29">
    <cfRule type="expression" dxfId="5541" priority="889">
      <formula>T29&lt;U29/2</formula>
    </cfRule>
  </conditionalFormatting>
  <conditionalFormatting sqref="V29">
    <cfRule type="expression" dxfId="5540" priority="888">
      <formula>V29&lt;W29/2</formula>
    </cfRule>
  </conditionalFormatting>
  <conditionalFormatting sqref="X29">
    <cfRule type="expression" dxfId="5539" priority="887">
      <formula>X29&lt;Y29/2</formula>
    </cfRule>
  </conditionalFormatting>
  <conditionalFormatting sqref="E5:M5 P5:AB5 K6:K29 Z6:Z29 M6:M29 AB6:AB29 Q6:Q11 E6:F11">
    <cfRule type="expression" dxfId="5538" priority="886">
      <formula>$C$5=0</formula>
    </cfRule>
  </conditionalFormatting>
  <conditionalFormatting sqref="E6:M6 P6:AB6">
    <cfRule type="expression" dxfId="5537" priority="885">
      <formula>$C$6=0</formula>
    </cfRule>
  </conditionalFormatting>
  <conditionalFormatting sqref="E7:M7 P7:AB7">
    <cfRule type="expression" dxfId="5536" priority="884">
      <formula>$C$7=0</formula>
    </cfRule>
  </conditionalFormatting>
  <conditionalFormatting sqref="E8:M8 P8:AB8">
    <cfRule type="expression" dxfId="5535" priority="883">
      <formula>$C$8=0</formula>
    </cfRule>
  </conditionalFormatting>
  <conditionalFormatting sqref="E9:M9 P9:AB9">
    <cfRule type="expression" dxfId="5534" priority="882">
      <formula>$C$9=0</formula>
    </cfRule>
  </conditionalFormatting>
  <conditionalFormatting sqref="E10:M10 P10:AB10">
    <cfRule type="expression" dxfId="5533" priority="881">
      <formula>$C$10=0</formula>
    </cfRule>
  </conditionalFormatting>
  <conditionalFormatting sqref="E11:M11 P11:AB11">
    <cfRule type="expression" dxfId="5532" priority="880">
      <formula>$C$11=0</formula>
    </cfRule>
  </conditionalFormatting>
  <conditionalFormatting sqref="E12:M12 P12:AB12">
    <cfRule type="expression" dxfId="5531" priority="879">
      <formula>$C$12=0</formula>
    </cfRule>
  </conditionalFormatting>
  <conditionalFormatting sqref="E13:M13 P13:AB13">
    <cfRule type="expression" dxfId="5530" priority="878">
      <formula>$C$13=0</formula>
    </cfRule>
  </conditionalFormatting>
  <conditionalFormatting sqref="E14:M14 P14:AB14">
    <cfRule type="expression" dxfId="5529" priority="877">
      <formula>$C$14=0</formula>
    </cfRule>
  </conditionalFormatting>
  <conditionalFormatting sqref="E15:M15 P15:AB15">
    <cfRule type="expression" dxfId="5528" priority="876">
      <formula>$C$15=0</formula>
    </cfRule>
  </conditionalFormatting>
  <conditionalFormatting sqref="E16:M16 P16:AB16">
    <cfRule type="expression" dxfId="5527" priority="875">
      <formula>$C$16=0</formula>
    </cfRule>
  </conditionalFormatting>
  <conditionalFormatting sqref="E17:M17 P17:AB17">
    <cfRule type="expression" dxfId="5526" priority="874">
      <formula>$C$17=0</formula>
    </cfRule>
  </conditionalFormatting>
  <conditionalFormatting sqref="E18:M18 P18:AB18">
    <cfRule type="expression" dxfId="5525" priority="873">
      <formula>$C$18=0</formula>
    </cfRule>
  </conditionalFormatting>
  <conditionalFormatting sqref="E19:M19 P19:AB19">
    <cfRule type="expression" dxfId="5524" priority="872">
      <formula>$C$19=0</formula>
    </cfRule>
  </conditionalFormatting>
  <conditionalFormatting sqref="E20:M20 P20:AB20">
    <cfRule type="expression" dxfId="5523" priority="871">
      <formula>$C$20=0</formula>
    </cfRule>
  </conditionalFormatting>
  <conditionalFormatting sqref="E21:M21 P21:AB21">
    <cfRule type="expression" dxfId="5522" priority="870">
      <formula>$C$21=0</formula>
    </cfRule>
  </conditionalFormatting>
  <conditionalFormatting sqref="E22:M22 P22:AB22">
    <cfRule type="expression" dxfId="5521" priority="869">
      <formula>$C$22=0</formula>
    </cfRule>
  </conditionalFormatting>
  <conditionalFormatting sqref="E23:M23 P23:AB23">
    <cfRule type="expression" dxfId="5520" priority="868">
      <formula>$C$23=0</formula>
    </cfRule>
  </conditionalFormatting>
  <conditionalFormatting sqref="E24:M24 P24:AB24">
    <cfRule type="expression" dxfId="5519" priority="867">
      <formula>$C$24=0</formula>
    </cfRule>
  </conditionalFormatting>
  <conditionalFormatting sqref="E25:M25 P25:AB25">
    <cfRule type="expression" dxfId="5518" priority="866">
      <formula>$C$25=0</formula>
    </cfRule>
  </conditionalFormatting>
  <conditionalFormatting sqref="E26:M26 P26:AB26">
    <cfRule type="expression" dxfId="5517" priority="865">
      <formula>$C$26=0</formula>
    </cfRule>
  </conditionalFormatting>
  <conditionalFormatting sqref="E27:M27 P27:AB27">
    <cfRule type="expression" dxfId="5516" priority="864">
      <formula>$C$27=0</formula>
    </cfRule>
  </conditionalFormatting>
  <conditionalFormatting sqref="E28:M28 P28:AB28">
    <cfRule type="expression" dxfId="5515" priority="863">
      <formula>$C$28=0</formula>
    </cfRule>
  </conditionalFormatting>
  <conditionalFormatting sqref="E29:M29 P29:AB29">
    <cfRule type="expression" dxfId="5514" priority="862">
      <formula>$C$29=0</formula>
    </cfRule>
  </conditionalFormatting>
  <conditionalFormatting sqref="K5:K29">
    <cfRule type="containsErrors" dxfId="5513" priority="860">
      <formula>ISERROR(K5)</formula>
    </cfRule>
    <cfRule type="expression" dxfId="5512" priority="861">
      <formula>K5&lt;50</formula>
    </cfRule>
  </conditionalFormatting>
  <conditionalFormatting sqref="K6">
    <cfRule type="expression" dxfId="5511" priority="859">
      <formula>K6&lt;50</formula>
    </cfRule>
  </conditionalFormatting>
  <conditionalFormatting sqref="K7">
    <cfRule type="expression" dxfId="5510" priority="858">
      <formula>K7&lt;50</formula>
    </cfRule>
  </conditionalFormatting>
  <conditionalFormatting sqref="K8">
    <cfRule type="expression" dxfId="5509" priority="857">
      <formula>K8&lt;50</formula>
    </cfRule>
  </conditionalFormatting>
  <conditionalFormatting sqref="K9">
    <cfRule type="expression" dxfId="5508" priority="856">
      <formula>K9&lt;50</formula>
    </cfRule>
  </conditionalFormatting>
  <conditionalFormatting sqref="K10">
    <cfRule type="expression" dxfId="5507" priority="855">
      <formula>K10&lt;50</formula>
    </cfRule>
  </conditionalFormatting>
  <conditionalFormatting sqref="K11">
    <cfRule type="expression" dxfId="5506" priority="854">
      <formula>K11&lt;50</formula>
    </cfRule>
  </conditionalFormatting>
  <conditionalFormatting sqref="K12">
    <cfRule type="expression" dxfId="5505" priority="853">
      <formula>K12&lt;50</formula>
    </cfRule>
  </conditionalFormatting>
  <conditionalFormatting sqref="K13">
    <cfRule type="expression" dxfId="5504" priority="852">
      <formula>K13&lt;50</formula>
    </cfRule>
  </conditionalFormatting>
  <conditionalFormatting sqref="K14">
    <cfRule type="expression" dxfId="5503" priority="851">
      <formula>K14&lt;50</formula>
    </cfRule>
  </conditionalFormatting>
  <conditionalFormatting sqref="K15">
    <cfRule type="expression" dxfId="5502" priority="850">
      <formula>K15&lt;50</formula>
    </cfRule>
  </conditionalFormatting>
  <conditionalFormatting sqref="K16">
    <cfRule type="expression" dxfId="5501" priority="849">
      <formula>K16&lt;50</formula>
    </cfRule>
  </conditionalFormatting>
  <conditionalFormatting sqref="K17">
    <cfRule type="expression" dxfId="5500" priority="848">
      <formula>K17&lt;50</formula>
    </cfRule>
  </conditionalFormatting>
  <conditionalFormatting sqref="K18">
    <cfRule type="expression" dxfId="5499" priority="847">
      <formula>K18&lt;50</formula>
    </cfRule>
  </conditionalFormatting>
  <conditionalFormatting sqref="K19">
    <cfRule type="expression" dxfId="5498" priority="846">
      <formula>K19&lt;50</formula>
    </cfRule>
  </conditionalFormatting>
  <conditionalFormatting sqref="K20">
    <cfRule type="expression" dxfId="5497" priority="845">
      <formula>K20&lt;50</formula>
    </cfRule>
  </conditionalFormatting>
  <conditionalFormatting sqref="K21">
    <cfRule type="expression" dxfId="5496" priority="844">
      <formula>K21&lt;50</formula>
    </cfRule>
  </conditionalFormatting>
  <conditionalFormatting sqref="K22">
    <cfRule type="expression" dxfId="5495" priority="843">
      <formula>K22&lt;50</formula>
    </cfRule>
  </conditionalFormatting>
  <conditionalFormatting sqref="K23">
    <cfRule type="expression" dxfId="5494" priority="842">
      <formula>K23&lt;50</formula>
    </cfRule>
  </conditionalFormatting>
  <conditionalFormatting sqref="K24">
    <cfRule type="expression" dxfId="5493" priority="841">
      <formula>K24&lt;50</formula>
    </cfRule>
  </conditionalFormatting>
  <conditionalFormatting sqref="K25">
    <cfRule type="expression" dxfId="5492" priority="840">
      <formula>K25&lt;50</formula>
    </cfRule>
  </conditionalFormatting>
  <conditionalFormatting sqref="K26">
    <cfRule type="expression" dxfId="5491" priority="839">
      <formula>K26&lt;50</formula>
    </cfRule>
  </conditionalFormatting>
  <conditionalFormatting sqref="K27">
    <cfRule type="expression" dxfId="5490" priority="838">
      <formula>K27&lt;50</formula>
    </cfRule>
  </conditionalFormatting>
  <conditionalFormatting sqref="K28">
    <cfRule type="expression" dxfId="5489" priority="837">
      <formula>K28&lt;50</formula>
    </cfRule>
  </conditionalFormatting>
  <conditionalFormatting sqref="K29">
    <cfRule type="expression" dxfId="5488" priority="836">
      <formula>K29&lt;50</formula>
    </cfRule>
  </conditionalFormatting>
  <conditionalFormatting sqref="Z5:Z29">
    <cfRule type="containsErrors" dxfId="5487" priority="834">
      <formula>ISERROR(Z5)</formula>
    </cfRule>
    <cfRule type="expression" dxfId="5486" priority="835">
      <formula>Z5&lt;50</formula>
    </cfRule>
  </conditionalFormatting>
  <conditionalFormatting sqref="Z6">
    <cfRule type="expression" dxfId="5485" priority="833">
      <formula>Z6&lt;50</formula>
    </cfRule>
  </conditionalFormatting>
  <conditionalFormatting sqref="Z7">
    <cfRule type="expression" dxfId="5484" priority="832">
      <formula>Z7&lt;50</formula>
    </cfRule>
  </conditionalFormatting>
  <conditionalFormatting sqref="Z8">
    <cfRule type="expression" dxfId="5483" priority="831">
      <formula>Z8&lt;50</formula>
    </cfRule>
  </conditionalFormatting>
  <conditionalFormatting sqref="Z9">
    <cfRule type="expression" dxfId="5482" priority="830">
      <formula>Z9&lt;50</formula>
    </cfRule>
  </conditionalFormatting>
  <conditionalFormatting sqref="Z10">
    <cfRule type="expression" dxfId="5481" priority="829">
      <formula>Z10&lt;50</formula>
    </cfRule>
  </conditionalFormatting>
  <conditionalFormatting sqref="Z11">
    <cfRule type="expression" dxfId="5480" priority="828">
      <formula>Z11&lt;50</formula>
    </cfRule>
  </conditionalFormatting>
  <conditionalFormatting sqref="Z12">
    <cfRule type="expression" dxfId="5479" priority="827">
      <formula>Z12&lt;50</formula>
    </cfRule>
  </conditionalFormatting>
  <conditionalFormatting sqref="Z13">
    <cfRule type="expression" dxfId="5478" priority="826">
      <formula>Z13&lt;50</formula>
    </cfRule>
  </conditionalFormatting>
  <conditionalFormatting sqref="Z14">
    <cfRule type="expression" dxfId="5477" priority="825">
      <formula>Z14&lt;50</formula>
    </cfRule>
  </conditionalFormatting>
  <conditionalFormatting sqref="Z15">
    <cfRule type="expression" dxfId="5476" priority="824">
      <formula>Z15&lt;50</formula>
    </cfRule>
  </conditionalFormatting>
  <conditionalFormatting sqref="Z16">
    <cfRule type="expression" dxfId="5475" priority="823">
      <formula>Z16&lt;50</formula>
    </cfRule>
  </conditionalFormatting>
  <conditionalFormatting sqref="Z17">
    <cfRule type="expression" dxfId="5474" priority="822">
      <formula>Z17&lt;50</formula>
    </cfRule>
  </conditionalFormatting>
  <conditionalFormatting sqref="Z18">
    <cfRule type="expression" dxfId="5473" priority="821">
      <formula>Z18&lt;50</formula>
    </cfRule>
  </conditionalFormatting>
  <conditionalFormatting sqref="Z19">
    <cfRule type="expression" dxfId="5472" priority="820">
      <formula>Z19&lt;50</formula>
    </cfRule>
  </conditionalFormatting>
  <conditionalFormatting sqref="Z20">
    <cfRule type="expression" dxfId="5471" priority="819">
      <formula>Z20&lt;50</formula>
    </cfRule>
  </conditionalFormatting>
  <conditionalFormatting sqref="Z21">
    <cfRule type="expression" dxfId="5470" priority="818">
      <formula>Z21&lt;50</formula>
    </cfRule>
  </conditionalFormatting>
  <conditionalFormatting sqref="Z22">
    <cfRule type="expression" dxfId="5469" priority="817">
      <formula>Z22&lt;50</formula>
    </cfRule>
  </conditionalFormatting>
  <conditionalFormatting sqref="Z23">
    <cfRule type="expression" dxfId="5468" priority="816">
      <formula>Z23&lt;50</formula>
    </cfRule>
  </conditionalFormatting>
  <conditionalFormatting sqref="Z24">
    <cfRule type="expression" dxfId="5467" priority="815">
      <formula>Z24&lt;50</formula>
    </cfRule>
  </conditionalFormatting>
  <conditionalFormatting sqref="Z25">
    <cfRule type="expression" dxfId="5466" priority="814">
      <formula>Z25&lt;50</formula>
    </cfRule>
  </conditionalFormatting>
  <conditionalFormatting sqref="Z26">
    <cfRule type="expression" dxfId="5465" priority="813">
      <formula>Z26&lt;50</formula>
    </cfRule>
  </conditionalFormatting>
  <conditionalFormatting sqref="Z27">
    <cfRule type="expression" dxfId="5464" priority="812">
      <formula>Z27&lt;50</formula>
    </cfRule>
  </conditionalFormatting>
  <conditionalFormatting sqref="Z28">
    <cfRule type="expression" dxfId="5463" priority="811">
      <formula>Z28&lt;50</formula>
    </cfRule>
  </conditionalFormatting>
  <conditionalFormatting sqref="Z29">
    <cfRule type="expression" dxfId="5462" priority="810">
      <formula>Z29&lt;50</formula>
    </cfRule>
  </conditionalFormatting>
  <conditionalFormatting sqref="G5">
    <cfRule type="expression" dxfId="5461" priority="809">
      <formula>G5&lt;H5/2</formula>
    </cfRule>
  </conditionalFormatting>
  <conditionalFormatting sqref="E5:E11">
    <cfRule type="expression" dxfId="5460" priority="808">
      <formula>E5&lt;F5/2</formula>
    </cfRule>
  </conditionalFormatting>
  <conditionalFormatting sqref="G6">
    <cfRule type="expression" dxfId="5459" priority="807">
      <formula>G6&lt;H6/2</formula>
    </cfRule>
  </conditionalFormatting>
  <conditionalFormatting sqref="E6">
    <cfRule type="expression" dxfId="5458" priority="806">
      <formula>E6&lt;F6/2</formula>
    </cfRule>
  </conditionalFormatting>
  <conditionalFormatting sqref="G7">
    <cfRule type="expression" dxfId="5457" priority="805">
      <formula>G7&lt;H7/2</formula>
    </cfRule>
  </conditionalFormatting>
  <conditionalFormatting sqref="E7">
    <cfRule type="expression" dxfId="5456" priority="804">
      <formula>E7&lt;F7/2</formula>
    </cfRule>
  </conditionalFormatting>
  <conditionalFormatting sqref="G8">
    <cfRule type="expression" dxfId="5455" priority="803">
      <formula>G8&lt;H8/2</formula>
    </cfRule>
  </conditionalFormatting>
  <conditionalFormatting sqref="E8">
    <cfRule type="expression" dxfId="5454" priority="802">
      <formula>E8&lt;F8/2</formula>
    </cfRule>
  </conditionalFormatting>
  <conditionalFormatting sqref="G9">
    <cfRule type="expression" dxfId="5453" priority="801">
      <formula>G9&lt;H9/2</formula>
    </cfRule>
  </conditionalFormatting>
  <conditionalFormatting sqref="E9">
    <cfRule type="expression" dxfId="5452" priority="800">
      <formula>E9&lt;F9/2</formula>
    </cfRule>
  </conditionalFormatting>
  <conditionalFormatting sqref="G10">
    <cfRule type="expression" dxfId="5451" priority="799">
      <formula>G10&lt;H10/2</formula>
    </cfRule>
  </conditionalFormatting>
  <conditionalFormatting sqref="E10">
    <cfRule type="expression" dxfId="5450" priority="798">
      <formula>E10&lt;F10/2</formula>
    </cfRule>
  </conditionalFormatting>
  <conditionalFormatting sqref="G11">
    <cfRule type="expression" dxfId="5449" priority="797">
      <formula>G11&lt;H11/2</formula>
    </cfRule>
  </conditionalFormatting>
  <conditionalFormatting sqref="E11">
    <cfRule type="expression" dxfId="5448" priority="796">
      <formula>E11&lt;F11/2</formula>
    </cfRule>
  </conditionalFormatting>
  <conditionalFormatting sqref="E5:H5 H6:H11 E6:F11">
    <cfRule type="expression" dxfId="5447" priority="795">
      <formula>$C$5=0</formula>
    </cfRule>
  </conditionalFormatting>
  <conditionalFormatting sqref="E6:H6">
    <cfRule type="expression" dxfId="5446" priority="794">
      <formula>$C$6=0</formula>
    </cfRule>
  </conditionalFormatting>
  <conditionalFormatting sqref="E7:H7">
    <cfRule type="expression" dxfId="5445" priority="793">
      <formula>$C$7=0</formula>
    </cfRule>
  </conditionalFormatting>
  <conditionalFormatting sqref="E8:H8">
    <cfRule type="expression" dxfId="5444" priority="792">
      <formula>$C$8=0</formula>
    </cfRule>
  </conditionalFormatting>
  <conditionalFormatting sqref="E9:H9">
    <cfRule type="expression" dxfId="5443" priority="791">
      <formula>$C$9=0</formula>
    </cfRule>
  </conditionalFormatting>
  <conditionalFormatting sqref="E10:H10">
    <cfRule type="expression" dxfId="5442" priority="790">
      <formula>$C$10=0</formula>
    </cfRule>
  </conditionalFormatting>
  <conditionalFormatting sqref="E11:H11">
    <cfRule type="expression" dxfId="5441" priority="789">
      <formula>$C$11=0</formula>
    </cfRule>
  </conditionalFormatting>
  <conditionalFormatting sqref="R5">
    <cfRule type="expression" dxfId="5440" priority="788">
      <formula>R5&lt;S5/2</formula>
    </cfRule>
  </conditionalFormatting>
  <conditionalFormatting sqref="P5">
    <cfRule type="expression" dxfId="5439" priority="787">
      <formula>P5&lt;Q5/2</formula>
    </cfRule>
  </conditionalFormatting>
  <conditionalFormatting sqref="R6">
    <cfRule type="expression" dxfId="5438" priority="786">
      <formula>R6&lt;S6/2</formula>
    </cfRule>
  </conditionalFormatting>
  <conditionalFormatting sqref="P6">
    <cfRule type="expression" dxfId="5437" priority="785">
      <formula>P6&lt;Q6/2</formula>
    </cfRule>
  </conditionalFormatting>
  <conditionalFormatting sqref="R7">
    <cfRule type="expression" dxfId="5436" priority="784">
      <formula>R7&lt;S7/2</formula>
    </cfRule>
  </conditionalFormatting>
  <conditionalFormatting sqref="P7">
    <cfRule type="expression" dxfId="5435" priority="783">
      <formula>P7&lt;Q7/2</formula>
    </cfRule>
  </conditionalFormatting>
  <conditionalFormatting sqref="R8">
    <cfRule type="expression" dxfId="5434" priority="782">
      <formula>R8&lt;S8/2</formula>
    </cfRule>
  </conditionalFormatting>
  <conditionalFormatting sqref="P8">
    <cfRule type="expression" dxfId="5433" priority="781">
      <formula>P8&lt;Q8/2</formula>
    </cfRule>
  </conditionalFormatting>
  <conditionalFormatting sqref="R9">
    <cfRule type="expression" dxfId="5432" priority="780">
      <formula>R9&lt;S9/2</formula>
    </cfRule>
  </conditionalFormatting>
  <conditionalFormatting sqref="P9">
    <cfRule type="expression" dxfId="5431" priority="779">
      <formula>P9&lt;Q9/2</formula>
    </cfRule>
  </conditionalFormatting>
  <conditionalFormatting sqref="R10">
    <cfRule type="expression" dxfId="5430" priority="778">
      <formula>R10&lt;S10/2</formula>
    </cfRule>
  </conditionalFormatting>
  <conditionalFormatting sqref="P10">
    <cfRule type="expression" dxfId="5429" priority="777">
      <formula>P10&lt;Q10/2</formula>
    </cfRule>
  </conditionalFormatting>
  <conditionalFormatting sqref="R11">
    <cfRule type="expression" dxfId="5428" priority="776">
      <formula>R11&lt;S11/2</formula>
    </cfRule>
  </conditionalFormatting>
  <conditionalFormatting sqref="P11">
    <cfRule type="expression" dxfId="5427" priority="775">
      <formula>P11&lt;Q11/2</formula>
    </cfRule>
  </conditionalFormatting>
  <conditionalFormatting sqref="P5:S5 S6:S11 Q6:Q11">
    <cfRule type="expression" dxfId="5426" priority="774">
      <formula>$C$5=0</formula>
    </cfRule>
  </conditionalFormatting>
  <conditionalFormatting sqref="P6:S6">
    <cfRule type="expression" dxfId="5425" priority="773">
      <formula>$C$6=0</formula>
    </cfRule>
  </conditionalFormatting>
  <conditionalFormatting sqref="P7:S7">
    <cfRule type="expression" dxfId="5424" priority="772">
      <formula>$C$7=0</formula>
    </cfRule>
  </conditionalFormatting>
  <conditionalFormatting sqref="P8:S8">
    <cfRule type="expression" dxfId="5423" priority="771">
      <formula>$C$8=0</formula>
    </cfRule>
  </conditionalFormatting>
  <conditionalFormatting sqref="P9:S9">
    <cfRule type="expression" dxfId="5422" priority="770">
      <formula>$C$9=0</formula>
    </cfRule>
  </conditionalFormatting>
  <conditionalFormatting sqref="P10:S10">
    <cfRule type="expression" dxfId="5421" priority="769">
      <formula>$C$10=0</formula>
    </cfRule>
  </conditionalFormatting>
  <conditionalFormatting sqref="P11:S11">
    <cfRule type="expression" dxfId="5420" priority="768">
      <formula>$C$11=0</formula>
    </cfRule>
  </conditionalFormatting>
  <conditionalFormatting sqref="AC5:AE5">
    <cfRule type="expression" dxfId="5419" priority="766">
      <formula>C5=0</formula>
    </cfRule>
    <cfRule type="iconSet" priority="767">
      <iconSet iconSet="3Arrows" reverse="1">
        <cfvo type="percent" val="0"/>
        <cfvo type="num" val="1"/>
        <cfvo type="num" val="2"/>
      </iconSet>
    </cfRule>
  </conditionalFormatting>
  <conditionalFormatting sqref="AC6:AE6">
    <cfRule type="expression" dxfId="5418" priority="764">
      <formula>C6=0</formula>
    </cfRule>
    <cfRule type="iconSet" priority="765">
      <iconSet iconSet="3Arrows" reverse="1">
        <cfvo type="percent" val="0"/>
        <cfvo type="num" val="1"/>
        <cfvo type="num" val="2"/>
      </iconSet>
    </cfRule>
  </conditionalFormatting>
  <conditionalFormatting sqref="AC7:AE7">
    <cfRule type="expression" dxfId="5417" priority="762">
      <formula>C7=0</formula>
    </cfRule>
    <cfRule type="iconSet" priority="763">
      <iconSet iconSet="3Arrows" reverse="1">
        <cfvo type="percent" val="0"/>
        <cfvo type="num" val="1"/>
        <cfvo type="num" val="2"/>
      </iconSet>
    </cfRule>
  </conditionalFormatting>
  <conditionalFormatting sqref="AC8:AE8">
    <cfRule type="expression" dxfId="5416" priority="760">
      <formula>C8=0</formula>
    </cfRule>
    <cfRule type="iconSet" priority="761">
      <iconSet iconSet="3Arrows" reverse="1">
        <cfvo type="percent" val="0"/>
        <cfvo type="num" val="1"/>
        <cfvo type="num" val="2"/>
      </iconSet>
    </cfRule>
  </conditionalFormatting>
  <conditionalFormatting sqref="AC9:AE9">
    <cfRule type="expression" dxfId="5415" priority="758">
      <formula>C9=0</formula>
    </cfRule>
    <cfRule type="iconSet" priority="759">
      <iconSet iconSet="3Arrows" reverse="1">
        <cfvo type="percent" val="0"/>
        <cfvo type="num" val="1"/>
        <cfvo type="num" val="2"/>
      </iconSet>
    </cfRule>
  </conditionalFormatting>
  <conditionalFormatting sqref="AC10:AE10">
    <cfRule type="expression" dxfId="5414" priority="756">
      <formula>C10=0</formula>
    </cfRule>
    <cfRule type="iconSet" priority="757">
      <iconSet iconSet="3Arrows" reverse="1">
        <cfvo type="percent" val="0"/>
        <cfvo type="num" val="1"/>
        <cfvo type="num" val="2"/>
      </iconSet>
    </cfRule>
  </conditionalFormatting>
  <conditionalFormatting sqref="AC11:AE11">
    <cfRule type="expression" dxfId="5413" priority="754">
      <formula>C11=0</formula>
    </cfRule>
    <cfRule type="iconSet" priority="755">
      <iconSet iconSet="3Arrows" reverse="1">
        <cfvo type="percent" val="0"/>
        <cfvo type="num" val="1"/>
        <cfvo type="num" val="2"/>
      </iconSet>
    </cfRule>
  </conditionalFormatting>
  <conditionalFormatting sqref="AC12:AE12">
    <cfRule type="expression" dxfId="5412" priority="752">
      <formula>C12=0</formula>
    </cfRule>
    <cfRule type="iconSet" priority="753">
      <iconSet iconSet="3Arrows" reverse="1">
        <cfvo type="percent" val="0"/>
        <cfvo type="num" val="1"/>
        <cfvo type="num" val="2"/>
      </iconSet>
    </cfRule>
  </conditionalFormatting>
  <conditionalFormatting sqref="AC13:AE13">
    <cfRule type="expression" dxfId="5411" priority="750">
      <formula>C13=0</formula>
    </cfRule>
    <cfRule type="iconSet" priority="751">
      <iconSet iconSet="3Arrows" reverse="1">
        <cfvo type="percent" val="0"/>
        <cfvo type="num" val="1"/>
        <cfvo type="num" val="2"/>
      </iconSet>
    </cfRule>
  </conditionalFormatting>
  <conditionalFormatting sqref="AC14:AE14">
    <cfRule type="expression" dxfId="5410" priority="748">
      <formula>C14=0</formula>
    </cfRule>
    <cfRule type="iconSet" priority="749">
      <iconSet iconSet="3Arrows" reverse="1">
        <cfvo type="percent" val="0"/>
        <cfvo type="num" val="1"/>
        <cfvo type="num" val="2"/>
      </iconSet>
    </cfRule>
  </conditionalFormatting>
  <conditionalFormatting sqref="AC15:AE15">
    <cfRule type="expression" dxfId="5409" priority="746">
      <formula>C15=0</formula>
    </cfRule>
    <cfRule type="iconSet" priority="747">
      <iconSet iconSet="3Arrows" reverse="1">
        <cfvo type="percent" val="0"/>
        <cfvo type="num" val="1"/>
        <cfvo type="num" val="2"/>
      </iconSet>
    </cfRule>
  </conditionalFormatting>
  <conditionalFormatting sqref="AC16:AE16">
    <cfRule type="expression" dxfId="5408" priority="744">
      <formula>C16=0</formula>
    </cfRule>
    <cfRule type="iconSet" priority="745">
      <iconSet iconSet="3Arrows" reverse="1">
        <cfvo type="percent" val="0"/>
        <cfvo type="num" val="1"/>
        <cfvo type="num" val="2"/>
      </iconSet>
    </cfRule>
  </conditionalFormatting>
  <conditionalFormatting sqref="AC17:AE17">
    <cfRule type="expression" dxfId="5407" priority="742">
      <formula>C17=0</formula>
    </cfRule>
    <cfRule type="iconSet" priority="743">
      <iconSet iconSet="3Arrows" reverse="1">
        <cfvo type="percent" val="0"/>
        <cfvo type="num" val="1"/>
        <cfvo type="num" val="2"/>
      </iconSet>
    </cfRule>
  </conditionalFormatting>
  <conditionalFormatting sqref="AC18:AE18">
    <cfRule type="expression" dxfId="5406" priority="740">
      <formula>C18=0</formula>
    </cfRule>
    <cfRule type="iconSet" priority="741">
      <iconSet iconSet="3Arrows" reverse="1">
        <cfvo type="percent" val="0"/>
        <cfvo type="num" val="1"/>
        <cfvo type="num" val="2"/>
      </iconSet>
    </cfRule>
  </conditionalFormatting>
  <conditionalFormatting sqref="AC19:AE19">
    <cfRule type="expression" dxfId="5405" priority="738">
      <formula>C19=0</formula>
    </cfRule>
    <cfRule type="iconSet" priority="739">
      <iconSet iconSet="3Arrows" reverse="1">
        <cfvo type="percent" val="0"/>
        <cfvo type="num" val="1"/>
        <cfvo type="num" val="2"/>
      </iconSet>
    </cfRule>
  </conditionalFormatting>
  <conditionalFormatting sqref="AC20:AE20">
    <cfRule type="expression" dxfId="5404" priority="736">
      <formula>C20=0</formula>
    </cfRule>
    <cfRule type="iconSet" priority="737">
      <iconSet iconSet="3Arrows" reverse="1">
        <cfvo type="percent" val="0"/>
        <cfvo type="num" val="1"/>
        <cfvo type="num" val="2"/>
      </iconSet>
    </cfRule>
  </conditionalFormatting>
  <conditionalFormatting sqref="AC21:AE21">
    <cfRule type="expression" dxfId="5403" priority="734">
      <formula>C21=0</formula>
    </cfRule>
    <cfRule type="iconSet" priority="735">
      <iconSet iconSet="3Arrows" reverse="1">
        <cfvo type="percent" val="0"/>
        <cfvo type="num" val="1"/>
        <cfvo type="num" val="2"/>
      </iconSet>
    </cfRule>
  </conditionalFormatting>
  <conditionalFormatting sqref="AC22:AE22">
    <cfRule type="expression" dxfId="5402" priority="732">
      <formula>C22=0</formula>
    </cfRule>
    <cfRule type="iconSet" priority="733">
      <iconSet iconSet="3Arrows" reverse="1">
        <cfvo type="percent" val="0"/>
        <cfvo type="num" val="1"/>
        <cfvo type="num" val="2"/>
      </iconSet>
    </cfRule>
  </conditionalFormatting>
  <conditionalFormatting sqref="AC23:AE23">
    <cfRule type="expression" dxfId="5401" priority="730">
      <formula>C23=0</formula>
    </cfRule>
    <cfRule type="iconSet" priority="731">
      <iconSet iconSet="3Arrows" reverse="1">
        <cfvo type="percent" val="0"/>
        <cfvo type="num" val="1"/>
        <cfvo type="num" val="2"/>
      </iconSet>
    </cfRule>
  </conditionalFormatting>
  <conditionalFormatting sqref="AC24:AE24">
    <cfRule type="expression" dxfId="5400" priority="728">
      <formula>C24=0</formula>
    </cfRule>
    <cfRule type="iconSet" priority="729">
      <iconSet iconSet="3Arrows" reverse="1">
        <cfvo type="percent" val="0"/>
        <cfvo type="num" val="1"/>
        <cfvo type="num" val="2"/>
      </iconSet>
    </cfRule>
  </conditionalFormatting>
  <conditionalFormatting sqref="AC25:AE25">
    <cfRule type="expression" dxfId="5399" priority="726">
      <formula>C25=0</formula>
    </cfRule>
    <cfRule type="iconSet" priority="727">
      <iconSet iconSet="3Arrows" reverse="1">
        <cfvo type="percent" val="0"/>
        <cfvo type="num" val="1"/>
        <cfvo type="num" val="2"/>
      </iconSet>
    </cfRule>
  </conditionalFormatting>
  <conditionalFormatting sqref="AC26:AE26">
    <cfRule type="expression" dxfId="5398" priority="724">
      <formula>C26=0</formula>
    </cfRule>
    <cfRule type="iconSet" priority="725">
      <iconSet iconSet="3Arrows" reverse="1">
        <cfvo type="percent" val="0"/>
        <cfvo type="num" val="1"/>
        <cfvo type="num" val="2"/>
      </iconSet>
    </cfRule>
  </conditionalFormatting>
  <conditionalFormatting sqref="AC27:AE27">
    <cfRule type="expression" dxfId="5397" priority="722">
      <formula>C27=0</formula>
    </cfRule>
    <cfRule type="iconSet" priority="723">
      <iconSet iconSet="3Arrows" reverse="1">
        <cfvo type="percent" val="0"/>
        <cfvo type="num" val="1"/>
        <cfvo type="num" val="2"/>
      </iconSet>
    </cfRule>
  </conditionalFormatting>
  <conditionalFormatting sqref="AC28:AE28">
    <cfRule type="expression" dxfId="5396" priority="720">
      <formula>C28=0</formula>
    </cfRule>
    <cfRule type="iconSet" priority="721">
      <iconSet iconSet="3Arrows" reverse="1">
        <cfvo type="percent" val="0"/>
        <cfvo type="num" val="1"/>
        <cfvo type="num" val="2"/>
      </iconSet>
    </cfRule>
  </conditionalFormatting>
  <conditionalFormatting sqref="AC29:AE29">
    <cfRule type="expression" dxfId="5395" priority="718">
      <formula>C29=0</formula>
    </cfRule>
    <cfRule type="iconSet" priority="719">
      <iconSet iconSet="3Arrows" reverse="1">
        <cfvo type="percent" val="0"/>
        <cfvo type="num" val="1"/>
        <cfvo type="num" val="2"/>
      </iconSet>
    </cfRule>
  </conditionalFormatting>
  <conditionalFormatting sqref="AC5:AE29">
    <cfRule type="containsErrors" dxfId="5394" priority="717">
      <formula>ISERROR(AC5)</formula>
    </cfRule>
  </conditionalFormatting>
  <conditionalFormatting sqref="M5:M29">
    <cfRule type="expression" dxfId="5393" priority="716">
      <formula>$C$5=0</formula>
    </cfRule>
  </conditionalFormatting>
  <conditionalFormatting sqref="M6">
    <cfRule type="expression" dxfId="5392" priority="715">
      <formula>$C$6=0</formula>
    </cfRule>
  </conditionalFormatting>
  <conditionalFormatting sqref="M7">
    <cfRule type="expression" dxfId="5391" priority="714">
      <formula>$C$7=0</formula>
    </cfRule>
  </conditionalFormatting>
  <conditionalFormatting sqref="M8">
    <cfRule type="expression" dxfId="5390" priority="713">
      <formula>$C$8=0</formula>
    </cfRule>
  </conditionalFormatting>
  <conditionalFormatting sqref="M9">
    <cfRule type="expression" dxfId="5389" priority="712">
      <formula>$C$9=0</formula>
    </cfRule>
  </conditionalFormatting>
  <conditionalFormatting sqref="M10">
    <cfRule type="expression" dxfId="5388" priority="711">
      <formula>$C$10=0</formula>
    </cfRule>
  </conditionalFormatting>
  <conditionalFormatting sqref="M11">
    <cfRule type="expression" dxfId="5387" priority="710">
      <formula>$C$11=0</formula>
    </cfRule>
  </conditionalFormatting>
  <conditionalFormatting sqref="M12">
    <cfRule type="expression" dxfId="5386" priority="709">
      <formula>$C$12=0</formula>
    </cfRule>
  </conditionalFormatting>
  <conditionalFormatting sqref="M13">
    <cfRule type="expression" dxfId="5385" priority="708">
      <formula>$C$13=0</formula>
    </cfRule>
  </conditionalFormatting>
  <conditionalFormatting sqref="M14">
    <cfRule type="expression" dxfId="5384" priority="707">
      <formula>$C$14=0</formula>
    </cfRule>
  </conditionalFormatting>
  <conditionalFormatting sqref="M15">
    <cfRule type="expression" dxfId="5383" priority="706">
      <formula>$C$15=0</formula>
    </cfRule>
  </conditionalFormatting>
  <conditionalFormatting sqref="M16">
    <cfRule type="expression" dxfId="5382" priority="705">
      <formula>$C$16=0</formula>
    </cfRule>
  </conditionalFormatting>
  <conditionalFormatting sqref="M17">
    <cfRule type="expression" dxfId="5381" priority="704">
      <formula>$C$17=0</formula>
    </cfRule>
  </conditionalFormatting>
  <conditionalFormatting sqref="M18">
    <cfRule type="expression" dxfId="5380" priority="703">
      <formula>$C$18=0</formula>
    </cfRule>
  </conditionalFormatting>
  <conditionalFormatting sqref="M19">
    <cfRule type="expression" dxfId="5379" priority="702">
      <formula>$C$19=0</formula>
    </cfRule>
  </conditionalFormatting>
  <conditionalFormatting sqref="M20">
    <cfRule type="expression" dxfId="5378" priority="701">
      <formula>$C$20=0</formula>
    </cfRule>
  </conditionalFormatting>
  <conditionalFormatting sqref="M21">
    <cfRule type="expression" dxfId="5377" priority="700">
      <formula>$C$21=0</formula>
    </cfRule>
  </conditionalFormatting>
  <conditionalFormatting sqref="M22">
    <cfRule type="expression" dxfId="5376" priority="699">
      <formula>$C$22=0</formula>
    </cfRule>
  </conditionalFormatting>
  <conditionalFormatting sqref="M23">
    <cfRule type="expression" dxfId="5375" priority="698">
      <formula>$C$23=0</formula>
    </cfRule>
  </conditionalFormatting>
  <conditionalFormatting sqref="M24">
    <cfRule type="expression" dxfId="5374" priority="697">
      <formula>$C$24=0</formula>
    </cfRule>
  </conditionalFormatting>
  <conditionalFormatting sqref="M25">
    <cfRule type="expression" dxfId="5373" priority="696">
      <formula>$C$25=0</formula>
    </cfRule>
  </conditionalFormatting>
  <conditionalFormatting sqref="M26">
    <cfRule type="expression" dxfId="5372" priority="695">
      <formula>$C$26=0</formula>
    </cfRule>
  </conditionalFormatting>
  <conditionalFormatting sqref="M27">
    <cfRule type="expression" dxfId="5371" priority="694">
      <formula>$C$27=0</formula>
    </cfRule>
  </conditionalFormatting>
  <conditionalFormatting sqref="M28">
    <cfRule type="expression" dxfId="5370" priority="693">
      <formula>$C$28=0</formula>
    </cfRule>
  </conditionalFormatting>
  <conditionalFormatting sqref="M29">
    <cfRule type="expression" dxfId="5369" priority="692">
      <formula>$C$29=0</formula>
    </cfRule>
  </conditionalFormatting>
  <conditionalFormatting sqref="M5:M29">
    <cfRule type="expression" dxfId="5368" priority="691">
      <formula>$C$5=0</formula>
    </cfRule>
  </conditionalFormatting>
  <conditionalFormatting sqref="M6">
    <cfRule type="expression" dxfId="5367" priority="690">
      <formula>$C$6=0</formula>
    </cfRule>
  </conditionalFormatting>
  <conditionalFormatting sqref="M7">
    <cfRule type="expression" dxfId="5366" priority="689">
      <formula>$C$7=0</formula>
    </cfRule>
  </conditionalFormatting>
  <conditionalFormatting sqref="M8">
    <cfRule type="expression" dxfId="5365" priority="688">
      <formula>$C$8=0</formula>
    </cfRule>
  </conditionalFormatting>
  <conditionalFormatting sqref="M9">
    <cfRule type="expression" dxfId="5364" priority="687">
      <formula>$C$9=0</formula>
    </cfRule>
  </conditionalFormatting>
  <conditionalFormatting sqref="M10">
    <cfRule type="expression" dxfId="5363" priority="686">
      <formula>$C$10=0</formula>
    </cfRule>
  </conditionalFormatting>
  <conditionalFormatting sqref="M11">
    <cfRule type="expression" dxfId="5362" priority="685">
      <formula>$C$11=0</formula>
    </cfRule>
  </conditionalFormatting>
  <conditionalFormatting sqref="M12">
    <cfRule type="expression" dxfId="5361" priority="684">
      <formula>$C$12=0</formula>
    </cfRule>
  </conditionalFormatting>
  <conditionalFormatting sqref="M13">
    <cfRule type="expression" dxfId="5360" priority="683">
      <formula>$C$13=0</formula>
    </cfRule>
  </conditionalFormatting>
  <conditionalFormatting sqref="M14">
    <cfRule type="expression" dxfId="5359" priority="682">
      <formula>$C$14=0</formula>
    </cfRule>
  </conditionalFormatting>
  <conditionalFormatting sqref="M15">
    <cfRule type="expression" dxfId="5358" priority="681">
      <formula>$C$15=0</formula>
    </cfRule>
  </conditionalFormatting>
  <conditionalFormatting sqref="M16">
    <cfRule type="expression" dxfId="5357" priority="680">
      <formula>$C$16=0</formula>
    </cfRule>
  </conditionalFormatting>
  <conditionalFormatting sqref="M17">
    <cfRule type="expression" dxfId="5356" priority="679">
      <formula>$C$17=0</formula>
    </cfRule>
  </conditionalFormatting>
  <conditionalFormatting sqref="M18">
    <cfRule type="expression" dxfId="5355" priority="678">
      <formula>$C$18=0</formula>
    </cfRule>
  </conditionalFormatting>
  <conditionalFormatting sqref="M19">
    <cfRule type="expression" dxfId="5354" priority="677">
      <formula>$C$19=0</formula>
    </cfRule>
  </conditionalFormatting>
  <conditionalFormatting sqref="M20">
    <cfRule type="expression" dxfId="5353" priority="676">
      <formula>$C$20=0</formula>
    </cfRule>
  </conditionalFormatting>
  <conditionalFormatting sqref="M21">
    <cfRule type="expression" dxfId="5352" priority="675">
      <formula>$C$21=0</formula>
    </cfRule>
  </conditionalFormatting>
  <conditionalFormatting sqref="M22">
    <cfRule type="expression" dxfId="5351" priority="674">
      <formula>$C$22=0</formula>
    </cfRule>
  </conditionalFormatting>
  <conditionalFormatting sqref="M23">
    <cfRule type="expression" dxfId="5350" priority="673">
      <formula>$C$23=0</formula>
    </cfRule>
  </conditionalFormatting>
  <conditionalFormatting sqref="M24">
    <cfRule type="expression" dxfId="5349" priority="672">
      <formula>$C$24=0</formula>
    </cfRule>
  </conditionalFormatting>
  <conditionalFormatting sqref="M25">
    <cfRule type="expression" dxfId="5348" priority="671">
      <formula>$C$25=0</formula>
    </cfRule>
  </conditionalFormatting>
  <conditionalFormatting sqref="M26">
    <cfRule type="expression" dxfId="5347" priority="670">
      <formula>$C$26=0</formula>
    </cfRule>
  </conditionalFormatting>
  <conditionalFormatting sqref="M27">
    <cfRule type="expression" dxfId="5346" priority="669">
      <formula>$C$27=0</formula>
    </cfRule>
  </conditionalFormatting>
  <conditionalFormatting sqref="M28">
    <cfRule type="expression" dxfId="5345" priority="668">
      <formula>$C$28=0</formula>
    </cfRule>
  </conditionalFormatting>
  <conditionalFormatting sqref="M29">
    <cfRule type="expression" dxfId="5344" priority="667">
      <formula>$C$29=0</formula>
    </cfRule>
  </conditionalFormatting>
  <conditionalFormatting sqref="M5:M29">
    <cfRule type="expression" dxfId="5343" priority="666">
      <formula>$C$5=0</formula>
    </cfRule>
  </conditionalFormatting>
  <conditionalFormatting sqref="M6">
    <cfRule type="expression" dxfId="5342" priority="665">
      <formula>$C$6=0</formula>
    </cfRule>
  </conditionalFormatting>
  <conditionalFormatting sqref="M7">
    <cfRule type="expression" dxfId="5341" priority="664">
      <formula>$C$7=0</formula>
    </cfRule>
  </conditionalFormatting>
  <conditionalFormatting sqref="M8">
    <cfRule type="expression" dxfId="5340" priority="663">
      <formula>$C$8=0</formula>
    </cfRule>
  </conditionalFormatting>
  <conditionalFormatting sqref="M9">
    <cfRule type="expression" dxfId="5339" priority="662">
      <formula>$C$9=0</formula>
    </cfRule>
  </conditionalFormatting>
  <conditionalFormatting sqref="M10">
    <cfRule type="expression" dxfId="5338" priority="661">
      <formula>$C$10=0</formula>
    </cfRule>
  </conditionalFormatting>
  <conditionalFormatting sqref="M11">
    <cfRule type="expression" dxfId="5337" priority="660">
      <formula>$C$11=0</formula>
    </cfRule>
  </conditionalFormatting>
  <conditionalFormatting sqref="M12">
    <cfRule type="expression" dxfId="5336" priority="659">
      <formula>$C$12=0</formula>
    </cfRule>
  </conditionalFormatting>
  <conditionalFormatting sqref="M13">
    <cfRule type="expression" dxfId="5335" priority="658">
      <formula>$C$13=0</formula>
    </cfRule>
  </conditionalFormatting>
  <conditionalFormatting sqref="M14">
    <cfRule type="expression" dxfId="5334" priority="657">
      <formula>$C$14=0</formula>
    </cfRule>
  </conditionalFormatting>
  <conditionalFormatting sqref="M15">
    <cfRule type="expression" dxfId="5333" priority="656">
      <formula>$C$15=0</formula>
    </cfRule>
  </conditionalFormatting>
  <conditionalFormatting sqref="M16">
    <cfRule type="expression" dxfId="5332" priority="655">
      <formula>$C$16=0</formula>
    </cfRule>
  </conditionalFormatting>
  <conditionalFormatting sqref="M17">
    <cfRule type="expression" dxfId="5331" priority="654">
      <formula>$C$17=0</formula>
    </cfRule>
  </conditionalFormatting>
  <conditionalFormatting sqref="M18">
    <cfRule type="expression" dxfId="5330" priority="653">
      <formula>$C$18=0</formula>
    </cfRule>
  </conditionalFormatting>
  <conditionalFormatting sqref="M19">
    <cfRule type="expression" dxfId="5329" priority="652">
      <formula>$C$19=0</formula>
    </cfRule>
  </conditionalFormatting>
  <conditionalFormatting sqref="M20">
    <cfRule type="expression" dxfId="5328" priority="651">
      <formula>$C$20=0</formula>
    </cfRule>
  </conditionalFormatting>
  <conditionalFormatting sqref="M21">
    <cfRule type="expression" dxfId="5327" priority="650">
      <formula>$C$21=0</formula>
    </cfRule>
  </conditionalFormatting>
  <conditionalFormatting sqref="M22">
    <cfRule type="expression" dxfId="5326" priority="649">
      <formula>$C$22=0</formula>
    </cfRule>
  </conditionalFormatting>
  <conditionalFormatting sqref="M23">
    <cfRule type="expression" dxfId="5325" priority="648">
      <formula>$C$23=0</formula>
    </cfRule>
  </conditionalFormatting>
  <conditionalFormatting sqref="M24">
    <cfRule type="expression" dxfId="5324" priority="647">
      <formula>$C$24=0</formula>
    </cfRule>
  </conditionalFormatting>
  <conditionalFormatting sqref="M25">
    <cfRule type="expression" dxfId="5323" priority="646">
      <formula>$C$25=0</formula>
    </cfRule>
  </conditionalFormatting>
  <conditionalFormatting sqref="M26">
    <cfRule type="expression" dxfId="5322" priority="645">
      <formula>$C$26=0</formula>
    </cfRule>
  </conditionalFormatting>
  <conditionalFormatting sqref="M27">
    <cfRule type="expression" dxfId="5321" priority="644">
      <formula>$C$27=0</formula>
    </cfRule>
  </conditionalFormatting>
  <conditionalFormatting sqref="M28">
    <cfRule type="expression" dxfId="5320" priority="643">
      <formula>$C$28=0</formula>
    </cfRule>
  </conditionalFormatting>
  <conditionalFormatting sqref="M29">
    <cfRule type="expression" dxfId="5319" priority="642">
      <formula>$C$29=0</formula>
    </cfRule>
  </conditionalFormatting>
  <conditionalFormatting sqref="M5:M29">
    <cfRule type="expression" dxfId="5318" priority="641">
      <formula>$C$5=0</formula>
    </cfRule>
  </conditionalFormatting>
  <conditionalFormatting sqref="M6">
    <cfRule type="expression" dxfId="5317" priority="640">
      <formula>$C$6=0</formula>
    </cfRule>
  </conditionalFormatting>
  <conditionalFormatting sqref="M7">
    <cfRule type="expression" dxfId="5316" priority="639">
      <formula>$C$7=0</formula>
    </cfRule>
  </conditionalFormatting>
  <conditionalFormatting sqref="M8">
    <cfRule type="expression" dxfId="5315" priority="638">
      <formula>$C$8=0</formula>
    </cfRule>
  </conditionalFormatting>
  <conditionalFormatting sqref="M9">
    <cfRule type="expression" dxfId="5314" priority="637">
      <formula>$C$9=0</formula>
    </cfRule>
  </conditionalFormatting>
  <conditionalFormatting sqref="M10">
    <cfRule type="expression" dxfId="5313" priority="636">
      <formula>$C$10=0</formula>
    </cfRule>
  </conditionalFormatting>
  <conditionalFormatting sqref="M11">
    <cfRule type="expression" dxfId="5312" priority="635">
      <formula>$C$11=0</formula>
    </cfRule>
  </conditionalFormatting>
  <conditionalFormatting sqref="M12">
    <cfRule type="expression" dxfId="5311" priority="634">
      <formula>$C$12=0</formula>
    </cfRule>
  </conditionalFormatting>
  <conditionalFormatting sqref="M13">
    <cfRule type="expression" dxfId="5310" priority="633">
      <formula>$C$13=0</formula>
    </cfRule>
  </conditionalFormatting>
  <conditionalFormatting sqref="M14">
    <cfRule type="expression" dxfId="5309" priority="632">
      <formula>$C$14=0</formula>
    </cfRule>
  </conditionalFormatting>
  <conditionalFormatting sqref="M15">
    <cfRule type="expression" dxfId="5308" priority="631">
      <formula>$C$15=0</formula>
    </cfRule>
  </conditionalFormatting>
  <conditionalFormatting sqref="M16">
    <cfRule type="expression" dxfId="5307" priority="630">
      <formula>$C$16=0</formula>
    </cfRule>
  </conditionalFormatting>
  <conditionalFormatting sqref="M17">
    <cfRule type="expression" dxfId="5306" priority="629">
      <formula>$C$17=0</formula>
    </cfRule>
  </conditionalFormatting>
  <conditionalFormatting sqref="M18">
    <cfRule type="expression" dxfId="5305" priority="628">
      <formula>$C$18=0</formula>
    </cfRule>
  </conditionalFormatting>
  <conditionalFormatting sqref="M19">
    <cfRule type="expression" dxfId="5304" priority="627">
      <formula>$C$19=0</formula>
    </cfRule>
  </conditionalFormatting>
  <conditionalFormatting sqref="M20">
    <cfRule type="expression" dxfId="5303" priority="626">
      <formula>$C$20=0</formula>
    </cfRule>
  </conditionalFormatting>
  <conditionalFormatting sqref="M21">
    <cfRule type="expression" dxfId="5302" priority="625">
      <formula>$C$21=0</formula>
    </cfRule>
  </conditionalFormatting>
  <conditionalFormatting sqref="M22">
    <cfRule type="expression" dxfId="5301" priority="624">
      <formula>$C$22=0</formula>
    </cfRule>
  </conditionalFormatting>
  <conditionalFormatting sqref="M23">
    <cfRule type="expression" dxfId="5300" priority="623">
      <formula>$C$23=0</formula>
    </cfRule>
  </conditionalFormatting>
  <conditionalFormatting sqref="M24">
    <cfRule type="expression" dxfId="5299" priority="622">
      <formula>$C$24=0</formula>
    </cfRule>
  </conditionalFormatting>
  <conditionalFormatting sqref="M25">
    <cfRule type="expression" dxfId="5298" priority="621">
      <formula>$C$25=0</formula>
    </cfRule>
  </conditionalFormatting>
  <conditionalFormatting sqref="M26">
    <cfRule type="expression" dxfId="5297" priority="620">
      <formula>$C$26=0</formula>
    </cfRule>
  </conditionalFormatting>
  <conditionalFormatting sqref="M27">
    <cfRule type="expression" dxfId="5296" priority="619">
      <formula>$C$27=0</formula>
    </cfRule>
  </conditionalFormatting>
  <conditionalFormatting sqref="M28">
    <cfRule type="expression" dxfId="5295" priority="618">
      <formula>$C$28=0</formula>
    </cfRule>
  </conditionalFormatting>
  <conditionalFormatting sqref="M29">
    <cfRule type="expression" dxfId="5294" priority="617">
      <formula>$C$29=0</formula>
    </cfRule>
  </conditionalFormatting>
  <conditionalFormatting sqref="M5:M29">
    <cfRule type="expression" dxfId="5293" priority="616">
      <formula>$C$5=0</formula>
    </cfRule>
  </conditionalFormatting>
  <conditionalFormatting sqref="M6">
    <cfRule type="expression" dxfId="5292" priority="615">
      <formula>$C$6=0</formula>
    </cfRule>
  </conditionalFormatting>
  <conditionalFormatting sqref="M7">
    <cfRule type="expression" dxfId="5291" priority="614">
      <formula>$C$7=0</formula>
    </cfRule>
  </conditionalFormatting>
  <conditionalFormatting sqref="M8">
    <cfRule type="expression" dxfId="5290" priority="613">
      <formula>$C$8=0</formula>
    </cfRule>
  </conditionalFormatting>
  <conditionalFormatting sqref="M9">
    <cfRule type="expression" dxfId="5289" priority="612">
      <formula>$C$9=0</formula>
    </cfRule>
  </conditionalFormatting>
  <conditionalFormatting sqref="M10">
    <cfRule type="expression" dxfId="5288" priority="611">
      <formula>$C$10=0</formula>
    </cfRule>
  </conditionalFormatting>
  <conditionalFormatting sqref="M11">
    <cfRule type="expression" dxfId="5287" priority="610">
      <formula>$C$11=0</formula>
    </cfRule>
  </conditionalFormatting>
  <conditionalFormatting sqref="M12">
    <cfRule type="expression" dxfId="5286" priority="609">
      <formula>$C$12=0</formula>
    </cfRule>
  </conditionalFormatting>
  <conditionalFormatting sqref="M13">
    <cfRule type="expression" dxfId="5285" priority="608">
      <formula>$C$13=0</formula>
    </cfRule>
  </conditionalFormatting>
  <conditionalFormatting sqref="M14">
    <cfRule type="expression" dxfId="5284" priority="607">
      <formula>$C$14=0</formula>
    </cfRule>
  </conditionalFormatting>
  <conditionalFormatting sqref="M15">
    <cfRule type="expression" dxfId="5283" priority="606">
      <formula>$C$15=0</formula>
    </cfRule>
  </conditionalFormatting>
  <conditionalFormatting sqref="M16">
    <cfRule type="expression" dxfId="5282" priority="605">
      <formula>$C$16=0</formula>
    </cfRule>
  </conditionalFormatting>
  <conditionalFormatting sqref="M17">
    <cfRule type="expression" dxfId="5281" priority="604">
      <formula>$C$17=0</formula>
    </cfRule>
  </conditionalFormatting>
  <conditionalFormatting sqref="M18">
    <cfRule type="expression" dxfId="5280" priority="603">
      <formula>$C$18=0</formula>
    </cfRule>
  </conditionalFormatting>
  <conditionalFormatting sqref="M19">
    <cfRule type="expression" dxfId="5279" priority="602">
      <formula>$C$19=0</formula>
    </cfRule>
  </conditionalFormatting>
  <conditionalFormatting sqref="M20">
    <cfRule type="expression" dxfId="5278" priority="601">
      <formula>$C$20=0</formula>
    </cfRule>
  </conditionalFormatting>
  <conditionalFormatting sqref="M21">
    <cfRule type="expression" dxfId="5277" priority="600">
      <formula>$C$21=0</formula>
    </cfRule>
  </conditionalFormatting>
  <conditionalFormatting sqref="M22">
    <cfRule type="expression" dxfId="5276" priority="599">
      <formula>$C$22=0</formula>
    </cfRule>
  </conditionalFormatting>
  <conditionalFormatting sqref="M23">
    <cfRule type="expression" dxfId="5275" priority="598">
      <formula>$C$23=0</formula>
    </cfRule>
  </conditionalFormatting>
  <conditionalFormatting sqref="M24">
    <cfRule type="expression" dxfId="5274" priority="597">
      <formula>$C$24=0</formula>
    </cfRule>
  </conditionalFormatting>
  <conditionalFormatting sqref="M25">
    <cfRule type="expression" dxfId="5273" priority="596">
      <formula>$C$25=0</formula>
    </cfRule>
  </conditionalFormatting>
  <conditionalFormatting sqref="M26">
    <cfRule type="expression" dxfId="5272" priority="595">
      <formula>$C$26=0</formula>
    </cfRule>
  </conditionalFormatting>
  <conditionalFormatting sqref="M27">
    <cfRule type="expression" dxfId="5271" priority="594">
      <formula>$C$27=0</formula>
    </cfRule>
  </conditionalFormatting>
  <conditionalFormatting sqref="M28">
    <cfRule type="expression" dxfId="5270" priority="593">
      <formula>$C$28=0</formula>
    </cfRule>
  </conditionalFormatting>
  <conditionalFormatting sqref="M29">
    <cfRule type="expression" dxfId="5269" priority="592">
      <formula>$C$29=0</formula>
    </cfRule>
  </conditionalFormatting>
  <conditionalFormatting sqref="M5:M29">
    <cfRule type="expression" dxfId="5268" priority="591">
      <formula>$C$5=0</formula>
    </cfRule>
  </conditionalFormatting>
  <conditionalFormatting sqref="M6">
    <cfRule type="expression" dxfId="5267" priority="590">
      <formula>$C$6=0</formula>
    </cfRule>
  </conditionalFormatting>
  <conditionalFormatting sqref="M7">
    <cfRule type="expression" dxfId="5266" priority="589">
      <formula>$C$7=0</formula>
    </cfRule>
  </conditionalFormatting>
  <conditionalFormatting sqref="M8">
    <cfRule type="expression" dxfId="5265" priority="588">
      <formula>$C$8=0</formula>
    </cfRule>
  </conditionalFormatting>
  <conditionalFormatting sqref="M9">
    <cfRule type="expression" dxfId="5264" priority="587">
      <formula>$C$9=0</formula>
    </cfRule>
  </conditionalFormatting>
  <conditionalFormatting sqref="M10">
    <cfRule type="expression" dxfId="5263" priority="586">
      <formula>$C$10=0</formula>
    </cfRule>
  </conditionalFormatting>
  <conditionalFormatting sqref="M11">
    <cfRule type="expression" dxfId="5262" priority="585">
      <formula>$C$11=0</formula>
    </cfRule>
  </conditionalFormatting>
  <conditionalFormatting sqref="M12">
    <cfRule type="expression" dxfId="5261" priority="584">
      <formula>$C$12=0</formula>
    </cfRule>
  </conditionalFormatting>
  <conditionalFormatting sqref="M13">
    <cfRule type="expression" dxfId="5260" priority="583">
      <formula>$C$13=0</formula>
    </cfRule>
  </conditionalFormatting>
  <conditionalFormatting sqref="M14">
    <cfRule type="expression" dxfId="5259" priority="582">
      <formula>$C$14=0</formula>
    </cfRule>
  </conditionalFormatting>
  <conditionalFormatting sqref="M15">
    <cfRule type="expression" dxfId="5258" priority="581">
      <formula>$C$15=0</formula>
    </cfRule>
  </conditionalFormatting>
  <conditionalFormatting sqref="M16">
    <cfRule type="expression" dxfId="5257" priority="580">
      <formula>$C$16=0</formula>
    </cfRule>
  </conditionalFormatting>
  <conditionalFormatting sqref="M17">
    <cfRule type="expression" dxfId="5256" priority="579">
      <formula>$C$17=0</formula>
    </cfRule>
  </conditionalFormatting>
  <conditionalFormatting sqref="M18">
    <cfRule type="expression" dxfId="5255" priority="578">
      <formula>$C$18=0</formula>
    </cfRule>
  </conditionalFormatting>
  <conditionalFormatting sqref="M19">
    <cfRule type="expression" dxfId="5254" priority="577">
      <formula>$C$19=0</formula>
    </cfRule>
  </conditionalFormatting>
  <conditionalFormatting sqref="M20">
    <cfRule type="expression" dxfId="5253" priority="576">
      <formula>$C$20=0</formula>
    </cfRule>
  </conditionalFormatting>
  <conditionalFormatting sqref="M21">
    <cfRule type="expression" dxfId="5252" priority="575">
      <formula>$C$21=0</formula>
    </cfRule>
  </conditionalFormatting>
  <conditionalFormatting sqref="M22">
    <cfRule type="expression" dxfId="5251" priority="574">
      <formula>$C$22=0</formula>
    </cfRule>
  </conditionalFormatting>
  <conditionalFormatting sqref="M23">
    <cfRule type="expression" dxfId="5250" priority="573">
      <formula>$C$23=0</formula>
    </cfRule>
  </conditionalFormatting>
  <conditionalFormatting sqref="M24">
    <cfRule type="expression" dxfId="5249" priority="572">
      <formula>$C$24=0</formula>
    </cfRule>
  </conditionalFormatting>
  <conditionalFormatting sqref="M25">
    <cfRule type="expression" dxfId="5248" priority="571">
      <formula>$C$25=0</formula>
    </cfRule>
  </conditionalFormatting>
  <conditionalFormatting sqref="M26">
    <cfRule type="expression" dxfId="5247" priority="570">
      <formula>$C$26=0</formula>
    </cfRule>
  </conditionalFormatting>
  <conditionalFormatting sqref="M27">
    <cfRule type="expression" dxfId="5246" priority="569">
      <formula>$C$27=0</formula>
    </cfRule>
  </conditionalFormatting>
  <conditionalFormatting sqref="M28">
    <cfRule type="expression" dxfId="5245" priority="568">
      <formula>$C$28=0</formula>
    </cfRule>
  </conditionalFormatting>
  <conditionalFormatting sqref="M29">
    <cfRule type="expression" dxfId="5244" priority="567">
      <formula>$C$29=0</formula>
    </cfRule>
  </conditionalFormatting>
  <conditionalFormatting sqref="M5:M29">
    <cfRule type="expression" dxfId="5243" priority="566">
      <formula>$C$5=0</formula>
    </cfRule>
  </conditionalFormatting>
  <conditionalFormatting sqref="M5:M29">
    <cfRule type="expression" dxfId="5242" priority="565">
      <formula>$C$6=0</formula>
    </cfRule>
  </conditionalFormatting>
  <conditionalFormatting sqref="M7:M11">
    <cfRule type="expression" dxfId="5241" priority="564">
      <formula>$C$7=0</formula>
    </cfRule>
  </conditionalFormatting>
  <conditionalFormatting sqref="M8">
    <cfRule type="expression" dxfId="5240" priority="563">
      <formula>$C$8=0</formula>
    </cfRule>
  </conditionalFormatting>
  <conditionalFormatting sqref="M9">
    <cfRule type="expression" dxfId="5239" priority="562">
      <formula>$C$9=0</formula>
    </cfRule>
  </conditionalFormatting>
  <conditionalFormatting sqref="M10">
    <cfRule type="expression" dxfId="5238" priority="561">
      <formula>$C$10=0</formula>
    </cfRule>
  </conditionalFormatting>
  <conditionalFormatting sqref="M11">
    <cfRule type="expression" dxfId="5237" priority="560">
      <formula>$C$11=0</formula>
    </cfRule>
  </conditionalFormatting>
  <conditionalFormatting sqref="M12:M29">
    <cfRule type="expression" dxfId="5236" priority="559">
      <formula>$C$12=0</formula>
    </cfRule>
  </conditionalFormatting>
  <conditionalFormatting sqref="M13">
    <cfRule type="expression" dxfId="5235" priority="558">
      <formula>$C$13=0</formula>
    </cfRule>
  </conditionalFormatting>
  <conditionalFormatting sqref="M14">
    <cfRule type="expression" dxfId="5234" priority="557">
      <formula>$C$14=0</formula>
    </cfRule>
  </conditionalFormatting>
  <conditionalFormatting sqref="M15">
    <cfRule type="expression" dxfId="5233" priority="556">
      <formula>$C$15=0</formula>
    </cfRule>
  </conditionalFormatting>
  <conditionalFormatting sqref="M16">
    <cfRule type="expression" dxfId="5232" priority="555">
      <formula>$C$16=0</formula>
    </cfRule>
  </conditionalFormatting>
  <conditionalFormatting sqref="M17">
    <cfRule type="expression" dxfId="5231" priority="554">
      <formula>$C$17=0</formula>
    </cfRule>
  </conditionalFormatting>
  <conditionalFormatting sqref="M18:M29">
    <cfRule type="expression" dxfId="5230" priority="553">
      <formula>$C$18=0</formula>
    </cfRule>
  </conditionalFormatting>
  <conditionalFormatting sqref="M19">
    <cfRule type="expression" dxfId="5229" priority="552">
      <formula>$C$19=0</formula>
    </cfRule>
  </conditionalFormatting>
  <conditionalFormatting sqref="M20">
    <cfRule type="expression" dxfId="5228" priority="551">
      <formula>$C$20=0</formula>
    </cfRule>
  </conditionalFormatting>
  <conditionalFormatting sqref="M21">
    <cfRule type="expression" dxfId="5227" priority="550">
      <formula>$C$21=0</formula>
    </cfRule>
  </conditionalFormatting>
  <conditionalFormatting sqref="M22">
    <cfRule type="expression" dxfId="5226" priority="549">
      <formula>$C$22=0</formula>
    </cfRule>
  </conditionalFormatting>
  <conditionalFormatting sqref="M23">
    <cfRule type="expression" dxfId="5225" priority="548">
      <formula>$C$23=0</formula>
    </cfRule>
  </conditionalFormatting>
  <conditionalFormatting sqref="M24">
    <cfRule type="expression" dxfId="5224" priority="547">
      <formula>$C$24=0</formula>
    </cfRule>
  </conditionalFormatting>
  <conditionalFormatting sqref="M25">
    <cfRule type="expression" dxfId="5223" priority="546">
      <formula>$C$25=0</formula>
    </cfRule>
  </conditionalFormatting>
  <conditionalFormatting sqref="M26">
    <cfRule type="expression" dxfId="5222" priority="545">
      <formula>$C$26=0</formula>
    </cfRule>
  </conditionalFormatting>
  <conditionalFormatting sqref="M27">
    <cfRule type="expression" dxfId="5221" priority="544">
      <formula>$C$27=0</formula>
    </cfRule>
  </conditionalFormatting>
  <conditionalFormatting sqref="M28">
    <cfRule type="expression" dxfId="5220" priority="543">
      <formula>$C$28=0</formula>
    </cfRule>
  </conditionalFormatting>
  <conditionalFormatting sqref="M29">
    <cfRule type="expression" dxfId="5219" priority="542">
      <formula>$C$29=0</formula>
    </cfRule>
  </conditionalFormatting>
  <conditionalFormatting sqref="M12:M29">
    <cfRule type="expression" dxfId="5218" priority="541">
      <formula>$C$5=0</formula>
    </cfRule>
  </conditionalFormatting>
  <conditionalFormatting sqref="M12:M29">
    <cfRule type="expression" dxfId="5217" priority="540">
      <formula>$C$6=0</formula>
    </cfRule>
  </conditionalFormatting>
  <conditionalFormatting sqref="M12:M29">
    <cfRule type="expression" dxfId="5216" priority="539">
      <formula>$C$7=0</formula>
    </cfRule>
  </conditionalFormatting>
  <conditionalFormatting sqref="M12:M29">
    <cfRule type="expression" dxfId="5215" priority="538">
      <formula>$C$11=0</formula>
    </cfRule>
  </conditionalFormatting>
  <conditionalFormatting sqref="AB5:AB29">
    <cfRule type="expression" dxfId="5214" priority="537">
      <formula>$C$5=0</formula>
    </cfRule>
  </conditionalFormatting>
  <conditionalFormatting sqref="AB6">
    <cfRule type="expression" dxfId="5213" priority="536">
      <formula>$C$6=0</formula>
    </cfRule>
  </conditionalFormatting>
  <conditionalFormatting sqref="AB7">
    <cfRule type="expression" dxfId="5212" priority="535">
      <formula>$C$7=0</formula>
    </cfRule>
  </conditionalFormatting>
  <conditionalFormatting sqref="AB8">
    <cfRule type="expression" dxfId="5211" priority="534">
      <formula>$C$8=0</formula>
    </cfRule>
  </conditionalFormatting>
  <conditionalFormatting sqref="AB9">
    <cfRule type="expression" dxfId="5210" priority="533">
      <formula>$C$9=0</formula>
    </cfRule>
  </conditionalFormatting>
  <conditionalFormatting sqref="AB10">
    <cfRule type="expression" dxfId="5209" priority="532">
      <formula>$C$10=0</formula>
    </cfRule>
  </conditionalFormatting>
  <conditionalFormatting sqref="AB11">
    <cfRule type="expression" dxfId="5208" priority="531">
      <formula>$C$11=0</formula>
    </cfRule>
  </conditionalFormatting>
  <conditionalFormatting sqref="AB12">
    <cfRule type="expression" dxfId="5207" priority="530">
      <formula>$C$12=0</formula>
    </cfRule>
  </conditionalFormatting>
  <conditionalFormatting sqref="AB13">
    <cfRule type="expression" dxfId="5206" priority="529">
      <formula>$C$13=0</formula>
    </cfRule>
  </conditionalFormatting>
  <conditionalFormatting sqref="AB14">
    <cfRule type="expression" dxfId="5205" priority="528">
      <formula>$C$14=0</formula>
    </cfRule>
  </conditionalFormatting>
  <conditionalFormatting sqref="AB15">
    <cfRule type="expression" dxfId="5204" priority="527">
      <formula>$C$15=0</formula>
    </cfRule>
  </conditionalFormatting>
  <conditionalFormatting sqref="AB16">
    <cfRule type="expression" dxfId="5203" priority="526">
      <formula>$C$16=0</formula>
    </cfRule>
  </conditionalFormatting>
  <conditionalFormatting sqref="AB17">
    <cfRule type="expression" dxfId="5202" priority="525">
      <formula>$C$17=0</formula>
    </cfRule>
  </conditionalFormatting>
  <conditionalFormatting sqref="AB18">
    <cfRule type="expression" dxfId="5201" priority="524">
      <formula>$C$18=0</formula>
    </cfRule>
  </conditionalFormatting>
  <conditionalFormatting sqref="AB19">
    <cfRule type="expression" dxfId="5200" priority="523">
      <formula>$C$19=0</formula>
    </cfRule>
  </conditionalFormatting>
  <conditionalFormatting sqref="AB20">
    <cfRule type="expression" dxfId="5199" priority="522">
      <formula>$C$20=0</formula>
    </cfRule>
  </conditionalFormatting>
  <conditionalFormatting sqref="AB21">
    <cfRule type="expression" dxfId="5198" priority="521">
      <formula>$C$21=0</formula>
    </cfRule>
  </conditionalFormatting>
  <conditionalFormatting sqref="AB22">
    <cfRule type="expression" dxfId="5197" priority="520">
      <formula>$C$22=0</formula>
    </cfRule>
  </conditionalFormatting>
  <conditionalFormatting sqref="AB23">
    <cfRule type="expression" dxfId="5196" priority="519">
      <formula>$C$23=0</formula>
    </cfRule>
  </conditionalFormatting>
  <conditionalFormatting sqref="AB24">
    <cfRule type="expression" dxfId="5195" priority="518">
      <formula>$C$24=0</formula>
    </cfRule>
  </conditionalFormatting>
  <conditionalFormatting sqref="AB25">
    <cfRule type="expression" dxfId="5194" priority="517">
      <formula>$C$25=0</formula>
    </cfRule>
  </conditionalFormatting>
  <conditionalFormatting sqref="AB26">
    <cfRule type="expression" dxfId="5193" priority="516">
      <formula>$C$26=0</formula>
    </cfRule>
  </conditionalFormatting>
  <conditionalFormatting sqref="AB27">
    <cfRule type="expression" dxfId="5192" priority="515">
      <formula>$C$27=0</formula>
    </cfRule>
  </conditionalFormatting>
  <conditionalFormatting sqref="AB28">
    <cfRule type="expression" dxfId="5191" priority="514">
      <formula>$C$28=0</formula>
    </cfRule>
  </conditionalFormatting>
  <conditionalFormatting sqref="AB29">
    <cfRule type="expression" dxfId="5190" priority="513">
      <formula>$C$29=0</formula>
    </cfRule>
  </conditionalFormatting>
  <conditionalFormatting sqref="AB5:AB29">
    <cfRule type="expression" dxfId="5189" priority="512">
      <formula>$C$5=0</formula>
    </cfRule>
  </conditionalFormatting>
  <conditionalFormatting sqref="AB6">
    <cfRule type="expression" dxfId="5188" priority="511">
      <formula>$C$6=0</formula>
    </cfRule>
  </conditionalFormatting>
  <conditionalFormatting sqref="AB7">
    <cfRule type="expression" dxfId="5187" priority="510">
      <formula>$C$7=0</formula>
    </cfRule>
  </conditionalFormatting>
  <conditionalFormatting sqref="AB8">
    <cfRule type="expression" dxfId="5186" priority="509">
      <formula>$C$8=0</formula>
    </cfRule>
  </conditionalFormatting>
  <conditionalFormatting sqref="AB9">
    <cfRule type="expression" dxfId="5185" priority="508">
      <formula>$C$9=0</formula>
    </cfRule>
  </conditionalFormatting>
  <conditionalFormatting sqref="AB10">
    <cfRule type="expression" dxfId="5184" priority="507">
      <formula>$C$10=0</formula>
    </cfRule>
  </conditionalFormatting>
  <conditionalFormatting sqref="AB11">
    <cfRule type="expression" dxfId="5183" priority="506">
      <formula>$C$11=0</formula>
    </cfRule>
  </conditionalFormatting>
  <conditionalFormatting sqref="AB12">
    <cfRule type="expression" dxfId="5182" priority="505">
      <formula>$C$12=0</formula>
    </cfRule>
  </conditionalFormatting>
  <conditionalFormatting sqref="AB13">
    <cfRule type="expression" dxfId="5181" priority="504">
      <formula>$C$13=0</formula>
    </cfRule>
  </conditionalFormatting>
  <conditionalFormatting sqref="AB14">
    <cfRule type="expression" dxfId="5180" priority="503">
      <formula>$C$14=0</formula>
    </cfRule>
  </conditionalFormatting>
  <conditionalFormatting sqref="AB15">
    <cfRule type="expression" dxfId="5179" priority="502">
      <formula>$C$15=0</formula>
    </cfRule>
  </conditionalFormatting>
  <conditionalFormatting sqref="AB16">
    <cfRule type="expression" dxfId="5178" priority="501">
      <formula>$C$16=0</formula>
    </cfRule>
  </conditionalFormatting>
  <conditionalFormatting sqref="AB17">
    <cfRule type="expression" dxfId="5177" priority="500">
      <formula>$C$17=0</formula>
    </cfRule>
  </conditionalFormatting>
  <conditionalFormatting sqref="AB18">
    <cfRule type="expression" dxfId="5176" priority="499">
      <formula>$C$18=0</formula>
    </cfRule>
  </conditionalFormatting>
  <conditionalFormatting sqref="AB19">
    <cfRule type="expression" dxfId="5175" priority="498">
      <formula>$C$19=0</formula>
    </cfRule>
  </conditionalFormatting>
  <conditionalFormatting sqref="AB20">
    <cfRule type="expression" dxfId="5174" priority="497">
      <formula>$C$20=0</formula>
    </cfRule>
  </conditionalFormatting>
  <conditionalFormatting sqref="AB21">
    <cfRule type="expression" dxfId="5173" priority="496">
      <formula>$C$21=0</formula>
    </cfRule>
  </conditionalFormatting>
  <conditionalFormatting sqref="AB22">
    <cfRule type="expression" dxfId="5172" priority="495">
      <formula>$C$22=0</formula>
    </cfRule>
  </conditionalFormatting>
  <conditionalFormatting sqref="AB23">
    <cfRule type="expression" dxfId="5171" priority="494">
      <formula>$C$23=0</formula>
    </cfRule>
  </conditionalFormatting>
  <conditionalFormatting sqref="AB24">
    <cfRule type="expression" dxfId="5170" priority="493">
      <formula>$C$24=0</formula>
    </cfRule>
  </conditionalFormatting>
  <conditionalFormatting sqref="AB25">
    <cfRule type="expression" dxfId="5169" priority="492">
      <formula>$C$25=0</formula>
    </cfRule>
  </conditionalFormatting>
  <conditionalFormatting sqref="AB26">
    <cfRule type="expression" dxfId="5168" priority="491">
      <formula>$C$26=0</formula>
    </cfRule>
  </conditionalFormatting>
  <conditionalFormatting sqref="AB27">
    <cfRule type="expression" dxfId="5167" priority="490">
      <formula>$C$27=0</formula>
    </cfRule>
  </conditionalFormatting>
  <conditionalFormatting sqref="AB28">
    <cfRule type="expression" dxfId="5166" priority="489">
      <formula>$C$28=0</formula>
    </cfRule>
  </conditionalFormatting>
  <conditionalFormatting sqref="AB29">
    <cfRule type="expression" dxfId="5165" priority="488">
      <formula>$C$29=0</formula>
    </cfRule>
  </conditionalFormatting>
  <conditionalFormatting sqref="AB5:AB29">
    <cfRule type="expression" dxfId="5164" priority="487">
      <formula>$C$5=0</formula>
    </cfRule>
  </conditionalFormatting>
  <conditionalFormatting sqref="AB6">
    <cfRule type="expression" dxfId="5163" priority="486">
      <formula>$C$6=0</formula>
    </cfRule>
  </conditionalFormatting>
  <conditionalFormatting sqref="AB7">
    <cfRule type="expression" dxfId="5162" priority="485">
      <formula>$C$7=0</formula>
    </cfRule>
  </conditionalFormatting>
  <conditionalFormatting sqref="AB8">
    <cfRule type="expression" dxfId="5161" priority="484">
      <formula>$C$8=0</formula>
    </cfRule>
  </conditionalFormatting>
  <conditionalFormatting sqref="AB9">
    <cfRule type="expression" dxfId="5160" priority="483">
      <formula>$C$9=0</formula>
    </cfRule>
  </conditionalFormatting>
  <conditionalFormatting sqref="AB10">
    <cfRule type="expression" dxfId="5159" priority="482">
      <formula>$C$10=0</formula>
    </cfRule>
  </conditionalFormatting>
  <conditionalFormatting sqref="AB11">
    <cfRule type="expression" dxfId="5158" priority="481">
      <formula>$C$11=0</formula>
    </cfRule>
  </conditionalFormatting>
  <conditionalFormatting sqref="AB12">
    <cfRule type="expression" dxfId="5157" priority="480">
      <formula>$C$12=0</formula>
    </cfRule>
  </conditionalFormatting>
  <conditionalFormatting sqref="AB13">
    <cfRule type="expression" dxfId="5156" priority="479">
      <formula>$C$13=0</formula>
    </cfRule>
  </conditionalFormatting>
  <conditionalFormatting sqref="AB14">
    <cfRule type="expression" dxfId="5155" priority="478">
      <formula>$C$14=0</formula>
    </cfRule>
  </conditionalFormatting>
  <conditionalFormatting sqref="AB15">
    <cfRule type="expression" dxfId="5154" priority="477">
      <formula>$C$15=0</formula>
    </cfRule>
  </conditionalFormatting>
  <conditionalFormatting sqref="AB16">
    <cfRule type="expression" dxfId="5153" priority="476">
      <formula>$C$16=0</formula>
    </cfRule>
  </conditionalFormatting>
  <conditionalFormatting sqref="AB17">
    <cfRule type="expression" dxfId="5152" priority="475">
      <formula>$C$17=0</formula>
    </cfRule>
  </conditionalFormatting>
  <conditionalFormatting sqref="AB18">
    <cfRule type="expression" dxfId="5151" priority="474">
      <formula>$C$18=0</formula>
    </cfRule>
  </conditionalFormatting>
  <conditionalFormatting sqref="AB19">
    <cfRule type="expression" dxfId="5150" priority="473">
      <formula>$C$19=0</formula>
    </cfRule>
  </conditionalFormatting>
  <conditionalFormatting sqref="AB20">
    <cfRule type="expression" dxfId="5149" priority="472">
      <formula>$C$20=0</formula>
    </cfRule>
  </conditionalFormatting>
  <conditionalFormatting sqref="AB21">
    <cfRule type="expression" dxfId="5148" priority="471">
      <formula>$C$21=0</formula>
    </cfRule>
  </conditionalFormatting>
  <conditionalFormatting sqref="AB22">
    <cfRule type="expression" dxfId="5147" priority="470">
      <formula>$C$22=0</formula>
    </cfRule>
  </conditionalFormatting>
  <conditionalFormatting sqref="AB23">
    <cfRule type="expression" dxfId="5146" priority="469">
      <formula>$C$23=0</formula>
    </cfRule>
  </conditionalFormatting>
  <conditionalFormatting sqref="AB24">
    <cfRule type="expression" dxfId="5145" priority="468">
      <formula>$C$24=0</formula>
    </cfRule>
  </conditionalFormatting>
  <conditionalFormatting sqref="AB25">
    <cfRule type="expression" dxfId="5144" priority="467">
      <formula>$C$25=0</formula>
    </cfRule>
  </conditionalFormatting>
  <conditionalFormatting sqref="AB26">
    <cfRule type="expression" dxfId="5143" priority="466">
      <formula>$C$26=0</formula>
    </cfRule>
  </conditionalFormatting>
  <conditionalFormatting sqref="AB27">
    <cfRule type="expression" dxfId="5142" priority="465">
      <formula>$C$27=0</formula>
    </cfRule>
  </conditionalFormatting>
  <conditionalFormatting sqref="AB28">
    <cfRule type="expression" dxfId="5141" priority="464">
      <formula>$C$28=0</formula>
    </cfRule>
  </conditionalFormatting>
  <conditionalFormatting sqref="AB29">
    <cfRule type="expression" dxfId="5140" priority="463">
      <formula>$C$29=0</formula>
    </cfRule>
  </conditionalFormatting>
  <conditionalFormatting sqref="AB5:AB29">
    <cfRule type="expression" dxfId="5139" priority="462">
      <formula>$C$5=0</formula>
    </cfRule>
  </conditionalFormatting>
  <conditionalFormatting sqref="AB6">
    <cfRule type="expression" dxfId="5138" priority="461">
      <formula>$C$6=0</formula>
    </cfRule>
  </conditionalFormatting>
  <conditionalFormatting sqref="AB7">
    <cfRule type="expression" dxfId="5137" priority="460">
      <formula>$C$7=0</formula>
    </cfRule>
  </conditionalFormatting>
  <conditionalFormatting sqref="AB8">
    <cfRule type="expression" dxfId="5136" priority="459">
      <formula>$C$8=0</formula>
    </cfRule>
  </conditionalFormatting>
  <conditionalFormatting sqref="AB9">
    <cfRule type="expression" dxfId="5135" priority="458">
      <formula>$C$9=0</formula>
    </cfRule>
  </conditionalFormatting>
  <conditionalFormatting sqref="AB10">
    <cfRule type="expression" dxfId="5134" priority="457">
      <formula>$C$10=0</formula>
    </cfRule>
  </conditionalFormatting>
  <conditionalFormatting sqref="AB11">
    <cfRule type="expression" dxfId="5133" priority="456">
      <formula>$C$11=0</formula>
    </cfRule>
  </conditionalFormatting>
  <conditionalFormatting sqref="AB12">
    <cfRule type="expression" dxfId="5132" priority="455">
      <formula>$C$12=0</formula>
    </cfRule>
  </conditionalFormatting>
  <conditionalFormatting sqref="AB13">
    <cfRule type="expression" dxfId="5131" priority="454">
      <formula>$C$13=0</formula>
    </cfRule>
  </conditionalFormatting>
  <conditionalFormatting sqref="AB14">
    <cfRule type="expression" dxfId="5130" priority="453">
      <formula>$C$14=0</formula>
    </cfRule>
  </conditionalFormatting>
  <conditionalFormatting sqref="AB15">
    <cfRule type="expression" dxfId="5129" priority="452">
      <formula>$C$15=0</formula>
    </cfRule>
  </conditionalFormatting>
  <conditionalFormatting sqref="AB16">
    <cfRule type="expression" dxfId="5128" priority="451">
      <formula>$C$16=0</formula>
    </cfRule>
  </conditionalFormatting>
  <conditionalFormatting sqref="AB17">
    <cfRule type="expression" dxfId="5127" priority="450">
      <formula>$C$17=0</formula>
    </cfRule>
  </conditionalFormatting>
  <conditionalFormatting sqref="AB18">
    <cfRule type="expression" dxfId="5126" priority="449">
      <formula>$C$18=0</formula>
    </cfRule>
  </conditionalFormatting>
  <conditionalFormatting sqref="AB19">
    <cfRule type="expression" dxfId="5125" priority="448">
      <formula>$C$19=0</formula>
    </cfRule>
  </conditionalFormatting>
  <conditionalFormatting sqref="AB20">
    <cfRule type="expression" dxfId="5124" priority="447">
      <formula>$C$20=0</formula>
    </cfRule>
  </conditionalFormatting>
  <conditionalFormatting sqref="AB21">
    <cfRule type="expression" dxfId="5123" priority="446">
      <formula>$C$21=0</formula>
    </cfRule>
  </conditionalFormatting>
  <conditionalFormatting sqref="AB22">
    <cfRule type="expression" dxfId="5122" priority="445">
      <formula>$C$22=0</formula>
    </cfRule>
  </conditionalFormatting>
  <conditionalFormatting sqref="AB23">
    <cfRule type="expression" dxfId="5121" priority="444">
      <formula>$C$23=0</formula>
    </cfRule>
  </conditionalFormatting>
  <conditionalFormatting sqref="AB24">
    <cfRule type="expression" dxfId="5120" priority="443">
      <formula>$C$24=0</formula>
    </cfRule>
  </conditionalFormatting>
  <conditionalFormatting sqref="AB25">
    <cfRule type="expression" dxfId="5119" priority="442">
      <formula>$C$25=0</formula>
    </cfRule>
  </conditionalFormatting>
  <conditionalFormatting sqref="AB26">
    <cfRule type="expression" dxfId="5118" priority="441">
      <formula>$C$26=0</formula>
    </cfRule>
  </conditionalFormatting>
  <conditionalFormatting sqref="AB27">
    <cfRule type="expression" dxfId="5117" priority="440">
      <formula>$C$27=0</formula>
    </cfRule>
  </conditionalFormatting>
  <conditionalFormatting sqref="AB28">
    <cfRule type="expression" dxfId="5116" priority="439">
      <formula>$C$28=0</formula>
    </cfRule>
  </conditionalFormatting>
  <conditionalFormatting sqref="AB29">
    <cfRule type="expression" dxfId="5115" priority="438">
      <formula>$C$29=0</formula>
    </cfRule>
  </conditionalFormatting>
  <conditionalFormatting sqref="AB5:AB29">
    <cfRule type="expression" dxfId="5114" priority="437">
      <formula>$C$5=0</formula>
    </cfRule>
  </conditionalFormatting>
  <conditionalFormatting sqref="AB6">
    <cfRule type="expression" dxfId="5113" priority="436">
      <formula>$C$6=0</formula>
    </cfRule>
  </conditionalFormatting>
  <conditionalFormatting sqref="AB7">
    <cfRule type="expression" dxfId="5112" priority="435">
      <formula>$C$7=0</formula>
    </cfRule>
  </conditionalFormatting>
  <conditionalFormatting sqref="AB8">
    <cfRule type="expression" dxfId="5111" priority="434">
      <formula>$C$8=0</formula>
    </cfRule>
  </conditionalFormatting>
  <conditionalFormatting sqref="AB9">
    <cfRule type="expression" dxfId="5110" priority="433">
      <formula>$C$9=0</formula>
    </cfRule>
  </conditionalFormatting>
  <conditionalFormatting sqref="AB10">
    <cfRule type="expression" dxfId="5109" priority="432">
      <formula>$C$10=0</formula>
    </cfRule>
  </conditionalFormatting>
  <conditionalFormatting sqref="AB11">
    <cfRule type="expression" dxfId="5108" priority="431">
      <formula>$C$11=0</formula>
    </cfRule>
  </conditionalFormatting>
  <conditionalFormatting sqref="AB12">
    <cfRule type="expression" dxfId="5107" priority="430">
      <formula>$C$12=0</formula>
    </cfRule>
  </conditionalFormatting>
  <conditionalFormatting sqref="AB13">
    <cfRule type="expression" dxfId="5106" priority="429">
      <formula>$C$13=0</formula>
    </cfRule>
  </conditionalFormatting>
  <conditionalFormatting sqref="AB14">
    <cfRule type="expression" dxfId="5105" priority="428">
      <formula>$C$14=0</formula>
    </cfRule>
  </conditionalFormatting>
  <conditionalFormatting sqref="AB15">
    <cfRule type="expression" dxfId="5104" priority="427">
      <formula>$C$15=0</formula>
    </cfRule>
  </conditionalFormatting>
  <conditionalFormatting sqref="AB16">
    <cfRule type="expression" dxfId="5103" priority="426">
      <formula>$C$16=0</formula>
    </cfRule>
  </conditionalFormatting>
  <conditionalFormatting sqref="AB17">
    <cfRule type="expression" dxfId="5102" priority="425">
      <formula>$C$17=0</formula>
    </cfRule>
  </conditionalFormatting>
  <conditionalFormatting sqref="AB18">
    <cfRule type="expression" dxfId="5101" priority="424">
      <formula>$C$18=0</formula>
    </cfRule>
  </conditionalFormatting>
  <conditionalFormatting sqref="AB19">
    <cfRule type="expression" dxfId="5100" priority="423">
      <formula>$C$19=0</formula>
    </cfRule>
  </conditionalFormatting>
  <conditionalFormatting sqref="AB20">
    <cfRule type="expression" dxfId="5099" priority="422">
      <formula>$C$20=0</formula>
    </cfRule>
  </conditionalFormatting>
  <conditionalFormatting sqref="AB21">
    <cfRule type="expression" dxfId="5098" priority="421">
      <formula>$C$21=0</formula>
    </cfRule>
  </conditionalFormatting>
  <conditionalFormatting sqref="AB22">
    <cfRule type="expression" dxfId="5097" priority="420">
      <formula>$C$22=0</formula>
    </cfRule>
  </conditionalFormatting>
  <conditionalFormatting sqref="AB23">
    <cfRule type="expression" dxfId="5096" priority="419">
      <formula>$C$23=0</formula>
    </cfRule>
  </conditionalFormatting>
  <conditionalFormatting sqref="AB24">
    <cfRule type="expression" dxfId="5095" priority="418">
      <formula>$C$24=0</formula>
    </cfRule>
  </conditionalFormatting>
  <conditionalFormatting sqref="AB25">
    <cfRule type="expression" dxfId="5094" priority="417">
      <formula>$C$25=0</formula>
    </cfRule>
  </conditionalFormatting>
  <conditionalFormatting sqref="AB26">
    <cfRule type="expression" dxfId="5093" priority="416">
      <formula>$C$26=0</formula>
    </cfRule>
  </conditionalFormatting>
  <conditionalFormatting sqref="AB27">
    <cfRule type="expression" dxfId="5092" priority="415">
      <formula>$C$27=0</formula>
    </cfRule>
  </conditionalFormatting>
  <conditionalFormatting sqref="AB28">
    <cfRule type="expression" dxfId="5091" priority="414">
      <formula>$C$28=0</formula>
    </cfRule>
  </conditionalFormatting>
  <conditionalFormatting sqref="AB29">
    <cfRule type="expression" dxfId="5090" priority="413">
      <formula>$C$29=0</formula>
    </cfRule>
  </conditionalFormatting>
  <conditionalFormatting sqref="AB5:AB29">
    <cfRule type="expression" dxfId="5089" priority="412">
      <formula>$C$5=0</formula>
    </cfRule>
  </conditionalFormatting>
  <conditionalFormatting sqref="AB6">
    <cfRule type="expression" dxfId="5088" priority="411">
      <formula>$C$6=0</formula>
    </cfRule>
  </conditionalFormatting>
  <conditionalFormatting sqref="AB7">
    <cfRule type="expression" dxfId="5087" priority="410">
      <formula>$C$7=0</formula>
    </cfRule>
  </conditionalFormatting>
  <conditionalFormatting sqref="AB8">
    <cfRule type="expression" dxfId="5086" priority="409">
      <formula>$C$8=0</formula>
    </cfRule>
  </conditionalFormatting>
  <conditionalFormatting sqref="AB9">
    <cfRule type="expression" dxfId="5085" priority="408">
      <formula>$C$9=0</formula>
    </cfRule>
  </conditionalFormatting>
  <conditionalFormatting sqref="AB10">
    <cfRule type="expression" dxfId="5084" priority="407">
      <formula>$C$10=0</formula>
    </cfRule>
  </conditionalFormatting>
  <conditionalFormatting sqref="AB11">
    <cfRule type="expression" dxfId="5083" priority="406">
      <formula>$C$11=0</formula>
    </cfRule>
  </conditionalFormatting>
  <conditionalFormatting sqref="AB12">
    <cfRule type="expression" dxfId="5082" priority="405">
      <formula>$C$12=0</formula>
    </cfRule>
  </conditionalFormatting>
  <conditionalFormatting sqref="AB13">
    <cfRule type="expression" dxfId="5081" priority="404">
      <formula>$C$13=0</formula>
    </cfRule>
  </conditionalFormatting>
  <conditionalFormatting sqref="AB14">
    <cfRule type="expression" dxfId="5080" priority="403">
      <formula>$C$14=0</formula>
    </cfRule>
  </conditionalFormatting>
  <conditionalFormatting sqref="AB15">
    <cfRule type="expression" dxfId="5079" priority="402">
      <formula>$C$15=0</formula>
    </cfRule>
  </conditionalFormatting>
  <conditionalFormatting sqref="AB16">
    <cfRule type="expression" dxfId="5078" priority="401">
      <formula>$C$16=0</formula>
    </cfRule>
  </conditionalFormatting>
  <conditionalFormatting sqref="AB17">
    <cfRule type="expression" dxfId="5077" priority="400">
      <formula>$C$17=0</formula>
    </cfRule>
  </conditionalFormatting>
  <conditionalFormatting sqref="AB18">
    <cfRule type="expression" dxfId="5076" priority="399">
      <formula>$C$18=0</formula>
    </cfRule>
  </conditionalFormatting>
  <conditionalFormatting sqref="AB19">
    <cfRule type="expression" dxfId="5075" priority="398">
      <formula>$C$19=0</formula>
    </cfRule>
  </conditionalFormatting>
  <conditionalFormatting sqref="AB20">
    <cfRule type="expression" dxfId="5074" priority="397">
      <formula>$C$20=0</formula>
    </cfRule>
  </conditionalFormatting>
  <conditionalFormatting sqref="AB21">
    <cfRule type="expression" dxfId="5073" priority="396">
      <formula>$C$21=0</formula>
    </cfRule>
  </conditionalFormatting>
  <conditionalFormatting sqref="AB22">
    <cfRule type="expression" dxfId="5072" priority="395">
      <formula>$C$22=0</formula>
    </cfRule>
  </conditionalFormatting>
  <conditionalFormatting sqref="AB23">
    <cfRule type="expression" dxfId="5071" priority="394">
      <formula>$C$23=0</formula>
    </cfRule>
  </conditionalFormatting>
  <conditionalFormatting sqref="AB24">
    <cfRule type="expression" dxfId="5070" priority="393">
      <formula>$C$24=0</formula>
    </cfRule>
  </conditionalFormatting>
  <conditionalFormatting sqref="AB25">
    <cfRule type="expression" dxfId="5069" priority="392">
      <formula>$C$25=0</formula>
    </cfRule>
  </conditionalFormatting>
  <conditionalFormatting sqref="AB26">
    <cfRule type="expression" dxfId="5068" priority="391">
      <formula>$C$26=0</formula>
    </cfRule>
  </conditionalFormatting>
  <conditionalFormatting sqref="AB27">
    <cfRule type="expression" dxfId="5067" priority="390">
      <formula>$C$27=0</formula>
    </cfRule>
  </conditionalFormatting>
  <conditionalFormatting sqref="AB28">
    <cfRule type="expression" dxfId="5066" priority="389">
      <formula>$C$28=0</formula>
    </cfRule>
  </conditionalFormatting>
  <conditionalFormatting sqref="AB29">
    <cfRule type="expression" dxfId="5065" priority="388">
      <formula>$C$29=0</formula>
    </cfRule>
  </conditionalFormatting>
  <conditionalFormatting sqref="AB5:AB29">
    <cfRule type="expression" dxfId="5064" priority="387">
      <formula>$C$5=0</formula>
    </cfRule>
  </conditionalFormatting>
  <conditionalFormatting sqref="AB6">
    <cfRule type="expression" dxfId="5063" priority="386">
      <formula>$C$6=0</formula>
    </cfRule>
  </conditionalFormatting>
  <conditionalFormatting sqref="AB7">
    <cfRule type="expression" dxfId="5062" priority="385">
      <formula>$C$7=0</formula>
    </cfRule>
  </conditionalFormatting>
  <conditionalFormatting sqref="AB8">
    <cfRule type="expression" dxfId="5061" priority="384">
      <formula>$C$8=0</formula>
    </cfRule>
  </conditionalFormatting>
  <conditionalFormatting sqref="AB9">
    <cfRule type="expression" dxfId="5060" priority="383">
      <formula>$C$9=0</formula>
    </cfRule>
  </conditionalFormatting>
  <conditionalFormatting sqref="AB10">
    <cfRule type="expression" dxfId="5059" priority="382">
      <formula>$C$10=0</formula>
    </cfRule>
  </conditionalFormatting>
  <conditionalFormatting sqref="AB11">
    <cfRule type="expression" dxfId="5058" priority="381">
      <formula>$C$11=0</formula>
    </cfRule>
  </conditionalFormatting>
  <conditionalFormatting sqref="AB12">
    <cfRule type="expression" dxfId="5057" priority="380">
      <formula>$C$12=0</formula>
    </cfRule>
  </conditionalFormatting>
  <conditionalFormatting sqref="AB13">
    <cfRule type="expression" dxfId="5056" priority="379">
      <formula>$C$13=0</formula>
    </cfRule>
  </conditionalFormatting>
  <conditionalFormatting sqref="AB14">
    <cfRule type="expression" dxfId="5055" priority="378">
      <formula>$C$14=0</formula>
    </cfRule>
  </conditionalFormatting>
  <conditionalFormatting sqref="AB15">
    <cfRule type="expression" dxfId="5054" priority="377">
      <formula>$C$15=0</formula>
    </cfRule>
  </conditionalFormatting>
  <conditionalFormatting sqref="AB16">
    <cfRule type="expression" dxfId="5053" priority="376">
      <formula>$C$16=0</formula>
    </cfRule>
  </conditionalFormatting>
  <conditionalFormatting sqref="AB17">
    <cfRule type="expression" dxfId="5052" priority="375">
      <formula>$C$17=0</formula>
    </cfRule>
  </conditionalFormatting>
  <conditionalFormatting sqref="AB18">
    <cfRule type="expression" dxfId="5051" priority="374">
      <formula>$C$18=0</formula>
    </cfRule>
  </conditionalFormatting>
  <conditionalFormatting sqref="AB19">
    <cfRule type="expression" dxfId="5050" priority="373">
      <formula>$C$19=0</formula>
    </cfRule>
  </conditionalFormatting>
  <conditionalFormatting sqref="AB20">
    <cfRule type="expression" dxfId="5049" priority="372">
      <formula>$C$20=0</formula>
    </cfRule>
  </conditionalFormatting>
  <conditionalFormatting sqref="AB21">
    <cfRule type="expression" dxfId="5048" priority="371">
      <formula>$C$21=0</formula>
    </cfRule>
  </conditionalFormatting>
  <conditionalFormatting sqref="AB22">
    <cfRule type="expression" dxfId="5047" priority="370">
      <formula>$C$22=0</formula>
    </cfRule>
  </conditionalFormatting>
  <conditionalFormatting sqref="AB23">
    <cfRule type="expression" dxfId="5046" priority="369">
      <formula>$C$23=0</formula>
    </cfRule>
  </conditionalFormatting>
  <conditionalFormatting sqref="AB24">
    <cfRule type="expression" dxfId="5045" priority="368">
      <formula>$C$24=0</formula>
    </cfRule>
  </conditionalFormatting>
  <conditionalFormatting sqref="AB25">
    <cfRule type="expression" dxfId="5044" priority="367">
      <formula>$C$25=0</formula>
    </cfRule>
  </conditionalFormatting>
  <conditionalFormatting sqref="AB26">
    <cfRule type="expression" dxfId="5043" priority="366">
      <formula>$C$26=0</formula>
    </cfRule>
  </conditionalFormatting>
  <conditionalFormatting sqref="AB27">
    <cfRule type="expression" dxfId="5042" priority="365">
      <formula>$C$27=0</formula>
    </cfRule>
  </conditionalFormatting>
  <conditionalFormatting sqref="AB28">
    <cfRule type="expression" dxfId="5041" priority="364">
      <formula>$C$28=0</formula>
    </cfRule>
  </conditionalFormatting>
  <conditionalFormatting sqref="AB29">
    <cfRule type="expression" dxfId="5040" priority="363">
      <formula>$C$29=0</formula>
    </cfRule>
  </conditionalFormatting>
  <conditionalFormatting sqref="AB5:AB29">
    <cfRule type="expression" dxfId="5039" priority="362">
      <formula>$C$6=0</formula>
    </cfRule>
  </conditionalFormatting>
  <conditionalFormatting sqref="AD5:AE5">
    <cfRule type="expression" dxfId="5038" priority="360">
      <formula>D5=0</formula>
    </cfRule>
    <cfRule type="iconSet" priority="361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5037" priority="358">
      <formula>D6=0</formula>
    </cfRule>
    <cfRule type="iconSet" priority="359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5036" priority="356">
      <formula>D7=0</formula>
    </cfRule>
    <cfRule type="iconSet" priority="357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5035" priority="354">
      <formula>D8=0</formula>
    </cfRule>
    <cfRule type="iconSet" priority="355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5034" priority="352">
      <formula>D9=0</formula>
    </cfRule>
    <cfRule type="iconSet" priority="353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5033" priority="350">
      <formula>D10=0</formula>
    </cfRule>
    <cfRule type="iconSet" priority="351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5032" priority="348">
      <formula>D11=0</formula>
    </cfRule>
    <cfRule type="iconSet" priority="349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5031" priority="346">
      <formula>D12=0</formula>
    </cfRule>
    <cfRule type="iconSet" priority="347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5030" priority="344">
      <formula>D13=0</formula>
    </cfRule>
    <cfRule type="iconSet" priority="345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5029" priority="342">
      <formula>D14=0</formula>
    </cfRule>
    <cfRule type="iconSet" priority="343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5028" priority="340">
      <formula>D15=0</formula>
    </cfRule>
    <cfRule type="iconSet" priority="341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5027" priority="338">
      <formula>D16=0</formula>
    </cfRule>
    <cfRule type="iconSet" priority="339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5026" priority="336">
      <formula>D17=0</formula>
    </cfRule>
    <cfRule type="iconSet" priority="337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5025" priority="334">
      <formula>D18=0</formula>
    </cfRule>
    <cfRule type="iconSet" priority="335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5024" priority="332">
      <formula>D19=0</formula>
    </cfRule>
    <cfRule type="iconSet" priority="333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5023" priority="330">
      <formula>D20=0</formula>
    </cfRule>
    <cfRule type="iconSet" priority="331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5022" priority="328">
      <formula>D21=0</formula>
    </cfRule>
    <cfRule type="iconSet" priority="329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5021" priority="326">
      <formula>D22=0</formula>
    </cfRule>
    <cfRule type="iconSet" priority="327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5020" priority="324">
      <formula>D23=0</formula>
    </cfRule>
    <cfRule type="iconSet" priority="325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5019" priority="322">
      <formula>D24=0</formula>
    </cfRule>
    <cfRule type="iconSet" priority="323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5018" priority="320">
      <formula>D25=0</formula>
    </cfRule>
    <cfRule type="iconSet" priority="321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5017" priority="318">
      <formula>D26=0</formula>
    </cfRule>
    <cfRule type="iconSet" priority="319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5016" priority="316">
      <formula>D27=0</formula>
    </cfRule>
    <cfRule type="iconSet" priority="317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5015" priority="314">
      <formula>D28=0</formula>
    </cfRule>
    <cfRule type="iconSet" priority="315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5014" priority="312">
      <formula>D29=0</formula>
    </cfRule>
    <cfRule type="iconSet" priority="313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5013" priority="311">
      <formula>ISERROR(AD5)</formula>
    </cfRule>
  </conditionalFormatting>
  <conditionalFormatting sqref="AD5:AE5">
    <cfRule type="expression" dxfId="5012" priority="309">
      <formula>D5=0</formula>
    </cfRule>
    <cfRule type="iconSet" priority="310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5011" priority="307">
      <formula>D6=0</formula>
    </cfRule>
    <cfRule type="iconSet" priority="308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5010" priority="305">
      <formula>D7=0</formula>
    </cfRule>
    <cfRule type="iconSet" priority="306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5009" priority="303">
      <formula>D8=0</formula>
    </cfRule>
    <cfRule type="iconSet" priority="304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5008" priority="301">
      <formula>D9=0</formula>
    </cfRule>
    <cfRule type="iconSet" priority="302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5007" priority="299">
      <formula>D10=0</formula>
    </cfRule>
    <cfRule type="iconSet" priority="300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5006" priority="297">
      <formula>D11=0</formula>
    </cfRule>
    <cfRule type="iconSet" priority="298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5005" priority="295">
      <formula>D12=0</formula>
    </cfRule>
    <cfRule type="iconSet" priority="296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5004" priority="293">
      <formula>D13=0</formula>
    </cfRule>
    <cfRule type="iconSet" priority="294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5003" priority="291">
      <formula>D14=0</formula>
    </cfRule>
    <cfRule type="iconSet" priority="292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5002" priority="289">
      <formula>D15=0</formula>
    </cfRule>
    <cfRule type="iconSet" priority="290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5001" priority="287">
      <formula>D16=0</formula>
    </cfRule>
    <cfRule type="iconSet" priority="288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5000" priority="285">
      <formula>D17=0</formula>
    </cfRule>
    <cfRule type="iconSet" priority="286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4999" priority="283">
      <formula>D18=0</formula>
    </cfRule>
    <cfRule type="iconSet" priority="284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4998" priority="281">
      <formula>D19=0</formula>
    </cfRule>
    <cfRule type="iconSet" priority="282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4997" priority="279">
      <formula>D20=0</formula>
    </cfRule>
    <cfRule type="iconSet" priority="280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4996" priority="277">
      <formula>D21=0</formula>
    </cfRule>
    <cfRule type="iconSet" priority="278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4995" priority="275">
      <formula>D22=0</formula>
    </cfRule>
    <cfRule type="iconSet" priority="276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4994" priority="273">
      <formula>D23=0</formula>
    </cfRule>
    <cfRule type="iconSet" priority="274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4993" priority="271">
      <formula>D24=0</formula>
    </cfRule>
    <cfRule type="iconSet" priority="272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4992" priority="269">
      <formula>D25=0</formula>
    </cfRule>
    <cfRule type="iconSet" priority="270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4991" priority="267">
      <formula>D26=0</formula>
    </cfRule>
    <cfRule type="iconSet" priority="268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4990" priority="265">
      <formula>D27=0</formula>
    </cfRule>
    <cfRule type="iconSet" priority="266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4989" priority="263">
      <formula>D28=0</formula>
    </cfRule>
    <cfRule type="iconSet" priority="264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4988" priority="261">
      <formula>D29=0</formula>
    </cfRule>
    <cfRule type="iconSet" priority="262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4987" priority="260">
      <formula>ISERROR(AD5)</formula>
    </cfRule>
  </conditionalFormatting>
  <conditionalFormatting sqref="AD5:AE5">
    <cfRule type="expression" dxfId="4986" priority="258">
      <formula>D5=0</formula>
    </cfRule>
    <cfRule type="iconSet" priority="259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4985" priority="256">
      <formula>D6=0</formula>
    </cfRule>
    <cfRule type="iconSet" priority="257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4984" priority="254">
      <formula>D7=0</formula>
    </cfRule>
    <cfRule type="iconSet" priority="255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4983" priority="252">
      <formula>D8=0</formula>
    </cfRule>
    <cfRule type="iconSet" priority="253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4982" priority="250">
      <formula>D9=0</formula>
    </cfRule>
    <cfRule type="iconSet" priority="251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4981" priority="248">
      <formula>D10=0</formula>
    </cfRule>
    <cfRule type="iconSet" priority="249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4980" priority="246">
      <formula>D11=0</formula>
    </cfRule>
    <cfRule type="iconSet" priority="247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4979" priority="244">
      <formula>D12=0</formula>
    </cfRule>
    <cfRule type="iconSet" priority="245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4978" priority="242">
      <formula>D13=0</formula>
    </cfRule>
    <cfRule type="iconSet" priority="243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4977" priority="240">
      <formula>D14=0</formula>
    </cfRule>
    <cfRule type="iconSet" priority="241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4976" priority="238">
      <formula>D15=0</formula>
    </cfRule>
    <cfRule type="iconSet" priority="239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4975" priority="236">
      <formula>D16=0</formula>
    </cfRule>
    <cfRule type="iconSet" priority="237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4974" priority="234">
      <formula>D17=0</formula>
    </cfRule>
    <cfRule type="iconSet" priority="235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4973" priority="232">
      <formula>D18=0</formula>
    </cfRule>
    <cfRule type="iconSet" priority="233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4972" priority="230">
      <formula>D19=0</formula>
    </cfRule>
    <cfRule type="iconSet" priority="231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4971" priority="228">
      <formula>D20=0</formula>
    </cfRule>
    <cfRule type="iconSet" priority="229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4970" priority="226">
      <formula>D21=0</formula>
    </cfRule>
    <cfRule type="iconSet" priority="227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4969" priority="224">
      <formula>D22=0</formula>
    </cfRule>
    <cfRule type="iconSet" priority="225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4968" priority="222">
      <formula>D23=0</formula>
    </cfRule>
    <cfRule type="iconSet" priority="223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4967" priority="220">
      <formula>D24=0</formula>
    </cfRule>
    <cfRule type="iconSet" priority="221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4966" priority="218">
      <formula>D25=0</formula>
    </cfRule>
    <cfRule type="iconSet" priority="219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4965" priority="216">
      <formula>D26=0</formula>
    </cfRule>
    <cfRule type="iconSet" priority="217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4964" priority="214">
      <formula>D27=0</formula>
    </cfRule>
    <cfRule type="iconSet" priority="215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4963" priority="212">
      <formula>D28=0</formula>
    </cfRule>
    <cfRule type="iconSet" priority="213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4962" priority="210">
      <formula>D29=0</formula>
    </cfRule>
    <cfRule type="iconSet" priority="211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4961" priority="209">
      <formula>ISERROR(AD5)</formula>
    </cfRule>
  </conditionalFormatting>
  <conditionalFormatting sqref="AD5:AE5">
    <cfRule type="expression" dxfId="4960" priority="207">
      <formula>D5=0</formula>
    </cfRule>
    <cfRule type="iconSet" priority="208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4959" priority="205">
      <formula>D6=0</formula>
    </cfRule>
    <cfRule type="iconSet" priority="206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4958" priority="203">
      <formula>D7=0</formula>
    </cfRule>
    <cfRule type="iconSet" priority="204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4957" priority="201">
      <formula>D8=0</formula>
    </cfRule>
    <cfRule type="iconSet" priority="202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4956" priority="199">
      <formula>D9=0</formula>
    </cfRule>
    <cfRule type="iconSet" priority="200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4955" priority="197">
      <formula>D10=0</formula>
    </cfRule>
    <cfRule type="iconSet" priority="198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4954" priority="195">
      <formula>D11=0</formula>
    </cfRule>
    <cfRule type="iconSet" priority="196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4953" priority="193">
      <formula>D12=0</formula>
    </cfRule>
    <cfRule type="iconSet" priority="194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4952" priority="191">
      <formula>D13=0</formula>
    </cfRule>
    <cfRule type="iconSet" priority="192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4951" priority="189">
      <formula>D14=0</formula>
    </cfRule>
    <cfRule type="iconSet" priority="190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4950" priority="187">
      <formula>D15=0</formula>
    </cfRule>
    <cfRule type="iconSet" priority="188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4949" priority="185">
      <formula>D16=0</formula>
    </cfRule>
    <cfRule type="iconSet" priority="186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4948" priority="183">
      <formula>D17=0</formula>
    </cfRule>
    <cfRule type="iconSet" priority="184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4947" priority="181">
      <formula>D18=0</formula>
    </cfRule>
    <cfRule type="iconSet" priority="182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4946" priority="179">
      <formula>D19=0</formula>
    </cfRule>
    <cfRule type="iconSet" priority="180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4945" priority="177">
      <formula>D20=0</formula>
    </cfRule>
    <cfRule type="iconSet" priority="178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4944" priority="175">
      <formula>D21=0</formula>
    </cfRule>
    <cfRule type="iconSet" priority="176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4943" priority="173">
      <formula>D22=0</formula>
    </cfRule>
    <cfRule type="iconSet" priority="174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4942" priority="171">
      <formula>D23=0</formula>
    </cfRule>
    <cfRule type="iconSet" priority="172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4941" priority="169">
      <formula>D24=0</formula>
    </cfRule>
    <cfRule type="iconSet" priority="170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4940" priority="167">
      <formula>D25=0</formula>
    </cfRule>
    <cfRule type="iconSet" priority="168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4939" priority="165">
      <formula>D26=0</formula>
    </cfRule>
    <cfRule type="iconSet" priority="166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4938" priority="163">
      <formula>D27=0</formula>
    </cfRule>
    <cfRule type="iconSet" priority="164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4937" priority="161">
      <formula>D28=0</formula>
    </cfRule>
    <cfRule type="iconSet" priority="162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4936" priority="159">
      <formula>D29=0</formula>
    </cfRule>
    <cfRule type="iconSet" priority="160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4935" priority="158">
      <formula>ISERROR(AD5)</formula>
    </cfRule>
  </conditionalFormatting>
  <conditionalFormatting sqref="AD5:AE5">
    <cfRule type="iconSet" priority="157">
      <iconSet iconSet="3Arrows" reverse="1">
        <cfvo type="percent" val="0"/>
        <cfvo type="num" val="1"/>
        <cfvo type="num" val="2"/>
      </iconSet>
    </cfRule>
  </conditionalFormatting>
  <conditionalFormatting sqref="AD5:AE5">
    <cfRule type="expression" dxfId="4934" priority="155">
      <formula>D5=0</formula>
    </cfRule>
    <cfRule type="iconSet" priority="156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4933" priority="153">
      <formula>D6=0</formula>
    </cfRule>
    <cfRule type="iconSet" priority="154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4932" priority="151">
      <formula>D7=0</formula>
    </cfRule>
    <cfRule type="iconSet" priority="152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4931" priority="149">
      <formula>D8=0</formula>
    </cfRule>
    <cfRule type="iconSet" priority="150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4930" priority="147">
      <formula>D9=0</formula>
    </cfRule>
    <cfRule type="iconSet" priority="148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4929" priority="145">
      <formula>D10=0</formula>
    </cfRule>
    <cfRule type="iconSet" priority="146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4928" priority="143">
      <formula>D11=0</formula>
    </cfRule>
    <cfRule type="iconSet" priority="144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4927" priority="141">
      <formula>D12=0</formula>
    </cfRule>
    <cfRule type="iconSet" priority="142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4926" priority="139">
      <formula>D13=0</formula>
    </cfRule>
    <cfRule type="iconSet" priority="140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4925" priority="137">
      <formula>D14=0</formula>
    </cfRule>
    <cfRule type="iconSet" priority="138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4924" priority="135">
      <formula>D15=0</formula>
    </cfRule>
    <cfRule type="iconSet" priority="136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4923" priority="133">
      <formula>D16=0</formula>
    </cfRule>
    <cfRule type="iconSet" priority="134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4922" priority="131">
      <formula>D17=0</formula>
    </cfRule>
    <cfRule type="iconSet" priority="132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4921" priority="129">
      <formula>D18=0</formula>
    </cfRule>
    <cfRule type="iconSet" priority="130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4920" priority="127">
      <formula>D19=0</formula>
    </cfRule>
    <cfRule type="iconSet" priority="128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4919" priority="125">
      <formula>D20=0</formula>
    </cfRule>
    <cfRule type="iconSet" priority="126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4918" priority="123">
      <formula>D21=0</formula>
    </cfRule>
    <cfRule type="iconSet" priority="124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4917" priority="121">
      <formula>D22=0</formula>
    </cfRule>
    <cfRule type="iconSet" priority="122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4916" priority="119">
      <formula>D23=0</formula>
    </cfRule>
    <cfRule type="iconSet" priority="120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4915" priority="117">
      <formula>D24=0</formula>
    </cfRule>
    <cfRule type="iconSet" priority="118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4914" priority="115">
      <formula>D25=0</formula>
    </cfRule>
    <cfRule type="iconSet" priority="116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4913" priority="113">
      <formula>D26=0</formula>
    </cfRule>
    <cfRule type="iconSet" priority="114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4912" priority="111">
      <formula>D27=0</formula>
    </cfRule>
    <cfRule type="iconSet" priority="112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4911" priority="109">
      <formula>D28=0</formula>
    </cfRule>
    <cfRule type="iconSet" priority="110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4910" priority="107">
      <formula>D29=0</formula>
    </cfRule>
    <cfRule type="iconSet" priority="108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4909" priority="106">
      <formula>ISERROR(AD5)</formula>
    </cfRule>
  </conditionalFormatting>
  <conditionalFormatting sqref="AD5:AE5">
    <cfRule type="expression" dxfId="4908" priority="104">
      <formula>D5=0</formula>
    </cfRule>
    <cfRule type="iconSet" priority="105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4907" priority="102">
      <formula>D6=0</formula>
    </cfRule>
    <cfRule type="iconSet" priority="103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4906" priority="100">
      <formula>D7=0</formula>
    </cfRule>
    <cfRule type="iconSet" priority="101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4905" priority="98">
      <formula>D8=0</formula>
    </cfRule>
    <cfRule type="iconSet" priority="99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4904" priority="96">
      <formula>D9=0</formula>
    </cfRule>
    <cfRule type="iconSet" priority="97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4903" priority="94">
      <formula>D10=0</formula>
    </cfRule>
    <cfRule type="iconSet" priority="95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4902" priority="92">
      <formula>D11=0</formula>
    </cfRule>
    <cfRule type="iconSet" priority="93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4901" priority="90">
      <formula>D12=0</formula>
    </cfRule>
    <cfRule type="iconSet" priority="91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4900" priority="88">
      <formula>D13=0</formula>
    </cfRule>
    <cfRule type="iconSet" priority="89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4899" priority="86">
      <formula>D14=0</formula>
    </cfRule>
    <cfRule type="iconSet" priority="87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4898" priority="84">
      <formula>D15=0</formula>
    </cfRule>
    <cfRule type="iconSet" priority="85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4897" priority="82">
      <formula>D16=0</formula>
    </cfRule>
    <cfRule type="iconSet" priority="83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4896" priority="80">
      <formula>D17=0</formula>
    </cfRule>
    <cfRule type="iconSet" priority="81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4895" priority="78">
      <formula>D18=0</formula>
    </cfRule>
    <cfRule type="iconSet" priority="79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4894" priority="76">
      <formula>D19=0</formula>
    </cfRule>
    <cfRule type="iconSet" priority="77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4893" priority="74">
      <formula>D20=0</formula>
    </cfRule>
    <cfRule type="iconSet" priority="75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4892" priority="72">
      <formula>D21=0</formula>
    </cfRule>
    <cfRule type="iconSet" priority="73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4891" priority="70">
      <formula>D22=0</formula>
    </cfRule>
    <cfRule type="iconSet" priority="71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4890" priority="68">
      <formula>D23=0</formula>
    </cfRule>
    <cfRule type="iconSet" priority="69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4889" priority="66">
      <formula>D24=0</formula>
    </cfRule>
    <cfRule type="iconSet" priority="67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4888" priority="64">
      <formula>D25=0</formula>
    </cfRule>
    <cfRule type="iconSet" priority="65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4887" priority="62">
      <formula>D26=0</formula>
    </cfRule>
    <cfRule type="iconSet" priority="63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4886" priority="60">
      <formula>D27=0</formula>
    </cfRule>
    <cfRule type="iconSet" priority="61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4885" priority="58">
      <formula>D28=0</formula>
    </cfRule>
    <cfRule type="iconSet" priority="59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4884" priority="56">
      <formula>D29=0</formula>
    </cfRule>
    <cfRule type="iconSet" priority="57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4883" priority="55">
      <formula>ISERROR(AD5)</formula>
    </cfRule>
  </conditionalFormatting>
  <conditionalFormatting sqref="AD5:AD29">
    <cfRule type="containsErrors" dxfId="4882" priority="54">
      <formula>ISERROR(AD5)</formula>
    </cfRule>
  </conditionalFormatting>
  <conditionalFormatting sqref="AD5">
    <cfRule type="iconSet" priority="53">
      <iconSet iconSet="3Arrows">
        <cfvo type="percent" val="0"/>
        <cfvo type="num" val="0"/>
        <cfvo type="num" val="1"/>
      </iconSet>
    </cfRule>
  </conditionalFormatting>
  <conditionalFormatting sqref="AD6">
    <cfRule type="iconSet" priority="52">
      <iconSet iconSet="3Arrows">
        <cfvo type="percent" val="0"/>
        <cfvo type="num" val="0"/>
        <cfvo type="num" val="1"/>
      </iconSet>
    </cfRule>
  </conditionalFormatting>
  <conditionalFormatting sqref="AD7">
    <cfRule type="iconSet" priority="51">
      <iconSet iconSet="3Arrows">
        <cfvo type="percent" val="0"/>
        <cfvo type="num" val="0"/>
        <cfvo type="num" val="1"/>
      </iconSet>
    </cfRule>
  </conditionalFormatting>
  <conditionalFormatting sqref="AD8">
    <cfRule type="iconSet" priority="50">
      <iconSet iconSet="3Arrows">
        <cfvo type="percent" val="0"/>
        <cfvo type="num" val="0"/>
        <cfvo type="num" val="1"/>
      </iconSet>
    </cfRule>
  </conditionalFormatting>
  <conditionalFormatting sqref="AD9">
    <cfRule type="iconSet" priority="49">
      <iconSet iconSet="3Arrows">
        <cfvo type="percent" val="0"/>
        <cfvo type="num" val="0"/>
        <cfvo type="num" val="1"/>
      </iconSet>
    </cfRule>
  </conditionalFormatting>
  <conditionalFormatting sqref="AD10">
    <cfRule type="iconSet" priority="48">
      <iconSet iconSet="3Arrows">
        <cfvo type="percent" val="0"/>
        <cfvo type="num" val="0"/>
        <cfvo type="num" val="1"/>
      </iconSet>
    </cfRule>
  </conditionalFormatting>
  <conditionalFormatting sqref="AD11">
    <cfRule type="iconSet" priority="47">
      <iconSet iconSet="3Arrows">
        <cfvo type="percent" val="0"/>
        <cfvo type="num" val="0"/>
        <cfvo type="num" val="1"/>
      </iconSet>
    </cfRule>
  </conditionalFormatting>
  <conditionalFormatting sqref="AD12">
    <cfRule type="iconSet" priority="46">
      <iconSet iconSet="3Arrows">
        <cfvo type="percent" val="0"/>
        <cfvo type="num" val="0"/>
        <cfvo type="num" val="1"/>
      </iconSet>
    </cfRule>
  </conditionalFormatting>
  <conditionalFormatting sqref="AD13">
    <cfRule type="iconSet" priority="45">
      <iconSet iconSet="3Arrows">
        <cfvo type="percent" val="0"/>
        <cfvo type="num" val="0"/>
        <cfvo type="num" val="1"/>
      </iconSet>
    </cfRule>
  </conditionalFormatting>
  <conditionalFormatting sqref="AD14">
    <cfRule type="iconSet" priority="44">
      <iconSet iconSet="3Arrows">
        <cfvo type="percent" val="0"/>
        <cfvo type="num" val="0"/>
        <cfvo type="num" val="1"/>
      </iconSet>
    </cfRule>
  </conditionalFormatting>
  <conditionalFormatting sqref="AD15">
    <cfRule type="iconSet" priority="43">
      <iconSet iconSet="3Arrows">
        <cfvo type="percent" val="0"/>
        <cfvo type="num" val="0"/>
        <cfvo type="num" val="1"/>
      </iconSet>
    </cfRule>
  </conditionalFormatting>
  <conditionalFormatting sqref="AD16">
    <cfRule type="iconSet" priority="42">
      <iconSet iconSet="3Arrows">
        <cfvo type="percent" val="0"/>
        <cfvo type="num" val="0"/>
        <cfvo type="num" val="1"/>
      </iconSet>
    </cfRule>
  </conditionalFormatting>
  <conditionalFormatting sqref="AD17">
    <cfRule type="iconSet" priority="41">
      <iconSet iconSet="3Arrows">
        <cfvo type="percent" val="0"/>
        <cfvo type="num" val="0"/>
        <cfvo type="num" val="1"/>
      </iconSet>
    </cfRule>
  </conditionalFormatting>
  <conditionalFormatting sqref="AD18">
    <cfRule type="iconSet" priority="40">
      <iconSet iconSet="3Arrows">
        <cfvo type="percent" val="0"/>
        <cfvo type="num" val="0"/>
        <cfvo type="num" val="1"/>
      </iconSet>
    </cfRule>
  </conditionalFormatting>
  <conditionalFormatting sqref="AD19">
    <cfRule type="iconSet" priority="39">
      <iconSet iconSet="3Arrows">
        <cfvo type="percent" val="0"/>
        <cfvo type="num" val="0"/>
        <cfvo type="num" val="1"/>
      </iconSet>
    </cfRule>
  </conditionalFormatting>
  <conditionalFormatting sqref="AD20">
    <cfRule type="iconSet" priority="38">
      <iconSet iconSet="3Arrows">
        <cfvo type="percent" val="0"/>
        <cfvo type="num" val="0"/>
        <cfvo type="num" val="1"/>
      </iconSet>
    </cfRule>
  </conditionalFormatting>
  <conditionalFormatting sqref="AD21">
    <cfRule type="iconSet" priority="37">
      <iconSet iconSet="3Arrows">
        <cfvo type="percent" val="0"/>
        <cfvo type="num" val="0"/>
        <cfvo type="num" val="1"/>
      </iconSet>
    </cfRule>
  </conditionalFormatting>
  <conditionalFormatting sqref="AD22">
    <cfRule type="iconSet" priority="36">
      <iconSet iconSet="3Arrows">
        <cfvo type="percent" val="0"/>
        <cfvo type="num" val="0"/>
        <cfvo type="num" val="1"/>
      </iconSet>
    </cfRule>
  </conditionalFormatting>
  <conditionalFormatting sqref="AD23">
    <cfRule type="iconSet" priority="35">
      <iconSet iconSet="3Arrows">
        <cfvo type="percent" val="0"/>
        <cfvo type="num" val="0"/>
        <cfvo type="num" val="1"/>
      </iconSet>
    </cfRule>
  </conditionalFormatting>
  <conditionalFormatting sqref="AD24">
    <cfRule type="iconSet" priority="34">
      <iconSet iconSet="3Arrows">
        <cfvo type="percent" val="0"/>
        <cfvo type="num" val="0"/>
        <cfvo type="num" val="1"/>
      </iconSet>
    </cfRule>
  </conditionalFormatting>
  <conditionalFormatting sqref="AD25">
    <cfRule type="iconSet" priority="33">
      <iconSet iconSet="3Arrows">
        <cfvo type="percent" val="0"/>
        <cfvo type="num" val="0"/>
        <cfvo type="num" val="1"/>
      </iconSet>
    </cfRule>
  </conditionalFormatting>
  <conditionalFormatting sqref="AD26">
    <cfRule type="iconSet" priority="32">
      <iconSet iconSet="3Arrows">
        <cfvo type="percent" val="0"/>
        <cfvo type="num" val="0"/>
        <cfvo type="num" val="1"/>
      </iconSet>
    </cfRule>
  </conditionalFormatting>
  <conditionalFormatting sqref="AD27">
    <cfRule type="iconSet" priority="31">
      <iconSet iconSet="3Arrows">
        <cfvo type="percent" val="0"/>
        <cfvo type="num" val="0"/>
        <cfvo type="num" val="1"/>
      </iconSet>
    </cfRule>
  </conditionalFormatting>
  <conditionalFormatting sqref="AD28">
    <cfRule type="iconSet" priority="30">
      <iconSet iconSet="3Arrows">
        <cfvo type="percent" val="0"/>
        <cfvo type="num" val="0"/>
        <cfvo type="num" val="1"/>
      </iconSet>
    </cfRule>
  </conditionalFormatting>
  <conditionalFormatting sqref="AD29">
    <cfRule type="iconSet" priority="29">
      <iconSet iconSet="3Arrows">
        <cfvo type="percent" val="0"/>
        <cfvo type="num" val="0"/>
        <cfvo type="num" val="1"/>
      </iconSet>
    </cfRule>
  </conditionalFormatting>
  <conditionalFormatting sqref="E5">
    <cfRule type="expression" dxfId="4881" priority="28">
      <formula>E5&lt;F5/2</formula>
    </cfRule>
  </conditionalFormatting>
  <conditionalFormatting sqref="E6">
    <cfRule type="expression" dxfId="4880" priority="27">
      <formula>E6&lt;F6/2</formula>
    </cfRule>
  </conditionalFormatting>
  <conditionalFormatting sqref="E7">
    <cfRule type="expression" dxfId="4879" priority="26">
      <formula>E7&lt;F7/2</formula>
    </cfRule>
  </conditionalFormatting>
  <conditionalFormatting sqref="E8">
    <cfRule type="expression" dxfId="4878" priority="25">
      <formula>E8&lt;F8/2</formula>
    </cfRule>
  </conditionalFormatting>
  <conditionalFormatting sqref="E9">
    <cfRule type="expression" dxfId="4877" priority="24">
      <formula>E9&lt;F9/2</formula>
    </cfRule>
  </conditionalFormatting>
  <conditionalFormatting sqref="E10">
    <cfRule type="expression" dxfId="4876" priority="23">
      <formula>E10&lt;F10/2</formula>
    </cfRule>
  </conditionalFormatting>
  <conditionalFormatting sqref="E11">
    <cfRule type="expression" dxfId="4875" priority="22">
      <formula>E11&lt;F11/2</formula>
    </cfRule>
  </conditionalFormatting>
  <conditionalFormatting sqref="E5:F5 F6:F11">
    <cfRule type="expression" dxfId="4874" priority="21">
      <formula>$C$5=0</formula>
    </cfRule>
  </conditionalFormatting>
  <conditionalFormatting sqref="E6:F6">
    <cfRule type="expression" dxfId="4873" priority="20">
      <formula>$C$6=0</formula>
    </cfRule>
  </conditionalFormatting>
  <conditionalFormatting sqref="E7:F7">
    <cfRule type="expression" dxfId="4872" priority="19">
      <formula>$C$7=0</formula>
    </cfRule>
  </conditionalFormatting>
  <conditionalFormatting sqref="E8:F8">
    <cfRule type="expression" dxfId="4871" priority="18">
      <formula>$C$8=0</formula>
    </cfRule>
  </conditionalFormatting>
  <conditionalFormatting sqref="E9:F9">
    <cfRule type="expression" dxfId="4870" priority="17">
      <formula>$C$9=0</formula>
    </cfRule>
  </conditionalFormatting>
  <conditionalFormatting sqref="E10:F10">
    <cfRule type="expression" dxfId="4869" priority="16">
      <formula>$C$10=0</formula>
    </cfRule>
  </conditionalFormatting>
  <conditionalFormatting sqref="E11:F11">
    <cfRule type="expression" dxfId="4868" priority="15">
      <formula>$C$11=0</formula>
    </cfRule>
  </conditionalFormatting>
  <conditionalFormatting sqref="P5">
    <cfRule type="expression" dxfId="4867" priority="14">
      <formula>P5&lt;Q5/2</formula>
    </cfRule>
  </conditionalFormatting>
  <conditionalFormatting sqref="P6">
    <cfRule type="expression" dxfId="4866" priority="13">
      <formula>P6&lt;Q6/2</formula>
    </cfRule>
  </conditionalFormatting>
  <conditionalFormatting sqref="P7">
    <cfRule type="expression" dxfId="4865" priority="12">
      <formula>P7&lt;Q7/2</formula>
    </cfRule>
  </conditionalFormatting>
  <conditionalFormatting sqref="P8">
    <cfRule type="expression" dxfId="4864" priority="11">
      <formula>P8&lt;Q8/2</formula>
    </cfRule>
  </conditionalFormatting>
  <conditionalFormatting sqref="P9">
    <cfRule type="expression" dxfId="4863" priority="10">
      <formula>P9&lt;Q9/2</formula>
    </cfRule>
  </conditionalFormatting>
  <conditionalFormatting sqref="P10">
    <cfRule type="expression" dxfId="4862" priority="9">
      <formula>P10&lt;Q10/2</formula>
    </cfRule>
  </conditionalFormatting>
  <conditionalFormatting sqref="P11">
    <cfRule type="expression" dxfId="4861" priority="8">
      <formula>P11&lt;Q11/2</formula>
    </cfRule>
  </conditionalFormatting>
  <conditionalFormatting sqref="P5:Q5 Q6:Q11">
    <cfRule type="expression" dxfId="4860" priority="7">
      <formula>$C$5=0</formula>
    </cfRule>
  </conditionalFormatting>
  <conditionalFormatting sqref="P6:Q6">
    <cfRule type="expression" dxfId="4859" priority="6">
      <formula>$C$6=0</formula>
    </cfRule>
  </conditionalFormatting>
  <conditionalFormatting sqref="P7:Q7">
    <cfRule type="expression" dxfId="4858" priority="5">
      <formula>$C$7=0</formula>
    </cfRule>
  </conditionalFormatting>
  <conditionalFormatting sqref="P8:Q8">
    <cfRule type="expression" dxfId="4857" priority="4">
      <formula>$C$8=0</formula>
    </cfRule>
  </conditionalFormatting>
  <conditionalFormatting sqref="P9:Q9">
    <cfRule type="expression" dxfId="4856" priority="3">
      <formula>$C$9=0</formula>
    </cfRule>
  </conditionalFormatting>
  <conditionalFormatting sqref="P10:Q10">
    <cfRule type="expression" dxfId="4855" priority="2">
      <formula>$C$10=0</formula>
    </cfRule>
  </conditionalFormatting>
  <conditionalFormatting sqref="P11:Q11">
    <cfRule type="expression" dxfId="4854" priority="1">
      <formula>$C$11=0</formula>
    </cfRule>
  </conditionalFormatting>
  <dataValidations count="4">
    <dataValidation type="custom" allowBlank="1" showInputMessage="1" showErrorMessage="1" errorTitle="Erreur d'encodage" error="La valeur que vous avez tapée n'est pas valide. Veuillez entrer 'NE', 'CM' ou un nombre supérieur à la cote." sqref="F5:F29 Q5:Q11">
      <formula1>OR(AND(E5="NE",F5="NE"),AND(E5="CM",F5="CM"),AND(F5&gt;=E5))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N5:O29">
      <formula1>OR(AND(N5&gt;=J5),AND(N5="NE",J5="NE"),AND(N5="CM",J5="CM"))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Y5:Y29 W5:W29 J5:J29 U5:U29 S5:S29 H5:H29 Q12:Q29">
      <formula1>OR(AND(H5&gt;=G5),AND(H5="NE",G5="NE"),AND(H5="CM",G5="CM"))</formula1>
    </dataValidation>
    <dataValidation type="custom" allowBlank="1" showInputMessage="1" showErrorMessage="1" errorTitle="Erreur d'encodage" error="La valeur que vous avez tapée n'est pas valide. Veuillez entrer 'NE', 'CM' ou un nombre sous la valeur MAX." sqref="X5:X29 G5:G29 I5:I29 E5:E29 R5:R29 T5:T29 V5:V29 P5:P29">
      <formula1>OR(AND(E5="NE"),AND(E5="CM"),AND(E5="D"),AND(E5&gt;=0,E5&lt;999))</formula1>
    </dataValidation>
  </dataValidations>
  <pageMargins left="0.7" right="0.7" top="0.75" bottom="0.75" header="0.3" footer="0.3"/>
  <pageSetup paperSize="9" orientation="portrait" horizontalDpi="1200" verticalDpi="1200" r:id="rId2"/>
  <drawing r:id="rId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4">
    <tabColor rgb="FFFFFF00"/>
  </sheetPr>
  <dimension ref="A1:BQ325"/>
  <sheetViews>
    <sheetView showZeros="0" zoomScale="85" zoomScaleNormal="85" workbookViewId="0">
      <selection activeCell="E3" sqref="E3:F3"/>
    </sheetView>
  </sheetViews>
  <sheetFormatPr baseColWidth="10" defaultRowHeight="15"/>
  <cols>
    <col min="1" max="1" width="10.7109375" style="3" customWidth="1"/>
    <col min="2" max="2" width="2.7109375" style="3" customWidth="1"/>
    <col min="3" max="3" width="27.7109375" style="1" customWidth="1"/>
    <col min="4" max="4" width="22.7109375" customWidth="1"/>
    <col min="5" max="10" width="7.7109375" customWidth="1"/>
    <col min="11" max="12" width="8.7109375" style="3" customWidth="1"/>
    <col min="13" max="13" width="5.7109375" style="77" customWidth="1"/>
    <col min="14" max="15" width="2.7109375" customWidth="1"/>
    <col min="16" max="25" width="7.7109375" customWidth="1"/>
    <col min="26" max="27" width="8.7109375" style="3" customWidth="1"/>
    <col min="28" max="28" width="5.7109375" style="7" customWidth="1"/>
    <col min="29" max="29" width="2.7109375" style="3" hidden="1" customWidth="1"/>
    <col min="30" max="30" width="5.7109375" style="7" customWidth="1"/>
    <col min="31" max="31" width="3.7109375" style="77" customWidth="1"/>
    <col min="32" max="48" width="11.42578125" style="3"/>
  </cols>
  <sheetData>
    <row r="1" spans="1:55" s="3" customFormat="1" ht="54.95" customHeight="1">
      <c r="A1" s="104"/>
      <c r="B1" s="25"/>
      <c r="C1" s="167" t="s">
        <v>44</v>
      </c>
      <c r="D1" s="166">
        <f>MATIÈRES!I18</f>
        <v>0</v>
      </c>
      <c r="E1" s="164"/>
      <c r="F1" s="164"/>
      <c r="G1" s="164"/>
      <c r="H1" s="164"/>
      <c r="I1" s="164"/>
      <c r="J1" s="164"/>
      <c r="K1" s="164"/>
      <c r="L1" s="164"/>
      <c r="M1" s="164"/>
      <c r="N1" s="165" t="s">
        <v>145</v>
      </c>
      <c r="O1" s="168" t="s">
        <v>144</v>
      </c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0"/>
      <c r="AE1" s="147"/>
      <c r="AF1" s="104"/>
      <c r="AG1" s="104"/>
      <c r="AH1" s="104"/>
      <c r="AI1" s="104"/>
      <c r="AJ1" s="104"/>
      <c r="AK1" s="104"/>
      <c r="AL1" s="104"/>
      <c r="AM1" s="104"/>
      <c r="AN1" s="104"/>
      <c r="AO1" s="104"/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</row>
    <row r="2" spans="1:55" s="3" customFormat="1" ht="15" customHeight="1">
      <c r="A2" s="21"/>
      <c r="B2" s="21"/>
      <c r="C2" s="24"/>
      <c r="D2" s="21"/>
      <c r="E2" s="21"/>
      <c r="F2" s="21"/>
      <c r="G2" s="21"/>
      <c r="H2" s="21"/>
      <c r="I2" s="21"/>
      <c r="J2" s="21"/>
      <c r="K2" s="21"/>
      <c r="L2" s="21"/>
      <c r="M2" s="76"/>
      <c r="N2" s="21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5"/>
      <c r="AC2" s="33"/>
      <c r="AD2" s="35"/>
      <c r="AE2" s="92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104"/>
      <c r="AS2" s="104"/>
      <c r="AT2" s="104"/>
      <c r="AU2" s="104"/>
      <c r="AV2" s="104"/>
      <c r="AW2" s="104"/>
      <c r="AX2" s="104"/>
      <c r="AY2" s="104"/>
      <c r="AZ2" s="104"/>
      <c r="BA2" s="104"/>
      <c r="BB2" s="104"/>
      <c r="BC2" s="104"/>
    </row>
    <row r="3" spans="1:55">
      <c r="A3" s="104"/>
      <c r="B3" s="21"/>
      <c r="C3" s="229" t="s">
        <v>37</v>
      </c>
      <c r="D3" s="229"/>
      <c r="E3" s="227"/>
      <c r="F3" s="227"/>
      <c r="G3" s="228"/>
      <c r="H3" s="228"/>
      <c r="I3" s="227"/>
      <c r="J3" s="227"/>
      <c r="K3" s="230" t="s">
        <v>35</v>
      </c>
      <c r="L3" s="230"/>
      <c r="M3" s="94" t="s">
        <v>65</v>
      </c>
      <c r="N3" s="62"/>
      <c r="O3" s="63"/>
      <c r="P3" s="228"/>
      <c r="Q3" s="228"/>
      <c r="R3" s="227"/>
      <c r="S3" s="227"/>
      <c r="T3" s="228"/>
      <c r="U3" s="228"/>
      <c r="V3" s="227"/>
      <c r="W3" s="227"/>
      <c r="X3" s="228"/>
      <c r="Y3" s="228"/>
      <c r="Z3" s="230" t="s">
        <v>35</v>
      </c>
      <c r="AA3" s="230"/>
      <c r="AB3" s="94" t="s">
        <v>65</v>
      </c>
      <c r="AC3" s="35"/>
      <c r="AD3" s="35"/>
      <c r="AE3" s="92"/>
      <c r="AF3" s="10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4"/>
      <c r="AT3" s="104"/>
      <c r="AU3" s="104"/>
      <c r="AV3" s="104"/>
      <c r="AW3" s="104"/>
      <c r="AX3" s="104"/>
      <c r="AY3" s="104"/>
      <c r="AZ3" s="104"/>
      <c r="BA3" s="104"/>
      <c r="BB3" s="104"/>
      <c r="BC3" s="104"/>
    </row>
    <row r="4" spans="1:55">
      <c r="A4" s="104"/>
      <c r="B4" s="21"/>
      <c r="C4" s="9" t="s">
        <v>0</v>
      </c>
      <c r="D4" s="138" t="s">
        <v>1</v>
      </c>
      <c r="E4" s="140" t="s">
        <v>2</v>
      </c>
      <c r="F4" s="140" t="s">
        <v>3</v>
      </c>
      <c r="G4" s="139" t="s">
        <v>4</v>
      </c>
      <c r="H4" s="139" t="s">
        <v>5</v>
      </c>
      <c r="I4" s="140" t="s">
        <v>6</v>
      </c>
      <c r="J4" s="140" t="s">
        <v>7</v>
      </c>
      <c r="K4" s="11"/>
      <c r="L4" s="11"/>
      <c r="M4" s="94"/>
      <c r="N4" s="26"/>
      <c r="O4" s="34"/>
      <c r="P4" s="139" t="s">
        <v>8</v>
      </c>
      <c r="Q4" s="139" t="s">
        <v>9</v>
      </c>
      <c r="R4" s="140" t="s">
        <v>10</v>
      </c>
      <c r="S4" s="140" t="s">
        <v>11</v>
      </c>
      <c r="T4" s="139" t="s">
        <v>12</v>
      </c>
      <c r="U4" s="139" t="s">
        <v>13</v>
      </c>
      <c r="V4" s="140" t="s">
        <v>14</v>
      </c>
      <c r="W4" s="140" t="s">
        <v>15</v>
      </c>
      <c r="X4" s="139" t="s">
        <v>16</v>
      </c>
      <c r="Y4" s="139" t="s">
        <v>17</v>
      </c>
      <c r="Z4" s="11"/>
      <c r="AA4" s="11"/>
      <c r="AB4" s="95"/>
      <c r="AC4" s="35"/>
      <c r="AD4" s="35"/>
      <c r="AE4" s="92"/>
      <c r="AF4" s="10"/>
      <c r="AG4" s="104"/>
      <c r="AH4" s="104"/>
      <c r="AI4" s="104"/>
      <c r="AJ4" s="104"/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04"/>
      <c r="BA4" s="104"/>
      <c r="BB4" s="104"/>
      <c r="BC4" s="104"/>
    </row>
    <row r="5" spans="1:55">
      <c r="A5" s="104"/>
      <c r="B5" s="31">
        <v>1</v>
      </c>
      <c r="C5" s="10" t="str">
        <f>Élèves!C4</f>
        <v>MARTIN</v>
      </c>
      <c r="D5" s="10" t="str">
        <f>Élèves!D4</f>
        <v>Paul</v>
      </c>
      <c r="E5" s="5"/>
      <c r="F5" s="5"/>
      <c r="G5" s="5"/>
      <c r="H5" s="5"/>
      <c r="I5" s="32"/>
      <c r="J5" s="5"/>
      <c r="K5" s="12" t="e">
        <f>SUM(E5,G5,I5)/SUM(F5,H5,J5)*100</f>
        <v>#DIV/0!</v>
      </c>
      <c r="L5" s="11" t="s">
        <v>22</v>
      </c>
      <c r="M5" s="94" t="e">
        <f ca="1">RANK(K5,INDIRECT("K5:K" &amp; $AL$5))</f>
        <v>#DIV/0!</v>
      </c>
      <c r="N5" s="22"/>
      <c r="O5" s="35"/>
      <c r="P5" s="5"/>
      <c r="Q5" s="5"/>
      <c r="R5" s="5"/>
      <c r="S5" s="5"/>
      <c r="T5" s="5"/>
      <c r="U5" s="5"/>
      <c r="V5" s="5"/>
      <c r="W5" s="5"/>
      <c r="X5" s="5"/>
      <c r="Y5" s="5"/>
      <c r="Z5" s="12" t="e">
        <f>SUM(E5,G5,I5,P5,R5,T5,V5,X5)/SUM(F5,H5,J5,Q5,S5,U5,W5,Y5)*100</f>
        <v>#DIV/0!</v>
      </c>
      <c r="AA5" s="11" t="s">
        <v>22</v>
      </c>
      <c r="AB5" s="94" t="e">
        <f ca="1">RANK(Z5,INDIRECT("Z5:Z" &amp; AL$5))</f>
        <v>#DIV/0!</v>
      </c>
      <c r="AC5" s="35" t="e">
        <f t="shared" ref="AC5:AC29" si="0">IF(K5&gt;Z5,2,0)</f>
        <v>#DIV/0!</v>
      </c>
      <c r="AD5" s="52" t="e">
        <f t="shared" ref="AD5:AD29" si="1">Z5-K5</f>
        <v>#DIV/0!</v>
      </c>
      <c r="AE5" s="93" t="s">
        <v>54</v>
      </c>
      <c r="AF5" s="10"/>
      <c r="AG5" s="104"/>
      <c r="AH5" s="104"/>
      <c r="AI5" s="104"/>
      <c r="AJ5" s="104"/>
      <c r="AK5" s="104"/>
      <c r="AL5" s="104">
        <f>SUM(Élèves!P6+4)</f>
        <v>11</v>
      </c>
      <c r="AM5" s="104"/>
      <c r="AN5" s="104"/>
      <c r="AO5" s="104"/>
      <c r="AP5" s="104"/>
      <c r="AQ5" s="104"/>
      <c r="AR5" s="104"/>
      <c r="AS5" s="104"/>
      <c r="AT5" s="104"/>
      <c r="AU5" s="104"/>
      <c r="AV5" s="104"/>
      <c r="AW5" s="104"/>
      <c r="AX5" s="104"/>
      <c r="AY5" s="104"/>
      <c r="AZ5" s="104"/>
      <c r="BA5" s="104"/>
      <c r="BB5" s="104"/>
      <c r="BC5" s="104"/>
    </row>
    <row r="6" spans="1:55">
      <c r="A6" s="104"/>
      <c r="B6" s="31">
        <v>2</v>
      </c>
      <c r="C6" s="10" t="str">
        <f>Élèves!C5</f>
        <v>DUPOND</v>
      </c>
      <c r="D6" s="10" t="str">
        <f>Élèves!D5</f>
        <v>Henri</v>
      </c>
      <c r="E6" s="5"/>
      <c r="F6" s="5"/>
      <c r="G6" s="5"/>
      <c r="H6" s="5"/>
      <c r="I6" s="32"/>
      <c r="J6" s="5"/>
      <c r="K6" s="12" t="e">
        <f t="shared" ref="K6:K29" si="2">SUM(E6,G6,I6)/SUM(F6,H6,J6)*100</f>
        <v>#DIV/0!</v>
      </c>
      <c r="L6" s="11" t="s">
        <v>22</v>
      </c>
      <c r="M6" s="94" t="e">
        <f t="shared" ref="M6:M29" ca="1" si="3">RANK(K6,INDIRECT("K5:K" &amp; $AL$5))</f>
        <v>#DIV/0!</v>
      </c>
      <c r="N6" s="22"/>
      <c r="O6" s="35"/>
      <c r="P6" s="5"/>
      <c r="Q6" s="5"/>
      <c r="R6" s="5"/>
      <c r="S6" s="5"/>
      <c r="T6" s="5"/>
      <c r="U6" s="5"/>
      <c r="V6" s="5"/>
      <c r="W6" s="5"/>
      <c r="X6" s="5"/>
      <c r="Y6" s="5"/>
      <c r="Z6" s="12" t="e">
        <f t="shared" ref="Z6:Z29" si="4">SUM(E6,G6,I6,P6,R6,T6,V6,X6)/SUM(F6,H6,J6,Q6,S6,U6,W6,Y6)*100</f>
        <v>#DIV/0!</v>
      </c>
      <c r="AA6" s="11" t="s">
        <v>22</v>
      </c>
      <c r="AB6" s="94" t="e">
        <f t="shared" ref="AB6:AB29" ca="1" si="5">RANK(Z6,INDIRECT("Z5:Z" &amp; AL$5))</f>
        <v>#DIV/0!</v>
      </c>
      <c r="AC6" s="35" t="e">
        <f t="shared" si="0"/>
        <v>#DIV/0!</v>
      </c>
      <c r="AD6" s="52" t="e">
        <f t="shared" si="1"/>
        <v>#DIV/0!</v>
      </c>
      <c r="AE6" s="93" t="s">
        <v>54</v>
      </c>
      <c r="AF6" s="10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  <c r="AR6" s="104"/>
      <c r="AS6" s="104"/>
      <c r="AT6" s="104"/>
      <c r="AU6" s="104"/>
      <c r="AV6" s="104"/>
      <c r="AW6" s="104"/>
      <c r="AX6" s="104"/>
      <c r="AY6" s="104"/>
      <c r="AZ6" s="104"/>
      <c r="BA6" s="104"/>
      <c r="BB6" s="104"/>
      <c r="BC6" s="104"/>
    </row>
    <row r="7" spans="1:55">
      <c r="A7" s="104"/>
      <c r="B7" s="31">
        <v>3</v>
      </c>
      <c r="C7" s="10" t="str">
        <f>Élèves!C6</f>
        <v>TABERNACLE</v>
      </c>
      <c r="D7" s="10" t="str">
        <f>Élèves!D6</f>
        <v>Ghislain</v>
      </c>
      <c r="E7" s="5"/>
      <c r="F7" s="5"/>
      <c r="G7" s="5"/>
      <c r="H7" s="5"/>
      <c r="I7" s="32"/>
      <c r="J7" s="5"/>
      <c r="K7" s="12" t="e">
        <f t="shared" si="2"/>
        <v>#DIV/0!</v>
      </c>
      <c r="L7" s="11" t="s">
        <v>22</v>
      </c>
      <c r="M7" s="94" t="e">
        <f t="shared" ca="1" si="3"/>
        <v>#DIV/0!</v>
      </c>
      <c r="N7" s="22"/>
      <c r="O7" s="35"/>
      <c r="P7" s="5"/>
      <c r="Q7" s="5"/>
      <c r="R7" s="5"/>
      <c r="S7" s="5"/>
      <c r="T7" s="5"/>
      <c r="U7" s="5"/>
      <c r="V7" s="5"/>
      <c r="W7" s="5"/>
      <c r="X7" s="5"/>
      <c r="Y7" s="5"/>
      <c r="Z7" s="12" t="e">
        <f t="shared" si="4"/>
        <v>#DIV/0!</v>
      </c>
      <c r="AA7" s="11" t="s">
        <v>22</v>
      </c>
      <c r="AB7" s="94" t="e">
        <f t="shared" ca="1" si="5"/>
        <v>#DIV/0!</v>
      </c>
      <c r="AC7" s="35" t="e">
        <f t="shared" si="0"/>
        <v>#DIV/0!</v>
      </c>
      <c r="AD7" s="52" t="e">
        <f t="shared" si="1"/>
        <v>#DIV/0!</v>
      </c>
      <c r="AE7" s="93" t="s">
        <v>54</v>
      </c>
      <c r="AF7" s="10"/>
      <c r="AG7" s="104"/>
      <c r="AH7" s="104"/>
      <c r="AI7" s="104"/>
      <c r="AJ7" s="104"/>
      <c r="AK7" s="104"/>
      <c r="AL7" s="104"/>
      <c r="AM7" s="104"/>
      <c r="AN7" s="104"/>
      <c r="AO7" s="104"/>
      <c r="AP7" s="104"/>
      <c r="AQ7" s="104"/>
      <c r="AR7" s="104"/>
      <c r="AS7" s="104"/>
      <c r="AT7" s="104"/>
      <c r="AU7" s="104"/>
      <c r="AV7" s="104"/>
      <c r="AW7" s="104"/>
      <c r="AX7" s="104"/>
      <c r="AY7" s="104"/>
      <c r="AZ7" s="104"/>
      <c r="BA7" s="104"/>
      <c r="BB7" s="104"/>
      <c r="BC7" s="104"/>
    </row>
    <row r="8" spans="1:55">
      <c r="A8" s="104"/>
      <c r="B8" s="31">
        <v>4</v>
      </c>
      <c r="C8" s="10" t="str">
        <f>Élèves!C7</f>
        <v>EASY</v>
      </c>
      <c r="D8" s="10" t="str">
        <f>Élèves!D7</f>
        <v>Isabelle</v>
      </c>
      <c r="E8" s="5"/>
      <c r="F8" s="5"/>
      <c r="G8" s="5"/>
      <c r="H8" s="5"/>
      <c r="I8" s="32"/>
      <c r="J8" s="5"/>
      <c r="K8" s="12" t="e">
        <f t="shared" si="2"/>
        <v>#DIV/0!</v>
      </c>
      <c r="L8" s="11" t="s">
        <v>22</v>
      </c>
      <c r="M8" s="94" t="e">
        <f t="shared" ca="1" si="3"/>
        <v>#DIV/0!</v>
      </c>
      <c r="N8" s="22"/>
      <c r="O8" s="35"/>
      <c r="P8" s="5"/>
      <c r="Q8" s="5"/>
      <c r="R8" s="5"/>
      <c r="S8" s="5"/>
      <c r="T8" s="5"/>
      <c r="U8" s="5"/>
      <c r="V8" s="5"/>
      <c r="W8" s="5"/>
      <c r="X8" s="5"/>
      <c r="Y8" s="5"/>
      <c r="Z8" s="12" t="e">
        <f t="shared" si="4"/>
        <v>#DIV/0!</v>
      </c>
      <c r="AA8" s="11" t="s">
        <v>22</v>
      </c>
      <c r="AB8" s="94" t="e">
        <f t="shared" ca="1" si="5"/>
        <v>#DIV/0!</v>
      </c>
      <c r="AC8" s="35" t="e">
        <f t="shared" si="0"/>
        <v>#DIV/0!</v>
      </c>
      <c r="AD8" s="52" t="e">
        <f t="shared" si="1"/>
        <v>#DIV/0!</v>
      </c>
      <c r="AE8" s="93" t="s">
        <v>54</v>
      </c>
      <c r="AF8" s="10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</row>
    <row r="9" spans="1:55">
      <c r="A9" s="104"/>
      <c r="B9" s="31">
        <v>5</v>
      </c>
      <c r="C9" s="10" t="str">
        <f>Élèves!C8</f>
        <v>KINGDOM</v>
      </c>
      <c r="D9" s="10" t="str">
        <f>Élèves!D8</f>
        <v>Aline</v>
      </c>
      <c r="E9" s="5"/>
      <c r="F9" s="5"/>
      <c r="G9" s="5"/>
      <c r="H9" s="5"/>
      <c r="I9" s="32"/>
      <c r="J9" s="5"/>
      <c r="K9" s="12" t="e">
        <f t="shared" si="2"/>
        <v>#DIV/0!</v>
      </c>
      <c r="L9" s="11" t="s">
        <v>22</v>
      </c>
      <c r="M9" s="94" t="e">
        <f t="shared" ca="1" si="3"/>
        <v>#DIV/0!</v>
      </c>
      <c r="N9" s="22"/>
      <c r="O9" s="35"/>
      <c r="P9" s="5"/>
      <c r="Q9" s="5"/>
      <c r="R9" s="5"/>
      <c r="S9" s="5"/>
      <c r="T9" s="5"/>
      <c r="U9" s="5"/>
      <c r="V9" s="5"/>
      <c r="W9" s="5"/>
      <c r="X9" s="5"/>
      <c r="Y9" s="5"/>
      <c r="Z9" s="12" t="e">
        <f t="shared" si="4"/>
        <v>#DIV/0!</v>
      </c>
      <c r="AA9" s="11" t="s">
        <v>22</v>
      </c>
      <c r="AB9" s="94" t="e">
        <f t="shared" ca="1" si="5"/>
        <v>#DIV/0!</v>
      </c>
      <c r="AC9" s="35" t="e">
        <f t="shared" si="0"/>
        <v>#DIV/0!</v>
      </c>
      <c r="AD9" s="52" t="e">
        <f t="shared" si="1"/>
        <v>#DIV/0!</v>
      </c>
      <c r="AE9" s="93" t="s">
        <v>54</v>
      </c>
      <c r="AF9" s="10"/>
      <c r="AG9" s="104"/>
      <c r="AH9" s="104"/>
      <c r="AI9" s="104"/>
      <c r="AJ9" s="104"/>
      <c r="AK9" s="104"/>
      <c r="AL9" s="104"/>
      <c r="AM9" s="104"/>
      <c r="AN9" s="104"/>
      <c r="AO9" s="104"/>
      <c r="AP9" s="104"/>
      <c r="AQ9" s="104"/>
      <c r="AR9" s="104"/>
      <c r="AS9" s="104"/>
      <c r="AT9" s="104"/>
      <c r="AU9" s="104"/>
      <c r="AV9" s="104"/>
      <c r="AW9" s="104"/>
      <c r="AX9" s="104"/>
      <c r="AY9" s="104"/>
      <c r="AZ9" s="104"/>
      <c r="BA9" s="104"/>
      <c r="BB9" s="104"/>
      <c r="BC9" s="104"/>
    </row>
    <row r="10" spans="1:55">
      <c r="A10" s="104"/>
      <c r="B10" s="31">
        <v>6</v>
      </c>
      <c r="C10" s="10" t="str">
        <f>Élèves!C9</f>
        <v>FORTE</v>
      </c>
      <c r="D10" s="10" t="str">
        <f>Élèves!D9</f>
        <v>Salie</v>
      </c>
      <c r="E10" s="5"/>
      <c r="F10" s="5"/>
      <c r="G10" s="5"/>
      <c r="H10" s="5"/>
      <c r="I10" s="32"/>
      <c r="J10" s="5"/>
      <c r="K10" s="12" t="e">
        <f t="shared" si="2"/>
        <v>#DIV/0!</v>
      </c>
      <c r="L10" s="11" t="s">
        <v>22</v>
      </c>
      <c r="M10" s="94" t="e">
        <f t="shared" ca="1" si="3"/>
        <v>#DIV/0!</v>
      </c>
      <c r="N10" s="22"/>
      <c r="O10" s="35"/>
      <c r="P10" s="5"/>
      <c r="Q10" s="5"/>
      <c r="R10" s="5"/>
      <c r="S10" s="5"/>
      <c r="T10" s="5"/>
      <c r="U10" s="5"/>
      <c r="V10" s="5"/>
      <c r="W10" s="5"/>
      <c r="X10" s="5"/>
      <c r="Y10" s="5"/>
      <c r="Z10" s="12" t="e">
        <f t="shared" si="4"/>
        <v>#DIV/0!</v>
      </c>
      <c r="AA10" s="11" t="s">
        <v>22</v>
      </c>
      <c r="AB10" s="94" t="e">
        <f t="shared" ca="1" si="5"/>
        <v>#DIV/0!</v>
      </c>
      <c r="AC10" s="35" t="e">
        <f t="shared" si="0"/>
        <v>#DIV/0!</v>
      </c>
      <c r="AD10" s="52" t="e">
        <f t="shared" si="1"/>
        <v>#DIV/0!</v>
      </c>
      <c r="AE10" s="93" t="s">
        <v>54</v>
      </c>
      <c r="AF10" s="10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04"/>
      <c r="AV10" s="104"/>
      <c r="AW10" s="104"/>
      <c r="AX10" s="104"/>
      <c r="AY10" s="104"/>
      <c r="AZ10" s="104"/>
      <c r="BA10" s="104"/>
      <c r="BB10" s="104"/>
      <c r="BC10" s="104"/>
    </row>
    <row r="11" spans="1:55">
      <c r="A11" s="104"/>
      <c r="B11" s="31">
        <v>7</v>
      </c>
      <c r="C11" s="10" t="str">
        <f>Élèves!C10</f>
        <v>SEGEC</v>
      </c>
      <c r="D11" s="10" t="str">
        <f>Élèves!D10</f>
        <v>Rédoine</v>
      </c>
      <c r="E11" s="5"/>
      <c r="F11" s="5"/>
      <c r="G11" s="5"/>
      <c r="H11" s="5"/>
      <c r="I11" s="32"/>
      <c r="J11" s="5"/>
      <c r="K11" s="12" t="e">
        <f t="shared" si="2"/>
        <v>#DIV/0!</v>
      </c>
      <c r="L11" s="11" t="s">
        <v>22</v>
      </c>
      <c r="M11" s="94" t="e">
        <f t="shared" ca="1" si="3"/>
        <v>#DIV/0!</v>
      </c>
      <c r="N11" s="22"/>
      <c r="O11" s="35"/>
      <c r="P11" s="5"/>
      <c r="Q11" s="5"/>
      <c r="R11" s="5"/>
      <c r="S11" s="5"/>
      <c r="T11" s="5"/>
      <c r="U11" s="5"/>
      <c r="V11" s="5"/>
      <c r="W11" s="5"/>
      <c r="X11" s="5"/>
      <c r="Y11" s="5"/>
      <c r="Z11" s="12" t="e">
        <f t="shared" si="4"/>
        <v>#DIV/0!</v>
      </c>
      <c r="AA11" s="11" t="s">
        <v>22</v>
      </c>
      <c r="AB11" s="94" t="e">
        <f t="shared" ca="1" si="5"/>
        <v>#DIV/0!</v>
      </c>
      <c r="AC11" s="35" t="e">
        <f t="shared" si="0"/>
        <v>#DIV/0!</v>
      </c>
      <c r="AD11" s="52" t="e">
        <f t="shared" si="1"/>
        <v>#DIV/0!</v>
      </c>
      <c r="AE11" s="93" t="s">
        <v>54</v>
      </c>
      <c r="AF11" s="10"/>
      <c r="AG11" s="104"/>
      <c r="AH11" s="104"/>
      <c r="AI11" s="104"/>
      <c r="AJ11" s="104"/>
      <c r="AK11" s="104"/>
      <c r="AL11" s="104"/>
      <c r="AM11" s="104"/>
      <c r="AN11" s="104"/>
      <c r="AO11" s="104"/>
      <c r="AP11" s="104"/>
      <c r="AQ11" s="104"/>
      <c r="AR11" s="104"/>
      <c r="AS11" s="104"/>
      <c r="AT11" s="104"/>
      <c r="AU11" s="104"/>
      <c r="AV11" s="104"/>
      <c r="AW11" s="104"/>
      <c r="AX11" s="104"/>
      <c r="AY11" s="104"/>
      <c r="AZ11" s="104"/>
      <c r="BA11" s="104"/>
      <c r="BB11" s="104"/>
      <c r="BC11" s="104"/>
    </row>
    <row r="12" spans="1:55">
      <c r="A12" s="104"/>
      <c r="B12" s="31">
        <v>8</v>
      </c>
      <c r="C12" s="10">
        <f>Élèves!C11</f>
        <v>0</v>
      </c>
      <c r="D12" s="10">
        <f>Élèves!D11</f>
        <v>0</v>
      </c>
      <c r="E12" s="5"/>
      <c r="F12" s="5"/>
      <c r="G12" s="5"/>
      <c r="H12" s="5"/>
      <c r="I12" s="32"/>
      <c r="J12" s="5"/>
      <c r="K12" s="12" t="e">
        <f t="shared" si="2"/>
        <v>#DIV/0!</v>
      </c>
      <c r="L12" s="11" t="s">
        <v>22</v>
      </c>
      <c r="M12" s="94" t="e">
        <f t="shared" ca="1" si="3"/>
        <v>#DIV/0!</v>
      </c>
      <c r="N12" s="22"/>
      <c r="O12" s="35"/>
      <c r="P12" s="5"/>
      <c r="Q12" s="5"/>
      <c r="R12" s="5"/>
      <c r="S12" s="5"/>
      <c r="T12" s="5"/>
      <c r="U12" s="5"/>
      <c r="V12" s="5"/>
      <c r="W12" s="5"/>
      <c r="X12" s="5"/>
      <c r="Y12" s="5"/>
      <c r="Z12" s="12" t="e">
        <f t="shared" si="4"/>
        <v>#DIV/0!</v>
      </c>
      <c r="AA12" s="11" t="s">
        <v>22</v>
      </c>
      <c r="AB12" s="94" t="e">
        <f t="shared" ca="1" si="5"/>
        <v>#DIV/0!</v>
      </c>
      <c r="AC12" s="35" t="e">
        <f t="shared" si="0"/>
        <v>#DIV/0!</v>
      </c>
      <c r="AD12" s="52" t="e">
        <f t="shared" si="1"/>
        <v>#DIV/0!</v>
      </c>
      <c r="AE12" s="93" t="s">
        <v>54</v>
      </c>
      <c r="AF12" s="10"/>
      <c r="AG12" s="104"/>
      <c r="AH12" s="104"/>
      <c r="AI12" s="104"/>
      <c r="AJ12" s="104"/>
      <c r="AK12" s="104"/>
      <c r="AL12" s="104"/>
      <c r="AM12" s="104"/>
      <c r="AN12" s="104"/>
      <c r="AO12" s="104"/>
      <c r="AP12" s="104"/>
      <c r="AQ12" s="104"/>
      <c r="AR12" s="104"/>
      <c r="AS12" s="104"/>
      <c r="AT12" s="104"/>
      <c r="AU12" s="104"/>
      <c r="AV12" s="104"/>
      <c r="AW12" s="104"/>
      <c r="AX12" s="104"/>
      <c r="AY12" s="104"/>
      <c r="AZ12" s="104"/>
      <c r="BA12" s="104"/>
      <c r="BB12" s="104"/>
      <c r="BC12" s="104"/>
    </row>
    <row r="13" spans="1:55">
      <c r="A13" s="104"/>
      <c r="B13" s="31">
        <v>9</v>
      </c>
      <c r="C13" s="10">
        <f>Élèves!C12</f>
        <v>0</v>
      </c>
      <c r="D13" s="10">
        <f>Élèves!D12</f>
        <v>0</v>
      </c>
      <c r="E13" s="5"/>
      <c r="F13" s="5"/>
      <c r="G13" s="5"/>
      <c r="H13" s="5"/>
      <c r="I13" s="32"/>
      <c r="J13" s="5"/>
      <c r="K13" s="12" t="e">
        <f t="shared" si="2"/>
        <v>#DIV/0!</v>
      </c>
      <c r="L13" s="11" t="s">
        <v>22</v>
      </c>
      <c r="M13" s="94" t="e">
        <f t="shared" ca="1" si="3"/>
        <v>#DIV/0!</v>
      </c>
      <c r="N13" s="22"/>
      <c r="O13" s="35"/>
      <c r="P13" s="5"/>
      <c r="Q13" s="5"/>
      <c r="R13" s="5"/>
      <c r="S13" s="5"/>
      <c r="T13" s="5"/>
      <c r="U13" s="5"/>
      <c r="V13" s="5"/>
      <c r="W13" s="5"/>
      <c r="X13" s="5"/>
      <c r="Y13" s="5"/>
      <c r="Z13" s="12" t="e">
        <f t="shared" si="4"/>
        <v>#DIV/0!</v>
      </c>
      <c r="AA13" s="11" t="s">
        <v>22</v>
      </c>
      <c r="AB13" s="94" t="e">
        <f t="shared" ca="1" si="5"/>
        <v>#DIV/0!</v>
      </c>
      <c r="AC13" s="35" t="e">
        <f t="shared" si="0"/>
        <v>#DIV/0!</v>
      </c>
      <c r="AD13" s="52" t="e">
        <f t="shared" si="1"/>
        <v>#DIV/0!</v>
      </c>
      <c r="AE13" s="93" t="s">
        <v>54</v>
      </c>
      <c r="AF13" s="10"/>
      <c r="AG13" s="104"/>
      <c r="AH13" s="104"/>
      <c r="AI13" s="104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104"/>
      <c r="AU13" s="104"/>
      <c r="AV13" s="104"/>
      <c r="AW13" s="104"/>
      <c r="AX13" s="104"/>
      <c r="AY13" s="104"/>
      <c r="AZ13" s="104"/>
      <c r="BA13" s="104"/>
      <c r="BB13" s="104"/>
      <c r="BC13" s="104"/>
    </row>
    <row r="14" spans="1:55">
      <c r="A14" s="104"/>
      <c r="B14" s="31">
        <v>10</v>
      </c>
      <c r="C14" s="10">
        <f>Élèves!C13</f>
        <v>0</v>
      </c>
      <c r="D14" s="10">
        <f>Élèves!D13</f>
        <v>0</v>
      </c>
      <c r="E14" s="5"/>
      <c r="F14" s="5"/>
      <c r="G14" s="5"/>
      <c r="H14" s="5"/>
      <c r="I14" s="32"/>
      <c r="J14" s="5"/>
      <c r="K14" s="12" t="e">
        <f t="shared" si="2"/>
        <v>#DIV/0!</v>
      </c>
      <c r="L14" s="11" t="s">
        <v>22</v>
      </c>
      <c r="M14" s="94" t="e">
        <f t="shared" ca="1" si="3"/>
        <v>#DIV/0!</v>
      </c>
      <c r="N14" s="22"/>
      <c r="O14" s="35"/>
      <c r="P14" s="5"/>
      <c r="Q14" s="5"/>
      <c r="R14" s="5"/>
      <c r="S14" s="5"/>
      <c r="T14" s="5"/>
      <c r="U14" s="5"/>
      <c r="V14" s="5"/>
      <c r="W14" s="5"/>
      <c r="X14" s="5"/>
      <c r="Y14" s="5"/>
      <c r="Z14" s="12" t="e">
        <f t="shared" si="4"/>
        <v>#DIV/0!</v>
      </c>
      <c r="AA14" s="11" t="s">
        <v>22</v>
      </c>
      <c r="AB14" s="94" t="e">
        <f t="shared" ca="1" si="5"/>
        <v>#DIV/0!</v>
      </c>
      <c r="AC14" s="35" t="e">
        <f t="shared" si="0"/>
        <v>#DIV/0!</v>
      </c>
      <c r="AD14" s="52" t="e">
        <f t="shared" si="1"/>
        <v>#DIV/0!</v>
      </c>
      <c r="AE14" s="93" t="s">
        <v>54</v>
      </c>
      <c r="AF14" s="10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04"/>
      <c r="AX14" s="104"/>
      <c r="AY14" s="104"/>
      <c r="AZ14" s="104"/>
      <c r="BA14" s="104"/>
      <c r="BB14" s="104"/>
      <c r="BC14" s="104"/>
    </row>
    <row r="15" spans="1:55">
      <c r="A15" s="104"/>
      <c r="B15" s="31">
        <v>11</v>
      </c>
      <c r="C15" s="10">
        <f>Élèves!C14</f>
        <v>0</v>
      </c>
      <c r="D15" s="10">
        <f>Élèves!D14</f>
        <v>0</v>
      </c>
      <c r="E15" s="5"/>
      <c r="F15" s="5"/>
      <c r="G15" s="5"/>
      <c r="H15" s="5"/>
      <c r="I15" s="32"/>
      <c r="J15" s="5"/>
      <c r="K15" s="12" t="e">
        <f t="shared" si="2"/>
        <v>#DIV/0!</v>
      </c>
      <c r="L15" s="11" t="s">
        <v>22</v>
      </c>
      <c r="M15" s="94" t="e">
        <f t="shared" ca="1" si="3"/>
        <v>#DIV/0!</v>
      </c>
      <c r="N15" s="22"/>
      <c r="O15" s="35"/>
      <c r="P15" s="5"/>
      <c r="Q15" s="5"/>
      <c r="R15" s="5"/>
      <c r="S15" s="5"/>
      <c r="T15" s="5"/>
      <c r="U15" s="5"/>
      <c r="V15" s="5"/>
      <c r="W15" s="5"/>
      <c r="X15" s="5"/>
      <c r="Y15" s="5"/>
      <c r="Z15" s="12" t="e">
        <f t="shared" si="4"/>
        <v>#DIV/0!</v>
      </c>
      <c r="AA15" s="11" t="s">
        <v>22</v>
      </c>
      <c r="AB15" s="94" t="e">
        <f t="shared" ca="1" si="5"/>
        <v>#DIV/0!</v>
      </c>
      <c r="AC15" s="35" t="e">
        <f t="shared" si="0"/>
        <v>#DIV/0!</v>
      </c>
      <c r="AD15" s="52" t="e">
        <f t="shared" si="1"/>
        <v>#DIV/0!</v>
      </c>
      <c r="AE15" s="93" t="s">
        <v>54</v>
      </c>
      <c r="AF15" s="10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</row>
    <row r="16" spans="1:55">
      <c r="A16" s="104"/>
      <c r="B16" s="31">
        <v>12</v>
      </c>
      <c r="C16" s="10">
        <f>Élèves!C15</f>
        <v>0</v>
      </c>
      <c r="D16" s="10">
        <f>Élèves!D15</f>
        <v>0</v>
      </c>
      <c r="E16" s="5"/>
      <c r="F16" s="5"/>
      <c r="G16" s="5"/>
      <c r="H16" s="5"/>
      <c r="I16" s="32"/>
      <c r="J16" s="5"/>
      <c r="K16" s="12" t="e">
        <f t="shared" si="2"/>
        <v>#DIV/0!</v>
      </c>
      <c r="L16" s="11" t="s">
        <v>22</v>
      </c>
      <c r="M16" s="94" t="e">
        <f t="shared" ca="1" si="3"/>
        <v>#DIV/0!</v>
      </c>
      <c r="N16" s="22"/>
      <c r="O16" s="35"/>
      <c r="P16" s="5"/>
      <c r="Q16" s="5"/>
      <c r="R16" s="5"/>
      <c r="S16" s="5"/>
      <c r="T16" s="5"/>
      <c r="U16" s="5"/>
      <c r="V16" s="5"/>
      <c r="W16" s="5"/>
      <c r="X16" s="5"/>
      <c r="Y16" s="5"/>
      <c r="Z16" s="12" t="e">
        <f t="shared" si="4"/>
        <v>#DIV/0!</v>
      </c>
      <c r="AA16" s="11" t="s">
        <v>22</v>
      </c>
      <c r="AB16" s="94" t="e">
        <f t="shared" ca="1" si="5"/>
        <v>#DIV/0!</v>
      </c>
      <c r="AC16" s="35" t="e">
        <f t="shared" si="0"/>
        <v>#DIV/0!</v>
      </c>
      <c r="AD16" s="52" t="e">
        <f t="shared" si="1"/>
        <v>#DIV/0!</v>
      </c>
      <c r="AE16" s="93" t="s">
        <v>54</v>
      </c>
      <c r="AF16" s="10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4"/>
      <c r="AV16" s="104"/>
      <c r="AW16" s="104"/>
      <c r="AX16" s="104"/>
      <c r="AY16" s="104"/>
      <c r="AZ16" s="104"/>
      <c r="BA16" s="104"/>
      <c r="BB16" s="104"/>
      <c r="BC16" s="104"/>
    </row>
    <row r="17" spans="1:55">
      <c r="A17" s="104"/>
      <c r="B17" s="31">
        <v>13</v>
      </c>
      <c r="C17" s="10">
        <f>Élèves!C16</f>
        <v>0</v>
      </c>
      <c r="D17" s="10">
        <f>Élèves!D16</f>
        <v>0</v>
      </c>
      <c r="E17" s="5"/>
      <c r="F17" s="5"/>
      <c r="G17" s="5"/>
      <c r="H17" s="5"/>
      <c r="I17" s="32"/>
      <c r="J17" s="5"/>
      <c r="K17" s="12" t="e">
        <f t="shared" si="2"/>
        <v>#DIV/0!</v>
      </c>
      <c r="L17" s="11" t="s">
        <v>22</v>
      </c>
      <c r="M17" s="94" t="e">
        <f t="shared" ca="1" si="3"/>
        <v>#DIV/0!</v>
      </c>
      <c r="N17" s="22"/>
      <c r="O17" s="35"/>
      <c r="P17" s="5"/>
      <c r="Q17" s="5"/>
      <c r="R17" s="5"/>
      <c r="S17" s="5"/>
      <c r="T17" s="5"/>
      <c r="U17" s="5"/>
      <c r="V17" s="5"/>
      <c r="W17" s="5"/>
      <c r="X17" s="5"/>
      <c r="Y17" s="5"/>
      <c r="Z17" s="12" t="e">
        <f t="shared" si="4"/>
        <v>#DIV/0!</v>
      </c>
      <c r="AA17" s="11" t="s">
        <v>22</v>
      </c>
      <c r="AB17" s="94" t="e">
        <f t="shared" ca="1" si="5"/>
        <v>#DIV/0!</v>
      </c>
      <c r="AC17" s="35" t="e">
        <f t="shared" si="0"/>
        <v>#DIV/0!</v>
      </c>
      <c r="AD17" s="52" t="e">
        <f t="shared" si="1"/>
        <v>#DIV/0!</v>
      </c>
      <c r="AE17" s="93" t="s">
        <v>54</v>
      </c>
      <c r="AF17" s="10"/>
      <c r="AG17" s="104"/>
      <c r="AH17" s="104"/>
      <c r="AI17" s="104"/>
      <c r="AJ17" s="104"/>
      <c r="AK17" s="104"/>
      <c r="AL17" s="104"/>
      <c r="AM17" s="104"/>
      <c r="AN17" s="104"/>
      <c r="AO17" s="104"/>
      <c r="AP17" s="104"/>
      <c r="AQ17" s="104"/>
      <c r="AR17" s="104"/>
      <c r="AS17" s="104"/>
      <c r="AT17" s="104"/>
      <c r="AU17" s="104"/>
      <c r="AV17" s="104"/>
      <c r="AW17" s="104"/>
      <c r="AX17" s="104"/>
      <c r="AY17" s="104"/>
      <c r="AZ17" s="104"/>
      <c r="BA17" s="104"/>
      <c r="BB17" s="104"/>
      <c r="BC17" s="104"/>
    </row>
    <row r="18" spans="1:55">
      <c r="A18" s="104"/>
      <c r="B18" s="31">
        <v>14</v>
      </c>
      <c r="C18" s="10">
        <f>Élèves!C17</f>
        <v>0</v>
      </c>
      <c r="D18" s="10">
        <f>Élèves!D17</f>
        <v>0</v>
      </c>
      <c r="E18" s="5"/>
      <c r="F18" s="5"/>
      <c r="G18" s="5"/>
      <c r="H18" s="5"/>
      <c r="I18" s="32"/>
      <c r="J18" s="5"/>
      <c r="K18" s="12" t="e">
        <f t="shared" si="2"/>
        <v>#DIV/0!</v>
      </c>
      <c r="L18" s="11" t="s">
        <v>22</v>
      </c>
      <c r="M18" s="94" t="e">
        <f t="shared" ca="1" si="3"/>
        <v>#DIV/0!</v>
      </c>
      <c r="N18" s="22"/>
      <c r="O18" s="35"/>
      <c r="P18" s="5"/>
      <c r="Q18" s="5"/>
      <c r="R18" s="5"/>
      <c r="S18" s="5"/>
      <c r="T18" s="5"/>
      <c r="U18" s="5"/>
      <c r="V18" s="5"/>
      <c r="W18" s="5"/>
      <c r="X18" s="5"/>
      <c r="Y18" s="5"/>
      <c r="Z18" s="12" t="e">
        <f t="shared" si="4"/>
        <v>#DIV/0!</v>
      </c>
      <c r="AA18" s="11" t="s">
        <v>22</v>
      </c>
      <c r="AB18" s="94" t="e">
        <f t="shared" ca="1" si="5"/>
        <v>#DIV/0!</v>
      </c>
      <c r="AC18" s="35" t="e">
        <f t="shared" si="0"/>
        <v>#DIV/0!</v>
      </c>
      <c r="AD18" s="52" t="e">
        <f t="shared" si="1"/>
        <v>#DIV/0!</v>
      </c>
      <c r="AE18" s="93" t="s">
        <v>54</v>
      </c>
      <c r="AF18" s="10"/>
      <c r="AG18" s="104"/>
      <c r="AH18" s="104"/>
      <c r="AI18" s="104"/>
      <c r="AJ18" s="104"/>
      <c r="AK18" s="104"/>
      <c r="AL18" s="104"/>
      <c r="AM18" s="104"/>
      <c r="AN18" s="104"/>
      <c r="AO18" s="104"/>
      <c r="AP18" s="104"/>
      <c r="AQ18" s="104"/>
      <c r="AR18" s="104"/>
      <c r="AS18" s="104"/>
      <c r="AT18" s="104"/>
      <c r="AU18" s="104"/>
      <c r="AV18" s="104"/>
      <c r="AW18" s="104"/>
      <c r="AX18" s="104"/>
      <c r="AY18" s="104"/>
      <c r="AZ18" s="104"/>
      <c r="BA18" s="104"/>
      <c r="BB18" s="104"/>
      <c r="BC18" s="104"/>
    </row>
    <row r="19" spans="1:55">
      <c r="A19" s="104"/>
      <c r="B19" s="31">
        <v>15</v>
      </c>
      <c r="C19" s="10">
        <f>Élèves!C18</f>
        <v>0</v>
      </c>
      <c r="D19" s="10">
        <f>Élèves!D18</f>
        <v>0</v>
      </c>
      <c r="E19" s="5"/>
      <c r="F19" s="5"/>
      <c r="G19" s="5"/>
      <c r="H19" s="5"/>
      <c r="I19" s="32"/>
      <c r="J19" s="5"/>
      <c r="K19" s="12" t="e">
        <f t="shared" si="2"/>
        <v>#DIV/0!</v>
      </c>
      <c r="L19" s="11" t="s">
        <v>22</v>
      </c>
      <c r="M19" s="94" t="e">
        <f t="shared" ca="1" si="3"/>
        <v>#DIV/0!</v>
      </c>
      <c r="N19" s="22"/>
      <c r="O19" s="35"/>
      <c r="P19" s="5"/>
      <c r="Q19" s="5"/>
      <c r="R19" s="5"/>
      <c r="S19" s="5"/>
      <c r="T19" s="5"/>
      <c r="U19" s="5"/>
      <c r="V19" s="5"/>
      <c r="W19" s="5"/>
      <c r="X19" s="5"/>
      <c r="Y19" s="5"/>
      <c r="Z19" s="12" t="e">
        <f t="shared" si="4"/>
        <v>#DIV/0!</v>
      </c>
      <c r="AA19" s="11" t="s">
        <v>22</v>
      </c>
      <c r="AB19" s="94" t="e">
        <f t="shared" ca="1" si="5"/>
        <v>#DIV/0!</v>
      </c>
      <c r="AC19" s="35" t="e">
        <f t="shared" si="0"/>
        <v>#DIV/0!</v>
      </c>
      <c r="AD19" s="52" t="e">
        <f t="shared" si="1"/>
        <v>#DIV/0!</v>
      </c>
      <c r="AE19" s="93" t="s">
        <v>54</v>
      </c>
      <c r="AF19" s="10"/>
      <c r="AG19" s="104"/>
      <c r="AH19" s="104"/>
      <c r="AI19" s="104"/>
      <c r="AJ19" s="104"/>
      <c r="AK19" s="104"/>
      <c r="AL19" s="104"/>
      <c r="AM19" s="104"/>
      <c r="AN19" s="104"/>
      <c r="AO19" s="104"/>
      <c r="AP19" s="104"/>
      <c r="AQ19" s="104"/>
      <c r="AR19" s="104"/>
      <c r="AS19" s="104"/>
      <c r="AT19" s="104"/>
      <c r="AU19" s="104"/>
      <c r="AV19" s="104"/>
      <c r="AW19" s="104"/>
      <c r="AX19" s="104"/>
      <c r="AY19" s="104"/>
      <c r="AZ19" s="104"/>
      <c r="BA19" s="104"/>
      <c r="BB19" s="104"/>
      <c r="BC19" s="104"/>
    </row>
    <row r="20" spans="1:55">
      <c r="A20" s="104"/>
      <c r="B20" s="31">
        <v>16</v>
      </c>
      <c r="C20" s="10">
        <f>Élèves!C19</f>
        <v>0</v>
      </c>
      <c r="D20" s="10">
        <f>Élèves!D19</f>
        <v>0</v>
      </c>
      <c r="E20" s="5"/>
      <c r="F20" s="5"/>
      <c r="G20" s="5"/>
      <c r="H20" s="5"/>
      <c r="I20" s="32"/>
      <c r="J20" s="5"/>
      <c r="K20" s="12" t="e">
        <f t="shared" si="2"/>
        <v>#DIV/0!</v>
      </c>
      <c r="L20" s="11" t="s">
        <v>22</v>
      </c>
      <c r="M20" s="94" t="e">
        <f t="shared" ca="1" si="3"/>
        <v>#DIV/0!</v>
      </c>
      <c r="N20" s="22"/>
      <c r="O20" s="35"/>
      <c r="P20" s="5"/>
      <c r="Q20" s="5"/>
      <c r="R20" s="5"/>
      <c r="S20" s="5"/>
      <c r="T20" s="5"/>
      <c r="U20" s="5"/>
      <c r="V20" s="5"/>
      <c r="W20" s="5"/>
      <c r="X20" s="5"/>
      <c r="Y20" s="5"/>
      <c r="Z20" s="12" t="e">
        <f t="shared" si="4"/>
        <v>#DIV/0!</v>
      </c>
      <c r="AA20" s="11" t="s">
        <v>22</v>
      </c>
      <c r="AB20" s="94" t="e">
        <f t="shared" ca="1" si="5"/>
        <v>#DIV/0!</v>
      </c>
      <c r="AC20" s="35" t="e">
        <f t="shared" si="0"/>
        <v>#DIV/0!</v>
      </c>
      <c r="AD20" s="52" t="e">
        <f t="shared" si="1"/>
        <v>#DIV/0!</v>
      </c>
      <c r="AE20" s="93" t="s">
        <v>54</v>
      </c>
      <c r="AF20" s="10"/>
      <c r="AG20" s="104"/>
      <c r="AH20" s="104"/>
      <c r="AI20" s="104"/>
      <c r="AJ20" s="104"/>
      <c r="AK20" s="104"/>
      <c r="AL20" s="104"/>
      <c r="AM20" s="104"/>
      <c r="AN20" s="104"/>
      <c r="AO20" s="104"/>
      <c r="AP20" s="104"/>
      <c r="AQ20" s="104"/>
      <c r="AR20" s="104"/>
      <c r="AS20" s="104"/>
      <c r="AT20" s="104"/>
      <c r="AU20" s="104"/>
      <c r="AV20" s="104"/>
      <c r="AW20" s="104"/>
      <c r="AX20" s="104"/>
      <c r="AY20" s="104"/>
      <c r="AZ20" s="104"/>
      <c r="BA20" s="104"/>
      <c r="BB20" s="104"/>
      <c r="BC20" s="104"/>
    </row>
    <row r="21" spans="1:55">
      <c r="A21" s="104"/>
      <c r="B21" s="31">
        <v>17</v>
      </c>
      <c r="C21" s="10">
        <f>Élèves!C20</f>
        <v>0</v>
      </c>
      <c r="D21" s="10">
        <f>Élèves!D20</f>
        <v>0</v>
      </c>
      <c r="E21" s="5"/>
      <c r="F21" s="5"/>
      <c r="G21" s="5"/>
      <c r="H21" s="5"/>
      <c r="I21" s="32"/>
      <c r="J21" s="5"/>
      <c r="K21" s="12" t="e">
        <f t="shared" si="2"/>
        <v>#DIV/0!</v>
      </c>
      <c r="L21" s="11" t="s">
        <v>22</v>
      </c>
      <c r="M21" s="94" t="e">
        <f t="shared" ca="1" si="3"/>
        <v>#DIV/0!</v>
      </c>
      <c r="N21" s="22"/>
      <c r="O21" s="35"/>
      <c r="P21" s="5"/>
      <c r="Q21" s="5"/>
      <c r="R21" s="5"/>
      <c r="S21" s="5"/>
      <c r="T21" s="5"/>
      <c r="U21" s="5"/>
      <c r="V21" s="5"/>
      <c r="W21" s="5"/>
      <c r="X21" s="5"/>
      <c r="Y21" s="5"/>
      <c r="Z21" s="12" t="e">
        <f t="shared" si="4"/>
        <v>#DIV/0!</v>
      </c>
      <c r="AA21" s="11" t="s">
        <v>22</v>
      </c>
      <c r="AB21" s="94" t="e">
        <f t="shared" ca="1" si="5"/>
        <v>#DIV/0!</v>
      </c>
      <c r="AC21" s="35" t="e">
        <f t="shared" si="0"/>
        <v>#DIV/0!</v>
      </c>
      <c r="AD21" s="52" t="e">
        <f t="shared" si="1"/>
        <v>#DIV/0!</v>
      </c>
      <c r="AE21" s="93" t="s">
        <v>54</v>
      </c>
      <c r="AF21" s="10"/>
      <c r="AG21" s="104"/>
      <c r="AH21" s="104"/>
      <c r="AI21" s="104"/>
      <c r="AJ21" s="104"/>
      <c r="AK21" s="104"/>
      <c r="AL21" s="104"/>
      <c r="AM21" s="104"/>
      <c r="AN21" s="104"/>
      <c r="AO21" s="104"/>
      <c r="AP21" s="104"/>
      <c r="AQ21" s="104"/>
      <c r="AR21" s="104"/>
      <c r="AS21" s="104"/>
      <c r="AT21" s="104"/>
      <c r="AU21" s="104"/>
      <c r="AV21" s="104"/>
      <c r="AW21" s="104"/>
      <c r="AX21" s="104"/>
      <c r="AY21" s="104"/>
      <c r="AZ21" s="104"/>
      <c r="BA21" s="104"/>
      <c r="BB21" s="104"/>
      <c r="BC21" s="104"/>
    </row>
    <row r="22" spans="1:55">
      <c r="A22" s="104"/>
      <c r="B22" s="31">
        <v>18</v>
      </c>
      <c r="C22" s="10">
        <f>Élèves!C21</f>
        <v>0</v>
      </c>
      <c r="D22" s="10">
        <f>Élèves!D21</f>
        <v>0</v>
      </c>
      <c r="E22" s="5"/>
      <c r="F22" s="5"/>
      <c r="G22" s="5"/>
      <c r="H22" s="5"/>
      <c r="I22" s="32"/>
      <c r="J22" s="5"/>
      <c r="K22" s="12" t="e">
        <f t="shared" si="2"/>
        <v>#DIV/0!</v>
      </c>
      <c r="L22" s="11" t="s">
        <v>22</v>
      </c>
      <c r="M22" s="94" t="e">
        <f t="shared" ca="1" si="3"/>
        <v>#DIV/0!</v>
      </c>
      <c r="N22" s="22"/>
      <c r="O22" s="35"/>
      <c r="P22" s="5"/>
      <c r="Q22" s="5"/>
      <c r="R22" s="5"/>
      <c r="S22" s="5"/>
      <c r="T22" s="5"/>
      <c r="U22" s="5"/>
      <c r="V22" s="5"/>
      <c r="W22" s="5"/>
      <c r="X22" s="5"/>
      <c r="Y22" s="5"/>
      <c r="Z22" s="12" t="e">
        <f t="shared" si="4"/>
        <v>#DIV/0!</v>
      </c>
      <c r="AA22" s="11" t="s">
        <v>22</v>
      </c>
      <c r="AB22" s="94" t="e">
        <f t="shared" ca="1" si="5"/>
        <v>#DIV/0!</v>
      </c>
      <c r="AC22" s="35" t="e">
        <f t="shared" si="0"/>
        <v>#DIV/0!</v>
      </c>
      <c r="AD22" s="52" t="e">
        <f t="shared" si="1"/>
        <v>#DIV/0!</v>
      </c>
      <c r="AE22" s="93" t="s">
        <v>54</v>
      </c>
      <c r="AF22" s="10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4"/>
      <c r="AT22" s="104"/>
      <c r="AU22" s="104"/>
      <c r="AV22" s="104"/>
      <c r="AW22" s="104"/>
      <c r="AX22" s="104"/>
      <c r="AY22" s="104"/>
      <c r="AZ22" s="104"/>
      <c r="BA22" s="104"/>
      <c r="BB22" s="104"/>
      <c r="BC22" s="104"/>
    </row>
    <row r="23" spans="1:55">
      <c r="A23" s="104"/>
      <c r="B23" s="31">
        <v>19</v>
      </c>
      <c r="C23" s="10">
        <f>Élèves!C22</f>
        <v>0</v>
      </c>
      <c r="D23" s="10">
        <f>Élèves!D22</f>
        <v>0</v>
      </c>
      <c r="E23" s="5"/>
      <c r="F23" s="5"/>
      <c r="G23" s="5"/>
      <c r="H23" s="5"/>
      <c r="I23" s="32"/>
      <c r="J23" s="5"/>
      <c r="K23" s="12" t="e">
        <f t="shared" si="2"/>
        <v>#DIV/0!</v>
      </c>
      <c r="L23" s="11" t="s">
        <v>22</v>
      </c>
      <c r="M23" s="94" t="e">
        <f t="shared" ca="1" si="3"/>
        <v>#DIV/0!</v>
      </c>
      <c r="N23" s="22"/>
      <c r="O23" s="35"/>
      <c r="P23" s="5"/>
      <c r="Q23" s="5"/>
      <c r="R23" s="5"/>
      <c r="S23" s="5"/>
      <c r="T23" s="5"/>
      <c r="U23" s="5"/>
      <c r="V23" s="5"/>
      <c r="W23" s="5"/>
      <c r="X23" s="5"/>
      <c r="Y23" s="5"/>
      <c r="Z23" s="12" t="e">
        <f t="shared" si="4"/>
        <v>#DIV/0!</v>
      </c>
      <c r="AA23" s="11" t="s">
        <v>22</v>
      </c>
      <c r="AB23" s="94" t="e">
        <f t="shared" ca="1" si="5"/>
        <v>#DIV/0!</v>
      </c>
      <c r="AC23" s="35" t="e">
        <f t="shared" si="0"/>
        <v>#DIV/0!</v>
      </c>
      <c r="AD23" s="52" t="e">
        <f t="shared" si="1"/>
        <v>#DIV/0!</v>
      </c>
      <c r="AE23" s="93" t="s">
        <v>54</v>
      </c>
      <c r="AF23" s="10"/>
      <c r="AG23" s="104"/>
      <c r="AH23" s="104"/>
      <c r="AI23" s="104"/>
      <c r="AJ23" s="104"/>
      <c r="AK23" s="104"/>
      <c r="AL23" s="104"/>
      <c r="AM23" s="104"/>
      <c r="AN23" s="104"/>
      <c r="AO23" s="104"/>
      <c r="AP23" s="104"/>
      <c r="AQ23" s="104"/>
      <c r="AR23" s="104"/>
      <c r="AS23" s="104"/>
      <c r="AT23" s="104"/>
      <c r="AU23" s="104"/>
      <c r="AV23" s="104"/>
      <c r="AW23" s="104"/>
      <c r="AX23" s="104"/>
      <c r="AY23" s="104"/>
      <c r="AZ23" s="104"/>
      <c r="BA23" s="104"/>
      <c r="BB23" s="104"/>
      <c r="BC23" s="104"/>
    </row>
    <row r="24" spans="1:55">
      <c r="A24" s="104"/>
      <c r="B24" s="31">
        <v>20</v>
      </c>
      <c r="C24" s="10">
        <f>Élèves!C23</f>
        <v>0</v>
      </c>
      <c r="D24" s="10">
        <f>Élèves!D23</f>
        <v>0</v>
      </c>
      <c r="E24" s="5"/>
      <c r="F24" s="5"/>
      <c r="G24" s="5"/>
      <c r="H24" s="5"/>
      <c r="I24" s="32"/>
      <c r="J24" s="5"/>
      <c r="K24" s="12" t="e">
        <f t="shared" si="2"/>
        <v>#DIV/0!</v>
      </c>
      <c r="L24" s="11" t="s">
        <v>22</v>
      </c>
      <c r="M24" s="94" t="e">
        <f t="shared" ca="1" si="3"/>
        <v>#DIV/0!</v>
      </c>
      <c r="N24" s="22"/>
      <c r="O24" s="35"/>
      <c r="P24" s="5"/>
      <c r="Q24" s="5"/>
      <c r="R24" s="5"/>
      <c r="S24" s="5"/>
      <c r="T24" s="5"/>
      <c r="U24" s="5"/>
      <c r="V24" s="5"/>
      <c r="W24" s="5"/>
      <c r="X24" s="5"/>
      <c r="Y24" s="5"/>
      <c r="Z24" s="12" t="e">
        <f t="shared" si="4"/>
        <v>#DIV/0!</v>
      </c>
      <c r="AA24" s="11" t="s">
        <v>22</v>
      </c>
      <c r="AB24" s="94" t="e">
        <f t="shared" ca="1" si="5"/>
        <v>#DIV/0!</v>
      </c>
      <c r="AC24" s="35" t="e">
        <f t="shared" si="0"/>
        <v>#DIV/0!</v>
      </c>
      <c r="AD24" s="52" t="e">
        <f t="shared" si="1"/>
        <v>#DIV/0!</v>
      </c>
      <c r="AE24" s="93" t="s">
        <v>54</v>
      </c>
      <c r="AF24" s="10"/>
      <c r="AG24" s="104"/>
      <c r="AH24" s="104"/>
      <c r="AI24" s="104"/>
      <c r="AJ24" s="104"/>
      <c r="AK24" s="104"/>
      <c r="AL24" s="104"/>
      <c r="AM24" s="104"/>
      <c r="AN24" s="104"/>
      <c r="AO24" s="104"/>
      <c r="AP24" s="104"/>
      <c r="AQ24" s="104"/>
      <c r="AR24" s="104"/>
      <c r="AS24" s="104"/>
      <c r="AT24" s="104"/>
      <c r="AU24" s="104"/>
      <c r="AV24" s="104"/>
      <c r="AW24" s="104"/>
      <c r="AX24" s="104"/>
      <c r="AY24" s="104"/>
      <c r="AZ24" s="104"/>
      <c r="BA24" s="104"/>
      <c r="BB24" s="104"/>
      <c r="BC24" s="104"/>
    </row>
    <row r="25" spans="1:55">
      <c r="A25" s="104"/>
      <c r="B25" s="31">
        <v>21</v>
      </c>
      <c r="C25" s="10">
        <f>Élèves!C24</f>
        <v>0</v>
      </c>
      <c r="D25" s="10">
        <f>Élèves!D24</f>
        <v>0</v>
      </c>
      <c r="E25" s="5"/>
      <c r="F25" s="5"/>
      <c r="G25" s="5"/>
      <c r="H25" s="5"/>
      <c r="I25" s="32"/>
      <c r="J25" s="5"/>
      <c r="K25" s="12" t="e">
        <f t="shared" si="2"/>
        <v>#DIV/0!</v>
      </c>
      <c r="L25" s="11" t="s">
        <v>22</v>
      </c>
      <c r="M25" s="94" t="e">
        <f t="shared" ca="1" si="3"/>
        <v>#DIV/0!</v>
      </c>
      <c r="N25" s="22"/>
      <c r="O25" s="35"/>
      <c r="P25" s="5"/>
      <c r="Q25" s="5"/>
      <c r="R25" s="5"/>
      <c r="S25" s="5"/>
      <c r="T25" s="5"/>
      <c r="U25" s="5"/>
      <c r="V25" s="5"/>
      <c r="W25" s="5"/>
      <c r="X25" s="5"/>
      <c r="Y25" s="5"/>
      <c r="Z25" s="12" t="e">
        <f t="shared" si="4"/>
        <v>#DIV/0!</v>
      </c>
      <c r="AA25" s="11" t="s">
        <v>22</v>
      </c>
      <c r="AB25" s="94" t="e">
        <f t="shared" ca="1" si="5"/>
        <v>#DIV/0!</v>
      </c>
      <c r="AC25" s="35" t="e">
        <f t="shared" si="0"/>
        <v>#DIV/0!</v>
      </c>
      <c r="AD25" s="52" t="e">
        <f t="shared" si="1"/>
        <v>#DIV/0!</v>
      </c>
      <c r="AE25" s="93" t="s">
        <v>54</v>
      </c>
      <c r="AF25" s="10"/>
      <c r="AG25" s="104"/>
      <c r="AH25" s="104"/>
      <c r="AI25" s="104"/>
      <c r="AJ25" s="104"/>
      <c r="AK25" s="104"/>
      <c r="AL25" s="104"/>
      <c r="AM25" s="104"/>
      <c r="AN25" s="104"/>
      <c r="AO25" s="104"/>
      <c r="AP25" s="104"/>
      <c r="AQ25" s="104"/>
      <c r="AR25" s="104"/>
      <c r="AS25" s="104"/>
      <c r="AT25" s="104"/>
      <c r="AU25" s="104"/>
      <c r="AV25" s="104"/>
      <c r="AW25" s="104"/>
      <c r="AX25" s="104"/>
      <c r="AY25" s="104"/>
      <c r="AZ25" s="104"/>
      <c r="BA25" s="104"/>
      <c r="BB25" s="104"/>
      <c r="BC25" s="104"/>
    </row>
    <row r="26" spans="1:55">
      <c r="A26" s="104"/>
      <c r="B26" s="31">
        <v>22</v>
      </c>
      <c r="C26" s="10">
        <f>Élèves!C25</f>
        <v>0</v>
      </c>
      <c r="D26" s="10">
        <f>Élèves!D25</f>
        <v>0</v>
      </c>
      <c r="E26" s="5"/>
      <c r="F26" s="5"/>
      <c r="G26" s="5"/>
      <c r="H26" s="5"/>
      <c r="I26" s="32"/>
      <c r="J26" s="5"/>
      <c r="K26" s="12" t="e">
        <f t="shared" si="2"/>
        <v>#DIV/0!</v>
      </c>
      <c r="L26" s="11" t="s">
        <v>22</v>
      </c>
      <c r="M26" s="94" t="e">
        <f t="shared" ca="1" si="3"/>
        <v>#DIV/0!</v>
      </c>
      <c r="N26" s="22"/>
      <c r="O26" s="35"/>
      <c r="P26" s="5"/>
      <c r="Q26" s="5"/>
      <c r="R26" s="5"/>
      <c r="S26" s="5"/>
      <c r="T26" s="5"/>
      <c r="U26" s="5"/>
      <c r="V26" s="5"/>
      <c r="W26" s="5"/>
      <c r="X26" s="5"/>
      <c r="Y26" s="5"/>
      <c r="Z26" s="12" t="e">
        <f t="shared" si="4"/>
        <v>#DIV/0!</v>
      </c>
      <c r="AA26" s="11" t="s">
        <v>22</v>
      </c>
      <c r="AB26" s="94" t="e">
        <f t="shared" ca="1" si="5"/>
        <v>#DIV/0!</v>
      </c>
      <c r="AC26" s="35" t="e">
        <f t="shared" si="0"/>
        <v>#DIV/0!</v>
      </c>
      <c r="AD26" s="52" t="e">
        <f t="shared" si="1"/>
        <v>#DIV/0!</v>
      </c>
      <c r="AE26" s="93" t="s">
        <v>54</v>
      </c>
      <c r="AF26" s="10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  <c r="AX26" s="104"/>
      <c r="AY26" s="104"/>
      <c r="AZ26" s="104"/>
      <c r="BA26" s="104"/>
      <c r="BB26" s="104"/>
      <c r="BC26" s="104"/>
    </row>
    <row r="27" spans="1:55">
      <c r="A27" s="104"/>
      <c r="B27" s="31">
        <v>23</v>
      </c>
      <c r="C27" s="10">
        <f>Élèves!C26</f>
        <v>0</v>
      </c>
      <c r="D27" s="10">
        <f>Élèves!D26</f>
        <v>0</v>
      </c>
      <c r="E27" s="5"/>
      <c r="F27" s="5"/>
      <c r="G27" s="5"/>
      <c r="H27" s="5"/>
      <c r="I27" s="32"/>
      <c r="J27" s="5"/>
      <c r="K27" s="12" t="e">
        <f t="shared" si="2"/>
        <v>#DIV/0!</v>
      </c>
      <c r="L27" s="11" t="s">
        <v>22</v>
      </c>
      <c r="M27" s="94" t="e">
        <f t="shared" ca="1" si="3"/>
        <v>#DIV/0!</v>
      </c>
      <c r="N27" s="22"/>
      <c r="O27" s="35"/>
      <c r="P27" s="5"/>
      <c r="Q27" s="5"/>
      <c r="R27" s="5"/>
      <c r="S27" s="5"/>
      <c r="T27" s="5"/>
      <c r="U27" s="5"/>
      <c r="V27" s="5"/>
      <c r="W27" s="5"/>
      <c r="X27" s="5"/>
      <c r="Y27" s="5"/>
      <c r="Z27" s="12" t="e">
        <f t="shared" si="4"/>
        <v>#DIV/0!</v>
      </c>
      <c r="AA27" s="11" t="s">
        <v>22</v>
      </c>
      <c r="AB27" s="94" t="e">
        <f t="shared" ca="1" si="5"/>
        <v>#DIV/0!</v>
      </c>
      <c r="AC27" s="35" t="e">
        <f t="shared" si="0"/>
        <v>#DIV/0!</v>
      </c>
      <c r="AD27" s="52" t="e">
        <f t="shared" si="1"/>
        <v>#DIV/0!</v>
      </c>
      <c r="AE27" s="93" t="s">
        <v>54</v>
      </c>
      <c r="AF27" s="10"/>
      <c r="AG27" s="104"/>
      <c r="AH27" s="104"/>
      <c r="AI27" s="104"/>
      <c r="AJ27" s="104"/>
      <c r="AK27" s="104"/>
      <c r="AL27" s="104"/>
      <c r="AM27" s="104"/>
      <c r="AN27" s="104"/>
      <c r="AO27" s="104"/>
      <c r="AP27" s="104"/>
      <c r="AQ27" s="104"/>
      <c r="AR27" s="104"/>
      <c r="AS27" s="104"/>
      <c r="AT27" s="104"/>
      <c r="AU27" s="104"/>
      <c r="AV27" s="104"/>
      <c r="AW27" s="104"/>
      <c r="AX27" s="104"/>
      <c r="AY27" s="104"/>
      <c r="AZ27" s="104"/>
      <c r="BA27" s="104"/>
      <c r="BB27" s="104"/>
      <c r="BC27" s="104"/>
    </row>
    <row r="28" spans="1:55">
      <c r="A28" s="104"/>
      <c r="B28" s="31">
        <v>24</v>
      </c>
      <c r="C28" s="10">
        <f>Élèves!C27</f>
        <v>0</v>
      </c>
      <c r="D28" s="10">
        <f>Élèves!D27</f>
        <v>0</v>
      </c>
      <c r="E28" s="5"/>
      <c r="F28" s="5"/>
      <c r="G28" s="5"/>
      <c r="H28" s="5"/>
      <c r="I28" s="32"/>
      <c r="J28" s="5"/>
      <c r="K28" s="12" t="e">
        <f t="shared" si="2"/>
        <v>#DIV/0!</v>
      </c>
      <c r="L28" s="11" t="s">
        <v>22</v>
      </c>
      <c r="M28" s="94" t="e">
        <f t="shared" ca="1" si="3"/>
        <v>#DIV/0!</v>
      </c>
      <c r="N28" s="22"/>
      <c r="O28" s="35"/>
      <c r="P28" s="5"/>
      <c r="Q28" s="5"/>
      <c r="R28" s="5"/>
      <c r="S28" s="5"/>
      <c r="T28" s="5"/>
      <c r="U28" s="5"/>
      <c r="V28" s="5"/>
      <c r="W28" s="5"/>
      <c r="X28" s="5"/>
      <c r="Y28" s="5"/>
      <c r="Z28" s="12" t="e">
        <f t="shared" si="4"/>
        <v>#DIV/0!</v>
      </c>
      <c r="AA28" s="11" t="s">
        <v>22</v>
      </c>
      <c r="AB28" s="94" t="e">
        <f t="shared" ca="1" si="5"/>
        <v>#DIV/0!</v>
      </c>
      <c r="AC28" s="35" t="e">
        <f t="shared" si="0"/>
        <v>#DIV/0!</v>
      </c>
      <c r="AD28" s="52" t="e">
        <f t="shared" si="1"/>
        <v>#DIV/0!</v>
      </c>
      <c r="AE28" s="93" t="s">
        <v>54</v>
      </c>
      <c r="AF28" s="10"/>
      <c r="AG28" s="104"/>
      <c r="AH28" s="104"/>
      <c r="AI28" s="104"/>
      <c r="AJ28" s="104"/>
      <c r="AK28" s="104"/>
      <c r="AL28" s="104"/>
      <c r="AM28" s="104"/>
      <c r="AN28" s="104"/>
      <c r="AO28" s="104"/>
      <c r="AP28" s="104"/>
      <c r="AQ28" s="104"/>
      <c r="AR28" s="104"/>
      <c r="AS28" s="104"/>
      <c r="AT28" s="104"/>
      <c r="AU28" s="104"/>
      <c r="AV28" s="104"/>
      <c r="AW28" s="104"/>
      <c r="AX28" s="104"/>
      <c r="AY28" s="104"/>
      <c r="AZ28" s="104"/>
      <c r="BA28" s="104"/>
      <c r="BB28" s="104"/>
      <c r="BC28" s="104"/>
    </row>
    <row r="29" spans="1:55">
      <c r="A29" s="104"/>
      <c r="B29" s="31">
        <v>25</v>
      </c>
      <c r="C29" s="10">
        <f>Élèves!C28</f>
        <v>0</v>
      </c>
      <c r="D29" s="10">
        <f>Élèves!D28</f>
        <v>0</v>
      </c>
      <c r="E29" s="5"/>
      <c r="F29" s="5"/>
      <c r="G29" s="5"/>
      <c r="H29" s="5"/>
      <c r="I29" s="32"/>
      <c r="J29" s="5"/>
      <c r="K29" s="12" t="e">
        <f t="shared" si="2"/>
        <v>#DIV/0!</v>
      </c>
      <c r="L29" s="11" t="s">
        <v>22</v>
      </c>
      <c r="M29" s="94" t="e">
        <f t="shared" ca="1" si="3"/>
        <v>#DIV/0!</v>
      </c>
      <c r="N29" s="22"/>
      <c r="O29" s="35"/>
      <c r="P29" s="5"/>
      <c r="Q29" s="5"/>
      <c r="R29" s="5"/>
      <c r="S29" s="5"/>
      <c r="T29" s="5"/>
      <c r="U29" s="5"/>
      <c r="V29" s="5"/>
      <c r="W29" s="5"/>
      <c r="X29" s="5"/>
      <c r="Y29" s="5"/>
      <c r="Z29" s="12" t="e">
        <f t="shared" si="4"/>
        <v>#DIV/0!</v>
      </c>
      <c r="AA29" s="11" t="s">
        <v>22</v>
      </c>
      <c r="AB29" s="94" t="e">
        <f t="shared" ca="1" si="5"/>
        <v>#DIV/0!</v>
      </c>
      <c r="AC29" s="35" t="e">
        <f t="shared" si="0"/>
        <v>#DIV/0!</v>
      </c>
      <c r="AD29" s="52" t="e">
        <f t="shared" si="1"/>
        <v>#DIV/0!</v>
      </c>
      <c r="AE29" s="93" t="s">
        <v>54</v>
      </c>
      <c r="AF29" s="10"/>
      <c r="AG29" s="104"/>
      <c r="AH29" s="104"/>
      <c r="AI29" s="104"/>
      <c r="AJ29" s="104"/>
      <c r="AK29" s="104"/>
      <c r="AL29" s="104"/>
      <c r="AM29" s="104"/>
      <c r="AN29" s="104"/>
      <c r="AO29" s="104"/>
      <c r="AP29" s="104"/>
      <c r="AQ29" s="104"/>
      <c r="AR29" s="104"/>
      <c r="AS29" s="104"/>
      <c r="AT29" s="104"/>
      <c r="AU29" s="104"/>
      <c r="AV29" s="104"/>
      <c r="AW29" s="104"/>
      <c r="AX29" s="104"/>
      <c r="AY29" s="104"/>
      <c r="AZ29" s="104"/>
      <c r="BA29" s="104"/>
      <c r="BB29" s="104"/>
      <c r="BC29" s="104"/>
    </row>
    <row r="30" spans="1:55" s="3" customFormat="1">
      <c r="A30" s="104"/>
      <c r="B30" s="21"/>
      <c r="C30" s="24"/>
      <c r="D30" s="21"/>
      <c r="E30" s="21"/>
      <c r="F30" s="21"/>
      <c r="G30" s="21"/>
      <c r="H30" s="21"/>
      <c r="I30" s="21"/>
      <c r="J30" s="21"/>
      <c r="K30" s="21"/>
      <c r="L30" s="21"/>
      <c r="M30" s="76"/>
      <c r="N30" s="21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5"/>
      <c r="AC30" s="33"/>
      <c r="AD30" s="35"/>
      <c r="AE30" s="92"/>
      <c r="AF30" s="104"/>
      <c r="AG30" s="104"/>
      <c r="AH30" s="104"/>
      <c r="AI30" s="104"/>
      <c r="AJ30" s="104"/>
      <c r="AK30" s="104"/>
      <c r="AL30" s="104"/>
      <c r="AM30" s="104"/>
      <c r="AN30" s="104"/>
      <c r="AO30" s="104"/>
      <c r="AP30" s="104"/>
      <c r="AQ30" s="104"/>
      <c r="AR30" s="104"/>
      <c r="AS30" s="104"/>
      <c r="AT30" s="104"/>
      <c r="AU30" s="104"/>
      <c r="AV30" s="104"/>
      <c r="AW30" s="104"/>
      <c r="AX30" s="104"/>
      <c r="AY30" s="104"/>
      <c r="AZ30" s="104"/>
      <c r="BA30" s="104"/>
      <c r="BB30" s="104"/>
      <c r="BC30" s="104"/>
    </row>
    <row r="31" spans="1:55" s="3" customFormat="1">
      <c r="A31" s="104"/>
      <c r="B31" s="104"/>
      <c r="C31" s="155"/>
      <c r="D31" s="104"/>
      <c r="E31" s="104"/>
      <c r="F31" s="104"/>
      <c r="G31" s="104"/>
      <c r="H31" s="104"/>
      <c r="I31" s="104"/>
      <c r="J31" s="104"/>
      <c r="K31" s="104"/>
      <c r="L31" s="104"/>
      <c r="M31" s="147"/>
      <c r="N31" s="21"/>
      <c r="O31" s="33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"/>
      <c r="AC31" s="104"/>
      <c r="AD31" s="10"/>
      <c r="AE31" s="147"/>
      <c r="AF31" s="104"/>
      <c r="AG31" s="104"/>
      <c r="AH31" s="104"/>
      <c r="AI31" s="104"/>
      <c r="AJ31" s="104"/>
      <c r="AK31" s="104"/>
      <c r="AL31" s="104"/>
      <c r="AM31" s="104"/>
      <c r="AN31" s="104"/>
      <c r="AO31" s="104"/>
      <c r="AP31" s="104"/>
      <c r="AQ31" s="104"/>
      <c r="AR31" s="104"/>
      <c r="AS31" s="104"/>
      <c r="AT31" s="104"/>
      <c r="AU31" s="104"/>
      <c r="AV31" s="104"/>
      <c r="AW31" s="104"/>
      <c r="AX31" s="104"/>
      <c r="AY31" s="104"/>
      <c r="AZ31" s="104"/>
      <c r="BA31" s="104"/>
      <c r="BB31" s="104"/>
      <c r="BC31" s="104"/>
    </row>
    <row r="32" spans="1:55" s="3" customFormat="1">
      <c r="A32" s="104"/>
      <c r="B32" s="104"/>
      <c r="C32" s="155"/>
      <c r="D32" s="104"/>
      <c r="E32" s="104"/>
      <c r="F32" s="104"/>
      <c r="G32" s="104"/>
      <c r="H32" s="104"/>
      <c r="I32" s="104"/>
      <c r="J32" s="104"/>
      <c r="K32" s="104"/>
      <c r="L32" s="104"/>
      <c r="M32" s="147"/>
      <c r="N32" s="21"/>
      <c r="O32" s="33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"/>
      <c r="AC32" s="104"/>
      <c r="AD32" s="10"/>
      <c r="AE32" s="147"/>
      <c r="AF32" s="104"/>
      <c r="AG32" s="104"/>
      <c r="AH32" s="104"/>
      <c r="AI32" s="104"/>
      <c r="AJ32" s="104"/>
      <c r="AK32" s="104"/>
      <c r="AL32" s="104"/>
      <c r="AM32" s="104"/>
      <c r="AN32" s="104"/>
      <c r="AO32" s="104"/>
      <c r="AP32" s="104"/>
      <c r="AQ32" s="104"/>
      <c r="AR32" s="104"/>
      <c r="AS32" s="104"/>
      <c r="AT32" s="104"/>
      <c r="AU32" s="104"/>
      <c r="AV32" s="104"/>
      <c r="AW32" s="104"/>
      <c r="AX32" s="104"/>
      <c r="AY32" s="104"/>
      <c r="AZ32" s="104"/>
      <c r="BA32" s="104"/>
      <c r="BB32" s="104"/>
      <c r="BC32" s="104"/>
    </row>
    <row r="33" spans="1:69" s="3" customFormat="1">
      <c r="A33" s="104"/>
      <c r="B33" s="104"/>
      <c r="C33" s="155"/>
      <c r="D33" s="104"/>
      <c r="E33" s="104"/>
      <c r="F33" s="104"/>
      <c r="G33" s="104"/>
      <c r="H33" s="104"/>
      <c r="I33" s="104"/>
      <c r="J33" s="104"/>
      <c r="K33" s="104"/>
      <c r="L33" s="21"/>
      <c r="M33" s="76"/>
      <c r="N33" s="21"/>
      <c r="O33" s="33"/>
      <c r="P33" s="33"/>
      <c r="Q33" s="33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"/>
      <c r="AC33" s="104"/>
      <c r="AD33" s="10"/>
      <c r="AE33" s="147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  <c r="AU33" s="104"/>
      <c r="AV33" s="104"/>
      <c r="AW33" s="104"/>
      <c r="AX33" s="104"/>
      <c r="AY33" s="104"/>
      <c r="AZ33" s="104"/>
      <c r="BA33" s="104"/>
      <c r="BB33" s="104"/>
      <c r="BC33" s="104"/>
    </row>
    <row r="34" spans="1:69" s="3" customFormat="1">
      <c r="A34" s="104"/>
      <c r="B34" s="104"/>
      <c r="C34" s="155"/>
      <c r="D34" s="104"/>
      <c r="E34" s="104"/>
      <c r="F34" s="104"/>
      <c r="G34" s="104"/>
      <c r="H34" s="104"/>
      <c r="I34" s="104"/>
      <c r="J34" s="104"/>
      <c r="K34" s="104"/>
      <c r="L34" s="148" t="s">
        <v>146</v>
      </c>
      <c r="M34" s="169">
        <f>MATIÈRES!I18</f>
        <v>0</v>
      </c>
      <c r="N34" s="146"/>
      <c r="O34" s="148"/>
      <c r="P34" s="149"/>
      <c r="Q34" s="10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"/>
      <c r="AC34" s="104"/>
      <c r="AD34" s="10"/>
      <c r="AE34" s="147"/>
      <c r="AF34" s="104"/>
      <c r="AG34" s="104"/>
      <c r="AH34" s="104"/>
      <c r="AI34" s="104"/>
      <c r="AJ34" s="104"/>
      <c r="AK34" s="104"/>
      <c r="AL34" s="104"/>
      <c r="AM34" s="104"/>
      <c r="AN34" s="104"/>
      <c r="AO34" s="104"/>
      <c r="AP34" s="104"/>
      <c r="AQ34" s="104"/>
      <c r="AR34" s="104"/>
      <c r="AS34" s="104"/>
      <c r="AT34" s="104"/>
      <c r="AU34" s="104"/>
      <c r="AV34" s="104"/>
      <c r="AW34" s="104"/>
      <c r="AX34" s="104"/>
      <c r="AY34" s="104"/>
      <c r="AZ34" s="104"/>
      <c r="BA34" s="104"/>
      <c r="BB34" s="104"/>
      <c r="BC34" s="104"/>
      <c r="BD34" s="104"/>
      <c r="BE34" s="104"/>
      <c r="BF34" s="104"/>
      <c r="BG34" s="104"/>
      <c r="BH34" s="104"/>
      <c r="BI34" s="104"/>
      <c r="BJ34" s="104"/>
      <c r="BK34" s="104"/>
      <c r="BL34" s="104"/>
      <c r="BM34" s="104"/>
      <c r="BN34" s="104"/>
      <c r="BO34" s="104"/>
      <c r="BP34" s="104"/>
      <c r="BQ34" s="104"/>
    </row>
    <row r="35" spans="1:69" s="3" customFormat="1">
      <c r="A35" s="104"/>
      <c r="B35" s="104"/>
      <c r="C35" s="155"/>
      <c r="D35" s="104"/>
      <c r="E35" s="104"/>
      <c r="F35" s="104"/>
      <c r="G35" s="104"/>
      <c r="H35" s="104"/>
      <c r="I35" s="104"/>
      <c r="J35" s="104"/>
      <c r="K35" s="104"/>
      <c r="L35" s="104"/>
      <c r="M35" s="147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"/>
      <c r="AC35" s="104"/>
      <c r="AD35" s="10"/>
      <c r="AE35" s="147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  <c r="AW35" s="104"/>
      <c r="AX35" s="104"/>
      <c r="AY35" s="104"/>
      <c r="AZ35" s="104"/>
      <c r="BA35" s="104"/>
      <c r="BB35" s="104"/>
      <c r="BC35" s="104"/>
      <c r="BD35" s="104"/>
      <c r="BE35" s="104"/>
      <c r="BF35" s="104"/>
      <c r="BG35" s="104"/>
      <c r="BH35" s="104"/>
      <c r="BI35" s="104"/>
      <c r="BJ35" s="104"/>
      <c r="BK35" s="104"/>
      <c r="BL35" s="104"/>
      <c r="BM35" s="104"/>
      <c r="BN35" s="104"/>
      <c r="BO35" s="104"/>
      <c r="BP35" s="104"/>
      <c r="BQ35" s="104"/>
    </row>
    <row r="36" spans="1:69" s="3" customFormat="1">
      <c r="A36" s="104"/>
      <c r="B36" s="104"/>
      <c r="C36" s="155"/>
      <c r="D36" s="104"/>
      <c r="E36" s="104"/>
      <c r="F36" s="104"/>
      <c r="G36" s="104"/>
      <c r="H36" s="104"/>
      <c r="I36" s="104"/>
      <c r="J36" s="104"/>
      <c r="K36" s="104"/>
      <c r="L36" s="104"/>
      <c r="M36" s="147"/>
      <c r="N36" s="104"/>
      <c r="O36" s="104"/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"/>
      <c r="AC36" s="104"/>
      <c r="AD36" s="10"/>
      <c r="AE36" s="147"/>
      <c r="AF36" s="104"/>
      <c r="AG36" s="104"/>
      <c r="AH36" s="104"/>
      <c r="AI36" s="104"/>
      <c r="AJ36" s="104"/>
      <c r="AK36" s="104"/>
      <c r="AL36" s="104"/>
      <c r="AM36" s="104"/>
      <c r="AN36" s="104"/>
      <c r="AO36" s="104"/>
      <c r="AP36" s="104"/>
      <c r="AQ36" s="104"/>
      <c r="AR36" s="104"/>
      <c r="AS36" s="104"/>
      <c r="AT36" s="104"/>
      <c r="AU36" s="104"/>
      <c r="AV36" s="104"/>
      <c r="AW36" s="104"/>
      <c r="AX36" s="104"/>
      <c r="AY36" s="104"/>
      <c r="AZ36" s="104"/>
      <c r="BA36" s="104"/>
      <c r="BB36" s="104"/>
      <c r="BC36" s="104"/>
      <c r="BD36" s="104"/>
      <c r="BE36" s="104"/>
      <c r="BF36" s="104"/>
      <c r="BG36" s="104"/>
      <c r="BH36" s="104"/>
      <c r="BI36" s="104"/>
      <c r="BJ36" s="104"/>
      <c r="BK36" s="104"/>
      <c r="BL36" s="104"/>
      <c r="BM36" s="104"/>
      <c r="BN36" s="104"/>
      <c r="BO36" s="104"/>
      <c r="BP36" s="104"/>
      <c r="BQ36" s="104"/>
    </row>
    <row r="37" spans="1:69" s="3" customFormat="1">
      <c r="A37" s="104"/>
      <c r="B37" s="104"/>
      <c r="C37" s="155"/>
      <c r="D37" s="104"/>
      <c r="E37" s="104"/>
      <c r="F37" s="104"/>
      <c r="G37" s="104"/>
      <c r="H37" s="104"/>
      <c r="I37" s="104"/>
      <c r="J37" s="104"/>
      <c r="K37" s="104"/>
      <c r="L37" s="104"/>
      <c r="M37" s="147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"/>
      <c r="AC37" s="104"/>
      <c r="AD37" s="10"/>
      <c r="AE37" s="147"/>
      <c r="AF37" s="104"/>
      <c r="AG37" s="104"/>
      <c r="AH37" s="104"/>
      <c r="AI37" s="104"/>
      <c r="AJ37" s="104"/>
      <c r="AK37" s="104"/>
      <c r="AL37" s="104"/>
      <c r="AM37" s="104"/>
      <c r="AN37" s="104"/>
      <c r="AO37" s="104"/>
      <c r="AP37" s="104"/>
      <c r="AQ37" s="104"/>
      <c r="AR37" s="104"/>
      <c r="AS37" s="104"/>
      <c r="AT37" s="104"/>
      <c r="AU37" s="104"/>
      <c r="AV37" s="104"/>
      <c r="AW37" s="104"/>
      <c r="AX37" s="104"/>
      <c r="AY37" s="104"/>
      <c r="AZ37" s="104"/>
      <c r="BA37" s="104"/>
      <c r="BB37" s="104"/>
      <c r="BC37" s="104"/>
      <c r="BD37" s="104"/>
      <c r="BE37" s="104"/>
      <c r="BF37" s="104"/>
      <c r="BG37" s="104"/>
      <c r="BH37" s="104"/>
      <c r="BI37" s="104"/>
      <c r="BJ37" s="104"/>
      <c r="BK37" s="104"/>
      <c r="BL37" s="104"/>
      <c r="BM37" s="104"/>
      <c r="BN37" s="104"/>
      <c r="BO37" s="104"/>
      <c r="BP37" s="104"/>
      <c r="BQ37" s="104"/>
    </row>
    <row r="38" spans="1:69" s="3" customFormat="1">
      <c r="A38" s="104"/>
      <c r="B38" s="104"/>
      <c r="C38" s="155"/>
      <c r="D38" s="104"/>
      <c r="E38" s="104"/>
      <c r="F38" s="104"/>
      <c r="G38" s="104"/>
      <c r="H38" s="104"/>
      <c r="I38" s="104"/>
      <c r="J38" s="104"/>
      <c r="K38" s="104"/>
      <c r="L38" s="104"/>
      <c r="M38" s="147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"/>
      <c r="AC38" s="104"/>
      <c r="AD38" s="10"/>
      <c r="AE38" s="147"/>
      <c r="AF38" s="104"/>
      <c r="AG38" s="104"/>
      <c r="AH38" s="104"/>
      <c r="AI38" s="104"/>
      <c r="AJ38" s="104"/>
      <c r="AK38" s="104"/>
      <c r="AL38" s="104"/>
      <c r="AM38" s="104"/>
      <c r="AN38" s="104"/>
      <c r="AO38" s="104"/>
      <c r="AP38" s="104"/>
      <c r="AQ38" s="104"/>
      <c r="AR38" s="104"/>
      <c r="AS38" s="104"/>
      <c r="AT38" s="104"/>
      <c r="AU38" s="104"/>
      <c r="AV38" s="104"/>
      <c r="AW38" s="104"/>
      <c r="AX38" s="104"/>
      <c r="AY38" s="104"/>
      <c r="AZ38" s="104"/>
      <c r="BA38" s="104"/>
      <c r="BB38" s="104"/>
      <c r="BC38" s="104"/>
      <c r="BD38" s="104"/>
      <c r="BE38" s="104"/>
      <c r="BF38" s="104"/>
      <c r="BG38" s="104"/>
      <c r="BH38" s="104"/>
      <c r="BI38" s="104"/>
      <c r="BJ38" s="104"/>
      <c r="BK38" s="104"/>
      <c r="BL38" s="104"/>
      <c r="BM38" s="104"/>
      <c r="BN38" s="104"/>
      <c r="BO38" s="104"/>
      <c r="BP38" s="104"/>
      <c r="BQ38" s="104"/>
    </row>
    <row r="39" spans="1:69" s="3" customFormat="1">
      <c r="A39" s="104"/>
      <c r="B39" s="104"/>
      <c r="C39" s="155"/>
      <c r="D39" s="104"/>
      <c r="E39" s="104"/>
      <c r="F39" s="104"/>
      <c r="G39" s="104"/>
      <c r="H39" s="104"/>
      <c r="I39" s="104"/>
      <c r="J39" s="104"/>
      <c r="K39" s="104"/>
      <c r="L39" s="104"/>
      <c r="M39" s="147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"/>
      <c r="AC39" s="104"/>
      <c r="AD39" s="10"/>
      <c r="AE39" s="147"/>
      <c r="AF39" s="104"/>
      <c r="AG39" s="104"/>
      <c r="AH39" s="104"/>
      <c r="AI39" s="104"/>
      <c r="AJ39" s="104"/>
      <c r="AK39" s="104"/>
      <c r="AL39" s="104"/>
      <c r="AM39" s="104"/>
      <c r="AN39" s="104"/>
      <c r="AO39" s="104"/>
      <c r="AP39" s="104"/>
      <c r="AQ39" s="104"/>
      <c r="AR39" s="104"/>
      <c r="AS39" s="104"/>
      <c r="AT39" s="104"/>
      <c r="AU39" s="104"/>
      <c r="AV39" s="104"/>
      <c r="AW39" s="104"/>
      <c r="AX39" s="104"/>
      <c r="AY39" s="104"/>
      <c r="AZ39" s="104"/>
      <c r="BA39" s="104"/>
      <c r="BB39" s="104"/>
      <c r="BC39" s="104"/>
      <c r="BD39" s="104"/>
      <c r="BE39" s="104"/>
      <c r="BF39" s="104"/>
      <c r="BG39" s="104"/>
      <c r="BH39" s="104"/>
      <c r="BI39" s="104"/>
      <c r="BJ39" s="104"/>
      <c r="BK39" s="104"/>
      <c r="BL39" s="104"/>
      <c r="BM39" s="104"/>
      <c r="BN39" s="104"/>
      <c r="BO39" s="104"/>
      <c r="BP39" s="104"/>
      <c r="BQ39" s="104"/>
    </row>
    <row r="40" spans="1:69" s="3" customFormat="1">
      <c r="A40" s="104"/>
      <c r="B40" s="104"/>
      <c r="C40" s="155"/>
      <c r="D40" s="104"/>
      <c r="E40" s="104"/>
      <c r="F40" s="104"/>
      <c r="G40" s="104"/>
      <c r="H40" s="104"/>
      <c r="I40" s="104"/>
      <c r="J40" s="104"/>
      <c r="K40" s="104"/>
      <c r="L40" s="104"/>
      <c r="M40" s="147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"/>
      <c r="AC40" s="104"/>
      <c r="AD40" s="10"/>
      <c r="AE40" s="147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/>
      <c r="AR40" s="104"/>
      <c r="AS40" s="104"/>
      <c r="AT40" s="104"/>
      <c r="AU40" s="104"/>
      <c r="AV40" s="104"/>
      <c r="AW40" s="104"/>
      <c r="AX40" s="104"/>
      <c r="AY40" s="104"/>
      <c r="AZ40" s="104"/>
      <c r="BA40" s="104"/>
      <c r="BB40" s="104"/>
      <c r="BC40" s="104"/>
      <c r="BD40" s="104"/>
      <c r="BE40" s="104"/>
      <c r="BF40" s="104"/>
      <c r="BG40" s="104"/>
      <c r="BH40" s="104"/>
      <c r="BI40" s="104"/>
      <c r="BJ40" s="104"/>
      <c r="BK40" s="104"/>
      <c r="BL40" s="104"/>
      <c r="BM40" s="104"/>
      <c r="BN40" s="104"/>
      <c r="BO40" s="104"/>
      <c r="BP40" s="104"/>
      <c r="BQ40" s="104"/>
    </row>
    <row r="41" spans="1:69" s="3" customFormat="1">
      <c r="A41" s="104"/>
      <c r="B41" s="104"/>
      <c r="C41" s="155"/>
      <c r="D41" s="104"/>
      <c r="E41" s="104"/>
      <c r="F41" s="104"/>
      <c r="G41" s="104"/>
      <c r="H41" s="104"/>
      <c r="I41" s="104"/>
      <c r="J41" s="104"/>
      <c r="K41" s="104"/>
      <c r="L41" s="104"/>
      <c r="M41" s="147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"/>
      <c r="AC41" s="104"/>
      <c r="AD41" s="10"/>
      <c r="AE41" s="147"/>
      <c r="AF41" s="104"/>
      <c r="AG41" s="104"/>
      <c r="AH41" s="104"/>
      <c r="AI41" s="104"/>
      <c r="AJ41" s="104"/>
      <c r="AK41" s="104"/>
      <c r="AL41" s="104"/>
      <c r="AM41" s="104"/>
      <c r="AN41" s="104"/>
      <c r="AO41" s="104"/>
      <c r="AP41" s="104"/>
      <c r="AQ41" s="104"/>
      <c r="AR41" s="104"/>
      <c r="AS41" s="104"/>
      <c r="AT41" s="104"/>
      <c r="AU41" s="104"/>
      <c r="AV41" s="104"/>
      <c r="AW41" s="104"/>
      <c r="AX41" s="104"/>
      <c r="AY41" s="104"/>
      <c r="AZ41" s="104"/>
      <c r="BA41" s="104"/>
      <c r="BB41" s="104"/>
      <c r="BC41" s="104"/>
      <c r="BD41" s="104"/>
      <c r="BE41" s="104"/>
      <c r="BF41" s="104"/>
      <c r="BG41" s="104"/>
      <c r="BH41" s="104"/>
      <c r="BI41" s="104"/>
      <c r="BJ41" s="104"/>
      <c r="BK41" s="104"/>
      <c r="BL41" s="104"/>
      <c r="BM41" s="104"/>
      <c r="BN41" s="104"/>
      <c r="BO41" s="104"/>
      <c r="BP41" s="104"/>
      <c r="BQ41" s="104"/>
    </row>
    <row r="42" spans="1:69">
      <c r="A42" s="104"/>
      <c r="B42" s="104"/>
      <c r="C42" s="155"/>
      <c r="D42" s="104"/>
      <c r="E42" s="104"/>
      <c r="F42" s="104"/>
      <c r="G42" s="104"/>
      <c r="H42" s="104"/>
      <c r="I42" s="104"/>
      <c r="J42" s="104"/>
      <c r="K42" s="104"/>
      <c r="L42" s="104"/>
      <c r="M42" s="147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"/>
      <c r="AC42" s="104"/>
      <c r="AD42" s="10"/>
      <c r="AE42" s="147"/>
      <c r="AF42" s="104"/>
      <c r="AG42" s="104"/>
      <c r="AH42" s="104"/>
      <c r="AI42" s="104"/>
      <c r="AJ42" s="104"/>
      <c r="AK42" s="104"/>
      <c r="AL42" s="104"/>
      <c r="AM42" s="104"/>
      <c r="AN42" s="104"/>
      <c r="AO42" s="104"/>
      <c r="AP42" s="104"/>
      <c r="AQ42" s="104"/>
      <c r="AR42" s="104"/>
      <c r="AS42" s="104"/>
      <c r="AT42" s="104"/>
      <c r="AU42" s="104"/>
      <c r="AV42" s="104"/>
      <c r="AW42" s="104"/>
      <c r="AX42" s="104"/>
      <c r="AY42" s="104"/>
      <c r="AZ42" s="104"/>
      <c r="BA42" s="104"/>
      <c r="BB42" s="104"/>
      <c r="BC42" s="104"/>
      <c r="BD42" s="104"/>
      <c r="BE42" s="104"/>
      <c r="BF42" s="104"/>
      <c r="BG42" s="104"/>
      <c r="BH42" s="104"/>
      <c r="BI42" s="104"/>
      <c r="BJ42" s="104"/>
      <c r="BK42" s="104"/>
      <c r="BL42" s="104"/>
      <c r="BM42" s="104"/>
      <c r="BN42" s="104"/>
      <c r="BO42" s="104"/>
      <c r="BP42" s="104"/>
      <c r="BQ42" s="104"/>
    </row>
    <row r="43" spans="1:69">
      <c r="A43" s="104"/>
      <c r="B43" s="104"/>
      <c r="C43" s="155"/>
      <c r="D43" s="104"/>
      <c r="E43" s="104"/>
      <c r="F43" s="104"/>
      <c r="G43" s="104"/>
      <c r="H43" s="104"/>
      <c r="I43" s="104"/>
      <c r="J43" s="104"/>
      <c r="K43" s="104"/>
      <c r="L43" s="104"/>
      <c r="M43" s="147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"/>
      <c r="AC43" s="104"/>
      <c r="AD43" s="10"/>
      <c r="AE43" s="147"/>
      <c r="AF43" s="104"/>
      <c r="AG43" s="104"/>
      <c r="AH43" s="104"/>
      <c r="AI43" s="104"/>
      <c r="AJ43" s="104"/>
      <c r="AK43" s="104"/>
      <c r="AL43" s="104"/>
      <c r="AM43" s="104"/>
      <c r="AN43" s="104"/>
      <c r="AO43" s="104"/>
      <c r="AP43" s="104"/>
      <c r="AQ43" s="104"/>
      <c r="AR43" s="104"/>
      <c r="AS43" s="104"/>
      <c r="AT43" s="104"/>
      <c r="AU43" s="104"/>
      <c r="AV43" s="104"/>
      <c r="AW43" s="104"/>
      <c r="AX43" s="104"/>
      <c r="AY43" s="104"/>
      <c r="AZ43" s="104"/>
      <c r="BA43" s="104"/>
      <c r="BB43" s="104"/>
      <c r="BC43" s="104"/>
      <c r="BD43" s="104"/>
      <c r="BE43" s="104"/>
      <c r="BF43" s="104"/>
      <c r="BG43" s="104"/>
      <c r="BH43" s="104"/>
      <c r="BI43" s="104"/>
      <c r="BJ43" s="104"/>
      <c r="BK43" s="104"/>
      <c r="BL43" s="104"/>
      <c r="BM43" s="104"/>
      <c r="BN43" s="104"/>
      <c r="BO43" s="104"/>
      <c r="BP43" s="104"/>
      <c r="BQ43" s="104"/>
    </row>
    <row r="44" spans="1:69">
      <c r="A44" s="104"/>
      <c r="B44" s="104"/>
      <c r="C44" s="155"/>
      <c r="D44" s="104"/>
      <c r="E44" s="104"/>
      <c r="F44" s="104"/>
      <c r="G44" s="104"/>
      <c r="H44" s="104"/>
      <c r="I44" s="104"/>
      <c r="J44" s="104"/>
      <c r="K44" s="104"/>
      <c r="L44" s="104"/>
      <c r="M44" s="147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"/>
      <c r="AC44" s="104"/>
      <c r="AD44" s="10"/>
      <c r="AE44" s="147"/>
      <c r="AF44" s="104"/>
      <c r="AG44" s="104"/>
      <c r="AH44" s="104"/>
      <c r="AI44" s="104"/>
      <c r="AJ44" s="104"/>
      <c r="AK44" s="104"/>
      <c r="AL44" s="104"/>
      <c r="AM44" s="104"/>
      <c r="AN44" s="104"/>
      <c r="AO44" s="104"/>
      <c r="AP44" s="104"/>
      <c r="AQ44" s="104"/>
      <c r="AR44" s="104"/>
      <c r="AS44" s="104"/>
      <c r="AT44" s="104"/>
      <c r="AU44" s="104"/>
      <c r="AV44" s="104"/>
      <c r="AW44" s="104"/>
      <c r="AX44" s="104"/>
      <c r="AY44" s="104"/>
      <c r="AZ44" s="104"/>
      <c r="BA44" s="104"/>
      <c r="BB44" s="104"/>
      <c r="BC44" s="104"/>
      <c r="BD44" s="104"/>
      <c r="BE44" s="104"/>
      <c r="BF44" s="104"/>
      <c r="BG44" s="104"/>
      <c r="BH44" s="104"/>
      <c r="BI44" s="104"/>
      <c r="BJ44" s="104"/>
      <c r="BK44" s="104"/>
      <c r="BL44" s="104"/>
      <c r="BM44" s="104"/>
      <c r="BN44" s="104"/>
      <c r="BO44" s="104"/>
      <c r="BP44" s="104"/>
      <c r="BQ44" s="104"/>
    </row>
    <row r="45" spans="1:69">
      <c r="A45" s="104"/>
      <c r="B45" s="104"/>
      <c r="C45" s="155"/>
      <c r="D45" s="104"/>
      <c r="E45" s="104"/>
      <c r="F45" s="104"/>
      <c r="G45" s="104"/>
      <c r="H45" s="104"/>
      <c r="I45" s="104"/>
      <c r="J45" s="104"/>
      <c r="K45" s="104"/>
      <c r="L45" s="104"/>
      <c r="M45" s="147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"/>
      <c r="AC45" s="104"/>
      <c r="AD45" s="10"/>
      <c r="AE45" s="147"/>
      <c r="AF45" s="104"/>
      <c r="AG45" s="104"/>
      <c r="AH45" s="104"/>
      <c r="AI45" s="104"/>
      <c r="AJ45" s="104"/>
      <c r="AK45" s="104"/>
      <c r="AL45" s="104"/>
      <c r="AM45" s="104"/>
      <c r="AN45" s="104"/>
      <c r="AO45" s="104"/>
      <c r="AP45" s="104"/>
      <c r="AQ45" s="104"/>
      <c r="AR45" s="104"/>
      <c r="AS45" s="104"/>
      <c r="AT45" s="104"/>
      <c r="AU45" s="104"/>
      <c r="AV45" s="104"/>
      <c r="AW45" s="104"/>
      <c r="AX45" s="104"/>
      <c r="AY45" s="104"/>
      <c r="AZ45" s="104"/>
      <c r="BA45" s="104"/>
      <c r="BB45" s="104"/>
      <c r="BC45" s="104"/>
      <c r="BD45" s="104"/>
      <c r="BE45" s="104"/>
      <c r="BF45" s="104"/>
      <c r="BG45" s="104"/>
      <c r="BH45" s="104"/>
      <c r="BI45" s="104"/>
      <c r="BJ45" s="104"/>
      <c r="BK45" s="104"/>
      <c r="BL45" s="104"/>
      <c r="BM45" s="104"/>
      <c r="BN45" s="104"/>
      <c r="BO45" s="104"/>
      <c r="BP45" s="104"/>
      <c r="BQ45" s="104"/>
    </row>
    <row r="46" spans="1:69">
      <c r="A46" s="104"/>
      <c r="B46" s="104"/>
      <c r="C46" s="155"/>
      <c r="D46" s="104"/>
      <c r="E46" s="104"/>
      <c r="F46" s="104"/>
      <c r="G46" s="104"/>
      <c r="H46" s="104"/>
      <c r="I46" s="104"/>
      <c r="J46" s="104"/>
      <c r="K46" s="104"/>
      <c r="L46" s="104"/>
      <c r="M46" s="147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"/>
      <c r="AC46" s="104"/>
      <c r="AD46" s="10"/>
      <c r="AE46" s="147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P46" s="104"/>
      <c r="AQ46" s="104"/>
      <c r="AR46" s="104"/>
      <c r="AS46" s="104"/>
      <c r="AT46" s="104"/>
      <c r="AU46" s="104"/>
      <c r="AV46" s="104"/>
      <c r="AW46" s="104"/>
      <c r="AX46" s="104"/>
      <c r="AY46" s="104"/>
      <c r="AZ46" s="104"/>
      <c r="BA46" s="104"/>
      <c r="BB46" s="104"/>
      <c r="BC46" s="104"/>
      <c r="BD46" s="104"/>
      <c r="BE46" s="104"/>
      <c r="BF46" s="104"/>
      <c r="BG46" s="104"/>
      <c r="BH46" s="104"/>
      <c r="BI46" s="104"/>
      <c r="BJ46" s="104"/>
      <c r="BK46" s="104"/>
      <c r="BL46" s="104"/>
      <c r="BM46" s="104"/>
      <c r="BN46" s="104"/>
      <c r="BO46" s="104"/>
      <c r="BP46" s="104"/>
      <c r="BQ46" s="104"/>
    </row>
    <row r="47" spans="1:69">
      <c r="A47" s="104"/>
      <c r="B47" s="104"/>
      <c r="C47" s="155"/>
      <c r="D47" s="104"/>
      <c r="E47" s="104"/>
      <c r="F47" s="104"/>
      <c r="G47" s="104"/>
      <c r="H47" s="104"/>
      <c r="I47" s="104"/>
      <c r="J47" s="104"/>
      <c r="K47" s="104"/>
      <c r="L47" s="104"/>
      <c r="M47" s="147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"/>
      <c r="AC47" s="104"/>
      <c r="AD47" s="10"/>
      <c r="AE47" s="147"/>
      <c r="AF47" s="104"/>
      <c r="AG47" s="104"/>
      <c r="AH47" s="104"/>
      <c r="AI47" s="104"/>
      <c r="AJ47" s="104"/>
      <c r="AK47" s="104"/>
      <c r="AL47" s="104"/>
      <c r="AM47" s="104"/>
      <c r="AN47" s="104"/>
      <c r="AO47" s="104"/>
      <c r="AP47" s="104"/>
      <c r="AQ47" s="104"/>
      <c r="AR47" s="104"/>
      <c r="AS47" s="104"/>
      <c r="AT47" s="104"/>
      <c r="AU47" s="104"/>
      <c r="AV47" s="104"/>
      <c r="AW47" s="104"/>
      <c r="AX47" s="104"/>
      <c r="AY47" s="104"/>
      <c r="AZ47" s="104"/>
      <c r="BA47" s="104"/>
      <c r="BB47" s="104"/>
      <c r="BC47" s="104"/>
      <c r="BD47" s="104"/>
      <c r="BE47" s="104"/>
      <c r="BF47" s="104"/>
      <c r="BG47" s="104"/>
      <c r="BH47" s="104"/>
      <c r="BI47" s="104"/>
      <c r="BJ47" s="104"/>
      <c r="BK47" s="104"/>
      <c r="BL47" s="104"/>
      <c r="BM47" s="104"/>
      <c r="BN47" s="104"/>
      <c r="BO47" s="104"/>
      <c r="BP47" s="104"/>
      <c r="BQ47" s="104"/>
    </row>
    <row r="48" spans="1:69">
      <c r="A48" s="104"/>
      <c r="B48" s="104"/>
      <c r="C48" s="155"/>
      <c r="D48" s="104"/>
      <c r="E48" s="104"/>
      <c r="F48" s="104"/>
      <c r="G48" s="104"/>
      <c r="H48" s="104"/>
      <c r="I48" s="104"/>
      <c r="J48" s="104"/>
      <c r="K48" s="104"/>
      <c r="L48" s="104"/>
      <c r="M48" s="147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"/>
      <c r="AC48" s="104"/>
      <c r="AD48" s="10"/>
      <c r="AE48" s="147"/>
      <c r="AF48" s="104"/>
      <c r="AG48" s="104"/>
      <c r="AH48" s="104"/>
      <c r="AI48" s="104"/>
      <c r="AJ48" s="104"/>
      <c r="AK48" s="104"/>
      <c r="AL48" s="104"/>
      <c r="AM48" s="104"/>
      <c r="AN48" s="104"/>
      <c r="AO48" s="104"/>
      <c r="AP48" s="104"/>
      <c r="AQ48" s="104"/>
      <c r="AR48" s="104"/>
      <c r="AS48" s="104"/>
      <c r="AT48" s="104"/>
      <c r="AU48" s="104"/>
      <c r="AV48" s="104"/>
      <c r="AW48" s="104"/>
      <c r="AX48" s="104"/>
      <c r="AY48" s="104"/>
      <c r="AZ48" s="104"/>
      <c r="BA48" s="104"/>
      <c r="BB48" s="104"/>
      <c r="BC48" s="104"/>
      <c r="BD48" s="104"/>
      <c r="BE48" s="104"/>
      <c r="BF48" s="104"/>
      <c r="BG48" s="104"/>
      <c r="BH48" s="104"/>
      <c r="BI48" s="104"/>
      <c r="BJ48" s="104"/>
      <c r="BK48" s="104"/>
      <c r="BL48" s="104"/>
      <c r="BM48" s="104"/>
      <c r="BN48" s="104"/>
      <c r="BO48" s="104"/>
      <c r="BP48" s="104"/>
      <c r="BQ48" s="104"/>
    </row>
    <row r="49" spans="1:69">
      <c r="A49" s="104"/>
      <c r="B49" s="104"/>
      <c r="C49" s="155"/>
      <c r="D49" s="104"/>
      <c r="E49" s="104"/>
      <c r="F49" s="104"/>
      <c r="G49" s="104"/>
      <c r="H49" s="104"/>
      <c r="I49" s="104"/>
      <c r="J49" s="104"/>
      <c r="K49" s="104"/>
      <c r="L49" s="104"/>
      <c r="M49" s="147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"/>
      <c r="AC49" s="104"/>
      <c r="AD49" s="10"/>
      <c r="AE49" s="147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/>
      <c r="AR49" s="104"/>
      <c r="AS49" s="104"/>
      <c r="AT49" s="104"/>
      <c r="AU49" s="104"/>
      <c r="AV49" s="104"/>
      <c r="AW49" s="104"/>
      <c r="AX49" s="104"/>
      <c r="AY49" s="104"/>
      <c r="AZ49" s="104"/>
      <c r="BA49" s="104"/>
      <c r="BB49" s="104"/>
      <c r="BC49" s="104"/>
      <c r="BD49" s="104"/>
      <c r="BE49" s="104"/>
      <c r="BF49" s="104"/>
      <c r="BG49" s="104"/>
      <c r="BH49" s="104"/>
      <c r="BI49" s="104"/>
      <c r="BJ49" s="104"/>
      <c r="BK49" s="104"/>
      <c r="BL49" s="104"/>
      <c r="BM49" s="104"/>
      <c r="BN49" s="104"/>
      <c r="BO49" s="104"/>
      <c r="BP49" s="104"/>
      <c r="BQ49" s="104"/>
    </row>
    <row r="50" spans="1:69">
      <c r="A50" s="104"/>
      <c r="B50" s="104"/>
      <c r="C50" s="155"/>
      <c r="D50" s="104"/>
      <c r="E50" s="104"/>
      <c r="F50" s="104"/>
      <c r="G50" s="104"/>
      <c r="H50" s="104"/>
      <c r="I50" s="104"/>
      <c r="J50" s="104"/>
      <c r="K50" s="104"/>
      <c r="L50" s="104"/>
      <c r="M50" s="147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"/>
      <c r="AC50" s="104"/>
      <c r="AD50" s="10"/>
      <c r="AE50" s="147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4"/>
      <c r="AQ50" s="104"/>
      <c r="AR50" s="104"/>
      <c r="AS50" s="104"/>
      <c r="AT50" s="104"/>
      <c r="AU50" s="104"/>
      <c r="AV50" s="104"/>
      <c r="AW50" s="104"/>
      <c r="AX50" s="104"/>
      <c r="AY50" s="104"/>
      <c r="AZ50" s="104"/>
      <c r="BA50" s="104"/>
      <c r="BB50" s="104"/>
      <c r="BC50" s="104"/>
      <c r="BD50" s="104"/>
      <c r="BE50" s="104"/>
      <c r="BF50" s="104"/>
      <c r="BG50" s="104"/>
      <c r="BH50" s="104"/>
      <c r="BI50" s="104"/>
      <c r="BJ50" s="104"/>
      <c r="BK50" s="104"/>
      <c r="BL50" s="104"/>
      <c r="BM50" s="104"/>
      <c r="BN50" s="104"/>
      <c r="BO50" s="104"/>
      <c r="BP50" s="104"/>
      <c r="BQ50" s="104"/>
    </row>
    <row r="51" spans="1:69">
      <c r="A51" s="104"/>
      <c r="B51" s="104"/>
      <c r="C51" s="155"/>
      <c r="D51" s="104"/>
      <c r="E51" s="104"/>
      <c r="F51" s="104"/>
      <c r="G51" s="104"/>
      <c r="H51" s="104"/>
      <c r="I51" s="104"/>
      <c r="J51" s="104"/>
      <c r="K51" s="104"/>
      <c r="L51" s="104"/>
      <c r="M51" s="147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"/>
      <c r="AC51" s="104"/>
      <c r="AD51" s="10"/>
      <c r="AE51" s="147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P51" s="104"/>
      <c r="AQ51" s="104"/>
      <c r="AR51" s="104"/>
      <c r="AS51" s="104"/>
      <c r="AT51" s="104"/>
      <c r="AU51" s="104"/>
      <c r="AV51" s="104"/>
      <c r="AW51" s="104"/>
      <c r="AX51" s="104"/>
      <c r="AY51" s="104"/>
      <c r="AZ51" s="104"/>
      <c r="BA51" s="104"/>
      <c r="BB51" s="104"/>
      <c r="BC51" s="104"/>
      <c r="BD51" s="104"/>
      <c r="BE51" s="104"/>
      <c r="BF51" s="104"/>
      <c r="BG51" s="104"/>
      <c r="BH51" s="104"/>
      <c r="BI51" s="104"/>
      <c r="BJ51" s="104"/>
      <c r="BK51" s="104"/>
      <c r="BL51" s="104"/>
      <c r="BM51" s="104"/>
      <c r="BN51" s="104"/>
      <c r="BO51" s="104"/>
      <c r="BP51" s="104"/>
      <c r="BQ51" s="104"/>
    </row>
    <row r="52" spans="1:69">
      <c r="A52" s="104"/>
      <c r="B52" s="104"/>
      <c r="C52" s="155"/>
      <c r="D52" s="104"/>
      <c r="E52" s="104"/>
      <c r="F52" s="104"/>
      <c r="G52" s="104"/>
      <c r="H52" s="104"/>
      <c r="I52" s="104"/>
      <c r="J52" s="104"/>
      <c r="K52" s="104"/>
      <c r="L52" s="104"/>
      <c r="M52" s="147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"/>
      <c r="AC52" s="104"/>
      <c r="AD52" s="10"/>
      <c r="AE52" s="147"/>
      <c r="AF52" s="104"/>
      <c r="AG52" s="104"/>
      <c r="AH52" s="104"/>
      <c r="AI52" s="104"/>
      <c r="AJ52" s="104"/>
      <c r="AK52" s="104"/>
      <c r="AL52" s="104"/>
      <c r="AM52" s="104"/>
      <c r="AN52" s="104"/>
      <c r="AO52" s="104"/>
      <c r="AP52" s="104"/>
      <c r="AQ52" s="104"/>
      <c r="AR52" s="104"/>
      <c r="AS52" s="104"/>
      <c r="AT52" s="104"/>
      <c r="AU52" s="104"/>
      <c r="AV52" s="104"/>
      <c r="AW52" s="104"/>
      <c r="AX52" s="104"/>
      <c r="AY52" s="104"/>
      <c r="AZ52" s="104"/>
      <c r="BA52" s="104"/>
      <c r="BB52" s="104"/>
      <c r="BC52" s="104"/>
      <c r="BD52" s="104"/>
      <c r="BE52" s="104"/>
      <c r="BF52" s="104"/>
      <c r="BG52" s="104"/>
      <c r="BH52" s="104"/>
      <c r="BI52" s="104"/>
      <c r="BJ52" s="104"/>
      <c r="BK52" s="104"/>
      <c r="BL52" s="104"/>
      <c r="BM52" s="104"/>
      <c r="BN52" s="104"/>
      <c r="BO52" s="104"/>
      <c r="BP52" s="104"/>
      <c r="BQ52" s="104"/>
    </row>
    <row r="53" spans="1:69">
      <c r="A53" s="104"/>
      <c r="B53" s="104"/>
      <c r="C53" s="155"/>
      <c r="D53" s="104"/>
      <c r="E53" s="104"/>
      <c r="F53" s="104"/>
      <c r="G53" s="104"/>
      <c r="H53" s="104"/>
      <c r="I53" s="104"/>
      <c r="J53" s="104"/>
      <c r="K53" s="104"/>
      <c r="L53" s="104"/>
      <c r="M53" s="147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"/>
      <c r="AC53" s="104"/>
      <c r="AD53" s="10"/>
      <c r="AE53" s="147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P53" s="104"/>
      <c r="AQ53" s="104"/>
      <c r="AR53" s="104"/>
      <c r="AS53" s="104"/>
      <c r="AT53" s="104"/>
      <c r="AU53" s="104"/>
      <c r="AV53" s="104"/>
      <c r="AW53" s="104"/>
      <c r="AX53" s="104"/>
      <c r="AY53" s="104"/>
      <c r="AZ53" s="104"/>
      <c r="BA53" s="104"/>
      <c r="BB53" s="104"/>
      <c r="BC53" s="104"/>
      <c r="BD53" s="104"/>
      <c r="BE53" s="104"/>
      <c r="BF53" s="104"/>
      <c r="BG53" s="104"/>
      <c r="BH53" s="104"/>
      <c r="BI53" s="104"/>
      <c r="BJ53" s="104"/>
      <c r="BK53" s="104"/>
      <c r="BL53" s="104"/>
      <c r="BM53" s="104"/>
      <c r="BN53" s="104"/>
      <c r="BO53" s="104"/>
      <c r="BP53" s="104"/>
      <c r="BQ53" s="104"/>
    </row>
    <row r="54" spans="1:69">
      <c r="A54" s="104"/>
      <c r="B54" s="104"/>
      <c r="C54" s="155"/>
      <c r="D54" s="104"/>
      <c r="E54" s="104"/>
      <c r="F54" s="104"/>
      <c r="G54" s="104"/>
      <c r="H54" s="104"/>
      <c r="I54" s="104"/>
      <c r="J54" s="104"/>
      <c r="K54" s="104"/>
      <c r="L54" s="104"/>
      <c r="M54" s="147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"/>
      <c r="AC54" s="104"/>
      <c r="AD54" s="10"/>
      <c r="AE54" s="147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  <c r="AR54" s="104"/>
      <c r="AS54" s="104"/>
      <c r="AT54" s="104"/>
      <c r="AU54" s="104"/>
      <c r="AV54" s="104"/>
      <c r="AW54" s="104"/>
      <c r="AX54" s="104"/>
      <c r="AY54" s="104"/>
      <c r="AZ54" s="104"/>
      <c r="BA54" s="104"/>
      <c r="BB54" s="104"/>
      <c r="BC54" s="104"/>
      <c r="BD54" s="104"/>
      <c r="BE54" s="104"/>
      <c r="BF54" s="104"/>
      <c r="BG54" s="104"/>
      <c r="BH54" s="104"/>
      <c r="BI54" s="104"/>
      <c r="BJ54" s="104"/>
      <c r="BK54" s="104"/>
      <c r="BL54" s="104"/>
      <c r="BM54" s="104"/>
      <c r="BN54" s="104"/>
      <c r="BO54" s="104"/>
      <c r="BP54" s="104"/>
      <c r="BQ54" s="104"/>
    </row>
    <row r="55" spans="1:69">
      <c r="A55" s="104"/>
      <c r="B55" s="104"/>
      <c r="C55" s="155"/>
      <c r="D55" s="104"/>
      <c r="E55" s="104"/>
      <c r="F55" s="104"/>
      <c r="G55" s="104"/>
      <c r="H55" s="104"/>
      <c r="I55" s="104"/>
      <c r="J55" s="104"/>
      <c r="K55" s="104"/>
      <c r="L55" s="104"/>
      <c r="M55" s="147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"/>
      <c r="AC55" s="104"/>
      <c r="AD55" s="10"/>
      <c r="AE55" s="147"/>
      <c r="AF55" s="104"/>
      <c r="AG55" s="104"/>
      <c r="AH55" s="104"/>
      <c r="AI55" s="104"/>
      <c r="AJ55" s="104"/>
      <c r="AK55" s="104"/>
      <c r="AL55" s="104"/>
      <c r="AM55" s="104"/>
      <c r="AN55" s="104"/>
      <c r="AO55" s="104"/>
      <c r="AP55" s="104"/>
      <c r="AQ55" s="104"/>
      <c r="AR55" s="104"/>
      <c r="AS55" s="104"/>
      <c r="AT55" s="104"/>
      <c r="AU55" s="104"/>
      <c r="AV55" s="104"/>
      <c r="AW55" s="104"/>
      <c r="AX55" s="104"/>
      <c r="AY55" s="104"/>
      <c r="AZ55" s="104"/>
      <c r="BA55" s="104"/>
      <c r="BB55" s="104"/>
      <c r="BC55" s="104"/>
      <c r="BD55" s="104"/>
      <c r="BE55" s="104"/>
      <c r="BF55" s="104"/>
      <c r="BG55" s="104"/>
      <c r="BH55" s="104"/>
      <c r="BI55" s="104"/>
      <c r="BJ55" s="104"/>
      <c r="BK55" s="104"/>
      <c r="BL55" s="104"/>
      <c r="BM55" s="104"/>
      <c r="BN55" s="104"/>
      <c r="BO55" s="104"/>
      <c r="BP55" s="104"/>
      <c r="BQ55" s="104"/>
    </row>
    <row r="56" spans="1:69">
      <c r="A56" s="104"/>
      <c r="B56" s="104"/>
      <c r="C56" s="155"/>
      <c r="D56" s="104"/>
      <c r="E56" s="104"/>
      <c r="F56" s="104"/>
      <c r="G56" s="104"/>
      <c r="H56" s="104"/>
      <c r="I56" s="104"/>
      <c r="J56" s="104"/>
      <c r="K56" s="104"/>
      <c r="L56" s="104"/>
      <c r="M56" s="147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"/>
      <c r="AC56" s="104"/>
      <c r="AD56" s="10"/>
      <c r="AE56" s="147"/>
      <c r="AF56" s="104"/>
      <c r="AG56" s="104"/>
      <c r="AH56" s="104"/>
      <c r="AI56" s="104"/>
      <c r="AJ56" s="104"/>
      <c r="AK56" s="104"/>
      <c r="AL56" s="104"/>
      <c r="AM56" s="104"/>
      <c r="AN56" s="104"/>
      <c r="AO56" s="104"/>
      <c r="AP56" s="104"/>
      <c r="AQ56" s="104"/>
      <c r="AR56" s="104"/>
      <c r="AS56" s="104"/>
      <c r="AT56" s="104"/>
      <c r="AU56" s="104"/>
      <c r="AV56" s="104"/>
      <c r="AW56" s="104"/>
      <c r="AX56" s="104"/>
      <c r="AY56" s="104"/>
      <c r="AZ56" s="104"/>
      <c r="BA56" s="104"/>
      <c r="BB56" s="104"/>
      <c r="BC56" s="104"/>
      <c r="BD56" s="104"/>
      <c r="BE56" s="104"/>
      <c r="BF56" s="104"/>
      <c r="BG56" s="104"/>
      <c r="BH56" s="104"/>
      <c r="BI56" s="104"/>
      <c r="BJ56" s="104"/>
      <c r="BK56" s="104"/>
      <c r="BL56" s="104"/>
      <c r="BM56" s="104"/>
      <c r="BN56" s="104"/>
      <c r="BO56" s="104"/>
      <c r="BP56" s="104"/>
      <c r="BQ56" s="104"/>
    </row>
    <row r="57" spans="1:69">
      <c r="A57" s="104"/>
      <c r="B57" s="104"/>
      <c r="C57" s="155"/>
      <c r="D57" s="104"/>
      <c r="E57" s="104"/>
      <c r="F57" s="104"/>
      <c r="G57" s="104"/>
      <c r="H57" s="104"/>
      <c r="I57" s="104"/>
      <c r="J57" s="104"/>
      <c r="K57" s="104"/>
      <c r="L57" s="104"/>
      <c r="M57" s="147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"/>
      <c r="AC57" s="104"/>
      <c r="AD57" s="10"/>
      <c r="AE57" s="147"/>
      <c r="AF57" s="104"/>
      <c r="AG57" s="104"/>
      <c r="AH57" s="104"/>
      <c r="AI57" s="104"/>
      <c r="AJ57" s="104"/>
      <c r="AK57" s="104"/>
      <c r="AL57" s="104"/>
      <c r="AM57" s="104"/>
      <c r="AN57" s="104"/>
      <c r="AO57" s="104"/>
      <c r="AP57" s="104"/>
      <c r="AQ57" s="104"/>
      <c r="AR57" s="104"/>
      <c r="AS57" s="104"/>
      <c r="AT57" s="104"/>
      <c r="AU57" s="104"/>
      <c r="AV57" s="104"/>
      <c r="AW57" s="104"/>
      <c r="AX57" s="104"/>
      <c r="AY57" s="104"/>
      <c r="AZ57" s="104"/>
      <c r="BA57" s="104"/>
      <c r="BB57" s="104"/>
      <c r="BC57" s="104"/>
      <c r="BD57" s="104"/>
      <c r="BE57" s="104"/>
      <c r="BF57" s="104"/>
      <c r="BG57" s="104"/>
      <c r="BH57" s="104"/>
      <c r="BI57" s="104"/>
      <c r="BJ57" s="104"/>
      <c r="BK57" s="104"/>
      <c r="BL57" s="104"/>
      <c r="BM57" s="104"/>
      <c r="BN57" s="104"/>
      <c r="BO57" s="104"/>
      <c r="BP57" s="104"/>
      <c r="BQ57" s="104"/>
    </row>
    <row r="58" spans="1:69">
      <c r="A58" s="104"/>
      <c r="B58" s="104"/>
      <c r="C58" s="155"/>
      <c r="D58" s="104"/>
      <c r="E58" s="104"/>
      <c r="F58" s="104"/>
      <c r="G58" s="104"/>
      <c r="H58" s="104"/>
      <c r="I58" s="104"/>
      <c r="J58" s="104"/>
      <c r="K58" s="104"/>
      <c r="L58" s="104"/>
      <c r="M58" s="147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"/>
      <c r="AC58" s="104"/>
      <c r="AD58" s="10"/>
      <c r="AE58" s="147"/>
      <c r="AF58" s="104"/>
      <c r="AG58" s="104"/>
      <c r="AH58" s="104"/>
      <c r="AI58" s="104"/>
      <c r="AJ58" s="104"/>
      <c r="AK58" s="104"/>
      <c r="AL58" s="104"/>
      <c r="AM58" s="104"/>
      <c r="AN58" s="104"/>
      <c r="AO58" s="104"/>
      <c r="AP58" s="104"/>
      <c r="AQ58" s="104"/>
      <c r="AR58" s="104"/>
      <c r="AS58" s="104"/>
      <c r="AT58" s="104"/>
      <c r="AU58" s="104"/>
      <c r="AV58" s="104"/>
      <c r="AW58" s="104"/>
      <c r="AX58" s="104"/>
      <c r="AY58" s="104"/>
      <c r="AZ58" s="104"/>
      <c r="BA58" s="104"/>
      <c r="BB58" s="104"/>
      <c r="BC58" s="104"/>
      <c r="BD58" s="104"/>
      <c r="BE58" s="104"/>
      <c r="BF58" s="104"/>
      <c r="BG58" s="104"/>
      <c r="BH58" s="104"/>
      <c r="BI58" s="104"/>
      <c r="BJ58" s="104"/>
      <c r="BK58" s="104"/>
      <c r="BL58" s="104"/>
      <c r="BM58" s="104"/>
      <c r="BN58" s="104"/>
      <c r="BO58" s="104"/>
      <c r="BP58" s="104"/>
      <c r="BQ58" s="104"/>
    </row>
    <row r="59" spans="1:69">
      <c r="A59" s="104"/>
      <c r="B59" s="104"/>
      <c r="C59" s="155"/>
      <c r="D59" s="104"/>
      <c r="E59" s="104"/>
      <c r="F59" s="104"/>
      <c r="G59" s="104"/>
      <c r="H59" s="104"/>
      <c r="I59" s="104"/>
      <c r="J59" s="104"/>
      <c r="K59" s="104"/>
      <c r="L59" s="104"/>
      <c r="M59" s="147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"/>
      <c r="AC59" s="104"/>
      <c r="AD59" s="10"/>
      <c r="AE59" s="147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  <c r="AR59" s="104"/>
      <c r="AS59" s="104"/>
      <c r="AT59" s="104"/>
      <c r="AU59" s="104"/>
      <c r="AV59" s="104"/>
      <c r="AW59" s="104"/>
      <c r="AX59" s="104"/>
      <c r="AY59" s="104"/>
      <c r="AZ59" s="104"/>
      <c r="BA59" s="104"/>
      <c r="BB59" s="104"/>
      <c r="BC59" s="104"/>
      <c r="BD59" s="104"/>
      <c r="BE59" s="104"/>
      <c r="BF59" s="104"/>
      <c r="BG59" s="104"/>
      <c r="BH59" s="104"/>
      <c r="BI59" s="104"/>
      <c r="BJ59" s="104"/>
      <c r="BK59" s="104"/>
      <c r="BL59" s="104"/>
      <c r="BM59" s="104"/>
      <c r="BN59" s="104"/>
      <c r="BO59" s="104"/>
      <c r="BP59" s="104"/>
      <c r="BQ59" s="104"/>
    </row>
    <row r="60" spans="1:69">
      <c r="A60" s="104"/>
      <c r="B60" s="104"/>
      <c r="C60" s="155"/>
      <c r="D60" s="104"/>
      <c r="E60" s="104"/>
      <c r="F60" s="104"/>
      <c r="G60" s="104"/>
      <c r="H60" s="104"/>
      <c r="I60" s="104"/>
      <c r="J60" s="104"/>
      <c r="K60" s="104"/>
      <c r="L60" s="104"/>
      <c r="M60" s="147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"/>
      <c r="AC60" s="104"/>
      <c r="AD60" s="10"/>
      <c r="AE60" s="147"/>
      <c r="AF60" s="104"/>
      <c r="AG60" s="104"/>
      <c r="AH60" s="104"/>
      <c r="AI60" s="104"/>
      <c r="AJ60" s="104"/>
      <c r="AK60" s="104"/>
      <c r="AL60" s="104"/>
      <c r="AM60" s="104"/>
      <c r="AN60" s="104"/>
      <c r="AO60" s="104"/>
      <c r="AP60" s="104"/>
      <c r="AQ60" s="104"/>
      <c r="AR60" s="104"/>
      <c r="AS60" s="104"/>
      <c r="AT60" s="104"/>
      <c r="AU60" s="104"/>
      <c r="AV60" s="104"/>
      <c r="AW60" s="104"/>
      <c r="AX60" s="104"/>
      <c r="AY60" s="104"/>
      <c r="AZ60" s="104"/>
      <c r="BA60" s="104"/>
      <c r="BB60" s="104"/>
      <c r="BC60" s="104"/>
      <c r="BD60" s="104"/>
      <c r="BE60" s="104"/>
      <c r="BF60" s="104"/>
      <c r="BG60" s="104"/>
      <c r="BH60" s="104"/>
      <c r="BI60" s="104"/>
      <c r="BJ60" s="104"/>
      <c r="BK60" s="104"/>
      <c r="BL60" s="104"/>
      <c r="BM60" s="104"/>
      <c r="BN60" s="104"/>
      <c r="BO60" s="104"/>
      <c r="BP60" s="104"/>
      <c r="BQ60" s="104"/>
    </row>
    <row r="61" spans="1:69">
      <c r="A61" s="104"/>
      <c r="B61" s="104"/>
      <c r="C61" s="155"/>
      <c r="D61" s="104"/>
      <c r="E61" s="104"/>
      <c r="F61" s="104"/>
      <c r="G61" s="104"/>
      <c r="H61" s="104"/>
      <c r="I61" s="104"/>
      <c r="J61" s="104"/>
      <c r="K61" s="104"/>
      <c r="L61" s="104"/>
      <c r="M61" s="147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"/>
      <c r="AC61" s="104"/>
      <c r="AD61" s="10"/>
      <c r="AE61" s="147"/>
      <c r="AF61" s="104"/>
      <c r="AG61" s="104"/>
      <c r="AH61" s="104"/>
      <c r="AI61" s="104"/>
      <c r="AJ61" s="104"/>
      <c r="AK61" s="104"/>
      <c r="AL61" s="104"/>
      <c r="AM61" s="104"/>
      <c r="AN61" s="104"/>
      <c r="AO61" s="104"/>
      <c r="AP61" s="104"/>
      <c r="AQ61" s="104"/>
      <c r="AR61" s="104"/>
      <c r="AS61" s="104"/>
      <c r="AT61" s="104"/>
      <c r="AU61" s="104"/>
      <c r="AV61" s="104"/>
      <c r="AW61" s="104"/>
      <c r="AX61" s="104"/>
      <c r="AY61" s="104"/>
      <c r="AZ61" s="104"/>
      <c r="BA61" s="104"/>
      <c r="BB61" s="104"/>
      <c r="BC61" s="104"/>
      <c r="BD61" s="104"/>
      <c r="BE61" s="104"/>
      <c r="BF61" s="104"/>
      <c r="BG61" s="104"/>
      <c r="BH61" s="104"/>
      <c r="BI61" s="104"/>
      <c r="BJ61" s="104"/>
      <c r="BK61" s="104"/>
      <c r="BL61" s="104"/>
      <c r="BM61" s="104"/>
      <c r="BN61" s="104"/>
      <c r="BO61" s="104"/>
      <c r="BP61" s="104"/>
      <c r="BQ61" s="104"/>
    </row>
    <row r="62" spans="1:69">
      <c r="A62" s="104"/>
      <c r="B62" s="104"/>
      <c r="C62" s="155"/>
      <c r="D62" s="104"/>
      <c r="E62" s="104"/>
      <c r="F62" s="104"/>
      <c r="G62" s="104"/>
      <c r="H62" s="104"/>
      <c r="I62" s="104"/>
      <c r="J62" s="104"/>
      <c r="K62" s="104"/>
      <c r="L62" s="104"/>
      <c r="M62" s="147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"/>
      <c r="AC62" s="104"/>
      <c r="AD62" s="10"/>
      <c r="AE62" s="147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/>
      <c r="AS62" s="104"/>
      <c r="AT62" s="104"/>
      <c r="AU62" s="104"/>
      <c r="AV62" s="104"/>
      <c r="AW62" s="104"/>
      <c r="AX62" s="104"/>
      <c r="AY62" s="104"/>
      <c r="AZ62" s="104"/>
      <c r="BA62" s="104"/>
      <c r="BB62" s="104"/>
      <c r="BC62" s="104"/>
      <c r="BD62" s="104"/>
      <c r="BE62" s="104"/>
      <c r="BF62" s="104"/>
      <c r="BG62" s="104"/>
      <c r="BH62" s="104"/>
      <c r="BI62" s="104"/>
      <c r="BJ62" s="104"/>
      <c r="BK62" s="104"/>
      <c r="BL62" s="104"/>
      <c r="BM62" s="104"/>
      <c r="BN62" s="104"/>
      <c r="BO62" s="104"/>
      <c r="BP62" s="104"/>
      <c r="BQ62" s="104"/>
    </row>
    <row r="63" spans="1:69">
      <c r="A63" s="104"/>
      <c r="B63" s="104"/>
      <c r="C63" s="155"/>
      <c r="D63" s="104"/>
      <c r="E63" s="104"/>
      <c r="F63" s="104"/>
      <c r="G63" s="104"/>
      <c r="H63" s="104"/>
      <c r="I63" s="104"/>
      <c r="J63" s="104"/>
      <c r="K63" s="104"/>
      <c r="L63" s="104"/>
      <c r="M63" s="147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"/>
      <c r="AC63" s="104"/>
      <c r="AD63" s="10"/>
      <c r="AE63" s="147"/>
      <c r="AF63" s="104"/>
      <c r="AG63" s="104"/>
      <c r="AH63" s="104"/>
      <c r="AI63" s="104"/>
      <c r="AJ63" s="104"/>
      <c r="AK63" s="104"/>
      <c r="AL63" s="104"/>
      <c r="AM63" s="104"/>
      <c r="AN63" s="104"/>
      <c r="AO63" s="104"/>
      <c r="AP63" s="104"/>
      <c r="AQ63" s="104"/>
      <c r="AR63" s="104"/>
      <c r="AS63" s="104"/>
      <c r="AT63" s="104"/>
      <c r="AU63" s="104"/>
      <c r="AV63" s="104"/>
      <c r="AW63" s="104"/>
      <c r="AX63" s="104"/>
      <c r="AY63" s="104"/>
      <c r="AZ63" s="104"/>
      <c r="BA63" s="104"/>
      <c r="BB63" s="104"/>
      <c r="BC63" s="104"/>
      <c r="BD63" s="104"/>
      <c r="BE63" s="104"/>
      <c r="BF63" s="104"/>
      <c r="BG63" s="104"/>
      <c r="BH63" s="104"/>
      <c r="BI63" s="104"/>
      <c r="BJ63" s="104"/>
      <c r="BK63" s="104"/>
      <c r="BL63" s="104"/>
      <c r="BM63" s="104"/>
      <c r="BN63" s="104"/>
      <c r="BO63" s="104"/>
      <c r="BP63" s="104"/>
      <c r="BQ63" s="104"/>
    </row>
    <row r="64" spans="1:69">
      <c r="A64" s="104"/>
      <c r="B64" s="104"/>
      <c r="C64" s="155"/>
      <c r="D64" s="104"/>
      <c r="E64" s="104"/>
      <c r="F64" s="104"/>
      <c r="G64" s="104"/>
      <c r="H64" s="104"/>
      <c r="I64" s="104"/>
      <c r="J64" s="104"/>
      <c r="K64" s="104"/>
      <c r="L64" s="104"/>
      <c r="M64" s="147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"/>
      <c r="AC64" s="104"/>
      <c r="AD64" s="10"/>
      <c r="AE64" s="147"/>
      <c r="AF64" s="104"/>
      <c r="AG64" s="104"/>
      <c r="AH64" s="104"/>
      <c r="AI64" s="104"/>
      <c r="AJ64" s="104"/>
      <c r="AK64" s="104"/>
      <c r="AL64" s="104"/>
      <c r="AM64" s="104"/>
      <c r="AN64" s="104"/>
      <c r="AO64" s="104"/>
      <c r="AP64" s="104"/>
      <c r="AQ64" s="104"/>
      <c r="AR64" s="104"/>
      <c r="AS64" s="104"/>
      <c r="AT64" s="104"/>
      <c r="AU64" s="104"/>
      <c r="AV64" s="104"/>
      <c r="AW64" s="104"/>
      <c r="AX64" s="104"/>
      <c r="AY64" s="104"/>
      <c r="AZ64" s="104"/>
      <c r="BA64" s="104"/>
      <c r="BB64" s="104"/>
      <c r="BC64" s="104"/>
      <c r="BD64" s="104"/>
      <c r="BE64" s="104"/>
      <c r="BF64" s="104"/>
      <c r="BG64" s="104"/>
      <c r="BH64" s="104"/>
      <c r="BI64" s="104"/>
      <c r="BJ64" s="104"/>
      <c r="BK64" s="104"/>
      <c r="BL64" s="104"/>
      <c r="BM64" s="104"/>
      <c r="BN64" s="104"/>
      <c r="BO64" s="104"/>
      <c r="BP64" s="104"/>
      <c r="BQ64" s="104"/>
    </row>
    <row r="65" spans="1:69">
      <c r="A65" s="104"/>
      <c r="B65" s="104"/>
      <c r="C65" s="155"/>
      <c r="D65" s="104"/>
      <c r="E65" s="104"/>
      <c r="F65" s="104"/>
      <c r="G65" s="104"/>
      <c r="H65" s="104"/>
      <c r="I65" s="104"/>
      <c r="J65" s="104"/>
      <c r="K65" s="104"/>
      <c r="L65" s="104"/>
      <c r="M65" s="147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"/>
      <c r="AC65" s="104"/>
      <c r="AD65" s="10"/>
      <c r="AE65" s="147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04"/>
      <c r="AQ65" s="104"/>
      <c r="AR65" s="104"/>
      <c r="AS65" s="104"/>
      <c r="AT65" s="104"/>
      <c r="AU65" s="104"/>
      <c r="AV65" s="104"/>
      <c r="AW65" s="104"/>
      <c r="AX65" s="104"/>
      <c r="AY65" s="104"/>
      <c r="AZ65" s="104"/>
      <c r="BA65" s="104"/>
      <c r="BB65" s="104"/>
      <c r="BC65" s="104"/>
      <c r="BD65" s="104"/>
      <c r="BE65" s="104"/>
      <c r="BF65" s="104"/>
      <c r="BG65" s="104"/>
      <c r="BH65" s="104"/>
      <c r="BI65" s="104"/>
      <c r="BJ65" s="104"/>
      <c r="BK65" s="104"/>
      <c r="BL65" s="104"/>
      <c r="BM65" s="104"/>
      <c r="BN65" s="104"/>
      <c r="BO65" s="104"/>
      <c r="BP65" s="104"/>
      <c r="BQ65" s="104"/>
    </row>
    <row r="66" spans="1:69">
      <c r="A66" s="104"/>
      <c r="B66" s="104"/>
      <c r="C66" s="155"/>
      <c r="D66" s="104"/>
      <c r="E66" s="104"/>
      <c r="F66" s="104"/>
      <c r="G66" s="104"/>
      <c r="H66" s="104"/>
      <c r="I66" s="104"/>
      <c r="J66" s="104"/>
      <c r="K66" s="104"/>
      <c r="L66" s="104"/>
      <c r="M66" s="147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"/>
      <c r="AC66" s="104"/>
      <c r="AD66" s="10"/>
      <c r="AE66" s="147"/>
      <c r="AF66" s="104"/>
      <c r="AG66" s="104"/>
      <c r="AH66" s="104"/>
      <c r="AI66" s="104"/>
      <c r="AJ66" s="104"/>
      <c r="AK66" s="104"/>
      <c r="AL66" s="104"/>
      <c r="AM66" s="104"/>
      <c r="AN66" s="104"/>
      <c r="AO66" s="104"/>
      <c r="AP66" s="104"/>
      <c r="AQ66" s="104"/>
      <c r="AR66" s="104"/>
      <c r="AS66" s="104"/>
      <c r="AT66" s="104"/>
      <c r="AU66" s="104"/>
      <c r="AV66" s="104"/>
      <c r="AW66" s="104"/>
      <c r="AX66" s="104"/>
      <c r="AY66" s="104"/>
      <c r="AZ66" s="104"/>
      <c r="BA66" s="104"/>
      <c r="BB66" s="104"/>
      <c r="BC66" s="104"/>
      <c r="BD66" s="104"/>
      <c r="BE66" s="104"/>
      <c r="BF66" s="104"/>
      <c r="BG66" s="104"/>
      <c r="BH66" s="104"/>
      <c r="BI66" s="104"/>
      <c r="BJ66" s="104"/>
      <c r="BK66" s="104"/>
      <c r="BL66" s="104"/>
      <c r="BM66" s="104"/>
      <c r="BN66" s="104"/>
      <c r="BO66" s="104"/>
      <c r="BP66" s="104"/>
      <c r="BQ66" s="104"/>
    </row>
    <row r="67" spans="1:69">
      <c r="A67" s="104"/>
      <c r="B67" s="104"/>
      <c r="C67" s="155"/>
      <c r="D67" s="104"/>
      <c r="E67" s="104"/>
      <c r="F67" s="104"/>
      <c r="G67" s="104"/>
      <c r="H67" s="104"/>
      <c r="I67" s="104"/>
      <c r="J67" s="104"/>
      <c r="K67" s="104"/>
      <c r="L67" s="104"/>
      <c r="M67" s="147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"/>
      <c r="AC67" s="104"/>
      <c r="AD67" s="10"/>
      <c r="AE67" s="147"/>
      <c r="AF67" s="104"/>
      <c r="AG67" s="104"/>
      <c r="AH67" s="104"/>
      <c r="AI67" s="104"/>
      <c r="AJ67" s="104"/>
      <c r="AK67" s="104"/>
      <c r="AL67" s="104"/>
      <c r="AM67" s="104"/>
      <c r="AN67" s="104"/>
      <c r="AO67" s="104"/>
      <c r="AP67" s="104"/>
      <c r="AQ67" s="104"/>
      <c r="AR67" s="104"/>
      <c r="AS67" s="104"/>
      <c r="AT67" s="104"/>
      <c r="AU67" s="104"/>
      <c r="AV67" s="104"/>
      <c r="AW67" s="104"/>
      <c r="AX67" s="104"/>
      <c r="AY67" s="104"/>
      <c r="AZ67" s="104"/>
      <c r="BA67" s="104"/>
      <c r="BB67" s="104"/>
      <c r="BC67" s="104"/>
      <c r="BD67" s="104"/>
      <c r="BE67" s="104"/>
      <c r="BF67" s="104"/>
      <c r="BG67" s="104"/>
      <c r="BH67" s="104"/>
      <c r="BI67" s="104"/>
      <c r="BJ67" s="104"/>
      <c r="BK67" s="104"/>
      <c r="BL67" s="104"/>
      <c r="BM67" s="104"/>
      <c r="BN67" s="104"/>
      <c r="BO67" s="104"/>
      <c r="BP67" s="104"/>
      <c r="BQ67" s="104"/>
    </row>
    <row r="68" spans="1:69">
      <c r="A68" s="104"/>
      <c r="B68" s="104"/>
      <c r="C68" s="155"/>
      <c r="D68" s="104"/>
      <c r="E68" s="104"/>
      <c r="F68" s="104"/>
      <c r="G68" s="104"/>
      <c r="H68" s="104"/>
      <c r="I68" s="104"/>
      <c r="J68" s="104"/>
      <c r="K68" s="104"/>
      <c r="L68" s="104"/>
      <c r="M68" s="147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"/>
      <c r="AC68" s="104"/>
      <c r="AD68" s="10"/>
      <c r="AE68" s="147"/>
      <c r="AF68" s="104"/>
      <c r="AG68" s="104"/>
      <c r="AH68" s="104"/>
      <c r="AI68" s="104"/>
      <c r="AJ68" s="104"/>
      <c r="AK68" s="104"/>
      <c r="AL68" s="104"/>
      <c r="AM68" s="104"/>
      <c r="AN68" s="104"/>
      <c r="AO68" s="104"/>
      <c r="AP68" s="104"/>
      <c r="AQ68" s="104"/>
      <c r="AR68" s="104"/>
      <c r="AS68" s="104"/>
      <c r="AT68" s="104"/>
      <c r="AU68" s="104"/>
      <c r="AV68" s="104"/>
      <c r="AW68" s="104"/>
      <c r="AX68" s="104"/>
      <c r="AY68" s="104"/>
      <c r="AZ68" s="104"/>
      <c r="BA68" s="104"/>
      <c r="BB68" s="104"/>
      <c r="BC68" s="104"/>
      <c r="BD68" s="104"/>
      <c r="BE68" s="104"/>
      <c r="BF68" s="104"/>
      <c r="BG68" s="104"/>
      <c r="BH68" s="104"/>
      <c r="BI68" s="104"/>
      <c r="BJ68" s="104"/>
      <c r="BK68" s="104"/>
      <c r="BL68" s="104"/>
      <c r="BM68" s="104"/>
      <c r="BN68" s="104"/>
      <c r="BO68" s="104"/>
      <c r="BP68" s="104"/>
      <c r="BQ68" s="104"/>
    </row>
    <row r="69" spans="1:69">
      <c r="A69" s="104"/>
      <c r="B69" s="104"/>
      <c r="C69" s="155"/>
      <c r="D69" s="104"/>
      <c r="E69" s="104"/>
      <c r="F69" s="104"/>
      <c r="G69" s="104"/>
      <c r="H69" s="104"/>
      <c r="I69" s="104"/>
      <c r="J69" s="104"/>
      <c r="K69" s="104"/>
      <c r="L69" s="104"/>
      <c r="M69" s="147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"/>
      <c r="AC69" s="104"/>
      <c r="AD69" s="10"/>
      <c r="AE69" s="147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  <c r="AR69" s="104"/>
      <c r="AS69" s="104"/>
      <c r="AT69" s="104"/>
      <c r="AU69" s="104"/>
      <c r="AV69" s="104"/>
      <c r="AW69" s="104"/>
      <c r="AX69" s="104"/>
      <c r="AY69" s="104"/>
      <c r="AZ69" s="104"/>
      <c r="BA69" s="104"/>
      <c r="BB69" s="104"/>
      <c r="BC69" s="104"/>
      <c r="BD69" s="104"/>
      <c r="BE69" s="104"/>
      <c r="BF69" s="104"/>
      <c r="BG69" s="104"/>
      <c r="BH69" s="104"/>
      <c r="BI69" s="104"/>
      <c r="BJ69" s="104"/>
      <c r="BK69" s="104"/>
      <c r="BL69" s="104"/>
      <c r="BM69" s="104"/>
      <c r="BN69" s="104"/>
      <c r="BO69" s="104"/>
      <c r="BP69" s="104"/>
      <c r="BQ69" s="104"/>
    </row>
    <row r="70" spans="1:69">
      <c r="A70" s="104"/>
      <c r="B70" s="104"/>
      <c r="C70" s="155"/>
      <c r="D70" s="104"/>
      <c r="E70" s="104"/>
      <c r="F70" s="104"/>
      <c r="G70" s="104"/>
      <c r="H70" s="104"/>
      <c r="I70" s="104"/>
      <c r="J70" s="104"/>
      <c r="K70" s="104"/>
      <c r="L70" s="104"/>
      <c r="M70" s="147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"/>
      <c r="AC70" s="104"/>
      <c r="AD70" s="10"/>
      <c r="AE70" s="147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104"/>
      <c r="AT70" s="104"/>
      <c r="AU70" s="104"/>
      <c r="AV70" s="104"/>
      <c r="AW70" s="104"/>
      <c r="AX70" s="104"/>
      <c r="AY70" s="104"/>
      <c r="AZ70" s="104"/>
      <c r="BA70" s="104"/>
      <c r="BB70" s="104"/>
      <c r="BC70" s="104"/>
      <c r="BD70" s="104"/>
      <c r="BE70" s="104"/>
      <c r="BF70" s="104"/>
      <c r="BG70" s="104"/>
      <c r="BH70" s="104"/>
      <c r="BI70" s="104"/>
      <c r="BJ70" s="104"/>
      <c r="BK70" s="104"/>
      <c r="BL70" s="104"/>
      <c r="BM70" s="104"/>
      <c r="BN70" s="104"/>
      <c r="BO70" s="104"/>
      <c r="BP70" s="104"/>
      <c r="BQ70" s="104"/>
    </row>
    <row r="71" spans="1:69">
      <c r="A71" s="104"/>
      <c r="B71" s="104"/>
      <c r="C71" s="155"/>
      <c r="D71" s="104"/>
      <c r="E71" s="104"/>
      <c r="F71" s="104"/>
      <c r="G71" s="104"/>
      <c r="H71" s="104"/>
      <c r="I71" s="104"/>
      <c r="J71" s="104"/>
      <c r="K71" s="104"/>
      <c r="L71" s="104"/>
      <c r="M71" s="147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"/>
      <c r="AC71" s="104"/>
      <c r="AD71" s="10"/>
      <c r="AE71" s="147"/>
      <c r="AF71" s="104"/>
      <c r="AG71" s="104"/>
      <c r="AH71" s="104"/>
      <c r="AI71" s="104"/>
      <c r="AJ71" s="104"/>
      <c r="AK71" s="104"/>
      <c r="AL71" s="104"/>
      <c r="AM71" s="104"/>
      <c r="AN71" s="104"/>
      <c r="AO71" s="104"/>
      <c r="AP71" s="104"/>
      <c r="AQ71" s="104"/>
      <c r="AR71" s="104"/>
      <c r="AS71" s="104"/>
      <c r="AT71" s="104"/>
      <c r="AU71" s="104"/>
      <c r="AV71" s="104"/>
      <c r="AW71" s="104"/>
      <c r="AX71" s="104"/>
      <c r="AY71" s="104"/>
      <c r="AZ71" s="104"/>
      <c r="BA71" s="104"/>
      <c r="BB71" s="104"/>
      <c r="BC71" s="104"/>
      <c r="BD71" s="104"/>
      <c r="BE71" s="104"/>
      <c r="BF71" s="104"/>
      <c r="BG71" s="104"/>
      <c r="BH71" s="104"/>
      <c r="BI71" s="104"/>
      <c r="BJ71" s="104"/>
      <c r="BK71" s="104"/>
      <c r="BL71" s="104"/>
      <c r="BM71" s="104"/>
      <c r="BN71" s="104"/>
      <c r="BO71" s="104"/>
      <c r="BP71" s="104"/>
      <c r="BQ71" s="104"/>
    </row>
    <row r="72" spans="1:69">
      <c r="A72" s="104"/>
      <c r="B72" s="104"/>
      <c r="C72" s="155"/>
      <c r="D72" s="104"/>
      <c r="E72" s="104"/>
      <c r="F72" s="104"/>
      <c r="G72" s="104"/>
      <c r="H72" s="104"/>
      <c r="I72" s="104"/>
      <c r="J72" s="104"/>
      <c r="K72" s="104"/>
      <c r="L72" s="104"/>
      <c r="M72" s="147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"/>
      <c r="AC72" s="104"/>
      <c r="AD72" s="10"/>
      <c r="AE72" s="147"/>
      <c r="AF72" s="104"/>
      <c r="AG72" s="104"/>
      <c r="AH72" s="104"/>
      <c r="AI72" s="104"/>
      <c r="AJ72" s="104"/>
      <c r="AK72" s="104"/>
      <c r="AL72" s="104"/>
      <c r="AM72" s="104"/>
      <c r="AN72" s="104"/>
      <c r="AO72" s="104"/>
      <c r="AP72" s="104"/>
      <c r="AQ72" s="104"/>
      <c r="AR72" s="104"/>
      <c r="AS72" s="104"/>
      <c r="AT72" s="104"/>
      <c r="AU72" s="104"/>
      <c r="AV72" s="104"/>
      <c r="AW72" s="104"/>
      <c r="AX72" s="104"/>
      <c r="AY72" s="104"/>
      <c r="AZ72" s="104"/>
      <c r="BA72" s="104"/>
      <c r="BB72" s="104"/>
      <c r="BC72" s="104"/>
      <c r="BD72" s="104"/>
      <c r="BE72" s="104"/>
      <c r="BF72" s="104"/>
      <c r="BG72" s="104"/>
      <c r="BH72" s="104"/>
      <c r="BI72" s="104"/>
      <c r="BJ72" s="104"/>
      <c r="BK72" s="104"/>
      <c r="BL72" s="104"/>
      <c r="BM72" s="104"/>
      <c r="BN72" s="104"/>
      <c r="BO72" s="104"/>
      <c r="BP72" s="104"/>
      <c r="BQ72" s="104"/>
    </row>
    <row r="73" spans="1:69">
      <c r="A73" s="104"/>
      <c r="B73" s="104"/>
      <c r="C73" s="155"/>
      <c r="D73" s="104"/>
      <c r="E73" s="104"/>
      <c r="F73" s="104"/>
      <c r="G73" s="104"/>
      <c r="H73" s="104"/>
      <c r="I73" s="104"/>
      <c r="J73" s="104"/>
      <c r="K73" s="104"/>
      <c r="L73" s="104"/>
      <c r="M73" s="147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"/>
      <c r="AC73" s="104"/>
      <c r="AD73" s="10"/>
      <c r="AE73" s="147"/>
      <c r="AF73" s="104"/>
      <c r="AG73" s="104"/>
      <c r="AH73" s="104"/>
      <c r="AI73" s="104"/>
      <c r="AJ73" s="104"/>
      <c r="AK73" s="104"/>
      <c r="AL73" s="104"/>
      <c r="AM73" s="104"/>
      <c r="AN73" s="104"/>
      <c r="AO73" s="104"/>
      <c r="AP73" s="104"/>
      <c r="AQ73" s="104"/>
      <c r="AR73" s="104"/>
      <c r="AS73" s="104"/>
      <c r="AT73" s="104"/>
      <c r="AU73" s="104"/>
      <c r="AV73" s="104"/>
      <c r="AW73" s="104"/>
      <c r="AX73" s="104"/>
      <c r="AY73" s="104"/>
      <c r="AZ73" s="104"/>
      <c r="BA73" s="104"/>
      <c r="BB73" s="104"/>
      <c r="BC73" s="104"/>
      <c r="BD73" s="104"/>
      <c r="BE73" s="104"/>
      <c r="BF73" s="104"/>
      <c r="BG73" s="104"/>
      <c r="BH73" s="104"/>
      <c r="BI73" s="104"/>
      <c r="BJ73" s="104"/>
      <c r="BK73" s="104"/>
      <c r="BL73" s="104"/>
      <c r="BM73" s="104"/>
      <c r="BN73" s="104"/>
      <c r="BO73" s="104"/>
      <c r="BP73" s="104"/>
      <c r="BQ73" s="104"/>
    </row>
    <row r="74" spans="1:69">
      <c r="A74" s="104"/>
      <c r="B74" s="104"/>
      <c r="C74" s="155"/>
      <c r="D74" s="104"/>
      <c r="E74" s="104"/>
      <c r="F74" s="104"/>
      <c r="G74" s="104"/>
      <c r="H74" s="104"/>
      <c r="I74" s="104"/>
      <c r="J74" s="104"/>
      <c r="K74" s="104"/>
      <c r="L74" s="104"/>
      <c r="M74" s="147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"/>
      <c r="AC74" s="104"/>
      <c r="AD74" s="10"/>
      <c r="AE74" s="147"/>
      <c r="AF74" s="104"/>
      <c r="AG74" s="104"/>
      <c r="AH74" s="104"/>
      <c r="AI74" s="104"/>
      <c r="AJ74" s="104"/>
      <c r="AK74" s="104"/>
      <c r="AL74" s="104"/>
      <c r="AM74" s="104"/>
      <c r="AN74" s="104"/>
      <c r="AO74" s="104"/>
      <c r="AP74" s="104"/>
      <c r="AQ74" s="104"/>
      <c r="AR74" s="104"/>
      <c r="AS74" s="104"/>
      <c r="AT74" s="104"/>
      <c r="AU74" s="104"/>
      <c r="AV74" s="104"/>
      <c r="AW74" s="104"/>
      <c r="AX74" s="104"/>
      <c r="AY74" s="104"/>
      <c r="AZ74" s="104"/>
      <c r="BA74" s="104"/>
      <c r="BB74" s="104"/>
      <c r="BC74" s="104"/>
      <c r="BD74" s="104"/>
      <c r="BE74" s="104"/>
      <c r="BF74" s="104"/>
      <c r="BG74" s="104"/>
      <c r="BH74" s="104"/>
      <c r="BI74" s="104"/>
      <c r="BJ74" s="104"/>
      <c r="BK74" s="104"/>
      <c r="BL74" s="104"/>
      <c r="BM74" s="104"/>
      <c r="BN74" s="104"/>
      <c r="BO74" s="104"/>
      <c r="BP74" s="104"/>
      <c r="BQ74" s="104"/>
    </row>
    <row r="75" spans="1:69">
      <c r="A75" s="104"/>
      <c r="B75" s="104"/>
      <c r="C75" s="155"/>
      <c r="D75" s="104"/>
      <c r="E75" s="104"/>
      <c r="F75" s="104"/>
      <c r="G75" s="104"/>
      <c r="H75" s="104"/>
      <c r="I75" s="104"/>
      <c r="J75" s="104"/>
      <c r="K75" s="104"/>
      <c r="L75" s="104"/>
      <c r="M75" s="147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"/>
      <c r="AC75" s="104"/>
      <c r="AD75" s="10"/>
      <c r="AE75" s="147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04"/>
      <c r="AQ75" s="104"/>
      <c r="AR75" s="104"/>
      <c r="AS75" s="104"/>
      <c r="AT75" s="104"/>
      <c r="AU75" s="104"/>
      <c r="AV75" s="104"/>
      <c r="AW75" s="104"/>
      <c r="AX75" s="104"/>
      <c r="AY75" s="104"/>
      <c r="AZ75" s="104"/>
      <c r="BA75" s="104"/>
      <c r="BB75" s="104"/>
      <c r="BC75" s="104"/>
      <c r="BD75" s="104"/>
      <c r="BE75" s="104"/>
      <c r="BF75" s="104"/>
      <c r="BG75" s="104"/>
      <c r="BH75" s="104"/>
      <c r="BI75" s="104"/>
      <c r="BJ75" s="104"/>
      <c r="BK75" s="104"/>
      <c r="BL75" s="104"/>
      <c r="BM75" s="104"/>
      <c r="BN75" s="104"/>
      <c r="BO75" s="104"/>
      <c r="BP75" s="104"/>
      <c r="BQ75" s="104"/>
    </row>
    <row r="76" spans="1:69">
      <c r="A76" s="104"/>
      <c r="B76" s="104"/>
      <c r="C76" s="155"/>
      <c r="D76" s="104"/>
      <c r="E76" s="104"/>
      <c r="F76" s="104"/>
      <c r="G76" s="104"/>
      <c r="H76" s="104"/>
      <c r="I76" s="104"/>
      <c r="J76" s="104"/>
      <c r="K76" s="104"/>
      <c r="L76" s="104"/>
      <c r="M76" s="147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  <c r="AA76" s="104"/>
      <c r="AB76" s="10"/>
      <c r="AC76" s="104"/>
      <c r="AD76" s="10"/>
      <c r="AE76" s="147"/>
      <c r="AF76" s="104"/>
      <c r="AG76" s="104"/>
      <c r="AH76" s="104"/>
      <c r="AI76" s="104"/>
      <c r="AJ76" s="104"/>
      <c r="AK76" s="104"/>
      <c r="AL76" s="104"/>
      <c r="AM76" s="104"/>
      <c r="AN76" s="104"/>
      <c r="AO76" s="104"/>
      <c r="AP76" s="104"/>
      <c r="AQ76" s="104"/>
      <c r="AR76" s="104"/>
      <c r="AS76" s="104"/>
      <c r="AT76" s="104"/>
      <c r="AU76" s="104"/>
      <c r="AV76" s="104"/>
      <c r="AW76" s="104"/>
      <c r="AX76" s="104"/>
      <c r="AY76" s="104"/>
      <c r="AZ76" s="104"/>
      <c r="BA76" s="104"/>
      <c r="BB76" s="104"/>
      <c r="BC76" s="104"/>
      <c r="BD76" s="104"/>
      <c r="BE76" s="104"/>
      <c r="BF76" s="104"/>
      <c r="BG76" s="104"/>
      <c r="BH76" s="104"/>
      <c r="BI76" s="104"/>
      <c r="BJ76" s="104"/>
      <c r="BK76" s="104"/>
      <c r="BL76" s="104"/>
      <c r="BM76" s="104"/>
      <c r="BN76" s="104"/>
      <c r="BO76" s="104"/>
      <c r="BP76" s="104"/>
      <c r="BQ76" s="104"/>
    </row>
    <row r="77" spans="1:69">
      <c r="A77" s="104"/>
      <c r="B77" s="104"/>
      <c r="C77" s="155"/>
      <c r="D77" s="104"/>
      <c r="E77" s="104"/>
      <c r="F77" s="104"/>
      <c r="G77" s="104"/>
      <c r="H77" s="104"/>
      <c r="I77" s="104"/>
      <c r="J77" s="104"/>
      <c r="K77" s="104"/>
      <c r="L77" s="104"/>
      <c r="M77" s="147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"/>
      <c r="AC77" s="104"/>
      <c r="AD77" s="10"/>
      <c r="AE77" s="147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104"/>
      <c r="AQ77" s="104"/>
      <c r="AR77" s="104"/>
      <c r="AS77" s="104"/>
      <c r="AT77" s="104"/>
      <c r="AU77" s="104"/>
      <c r="AV77" s="104"/>
      <c r="AW77" s="104"/>
      <c r="AX77" s="104"/>
      <c r="AY77" s="104"/>
      <c r="AZ77" s="104"/>
      <c r="BA77" s="104"/>
      <c r="BB77" s="104"/>
      <c r="BC77" s="104"/>
      <c r="BD77" s="104"/>
      <c r="BE77" s="104"/>
      <c r="BF77" s="104"/>
      <c r="BG77" s="104"/>
      <c r="BH77" s="104"/>
      <c r="BI77" s="104"/>
      <c r="BJ77" s="104"/>
      <c r="BK77" s="104"/>
      <c r="BL77" s="104"/>
      <c r="BM77" s="104"/>
      <c r="BN77" s="104"/>
      <c r="BO77" s="104"/>
      <c r="BP77" s="104"/>
      <c r="BQ77" s="104"/>
    </row>
    <row r="78" spans="1:69">
      <c r="A78" s="104"/>
      <c r="B78" s="104"/>
      <c r="C78" s="155"/>
      <c r="D78" s="104"/>
      <c r="E78" s="104"/>
      <c r="F78" s="104"/>
      <c r="G78" s="104"/>
      <c r="H78" s="104"/>
      <c r="I78" s="104"/>
      <c r="J78" s="104"/>
      <c r="K78" s="104"/>
      <c r="L78" s="104"/>
      <c r="M78" s="147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  <c r="AA78" s="104"/>
      <c r="AB78" s="10"/>
      <c r="AC78" s="104"/>
      <c r="AD78" s="10"/>
      <c r="AE78" s="147"/>
      <c r="AF78" s="104"/>
      <c r="AG78" s="104"/>
      <c r="AH78" s="104"/>
      <c r="AI78" s="104"/>
      <c r="AJ78" s="104"/>
      <c r="AK78" s="104"/>
      <c r="AL78" s="104"/>
      <c r="AM78" s="104"/>
      <c r="AN78" s="104"/>
      <c r="AO78" s="104"/>
      <c r="AP78" s="104"/>
      <c r="AQ78" s="104"/>
      <c r="AR78" s="104"/>
      <c r="AS78" s="104"/>
      <c r="AT78" s="104"/>
      <c r="AU78" s="104"/>
      <c r="AV78" s="104"/>
      <c r="AW78" s="104"/>
      <c r="AX78" s="104"/>
      <c r="AY78" s="104"/>
      <c r="AZ78" s="104"/>
      <c r="BA78" s="104"/>
      <c r="BB78" s="104"/>
      <c r="BC78" s="104"/>
      <c r="BD78" s="104"/>
      <c r="BE78" s="104"/>
      <c r="BF78" s="104"/>
      <c r="BG78" s="104"/>
      <c r="BH78" s="104"/>
      <c r="BI78" s="104"/>
      <c r="BJ78" s="104"/>
      <c r="BK78" s="104"/>
      <c r="BL78" s="104"/>
      <c r="BM78" s="104"/>
      <c r="BN78" s="104"/>
      <c r="BO78" s="104"/>
      <c r="BP78" s="104"/>
      <c r="BQ78" s="104"/>
    </row>
    <row r="79" spans="1:69">
      <c r="A79" s="104"/>
      <c r="B79" s="104"/>
      <c r="C79" s="155"/>
      <c r="D79" s="104"/>
      <c r="E79" s="104"/>
      <c r="F79" s="104"/>
      <c r="G79" s="104"/>
      <c r="H79" s="104"/>
      <c r="I79" s="104"/>
      <c r="J79" s="104"/>
      <c r="K79" s="104"/>
      <c r="L79" s="104"/>
      <c r="M79" s="147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  <c r="AA79" s="104"/>
      <c r="AB79" s="10"/>
      <c r="AC79" s="104"/>
      <c r="AD79" s="10"/>
      <c r="AE79" s="147"/>
      <c r="AF79" s="104"/>
      <c r="AG79" s="104"/>
      <c r="AH79" s="104"/>
      <c r="AI79" s="104"/>
      <c r="AJ79" s="104"/>
      <c r="AK79" s="104"/>
      <c r="AL79" s="104"/>
      <c r="AM79" s="104"/>
      <c r="AN79" s="104"/>
      <c r="AO79" s="104"/>
      <c r="AP79" s="104"/>
      <c r="AQ79" s="104"/>
      <c r="AR79" s="104"/>
      <c r="AS79" s="104"/>
      <c r="AT79" s="104"/>
      <c r="AU79" s="104"/>
      <c r="AV79" s="104"/>
      <c r="AW79" s="104"/>
      <c r="AX79" s="104"/>
      <c r="AY79" s="104"/>
      <c r="AZ79" s="104"/>
      <c r="BA79" s="104"/>
      <c r="BB79" s="104"/>
      <c r="BC79" s="104"/>
      <c r="BD79" s="104"/>
      <c r="BE79" s="104"/>
      <c r="BF79" s="104"/>
      <c r="BG79" s="104"/>
      <c r="BH79" s="104"/>
      <c r="BI79" s="104"/>
      <c r="BJ79" s="104"/>
      <c r="BK79" s="104"/>
      <c r="BL79" s="104"/>
      <c r="BM79" s="104"/>
      <c r="BN79" s="104"/>
      <c r="BO79" s="104"/>
      <c r="BP79" s="104"/>
      <c r="BQ79" s="104"/>
    </row>
    <row r="80" spans="1:69">
      <c r="A80" s="104"/>
      <c r="B80" s="104"/>
      <c r="C80" s="155"/>
      <c r="D80" s="104"/>
      <c r="E80" s="104"/>
      <c r="F80" s="104"/>
      <c r="G80" s="104"/>
      <c r="H80" s="104"/>
      <c r="I80" s="104"/>
      <c r="J80" s="104"/>
      <c r="K80" s="104"/>
      <c r="L80" s="104"/>
      <c r="M80" s="147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  <c r="AA80" s="104"/>
      <c r="AB80" s="10"/>
      <c r="AC80" s="104"/>
      <c r="AD80" s="10"/>
      <c r="AE80" s="147"/>
      <c r="AF80" s="104"/>
      <c r="AG80" s="104"/>
      <c r="AH80" s="104"/>
      <c r="AI80" s="104"/>
      <c r="AJ80" s="104"/>
      <c r="AK80" s="104"/>
      <c r="AL80" s="104"/>
      <c r="AM80" s="104"/>
      <c r="AN80" s="104"/>
      <c r="AO80" s="104"/>
      <c r="AP80" s="104"/>
      <c r="AQ80" s="104"/>
      <c r="AR80" s="104"/>
      <c r="AS80" s="104"/>
      <c r="AT80" s="104"/>
      <c r="AU80" s="104"/>
      <c r="AV80" s="104"/>
      <c r="AW80" s="104"/>
      <c r="AX80" s="104"/>
      <c r="AY80" s="104"/>
      <c r="AZ80" s="104"/>
      <c r="BA80" s="104"/>
      <c r="BB80" s="104"/>
      <c r="BC80" s="104"/>
      <c r="BD80" s="104"/>
      <c r="BE80" s="104"/>
      <c r="BF80" s="104"/>
      <c r="BG80" s="104"/>
      <c r="BH80" s="104"/>
      <c r="BI80" s="104"/>
      <c r="BJ80" s="104"/>
      <c r="BK80" s="104"/>
      <c r="BL80" s="104"/>
      <c r="BM80" s="104"/>
      <c r="BN80" s="104"/>
      <c r="BO80" s="104"/>
      <c r="BP80" s="104"/>
      <c r="BQ80" s="104"/>
    </row>
    <row r="81" spans="1:69">
      <c r="A81" s="104"/>
      <c r="B81" s="104"/>
      <c r="C81" s="155"/>
      <c r="D81" s="104"/>
      <c r="E81" s="104"/>
      <c r="F81" s="104"/>
      <c r="G81" s="104"/>
      <c r="H81" s="104"/>
      <c r="I81" s="104"/>
      <c r="J81" s="104"/>
      <c r="K81" s="104"/>
      <c r="L81" s="104"/>
      <c r="M81" s="147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  <c r="AA81" s="104"/>
      <c r="AB81" s="10"/>
      <c r="AC81" s="104"/>
      <c r="AD81" s="10"/>
      <c r="AE81" s="147"/>
      <c r="AF81" s="104"/>
      <c r="AG81" s="104"/>
      <c r="AH81" s="104"/>
      <c r="AI81" s="104"/>
      <c r="AJ81" s="104"/>
      <c r="AK81" s="104"/>
      <c r="AL81" s="104"/>
      <c r="AM81" s="104"/>
      <c r="AN81" s="104"/>
      <c r="AO81" s="104"/>
      <c r="AP81" s="104"/>
      <c r="AQ81" s="104"/>
      <c r="AR81" s="104"/>
      <c r="AS81" s="104"/>
      <c r="AT81" s="104"/>
      <c r="AU81" s="104"/>
      <c r="AV81" s="104"/>
      <c r="AW81" s="104"/>
      <c r="AX81" s="104"/>
      <c r="AY81" s="104"/>
      <c r="AZ81" s="104"/>
      <c r="BA81" s="104"/>
      <c r="BB81" s="104"/>
      <c r="BC81" s="104"/>
      <c r="BD81" s="104"/>
      <c r="BE81" s="104"/>
      <c r="BF81" s="104"/>
      <c r="BG81" s="104"/>
      <c r="BH81" s="104"/>
      <c r="BI81" s="104"/>
      <c r="BJ81" s="104"/>
      <c r="BK81" s="104"/>
      <c r="BL81" s="104"/>
      <c r="BM81" s="104"/>
      <c r="BN81" s="104"/>
      <c r="BO81" s="104"/>
      <c r="BP81" s="104"/>
      <c r="BQ81" s="104"/>
    </row>
    <row r="82" spans="1:69">
      <c r="A82" s="104"/>
      <c r="B82" s="104"/>
      <c r="C82" s="155"/>
      <c r="D82" s="104"/>
      <c r="E82" s="104"/>
      <c r="F82" s="104"/>
      <c r="G82" s="104"/>
      <c r="H82" s="104"/>
      <c r="I82" s="104"/>
      <c r="J82" s="104"/>
      <c r="K82" s="104"/>
      <c r="L82" s="104"/>
      <c r="M82" s="147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  <c r="AA82" s="104"/>
      <c r="AB82" s="10"/>
      <c r="AC82" s="104"/>
      <c r="AD82" s="10"/>
      <c r="AE82" s="147"/>
      <c r="AF82" s="104"/>
      <c r="AG82" s="104"/>
      <c r="AH82" s="104"/>
      <c r="AI82" s="104"/>
      <c r="AJ82" s="104"/>
      <c r="AK82" s="104"/>
      <c r="AL82" s="104"/>
      <c r="AM82" s="104"/>
      <c r="AN82" s="104"/>
      <c r="AO82" s="104"/>
      <c r="AP82" s="104"/>
      <c r="AQ82" s="104"/>
      <c r="AR82" s="104"/>
      <c r="AS82" s="104"/>
      <c r="AT82" s="104"/>
      <c r="AU82" s="104"/>
      <c r="AV82" s="104"/>
      <c r="AW82" s="104"/>
      <c r="AX82" s="104"/>
      <c r="AY82" s="104"/>
      <c r="AZ82" s="104"/>
      <c r="BA82" s="104"/>
      <c r="BB82" s="104"/>
      <c r="BC82" s="104"/>
      <c r="BD82" s="104"/>
      <c r="BE82" s="104"/>
      <c r="BF82" s="104"/>
      <c r="BG82" s="104"/>
      <c r="BH82" s="104"/>
      <c r="BI82" s="104"/>
      <c r="BJ82" s="104"/>
      <c r="BK82" s="104"/>
      <c r="BL82" s="104"/>
      <c r="BM82" s="104"/>
      <c r="BN82" s="104"/>
      <c r="BO82" s="104"/>
      <c r="BP82" s="104"/>
      <c r="BQ82" s="104"/>
    </row>
    <row r="83" spans="1:69">
      <c r="A83" s="104"/>
      <c r="B83" s="104"/>
      <c r="C83" s="155"/>
      <c r="D83" s="104"/>
      <c r="E83" s="104"/>
      <c r="F83" s="104"/>
      <c r="G83" s="104"/>
      <c r="H83" s="104"/>
      <c r="I83" s="104"/>
      <c r="J83" s="104"/>
      <c r="K83" s="104"/>
      <c r="L83" s="104"/>
      <c r="M83" s="147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  <c r="AA83" s="104"/>
      <c r="AB83" s="10"/>
      <c r="AC83" s="104"/>
      <c r="AD83" s="10"/>
      <c r="AE83" s="147"/>
      <c r="AF83" s="104"/>
      <c r="AG83" s="104"/>
      <c r="AH83" s="104"/>
      <c r="AI83" s="104"/>
      <c r="AJ83" s="104"/>
      <c r="AK83" s="104"/>
      <c r="AL83" s="104"/>
      <c r="AM83" s="104"/>
      <c r="AN83" s="104"/>
      <c r="AO83" s="104"/>
      <c r="AP83" s="104"/>
      <c r="AQ83" s="104"/>
      <c r="AR83" s="104"/>
      <c r="AS83" s="104"/>
      <c r="AT83" s="104"/>
      <c r="AU83" s="104"/>
      <c r="AV83" s="104"/>
      <c r="AW83" s="104"/>
      <c r="AX83" s="104"/>
      <c r="AY83" s="104"/>
      <c r="AZ83" s="104"/>
      <c r="BA83" s="104"/>
      <c r="BB83" s="104"/>
      <c r="BC83" s="104"/>
      <c r="BD83" s="104"/>
      <c r="BE83" s="104"/>
      <c r="BF83" s="104"/>
      <c r="BG83" s="104"/>
      <c r="BH83" s="104"/>
      <c r="BI83" s="104"/>
      <c r="BJ83" s="104"/>
      <c r="BK83" s="104"/>
      <c r="BL83" s="104"/>
      <c r="BM83" s="104"/>
      <c r="BN83" s="104"/>
      <c r="BO83" s="104"/>
      <c r="BP83" s="104"/>
      <c r="BQ83" s="104"/>
    </row>
    <row r="84" spans="1:69">
      <c r="A84" s="104"/>
      <c r="B84" s="104"/>
      <c r="C84" s="155"/>
      <c r="D84" s="104"/>
      <c r="E84" s="104"/>
      <c r="F84" s="104"/>
      <c r="G84" s="104"/>
      <c r="H84" s="104"/>
      <c r="I84" s="104"/>
      <c r="J84" s="104"/>
      <c r="K84" s="104"/>
      <c r="L84" s="104"/>
      <c r="M84" s="147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  <c r="AA84" s="104"/>
      <c r="AB84" s="10"/>
      <c r="AC84" s="104"/>
      <c r="AD84" s="10"/>
      <c r="AE84" s="147"/>
      <c r="AF84" s="104"/>
      <c r="AG84" s="104"/>
      <c r="AH84" s="104"/>
      <c r="AI84" s="104"/>
      <c r="AJ84" s="104"/>
      <c r="AK84" s="104"/>
      <c r="AL84" s="104"/>
      <c r="AM84" s="104"/>
      <c r="AN84" s="104"/>
      <c r="AO84" s="104"/>
      <c r="AP84" s="104"/>
      <c r="AQ84" s="104"/>
      <c r="AR84" s="104"/>
      <c r="AS84" s="104"/>
      <c r="AT84" s="104"/>
      <c r="AU84" s="104"/>
      <c r="AV84" s="104"/>
      <c r="AW84" s="104"/>
      <c r="AX84" s="104"/>
      <c r="AY84" s="104"/>
      <c r="AZ84" s="104"/>
      <c r="BA84" s="104"/>
      <c r="BB84" s="104"/>
      <c r="BC84" s="104"/>
      <c r="BD84" s="104"/>
      <c r="BE84" s="104"/>
      <c r="BF84" s="104"/>
      <c r="BG84" s="104"/>
      <c r="BH84" s="104"/>
      <c r="BI84" s="104"/>
      <c r="BJ84" s="104"/>
      <c r="BK84" s="104"/>
      <c r="BL84" s="104"/>
      <c r="BM84" s="104"/>
      <c r="BN84" s="104"/>
      <c r="BO84" s="104"/>
      <c r="BP84" s="104"/>
      <c r="BQ84" s="104"/>
    </row>
    <row r="85" spans="1:69">
      <c r="A85" s="104"/>
      <c r="B85" s="104"/>
      <c r="C85" s="155"/>
      <c r="D85" s="104"/>
      <c r="E85" s="104"/>
      <c r="F85" s="104"/>
      <c r="G85" s="104"/>
      <c r="H85" s="104"/>
      <c r="I85" s="104"/>
      <c r="J85" s="104"/>
      <c r="K85" s="104"/>
      <c r="L85" s="104"/>
      <c r="M85" s="147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  <c r="AA85" s="104"/>
      <c r="AB85" s="10"/>
      <c r="AC85" s="104"/>
      <c r="AD85" s="10"/>
      <c r="AE85" s="147"/>
      <c r="AF85" s="104"/>
      <c r="AG85" s="104"/>
      <c r="AH85" s="104"/>
      <c r="AI85" s="104"/>
      <c r="AJ85" s="104"/>
      <c r="AK85" s="104"/>
      <c r="AL85" s="104"/>
      <c r="AM85" s="104"/>
      <c r="AN85" s="104"/>
      <c r="AO85" s="104"/>
      <c r="AP85" s="104"/>
      <c r="AQ85" s="104"/>
      <c r="AR85" s="104"/>
      <c r="AS85" s="104"/>
      <c r="AT85" s="104"/>
      <c r="AU85" s="104"/>
      <c r="AV85" s="104"/>
      <c r="AW85" s="104"/>
      <c r="AX85" s="104"/>
      <c r="AY85" s="104"/>
      <c r="AZ85" s="104"/>
      <c r="BA85" s="104"/>
      <c r="BB85" s="104"/>
      <c r="BC85" s="104"/>
      <c r="BD85" s="104"/>
      <c r="BE85" s="104"/>
      <c r="BF85" s="104"/>
      <c r="BG85" s="104"/>
      <c r="BH85" s="104"/>
      <c r="BI85" s="104"/>
      <c r="BJ85" s="104"/>
      <c r="BK85" s="104"/>
      <c r="BL85" s="104"/>
      <c r="BM85" s="104"/>
      <c r="BN85" s="104"/>
      <c r="BO85" s="104"/>
      <c r="BP85" s="104"/>
      <c r="BQ85" s="104"/>
    </row>
    <row r="86" spans="1:69">
      <c r="A86" s="104"/>
      <c r="B86" s="104"/>
      <c r="C86" s="155"/>
      <c r="D86" s="104"/>
      <c r="E86" s="104"/>
      <c r="F86" s="104"/>
      <c r="G86" s="104"/>
      <c r="H86" s="104"/>
      <c r="I86" s="104"/>
      <c r="J86" s="104"/>
      <c r="K86" s="104"/>
      <c r="L86" s="104"/>
      <c r="M86" s="147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  <c r="AA86" s="104"/>
      <c r="AB86" s="10"/>
      <c r="AC86" s="104"/>
      <c r="AD86" s="10"/>
      <c r="AE86" s="147"/>
      <c r="AF86" s="104"/>
      <c r="AG86" s="104"/>
      <c r="AH86" s="104"/>
      <c r="AI86" s="104"/>
      <c r="AJ86" s="104"/>
      <c r="AK86" s="104"/>
      <c r="AL86" s="104"/>
      <c r="AM86" s="104"/>
      <c r="AN86" s="104"/>
      <c r="AO86" s="104"/>
      <c r="AP86" s="104"/>
      <c r="AQ86" s="104"/>
      <c r="AR86" s="104"/>
      <c r="AS86" s="104"/>
      <c r="AT86" s="104"/>
      <c r="AU86" s="104"/>
      <c r="AV86" s="104"/>
      <c r="AW86" s="104"/>
      <c r="AX86" s="104"/>
      <c r="AY86" s="104"/>
      <c r="AZ86" s="104"/>
      <c r="BA86" s="104"/>
      <c r="BB86" s="104"/>
      <c r="BC86" s="104"/>
      <c r="BD86" s="104"/>
      <c r="BE86" s="104"/>
      <c r="BF86" s="104"/>
      <c r="BG86" s="104"/>
      <c r="BH86" s="104"/>
      <c r="BI86" s="104"/>
      <c r="BJ86" s="104"/>
      <c r="BK86" s="104"/>
      <c r="BL86" s="104"/>
      <c r="BM86" s="104"/>
      <c r="BN86" s="104"/>
      <c r="BO86" s="104"/>
      <c r="BP86" s="104"/>
      <c r="BQ86" s="104"/>
    </row>
    <row r="87" spans="1:69">
      <c r="B87" s="104"/>
      <c r="C87" s="155"/>
      <c r="D87" s="104"/>
      <c r="E87" s="104"/>
      <c r="F87" s="104"/>
      <c r="G87" s="104"/>
      <c r="H87" s="104"/>
      <c r="I87" s="104"/>
      <c r="J87" s="104"/>
      <c r="K87" s="104"/>
      <c r="L87" s="104"/>
      <c r="M87" s="147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  <c r="AA87" s="104"/>
      <c r="AB87" s="10"/>
      <c r="AC87" s="104"/>
      <c r="AD87" s="10"/>
      <c r="AE87" s="147"/>
      <c r="AF87" s="104"/>
      <c r="AG87" s="104"/>
      <c r="AH87" s="104"/>
      <c r="AI87" s="104"/>
      <c r="AJ87" s="104"/>
      <c r="AK87" s="104"/>
      <c r="AL87" s="104"/>
      <c r="AM87" s="104"/>
      <c r="AN87" s="104"/>
      <c r="AO87" s="104"/>
      <c r="AP87" s="104"/>
      <c r="AQ87" s="104"/>
      <c r="AR87" s="104"/>
      <c r="AS87" s="104"/>
      <c r="AT87" s="104"/>
      <c r="AU87" s="104"/>
      <c r="AV87" s="104"/>
      <c r="AW87" s="104"/>
      <c r="AX87" s="104"/>
      <c r="AY87" s="104"/>
      <c r="AZ87" s="104"/>
      <c r="BA87" s="104"/>
      <c r="BB87" s="104"/>
      <c r="BC87" s="104"/>
      <c r="BD87" s="104"/>
      <c r="BE87" s="104"/>
      <c r="BF87" s="104"/>
      <c r="BG87" s="104"/>
      <c r="BH87" s="104"/>
      <c r="BI87" s="104"/>
      <c r="BJ87" s="104"/>
      <c r="BK87" s="104"/>
      <c r="BL87" s="104"/>
      <c r="BM87" s="104"/>
      <c r="BN87" s="104"/>
      <c r="BO87" s="104"/>
      <c r="BP87" s="104"/>
      <c r="BQ87" s="104"/>
    </row>
    <row r="88" spans="1:69">
      <c r="B88" s="104"/>
      <c r="C88" s="155"/>
      <c r="D88" s="104"/>
      <c r="E88" s="104"/>
      <c r="F88" s="104"/>
      <c r="G88" s="104"/>
      <c r="H88" s="104"/>
      <c r="I88" s="104"/>
      <c r="J88" s="104"/>
      <c r="K88" s="104"/>
      <c r="L88" s="104"/>
      <c r="M88" s="147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  <c r="AB88" s="10"/>
      <c r="AC88" s="104"/>
      <c r="AD88" s="10"/>
      <c r="AE88" s="147"/>
      <c r="AF88" s="104"/>
      <c r="AG88" s="104"/>
      <c r="AH88" s="104"/>
      <c r="AI88" s="104"/>
      <c r="AJ88" s="104"/>
      <c r="AK88" s="104"/>
      <c r="AL88" s="104"/>
      <c r="AM88" s="104"/>
      <c r="AN88" s="104"/>
      <c r="AO88" s="104"/>
      <c r="AP88" s="104"/>
      <c r="AQ88" s="104"/>
      <c r="AR88" s="104"/>
      <c r="AS88" s="104"/>
      <c r="AT88" s="104"/>
      <c r="AU88" s="104"/>
      <c r="AV88" s="104"/>
      <c r="AW88" s="104"/>
      <c r="AX88" s="104"/>
      <c r="AY88" s="104"/>
      <c r="AZ88" s="104"/>
      <c r="BA88" s="104"/>
      <c r="BB88" s="104"/>
      <c r="BC88" s="104"/>
      <c r="BD88" s="104"/>
      <c r="BE88" s="104"/>
      <c r="BF88" s="104"/>
      <c r="BG88" s="104"/>
      <c r="BH88" s="104"/>
      <c r="BI88" s="104"/>
      <c r="BJ88" s="104"/>
      <c r="BK88" s="104"/>
      <c r="BL88" s="104"/>
      <c r="BM88" s="104"/>
      <c r="BN88" s="104"/>
      <c r="BO88" s="104"/>
      <c r="BP88" s="104"/>
      <c r="BQ88" s="104"/>
    </row>
    <row r="89" spans="1:69">
      <c r="B89" s="104"/>
      <c r="C89" s="155"/>
      <c r="D89" s="104"/>
      <c r="E89" s="104"/>
      <c r="F89" s="104"/>
      <c r="G89" s="104"/>
      <c r="H89" s="104"/>
      <c r="I89" s="104"/>
      <c r="J89" s="104"/>
      <c r="K89" s="104"/>
      <c r="L89" s="104"/>
      <c r="M89" s="147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  <c r="AA89" s="104"/>
      <c r="AB89" s="10"/>
      <c r="AC89" s="104"/>
      <c r="AD89" s="10"/>
      <c r="AE89" s="147"/>
      <c r="AF89" s="104"/>
      <c r="AG89" s="104"/>
      <c r="AH89" s="104"/>
      <c r="AI89" s="104"/>
      <c r="AJ89" s="104"/>
      <c r="AK89" s="104"/>
      <c r="AL89" s="104"/>
      <c r="AM89" s="104"/>
      <c r="AN89" s="104"/>
      <c r="AO89" s="104"/>
      <c r="AP89" s="104"/>
      <c r="AQ89" s="104"/>
      <c r="AR89" s="104"/>
      <c r="AS89" s="104"/>
      <c r="AT89" s="104"/>
      <c r="AU89" s="104"/>
      <c r="AV89" s="104"/>
      <c r="AW89" s="104"/>
      <c r="AX89" s="104"/>
      <c r="AY89" s="104"/>
      <c r="AZ89" s="104"/>
      <c r="BA89" s="104"/>
      <c r="BB89" s="104"/>
      <c r="BC89" s="104"/>
      <c r="BD89" s="104"/>
      <c r="BE89" s="104"/>
      <c r="BF89" s="104"/>
      <c r="BG89" s="104"/>
      <c r="BH89" s="104"/>
      <c r="BI89" s="104"/>
      <c r="BJ89" s="104"/>
      <c r="BK89" s="104"/>
      <c r="BL89" s="104"/>
      <c r="BM89" s="104"/>
      <c r="BN89" s="104"/>
      <c r="BO89" s="104"/>
      <c r="BP89" s="104"/>
      <c r="BQ89" s="104"/>
    </row>
    <row r="90" spans="1:69">
      <c r="B90" s="104"/>
      <c r="C90" s="155"/>
      <c r="D90" s="104"/>
      <c r="E90" s="104"/>
      <c r="F90" s="104"/>
      <c r="G90" s="104"/>
      <c r="H90" s="104"/>
      <c r="I90" s="104"/>
      <c r="J90" s="104"/>
      <c r="K90" s="104"/>
      <c r="L90" s="104"/>
      <c r="M90" s="147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4"/>
      <c r="Z90" s="104"/>
      <c r="AA90" s="104"/>
      <c r="AB90" s="10"/>
      <c r="AC90" s="104"/>
      <c r="AD90" s="10"/>
      <c r="AE90" s="147"/>
      <c r="AF90" s="104"/>
      <c r="AG90" s="104"/>
      <c r="AH90" s="104"/>
      <c r="AI90" s="104"/>
      <c r="AJ90" s="104"/>
      <c r="AK90" s="104"/>
      <c r="AL90" s="104"/>
      <c r="AM90" s="104"/>
      <c r="AN90" s="104"/>
      <c r="AO90" s="104"/>
      <c r="AP90" s="104"/>
      <c r="AQ90" s="104"/>
      <c r="AR90" s="104"/>
      <c r="AS90" s="104"/>
      <c r="AT90" s="104"/>
      <c r="AU90" s="104"/>
      <c r="AV90" s="104"/>
      <c r="AW90" s="104"/>
      <c r="AX90" s="104"/>
      <c r="AY90" s="104"/>
      <c r="AZ90" s="104"/>
      <c r="BA90" s="104"/>
      <c r="BB90" s="104"/>
      <c r="BC90" s="104"/>
      <c r="BD90" s="104"/>
      <c r="BE90" s="104"/>
      <c r="BF90" s="104"/>
      <c r="BG90" s="104"/>
      <c r="BH90" s="104"/>
      <c r="BI90" s="104"/>
      <c r="BJ90" s="104"/>
      <c r="BK90" s="104"/>
      <c r="BL90" s="104"/>
      <c r="BM90" s="104"/>
      <c r="BN90" s="104"/>
      <c r="BO90" s="104"/>
      <c r="BP90" s="104"/>
      <c r="BQ90" s="104"/>
    </row>
    <row r="91" spans="1:69">
      <c r="B91" s="104"/>
      <c r="C91" s="155"/>
      <c r="D91" s="104"/>
      <c r="E91" s="104"/>
      <c r="F91" s="104"/>
      <c r="G91" s="104"/>
      <c r="H91" s="104"/>
      <c r="I91" s="104"/>
      <c r="J91" s="104"/>
      <c r="K91" s="104"/>
      <c r="L91" s="104"/>
      <c r="M91" s="147"/>
      <c r="N91" s="104"/>
      <c r="O91" s="104"/>
      <c r="P91" s="104"/>
      <c r="Q91" s="104"/>
      <c r="R91" s="104"/>
      <c r="S91" s="104"/>
      <c r="T91" s="104"/>
      <c r="U91" s="104"/>
      <c r="V91" s="104"/>
      <c r="W91" s="104"/>
      <c r="X91" s="104"/>
      <c r="Y91" s="104"/>
      <c r="Z91" s="104"/>
      <c r="AA91" s="104"/>
      <c r="AB91" s="10"/>
      <c r="AC91" s="104"/>
      <c r="AD91" s="10"/>
      <c r="AE91" s="147"/>
      <c r="AF91" s="104"/>
      <c r="AG91" s="104"/>
      <c r="AH91" s="104"/>
      <c r="AI91" s="104"/>
      <c r="AJ91" s="104"/>
      <c r="AK91" s="104"/>
      <c r="AL91" s="104"/>
      <c r="AM91" s="104"/>
      <c r="AN91" s="104"/>
      <c r="AO91" s="104"/>
      <c r="AP91" s="104"/>
      <c r="AQ91" s="104"/>
      <c r="AR91" s="104"/>
      <c r="AS91" s="104"/>
      <c r="AT91" s="104"/>
      <c r="AU91" s="104"/>
      <c r="AV91" s="104"/>
      <c r="AW91" s="104"/>
      <c r="AX91" s="104"/>
      <c r="AY91" s="104"/>
      <c r="AZ91" s="104"/>
      <c r="BA91" s="104"/>
      <c r="BB91" s="104"/>
      <c r="BC91" s="104"/>
      <c r="BD91" s="104"/>
      <c r="BE91" s="104"/>
      <c r="BF91" s="104"/>
      <c r="BG91" s="104"/>
      <c r="BH91" s="104"/>
      <c r="BI91" s="104"/>
      <c r="BJ91" s="104"/>
      <c r="BK91" s="104"/>
      <c r="BL91" s="104"/>
      <c r="BM91" s="104"/>
      <c r="BN91" s="104"/>
      <c r="BO91" s="104"/>
      <c r="BP91" s="104"/>
      <c r="BQ91" s="104"/>
    </row>
    <row r="92" spans="1:69">
      <c r="B92" s="104"/>
      <c r="C92" s="155"/>
      <c r="D92" s="104"/>
      <c r="E92" s="104"/>
      <c r="F92" s="104"/>
      <c r="G92" s="104"/>
      <c r="H92" s="104"/>
      <c r="I92" s="104"/>
      <c r="J92" s="104"/>
      <c r="K92" s="104"/>
      <c r="L92" s="104"/>
      <c r="M92" s="147"/>
      <c r="N92" s="104"/>
      <c r="O92" s="104"/>
      <c r="P92" s="104"/>
      <c r="Q92" s="104"/>
      <c r="R92" s="104"/>
      <c r="S92" s="104"/>
      <c r="T92" s="104"/>
      <c r="U92" s="104"/>
      <c r="V92" s="104"/>
      <c r="W92" s="104"/>
      <c r="X92" s="104"/>
      <c r="Y92" s="104"/>
      <c r="Z92" s="104"/>
      <c r="AA92" s="104"/>
      <c r="AB92" s="10"/>
      <c r="AC92" s="104"/>
      <c r="AD92" s="10"/>
      <c r="AE92" s="147"/>
      <c r="AF92" s="104"/>
      <c r="AG92" s="104"/>
      <c r="AH92" s="104"/>
      <c r="AI92" s="104"/>
      <c r="AJ92" s="104"/>
      <c r="AK92" s="104"/>
      <c r="AL92" s="104"/>
      <c r="AM92" s="104"/>
      <c r="AN92" s="104"/>
      <c r="AO92" s="104"/>
      <c r="AP92" s="104"/>
      <c r="AQ92" s="104"/>
      <c r="AR92" s="104"/>
      <c r="AS92" s="104"/>
      <c r="AT92" s="104"/>
      <c r="AU92" s="104"/>
      <c r="AV92" s="104"/>
      <c r="AW92" s="104"/>
      <c r="AX92" s="104"/>
      <c r="AY92" s="104"/>
      <c r="AZ92" s="104"/>
      <c r="BA92" s="104"/>
      <c r="BB92" s="104"/>
      <c r="BC92" s="104"/>
      <c r="BD92" s="104"/>
      <c r="BE92" s="104"/>
      <c r="BF92" s="104"/>
      <c r="BG92" s="104"/>
      <c r="BH92" s="104"/>
      <c r="BI92" s="104"/>
      <c r="BJ92" s="104"/>
      <c r="BK92" s="104"/>
      <c r="BL92" s="104"/>
      <c r="BM92" s="104"/>
      <c r="BN92" s="104"/>
      <c r="BO92" s="104"/>
      <c r="BP92" s="104"/>
      <c r="BQ92" s="104"/>
    </row>
    <row r="93" spans="1:69">
      <c r="B93" s="104"/>
      <c r="C93" s="155"/>
      <c r="D93" s="104"/>
      <c r="E93" s="104"/>
      <c r="F93" s="104"/>
      <c r="G93" s="104"/>
      <c r="H93" s="104"/>
      <c r="I93" s="104"/>
      <c r="J93" s="104"/>
      <c r="K93" s="104"/>
      <c r="L93" s="104"/>
      <c r="M93" s="147"/>
      <c r="N93" s="104"/>
      <c r="O93" s="104"/>
      <c r="P93" s="104"/>
      <c r="Q93" s="104"/>
      <c r="R93" s="104"/>
      <c r="S93" s="104"/>
      <c r="T93" s="104"/>
      <c r="U93" s="104"/>
      <c r="V93" s="104"/>
      <c r="W93" s="104"/>
      <c r="X93" s="104"/>
      <c r="Y93" s="104"/>
      <c r="Z93" s="104"/>
      <c r="AA93" s="104"/>
      <c r="AB93" s="10"/>
      <c r="AC93" s="104"/>
      <c r="AD93" s="10"/>
      <c r="AE93" s="147"/>
      <c r="AF93" s="104"/>
      <c r="AG93" s="104"/>
      <c r="AH93" s="104"/>
      <c r="AI93" s="104"/>
      <c r="AJ93" s="104"/>
      <c r="AK93" s="104"/>
      <c r="AL93" s="104"/>
      <c r="AM93" s="104"/>
      <c r="AN93" s="104"/>
      <c r="AO93" s="104"/>
      <c r="AP93" s="104"/>
      <c r="AQ93" s="104"/>
      <c r="AR93" s="104"/>
      <c r="AS93" s="104"/>
      <c r="AT93" s="104"/>
      <c r="AU93" s="104"/>
      <c r="AV93" s="104"/>
      <c r="AW93" s="104"/>
      <c r="AX93" s="104"/>
      <c r="AY93" s="104"/>
      <c r="AZ93" s="104"/>
      <c r="BA93" s="104"/>
      <c r="BB93" s="104"/>
      <c r="BC93" s="104"/>
      <c r="BD93" s="104"/>
      <c r="BE93" s="104"/>
      <c r="BF93" s="104"/>
      <c r="BG93" s="104"/>
      <c r="BH93" s="104"/>
      <c r="BI93" s="104"/>
      <c r="BJ93" s="104"/>
      <c r="BK93" s="104"/>
      <c r="BL93" s="104"/>
      <c r="BM93" s="104"/>
      <c r="BN93" s="104"/>
      <c r="BO93" s="104"/>
      <c r="BP93" s="104"/>
      <c r="BQ93" s="104"/>
    </row>
    <row r="94" spans="1:69">
      <c r="B94" s="104"/>
      <c r="C94" s="155"/>
      <c r="D94" s="104"/>
      <c r="E94" s="104"/>
      <c r="F94" s="104"/>
      <c r="G94" s="104"/>
      <c r="H94" s="104"/>
      <c r="I94" s="104"/>
      <c r="J94" s="104"/>
      <c r="K94" s="104"/>
      <c r="L94" s="104"/>
      <c r="M94" s="147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4"/>
      <c r="Z94" s="104"/>
      <c r="AA94" s="104"/>
      <c r="AB94" s="10"/>
      <c r="AC94" s="104"/>
      <c r="AD94" s="10"/>
      <c r="AE94" s="147"/>
      <c r="AF94" s="104"/>
      <c r="AG94" s="104"/>
      <c r="AH94" s="104"/>
      <c r="AI94" s="104"/>
      <c r="AJ94" s="104"/>
      <c r="AK94" s="104"/>
      <c r="AL94" s="104"/>
      <c r="AM94" s="104"/>
      <c r="AN94" s="104"/>
      <c r="AO94" s="104"/>
      <c r="AP94" s="104"/>
      <c r="AQ94" s="104"/>
      <c r="AR94" s="104"/>
      <c r="AS94" s="104"/>
      <c r="AT94" s="104"/>
      <c r="AU94" s="104"/>
      <c r="AV94" s="104"/>
      <c r="AW94" s="104"/>
      <c r="AX94" s="104"/>
      <c r="AY94" s="104"/>
      <c r="AZ94" s="104"/>
      <c r="BA94" s="104"/>
      <c r="BB94" s="104"/>
      <c r="BC94" s="104"/>
      <c r="BD94" s="104"/>
      <c r="BE94" s="104"/>
      <c r="BF94" s="104"/>
      <c r="BG94" s="104"/>
      <c r="BH94" s="104"/>
      <c r="BI94" s="104"/>
      <c r="BJ94" s="104"/>
      <c r="BK94" s="104"/>
      <c r="BL94" s="104"/>
      <c r="BM94" s="104"/>
      <c r="BN94" s="104"/>
      <c r="BO94" s="104"/>
      <c r="BP94" s="104"/>
      <c r="BQ94" s="104"/>
    </row>
    <row r="95" spans="1:69">
      <c r="B95" s="104"/>
      <c r="C95" s="155"/>
      <c r="D95" s="104"/>
      <c r="E95" s="104"/>
      <c r="F95" s="104"/>
      <c r="G95" s="104"/>
      <c r="H95" s="104"/>
      <c r="I95" s="104"/>
      <c r="J95" s="104"/>
      <c r="K95" s="104"/>
      <c r="L95" s="104"/>
      <c r="M95" s="147"/>
      <c r="N95" s="104"/>
      <c r="O95" s="104"/>
      <c r="P95" s="104"/>
      <c r="Q95" s="104"/>
      <c r="R95" s="104"/>
      <c r="S95" s="104"/>
      <c r="T95" s="104"/>
      <c r="U95" s="104"/>
      <c r="V95" s="104"/>
      <c r="W95" s="104"/>
      <c r="X95" s="104"/>
      <c r="Y95" s="104"/>
      <c r="Z95" s="104"/>
      <c r="AA95" s="104"/>
      <c r="AB95" s="10"/>
      <c r="AC95" s="104"/>
      <c r="AD95" s="10"/>
      <c r="AE95" s="147"/>
      <c r="AF95" s="104"/>
      <c r="AG95" s="104"/>
      <c r="AH95" s="104"/>
      <c r="AI95" s="104"/>
      <c r="AJ95" s="104"/>
      <c r="AK95" s="104"/>
      <c r="AL95" s="104"/>
      <c r="AM95" s="104"/>
      <c r="AN95" s="104"/>
      <c r="AO95" s="104"/>
      <c r="AP95" s="104"/>
      <c r="AQ95" s="104"/>
      <c r="AR95" s="104"/>
      <c r="AS95" s="104"/>
      <c r="AT95" s="104"/>
      <c r="AU95" s="104"/>
      <c r="AV95" s="104"/>
      <c r="AW95" s="104"/>
      <c r="AX95" s="104"/>
      <c r="AY95" s="104"/>
      <c r="AZ95" s="104"/>
      <c r="BA95" s="104"/>
      <c r="BB95" s="104"/>
      <c r="BC95" s="104"/>
      <c r="BD95" s="104"/>
      <c r="BE95" s="104"/>
      <c r="BF95" s="104"/>
      <c r="BG95" s="104"/>
      <c r="BH95" s="104"/>
      <c r="BI95" s="104"/>
      <c r="BJ95" s="104"/>
      <c r="BK95" s="104"/>
      <c r="BL95" s="104"/>
      <c r="BM95" s="104"/>
      <c r="BN95" s="104"/>
      <c r="BO95" s="104"/>
      <c r="BP95" s="104"/>
      <c r="BQ95" s="104"/>
    </row>
    <row r="96" spans="1:69">
      <c r="B96" s="104"/>
      <c r="C96" s="155"/>
      <c r="D96" s="104"/>
      <c r="E96" s="104"/>
      <c r="F96" s="104"/>
      <c r="G96" s="104"/>
      <c r="H96" s="104"/>
      <c r="I96" s="104"/>
      <c r="J96" s="104"/>
      <c r="K96" s="104"/>
      <c r="L96" s="104"/>
      <c r="M96" s="147"/>
      <c r="N96" s="104"/>
      <c r="O96" s="104"/>
      <c r="P96" s="104"/>
      <c r="Q96" s="104"/>
      <c r="R96" s="104"/>
      <c r="S96" s="104"/>
      <c r="T96" s="104"/>
      <c r="U96" s="104"/>
      <c r="V96" s="104"/>
      <c r="W96" s="104"/>
      <c r="X96" s="104"/>
      <c r="Y96" s="104"/>
      <c r="Z96" s="104"/>
      <c r="AA96" s="104"/>
      <c r="AB96" s="10"/>
      <c r="AC96" s="104"/>
      <c r="AD96" s="10"/>
      <c r="AE96" s="147"/>
      <c r="AF96" s="104"/>
      <c r="AG96" s="104"/>
      <c r="AH96" s="104"/>
      <c r="AI96" s="104"/>
      <c r="AJ96" s="104"/>
      <c r="AK96" s="104"/>
      <c r="AL96" s="104"/>
      <c r="AM96" s="104"/>
      <c r="AN96" s="104"/>
      <c r="AO96" s="104"/>
      <c r="AP96" s="104"/>
      <c r="AQ96" s="104"/>
      <c r="AR96" s="104"/>
      <c r="AS96" s="104"/>
      <c r="AT96" s="104"/>
      <c r="AU96" s="104"/>
      <c r="AV96" s="104"/>
      <c r="AW96" s="104"/>
      <c r="AX96" s="104"/>
      <c r="AY96" s="104"/>
      <c r="AZ96" s="104"/>
      <c r="BA96" s="104"/>
      <c r="BB96" s="104"/>
      <c r="BC96" s="104"/>
      <c r="BD96" s="104"/>
      <c r="BE96" s="104"/>
      <c r="BF96" s="104"/>
      <c r="BG96" s="104"/>
      <c r="BH96" s="104"/>
      <c r="BI96" s="104"/>
      <c r="BJ96" s="104"/>
      <c r="BK96" s="104"/>
      <c r="BL96" s="104"/>
      <c r="BM96" s="104"/>
      <c r="BN96" s="104"/>
      <c r="BO96" s="104"/>
      <c r="BP96" s="104"/>
      <c r="BQ96" s="104"/>
    </row>
    <row r="97" spans="2:69">
      <c r="B97" s="104"/>
      <c r="C97" s="155"/>
      <c r="D97" s="104"/>
      <c r="E97" s="104"/>
      <c r="F97" s="104"/>
      <c r="G97" s="104"/>
      <c r="H97" s="104"/>
      <c r="I97" s="104"/>
      <c r="J97" s="104"/>
      <c r="K97" s="104"/>
      <c r="L97" s="104"/>
      <c r="M97" s="147"/>
      <c r="N97" s="104"/>
      <c r="O97" s="104"/>
      <c r="P97" s="104"/>
      <c r="Q97" s="104"/>
      <c r="R97" s="104"/>
      <c r="S97" s="104"/>
      <c r="T97" s="104"/>
      <c r="U97" s="104"/>
      <c r="V97" s="104"/>
      <c r="W97" s="104"/>
      <c r="X97" s="104"/>
      <c r="Y97" s="104"/>
      <c r="Z97" s="104"/>
      <c r="AA97" s="104"/>
      <c r="AB97" s="10"/>
      <c r="AC97" s="104"/>
      <c r="AD97" s="10"/>
      <c r="AE97" s="147"/>
      <c r="AF97" s="104"/>
      <c r="AG97" s="104"/>
      <c r="AH97" s="104"/>
      <c r="AI97" s="104"/>
      <c r="AJ97" s="104"/>
      <c r="AK97" s="104"/>
      <c r="AL97" s="104"/>
      <c r="AM97" s="104"/>
      <c r="AN97" s="104"/>
      <c r="AO97" s="104"/>
      <c r="AP97" s="104"/>
      <c r="AQ97" s="104"/>
      <c r="AR97" s="104"/>
      <c r="AS97" s="104"/>
      <c r="AT97" s="104"/>
      <c r="AU97" s="104"/>
      <c r="AV97" s="104"/>
      <c r="AW97" s="104"/>
      <c r="AX97" s="104"/>
      <c r="AY97" s="104"/>
      <c r="AZ97" s="104"/>
      <c r="BA97" s="104"/>
      <c r="BB97" s="104"/>
      <c r="BC97" s="104"/>
      <c r="BD97" s="104"/>
      <c r="BE97" s="104"/>
      <c r="BF97" s="104"/>
      <c r="BG97" s="104"/>
      <c r="BH97" s="104"/>
      <c r="BI97" s="104"/>
      <c r="BJ97" s="104"/>
      <c r="BK97" s="104"/>
      <c r="BL97" s="104"/>
      <c r="BM97" s="104"/>
      <c r="BN97" s="104"/>
      <c r="BO97" s="104"/>
      <c r="BP97" s="104"/>
      <c r="BQ97" s="104"/>
    </row>
    <row r="98" spans="2:69">
      <c r="B98" s="104"/>
      <c r="C98" s="155"/>
      <c r="D98" s="104"/>
      <c r="E98" s="104"/>
      <c r="F98" s="104"/>
      <c r="G98" s="104"/>
      <c r="H98" s="104"/>
      <c r="I98" s="104"/>
      <c r="J98" s="104"/>
      <c r="K98" s="104"/>
      <c r="L98" s="104"/>
      <c r="M98" s="147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  <c r="AA98" s="104"/>
      <c r="AB98" s="10"/>
      <c r="AC98" s="104"/>
      <c r="AD98" s="10"/>
      <c r="AE98" s="147"/>
      <c r="AF98" s="104"/>
      <c r="AG98" s="104"/>
      <c r="AH98" s="104"/>
      <c r="AI98" s="104"/>
      <c r="AJ98" s="104"/>
      <c r="AK98" s="104"/>
      <c r="AL98" s="104"/>
      <c r="AM98" s="104"/>
      <c r="AN98" s="104"/>
      <c r="AO98" s="104"/>
      <c r="AP98" s="104"/>
      <c r="AQ98" s="104"/>
      <c r="AR98" s="104"/>
      <c r="AS98" s="104"/>
      <c r="AT98" s="104"/>
      <c r="AU98" s="104"/>
      <c r="AV98" s="104"/>
      <c r="AW98" s="104"/>
      <c r="AX98" s="104"/>
      <c r="AY98" s="104"/>
      <c r="AZ98" s="104"/>
      <c r="BA98" s="104"/>
      <c r="BB98" s="104"/>
      <c r="BC98" s="104"/>
      <c r="BD98" s="104"/>
      <c r="BE98" s="104"/>
      <c r="BF98" s="104"/>
      <c r="BG98" s="104"/>
      <c r="BH98" s="104"/>
      <c r="BI98" s="104"/>
      <c r="BJ98" s="104"/>
      <c r="BK98" s="104"/>
      <c r="BL98" s="104"/>
      <c r="BM98" s="104"/>
      <c r="BN98" s="104"/>
      <c r="BO98" s="104"/>
      <c r="BP98" s="104"/>
      <c r="BQ98" s="104"/>
    </row>
    <row r="99" spans="2:69">
      <c r="B99" s="104"/>
      <c r="C99" s="155"/>
      <c r="D99" s="104"/>
      <c r="E99" s="104"/>
      <c r="F99" s="104"/>
      <c r="G99" s="104"/>
      <c r="H99" s="104"/>
      <c r="I99" s="104"/>
      <c r="J99" s="104"/>
      <c r="K99" s="104"/>
      <c r="L99" s="104"/>
      <c r="M99" s="147"/>
      <c r="N99" s="104"/>
      <c r="O99" s="104"/>
      <c r="P99" s="104"/>
      <c r="Q99" s="104"/>
      <c r="R99" s="104"/>
      <c r="S99" s="104"/>
      <c r="T99" s="104"/>
      <c r="U99" s="104"/>
      <c r="V99" s="104"/>
      <c r="W99" s="104"/>
      <c r="X99" s="104"/>
      <c r="Y99" s="104"/>
      <c r="Z99" s="104"/>
      <c r="AA99" s="104"/>
      <c r="AB99" s="10"/>
      <c r="AC99" s="104"/>
      <c r="AD99" s="10"/>
      <c r="AE99" s="147"/>
      <c r="AF99" s="104"/>
      <c r="AG99" s="104"/>
      <c r="AH99" s="104"/>
      <c r="AI99" s="104"/>
      <c r="AJ99" s="104"/>
      <c r="AK99" s="104"/>
      <c r="AL99" s="104"/>
      <c r="AM99" s="104"/>
      <c r="AN99" s="104"/>
      <c r="AO99" s="104"/>
      <c r="AP99" s="104"/>
      <c r="AQ99" s="104"/>
      <c r="AR99" s="104"/>
      <c r="AS99" s="104"/>
      <c r="AT99" s="104"/>
      <c r="AU99" s="104"/>
      <c r="AV99" s="104"/>
      <c r="AW99" s="104"/>
      <c r="AX99" s="104"/>
      <c r="AY99" s="104"/>
      <c r="AZ99" s="104"/>
      <c r="BA99" s="104"/>
      <c r="BB99" s="104"/>
      <c r="BC99" s="104"/>
      <c r="BD99" s="104"/>
      <c r="BE99" s="104"/>
      <c r="BF99" s="104"/>
      <c r="BG99" s="104"/>
      <c r="BH99" s="104"/>
      <c r="BI99" s="104"/>
      <c r="BJ99" s="104"/>
      <c r="BK99" s="104"/>
      <c r="BL99" s="104"/>
      <c r="BM99" s="104"/>
      <c r="BN99" s="104"/>
      <c r="BO99" s="104"/>
      <c r="BP99" s="104"/>
      <c r="BQ99" s="104"/>
    </row>
    <row r="100" spans="2:69">
      <c r="B100" s="104"/>
      <c r="C100" s="155"/>
      <c r="D100" s="104"/>
      <c r="E100" s="104"/>
      <c r="F100" s="104"/>
      <c r="G100" s="104"/>
      <c r="H100" s="104"/>
      <c r="I100" s="104"/>
      <c r="J100" s="104"/>
      <c r="K100" s="104"/>
      <c r="L100" s="104"/>
      <c r="M100" s="147"/>
      <c r="N100" s="104"/>
      <c r="O100" s="104"/>
      <c r="P100" s="104"/>
      <c r="Q100" s="104"/>
      <c r="R100" s="104"/>
      <c r="S100" s="104"/>
      <c r="T100" s="104"/>
      <c r="U100" s="104"/>
      <c r="V100" s="104"/>
      <c r="W100" s="104"/>
      <c r="X100" s="104"/>
      <c r="Y100" s="104"/>
      <c r="Z100" s="104"/>
      <c r="AA100" s="104"/>
      <c r="AB100" s="10"/>
      <c r="AC100" s="104"/>
      <c r="AD100" s="10"/>
      <c r="AE100" s="147"/>
      <c r="AF100" s="104"/>
      <c r="AG100" s="104"/>
      <c r="AH100" s="104"/>
      <c r="AI100" s="104"/>
      <c r="AJ100" s="104"/>
      <c r="AK100" s="104"/>
      <c r="AL100" s="104"/>
      <c r="AM100" s="104"/>
      <c r="AN100" s="104"/>
      <c r="AO100" s="104"/>
      <c r="AP100" s="104"/>
      <c r="AQ100" s="104"/>
      <c r="AR100" s="104"/>
      <c r="AS100" s="104"/>
      <c r="AT100" s="104"/>
      <c r="AU100" s="104"/>
      <c r="AV100" s="104"/>
      <c r="AW100" s="104"/>
      <c r="AX100" s="104"/>
      <c r="AY100" s="104"/>
      <c r="AZ100" s="104"/>
      <c r="BA100" s="104"/>
      <c r="BB100" s="104"/>
      <c r="BC100" s="104"/>
      <c r="BD100" s="104"/>
      <c r="BE100" s="104"/>
      <c r="BF100" s="104"/>
      <c r="BG100" s="104"/>
      <c r="BH100" s="104"/>
      <c r="BI100" s="104"/>
      <c r="BJ100" s="104"/>
      <c r="BK100" s="104"/>
      <c r="BL100" s="104"/>
      <c r="BM100" s="104"/>
      <c r="BN100" s="104"/>
      <c r="BO100" s="104"/>
      <c r="BP100" s="104"/>
      <c r="BQ100" s="104"/>
    </row>
    <row r="101" spans="2:69">
      <c r="B101" s="104"/>
      <c r="C101" s="155"/>
      <c r="D101" s="104"/>
      <c r="E101" s="104"/>
      <c r="F101" s="104"/>
      <c r="G101" s="104"/>
      <c r="H101" s="104"/>
      <c r="I101" s="104"/>
      <c r="J101" s="104"/>
      <c r="K101" s="104"/>
      <c r="L101" s="104"/>
      <c r="M101" s="147"/>
      <c r="N101" s="104"/>
      <c r="O101" s="104"/>
      <c r="P101" s="104"/>
      <c r="Q101" s="104"/>
      <c r="R101" s="104"/>
      <c r="S101" s="104"/>
      <c r="T101" s="104"/>
      <c r="U101" s="104"/>
      <c r="V101" s="104"/>
      <c r="W101" s="104"/>
      <c r="X101" s="104"/>
      <c r="Y101" s="104"/>
      <c r="Z101" s="104"/>
      <c r="AA101" s="104"/>
      <c r="AB101" s="10"/>
      <c r="AC101" s="104"/>
      <c r="AD101" s="10"/>
      <c r="AE101" s="147"/>
      <c r="AF101" s="104"/>
      <c r="AG101" s="104"/>
      <c r="AH101" s="104"/>
      <c r="AI101" s="104"/>
      <c r="AJ101" s="104"/>
      <c r="AK101" s="104"/>
      <c r="AL101" s="104"/>
      <c r="AM101" s="104"/>
      <c r="AN101" s="104"/>
      <c r="AO101" s="104"/>
      <c r="AP101" s="104"/>
      <c r="AQ101" s="104"/>
      <c r="AR101" s="104"/>
      <c r="AS101" s="104"/>
      <c r="AT101" s="104"/>
      <c r="AU101" s="104"/>
      <c r="AV101" s="104"/>
      <c r="AW101" s="104"/>
      <c r="AX101" s="104"/>
      <c r="AY101" s="104"/>
      <c r="AZ101" s="104"/>
      <c r="BA101" s="104"/>
      <c r="BB101" s="104"/>
      <c r="BC101" s="104"/>
      <c r="BD101" s="104"/>
      <c r="BE101" s="104"/>
      <c r="BF101" s="104"/>
      <c r="BG101" s="104"/>
      <c r="BH101" s="104"/>
      <c r="BI101" s="104"/>
      <c r="BJ101" s="104"/>
      <c r="BK101" s="104"/>
      <c r="BL101" s="104"/>
      <c r="BM101" s="104"/>
      <c r="BN101" s="104"/>
      <c r="BO101" s="104"/>
      <c r="BP101" s="104"/>
      <c r="BQ101" s="104"/>
    </row>
    <row r="102" spans="2:69">
      <c r="B102" s="104"/>
      <c r="C102" s="155"/>
      <c r="D102" s="104"/>
      <c r="E102" s="104"/>
      <c r="F102" s="104"/>
      <c r="G102" s="104"/>
      <c r="H102" s="104"/>
      <c r="I102" s="104"/>
      <c r="J102" s="104"/>
      <c r="K102" s="104"/>
      <c r="L102" s="104"/>
      <c r="M102" s="147"/>
      <c r="N102" s="104"/>
      <c r="O102" s="104"/>
      <c r="P102" s="104"/>
      <c r="Q102" s="104"/>
      <c r="R102" s="104"/>
      <c r="S102" s="104"/>
      <c r="T102" s="104"/>
      <c r="U102" s="104"/>
      <c r="V102" s="104"/>
      <c r="W102" s="104"/>
      <c r="X102" s="104"/>
      <c r="Y102" s="104"/>
      <c r="Z102" s="104"/>
      <c r="AA102" s="104"/>
      <c r="AB102" s="10"/>
      <c r="AC102" s="104"/>
      <c r="AD102" s="10"/>
      <c r="AE102" s="147"/>
      <c r="AF102" s="104"/>
      <c r="AG102" s="104"/>
      <c r="AH102" s="104"/>
      <c r="AI102" s="104"/>
      <c r="AJ102" s="104"/>
      <c r="AK102" s="104"/>
      <c r="AL102" s="104"/>
      <c r="AM102" s="104"/>
      <c r="AN102" s="104"/>
      <c r="AO102" s="104"/>
      <c r="AP102" s="104"/>
      <c r="AQ102" s="104"/>
      <c r="AR102" s="104"/>
      <c r="AS102" s="104"/>
      <c r="AT102" s="104"/>
      <c r="AU102" s="104"/>
      <c r="AV102" s="104"/>
      <c r="AW102" s="104"/>
      <c r="AX102" s="104"/>
      <c r="AY102" s="104"/>
      <c r="AZ102" s="104"/>
      <c r="BA102" s="104"/>
      <c r="BB102" s="104"/>
      <c r="BC102" s="104"/>
      <c r="BD102" s="104"/>
      <c r="BE102" s="104"/>
      <c r="BF102" s="104"/>
      <c r="BG102" s="104"/>
      <c r="BH102" s="104"/>
      <c r="BI102" s="104"/>
      <c r="BJ102" s="104"/>
      <c r="BK102" s="104"/>
      <c r="BL102" s="104"/>
      <c r="BM102" s="104"/>
      <c r="BN102" s="104"/>
      <c r="BO102" s="104"/>
      <c r="BP102" s="104"/>
      <c r="BQ102" s="104"/>
    </row>
    <row r="103" spans="2:69">
      <c r="B103" s="104"/>
      <c r="C103" s="155"/>
      <c r="D103" s="104"/>
      <c r="E103" s="104"/>
      <c r="F103" s="104"/>
      <c r="G103" s="104"/>
      <c r="H103" s="104"/>
      <c r="I103" s="104"/>
      <c r="J103" s="104"/>
      <c r="K103" s="104"/>
      <c r="L103" s="104"/>
      <c r="M103" s="147"/>
      <c r="N103" s="104"/>
      <c r="O103" s="104"/>
      <c r="P103" s="104"/>
      <c r="Q103" s="104"/>
      <c r="R103" s="104"/>
      <c r="S103" s="104"/>
      <c r="T103" s="104"/>
      <c r="U103" s="104"/>
      <c r="V103" s="104"/>
      <c r="W103" s="104"/>
      <c r="X103" s="104"/>
      <c r="Y103" s="104"/>
      <c r="Z103" s="104"/>
      <c r="AA103" s="104"/>
      <c r="AB103" s="10"/>
      <c r="AC103" s="104"/>
      <c r="AD103" s="10"/>
      <c r="AE103" s="147"/>
      <c r="AF103" s="104"/>
      <c r="AG103" s="104"/>
      <c r="AH103" s="104"/>
      <c r="AI103" s="104"/>
      <c r="AJ103" s="104"/>
      <c r="AK103" s="104"/>
      <c r="AL103" s="104"/>
      <c r="AM103" s="104"/>
      <c r="AN103" s="104"/>
      <c r="AO103" s="104"/>
      <c r="AP103" s="104"/>
      <c r="AQ103" s="104"/>
      <c r="AR103" s="104"/>
      <c r="AS103" s="104"/>
      <c r="AT103" s="104"/>
      <c r="AU103" s="104"/>
      <c r="AV103" s="104"/>
      <c r="AW103" s="104"/>
      <c r="AX103" s="104"/>
      <c r="AY103" s="104"/>
      <c r="AZ103" s="104"/>
      <c r="BA103" s="104"/>
      <c r="BB103" s="104"/>
      <c r="BC103" s="104"/>
      <c r="BD103" s="104"/>
      <c r="BE103" s="104"/>
      <c r="BF103" s="104"/>
      <c r="BG103" s="104"/>
      <c r="BH103" s="104"/>
      <c r="BI103" s="104"/>
      <c r="BJ103" s="104"/>
      <c r="BK103" s="104"/>
      <c r="BL103" s="104"/>
      <c r="BM103" s="104"/>
      <c r="BN103" s="104"/>
      <c r="BO103" s="104"/>
      <c r="BP103" s="104"/>
      <c r="BQ103" s="104"/>
    </row>
    <row r="104" spans="2:69">
      <c r="B104" s="104"/>
      <c r="C104" s="155"/>
      <c r="D104" s="104"/>
      <c r="E104" s="104"/>
      <c r="F104" s="104"/>
      <c r="G104" s="104"/>
      <c r="H104" s="104"/>
      <c r="I104" s="104"/>
      <c r="J104" s="104"/>
      <c r="K104" s="104"/>
      <c r="L104" s="104"/>
      <c r="M104" s="147"/>
      <c r="N104" s="104"/>
      <c r="O104" s="104"/>
      <c r="P104" s="104"/>
      <c r="Q104" s="104"/>
      <c r="R104" s="104"/>
      <c r="S104" s="104"/>
      <c r="T104" s="104"/>
      <c r="U104" s="104"/>
      <c r="V104" s="104"/>
      <c r="W104" s="104"/>
      <c r="X104" s="104"/>
      <c r="Y104" s="104"/>
      <c r="Z104" s="104"/>
      <c r="AA104" s="104"/>
      <c r="AB104" s="10"/>
      <c r="AC104" s="104"/>
      <c r="AD104" s="10"/>
      <c r="AE104" s="147"/>
      <c r="AF104" s="104"/>
      <c r="AG104" s="104"/>
      <c r="AH104" s="104"/>
      <c r="AI104" s="104"/>
      <c r="AJ104" s="104"/>
      <c r="AK104" s="104"/>
      <c r="AL104" s="104"/>
      <c r="AM104" s="104"/>
      <c r="AN104" s="104"/>
      <c r="AO104" s="104"/>
      <c r="AP104" s="104"/>
      <c r="AQ104" s="104"/>
      <c r="AR104" s="104"/>
      <c r="AS104" s="104"/>
      <c r="AT104" s="104"/>
      <c r="AU104" s="104"/>
      <c r="AV104" s="104"/>
      <c r="AW104" s="104"/>
      <c r="AX104" s="104"/>
      <c r="AY104" s="104"/>
      <c r="AZ104" s="104"/>
      <c r="BA104" s="104"/>
      <c r="BB104" s="104"/>
      <c r="BC104" s="104"/>
      <c r="BD104" s="104"/>
      <c r="BE104" s="104"/>
      <c r="BF104" s="104"/>
      <c r="BG104" s="104"/>
      <c r="BH104" s="104"/>
      <c r="BI104" s="104"/>
      <c r="BJ104" s="104"/>
      <c r="BK104" s="104"/>
      <c r="BL104" s="104"/>
      <c r="BM104" s="104"/>
      <c r="BN104" s="104"/>
      <c r="BO104" s="104"/>
      <c r="BP104" s="104"/>
      <c r="BQ104" s="104"/>
    </row>
    <row r="105" spans="2:69">
      <c r="B105" s="104"/>
      <c r="C105" s="155"/>
      <c r="D105" s="104"/>
      <c r="E105" s="104"/>
      <c r="F105" s="104"/>
      <c r="G105" s="104"/>
      <c r="H105" s="104"/>
      <c r="I105" s="104"/>
      <c r="J105" s="104"/>
      <c r="K105" s="104"/>
      <c r="L105" s="104"/>
      <c r="M105" s="147"/>
      <c r="N105" s="104"/>
      <c r="O105" s="104"/>
      <c r="P105" s="104"/>
      <c r="Q105" s="104"/>
      <c r="R105" s="104"/>
      <c r="S105" s="104"/>
      <c r="T105" s="104"/>
      <c r="U105" s="104"/>
      <c r="V105" s="104"/>
      <c r="W105" s="104"/>
      <c r="X105" s="104"/>
      <c r="Y105" s="104"/>
      <c r="Z105" s="104"/>
      <c r="AA105" s="104"/>
      <c r="AB105" s="10"/>
      <c r="AC105" s="104"/>
      <c r="AD105" s="10"/>
      <c r="AE105" s="147"/>
      <c r="AF105" s="104"/>
      <c r="AG105" s="104"/>
      <c r="AH105" s="104"/>
      <c r="AI105" s="104"/>
      <c r="AJ105" s="104"/>
      <c r="AK105" s="104"/>
      <c r="AL105" s="104"/>
      <c r="AM105" s="104"/>
      <c r="AN105" s="104"/>
      <c r="AO105" s="104"/>
      <c r="AP105" s="104"/>
      <c r="AQ105" s="104"/>
      <c r="AR105" s="104"/>
      <c r="AS105" s="104"/>
      <c r="AT105" s="104"/>
      <c r="AU105" s="104"/>
      <c r="AV105" s="104"/>
      <c r="AW105" s="104"/>
      <c r="AX105" s="104"/>
      <c r="AY105" s="104"/>
      <c r="AZ105" s="104"/>
      <c r="BA105" s="104"/>
      <c r="BB105" s="104"/>
      <c r="BC105" s="104"/>
      <c r="BD105" s="104"/>
      <c r="BE105" s="104"/>
      <c r="BF105" s="104"/>
      <c r="BG105" s="104"/>
      <c r="BH105" s="104"/>
      <c r="BI105" s="104"/>
      <c r="BJ105" s="104"/>
      <c r="BK105" s="104"/>
      <c r="BL105" s="104"/>
      <c r="BM105" s="104"/>
      <c r="BN105" s="104"/>
      <c r="BO105" s="104"/>
      <c r="BP105" s="104"/>
      <c r="BQ105" s="104"/>
    </row>
    <row r="106" spans="2:69">
      <c r="B106" s="104"/>
      <c r="C106" s="155"/>
      <c r="D106" s="104"/>
      <c r="E106" s="104"/>
      <c r="F106" s="104"/>
      <c r="G106" s="104"/>
      <c r="H106" s="104"/>
      <c r="I106" s="104"/>
      <c r="J106" s="104"/>
      <c r="K106" s="104"/>
      <c r="L106" s="104"/>
      <c r="M106" s="147"/>
      <c r="N106" s="104"/>
      <c r="O106" s="104"/>
      <c r="P106" s="104"/>
      <c r="Q106" s="104"/>
      <c r="R106" s="104"/>
      <c r="S106" s="104"/>
      <c r="T106" s="104"/>
      <c r="U106" s="104"/>
      <c r="V106" s="104"/>
      <c r="W106" s="104"/>
      <c r="X106" s="104"/>
      <c r="Y106" s="104"/>
      <c r="Z106" s="104"/>
      <c r="AA106" s="104"/>
      <c r="AB106" s="10"/>
      <c r="AC106" s="104"/>
      <c r="AD106" s="10"/>
      <c r="AE106" s="147"/>
      <c r="AF106" s="104"/>
      <c r="AG106" s="104"/>
      <c r="AH106" s="104"/>
      <c r="AI106" s="104"/>
      <c r="AJ106" s="104"/>
      <c r="AK106" s="104"/>
      <c r="AL106" s="104"/>
      <c r="AM106" s="104"/>
      <c r="AN106" s="104"/>
      <c r="AO106" s="104"/>
      <c r="AP106" s="104"/>
      <c r="AQ106" s="104"/>
      <c r="AR106" s="104"/>
      <c r="AS106" s="104"/>
      <c r="AT106" s="104"/>
      <c r="AU106" s="104"/>
      <c r="AV106" s="104"/>
      <c r="AW106" s="104"/>
      <c r="AX106" s="104"/>
      <c r="AY106" s="104"/>
      <c r="AZ106" s="104"/>
      <c r="BA106" s="104"/>
      <c r="BB106" s="104"/>
      <c r="BC106" s="104"/>
      <c r="BD106" s="104"/>
      <c r="BE106" s="104"/>
      <c r="BF106" s="104"/>
      <c r="BG106" s="104"/>
      <c r="BH106" s="104"/>
      <c r="BI106" s="104"/>
      <c r="BJ106" s="104"/>
      <c r="BK106" s="104"/>
      <c r="BL106" s="104"/>
      <c r="BM106" s="104"/>
      <c r="BN106" s="104"/>
      <c r="BO106" s="104"/>
      <c r="BP106" s="104"/>
      <c r="BQ106" s="104"/>
    </row>
    <row r="107" spans="2:69">
      <c r="B107" s="104"/>
      <c r="C107" s="155"/>
      <c r="D107" s="104"/>
      <c r="E107" s="104"/>
      <c r="F107" s="104"/>
      <c r="G107" s="104"/>
      <c r="H107" s="104"/>
      <c r="I107" s="104"/>
      <c r="J107" s="104"/>
      <c r="K107" s="104"/>
      <c r="L107" s="104"/>
      <c r="M107" s="147"/>
      <c r="N107" s="104"/>
      <c r="O107" s="104"/>
      <c r="P107" s="104"/>
      <c r="Q107" s="104"/>
      <c r="R107" s="104"/>
      <c r="S107" s="104"/>
      <c r="T107" s="104"/>
      <c r="U107" s="104"/>
      <c r="V107" s="104"/>
      <c r="W107" s="104"/>
      <c r="X107" s="104"/>
      <c r="Y107" s="104"/>
      <c r="Z107" s="104"/>
      <c r="AA107" s="104"/>
      <c r="AB107" s="10"/>
      <c r="AC107" s="104"/>
      <c r="AD107" s="10"/>
      <c r="AE107" s="147"/>
      <c r="AF107" s="104"/>
      <c r="AG107" s="104"/>
      <c r="AH107" s="104"/>
      <c r="AI107" s="104"/>
      <c r="AJ107" s="104"/>
      <c r="AK107" s="104"/>
      <c r="AL107" s="104"/>
      <c r="AM107" s="104"/>
      <c r="AN107" s="104"/>
      <c r="AO107" s="104"/>
      <c r="AP107" s="104"/>
      <c r="AQ107" s="104"/>
      <c r="AR107" s="104"/>
      <c r="AS107" s="104"/>
      <c r="AT107" s="104"/>
      <c r="AU107" s="104"/>
      <c r="AV107" s="104"/>
      <c r="AW107" s="104"/>
      <c r="AX107" s="104"/>
      <c r="AY107" s="104"/>
      <c r="AZ107" s="104"/>
      <c r="BA107" s="104"/>
      <c r="BB107" s="104"/>
      <c r="BC107" s="104"/>
      <c r="BD107" s="104"/>
      <c r="BE107" s="104"/>
      <c r="BF107" s="104"/>
      <c r="BG107" s="104"/>
      <c r="BH107" s="104"/>
      <c r="BI107" s="104"/>
      <c r="BJ107" s="104"/>
      <c r="BK107" s="104"/>
      <c r="BL107" s="104"/>
      <c r="BM107" s="104"/>
      <c r="BN107" s="104"/>
      <c r="BO107" s="104"/>
      <c r="BP107" s="104"/>
      <c r="BQ107" s="104"/>
    </row>
    <row r="108" spans="2:69">
      <c r="B108" s="104"/>
      <c r="C108" s="155"/>
      <c r="D108" s="104"/>
      <c r="E108" s="104"/>
      <c r="F108" s="104"/>
      <c r="G108" s="104"/>
      <c r="H108" s="104"/>
      <c r="I108" s="104"/>
      <c r="J108" s="104"/>
      <c r="K108" s="104"/>
      <c r="L108" s="104"/>
      <c r="M108" s="147"/>
      <c r="N108" s="104"/>
      <c r="O108" s="104"/>
      <c r="P108" s="104"/>
      <c r="Q108" s="104"/>
      <c r="R108" s="104"/>
      <c r="S108" s="104"/>
      <c r="T108" s="104"/>
      <c r="U108" s="104"/>
      <c r="V108" s="104"/>
      <c r="W108" s="104"/>
      <c r="X108" s="104"/>
      <c r="Y108" s="104"/>
      <c r="Z108" s="104"/>
      <c r="AA108" s="104"/>
      <c r="AB108" s="10"/>
      <c r="AC108" s="104"/>
      <c r="AD108" s="10"/>
      <c r="AE108" s="147"/>
      <c r="AF108" s="104"/>
      <c r="AG108" s="104"/>
      <c r="AH108" s="104"/>
      <c r="AI108" s="104"/>
      <c r="AJ108" s="104"/>
      <c r="AK108" s="104"/>
      <c r="AL108" s="104"/>
      <c r="AM108" s="104"/>
      <c r="AN108" s="104"/>
      <c r="AO108" s="104"/>
      <c r="AP108" s="104"/>
      <c r="AQ108" s="104"/>
      <c r="AR108" s="104"/>
      <c r="AS108" s="104"/>
      <c r="AT108" s="104"/>
      <c r="AU108" s="104"/>
      <c r="AV108" s="104"/>
      <c r="AW108" s="104"/>
      <c r="AX108" s="104"/>
      <c r="AY108" s="104"/>
      <c r="AZ108" s="104"/>
      <c r="BA108" s="104"/>
      <c r="BB108" s="104"/>
      <c r="BC108" s="104"/>
      <c r="BD108" s="104"/>
      <c r="BE108" s="104"/>
      <c r="BF108" s="104"/>
      <c r="BG108" s="104"/>
      <c r="BH108" s="104"/>
      <c r="BI108" s="104"/>
      <c r="BJ108" s="104"/>
      <c r="BK108" s="104"/>
      <c r="BL108" s="104"/>
      <c r="BM108" s="104"/>
      <c r="BN108" s="104"/>
      <c r="BO108" s="104"/>
      <c r="BP108" s="104"/>
      <c r="BQ108" s="104"/>
    </row>
    <row r="109" spans="2:69">
      <c r="B109" s="104"/>
      <c r="C109" s="155"/>
      <c r="D109" s="104"/>
      <c r="E109" s="104"/>
      <c r="F109" s="104"/>
      <c r="G109" s="104"/>
      <c r="H109" s="104"/>
      <c r="I109" s="104"/>
      <c r="J109" s="104"/>
      <c r="K109" s="104"/>
      <c r="L109" s="104"/>
      <c r="M109" s="147"/>
      <c r="N109" s="104"/>
      <c r="O109" s="104"/>
      <c r="P109" s="104"/>
      <c r="Q109" s="104"/>
      <c r="R109" s="104"/>
      <c r="S109" s="104"/>
      <c r="T109" s="104"/>
      <c r="U109" s="104"/>
      <c r="V109" s="104"/>
      <c r="W109" s="104"/>
      <c r="X109" s="104"/>
      <c r="Y109" s="104"/>
      <c r="Z109" s="104"/>
      <c r="AA109" s="104"/>
      <c r="AB109" s="10"/>
      <c r="AC109" s="104"/>
      <c r="AD109" s="10"/>
      <c r="AE109" s="147"/>
      <c r="AF109" s="104"/>
      <c r="AG109" s="104"/>
      <c r="AH109" s="104"/>
      <c r="AI109" s="104"/>
      <c r="AJ109" s="104"/>
      <c r="AK109" s="104"/>
      <c r="AL109" s="104"/>
      <c r="AM109" s="104"/>
      <c r="AN109" s="104"/>
      <c r="AO109" s="104"/>
      <c r="AP109" s="104"/>
      <c r="AQ109" s="104"/>
      <c r="AR109" s="104"/>
      <c r="AS109" s="104"/>
      <c r="AT109" s="104"/>
      <c r="AU109" s="104"/>
      <c r="AV109" s="104"/>
      <c r="AW109" s="104"/>
      <c r="AX109" s="104"/>
      <c r="AY109" s="104"/>
      <c r="AZ109" s="104"/>
      <c r="BA109" s="104"/>
      <c r="BB109" s="104"/>
      <c r="BC109" s="104"/>
      <c r="BD109" s="104"/>
      <c r="BE109" s="104"/>
      <c r="BF109" s="104"/>
      <c r="BG109" s="104"/>
      <c r="BH109" s="104"/>
      <c r="BI109" s="104"/>
      <c r="BJ109" s="104"/>
      <c r="BK109" s="104"/>
      <c r="BL109" s="104"/>
      <c r="BM109" s="104"/>
      <c r="BN109" s="104"/>
      <c r="BO109" s="104"/>
      <c r="BP109" s="104"/>
      <c r="BQ109" s="104"/>
    </row>
    <row r="110" spans="2:69">
      <c r="B110" s="104"/>
      <c r="C110" s="155"/>
      <c r="D110" s="104"/>
      <c r="E110" s="104"/>
      <c r="F110" s="104"/>
      <c r="G110" s="104"/>
      <c r="H110" s="104"/>
      <c r="I110" s="104"/>
      <c r="J110" s="104"/>
      <c r="K110" s="104"/>
      <c r="L110" s="104"/>
      <c r="M110" s="147"/>
      <c r="N110" s="104"/>
      <c r="O110" s="104"/>
      <c r="P110" s="104"/>
      <c r="Q110" s="104"/>
      <c r="R110" s="104"/>
      <c r="S110" s="104"/>
      <c r="T110" s="104"/>
      <c r="U110" s="104"/>
      <c r="V110" s="104"/>
      <c r="W110" s="104"/>
      <c r="X110" s="104"/>
      <c r="Y110" s="104"/>
      <c r="Z110" s="104"/>
      <c r="AA110" s="104"/>
      <c r="AB110" s="10"/>
      <c r="AC110" s="104"/>
      <c r="AD110" s="10"/>
      <c r="AE110" s="147"/>
      <c r="AF110" s="104"/>
      <c r="AG110" s="104"/>
      <c r="AH110" s="104"/>
      <c r="AI110" s="104"/>
      <c r="AJ110" s="104"/>
      <c r="AK110" s="104"/>
      <c r="AL110" s="104"/>
      <c r="AM110" s="104"/>
      <c r="AN110" s="104"/>
      <c r="AO110" s="104"/>
      <c r="AP110" s="104"/>
      <c r="AQ110" s="104"/>
      <c r="AR110" s="104"/>
      <c r="AS110" s="104"/>
      <c r="AT110" s="104"/>
      <c r="AU110" s="104"/>
      <c r="AV110" s="104"/>
      <c r="AW110" s="104"/>
      <c r="AX110" s="104"/>
      <c r="AY110" s="104"/>
      <c r="AZ110" s="104"/>
      <c r="BA110" s="104"/>
      <c r="BB110" s="104"/>
      <c r="BC110" s="104"/>
      <c r="BD110" s="104"/>
      <c r="BE110" s="104"/>
      <c r="BF110" s="104"/>
      <c r="BG110" s="104"/>
      <c r="BH110" s="104"/>
      <c r="BI110" s="104"/>
      <c r="BJ110" s="104"/>
      <c r="BK110" s="104"/>
      <c r="BL110" s="104"/>
      <c r="BM110" s="104"/>
      <c r="BN110" s="104"/>
      <c r="BO110" s="104"/>
      <c r="BP110" s="104"/>
      <c r="BQ110" s="104"/>
    </row>
    <row r="111" spans="2:69">
      <c r="B111" s="104"/>
      <c r="C111" s="155"/>
      <c r="D111" s="104"/>
      <c r="E111" s="104"/>
      <c r="F111" s="104"/>
      <c r="G111" s="104"/>
      <c r="H111" s="104"/>
      <c r="I111" s="104"/>
      <c r="J111" s="104"/>
      <c r="K111" s="104"/>
      <c r="L111" s="104"/>
      <c r="M111" s="147"/>
      <c r="N111" s="104"/>
      <c r="O111" s="104"/>
      <c r="P111" s="104"/>
      <c r="Q111" s="104"/>
      <c r="R111" s="104"/>
      <c r="S111" s="104"/>
      <c r="T111" s="104"/>
      <c r="U111" s="104"/>
      <c r="V111" s="104"/>
      <c r="W111" s="104"/>
      <c r="X111" s="104"/>
      <c r="Y111" s="104"/>
      <c r="Z111" s="104"/>
      <c r="AA111" s="104"/>
      <c r="AB111" s="10"/>
      <c r="AC111" s="104"/>
      <c r="AD111" s="10"/>
      <c r="AE111" s="147"/>
      <c r="AF111" s="104"/>
      <c r="AG111" s="104"/>
      <c r="AH111" s="104"/>
      <c r="AI111" s="104"/>
      <c r="AJ111" s="104"/>
      <c r="AK111" s="104"/>
      <c r="AL111" s="104"/>
      <c r="AM111" s="104"/>
      <c r="AN111" s="104"/>
      <c r="AO111" s="104"/>
      <c r="AP111" s="104"/>
      <c r="AQ111" s="104"/>
      <c r="AR111" s="104"/>
      <c r="AS111" s="104"/>
      <c r="AT111" s="104"/>
      <c r="AU111" s="104"/>
      <c r="AV111" s="104"/>
      <c r="AW111" s="104"/>
      <c r="AX111" s="104"/>
      <c r="AY111" s="104"/>
      <c r="AZ111" s="104"/>
      <c r="BA111" s="104"/>
      <c r="BB111" s="104"/>
      <c r="BC111" s="104"/>
      <c r="BD111" s="104"/>
      <c r="BE111" s="104"/>
      <c r="BF111" s="104"/>
      <c r="BG111" s="104"/>
      <c r="BH111" s="104"/>
      <c r="BI111" s="104"/>
      <c r="BJ111" s="104"/>
      <c r="BK111" s="104"/>
      <c r="BL111" s="104"/>
      <c r="BM111" s="104"/>
      <c r="BN111" s="104"/>
      <c r="BO111" s="104"/>
      <c r="BP111" s="104"/>
      <c r="BQ111" s="104"/>
    </row>
    <row r="112" spans="2:69">
      <c r="B112" s="104"/>
      <c r="C112" s="155"/>
      <c r="D112" s="104"/>
      <c r="E112" s="104"/>
      <c r="F112" s="104"/>
      <c r="G112" s="104"/>
      <c r="H112" s="104"/>
      <c r="I112" s="104"/>
      <c r="J112" s="104"/>
      <c r="K112" s="104"/>
      <c r="L112" s="104"/>
      <c r="M112" s="147"/>
      <c r="N112" s="104"/>
      <c r="O112" s="104"/>
      <c r="P112" s="104"/>
      <c r="Q112" s="104"/>
      <c r="R112" s="104"/>
      <c r="S112" s="104"/>
      <c r="T112" s="104"/>
      <c r="U112" s="104"/>
      <c r="V112" s="104"/>
      <c r="W112" s="104"/>
      <c r="X112" s="104"/>
      <c r="Y112" s="104"/>
      <c r="Z112" s="104"/>
      <c r="AA112" s="104"/>
      <c r="AB112" s="10"/>
      <c r="AC112" s="104"/>
      <c r="AD112" s="10"/>
      <c r="AE112" s="147"/>
      <c r="AF112" s="104"/>
      <c r="AG112" s="104"/>
      <c r="AH112" s="104"/>
      <c r="AI112" s="104"/>
      <c r="AJ112" s="104"/>
      <c r="AK112" s="104"/>
      <c r="AL112" s="104"/>
      <c r="AM112" s="104"/>
      <c r="AN112" s="104"/>
      <c r="AO112" s="104"/>
      <c r="AP112" s="104"/>
      <c r="AQ112" s="104"/>
      <c r="AR112" s="104"/>
      <c r="AS112" s="104"/>
      <c r="AT112" s="104"/>
      <c r="AU112" s="104"/>
      <c r="AV112" s="104"/>
      <c r="AW112" s="104"/>
      <c r="AX112" s="104"/>
      <c r="AY112" s="104"/>
      <c r="AZ112" s="104"/>
      <c r="BA112" s="104"/>
      <c r="BB112" s="104"/>
      <c r="BC112" s="104"/>
      <c r="BD112" s="104"/>
      <c r="BE112" s="104"/>
      <c r="BF112" s="104"/>
      <c r="BG112" s="104"/>
      <c r="BH112" s="104"/>
      <c r="BI112" s="104"/>
      <c r="BJ112" s="104"/>
      <c r="BK112" s="104"/>
      <c r="BL112" s="104"/>
      <c r="BM112" s="104"/>
      <c r="BN112" s="104"/>
      <c r="BO112" s="104"/>
      <c r="BP112" s="104"/>
      <c r="BQ112" s="104"/>
    </row>
    <row r="113" spans="2:69">
      <c r="B113" s="104"/>
      <c r="C113" s="155"/>
      <c r="D113" s="104"/>
      <c r="E113" s="104"/>
      <c r="F113" s="104"/>
      <c r="G113" s="104"/>
      <c r="H113" s="104"/>
      <c r="I113" s="104"/>
      <c r="J113" s="104"/>
      <c r="K113" s="104"/>
      <c r="L113" s="104"/>
      <c r="M113" s="147"/>
      <c r="N113" s="104"/>
      <c r="O113" s="104"/>
      <c r="P113" s="104"/>
      <c r="Q113" s="104"/>
      <c r="R113" s="104"/>
      <c r="S113" s="104"/>
      <c r="T113" s="104"/>
      <c r="U113" s="104"/>
      <c r="V113" s="104"/>
      <c r="W113" s="104"/>
      <c r="X113" s="104"/>
      <c r="Y113" s="104"/>
      <c r="Z113" s="104"/>
      <c r="AA113" s="104"/>
      <c r="AB113" s="10"/>
      <c r="AC113" s="104"/>
      <c r="AD113" s="10"/>
      <c r="AE113" s="147"/>
      <c r="AF113" s="104"/>
      <c r="AG113" s="104"/>
      <c r="AH113" s="104"/>
      <c r="AI113" s="104"/>
      <c r="AJ113" s="104"/>
      <c r="AK113" s="104"/>
      <c r="AL113" s="104"/>
      <c r="AM113" s="104"/>
      <c r="AN113" s="104"/>
      <c r="AO113" s="104"/>
      <c r="AP113" s="104"/>
      <c r="AQ113" s="104"/>
      <c r="AR113" s="104"/>
      <c r="AS113" s="104"/>
      <c r="AT113" s="104"/>
      <c r="AU113" s="104"/>
      <c r="AV113" s="104"/>
      <c r="AW113" s="104"/>
      <c r="AX113" s="104"/>
      <c r="AY113" s="104"/>
      <c r="AZ113" s="104"/>
      <c r="BA113" s="104"/>
      <c r="BB113" s="104"/>
      <c r="BC113" s="104"/>
      <c r="BD113" s="104"/>
      <c r="BE113" s="104"/>
      <c r="BF113" s="104"/>
      <c r="BG113" s="104"/>
      <c r="BH113" s="104"/>
      <c r="BI113" s="104"/>
      <c r="BJ113" s="104"/>
      <c r="BK113" s="104"/>
      <c r="BL113" s="104"/>
      <c r="BM113" s="104"/>
      <c r="BN113" s="104"/>
      <c r="BO113" s="104"/>
      <c r="BP113" s="104"/>
      <c r="BQ113" s="104"/>
    </row>
    <row r="114" spans="2:69">
      <c r="B114" s="104"/>
      <c r="C114" s="155"/>
      <c r="D114" s="104"/>
      <c r="E114" s="104"/>
      <c r="F114" s="104"/>
      <c r="G114" s="104"/>
      <c r="H114" s="104"/>
      <c r="I114" s="104"/>
      <c r="J114" s="104"/>
      <c r="K114" s="104"/>
      <c r="L114" s="104"/>
      <c r="M114" s="147"/>
      <c r="N114" s="104"/>
      <c r="O114" s="104"/>
      <c r="P114" s="104"/>
      <c r="Q114" s="104"/>
      <c r="R114" s="104"/>
      <c r="S114" s="104"/>
      <c r="T114" s="104"/>
      <c r="U114" s="104"/>
      <c r="V114" s="104"/>
      <c r="W114" s="104"/>
      <c r="X114" s="104"/>
      <c r="Y114" s="104"/>
      <c r="Z114" s="104"/>
      <c r="AA114" s="104"/>
      <c r="AB114" s="10"/>
      <c r="AC114" s="104"/>
      <c r="AD114" s="10"/>
      <c r="AE114" s="147"/>
      <c r="AF114" s="104"/>
      <c r="AG114" s="104"/>
      <c r="AH114" s="104"/>
      <c r="AI114" s="104"/>
      <c r="AJ114" s="104"/>
      <c r="AK114" s="104"/>
      <c r="AL114" s="104"/>
      <c r="AM114" s="104"/>
      <c r="AN114" s="104"/>
      <c r="AO114" s="104"/>
      <c r="AP114" s="104"/>
      <c r="AQ114" s="104"/>
      <c r="AR114" s="104"/>
      <c r="AS114" s="104"/>
      <c r="AT114" s="104"/>
      <c r="AU114" s="104"/>
      <c r="AV114" s="104"/>
      <c r="AW114" s="104"/>
      <c r="AX114" s="104"/>
      <c r="AY114" s="104"/>
      <c r="AZ114" s="104"/>
      <c r="BA114" s="104"/>
      <c r="BB114" s="104"/>
      <c r="BC114" s="104"/>
      <c r="BD114" s="104"/>
      <c r="BE114" s="104"/>
      <c r="BF114" s="104"/>
      <c r="BG114" s="104"/>
      <c r="BH114" s="104"/>
      <c r="BI114" s="104"/>
      <c r="BJ114" s="104"/>
      <c r="BK114" s="104"/>
      <c r="BL114" s="104"/>
      <c r="BM114" s="104"/>
      <c r="BN114" s="104"/>
      <c r="BO114" s="104"/>
      <c r="BP114" s="104"/>
      <c r="BQ114" s="104"/>
    </row>
    <row r="115" spans="2:69">
      <c r="B115" s="104"/>
      <c r="C115" s="155"/>
      <c r="D115" s="104"/>
      <c r="E115" s="104"/>
      <c r="F115" s="104"/>
      <c r="G115" s="104"/>
      <c r="H115" s="104"/>
      <c r="I115" s="104"/>
      <c r="J115" s="104"/>
      <c r="K115" s="104"/>
      <c r="L115" s="104"/>
      <c r="M115" s="147"/>
      <c r="N115" s="104"/>
      <c r="O115" s="104"/>
      <c r="P115" s="104"/>
      <c r="Q115" s="104"/>
      <c r="R115" s="104"/>
      <c r="S115" s="104"/>
      <c r="T115" s="104"/>
      <c r="U115" s="104"/>
      <c r="V115" s="104"/>
      <c r="W115" s="104"/>
      <c r="X115" s="104"/>
      <c r="Y115" s="104"/>
      <c r="Z115" s="104"/>
      <c r="AA115" s="104"/>
      <c r="AB115" s="10"/>
      <c r="AC115" s="104"/>
      <c r="AD115" s="10"/>
      <c r="AE115" s="147"/>
      <c r="AF115" s="104"/>
      <c r="AG115" s="104"/>
      <c r="AH115" s="104"/>
      <c r="AI115" s="104"/>
      <c r="AJ115" s="104"/>
      <c r="AK115" s="104"/>
      <c r="AL115" s="104"/>
      <c r="AM115" s="104"/>
      <c r="AN115" s="104"/>
      <c r="AO115" s="104"/>
      <c r="AP115" s="104"/>
      <c r="AQ115" s="104"/>
      <c r="AR115" s="104"/>
      <c r="AS115" s="104"/>
      <c r="AT115" s="104"/>
      <c r="AU115" s="104"/>
      <c r="AV115" s="104"/>
      <c r="AW115" s="104"/>
      <c r="AX115" s="104"/>
      <c r="AY115" s="104"/>
      <c r="AZ115" s="104"/>
      <c r="BA115" s="104"/>
      <c r="BB115" s="104"/>
      <c r="BC115" s="104"/>
      <c r="BD115" s="104"/>
      <c r="BE115" s="104"/>
      <c r="BF115" s="104"/>
      <c r="BG115" s="104"/>
      <c r="BH115" s="104"/>
      <c r="BI115" s="104"/>
      <c r="BJ115" s="104"/>
      <c r="BK115" s="104"/>
      <c r="BL115" s="104"/>
      <c r="BM115" s="104"/>
      <c r="BN115" s="104"/>
      <c r="BO115" s="104"/>
      <c r="BP115" s="104"/>
      <c r="BQ115" s="104"/>
    </row>
    <row r="116" spans="2:69">
      <c r="B116" s="104"/>
      <c r="C116" s="155"/>
      <c r="D116" s="104"/>
      <c r="E116" s="104"/>
      <c r="F116" s="104"/>
      <c r="G116" s="104"/>
      <c r="H116" s="104"/>
      <c r="I116" s="104"/>
      <c r="J116" s="104"/>
      <c r="K116" s="104"/>
      <c r="L116" s="104"/>
      <c r="M116" s="147"/>
      <c r="N116" s="104"/>
      <c r="O116" s="104"/>
      <c r="P116" s="104"/>
      <c r="Q116" s="104"/>
      <c r="R116" s="104"/>
      <c r="S116" s="104"/>
      <c r="T116" s="104"/>
      <c r="U116" s="104"/>
      <c r="V116" s="104"/>
      <c r="W116" s="104"/>
      <c r="X116" s="104"/>
      <c r="Y116" s="104"/>
      <c r="Z116" s="104"/>
      <c r="AA116" s="104"/>
      <c r="AB116" s="10"/>
      <c r="AC116" s="104"/>
      <c r="AD116" s="10"/>
      <c r="AE116" s="147"/>
      <c r="AF116" s="104"/>
      <c r="AG116" s="104"/>
      <c r="AH116" s="104"/>
      <c r="AI116" s="104"/>
      <c r="AJ116" s="104"/>
      <c r="AK116" s="104"/>
      <c r="AL116" s="104"/>
      <c r="AM116" s="104"/>
      <c r="AN116" s="104"/>
      <c r="AO116" s="104"/>
      <c r="AP116" s="104"/>
      <c r="AQ116" s="104"/>
      <c r="AR116" s="104"/>
      <c r="AS116" s="104"/>
      <c r="AT116" s="104"/>
      <c r="AU116" s="104"/>
      <c r="AV116" s="104"/>
      <c r="AW116" s="104"/>
      <c r="AX116" s="104"/>
      <c r="AY116" s="104"/>
      <c r="AZ116" s="104"/>
      <c r="BA116" s="104"/>
      <c r="BB116" s="104"/>
      <c r="BC116" s="104"/>
      <c r="BD116" s="104"/>
      <c r="BE116" s="104"/>
      <c r="BF116" s="104"/>
      <c r="BG116" s="104"/>
      <c r="BH116" s="104"/>
      <c r="BI116" s="104"/>
      <c r="BJ116" s="104"/>
      <c r="BK116" s="104"/>
      <c r="BL116" s="104"/>
      <c r="BM116" s="104"/>
      <c r="BN116" s="104"/>
      <c r="BO116" s="104"/>
      <c r="BP116" s="104"/>
      <c r="BQ116" s="104"/>
    </row>
    <row r="117" spans="2:69">
      <c r="B117" s="104"/>
      <c r="C117" s="155"/>
      <c r="D117" s="104"/>
      <c r="E117" s="104"/>
      <c r="F117" s="104"/>
      <c r="G117" s="104"/>
      <c r="H117" s="104"/>
      <c r="I117" s="104"/>
      <c r="J117" s="104"/>
      <c r="K117" s="104"/>
      <c r="L117" s="104"/>
      <c r="M117" s="147"/>
      <c r="N117" s="104"/>
      <c r="O117" s="104"/>
      <c r="P117" s="104"/>
      <c r="Q117" s="104"/>
      <c r="R117" s="104"/>
      <c r="S117" s="104"/>
      <c r="T117" s="104"/>
      <c r="U117" s="104"/>
      <c r="V117" s="104"/>
      <c r="W117" s="104"/>
      <c r="X117" s="104"/>
      <c r="Y117" s="104"/>
      <c r="Z117" s="104"/>
      <c r="AA117" s="104"/>
      <c r="AB117" s="10"/>
      <c r="AC117" s="104"/>
      <c r="AD117" s="10"/>
      <c r="AE117" s="147"/>
      <c r="AF117" s="104"/>
      <c r="AG117" s="104"/>
      <c r="AH117" s="104"/>
      <c r="AI117" s="104"/>
      <c r="AJ117" s="104"/>
      <c r="AK117" s="104"/>
      <c r="AL117" s="104"/>
      <c r="AM117" s="104"/>
      <c r="AN117" s="104"/>
      <c r="AO117" s="104"/>
      <c r="AP117" s="104"/>
      <c r="AQ117" s="104"/>
      <c r="AR117" s="104"/>
      <c r="AS117" s="104"/>
      <c r="AT117" s="104"/>
      <c r="AU117" s="104"/>
      <c r="AV117" s="104"/>
      <c r="AW117" s="104"/>
      <c r="AX117" s="104"/>
      <c r="AY117" s="104"/>
      <c r="AZ117" s="104"/>
      <c r="BA117" s="104"/>
      <c r="BB117" s="104"/>
      <c r="BC117" s="104"/>
      <c r="BD117" s="104"/>
      <c r="BE117" s="104"/>
      <c r="BF117" s="104"/>
      <c r="BG117" s="104"/>
      <c r="BH117" s="104"/>
      <c r="BI117" s="104"/>
      <c r="BJ117" s="104"/>
      <c r="BK117" s="104"/>
      <c r="BL117" s="104"/>
      <c r="BM117" s="104"/>
      <c r="BN117" s="104"/>
      <c r="BO117" s="104"/>
      <c r="BP117" s="104"/>
      <c r="BQ117" s="104"/>
    </row>
    <row r="118" spans="2:69">
      <c r="B118" s="104"/>
      <c r="C118" s="155"/>
      <c r="D118" s="104"/>
      <c r="E118" s="104"/>
      <c r="F118" s="104"/>
      <c r="G118" s="104"/>
      <c r="H118" s="104"/>
      <c r="I118" s="104"/>
      <c r="J118" s="104"/>
      <c r="K118" s="104"/>
      <c r="L118" s="104"/>
      <c r="M118" s="147"/>
      <c r="N118" s="104"/>
      <c r="O118" s="104"/>
      <c r="P118" s="104"/>
      <c r="Q118" s="104"/>
      <c r="R118" s="104"/>
      <c r="S118" s="104"/>
      <c r="T118" s="104"/>
      <c r="U118" s="104"/>
      <c r="V118" s="104"/>
      <c r="W118" s="104"/>
      <c r="X118" s="104"/>
      <c r="Y118" s="104"/>
      <c r="Z118" s="104"/>
      <c r="AA118" s="104"/>
      <c r="AB118" s="10"/>
      <c r="AC118" s="104"/>
      <c r="AD118" s="10"/>
      <c r="AE118" s="147"/>
      <c r="AF118" s="104"/>
      <c r="AG118" s="104"/>
      <c r="AH118" s="104"/>
      <c r="AI118" s="104"/>
      <c r="AJ118" s="104"/>
      <c r="AK118" s="104"/>
      <c r="AL118" s="104"/>
      <c r="AM118" s="104"/>
      <c r="AN118" s="104"/>
      <c r="AO118" s="104"/>
      <c r="AP118" s="104"/>
      <c r="AQ118" s="104"/>
      <c r="AR118" s="104"/>
      <c r="AS118" s="104"/>
      <c r="AT118" s="104"/>
      <c r="AU118" s="104"/>
      <c r="AV118" s="104"/>
      <c r="AW118" s="104"/>
      <c r="AX118" s="104"/>
      <c r="AY118" s="104"/>
      <c r="AZ118" s="104"/>
      <c r="BA118" s="104"/>
      <c r="BB118" s="104"/>
      <c r="BC118" s="104"/>
      <c r="BD118" s="104"/>
      <c r="BE118" s="104"/>
      <c r="BF118" s="104"/>
      <c r="BG118" s="104"/>
      <c r="BH118" s="104"/>
      <c r="BI118" s="104"/>
      <c r="BJ118" s="104"/>
      <c r="BK118" s="104"/>
      <c r="BL118" s="104"/>
      <c r="BM118" s="104"/>
      <c r="BN118" s="104"/>
      <c r="BO118" s="104"/>
      <c r="BP118" s="104"/>
      <c r="BQ118" s="104"/>
    </row>
    <row r="119" spans="2:69">
      <c r="B119" s="104"/>
      <c r="C119" s="155"/>
      <c r="D119" s="104"/>
      <c r="E119" s="104"/>
      <c r="F119" s="104"/>
      <c r="G119" s="104"/>
      <c r="H119" s="104"/>
      <c r="I119" s="104"/>
      <c r="J119" s="104"/>
      <c r="K119" s="104"/>
      <c r="L119" s="104"/>
      <c r="M119" s="147"/>
      <c r="N119" s="104"/>
      <c r="O119" s="104"/>
      <c r="P119" s="104"/>
      <c r="Q119" s="104"/>
      <c r="R119" s="104"/>
      <c r="S119" s="104"/>
      <c r="T119" s="104"/>
      <c r="U119" s="104"/>
      <c r="V119" s="104"/>
      <c r="W119" s="104"/>
      <c r="X119" s="104"/>
      <c r="Y119" s="104"/>
      <c r="Z119" s="104"/>
      <c r="AA119" s="104"/>
      <c r="AB119" s="10"/>
      <c r="AC119" s="104"/>
      <c r="AD119" s="10"/>
      <c r="AE119" s="147"/>
      <c r="AF119" s="104"/>
      <c r="AG119" s="104"/>
      <c r="AH119" s="104"/>
      <c r="AI119" s="104"/>
      <c r="AJ119" s="104"/>
      <c r="AK119" s="104"/>
      <c r="AL119" s="104"/>
      <c r="AM119" s="104"/>
      <c r="AN119" s="104"/>
      <c r="AO119" s="104"/>
      <c r="AP119" s="104"/>
      <c r="AQ119" s="104"/>
      <c r="AR119" s="104"/>
      <c r="AS119" s="104"/>
      <c r="AT119" s="104"/>
      <c r="AU119" s="104"/>
      <c r="AV119" s="104"/>
      <c r="AW119" s="104"/>
      <c r="AX119" s="104"/>
      <c r="AY119" s="104"/>
      <c r="AZ119" s="104"/>
      <c r="BA119" s="104"/>
      <c r="BB119" s="104"/>
      <c r="BC119" s="104"/>
      <c r="BD119" s="104"/>
      <c r="BE119" s="104"/>
      <c r="BF119" s="104"/>
      <c r="BG119" s="104"/>
      <c r="BH119" s="104"/>
      <c r="BI119" s="104"/>
      <c r="BJ119" s="104"/>
      <c r="BK119" s="104"/>
      <c r="BL119" s="104"/>
      <c r="BM119" s="104"/>
      <c r="BN119" s="104"/>
      <c r="BO119" s="104"/>
      <c r="BP119" s="104"/>
      <c r="BQ119" s="104"/>
    </row>
    <row r="120" spans="2:69">
      <c r="B120" s="104"/>
      <c r="C120" s="155"/>
      <c r="D120" s="104"/>
      <c r="E120" s="104"/>
      <c r="F120" s="104"/>
      <c r="G120" s="104"/>
      <c r="H120" s="104"/>
      <c r="I120" s="104"/>
      <c r="J120" s="104"/>
      <c r="K120" s="104"/>
      <c r="L120" s="104"/>
      <c r="M120" s="147"/>
      <c r="N120" s="104"/>
      <c r="O120" s="104"/>
      <c r="P120" s="104"/>
      <c r="Q120" s="104"/>
      <c r="R120" s="104"/>
      <c r="S120" s="104"/>
      <c r="T120" s="104"/>
      <c r="U120" s="104"/>
      <c r="V120" s="104"/>
      <c r="W120" s="104"/>
      <c r="X120" s="104"/>
      <c r="Y120" s="104"/>
      <c r="Z120" s="104"/>
      <c r="AA120" s="104"/>
      <c r="AB120" s="10"/>
      <c r="AC120" s="104"/>
      <c r="AD120" s="10"/>
      <c r="AE120" s="147"/>
      <c r="AF120" s="104"/>
      <c r="AG120" s="104"/>
      <c r="AH120" s="104"/>
      <c r="AI120" s="104"/>
      <c r="AJ120" s="104"/>
      <c r="AK120" s="104"/>
      <c r="AL120" s="104"/>
      <c r="AM120" s="104"/>
      <c r="AN120" s="104"/>
      <c r="AO120" s="104"/>
      <c r="AP120" s="104"/>
      <c r="AQ120" s="104"/>
      <c r="AR120" s="104"/>
      <c r="AS120" s="104"/>
      <c r="AT120" s="104"/>
      <c r="AU120" s="104"/>
      <c r="AV120" s="104"/>
      <c r="AW120" s="104"/>
      <c r="AX120" s="104"/>
      <c r="AY120" s="104"/>
      <c r="AZ120" s="104"/>
      <c r="BA120" s="104"/>
      <c r="BB120" s="104"/>
      <c r="BC120" s="104"/>
      <c r="BD120" s="104"/>
      <c r="BE120" s="104"/>
      <c r="BF120" s="104"/>
      <c r="BG120" s="104"/>
      <c r="BH120" s="104"/>
      <c r="BI120" s="104"/>
      <c r="BJ120" s="104"/>
      <c r="BK120" s="104"/>
      <c r="BL120" s="104"/>
      <c r="BM120" s="104"/>
      <c r="BN120" s="104"/>
      <c r="BO120" s="104"/>
      <c r="BP120" s="104"/>
      <c r="BQ120" s="104"/>
    </row>
    <row r="121" spans="2:69">
      <c r="B121" s="104"/>
      <c r="C121" s="155"/>
      <c r="D121" s="104"/>
      <c r="E121" s="104"/>
      <c r="F121" s="104"/>
      <c r="G121" s="104"/>
      <c r="H121" s="104"/>
      <c r="I121" s="104"/>
      <c r="J121" s="104"/>
      <c r="K121" s="104"/>
      <c r="L121" s="104"/>
      <c r="M121" s="147"/>
      <c r="N121" s="104"/>
      <c r="O121" s="104"/>
      <c r="P121" s="104"/>
      <c r="Q121" s="104"/>
      <c r="R121" s="104"/>
      <c r="S121" s="104"/>
      <c r="T121" s="104"/>
      <c r="U121" s="104"/>
      <c r="V121" s="104"/>
      <c r="W121" s="104"/>
      <c r="X121" s="104"/>
      <c r="Y121" s="104"/>
      <c r="Z121" s="104"/>
      <c r="AA121" s="104"/>
      <c r="AB121" s="10"/>
      <c r="AC121" s="104"/>
      <c r="AD121" s="10"/>
      <c r="AE121" s="147"/>
      <c r="AF121" s="104"/>
      <c r="AG121" s="104"/>
      <c r="AH121" s="104"/>
      <c r="AI121" s="104"/>
      <c r="AJ121" s="104"/>
      <c r="AK121" s="104"/>
      <c r="AL121" s="104"/>
      <c r="AM121" s="104"/>
      <c r="AN121" s="104"/>
      <c r="AO121" s="104"/>
      <c r="AP121" s="104"/>
      <c r="AQ121" s="104"/>
      <c r="AR121" s="104"/>
      <c r="AS121" s="104"/>
      <c r="AT121" s="104"/>
      <c r="AU121" s="104"/>
      <c r="AV121" s="104"/>
      <c r="AW121" s="104"/>
      <c r="AX121" s="104"/>
      <c r="AY121" s="104"/>
      <c r="AZ121" s="104"/>
      <c r="BA121" s="104"/>
      <c r="BB121" s="104"/>
      <c r="BC121" s="104"/>
      <c r="BD121" s="104"/>
      <c r="BE121" s="104"/>
      <c r="BF121" s="104"/>
      <c r="BG121" s="104"/>
      <c r="BH121" s="104"/>
      <c r="BI121" s="104"/>
      <c r="BJ121" s="104"/>
      <c r="BK121" s="104"/>
      <c r="BL121" s="104"/>
      <c r="BM121" s="104"/>
      <c r="BN121" s="104"/>
      <c r="BO121" s="104"/>
      <c r="BP121" s="104"/>
      <c r="BQ121" s="104"/>
    </row>
    <row r="122" spans="2:69">
      <c r="B122" s="104"/>
      <c r="C122" s="155"/>
      <c r="D122" s="104"/>
      <c r="E122" s="104"/>
      <c r="F122" s="104"/>
      <c r="G122" s="104"/>
      <c r="H122" s="104"/>
      <c r="I122" s="104"/>
      <c r="J122" s="104"/>
      <c r="K122" s="104"/>
      <c r="L122" s="104"/>
      <c r="M122" s="147"/>
      <c r="N122" s="104"/>
      <c r="O122" s="104"/>
      <c r="P122" s="104"/>
      <c r="Q122" s="104"/>
      <c r="R122" s="104"/>
      <c r="S122" s="104"/>
      <c r="T122" s="104"/>
      <c r="U122" s="104"/>
      <c r="V122" s="104"/>
      <c r="W122" s="104"/>
      <c r="X122" s="104"/>
      <c r="Y122" s="104"/>
      <c r="Z122" s="104"/>
      <c r="AA122" s="104"/>
      <c r="AB122" s="10"/>
      <c r="AC122" s="104"/>
      <c r="AD122" s="10"/>
      <c r="AE122" s="147"/>
      <c r="AF122" s="104"/>
      <c r="AG122" s="104"/>
      <c r="AH122" s="104"/>
      <c r="AI122" s="104"/>
      <c r="AJ122" s="104"/>
      <c r="AK122" s="104"/>
      <c r="AL122" s="104"/>
      <c r="AM122" s="104"/>
      <c r="AN122" s="104"/>
      <c r="AO122" s="104"/>
      <c r="AP122" s="104"/>
      <c r="AQ122" s="104"/>
      <c r="AR122" s="104"/>
      <c r="AS122" s="104"/>
      <c r="AT122" s="104"/>
      <c r="AU122" s="104"/>
      <c r="AV122" s="104"/>
      <c r="AW122" s="104"/>
      <c r="AX122" s="104"/>
      <c r="AY122" s="104"/>
      <c r="AZ122" s="104"/>
      <c r="BA122" s="104"/>
      <c r="BB122" s="104"/>
      <c r="BC122" s="104"/>
      <c r="BD122" s="104"/>
      <c r="BE122" s="104"/>
      <c r="BF122" s="104"/>
      <c r="BG122" s="104"/>
      <c r="BH122" s="104"/>
      <c r="BI122" s="104"/>
      <c r="BJ122" s="104"/>
      <c r="BK122" s="104"/>
      <c r="BL122" s="104"/>
      <c r="BM122" s="104"/>
      <c r="BN122" s="104"/>
      <c r="BO122" s="104"/>
      <c r="BP122" s="104"/>
      <c r="BQ122" s="104"/>
    </row>
    <row r="123" spans="2:69">
      <c r="B123" s="104"/>
      <c r="C123" s="155"/>
      <c r="D123" s="104"/>
      <c r="E123" s="104"/>
      <c r="F123" s="104"/>
      <c r="G123" s="104"/>
      <c r="H123" s="104"/>
      <c r="I123" s="104"/>
      <c r="J123" s="104"/>
      <c r="K123" s="104"/>
      <c r="L123" s="104"/>
      <c r="M123" s="147"/>
      <c r="N123" s="104"/>
      <c r="O123" s="104"/>
      <c r="P123" s="104"/>
      <c r="Q123" s="104"/>
      <c r="R123" s="104"/>
      <c r="S123" s="104"/>
      <c r="T123" s="104"/>
      <c r="U123" s="104"/>
      <c r="V123" s="104"/>
      <c r="W123" s="104"/>
      <c r="X123" s="104"/>
      <c r="Y123" s="104"/>
      <c r="Z123" s="104"/>
      <c r="AA123" s="104"/>
      <c r="AB123" s="10"/>
      <c r="AC123" s="104"/>
      <c r="AD123" s="10"/>
      <c r="AE123" s="147"/>
      <c r="AF123" s="104"/>
      <c r="AG123" s="104"/>
      <c r="AH123" s="104"/>
      <c r="AI123" s="104"/>
      <c r="AJ123" s="104"/>
      <c r="AK123" s="104"/>
      <c r="AL123" s="104"/>
      <c r="AM123" s="104"/>
      <c r="AN123" s="104"/>
      <c r="AO123" s="104"/>
      <c r="AP123" s="104"/>
      <c r="AQ123" s="104"/>
      <c r="AR123" s="104"/>
      <c r="AS123" s="104"/>
      <c r="AT123" s="104"/>
      <c r="AU123" s="104"/>
      <c r="AV123" s="104"/>
      <c r="AW123" s="104"/>
      <c r="AX123" s="104"/>
      <c r="AY123" s="104"/>
      <c r="AZ123" s="104"/>
      <c r="BA123" s="104"/>
      <c r="BB123" s="104"/>
      <c r="BC123" s="104"/>
      <c r="BD123" s="104"/>
      <c r="BE123" s="104"/>
      <c r="BF123" s="104"/>
      <c r="BG123" s="104"/>
      <c r="BH123" s="104"/>
      <c r="BI123" s="104"/>
      <c r="BJ123" s="104"/>
      <c r="BK123" s="104"/>
      <c r="BL123" s="104"/>
      <c r="BM123" s="104"/>
      <c r="BN123" s="104"/>
      <c r="BO123" s="104"/>
      <c r="BP123" s="104"/>
      <c r="BQ123" s="104"/>
    </row>
    <row r="124" spans="2:69">
      <c r="B124" s="104"/>
      <c r="C124" s="155"/>
      <c r="D124" s="104"/>
      <c r="E124" s="104"/>
      <c r="F124" s="104"/>
      <c r="G124" s="104"/>
      <c r="H124" s="104"/>
      <c r="I124" s="104"/>
      <c r="J124" s="104"/>
      <c r="K124" s="104"/>
      <c r="L124" s="104"/>
      <c r="M124" s="147"/>
      <c r="N124" s="104"/>
      <c r="O124" s="104"/>
      <c r="P124" s="104"/>
      <c r="Q124" s="104"/>
      <c r="R124" s="104"/>
      <c r="S124" s="104"/>
      <c r="T124" s="104"/>
      <c r="U124" s="104"/>
      <c r="V124" s="104"/>
      <c r="W124" s="104"/>
      <c r="X124" s="104"/>
      <c r="Y124" s="104"/>
      <c r="Z124" s="104"/>
      <c r="AA124" s="104"/>
      <c r="AB124" s="10"/>
      <c r="AC124" s="104"/>
      <c r="AD124" s="10"/>
      <c r="AE124" s="147"/>
      <c r="AF124" s="104"/>
      <c r="AG124" s="104"/>
      <c r="AH124" s="104"/>
      <c r="AI124" s="104"/>
      <c r="AJ124" s="104"/>
      <c r="AK124" s="104"/>
      <c r="AL124" s="104"/>
      <c r="AM124" s="104"/>
      <c r="AN124" s="104"/>
      <c r="AO124" s="104"/>
      <c r="AP124" s="104"/>
      <c r="AQ124" s="104"/>
      <c r="AR124" s="104"/>
      <c r="AS124" s="104"/>
      <c r="AT124" s="104"/>
      <c r="AU124" s="104"/>
      <c r="AV124" s="104"/>
      <c r="AW124" s="104"/>
      <c r="AX124" s="104"/>
      <c r="AY124" s="104"/>
      <c r="AZ124" s="104"/>
      <c r="BA124" s="104"/>
      <c r="BB124" s="104"/>
      <c r="BC124" s="104"/>
      <c r="BD124" s="104"/>
      <c r="BE124" s="104"/>
      <c r="BF124" s="104"/>
      <c r="BG124" s="104"/>
      <c r="BH124" s="104"/>
      <c r="BI124" s="104"/>
      <c r="BJ124" s="104"/>
      <c r="BK124" s="104"/>
      <c r="BL124" s="104"/>
      <c r="BM124" s="104"/>
      <c r="BN124" s="104"/>
      <c r="BO124" s="104"/>
      <c r="BP124" s="104"/>
      <c r="BQ124" s="104"/>
    </row>
    <row r="125" spans="2:69">
      <c r="B125" s="104"/>
      <c r="C125" s="155"/>
      <c r="D125" s="104"/>
      <c r="E125" s="104"/>
      <c r="F125" s="104"/>
      <c r="G125" s="104"/>
      <c r="H125" s="104"/>
      <c r="I125" s="104"/>
      <c r="J125" s="104"/>
      <c r="K125" s="104"/>
      <c r="L125" s="104"/>
      <c r="M125" s="147"/>
      <c r="N125" s="104"/>
      <c r="O125" s="104"/>
      <c r="P125" s="104"/>
      <c r="Q125" s="104"/>
      <c r="R125" s="104"/>
      <c r="S125" s="104"/>
      <c r="T125" s="104"/>
      <c r="U125" s="104"/>
      <c r="V125" s="104"/>
      <c r="W125" s="104"/>
      <c r="X125" s="104"/>
      <c r="Y125" s="104"/>
      <c r="Z125" s="104"/>
      <c r="AA125" s="104"/>
      <c r="AB125" s="10"/>
      <c r="AC125" s="104"/>
      <c r="AD125" s="10"/>
      <c r="AE125" s="147"/>
      <c r="AF125" s="104"/>
      <c r="AG125" s="104"/>
      <c r="AH125" s="104"/>
      <c r="AI125" s="104"/>
      <c r="AJ125" s="104"/>
      <c r="AK125" s="104"/>
      <c r="AL125" s="104"/>
      <c r="AM125" s="104"/>
      <c r="AN125" s="104"/>
      <c r="AO125" s="104"/>
      <c r="AP125" s="104"/>
      <c r="AQ125" s="104"/>
      <c r="AR125" s="104"/>
      <c r="AS125" s="104"/>
      <c r="AT125" s="104"/>
      <c r="AU125" s="104"/>
      <c r="AV125" s="104"/>
      <c r="AW125" s="104"/>
      <c r="AX125" s="104"/>
      <c r="AY125" s="104"/>
      <c r="AZ125" s="104"/>
      <c r="BA125" s="104"/>
      <c r="BB125" s="104"/>
      <c r="BC125" s="104"/>
      <c r="BD125" s="104"/>
      <c r="BE125" s="104"/>
      <c r="BF125" s="104"/>
      <c r="BG125" s="104"/>
      <c r="BH125" s="104"/>
      <c r="BI125" s="104"/>
      <c r="BJ125" s="104"/>
      <c r="BK125" s="104"/>
      <c r="BL125" s="104"/>
      <c r="BM125" s="104"/>
      <c r="BN125" s="104"/>
      <c r="BO125" s="104"/>
      <c r="BP125" s="104"/>
      <c r="BQ125" s="104"/>
    </row>
    <row r="126" spans="2:69">
      <c r="B126" s="104"/>
      <c r="C126" s="155"/>
      <c r="D126" s="104"/>
      <c r="E126" s="104"/>
      <c r="F126" s="104"/>
      <c r="G126" s="104"/>
      <c r="H126" s="104"/>
      <c r="I126" s="104"/>
      <c r="J126" s="104"/>
      <c r="K126" s="104"/>
      <c r="L126" s="104"/>
      <c r="M126" s="147"/>
      <c r="N126" s="104"/>
      <c r="O126" s="104"/>
      <c r="P126" s="104"/>
      <c r="Q126" s="104"/>
      <c r="R126" s="104"/>
      <c r="S126" s="104"/>
      <c r="T126" s="104"/>
      <c r="U126" s="104"/>
      <c r="V126" s="104"/>
      <c r="W126" s="104"/>
      <c r="X126" s="104"/>
      <c r="Y126" s="104"/>
      <c r="Z126" s="104"/>
      <c r="AA126" s="104"/>
      <c r="AB126" s="10"/>
      <c r="AC126" s="104"/>
      <c r="AD126" s="10"/>
      <c r="AE126" s="147"/>
      <c r="AF126" s="104"/>
      <c r="AG126" s="104"/>
      <c r="AH126" s="104"/>
      <c r="AI126" s="104"/>
      <c r="AJ126" s="104"/>
      <c r="AK126" s="104"/>
      <c r="AL126" s="104"/>
      <c r="AM126" s="104"/>
      <c r="AN126" s="104"/>
      <c r="AO126" s="104"/>
      <c r="AP126" s="104"/>
      <c r="AQ126" s="104"/>
      <c r="AR126" s="104"/>
      <c r="AS126" s="104"/>
      <c r="AT126" s="104"/>
      <c r="AU126" s="104"/>
      <c r="AV126" s="104"/>
      <c r="AW126" s="104"/>
      <c r="AX126" s="104"/>
      <c r="AY126" s="104"/>
      <c r="AZ126" s="104"/>
      <c r="BA126" s="104"/>
      <c r="BB126" s="104"/>
      <c r="BC126" s="104"/>
      <c r="BD126" s="104"/>
      <c r="BE126" s="104"/>
      <c r="BF126" s="104"/>
      <c r="BG126" s="104"/>
      <c r="BH126" s="104"/>
      <c r="BI126" s="104"/>
      <c r="BJ126" s="104"/>
      <c r="BK126" s="104"/>
      <c r="BL126" s="104"/>
      <c r="BM126" s="104"/>
      <c r="BN126" s="104"/>
      <c r="BO126" s="104"/>
      <c r="BP126" s="104"/>
      <c r="BQ126" s="104"/>
    </row>
    <row r="127" spans="2:69">
      <c r="B127" s="104"/>
      <c r="C127" s="155"/>
      <c r="D127" s="104"/>
      <c r="E127" s="104"/>
      <c r="F127" s="104"/>
      <c r="G127" s="104"/>
      <c r="H127" s="104"/>
      <c r="I127" s="104"/>
      <c r="J127" s="104"/>
      <c r="K127" s="104"/>
      <c r="L127" s="104"/>
      <c r="M127" s="147"/>
      <c r="N127" s="104"/>
      <c r="O127" s="104"/>
      <c r="P127" s="104"/>
      <c r="Q127" s="104"/>
      <c r="R127" s="104"/>
      <c r="S127" s="104"/>
      <c r="T127" s="104"/>
      <c r="U127" s="104"/>
      <c r="V127" s="104"/>
      <c r="W127" s="104"/>
      <c r="X127" s="104"/>
      <c r="Y127" s="104"/>
      <c r="Z127" s="104"/>
      <c r="AA127" s="104"/>
      <c r="AB127" s="10"/>
      <c r="AC127" s="104"/>
      <c r="AD127" s="10"/>
      <c r="AE127" s="147"/>
      <c r="AF127" s="104"/>
      <c r="AG127" s="104"/>
      <c r="AH127" s="104"/>
      <c r="AI127" s="104"/>
      <c r="AJ127" s="104"/>
      <c r="AK127" s="104"/>
      <c r="AL127" s="104"/>
      <c r="AM127" s="104"/>
      <c r="AN127" s="104"/>
      <c r="AO127" s="104"/>
      <c r="AP127" s="104"/>
      <c r="AQ127" s="104"/>
      <c r="AR127" s="104"/>
      <c r="AS127" s="104"/>
      <c r="AT127" s="104"/>
      <c r="AU127" s="104"/>
      <c r="AV127" s="104"/>
      <c r="AW127" s="104"/>
      <c r="AX127" s="104"/>
      <c r="AY127" s="104"/>
      <c r="AZ127" s="104"/>
      <c r="BA127" s="104"/>
      <c r="BB127" s="104"/>
      <c r="BC127" s="104"/>
      <c r="BD127" s="104"/>
      <c r="BE127" s="104"/>
      <c r="BF127" s="104"/>
      <c r="BG127" s="104"/>
      <c r="BH127" s="104"/>
      <c r="BI127" s="104"/>
      <c r="BJ127" s="104"/>
      <c r="BK127" s="104"/>
      <c r="BL127" s="104"/>
      <c r="BM127" s="104"/>
      <c r="BN127" s="104"/>
      <c r="BO127" s="104"/>
      <c r="BP127" s="104"/>
      <c r="BQ127" s="104"/>
    </row>
    <row r="128" spans="2:69">
      <c r="B128" s="104"/>
      <c r="C128" s="155"/>
      <c r="D128" s="104"/>
      <c r="E128" s="104"/>
      <c r="F128" s="104"/>
      <c r="G128" s="104"/>
      <c r="H128" s="104"/>
      <c r="I128" s="104"/>
      <c r="J128" s="104"/>
      <c r="K128" s="104"/>
      <c r="L128" s="104"/>
      <c r="M128" s="147"/>
      <c r="N128" s="104"/>
      <c r="O128" s="104"/>
      <c r="P128" s="104"/>
      <c r="Q128" s="104"/>
      <c r="R128" s="104"/>
      <c r="S128" s="104"/>
      <c r="T128" s="104"/>
      <c r="U128" s="104"/>
      <c r="V128" s="104"/>
      <c r="W128" s="104"/>
      <c r="X128" s="104"/>
      <c r="Y128" s="104"/>
      <c r="Z128" s="104"/>
      <c r="AA128" s="104"/>
      <c r="AB128" s="10"/>
      <c r="AC128" s="104"/>
      <c r="AD128" s="10"/>
      <c r="AE128" s="147"/>
      <c r="AF128" s="104"/>
      <c r="AG128" s="104"/>
      <c r="AH128" s="104"/>
      <c r="AI128" s="104"/>
      <c r="AJ128" s="104"/>
      <c r="AK128" s="104"/>
      <c r="AL128" s="104"/>
      <c r="AM128" s="104"/>
      <c r="AN128" s="104"/>
      <c r="AO128" s="104"/>
      <c r="AP128" s="104"/>
      <c r="AQ128" s="104"/>
      <c r="AR128" s="104"/>
      <c r="AS128" s="104"/>
      <c r="AT128" s="104"/>
      <c r="AU128" s="104"/>
      <c r="AV128" s="104"/>
      <c r="AW128" s="104"/>
      <c r="AX128" s="104"/>
      <c r="AY128" s="104"/>
      <c r="AZ128" s="104"/>
      <c r="BA128" s="104"/>
      <c r="BB128" s="104"/>
      <c r="BC128" s="104"/>
      <c r="BD128" s="104"/>
      <c r="BE128" s="104"/>
      <c r="BF128" s="104"/>
      <c r="BG128" s="104"/>
      <c r="BH128" s="104"/>
      <c r="BI128" s="104"/>
      <c r="BJ128" s="104"/>
      <c r="BK128" s="104"/>
      <c r="BL128" s="104"/>
      <c r="BM128" s="104"/>
      <c r="BN128" s="104"/>
      <c r="BO128" s="104"/>
      <c r="BP128" s="104"/>
      <c r="BQ128" s="104"/>
    </row>
    <row r="129" spans="2:69">
      <c r="B129" s="104"/>
      <c r="C129" s="155"/>
      <c r="D129" s="104"/>
      <c r="E129" s="104"/>
      <c r="F129" s="104"/>
      <c r="G129" s="104"/>
      <c r="H129" s="104"/>
      <c r="I129" s="104"/>
      <c r="J129" s="104"/>
      <c r="K129" s="104"/>
      <c r="L129" s="104"/>
      <c r="M129" s="147"/>
      <c r="N129" s="104"/>
      <c r="O129" s="104"/>
      <c r="P129" s="104"/>
      <c r="Q129" s="104"/>
      <c r="R129" s="104"/>
      <c r="S129" s="104"/>
      <c r="T129" s="104"/>
      <c r="U129" s="104"/>
      <c r="V129" s="104"/>
      <c r="W129" s="104"/>
      <c r="X129" s="104"/>
      <c r="Y129" s="104"/>
      <c r="Z129" s="104"/>
      <c r="AA129" s="104"/>
      <c r="AB129" s="10"/>
      <c r="AC129" s="104"/>
      <c r="AD129" s="10"/>
      <c r="AE129" s="147"/>
      <c r="AF129" s="104"/>
      <c r="AG129" s="104"/>
      <c r="AH129" s="104"/>
      <c r="AI129" s="104"/>
      <c r="AJ129" s="104"/>
      <c r="AK129" s="104"/>
      <c r="AL129" s="104"/>
      <c r="AM129" s="104"/>
      <c r="AN129" s="104"/>
      <c r="AO129" s="104"/>
      <c r="AP129" s="104"/>
      <c r="AQ129" s="104"/>
      <c r="AR129" s="104"/>
      <c r="AS129" s="104"/>
      <c r="AT129" s="104"/>
      <c r="AU129" s="104"/>
      <c r="AV129" s="104"/>
      <c r="AW129" s="104"/>
      <c r="AX129" s="104"/>
      <c r="AY129" s="104"/>
      <c r="AZ129" s="104"/>
      <c r="BA129" s="104"/>
      <c r="BB129" s="104"/>
      <c r="BC129" s="104"/>
      <c r="BD129" s="104"/>
      <c r="BE129" s="104"/>
      <c r="BF129" s="104"/>
      <c r="BG129" s="104"/>
      <c r="BH129" s="104"/>
      <c r="BI129" s="104"/>
      <c r="BJ129" s="104"/>
      <c r="BK129" s="104"/>
      <c r="BL129" s="104"/>
      <c r="BM129" s="104"/>
      <c r="BN129" s="104"/>
      <c r="BO129" s="104"/>
      <c r="BP129" s="104"/>
      <c r="BQ129" s="104"/>
    </row>
    <row r="130" spans="2:69">
      <c r="B130" s="104"/>
      <c r="C130" s="155"/>
      <c r="D130" s="104"/>
      <c r="E130" s="104"/>
      <c r="F130" s="104"/>
      <c r="G130" s="104"/>
      <c r="H130" s="104"/>
      <c r="I130" s="104"/>
      <c r="J130" s="104"/>
      <c r="K130" s="104"/>
      <c r="L130" s="104"/>
      <c r="M130" s="147"/>
      <c r="N130" s="104"/>
      <c r="O130" s="104"/>
      <c r="P130" s="104"/>
      <c r="Q130" s="104"/>
      <c r="R130" s="104"/>
      <c r="S130" s="104"/>
      <c r="T130" s="104"/>
      <c r="U130" s="104"/>
      <c r="V130" s="104"/>
      <c r="W130" s="104"/>
      <c r="X130" s="104"/>
      <c r="Y130" s="104"/>
      <c r="Z130" s="104"/>
      <c r="AA130" s="104"/>
      <c r="AB130" s="10"/>
      <c r="AC130" s="104"/>
      <c r="AD130" s="10"/>
      <c r="AE130" s="147"/>
      <c r="AF130" s="104"/>
      <c r="AG130" s="104"/>
      <c r="AH130" s="104"/>
      <c r="AI130" s="104"/>
      <c r="AJ130" s="104"/>
      <c r="AK130" s="104"/>
      <c r="AL130" s="104"/>
      <c r="AM130" s="104"/>
      <c r="AN130" s="104"/>
      <c r="AO130" s="104"/>
      <c r="AP130" s="104"/>
      <c r="AQ130" s="104"/>
      <c r="AR130" s="104"/>
      <c r="AS130" s="104"/>
      <c r="AT130" s="104"/>
      <c r="AU130" s="104"/>
      <c r="AV130" s="104"/>
      <c r="AW130" s="104"/>
      <c r="AX130" s="104"/>
      <c r="AY130" s="104"/>
      <c r="AZ130" s="104"/>
      <c r="BA130" s="104"/>
      <c r="BB130" s="104"/>
      <c r="BC130" s="104"/>
      <c r="BD130" s="104"/>
      <c r="BE130" s="104"/>
      <c r="BF130" s="104"/>
      <c r="BG130" s="104"/>
      <c r="BH130" s="104"/>
      <c r="BI130" s="104"/>
      <c r="BJ130" s="104"/>
      <c r="BK130" s="104"/>
      <c r="BL130" s="104"/>
      <c r="BM130" s="104"/>
      <c r="BN130" s="104"/>
      <c r="BO130" s="104"/>
      <c r="BP130" s="104"/>
      <c r="BQ130" s="104"/>
    </row>
    <row r="131" spans="2:69">
      <c r="B131" s="104"/>
      <c r="C131" s="155"/>
      <c r="D131" s="104"/>
      <c r="E131" s="104"/>
      <c r="F131" s="104"/>
      <c r="G131" s="104"/>
      <c r="H131" s="104"/>
      <c r="I131" s="104"/>
      <c r="J131" s="104"/>
      <c r="K131" s="104"/>
      <c r="L131" s="104"/>
      <c r="M131" s="147"/>
      <c r="N131" s="104"/>
      <c r="O131" s="104"/>
      <c r="P131" s="104"/>
      <c r="Q131" s="104"/>
      <c r="R131" s="104"/>
      <c r="S131" s="104"/>
      <c r="T131" s="104"/>
      <c r="U131" s="104"/>
      <c r="V131" s="104"/>
      <c r="W131" s="104"/>
      <c r="X131" s="104"/>
      <c r="Y131" s="104"/>
      <c r="Z131" s="104"/>
      <c r="AA131" s="104"/>
      <c r="AB131" s="10"/>
      <c r="AC131" s="104"/>
      <c r="AD131" s="10"/>
      <c r="AE131" s="147"/>
      <c r="AF131" s="104"/>
      <c r="AG131" s="104"/>
      <c r="AH131" s="104"/>
      <c r="AI131" s="104"/>
      <c r="AJ131" s="104"/>
      <c r="AK131" s="104"/>
      <c r="AL131" s="104"/>
      <c r="AM131" s="104"/>
      <c r="AN131" s="104"/>
      <c r="AO131" s="104"/>
      <c r="AP131" s="104"/>
      <c r="AQ131" s="104"/>
      <c r="AR131" s="104"/>
      <c r="AS131" s="104"/>
      <c r="AT131" s="104"/>
      <c r="AU131" s="104"/>
      <c r="AV131" s="104"/>
      <c r="AW131" s="104"/>
      <c r="AX131" s="104"/>
      <c r="AY131" s="104"/>
      <c r="AZ131" s="104"/>
      <c r="BA131" s="104"/>
      <c r="BB131" s="104"/>
      <c r="BC131" s="104"/>
      <c r="BD131" s="104"/>
      <c r="BE131" s="104"/>
      <c r="BF131" s="104"/>
      <c r="BG131" s="104"/>
      <c r="BH131" s="104"/>
      <c r="BI131" s="104"/>
      <c r="BJ131" s="104"/>
      <c r="BK131" s="104"/>
      <c r="BL131" s="104"/>
      <c r="BM131" s="104"/>
      <c r="BN131" s="104"/>
      <c r="BO131" s="104"/>
      <c r="BP131" s="104"/>
      <c r="BQ131" s="104"/>
    </row>
    <row r="132" spans="2:69">
      <c r="B132" s="104"/>
      <c r="C132" s="155"/>
      <c r="D132" s="104"/>
      <c r="E132" s="104"/>
      <c r="F132" s="104"/>
      <c r="G132" s="104"/>
      <c r="H132" s="104"/>
      <c r="I132" s="104"/>
      <c r="J132" s="104"/>
      <c r="K132" s="104"/>
      <c r="L132" s="104"/>
      <c r="M132" s="147"/>
      <c r="N132" s="104"/>
      <c r="O132" s="104"/>
      <c r="P132" s="104"/>
      <c r="Q132" s="104"/>
      <c r="R132" s="104"/>
      <c r="S132" s="104"/>
      <c r="T132" s="104"/>
      <c r="U132" s="104"/>
      <c r="V132" s="104"/>
      <c r="W132" s="104"/>
      <c r="X132" s="104"/>
      <c r="Y132" s="104"/>
      <c r="Z132" s="104"/>
      <c r="AA132" s="104"/>
      <c r="AB132" s="10"/>
      <c r="AC132" s="104"/>
      <c r="AD132" s="10"/>
      <c r="AE132" s="147"/>
      <c r="AF132" s="104"/>
      <c r="AG132" s="104"/>
      <c r="AH132" s="104"/>
      <c r="AI132" s="104"/>
      <c r="AJ132" s="104"/>
      <c r="AK132" s="104"/>
      <c r="AL132" s="104"/>
      <c r="AM132" s="104"/>
      <c r="AN132" s="104"/>
      <c r="AO132" s="104"/>
      <c r="AP132" s="104"/>
      <c r="AQ132" s="104"/>
      <c r="AR132" s="104"/>
      <c r="AS132" s="104"/>
      <c r="AT132" s="104"/>
      <c r="AU132" s="104"/>
      <c r="AV132" s="104"/>
      <c r="AW132" s="104"/>
      <c r="AX132" s="104"/>
      <c r="AY132" s="104"/>
      <c r="AZ132" s="104"/>
      <c r="BA132" s="104"/>
      <c r="BB132" s="104"/>
      <c r="BC132" s="104"/>
      <c r="BD132" s="104"/>
      <c r="BE132" s="104"/>
      <c r="BF132" s="104"/>
      <c r="BG132" s="104"/>
      <c r="BH132" s="104"/>
      <c r="BI132" s="104"/>
      <c r="BJ132" s="104"/>
      <c r="BK132" s="104"/>
      <c r="BL132" s="104"/>
      <c r="BM132" s="104"/>
      <c r="BN132" s="104"/>
      <c r="BO132" s="104"/>
      <c r="BP132" s="104"/>
      <c r="BQ132" s="104"/>
    </row>
    <row r="133" spans="2:69">
      <c r="B133" s="104"/>
      <c r="C133" s="155"/>
      <c r="D133" s="104"/>
      <c r="E133" s="104"/>
      <c r="F133" s="104"/>
      <c r="G133" s="104"/>
      <c r="H133" s="104"/>
      <c r="I133" s="104"/>
      <c r="J133" s="104"/>
      <c r="K133" s="104"/>
      <c r="L133" s="104"/>
      <c r="M133" s="147"/>
      <c r="N133" s="104"/>
      <c r="O133" s="104"/>
      <c r="P133" s="104"/>
      <c r="Q133" s="104"/>
      <c r="R133" s="104"/>
      <c r="S133" s="104"/>
      <c r="T133" s="104"/>
      <c r="U133" s="104"/>
      <c r="V133" s="104"/>
      <c r="W133" s="104"/>
      <c r="X133" s="104"/>
      <c r="Y133" s="104"/>
      <c r="Z133" s="104"/>
      <c r="AA133" s="104"/>
      <c r="AB133" s="10"/>
      <c r="AC133" s="104"/>
      <c r="AD133" s="10"/>
      <c r="AE133" s="147"/>
      <c r="AF133" s="104"/>
      <c r="AG133" s="104"/>
      <c r="AH133" s="104"/>
      <c r="AI133" s="104"/>
      <c r="AJ133" s="104"/>
      <c r="AK133" s="104"/>
      <c r="AL133" s="104"/>
      <c r="AM133" s="104"/>
      <c r="AN133" s="104"/>
      <c r="AO133" s="104"/>
      <c r="AP133" s="104"/>
      <c r="AQ133" s="104"/>
      <c r="AR133" s="104"/>
      <c r="AS133" s="104"/>
      <c r="AT133" s="104"/>
      <c r="AU133" s="104"/>
      <c r="AV133" s="104"/>
      <c r="AW133" s="104"/>
      <c r="AX133" s="104"/>
      <c r="AY133" s="104"/>
      <c r="AZ133" s="104"/>
      <c r="BA133" s="104"/>
      <c r="BB133" s="104"/>
      <c r="BC133" s="104"/>
      <c r="BD133" s="104"/>
      <c r="BE133" s="104"/>
      <c r="BF133" s="104"/>
      <c r="BG133" s="104"/>
      <c r="BH133" s="104"/>
      <c r="BI133" s="104"/>
      <c r="BJ133" s="104"/>
      <c r="BK133" s="104"/>
      <c r="BL133" s="104"/>
      <c r="BM133" s="104"/>
      <c r="BN133" s="104"/>
      <c r="BO133" s="104"/>
      <c r="BP133" s="104"/>
      <c r="BQ133" s="104"/>
    </row>
    <row r="134" spans="2:69">
      <c r="B134" s="104"/>
      <c r="C134" s="155"/>
      <c r="D134" s="104"/>
      <c r="E134" s="104"/>
      <c r="F134" s="104"/>
      <c r="G134" s="104"/>
      <c r="H134" s="104"/>
      <c r="I134" s="104"/>
      <c r="J134" s="104"/>
      <c r="K134" s="104"/>
      <c r="L134" s="104"/>
      <c r="M134" s="147"/>
      <c r="N134" s="104"/>
      <c r="O134" s="104"/>
      <c r="P134" s="104"/>
      <c r="Q134" s="104"/>
      <c r="R134" s="104"/>
      <c r="S134" s="104"/>
      <c r="T134" s="104"/>
      <c r="U134" s="104"/>
      <c r="V134" s="104"/>
      <c r="W134" s="104"/>
      <c r="X134" s="104"/>
      <c r="Y134" s="104"/>
      <c r="Z134" s="104"/>
      <c r="AA134" s="104"/>
      <c r="AB134" s="10"/>
      <c r="AC134" s="104"/>
      <c r="AD134" s="10"/>
      <c r="AE134" s="147"/>
      <c r="AF134" s="104"/>
      <c r="AG134" s="104"/>
      <c r="AH134" s="104"/>
      <c r="AI134" s="104"/>
      <c r="AJ134" s="104"/>
      <c r="AK134" s="104"/>
      <c r="AL134" s="104"/>
      <c r="AM134" s="104"/>
      <c r="AN134" s="104"/>
      <c r="AO134" s="104"/>
      <c r="AP134" s="104"/>
      <c r="AQ134" s="104"/>
      <c r="AR134" s="104"/>
      <c r="AS134" s="104"/>
      <c r="AT134" s="104"/>
      <c r="AU134" s="104"/>
      <c r="AV134" s="104"/>
      <c r="AW134" s="104"/>
      <c r="AX134" s="104"/>
      <c r="AY134" s="104"/>
      <c r="AZ134" s="104"/>
      <c r="BA134" s="104"/>
      <c r="BB134" s="104"/>
      <c r="BC134" s="104"/>
      <c r="BD134" s="104"/>
      <c r="BE134" s="104"/>
      <c r="BF134" s="104"/>
      <c r="BG134" s="104"/>
      <c r="BH134" s="104"/>
      <c r="BI134" s="104"/>
      <c r="BJ134" s="104"/>
      <c r="BK134" s="104"/>
      <c r="BL134" s="104"/>
      <c r="BM134" s="104"/>
      <c r="BN134" s="104"/>
      <c r="BO134" s="104"/>
      <c r="BP134" s="104"/>
      <c r="BQ134" s="104"/>
    </row>
    <row r="135" spans="2:69">
      <c r="B135" s="104"/>
      <c r="C135" s="155"/>
      <c r="D135" s="104"/>
      <c r="E135" s="104"/>
      <c r="F135" s="104"/>
      <c r="G135" s="104"/>
      <c r="H135" s="104"/>
      <c r="I135" s="104"/>
      <c r="J135" s="104"/>
      <c r="K135" s="104"/>
      <c r="L135" s="104"/>
      <c r="M135" s="147"/>
      <c r="N135" s="104"/>
      <c r="O135" s="104"/>
      <c r="P135" s="104"/>
      <c r="Q135" s="104"/>
      <c r="R135" s="104"/>
      <c r="S135" s="104"/>
      <c r="T135" s="104"/>
      <c r="U135" s="104"/>
      <c r="V135" s="104"/>
      <c r="W135" s="104"/>
      <c r="X135" s="104"/>
      <c r="Y135" s="104"/>
      <c r="Z135" s="104"/>
      <c r="AA135" s="104"/>
      <c r="AB135" s="10"/>
      <c r="AC135" s="104"/>
      <c r="AD135" s="10"/>
      <c r="AE135" s="147"/>
      <c r="AF135" s="104"/>
      <c r="AG135" s="104"/>
      <c r="AH135" s="104"/>
      <c r="AI135" s="104"/>
      <c r="AJ135" s="104"/>
      <c r="AK135" s="104"/>
      <c r="AL135" s="104"/>
      <c r="AM135" s="104"/>
      <c r="AN135" s="104"/>
      <c r="AO135" s="104"/>
      <c r="AP135" s="104"/>
      <c r="AQ135" s="104"/>
      <c r="AR135" s="104"/>
      <c r="AS135" s="104"/>
      <c r="AT135" s="104"/>
      <c r="AU135" s="104"/>
      <c r="AV135" s="104"/>
      <c r="AW135" s="104"/>
      <c r="AX135" s="104"/>
      <c r="AY135" s="104"/>
      <c r="AZ135" s="104"/>
      <c r="BA135" s="104"/>
      <c r="BB135" s="104"/>
      <c r="BC135" s="104"/>
      <c r="BD135" s="104"/>
      <c r="BE135" s="104"/>
      <c r="BF135" s="104"/>
      <c r="BG135" s="104"/>
      <c r="BH135" s="104"/>
      <c r="BI135" s="104"/>
      <c r="BJ135" s="104"/>
      <c r="BK135" s="104"/>
      <c r="BL135" s="104"/>
      <c r="BM135" s="104"/>
      <c r="BN135" s="104"/>
      <c r="BO135" s="104"/>
      <c r="BP135" s="104"/>
      <c r="BQ135" s="104"/>
    </row>
    <row r="136" spans="2:69">
      <c r="B136" s="104"/>
      <c r="C136" s="155"/>
      <c r="D136" s="104"/>
      <c r="E136" s="104"/>
      <c r="F136" s="104"/>
      <c r="G136" s="104"/>
      <c r="H136" s="104"/>
      <c r="I136" s="104"/>
      <c r="J136" s="104"/>
      <c r="K136" s="104"/>
      <c r="L136" s="104"/>
      <c r="M136" s="147"/>
      <c r="N136" s="104"/>
      <c r="O136" s="104"/>
      <c r="P136" s="104"/>
      <c r="Q136" s="104"/>
      <c r="R136" s="104"/>
      <c r="S136" s="104"/>
      <c r="T136" s="104"/>
      <c r="U136" s="104"/>
      <c r="V136" s="104"/>
      <c r="W136" s="104"/>
      <c r="X136" s="104"/>
      <c r="Y136" s="104"/>
      <c r="Z136" s="104"/>
      <c r="AA136" s="104"/>
      <c r="AB136" s="10"/>
      <c r="AC136" s="104"/>
      <c r="AD136" s="10"/>
      <c r="AE136" s="147"/>
      <c r="AF136" s="104"/>
      <c r="AG136" s="104"/>
      <c r="AH136" s="104"/>
      <c r="AI136" s="104"/>
      <c r="AJ136" s="104"/>
      <c r="AK136" s="104"/>
      <c r="AL136" s="104"/>
      <c r="AM136" s="104"/>
      <c r="AN136" s="104"/>
      <c r="AO136" s="104"/>
      <c r="AP136" s="104"/>
      <c r="AQ136" s="104"/>
      <c r="AR136" s="104"/>
      <c r="AS136" s="104"/>
      <c r="AT136" s="104"/>
      <c r="AU136" s="104"/>
      <c r="AV136" s="104"/>
      <c r="AW136" s="104"/>
      <c r="AX136" s="104"/>
      <c r="AY136" s="104"/>
      <c r="AZ136" s="104"/>
      <c r="BA136" s="104"/>
      <c r="BB136" s="104"/>
      <c r="BC136" s="104"/>
      <c r="BD136" s="104"/>
      <c r="BE136" s="104"/>
      <c r="BF136" s="104"/>
      <c r="BG136" s="104"/>
      <c r="BH136" s="104"/>
      <c r="BI136" s="104"/>
      <c r="BJ136" s="104"/>
      <c r="BK136" s="104"/>
      <c r="BL136" s="104"/>
      <c r="BM136" s="104"/>
      <c r="BN136" s="104"/>
      <c r="BO136" s="104"/>
      <c r="BP136" s="104"/>
      <c r="BQ136" s="104"/>
    </row>
    <row r="137" spans="2:69">
      <c r="B137" s="104"/>
      <c r="C137" s="155"/>
      <c r="D137" s="104"/>
      <c r="E137" s="104"/>
      <c r="F137" s="104"/>
      <c r="G137" s="104"/>
      <c r="H137" s="104"/>
      <c r="I137" s="104"/>
      <c r="J137" s="104"/>
      <c r="K137" s="104"/>
      <c r="L137" s="104"/>
      <c r="M137" s="147"/>
      <c r="N137" s="104"/>
      <c r="O137" s="104"/>
      <c r="P137" s="104"/>
      <c r="Q137" s="104"/>
      <c r="R137" s="104"/>
      <c r="S137" s="104"/>
      <c r="T137" s="104"/>
      <c r="U137" s="104"/>
      <c r="V137" s="104"/>
      <c r="W137" s="104"/>
      <c r="X137" s="104"/>
      <c r="Y137" s="104"/>
      <c r="Z137" s="104"/>
      <c r="AA137" s="104"/>
      <c r="AB137" s="10"/>
      <c r="AC137" s="104"/>
      <c r="AD137" s="10"/>
      <c r="AE137" s="147"/>
      <c r="AF137" s="104"/>
      <c r="AG137" s="104"/>
      <c r="AH137" s="104"/>
      <c r="AI137" s="104"/>
      <c r="AJ137" s="104"/>
      <c r="AK137" s="104"/>
      <c r="AL137" s="104"/>
      <c r="AM137" s="104"/>
      <c r="AN137" s="104"/>
      <c r="AO137" s="104"/>
      <c r="AP137" s="104"/>
      <c r="AQ137" s="104"/>
      <c r="AR137" s="104"/>
      <c r="AS137" s="104"/>
      <c r="AT137" s="104"/>
      <c r="AU137" s="104"/>
      <c r="AV137" s="104"/>
      <c r="AW137" s="104"/>
      <c r="AX137" s="104"/>
      <c r="AY137" s="104"/>
      <c r="AZ137" s="104"/>
      <c r="BA137" s="104"/>
      <c r="BB137" s="104"/>
      <c r="BC137" s="104"/>
      <c r="BD137" s="104"/>
      <c r="BE137" s="104"/>
      <c r="BF137" s="104"/>
      <c r="BG137" s="104"/>
      <c r="BH137" s="104"/>
      <c r="BI137" s="104"/>
      <c r="BJ137" s="104"/>
      <c r="BK137" s="104"/>
      <c r="BL137" s="104"/>
      <c r="BM137" s="104"/>
      <c r="BN137" s="104"/>
      <c r="BO137" s="104"/>
      <c r="BP137" s="104"/>
      <c r="BQ137" s="104"/>
    </row>
    <row r="138" spans="2:69">
      <c r="B138" s="104"/>
      <c r="C138" s="155"/>
      <c r="D138" s="104"/>
      <c r="E138" s="104"/>
      <c r="F138" s="104"/>
      <c r="G138" s="104"/>
      <c r="H138" s="104"/>
      <c r="I138" s="104"/>
      <c r="J138" s="104"/>
      <c r="K138" s="104"/>
      <c r="L138" s="104"/>
      <c r="M138" s="147"/>
      <c r="N138" s="104"/>
      <c r="O138" s="104"/>
      <c r="P138" s="104"/>
      <c r="Q138" s="104"/>
      <c r="R138" s="104"/>
      <c r="S138" s="104"/>
      <c r="T138" s="104"/>
      <c r="U138" s="104"/>
      <c r="V138" s="104"/>
      <c r="W138" s="104"/>
      <c r="X138" s="104"/>
      <c r="Y138" s="104"/>
      <c r="Z138" s="104"/>
      <c r="AA138" s="104"/>
      <c r="AB138" s="10"/>
      <c r="AC138" s="104"/>
      <c r="AD138" s="10"/>
      <c r="AE138" s="147"/>
      <c r="AF138" s="104"/>
      <c r="AG138" s="104"/>
      <c r="AH138" s="104"/>
      <c r="AI138" s="104"/>
      <c r="AJ138" s="104"/>
      <c r="AK138" s="104"/>
      <c r="AL138" s="104"/>
      <c r="AM138" s="104"/>
      <c r="AN138" s="104"/>
      <c r="AO138" s="104"/>
      <c r="AP138" s="104"/>
      <c r="AQ138" s="104"/>
      <c r="AR138" s="104"/>
      <c r="AS138" s="104"/>
      <c r="AT138" s="104"/>
      <c r="AU138" s="104"/>
      <c r="AV138" s="104"/>
      <c r="AW138" s="104"/>
      <c r="AX138" s="104"/>
      <c r="AY138" s="104"/>
      <c r="AZ138" s="104"/>
      <c r="BA138" s="104"/>
      <c r="BB138" s="104"/>
      <c r="BC138" s="104"/>
      <c r="BD138" s="104"/>
      <c r="BE138" s="104"/>
      <c r="BF138" s="104"/>
      <c r="BG138" s="104"/>
      <c r="BH138" s="104"/>
      <c r="BI138" s="104"/>
      <c r="BJ138" s="104"/>
      <c r="BK138" s="104"/>
      <c r="BL138" s="104"/>
      <c r="BM138" s="104"/>
      <c r="BN138" s="104"/>
      <c r="BO138" s="104"/>
      <c r="BP138" s="104"/>
      <c r="BQ138" s="104"/>
    </row>
    <row r="139" spans="2:69">
      <c r="B139" s="104"/>
      <c r="C139" s="155"/>
      <c r="D139" s="104"/>
      <c r="E139" s="104"/>
      <c r="F139" s="104"/>
      <c r="G139" s="104"/>
      <c r="H139" s="104"/>
      <c r="I139" s="104"/>
      <c r="J139" s="104"/>
      <c r="K139" s="104"/>
      <c r="L139" s="104"/>
      <c r="M139" s="147"/>
      <c r="N139" s="104"/>
      <c r="O139" s="104"/>
      <c r="P139" s="104"/>
      <c r="Q139" s="104"/>
      <c r="R139" s="104"/>
      <c r="S139" s="104"/>
      <c r="T139" s="104"/>
      <c r="U139" s="104"/>
      <c r="V139" s="104"/>
      <c r="W139" s="104"/>
      <c r="X139" s="104"/>
      <c r="Y139" s="104"/>
      <c r="Z139" s="104"/>
      <c r="AA139" s="104"/>
      <c r="AB139" s="10"/>
      <c r="AC139" s="104"/>
      <c r="AD139" s="10"/>
      <c r="AE139" s="147"/>
      <c r="AF139" s="104"/>
      <c r="AG139" s="104"/>
      <c r="AH139" s="104"/>
      <c r="AI139" s="104"/>
      <c r="AJ139" s="104"/>
      <c r="AK139" s="104"/>
      <c r="AL139" s="104"/>
      <c r="AM139" s="104"/>
      <c r="AN139" s="104"/>
      <c r="AO139" s="104"/>
      <c r="AP139" s="104"/>
      <c r="AQ139" s="104"/>
      <c r="AR139" s="104"/>
      <c r="AS139" s="104"/>
      <c r="AT139" s="104"/>
      <c r="AU139" s="104"/>
      <c r="AV139" s="104"/>
      <c r="AW139" s="104"/>
      <c r="AX139" s="104"/>
      <c r="AY139" s="104"/>
      <c r="AZ139" s="104"/>
      <c r="BA139" s="104"/>
      <c r="BB139" s="104"/>
      <c r="BC139" s="104"/>
      <c r="BD139" s="104"/>
      <c r="BE139" s="104"/>
      <c r="BF139" s="104"/>
      <c r="BG139" s="104"/>
      <c r="BH139" s="104"/>
      <c r="BI139" s="104"/>
      <c r="BJ139" s="104"/>
      <c r="BK139" s="104"/>
      <c r="BL139" s="104"/>
      <c r="BM139" s="104"/>
      <c r="BN139" s="104"/>
      <c r="BO139" s="104"/>
      <c r="BP139" s="104"/>
      <c r="BQ139" s="104"/>
    </row>
    <row r="140" spans="2:69">
      <c r="B140" s="104"/>
      <c r="C140" s="155"/>
      <c r="D140" s="104"/>
      <c r="E140" s="104"/>
      <c r="F140" s="104"/>
      <c r="G140" s="104"/>
      <c r="H140" s="104"/>
      <c r="I140" s="104"/>
      <c r="J140" s="104"/>
      <c r="K140" s="104"/>
      <c r="L140" s="104"/>
      <c r="M140" s="147"/>
      <c r="N140" s="104"/>
      <c r="O140" s="104"/>
      <c r="P140" s="104"/>
      <c r="Q140" s="104"/>
      <c r="R140" s="104"/>
      <c r="S140" s="104"/>
      <c r="T140" s="104"/>
      <c r="U140" s="104"/>
      <c r="V140" s="104"/>
      <c r="W140" s="104"/>
      <c r="X140" s="104"/>
      <c r="Y140" s="104"/>
      <c r="Z140" s="104"/>
      <c r="AA140" s="104"/>
      <c r="AB140" s="10"/>
      <c r="AC140" s="104"/>
      <c r="AD140" s="10"/>
      <c r="AE140" s="147"/>
      <c r="AF140" s="104"/>
      <c r="AG140" s="104"/>
      <c r="AH140" s="104"/>
      <c r="AI140" s="104"/>
      <c r="AJ140" s="104"/>
      <c r="AK140" s="104"/>
      <c r="AL140" s="104"/>
      <c r="AM140" s="104"/>
      <c r="AN140" s="104"/>
      <c r="AO140" s="104"/>
      <c r="AP140" s="104"/>
      <c r="AQ140" s="104"/>
      <c r="AR140" s="104"/>
      <c r="AS140" s="104"/>
      <c r="AT140" s="104"/>
      <c r="AU140" s="104"/>
      <c r="AV140" s="104"/>
      <c r="AW140" s="104"/>
      <c r="AX140" s="104"/>
      <c r="AY140" s="104"/>
      <c r="AZ140" s="104"/>
      <c r="BA140" s="104"/>
      <c r="BB140" s="104"/>
      <c r="BC140" s="104"/>
      <c r="BD140" s="104"/>
      <c r="BE140" s="104"/>
      <c r="BF140" s="104"/>
      <c r="BG140" s="104"/>
      <c r="BH140" s="104"/>
      <c r="BI140" s="104"/>
      <c r="BJ140" s="104"/>
      <c r="BK140" s="104"/>
      <c r="BL140" s="104"/>
      <c r="BM140" s="104"/>
      <c r="BN140" s="104"/>
      <c r="BO140" s="104"/>
      <c r="BP140" s="104"/>
      <c r="BQ140" s="104"/>
    </row>
    <row r="141" spans="2:69">
      <c r="B141" s="104"/>
      <c r="C141" s="155"/>
      <c r="D141" s="104"/>
      <c r="E141" s="104"/>
      <c r="F141" s="104"/>
      <c r="G141" s="104"/>
      <c r="H141" s="104"/>
      <c r="I141" s="104"/>
      <c r="J141" s="104"/>
      <c r="K141" s="104"/>
      <c r="L141" s="104"/>
      <c r="M141" s="147"/>
      <c r="N141" s="104"/>
      <c r="O141" s="104"/>
      <c r="P141" s="104"/>
      <c r="Q141" s="104"/>
      <c r="R141" s="104"/>
      <c r="S141" s="104"/>
      <c r="T141" s="104"/>
      <c r="U141" s="104"/>
      <c r="V141" s="104"/>
      <c r="W141" s="104"/>
      <c r="X141" s="104"/>
      <c r="Y141" s="104"/>
      <c r="Z141" s="104"/>
      <c r="AA141" s="104"/>
      <c r="AB141" s="10"/>
      <c r="AC141" s="104"/>
      <c r="AD141" s="10"/>
      <c r="AE141" s="147"/>
      <c r="AF141" s="104"/>
      <c r="AG141" s="104"/>
      <c r="AH141" s="104"/>
      <c r="AI141" s="104"/>
      <c r="AJ141" s="104"/>
      <c r="AK141" s="104"/>
      <c r="AL141" s="104"/>
      <c r="AM141" s="104"/>
      <c r="AN141" s="104"/>
      <c r="AO141" s="104"/>
      <c r="AP141" s="104"/>
      <c r="AQ141" s="104"/>
      <c r="AR141" s="104"/>
      <c r="AS141" s="104"/>
      <c r="AT141" s="104"/>
      <c r="AU141" s="104"/>
      <c r="AV141" s="104"/>
      <c r="AW141" s="104"/>
      <c r="AX141" s="104"/>
      <c r="AY141" s="104"/>
      <c r="AZ141" s="104"/>
      <c r="BA141" s="104"/>
      <c r="BB141" s="104"/>
      <c r="BC141" s="104"/>
      <c r="BD141" s="104"/>
      <c r="BE141" s="104"/>
      <c r="BF141" s="104"/>
      <c r="BG141" s="104"/>
      <c r="BH141" s="104"/>
      <c r="BI141" s="104"/>
      <c r="BJ141" s="104"/>
      <c r="BK141" s="104"/>
      <c r="BL141" s="104"/>
      <c r="BM141" s="104"/>
      <c r="BN141" s="104"/>
      <c r="BO141" s="104"/>
      <c r="BP141" s="104"/>
      <c r="BQ141" s="104"/>
    </row>
    <row r="142" spans="2:69">
      <c r="B142" s="104"/>
      <c r="C142" s="155"/>
      <c r="D142" s="104"/>
      <c r="E142" s="104"/>
      <c r="F142" s="104"/>
      <c r="G142" s="104"/>
      <c r="H142" s="104"/>
      <c r="I142" s="104"/>
      <c r="J142" s="104"/>
      <c r="K142" s="104"/>
      <c r="L142" s="104"/>
      <c r="M142" s="147"/>
      <c r="N142" s="104"/>
      <c r="O142" s="104"/>
      <c r="P142" s="104"/>
      <c r="Q142" s="104"/>
      <c r="R142" s="104"/>
      <c r="S142" s="104"/>
      <c r="T142" s="104"/>
      <c r="U142" s="104"/>
      <c r="V142" s="104"/>
      <c r="W142" s="104"/>
      <c r="X142" s="104"/>
      <c r="Y142" s="104"/>
      <c r="Z142" s="104"/>
      <c r="AA142" s="104"/>
      <c r="AB142" s="10"/>
      <c r="AC142" s="104"/>
      <c r="AD142" s="10"/>
      <c r="AE142" s="147"/>
      <c r="AF142" s="104"/>
      <c r="AG142" s="104"/>
      <c r="AH142" s="104"/>
      <c r="AI142" s="104"/>
      <c r="AJ142" s="104"/>
      <c r="AK142" s="104"/>
      <c r="AL142" s="104"/>
      <c r="AM142" s="104"/>
      <c r="AN142" s="104"/>
      <c r="AO142" s="104"/>
      <c r="AP142" s="104"/>
      <c r="AQ142" s="104"/>
      <c r="AR142" s="104"/>
      <c r="AS142" s="104"/>
      <c r="AT142" s="104"/>
      <c r="AU142" s="104"/>
      <c r="AV142" s="104"/>
      <c r="AW142" s="104"/>
      <c r="AX142" s="104"/>
      <c r="AY142" s="104"/>
      <c r="AZ142" s="104"/>
      <c r="BA142" s="104"/>
      <c r="BB142" s="104"/>
      <c r="BC142" s="104"/>
      <c r="BD142" s="104"/>
      <c r="BE142" s="104"/>
      <c r="BF142" s="104"/>
      <c r="BG142" s="104"/>
      <c r="BH142" s="104"/>
      <c r="BI142" s="104"/>
      <c r="BJ142" s="104"/>
      <c r="BK142" s="104"/>
      <c r="BL142" s="104"/>
      <c r="BM142" s="104"/>
      <c r="BN142" s="104"/>
      <c r="BO142" s="104"/>
      <c r="BP142" s="104"/>
      <c r="BQ142" s="104"/>
    </row>
    <row r="143" spans="2:69">
      <c r="B143" s="104"/>
      <c r="C143" s="155"/>
      <c r="D143" s="104"/>
      <c r="E143" s="104"/>
      <c r="F143" s="104"/>
      <c r="G143" s="104"/>
      <c r="H143" s="104"/>
      <c r="I143" s="104"/>
      <c r="J143" s="104"/>
      <c r="K143" s="104"/>
      <c r="L143" s="104"/>
      <c r="M143" s="147"/>
      <c r="N143" s="104"/>
      <c r="O143" s="104"/>
      <c r="P143" s="104"/>
      <c r="Q143" s="104"/>
      <c r="R143" s="104"/>
      <c r="S143" s="104"/>
      <c r="T143" s="104"/>
      <c r="U143" s="104"/>
      <c r="V143" s="104"/>
      <c r="W143" s="104"/>
      <c r="X143" s="104"/>
      <c r="Y143" s="104"/>
      <c r="Z143" s="104"/>
      <c r="AA143" s="104"/>
      <c r="AB143" s="10"/>
      <c r="AC143" s="104"/>
      <c r="AD143" s="10"/>
      <c r="AE143" s="147"/>
      <c r="AF143" s="104"/>
      <c r="AG143" s="104"/>
      <c r="AH143" s="104"/>
      <c r="AI143" s="104"/>
      <c r="AJ143" s="104"/>
      <c r="AK143" s="104"/>
      <c r="AL143" s="104"/>
      <c r="AM143" s="104"/>
      <c r="AN143" s="104"/>
      <c r="AO143" s="104"/>
      <c r="AP143" s="104"/>
      <c r="AQ143" s="104"/>
      <c r="AR143" s="104"/>
      <c r="AS143" s="104"/>
      <c r="AT143" s="104"/>
      <c r="AU143" s="104"/>
      <c r="AV143" s="104"/>
      <c r="AW143" s="104"/>
      <c r="AX143" s="104"/>
      <c r="AY143" s="104"/>
      <c r="AZ143" s="104"/>
      <c r="BA143" s="104"/>
      <c r="BB143" s="104"/>
      <c r="BC143" s="104"/>
      <c r="BD143" s="104"/>
      <c r="BE143" s="104"/>
      <c r="BF143" s="104"/>
      <c r="BG143" s="104"/>
      <c r="BH143" s="104"/>
      <c r="BI143" s="104"/>
      <c r="BJ143" s="104"/>
      <c r="BK143" s="104"/>
      <c r="BL143" s="104"/>
      <c r="BM143" s="104"/>
      <c r="BN143" s="104"/>
      <c r="BO143" s="104"/>
      <c r="BP143" s="104"/>
      <c r="BQ143" s="104"/>
    </row>
    <row r="144" spans="2:69">
      <c r="B144" s="104"/>
      <c r="C144" s="155"/>
      <c r="D144" s="104"/>
      <c r="E144" s="104"/>
      <c r="F144" s="104"/>
      <c r="G144" s="104"/>
      <c r="H144" s="104"/>
      <c r="I144" s="104"/>
      <c r="J144" s="104"/>
      <c r="K144" s="104"/>
      <c r="L144" s="104"/>
      <c r="M144" s="147"/>
      <c r="N144" s="104"/>
      <c r="O144" s="104"/>
      <c r="P144" s="104"/>
      <c r="Q144" s="104"/>
      <c r="R144" s="104"/>
      <c r="S144" s="104"/>
      <c r="T144" s="104"/>
      <c r="U144" s="104"/>
      <c r="V144" s="104"/>
      <c r="W144" s="104"/>
      <c r="X144" s="104"/>
      <c r="Y144" s="104"/>
      <c r="Z144" s="104"/>
      <c r="AA144" s="104"/>
      <c r="AB144" s="10"/>
      <c r="AC144" s="104"/>
      <c r="AD144" s="10"/>
      <c r="AE144" s="147"/>
      <c r="AF144" s="104"/>
      <c r="AG144" s="104"/>
      <c r="AH144" s="104"/>
      <c r="AI144" s="104"/>
      <c r="AJ144" s="104"/>
      <c r="AK144" s="104"/>
      <c r="AL144" s="104"/>
      <c r="AM144" s="104"/>
      <c r="AN144" s="104"/>
      <c r="AO144" s="104"/>
      <c r="AP144" s="104"/>
      <c r="AQ144" s="104"/>
      <c r="AR144" s="104"/>
      <c r="AS144" s="104"/>
      <c r="AT144" s="104"/>
      <c r="AU144" s="104"/>
      <c r="AV144" s="104"/>
      <c r="AW144" s="104"/>
      <c r="AX144" s="104"/>
      <c r="AY144" s="104"/>
      <c r="AZ144" s="104"/>
      <c r="BA144" s="104"/>
      <c r="BB144" s="104"/>
      <c r="BC144" s="104"/>
      <c r="BD144" s="104"/>
      <c r="BE144" s="104"/>
      <c r="BF144" s="104"/>
      <c r="BG144" s="104"/>
      <c r="BH144" s="104"/>
      <c r="BI144" s="104"/>
      <c r="BJ144" s="104"/>
      <c r="BK144" s="104"/>
      <c r="BL144" s="104"/>
      <c r="BM144" s="104"/>
      <c r="BN144" s="104"/>
      <c r="BO144" s="104"/>
      <c r="BP144" s="104"/>
      <c r="BQ144" s="104"/>
    </row>
    <row r="145" spans="2:69">
      <c r="B145" s="104"/>
      <c r="C145" s="155"/>
      <c r="D145" s="104"/>
      <c r="E145" s="104"/>
      <c r="F145" s="104"/>
      <c r="G145" s="104"/>
      <c r="H145" s="104"/>
      <c r="I145" s="104"/>
      <c r="J145" s="104"/>
      <c r="K145" s="104"/>
      <c r="L145" s="104"/>
      <c r="M145" s="147"/>
      <c r="N145" s="104"/>
      <c r="O145" s="104"/>
      <c r="P145" s="104"/>
      <c r="Q145" s="104"/>
      <c r="R145" s="104"/>
      <c r="S145" s="104"/>
      <c r="T145" s="104"/>
      <c r="U145" s="104"/>
      <c r="V145" s="104"/>
      <c r="W145" s="104"/>
      <c r="X145" s="104"/>
      <c r="Y145" s="104"/>
      <c r="Z145" s="104"/>
      <c r="AA145" s="104"/>
      <c r="AB145" s="10"/>
      <c r="AC145" s="104"/>
      <c r="AD145" s="10"/>
      <c r="AE145" s="147"/>
      <c r="AF145" s="104"/>
      <c r="AG145" s="104"/>
      <c r="AH145" s="104"/>
      <c r="AI145" s="104"/>
      <c r="AJ145" s="104"/>
      <c r="AK145" s="104"/>
      <c r="AL145" s="104"/>
      <c r="AM145" s="104"/>
      <c r="AN145" s="104"/>
      <c r="AO145" s="104"/>
      <c r="AP145" s="104"/>
      <c r="AQ145" s="104"/>
      <c r="AR145" s="104"/>
      <c r="AS145" s="104"/>
      <c r="AT145" s="104"/>
      <c r="AU145" s="104"/>
      <c r="AV145" s="104"/>
      <c r="AW145" s="104"/>
      <c r="AX145" s="104"/>
      <c r="AY145" s="104"/>
      <c r="AZ145" s="104"/>
      <c r="BA145" s="104"/>
      <c r="BB145" s="104"/>
      <c r="BC145" s="104"/>
      <c r="BD145" s="104"/>
      <c r="BE145" s="104"/>
      <c r="BF145" s="104"/>
      <c r="BG145" s="104"/>
      <c r="BH145" s="104"/>
      <c r="BI145" s="104"/>
      <c r="BJ145" s="104"/>
      <c r="BK145" s="104"/>
      <c r="BL145" s="104"/>
      <c r="BM145" s="104"/>
      <c r="BN145" s="104"/>
      <c r="BO145" s="104"/>
      <c r="BP145" s="104"/>
      <c r="BQ145" s="104"/>
    </row>
    <row r="146" spans="2:69">
      <c r="B146" s="104"/>
      <c r="C146" s="155"/>
      <c r="D146" s="104"/>
      <c r="E146" s="104"/>
      <c r="F146" s="104"/>
      <c r="G146" s="104"/>
      <c r="H146" s="104"/>
      <c r="I146" s="104"/>
      <c r="J146" s="104"/>
      <c r="K146" s="104"/>
      <c r="L146" s="104"/>
      <c r="M146" s="147"/>
      <c r="N146" s="104"/>
      <c r="O146" s="104"/>
      <c r="P146" s="104"/>
      <c r="Q146" s="104"/>
      <c r="R146" s="104"/>
      <c r="S146" s="104"/>
      <c r="T146" s="104"/>
      <c r="U146" s="104"/>
      <c r="V146" s="104"/>
      <c r="W146" s="104"/>
      <c r="X146" s="104"/>
      <c r="Y146" s="104"/>
      <c r="Z146" s="104"/>
      <c r="AA146" s="104"/>
      <c r="AB146" s="10"/>
      <c r="AC146" s="104"/>
      <c r="AD146" s="10"/>
      <c r="AE146" s="147"/>
      <c r="AF146" s="104"/>
      <c r="AG146" s="104"/>
      <c r="AH146" s="104"/>
      <c r="AI146" s="104"/>
      <c r="AJ146" s="104"/>
      <c r="AK146" s="104"/>
      <c r="AL146" s="104"/>
      <c r="AM146" s="104"/>
      <c r="AN146" s="104"/>
      <c r="AO146" s="104"/>
      <c r="AP146" s="104"/>
      <c r="AQ146" s="104"/>
      <c r="AR146" s="104"/>
      <c r="AS146" s="104"/>
      <c r="AT146" s="104"/>
      <c r="AU146" s="104"/>
      <c r="AV146" s="104"/>
      <c r="AW146" s="104"/>
      <c r="AX146" s="104"/>
      <c r="AY146" s="104"/>
      <c r="AZ146" s="104"/>
      <c r="BA146" s="104"/>
      <c r="BB146" s="104"/>
      <c r="BC146" s="104"/>
      <c r="BD146" s="104"/>
      <c r="BE146" s="104"/>
      <c r="BF146" s="104"/>
      <c r="BG146" s="104"/>
      <c r="BH146" s="104"/>
      <c r="BI146" s="104"/>
      <c r="BJ146" s="104"/>
      <c r="BK146" s="104"/>
      <c r="BL146" s="104"/>
      <c r="BM146" s="104"/>
      <c r="BN146" s="104"/>
      <c r="BO146" s="104"/>
      <c r="BP146" s="104"/>
      <c r="BQ146" s="104"/>
    </row>
    <row r="147" spans="2:69">
      <c r="B147" s="104"/>
      <c r="C147" s="155"/>
      <c r="D147" s="104"/>
      <c r="E147" s="104"/>
      <c r="F147" s="104"/>
      <c r="G147" s="104"/>
      <c r="H147" s="104"/>
      <c r="I147" s="104"/>
      <c r="J147" s="104"/>
      <c r="K147" s="104"/>
      <c r="L147" s="104"/>
      <c r="M147" s="147"/>
      <c r="N147" s="104"/>
      <c r="O147" s="104"/>
      <c r="P147" s="104"/>
      <c r="Q147" s="104"/>
      <c r="R147" s="104"/>
      <c r="S147" s="104"/>
      <c r="T147" s="104"/>
      <c r="U147" s="104"/>
      <c r="V147" s="104"/>
      <c r="W147" s="104"/>
      <c r="X147" s="104"/>
      <c r="Y147" s="104"/>
      <c r="Z147" s="104"/>
      <c r="AA147" s="104"/>
      <c r="AB147" s="10"/>
      <c r="AC147" s="104"/>
      <c r="AD147" s="10"/>
      <c r="AE147" s="147"/>
      <c r="AF147" s="104"/>
      <c r="AG147" s="104"/>
      <c r="AH147" s="104"/>
      <c r="AI147" s="104"/>
      <c r="AJ147" s="104"/>
      <c r="AK147" s="104"/>
      <c r="AL147" s="104"/>
      <c r="AM147" s="104"/>
      <c r="AN147" s="104"/>
      <c r="AO147" s="104"/>
      <c r="AP147" s="104"/>
      <c r="AQ147" s="104"/>
      <c r="AR147" s="104"/>
      <c r="AS147" s="104"/>
      <c r="AT147" s="104"/>
      <c r="AU147" s="104"/>
      <c r="AV147" s="104"/>
      <c r="AW147" s="104"/>
      <c r="AX147" s="104"/>
      <c r="AY147" s="104"/>
      <c r="AZ147" s="104"/>
      <c r="BA147" s="104"/>
      <c r="BB147" s="104"/>
      <c r="BC147" s="104"/>
      <c r="BD147" s="104"/>
      <c r="BE147" s="104"/>
      <c r="BF147" s="104"/>
      <c r="BG147" s="104"/>
      <c r="BH147" s="104"/>
      <c r="BI147" s="104"/>
      <c r="BJ147" s="104"/>
      <c r="BK147" s="104"/>
      <c r="BL147" s="104"/>
      <c r="BM147" s="104"/>
      <c r="BN147" s="104"/>
      <c r="BO147" s="104"/>
      <c r="BP147" s="104"/>
      <c r="BQ147" s="104"/>
    </row>
    <row r="148" spans="2:69">
      <c r="B148" s="104"/>
      <c r="C148" s="155"/>
      <c r="D148" s="104"/>
      <c r="E148" s="104"/>
      <c r="F148" s="104"/>
      <c r="G148" s="104"/>
      <c r="H148" s="104"/>
      <c r="I148" s="104"/>
      <c r="J148" s="104"/>
      <c r="K148" s="104"/>
      <c r="L148" s="104"/>
      <c r="M148" s="147"/>
      <c r="N148" s="104"/>
      <c r="O148" s="104"/>
      <c r="P148" s="104"/>
      <c r="Q148" s="104"/>
      <c r="R148" s="104"/>
      <c r="S148" s="104"/>
      <c r="T148" s="104"/>
      <c r="U148" s="104"/>
      <c r="V148" s="104"/>
      <c r="W148" s="104"/>
      <c r="X148" s="104"/>
      <c r="Y148" s="104"/>
      <c r="Z148" s="104"/>
      <c r="AA148" s="104"/>
      <c r="AB148" s="10"/>
      <c r="AC148" s="104"/>
      <c r="AD148" s="10"/>
      <c r="AE148" s="147"/>
      <c r="AF148" s="104"/>
      <c r="AG148" s="104"/>
      <c r="AH148" s="104"/>
      <c r="AI148" s="104"/>
      <c r="AJ148" s="104"/>
      <c r="AK148" s="104"/>
      <c r="AL148" s="104"/>
      <c r="AM148" s="104"/>
      <c r="AN148" s="104"/>
      <c r="AO148" s="104"/>
      <c r="AP148" s="104"/>
      <c r="AQ148" s="104"/>
      <c r="AR148" s="104"/>
      <c r="AS148" s="104"/>
      <c r="AT148" s="104"/>
      <c r="AU148" s="104"/>
      <c r="AV148" s="104"/>
      <c r="AW148" s="104"/>
      <c r="AX148" s="104"/>
      <c r="AY148" s="104"/>
      <c r="AZ148" s="104"/>
      <c r="BA148" s="104"/>
      <c r="BB148" s="104"/>
      <c r="BC148" s="104"/>
      <c r="BD148" s="104"/>
      <c r="BE148" s="104"/>
      <c r="BF148" s="104"/>
      <c r="BG148" s="104"/>
      <c r="BH148" s="104"/>
      <c r="BI148" s="104"/>
      <c r="BJ148" s="104"/>
      <c r="BK148" s="104"/>
      <c r="BL148" s="104"/>
      <c r="BM148" s="104"/>
      <c r="BN148" s="104"/>
      <c r="BO148" s="104"/>
      <c r="BP148" s="104"/>
      <c r="BQ148" s="104"/>
    </row>
    <row r="149" spans="2:69">
      <c r="B149" s="104"/>
      <c r="C149" s="155"/>
      <c r="D149" s="104"/>
      <c r="E149" s="104"/>
      <c r="F149" s="104"/>
      <c r="G149" s="104"/>
      <c r="H149" s="104"/>
      <c r="I149" s="104"/>
      <c r="J149" s="104"/>
      <c r="K149" s="104"/>
      <c r="L149" s="104"/>
      <c r="M149" s="147"/>
      <c r="N149" s="104"/>
      <c r="O149" s="104"/>
      <c r="P149" s="104"/>
      <c r="Q149" s="104"/>
      <c r="R149" s="104"/>
      <c r="S149" s="104"/>
      <c r="T149" s="104"/>
      <c r="U149" s="104"/>
      <c r="V149" s="104"/>
      <c r="W149" s="104"/>
      <c r="X149" s="104"/>
      <c r="Y149" s="104"/>
      <c r="Z149" s="104"/>
      <c r="AA149" s="104"/>
      <c r="AB149" s="10"/>
      <c r="AC149" s="104"/>
      <c r="AD149" s="10"/>
      <c r="AE149" s="147"/>
      <c r="AF149" s="104"/>
      <c r="AG149" s="104"/>
      <c r="AH149" s="104"/>
      <c r="AI149" s="104"/>
      <c r="AJ149" s="104"/>
      <c r="AK149" s="104"/>
      <c r="AL149" s="104"/>
      <c r="AM149" s="104"/>
      <c r="AN149" s="104"/>
      <c r="AO149" s="104"/>
      <c r="AP149" s="104"/>
      <c r="AQ149" s="104"/>
      <c r="AR149" s="104"/>
      <c r="AS149" s="104"/>
      <c r="AT149" s="104"/>
      <c r="AU149" s="104"/>
      <c r="AV149" s="104"/>
      <c r="AW149" s="104"/>
      <c r="AX149" s="104"/>
      <c r="AY149" s="104"/>
      <c r="AZ149" s="104"/>
      <c r="BA149" s="104"/>
      <c r="BB149" s="104"/>
      <c r="BC149" s="104"/>
      <c r="BD149" s="104"/>
      <c r="BE149" s="104"/>
      <c r="BF149" s="104"/>
      <c r="BG149" s="104"/>
      <c r="BH149" s="104"/>
      <c r="BI149" s="104"/>
      <c r="BJ149" s="104"/>
      <c r="BK149" s="104"/>
      <c r="BL149" s="104"/>
      <c r="BM149" s="104"/>
      <c r="BN149" s="104"/>
      <c r="BO149" s="104"/>
      <c r="BP149" s="104"/>
      <c r="BQ149" s="104"/>
    </row>
    <row r="150" spans="2:69">
      <c r="B150" s="104"/>
      <c r="C150" s="155"/>
      <c r="D150" s="104"/>
      <c r="E150" s="104"/>
      <c r="F150" s="104"/>
      <c r="G150" s="104"/>
      <c r="H150" s="104"/>
      <c r="I150" s="104"/>
      <c r="J150" s="104"/>
      <c r="K150" s="104"/>
      <c r="L150" s="104"/>
      <c r="M150" s="147"/>
      <c r="N150" s="104"/>
      <c r="O150" s="104"/>
      <c r="P150" s="104"/>
      <c r="Q150" s="104"/>
      <c r="R150" s="104"/>
      <c r="S150" s="104"/>
      <c r="T150" s="104"/>
      <c r="U150" s="104"/>
      <c r="V150" s="104"/>
      <c r="W150" s="104"/>
      <c r="X150" s="104"/>
      <c r="Y150" s="104"/>
      <c r="Z150" s="104"/>
      <c r="AA150" s="104"/>
      <c r="AB150" s="10"/>
      <c r="AC150" s="104"/>
      <c r="AD150" s="10"/>
      <c r="AE150" s="147"/>
      <c r="AF150" s="104"/>
      <c r="AG150" s="104"/>
      <c r="AH150" s="104"/>
      <c r="AI150" s="104"/>
      <c r="AJ150" s="104"/>
      <c r="AK150" s="104"/>
      <c r="AL150" s="104"/>
      <c r="AM150" s="104"/>
      <c r="AN150" s="104"/>
      <c r="AO150" s="104"/>
      <c r="AP150" s="104"/>
      <c r="AQ150" s="104"/>
      <c r="AR150" s="104"/>
      <c r="AS150" s="104"/>
      <c r="AT150" s="104"/>
      <c r="AU150" s="104"/>
      <c r="AV150" s="104"/>
      <c r="AW150" s="104"/>
      <c r="AX150" s="104"/>
      <c r="AY150" s="104"/>
      <c r="AZ150" s="104"/>
      <c r="BA150" s="104"/>
      <c r="BB150" s="104"/>
      <c r="BC150" s="104"/>
      <c r="BD150" s="104"/>
      <c r="BE150" s="104"/>
      <c r="BF150" s="104"/>
      <c r="BG150" s="104"/>
      <c r="BH150" s="104"/>
      <c r="BI150" s="104"/>
      <c r="BJ150" s="104"/>
      <c r="BK150" s="104"/>
      <c r="BL150" s="104"/>
      <c r="BM150" s="104"/>
      <c r="BN150" s="104"/>
      <c r="BO150" s="104"/>
      <c r="BP150" s="104"/>
      <c r="BQ150" s="104"/>
    </row>
    <row r="151" spans="2:69">
      <c r="B151" s="104"/>
      <c r="C151" s="155"/>
      <c r="D151" s="104"/>
      <c r="E151" s="104"/>
      <c r="F151" s="104"/>
      <c r="G151" s="104"/>
      <c r="H151" s="104"/>
      <c r="I151" s="104"/>
      <c r="J151" s="104"/>
      <c r="K151" s="104"/>
      <c r="L151" s="104"/>
      <c r="M151" s="147"/>
      <c r="N151" s="104"/>
      <c r="O151" s="104"/>
      <c r="P151" s="104"/>
      <c r="Q151" s="104"/>
      <c r="R151" s="104"/>
      <c r="S151" s="104"/>
      <c r="T151" s="104"/>
      <c r="U151" s="104"/>
      <c r="V151" s="104"/>
      <c r="W151" s="104"/>
      <c r="X151" s="104"/>
      <c r="Y151" s="104"/>
      <c r="Z151" s="104"/>
      <c r="AA151" s="104"/>
      <c r="AB151" s="10"/>
      <c r="AC151" s="104"/>
      <c r="AD151" s="10"/>
      <c r="AE151" s="147"/>
      <c r="AF151" s="104"/>
      <c r="AG151" s="104"/>
      <c r="AH151" s="104"/>
      <c r="AI151" s="104"/>
      <c r="AJ151" s="104"/>
      <c r="AK151" s="104"/>
      <c r="AL151" s="104"/>
      <c r="AM151" s="104"/>
      <c r="AN151" s="104"/>
      <c r="AO151" s="104"/>
      <c r="AP151" s="104"/>
      <c r="AQ151" s="104"/>
      <c r="AR151" s="104"/>
      <c r="AS151" s="104"/>
      <c r="AT151" s="104"/>
      <c r="AU151" s="104"/>
      <c r="AV151" s="104"/>
      <c r="AW151" s="104"/>
      <c r="AX151" s="104"/>
      <c r="AY151" s="104"/>
      <c r="AZ151" s="104"/>
      <c r="BA151" s="104"/>
      <c r="BB151" s="104"/>
      <c r="BC151" s="104"/>
      <c r="BD151" s="104"/>
      <c r="BE151" s="104"/>
      <c r="BF151" s="104"/>
      <c r="BG151" s="104"/>
      <c r="BH151" s="104"/>
      <c r="BI151" s="104"/>
      <c r="BJ151" s="104"/>
      <c r="BK151" s="104"/>
      <c r="BL151" s="104"/>
      <c r="BM151" s="104"/>
      <c r="BN151" s="104"/>
      <c r="BO151" s="104"/>
      <c r="BP151" s="104"/>
      <c r="BQ151" s="104"/>
    </row>
    <row r="152" spans="2:69">
      <c r="B152" s="104"/>
      <c r="C152" s="155"/>
      <c r="D152" s="104"/>
      <c r="E152" s="104"/>
      <c r="F152" s="104"/>
      <c r="G152" s="104"/>
      <c r="H152" s="104"/>
      <c r="I152" s="104"/>
      <c r="J152" s="104"/>
      <c r="K152" s="104"/>
      <c r="L152" s="104"/>
      <c r="M152" s="147"/>
      <c r="N152" s="104"/>
      <c r="O152" s="104"/>
      <c r="P152" s="104"/>
      <c r="Q152" s="104"/>
      <c r="R152" s="104"/>
      <c r="S152" s="104"/>
      <c r="T152" s="104"/>
      <c r="U152" s="104"/>
      <c r="V152" s="104"/>
      <c r="W152" s="104"/>
      <c r="X152" s="104"/>
      <c r="Y152" s="104"/>
      <c r="Z152" s="104"/>
      <c r="AA152" s="104"/>
      <c r="AB152" s="10"/>
      <c r="AC152" s="104"/>
      <c r="AD152" s="10"/>
      <c r="AE152" s="147"/>
      <c r="AF152" s="104"/>
      <c r="AG152" s="104"/>
      <c r="AH152" s="104"/>
      <c r="AI152" s="104"/>
      <c r="AJ152" s="104"/>
      <c r="AK152" s="104"/>
      <c r="AL152" s="104"/>
      <c r="AM152" s="104"/>
      <c r="AN152" s="104"/>
      <c r="AO152" s="104"/>
      <c r="AP152" s="104"/>
      <c r="AQ152" s="104"/>
      <c r="AR152" s="104"/>
      <c r="AS152" s="104"/>
      <c r="AT152" s="104"/>
      <c r="AU152" s="104"/>
      <c r="AV152" s="104"/>
      <c r="AW152" s="104"/>
      <c r="AX152" s="104"/>
      <c r="AY152" s="104"/>
      <c r="AZ152" s="104"/>
      <c r="BA152" s="104"/>
      <c r="BB152" s="104"/>
      <c r="BC152" s="104"/>
      <c r="BD152" s="104"/>
      <c r="BE152" s="104"/>
      <c r="BF152" s="104"/>
      <c r="BG152" s="104"/>
      <c r="BH152" s="104"/>
      <c r="BI152" s="104"/>
      <c r="BJ152" s="104"/>
      <c r="BK152" s="104"/>
      <c r="BL152" s="104"/>
      <c r="BM152" s="104"/>
      <c r="BN152" s="104"/>
      <c r="BO152" s="104"/>
      <c r="BP152" s="104"/>
      <c r="BQ152" s="104"/>
    </row>
    <row r="153" spans="2:69">
      <c r="B153" s="104"/>
      <c r="C153" s="155"/>
      <c r="D153" s="104"/>
      <c r="E153" s="104"/>
      <c r="F153" s="104"/>
      <c r="G153" s="104"/>
      <c r="H153" s="104"/>
      <c r="I153" s="104"/>
      <c r="J153" s="104"/>
      <c r="K153" s="104"/>
      <c r="L153" s="104"/>
      <c r="M153" s="147"/>
      <c r="N153" s="104"/>
      <c r="O153" s="104"/>
      <c r="P153" s="104"/>
      <c r="Q153" s="104"/>
      <c r="R153" s="104"/>
      <c r="S153" s="104"/>
      <c r="T153" s="104"/>
      <c r="U153" s="104"/>
      <c r="V153" s="104"/>
      <c r="W153" s="104"/>
      <c r="X153" s="104"/>
      <c r="Y153" s="104"/>
      <c r="Z153" s="104"/>
      <c r="AA153" s="104"/>
      <c r="AB153" s="10"/>
      <c r="AC153" s="104"/>
      <c r="AD153" s="10"/>
      <c r="AE153" s="147"/>
      <c r="AF153" s="104"/>
      <c r="AG153" s="104"/>
      <c r="AH153" s="104"/>
      <c r="AI153" s="104"/>
      <c r="AJ153" s="104"/>
      <c r="AK153" s="104"/>
      <c r="AL153" s="104"/>
      <c r="AM153" s="104"/>
      <c r="AN153" s="104"/>
      <c r="AO153" s="104"/>
      <c r="AP153" s="104"/>
      <c r="AQ153" s="104"/>
      <c r="AR153" s="104"/>
      <c r="AS153" s="104"/>
      <c r="AT153" s="104"/>
      <c r="AU153" s="104"/>
      <c r="AV153" s="104"/>
      <c r="AW153" s="104"/>
      <c r="AX153" s="104"/>
      <c r="AY153" s="104"/>
      <c r="AZ153" s="104"/>
      <c r="BA153" s="104"/>
      <c r="BB153" s="104"/>
      <c r="BC153" s="104"/>
      <c r="BD153" s="104"/>
      <c r="BE153" s="104"/>
      <c r="BF153" s="104"/>
      <c r="BG153" s="104"/>
      <c r="BH153" s="104"/>
      <c r="BI153" s="104"/>
      <c r="BJ153" s="104"/>
      <c r="BK153" s="104"/>
      <c r="BL153" s="104"/>
      <c r="BM153" s="104"/>
      <c r="BN153" s="104"/>
      <c r="BO153" s="104"/>
      <c r="BP153" s="104"/>
      <c r="BQ153" s="104"/>
    </row>
    <row r="154" spans="2:69">
      <c r="B154" s="104"/>
      <c r="C154" s="155"/>
      <c r="D154" s="104"/>
      <c r="E154" s="104"/>
      <c r="F154" s="104"/>
      <c r="G154" s="104"/>
      <c r="H154" s="104"/>
      <c r="I154" s="104"/>
      <c r="J154" s="104"/>
      <c r="K154" s="104"/>
      <c r="L154" s="104"/>
      <c r="M154" s="147"/>
      <c r="N154" s="104"/>
      <c r="O154" s="104"/>
      <c r="P154" s="104"/>
      <c r="Q154" s="104"/>
      <c r="R154" s="104"/>
      <c r="S154" s="104"/>
      <c r="T154" s="104"/>
      <c r="U154" s="104"/>
      <c r="V154" s="104"/>
      <c r="W154" s="104"/>
      <c r="X154" s="104"/>
      <c r="Y154" s="104"/>
      <c r="Z154" s="104"/>
      <c r="AA154" s="104"/>
      <c r="AB154" s="10"/>
      <c r="AC154" s="104"/>
      <c r="AD154" s="10"/>
      <c r="AE154" s="147"/>
      <c r="AF154" s="104"/>
      <c r="AG154" s="104"/>
      <c r="AH154" s="104"/>
      <c r="AI154" s="104"/>
      <c r="AJ154" s="104"/>
      <c r="AK154" s="104"/>
      <c r="AL154" s="104"/>
      <c r="AM154" s="104"/>
      <c r="AN154" s="104"/>
      <c r="AO154" s="104"/>
      <c r="AP154" s="104"/>
      <c r="AQ154" s="104"/>
      <c r="AR154" s="104"/>
      <c r="AS154" s="104"/>
      <c r="AT154" s="104"/>
      <c r="AU154" s="104"/>
      <c r="AV154" s="104"/>
      <c r="AW154" s="104"/>
      <c r="AX154" s="104"/>
      <c r="AY154" s="104"/>
      <c r="AZ154" s="104"/>
      <c r="BA154" s="104"/>
      <c r="BB154" s="104"/>
      <c r="BC154" s="104"/>
      <c r="BD154" s="104"/>
      <c r="BE154" s="104"/>
      <c r="BF154" s="104"/>
      <c r="BG154" s="104"/>
      <c r="BH154" s="104"/>
      <c r="BI154" s="104"/>
      <c r="BJ154" s="104"/>
      <c r="BK154" s="104"/>
      <c r="BL154" s="104"/>
      <c r="BM154" s="104"/>
      <c r="BN154" s="104"/>
      <c r="BO154" s="104"/>
      <c r="BP154" s="104"/>
      <c r="BQ154" s="104"/>
    </row>
    <row r="155" spans="2:69">
      <c r="B155" s="104"/>
      <c r="C155" s="155"/>
      <c r="D155" s="104"/>
      <c r="E155" s="104"/>
      <c r="F155" s="104"/>
      <c r="G155" s="104"/>
      <c r="H155" s="104"/>
      <c r="I155" s="104"/>
      <c r="J155" s="104"/>
      <c r="K155" s="104"/>
      <c r="L155" s="104"/>
      <c r="M155" s="147"/>
      <c r="N155" s="104"/>
      <c r="O155" s="104"/>
      <c r="P155" s="104"/>
      <c r="Q155" s="104"/>
      <c r="R155" s="104"/>
      <c r="S155" s="104"/>
      <c r="T155" s="104"/>
      <c r="U155" s="104"/>
      <c r="V155" s="104"/>
      <c r="W155" s="104"/>
      <c r="X155" s="104"/>
      <c r="Y155" s="104"/>
      <c r="Z155" s="104"/>
      <c r="AA155" s="104"/>
      <c r="AB155" s="10"/>
      <c r="AC155" s="104"/>
      <c r="AD155" s="10"/>
      <c r="AE155" s="147"/>
      <c r="AF155" s="104"/>
      <c r="AG155" s="104"/>
      <c r="AH155" s="104"/>
      <c r="AI155" s="104"/>
      <c r="AJ155" s="104"/>
      <c r="AK155" s="104"/>
      <c r="AL155" s="104"/>
      <c r="AM155" s="104"/>
      <c r="AN155" s="104"/>
      <c r="AO155" s="104"/>
      <c r="AP155" s="104"/>
      <c r="AQ155" s="104"/>
      <c r="AR155" s="104"/>
      <c r="AS155" s="104"/>
      <c r="AT155" s="104"/>
      <c r="AU155" s="104"/>
      <c r="AV155" s="104"/>
      <c r="AW155" s="104"/>
      <c r="AX155" s="104"/>
      <c r="AY155" s="104"/>
      <c r="AZ155" s="104"/>
      <c r="BA155" s="104"/>
      <c r="BB155" s="104"/>
      <c r="BC155" s="104"/>
      <c r="BD155" s="104"/>
      <c r="BE155" s="104"/>
      <c r="BF155" s="104"/>
      <c r="BG155" s="104"/>
      <c r="BH155" s="104"/>
      <c r="BI155" s="104"/>
      <c r="BJ155" s="104"/>
      <c r="BK155" s="104"/>
      <c r="BL155" s="104"/>
      <c r="BM155" s="104"/>
      <c r="BN155" s="104"/>
      <c r="BO155" s="104"/>
      <c r="BP155" s="104"/>
      <c r="BQ155" s="104"/>
    </row>
    <row r="156" spans="2:69">
      <c r="B156" s="104"/>
      <c r="C156" s="155"/>
      <c r="D156" s="104"/>
      <c r="E156" s="104"/>
      <c r="F156" s="104"/>
      <c r="G156" s="104"/>
      <c r="H156" s="104"/>
      <c r="I156" s="104"/>
      <c r="J156" s="104"/>
      <c r="K156" s="104"/>
      <c r="L156" s="104"/>
      <c r="M156" s="147"/>
      <c r="N156" s="104"/>
      <c r="O156" s="104"/>
      <c r="P156" s="104"/>
      <c r="Q156" s="104"/>
      <c r="R156" s="104"/>
      <c r="S156" s="104"/>
      <c r="T156" s="104"/>
      <c r="U156" s="104"/>
      <c r="V156" s="104"/>
      <c r="W156" s="104"/>
      <c r="X156" s="104"/>
      <c r="Y156" s="104"/>
      <c r="Z156" s="104"/>
      <c r="AA156" s="104"/>
      <c r="AB156" s="10"/>
      <c r="AC156" s="104"/>
      <c r="AD156" s="10"/>
      <c r="AE156" s="147"/>
      <c r="AF156" s="104"/>
      <c r="AG156" s="104"/>
      <c r="AH156" s="104"/>
      <c r="AI156" s="104"/>
      <c r="AJ156" s="104"/>
      <c r="AK156" s="104"/>
      <c r="AL156" s="104"/>
      <c r="AM156" s="104"/>
      <c r="AN156" s="104"/>
      <c r="AO156" s="104"/>
      <c r="AP156" s="104"/>
      <c r="AQ156" s="104"/>
      <c r="AR156" s="104"/>
      <c r="AS156" s="104"/>
      <c r="AT156" s="104"/>
      <c r="AU156" s="104"/>
      <c r="AV156" s="104"/>
      <c r="AW156" s="104"/>
      <c r="AX156" s="104"/>
      <c r="AY156" s="104"/>
      <c r="AZ156" s="104"/>
      <c r="BA156" s="104"/>
      <c r="BB156" s="104"/>
      <c r="BC156" s="104"/>
      <c r="BD156" s="104"/>
      <c r="BE156" s="104"/>
      <c r="BF156" s="104"/>
      <c r="BG156" s="104"/>
      <c r="BH156" s="104"/>
      <c r="BI156" s="104"/>
      <c r="BJ156" s="104"/>
      <c r="BK156" s="104"/>
      <c r="BL156" s="104"/>
      <c r="BM156" s="104"/>
      <c r="BN156" s="104"/>
      <c r="BO156" s="104"/>
      <c r="BP156" s="104"/>
      <c r="BQ156" s="104"/>
    </row>
    <row r="157" spans="2:69">
      <c r="B157" s="104"/>
      <c r="C157" s="155"/>
      <c r="D157" s="104"/>
      <c r="E157" s="104"/>
      <c r="F157" s="104"/>
      <c r="G157" s="104"/>
      <c r="H157" s="104"/>
      <c r="I157" s="104"/>
      <c r="J157" s="104"/>
      <c r="K157" s="104"/>
      <c r="L157" s="104"/>
      <c r="M157" s="147"/>
      <c r="N157" s="104"/>
      <c r="O157" s="104"/>
      <c r="P157" s="104"/>
      <c r="Q157" s="104"/>
      <c r="R157" s="104"/>
      <c r="S157" s="104"/>
      <c r="T157" s="104"/>
      <c r="U157" s="104"/>
      <c r="V157" s="104"/>
      <c r="W157" s="104"/>
      <c r="X157" s="104"/>
      <c r="Y157" s="104"/>
      <c r="Z157" s="104"/>
      <c r="AA157" s="104"/>
      <c r="AB157" s="10"/>
      <c r="AC157" s="104"/>
      <c r="AD157" s="10"/>
      <c r="AE157" s="147"/>
      <c r="AF157" s="104"/>
      <c r="AG157" s="104"/>
      <c r="AH157" s="104"/>
      <c r="AI157" s="104"/>
      <c r="AJ157" s="104"/>
      <c r="AK157" s="104"/>
      <c r="AL157" s="104"/>
      <c r="AM157" s="104"/>
      <c r="AN157" s="104"/>
      <c r="AO157" s="104"/>
      <c r="AP157" s="104"/>
      <c r="AQ157" s="104"/>
      <c r="AR157" s="104"/>
      <c r="AS157" s="104"/>
      <c r="AT157" s="104"/>
      <c r="AU157" s="104"/>
      <c r="AV157" s="104"/>
      <c r="AW157" s="104"/>
      <c r="AX157" s="104"/>
      <c r="AY157" s="104"/>
      <c r="AZ157" s="104"/>
      <c r="BA157" s="104"/>
      <c r="BB157" s="104"/>
      <c r="BC157" s="104"/>
      <c r="BD157" s="104"/>
      <c r="BE157" s="104"/>
      <c r="BF157" s="104"/>
      <c r="BG157" s="104"/>
      <c r="BH157" s="104"/>
      <c r="BI157" s="104"/>
      <c r="BJ157" s="104"/>
      <c r="BK157" s="104"/>
      <c r="BL157" s="104"/>
      <c r="BM157" s="104"/>
      <c r="BN157" s="104"/>
      <c r="BO157" s="104"/>
      <c r="BP157" s="104"/>
      <c r="BQ157" s="104"/>
    </row>
    <row r="158" spans="2:69">
      <c r="B158" s="104"/>
      <c r="C158" s="155"/>
      <c r="D158" s="104"/>
      <c r="E158" s="104"/>
      <c r="F158" s="104"/>
      <c r="G158" s="104"/>
      <c r="H158" s="104"/>
      <c r="I158" s="104"/>
      <c r="J158" s="104"/>
      <c r="K158" s="104"/>
      <c r="L158" s="104"/>
      <c r="M158" s="147"/>
      <c r="N158" s="104"/>
      <c r="O158" s="104"/>
      <c r="P158" s="104"/>
      <c r="Q158" s="104"/>
      <c r="R158" s="104"/>
      <c r="S158" s="104"/>
      <c r="T158" s="104"/>
      <c r="U158" s="104"/>
      <c r="V158" s="104"/>
      <c r="W158" s="104"/>
      <c r="X158" s="104"/>
      <c r="Y158" s="104"/>
      <c r="Z158" s="104"/>
      <c r="AA158" s="104"/>
      <c r="AB158" s="10"/>
      <c r="AC158" s="104"/>
      <c r="AD158" s="10"/>
      <c r="AE158" s="147"/>
      <c r="AF158" s="104"/>
      <c r="AG158" s="104"/>
      <c r="AH158" s="104"/>
      <c r="AI158" s="104"/>
      <c r="AJ158" s="104"/>
      <c r="AK158" s="104"/>
      <c r="AL158" s="104"/>
      <c r="AM158" s="104"/>
      <c r="AN158" s="104"/>
      <c r="AO158" s="104"/>
      <c r="AP158" s="104"/>
      <c r="AQ158" s="104"/>
      <c r="AR158" s="104"/>
      <c r="AS158" s="104"/>
      <c r="AT158" s="104"/>
      <c r="AU158" s="104"/>
      <c r="AV158" s="104"/>
      <c r="AW158" s="104"/>
      <c r="AX158" s="104"/>
      <c r="AY158" s="104"/>
      <c r="AZ158" s="104"/>
      <c r="BA158" s="104"/>
      <c r="BB158" s="104"/>
      <c r="BC158" s="104"/>
      <c r="BD158" s="104"/>
      <c r="BE158" s="104"/>
      <c r="BF158" s="104"/>
      <c r="BG158" s="104"/>
      <c r="BH158" s="104"/>
      <c r="BI158" s="104"/>
      <c r="BJ158" s="104"/>
      <c r="BK158" s="104"/>
      <c r="BL158" s="104"/>
      <c r="BM158" s="104"/>
      <c r="BN158" s="104"/>
      <c r="BO158" s="104"/>
      <c r="BP158" s="104"/>
      <c r="BQ158" s="104"/>
    </row>
    <row r="159" spans="2:69">
      <c r="B159" s="104"/>
      <c r="C159" s="155"/>
      <c r="D159" s="104"/>
      <c r="E159" s="104"/>
      <c r="F159" s="104"/>
      <c r="G159" s="104"/>
      <c r="H159" s="104"/>
      <c r="I159" s="104"/>
      <c r="J159" s="104"/>
      <c r="K159" s="104"/>
      <c r="L159" s="104"/>
      <c r="M159" s="147"/>
      <c r="N159" s="104"/>
      <c r="O159" s="104"/>
      <c r="P159" s="104"/>
      <c r="Q159" s="104"/>
      <c r="R159" s="104"/>
      <c r="S159" s="104"/>
      <c r="T159" s="104"/>
      <c r="U159" s="104"/>
      <c r="V159" s="104"/>
      <c r="W159" s="104"/>
      <c r="X159" s="104"/>
      <c r="Y159" s="104"/>
      <c r="Z159" s="104"/>
      <c r="AA159" s="104"/>
      <c r="AB159" s="10"/>
      <c r="AC159" s="104"/>
      <c r="AD159" s="10"/>
      <c r="AE159" s="147"/>
      <c r="AF159" s="104"/>
      <c r="AG159" s="104"/>
      <c r="AH159" s="104"/>
      <c r="AI159" s="104"/>
      <c r="AJ159" s="104"/>
      <c r="AK159" s="104"/>
      <c r="AL159" s="104"/>
      <c r="AM159" s="104"/>
      <c r="AN159" s="104"/>
      <c r="AO159" s="104"/>
      <c r="AP159" s="104"/>
      <c r="AQ159" s="104"/>
      <c r="AR159" s="104"/>
      <c r="AS159" s="104"/>
      <c r="AT159" s="104"/>
      <c r="AU159" s="104"/>
      <c r="AV159" s="104"/>
      <c r="AW159" s="104"/>
      <c r="AX159" s="104"/>
      <c r="AY159" s="104"/>
      <c r="AZ159" s="104"/>
      <c r="BA159" s="104"/>
      <c r="BB159" s="104"/>
      <c r="BC159" s="104"/>
      <c r="BD159" s="104"/>
      <c r="BE159" s="104"/>
      <c r="BF159" s="104"/>
      <c r="BG159" s="104"/>
      <c r="BH159" s="104"/>
      <c r="BI159" s="104"/>
      <c r="BJ159" s="104"/>
      <c r="BK159" s="104"/>
      <c r="BL159" s="104"/>
      <c r="BM159" s="104"/>
      <c r="BN159" s="104"/>
      <c r="BO159" s="104"/>
      <c r="BP159" s="104"/>
      <c r="BQ159" s="104"/>
    </row>
    <row r="160" spans="2:69">
      <c r="B160" s="104"/>
      <c r="C160" s="155"/>
      <c r="D160" s="104"/>
      <c r="E160" s="104"/>
      <c r="F160" s="104"/>
      <c r="G160" s="104"/>
      <c r="H160" s="104"/>
      <c r="I160" s="104"/>
      <c r="J160" s="104"/>
      <c r="K160" s="104"/>
      <c r="L160" s="104"/>
      <c r="M160" s="147"/>
      <c r="N160" s="104"/>
      <c r="O160" s="104"/>
      <c r="P160" s="104"/>
      <c r="Q160" s="104"/>
      <c r="R160" s="104"/>
      <c r="S160" s="104"/>
      <c r="T160" s="104"/>
      <c r="U160" s="104"/>
      <c r="V160" s="104"/>
      <c r="W160" s="104"/>
      <c r="X160" s="104"/>
      <c r="Y160" s="104"/>
      <c r="Z160" s="104"/>
      <c r="AA160" s="104"/>
      <c r="AB160" s="10"/>
      <c r="AC160" s="104"/>
      <c r="AD160" s="10"/>
      <c r="AE160" s="147"/>
      <c r="AF160" s="104"/>
      <c r="AG160" s="104"/>
      <c r="AH160" s="104"/>
      <c r="AI160" s="104"/>
      <c r="AJ160" s="104"/>
      <c r="AK160" s="104"/>
      <c r="AL160" s="104"/>
      <c r="AM160" s="104"/>
      <c r="AN160" s="104"/>
      <c r="AO160" s="104"/>
      <c r="AP160" s="104"/>
      <c r="AQ160" s="104"/>
      <c r="AR160" s="104"/>
      <c r="AS160" s="104"/>
      <c r="AT160" s="104"/>
      <c r="AU160" s="104"/>
      <c r="AV160" s="104"/>
      <c r="AW160" s="104"/>
      <c r="AX160" s="104"/>
      <c r="AY160" s="104"/>
      <c r="AZ160" s="104"/>
      <c r="BA160" s="104"/>
      <c r="BB160" s="104"/>
      <c r="BC160" s="104"/>
      <c r="BD160" s="104"/>
      <c r="BE160" s="104"/>
      <c r="BF160" s="104"/>
      <c r="BG160" s="104"/>
      <c r="BH160" s="104"/>
      <c r="BI160" s="104"/>
      <c r="BJ160" s="104"/>
      <c r="BK160" s="104"/>
      <c r="BL160" s="104"/>
      <c r="BM160" s="104"/>
      <c r="BN160" s="104"/>
      <c r="BO160" s="104"/>
      <c r="BP160" s="104"/>
      <c r="BQ160" s="104"/>
    </row>
    <row r="161" spans="2:69">
      <c r="B161" s="104"/>
      <c r="C161" s="155"/>
      <c r="D161" s="104"/>
      <c r="E161" s="104"/>
      <c r="F161" s="104"/>
      <c r="G161" s="104"/>
      <c r="H161" s="104"/>
      <c r="I161" s="104"/>
      <c r="J161" s="104"/>
      <c r="K161" s="104"/>
      <c r="L161" s="104"/>
      <c r="M161" s="147"/>
      <c r="N161" s="104"/>
      <c r="O161" s="104"/>
      <c r="P161" s="104"/>
      <c r="Q161" s="104"/>
      <c r="R161" s="104"/>
      <c r="S161" s="104"/>
      <c r="T161" s="104"/>
      <c r="U161" s="104"/>
      <c r="V161" s="104"/>
      <c r="W161" s="104"/>
      <c r="X161" s="104"/>
      <c r="Y161" s="104"/>
      <c r="Z161" s="104"/>
      <c r="AA161" s="104"/>
      <c r="AB161" s="10"/>
      <c r="AC161" s="104"/>
      <c r="AD161" s="10"/>
      <c r="AE161" s="147"/>
      <c r="AF161" s="104"/>
      <c r="AG161" s="104"/>
      <c r="AH161" s="104"/>
      <c r="AI161" s="104"/>
      <c r="AJ161" s="104"/>
      <c r="AK161" s="104"/>
      <c r="AL161" s="104"/>
      <c r="AM161" s="104"/>
      <c r="AN161" s="104"/>
      <c r="AO161" s="104"/>
      <c r="AP161" s="104"/>
      <c r="AQ161" s="104"/>
      <c r="AR161" s="104"/>
      <c r="AS161" s="104"/>
      <c r="AT161" s="104"/>
      <c r="AU161" s="104"/>
      <c r="AV161" s="104"/>
      <c r="AW161" s="104"/>
      <c r="AX161" s="104"/>
      <c r="AY161" s="104"/>
      <c r="AZ161" s="104"/>
      <c r="BA161" s="104"/>
      <c r="BB161" s="104"/>
      <c r="BC161" s="104"/>
      <c r="BD161" s="104"/>
      <c r="BE161" s="104"/>
      <c r="BF161" s="104"/>
      <c r="BG161" s="104"/>
      <c r="BH161" s="104"/>
      <c r="BI161" s="104"/>
      <c r="BJ161" s="104"/>
      <c r="BK161" s="104"/>
      <c r="BL161" s="104"/>
      <c r="BM161" s="104"/>
      <c r="BN161" s="104"/>
      <c r="BO161" s="104"/>
      <c r="BP161" s="104"/>
      <c r="BQ161" s="104"/>
    </row>
    <row r="162" spans="2:69">
      <c r="B162" s="104"/>
      <c r="C162" s="155"/>
      <c r="D162" s="104"/>
      <c r="E162" s="104"/>
      <c r="F162" s="104"/>
      <c r="G162" s="104"/>
      <c r="H162" s="104"/>
      <c r="I162" s="104"/>
      <c r="J162" s="104"/>
      <c r="K162" s="104"/>
      <c r="L162" s="104"/>
      <c r="M162" s="147"/>
      <c r="N162" s="104"/>
      <c r="O162" s="104"/>
      <c r="P162" s="104"/>
      <c r="Q162" s="104"/>
      <c r="R162" s="104"/>
      <c r="S162" s="104"/>
      <c r="T162" s="104"/>
      <c r="U162" s="104"/>
      <c r="V162" s="104"/>
      <c r="W162" s="104"/>
      <c r="X162" s="104"/>
      <c r="Y162" s="104"/>
      <c r="Z162" s="104"/>
      <c r="AA162" s="104"/>
      <c r="AB162" s="10"/>
      <c r="AC162" s="104"/>
      <c r="AD162" s="10"/>
      <c r="AE162" s="147"/>
      <c r="AF162" s="104"/>
      <c r="AG162" s="104"/>
      <c r="AH162" s="104"/>
      <c r="AI162" s="104"/>
      <c r="AJ162" s="104"/>
      <c r="AK162" s="104"/>
      <c r="AL162" s="104"/>
      <c r="AM162" s="104"/>
      <c r="AN162" s="104"/>
      <c r="AO162" s="104"/>
      <c r="AP162" s="104"/>
      <c r="AQ162" s="104"/>
      <c r="AR162" s="104"/>
      <c r="AS162" s="104"/>
      <c r="AT162" s="104"/>
      <c r="AU162" s="104"/>
      <c r="AV162" s="104"/>
      <c r="AW162" s="104"/>
      <c r="AX162" s="104"/>
      <c r="AY162" s="104"/>
      <c r="AZ162" s="104"/>
      <c r="BA162" s="104"/>
      <c r="BB162" s="104"/>
      <c r="BC162" s="104"/>
      <c r="BD162" s="104"/>
      <c r="BE162" s="104"/>
      <c r="BF162" s="104"/>
      <c r="BG162" s="104"/>
      <c r="BH162" s="104"/>
      <c r="BI162" s="104"/>
      <c r="BJ162" s="104"/>
      <c r="BK162" s="104"/>
      <c r="BL162" s="104"/>
      <c r="BM162" s="104"/>
      <c r="BN162" s="104"/>
      <c r="BO162" s="104"/>
      <c r="BP162" s="104"/>
      <c r="BQ162" s="104"/>
    </row>
    <row r="163" spans="2:69">
      <c r="B163" s="104"/>
      <c r="C163" s="155"/>
      <c r="D163" s="104"/>
      <c r="E163" s="104"/>
      <c r="F163" s="104"/>
      <c r="G163" s="104"/>
      <c r="H163" s="104"/>
      <c r="I163" s="104"/>
      <c r="J163" s="104"/>
      <c r="K163" s="104"/>
      <c r="L163" s="104"/>
      <c r="M163" s="147"/>
      <c r="N163" s="104"/>
      <c r="O163" s="104"/>
      <c r="P163" s="104"/>
      <c r="Q163" s="104"/>
      <c r="R163" s="104"/>
      <c r="S163" s="104"/>
      <c r="T163" s="104"/>
      <c r="U163" s="104"/>
      <c r="V163" s="104"/>
      <c r="W163" s="104"/>
      <c r="X163" s="104"/>
      <c r="Y163" s="104"/>
      <c r="Z163" s="104"/>
      <c r="AA163" s="104"/>
      <c r="AB163" s="10"/>
      <c r="AC163" s="104"/>
      <c r="AD163" s="10"/>
      <c r="AE163" s="147"/>
      <c r="AF163" s="104"/>
      <c r="AG163" s="104"/>
      <c r="AH163" s="104"/>
      <c r="AI163" s="104"/>
      <c r="AJ163" s="104"/>
      <c r="AK163" s="104"/>
      <c r="AL163" s="104"/>
      <c r="AM163" s="104"/>
      <c r="AN163" s="104"/>
      <c r="AO163" s="104"/>
      <c r="AP163" s="104"/>
      <c r="AQ163" s="104"/>
      <c r="AR163" s="104"/>
      <c r="AS163" s="104"/>
      <c r="AT163" s="104"/>
      <c r="AU163" s="104"/>
      <c r="AV163" s="104"/>
      <c r="AW163" s="104"/>
      <c r="AX163" s="104"/>
      <c r="AY163" s="104"/>
      <c r="AZ163" s="104"/>
      <c r="BA163" s="104"/>
      <c r="BB163" s="104"/>
      <c r="BC163" s="104"/>
      <c r="BD163" s="104"/>
      <c r="BE163" s="104"/>
      <c r="BF163" s="104"/>
      <c r="BG163" s="104"/>
      <c r="BH163" s="104"/>
      <c r="BI163" s="104"/>
      <c r="BJ163" s="104"/>
      <c r="BK163" s="104"/>
      <c r="BL163" s="104"/>
      <c r="BM163" s="104"/>
      <c r="BN163" s="104"/>
      <c r="BO163" s="104"/>
      <c r="BP163" s="104"/>
      <c r="BQ163" s="104"/>
    </row>
    <row r="164" spans="2:69">
      <c r="B164" s="104"/>
      <c r="C164" s="155"/>
      <c r="D164" s="104"/>
      <c r="E164" s="104"/>
      <c r="F164" s="104"/>
      <c r="G164" s="104"/>
      <c r="H164" s="104"/>
      <c r="I164" s="104"/>
      <c r="J164" s="104"/>
      <c r="K164" s="104"/>
      <c r="L164" s="104"/>
      <c r="M164" s="147"/>
      <c r="N164" s="104"/>
      <c r="O164" s="104"/>
      <c r="P164" s="104"/>
      <c r="Q164" s="104"/>
      <c r="R164" s="104"/>
      <c r="S164" s="104"/>
      <c r="T164" s="104"/>
      <c r="U164" s="104"/>
      <c r="V164" s="104"/>
      <c r="W164" s="104"/>
      <c r="X164" s="104"/>
      <c r="Y164" s="104"/>
      <c r="Z164" s="104"/>
      <c r="AA164" s="104"/>
      <c r="AB164" s="10"/>
      <c r="AC164" s="104"/>
      <c r="AD164" s="10"/>
      <c r="AE164" s="147"/>
      <c r="AF164" s="104"/>
      <c r="AG164" s="104"/>
      <c r="AH164" s="104"/>
      <c r="AI164" s="104"/>
      <c r="AJ164" s="104"/>
      <c r="AK164" s="104"/>
      <c r="AL164" s="104"/>
      <c r="AM164" s="104"/>
      <c r="AN164" s="104"/>
      <c r="AO164" s="104"/>
      <c r="AP164" s="104"/>
      <c r="AQ164" s="104"/>
      <c r="AR164" s="104"/>
      <c r="AS164" s="104"/>
      <c r="AT164" s="104"/>
      <c r="AU164" s="104"/>
      <c r="AV164" s="104"/>
      <c r="AW164" s="104"/>
      <c r="AX164" s="104"/>
      <c r="AY164" s="104"/>
      <c r="AZ164" s="104"/>
      <c r="BA164" s="104"/>
      <c r="BB164" s="104"/>
      <c r="BC164" s="104"/>
      <c r="BD164" s="104"/>
      <c r="BE164" s="104"/>
      <c r="BF164" s="104"/>
      <c r="BG164" s="104"/>
      <c r="BH164" s="104"/>
      <c r="BI164" s="104"/>
      <c r="BJ164" s="104"/>
      <c r="BK164" s="104"/>
      <c r="BL164" s="104"/>
      <c r="BM164" s="104"/>
      <c r="BN164" s="104"/>
      <c r="BO164" s="104"/>
      <c r="BP164" s="104"/>
      <c r="BQ164" s="104"/>
    </row>
    <row r="165" spans="2:69">
      <c r="B165" s="104"/>
      <c r="C165" s="155"/>
      <c r="D165" s="104"/>
      <c r="E165" s="104"/>
      <c r="F165" s="104"/>
      <c r="G165" s="104"/>
      <c r="H165" s="104"/>
      <c r="I165" s="104"/>
      <c r="J165" s="104"/>
      <c r="K165" s="104"/>
      <c r="L165" s="104"/>
      <c r="M165" s="147"/>
      <c r="N165" s="104"/>
      <c r="O165" s="104"/>
      <c r="P165" s="104"/>
      <c r="Q165" s="104"/>
      <c r="R165" s="104"/>
      <c r="S165" s="104"/>
      <c r="T165" s="104"/>
      <c r="U165" s="104"/>
      <c r="V165" s="104"/>
      <c r="W165" s="104"/>
      <c r="X165" s="104"/>
      <c r="Y165" s="104"/>
      <c r="Z165" s="104"/>
      <c r="AA165" s="104"/>
      <c r="AB165" s="10"/>
      <c r="AC165" s="104"/>
      <c r="AD165" s="10"/>
      <c r="AE165" s="147"/>
      <c r="AF165" s="104"/>
      <c r="AG165" s="104"/>
      <c r="AH165" s="104"/>
      <c r="AI165" s="104"/>
      <c r="AJ165" s="104"/>
      <c r="AK165" s="104"/>
      <c r="AL165" s="104"/>
      <c r="AM165" s="104"/>
      <c r="AN165" s="104"/>
      <c r="AO165" s="104"/>
      <c r="AP165" s="104"/>
      <c r="AQ165" s="104"/>
      <c r="AR165" s="104"/>
      <c r="AS165" s="104"/>
      <c r="AT165" s="104"/>
      <c r="AU165" s="104"/>
      <c r="AV165" s="104"/>
      <c r="AW165" s="104"/>
      <c r="AX165" s="104"/>
      <c r="AY165" s="104"/>
      <c r="AZ165" s="104"/>
      <c r="BA165" s="104"/>
      <c r="BB165" s="104"/>
      <c r="BC165" s="104"/>
      <c r="BD165" s="104"/>
      <c r="BE165" s="104"/>
      <c r="BF165" s="104"/>
      <c r="BG165" s="104"/>
      <c r="BH165" s="104"/>
      <c r="BI165" s="104"/>
      <c r="BJ165" s="104"/>
      <c r="BK165" s="104"/>
      <c r="BL165" s="104"/>
      <c r="BM165" s="104"/>
      <c r="BN165" s="104"/>
      <c r="BO165" s="104"/>
      <c r="BP165" s="104"/>
      <c r="BQ165" s="104"/>
    </row>
    <row r="166" spans="2:69">
      <c r="B166" s="104"/>
      <c r="C166" s="155"/>
      <c r="D166" s="104"/>
      <c r="E166" s="104"/>
      <c r="F166" s="104"/>
      <c r="G166" s="104"/>
      <c r="H166" s="104"/>
      <c r="I166" s="104"/>
      <c r="J166" s="104"/>
      <c r="K166" s="104"/>
      <c r="L166" s="104"/>
      <c r="M166" s="147"/>
      <c r="N166" s="104"/>
      <c r="O166" s="104"/>
      <c r="P166" s="104"/>
      <c r="Q166" s="104"/>
      <c r="R166" s="104"/>
      <c r="S166" s="104"/>
      <c r="T166" s="104"/>
      <c r="U166" s="104"/>
      <c r="V166" s="104"/>
      <c r="W166" s="104"/>
      <c r="X166" s="104"/>
      <c r="Y166" s="104"/>
      <c r="Z166" s="104"/>
      <c r="AA166" s="104"/>
      <c r="AB166" s="10"/>
      <c r="AC166" s="104"/>
      <c r="AD166" s="10"/>
      <c r="AE166" s="147"/>
      <c r="AF166" s="104"/>
      <c r="AG166" s="104"/>
      <c r="AH166" s="104"/>
      <c r="AI166" s="104"/>
      <c r="AJ166" s="104"/>
      <c r="AK166" s="104"/>
      <c r="AL166" s="104"/>
      <c r="AM166" s="104"/>
      <c r="AN166" s="104"/>
      <c r="AO166" s="104"/>
      <c r="AP166" s="104"/>
      <c r="AQ166" s="104"/>
      <c r="AR166" s="104"/>
      <c r="AS166" s="104"/>
      <c r="AT166" s="104"/>
      <c r="AU166" s="104"/>
      <c r="AV166" s="104"/>
      <c r="AW166" s="104"/>
      <c r="AX166" s="104"/>
      <c r="AY166" s="104"/>
      <c r="AZ166" s="104"/>
      <c r="BA166" s="104"/>
      <c r="BB166" s="104"/>
      <c r="BC166" s="104"/>
      <c r="BD166" s="104"/>
      <c r="BE166" s="104"/>
      <c r="BF166" s="104"/>
      <c r="BG166" s="104"/>
      <c r="BH166" s="104"/>
      <c r="BI166" s="104"/>
      <c r="BJ166" s="104"/>
      <c r="BK166" s="104"/>
      <c r="BL166" s="104"/>
      <c r="BM166" s="104"/>
      <c r="BN166" s="104"/>
      <c r="BO166" s="104"/>
      <c r="BP166" s="104"/>
      <c r="BQ166" s="104"/>
    </row>
    <row r="167" spans="2:69">
      <c r="B167" s="104"/>
      <c r="C167" s="155"/>
      <c r="D167" s="104"/>
      <c r="E167" s="104"/>
      <c r="F167" s="104"/>
      <c r="G167" s="104"/>
      <c r="H167" s="104"/>
      <c r="I167" s="104"/>
      <c r="J167" s="104"/>
      <c r="K167" s="104"/>
      <c r="L167" s="104"/>
      <c r="M167" s="147"/>
      <c r="N167" s="104"/>
      <c r="O167" s="104"/>
      <c r="P167" s="104"/>
      <c r="Q167" s="104"/>
      <c r="R167" s="104"/>
      <c r="S167" s="104"/>
      <c r="T167" s="104"/>
      <c r="U167" s="104"/>
      <c r="V167" s="104"/>
      <c r="W167" s="104"/>
      <c r="X167" s="104"/>
      <c r="Y167" s="104"/>
      <c r="Z167" s="104"/>
      <c r="AA167" s="104"/>
      <c r="AB167" s="10"/>
      <c r="AC167" s="104"/>
      <c r="AD167" s="10"/>
      <c r="AE167" s="147"/>
      <c r="AF167" s="104"/>
      <c r="AG167" s="104"/>
      <c r="AH167" s="104"/>
      <c r="AI167" s="104"/>
      <c r="AJ167" s="104"/>
      <c r="AK167" s="104"/>
      <c r="AL167" s="104"/>
      <c r="AM167" s="104"/>
      <c r="AN167" s="104"/>
      <c r="AO167" s="104"/>
      <c r="AP167" s="104"/>
      <c r="AQ167" s="104"/>
      <c r="AR167" s="104"/>
      <c r="AS167" s="104"/>
      <c r="AT167" s="104"/>
      <c r="AU167" s="104"/>
      <c r="AV167" s="104"/>
      <c r="AW167" s="104"/>
      <c r="AX167" s="104"/>
      <c r="AY167" s="104"/>
      <c r="AZ167" s="104"/>
      <c r="BA167" s="104"/>
      <c r="BB167" s="104"/>
      <c r="BC167" s="104"/>
      <c r="BD167" s="104"/>
      <c r="BE167" s="104"/>
      <c r="BF167" s="104"/>
      <c r="BG167" s="104"/>
      <c r="BH167" s="104"/>
      <c r="BI167" s="104"/>
      <c r="BJ167" s="104"/>
      <c r="BK167" s="104"/>
      <c r="BL167" s="104"/>
      <c r="BM167" s="104"/>
      <c r="BN167" s="104"/>
      <c r="BO167" s="104"/>
      <c r="BP167" s="104"/>
      <c r="BQ167" s="104"/>
    </row>
    <row r="168" spans="2:69">
      <c r="B168" s="104"/>
      <c r="C168" s="155"/>
      <c r="D168" s="104"/>
      <c r="E168" s="104"/>
      <c r="F168" s="104"/>
      <c r="G168" s="104"/>
      <c r="H168" s="104"/>
      <c r="I168" s="104"/>
      <c r="J168" s="104"/>
      <c r="K168" s="104"/>
      <c r="L168" s="104"/>
      <c r="M168" s="147"/>
      <c r="N168" s="104"/>
      <c r="O168" s="104"/>
      <c r="P168" s="104"/>
      <c r="Q168" s="104"/>
      <c r="R168" s="104"/>
      <c r="S168" s="104"/>
      <c r="T168" s="104"/>
      <c r="U168" s="104"/>
      <c r="V168" s="104"/>
      <c r="W168" s="104"/>
      <c r="X168" s="104"/>
      <c r="Y168" s="104"/>
      <c r="Z168" s="104"/>
      <c r="AA168" s="104"/>
      <c r="AB168" s="10"/>
      <c r="AC168" s="104"/>
      <c r="AD168" s="10"/>
      <c r="AE168" s="147"/>
      <c r="AF168" s="104"/>
      <c r="AG168" s="104"/>
      <c r="AH168" s="104"/>
      <c r="AI168" s="104"/>
      <c r="AJ168" s="104"/>
      <c r="AK168" s="104"/>
      <c r="AL168" s="104"/>
      <c r="AM168" s="104"/>
      <c r="AN168" s="104"/>
      <c r="AO168" s="104"/>
      <c r="AP168" s="104"/>
      <c r="AQ168" s="104"/>
      <c r="AR168" s="104"/>
      <c r="AS168" s="104"/>
      <c r="AT168" s="104"/>
      <c r="AU168" s="104"/>
      <c r="AV168" s="104"/>
      <c r="AW168" s="104"/>
      <c r="AX168" s="104"/>
      <c r="AY168" s="104"/>
      <c r="AZ168" s="104"/>
      <c r="BA168" s="104"/>
      <c r="BB168" s="104"/>
      <c r="BC168" s="104"/>
      <c r="BD168" s="104"/>
      <c r="BE168" s="104"/>
      <c r="BF168" s="104"/>
      <c r="BG168" s="104"/>
      <c r="BH168" s="104"/>
      <c r="BI168" s="104"/>
      <c r="BJ168" s="104"/>
      <c r="BK168" s="104"/>
      <c r="BL168" s="104"/>
      <c r="BM168" s="104"/>
      <c r="BN168" s="104"/>
      <c r="BO168" s="104"/>
      <c r="BP168" s="104"/>
      <c r="BQ168" s="104"/>
    </row>
    <row r="169" spans="2:69">
      <c r="B169" s="104"/>
      <c r="C169" s="155"/>
      <c r="D169" s="104"/>
      <c r="E169" s="104"/>
      <c r="F169" s="104"/>
      <c r="G169" s="104"/>
      <c r="H169" s="104"/>
      <c r="I169" s="104"/>
      <c r="J169" s="104"/>
      <c r="K169" s="104"/>
      <c r="L169" s="104"/>
      <c r="M169" s="147"/>
      <c r="N169" s="104"/>
      <c r="O169" s="104"/>
      <c r="P169" s="104"/>
      <c r="Q169" s="104"/>
      <c r="R169" s="104"/>
      <c r="S169" s="104"/>
      <c r="T169" s="104"/>
      <c r="U169" s="104"/>
      <c r="V169" s="104"/>
      <c r="W169" s="104"/>
      <c r="X169" s="104"/>
      <c r="Y169" s="104"/>
      <c r="Z169" s="104"/>
      <c r="AA169" s="104"/>
      <c r="AB169" s="10"/>
      <c r="AC169" s="104"/>
      <c r="AD169" s="10"/>
      <c r="AE169" s="147"/>
      <c r="AF169" s="104"/>
      <c r="AG169" s="104"/>
      <c r="AH169" s="104"/>
      <c r="AI169" s="104"/>
      <c r="AJ169" s="104"/>
      <c r="AK169" s="104"/>
      <c r="AL169" s="104"/>
      <c r="AM169" s="104"/>
      <c r="AN169" s="104"/>
      <c r="AO169" s="104"/>
      <c r="AP169" s="104"/>
      <c r="AQ169" s="104"/>
      <c r="AR169" s="104"/>
      <c r="AS169" s="104"/>
      <c r="AT169" s="104"/>
      <c r="AU169" s="104"/>
      <c r="AV169" s="104"/>
      <c r="AW169" s="104"/>
      <c r="AX169" s="104"/>
      <c r="AY169" s="104"/>
      <c r="AZ169" s="104"/>
      <c r="BA169" s="104"/>
      <c r="BB169" s="104"/>
      <c r="BC169" s="104"/>
      <c r="BD169" s="104"/>
      <c r="BE169" s="104"/>
      <c r="BF169" s="104"/>
      <c r="BG169" s="104"/>
      <c r="BH169" s="104"/>
      <c r="BI169" s="104"/>
      <c r="BJ169" s="104"/>
      <c r="BK169" s="104"/>
      <c r="BL169" s="104"/>
      <c r="BM169" s="104"/>
      <c r="BN169" s="104"/>
      <c r="BO169" s="104"/>
      <c r="BP169" s="104"/>
      <c r="BQ169" s="104"/>
    </row>
    <row r="170" spans="2:69">
      <c r="B170" s="104"/>
      <c r="C170" s="155"/>
      <c r="D170" s="104"/>
      <c r="E170" s="104"/>
      <c r="F170" s="104"/>
      <c r="G170" s="104"/>
      <c r="H170" s="104"/>
      <c r="I170" s="104"/>
      <c r="J170" s="104"/>
      <c r="K170" s="104"/>
      <c r="L170" s="104"/>
      <c r="M170" s="147"/>
      <c r="N170" s="104"/>
      <c r="O170" s="104"/>
      <c r="P170" s="104"/>
      <c r="Q170" s="104"/>
      <c r="R170" s="104"/>
      <c r="S170" s="104"/>
      <c r="T170" s="104"/>
      <c r="U170" s="104"/>
      <c r="V170" s="104"/>
      <c r="W170" s="104"/>
      <c r="X170" s="104"/>
      <c r="Y170" s="104"/>
      <c r="Z170" s="104"/>
      <c r="AA170" s="104"/>
      <c r="AB170" s="10"/>
      <c r="AC170" s="104"/>
      <c r="AD170" s="10"/>
      <c r="AE170" s="147"/>
      <c r="AF170" s="104"/>
      <c r="AG170" s="104"/>
      <c r="AH170" s="104"/>
      <c r="AI170" s="104"/>
      <c r="AJ170" s="104"/>
      <c r="AK170" s="104"/>
      <c r="AL170" s="104"/>
      <c r="AM170" s="104"/>
      <c r="AN170" s="104"/>
      <c r="AO170" s="104"/>
      <c r="AP170" s="104"/>
      <c r="AQ170" s="104"/>
      <c r="AR170" s="104"/>
      <c r="AS170" s="104"/>
      <c r="AT170" s="104"/>
      <c r="AU170" s="104"/>
      <c r="AV170" s="104"/>
      <c r="AW170" s="104"/>
      <c r="AX170" s="104"/>
      <c r="AY170" s="104"/>
      <c r="AZ170" s="104"/>
      <c r="BA170" s="104"/>
      <c r="BB170" s="104"/>
      <c r="BC170" s="104"/>
      <c r="BD170" s="104"/>
      <c r="BE170" s="104"/>
      <c r="BF170" s="104"/>
      <c r="BG170" s="104"/>
      <c r="BH170" s="104"/>
      <c r="BI170" s="104"/>
      <c r="BJ170" s="104"/>
      <c r="BK170" s="104"/>
      <c r="BL170" s="104"/>
      <c r="BM170" s="104"/>
      <c r="BN170" s="104"/>
      <c r="BO170" s="104"/>
      <c r="BP170" s="104"/>
      <c r="BQ170" s="104"/>
    </row>
    <row r="171" spans="2:69">
      <c r="B171" s="104"/>
      <c r="C171" s="155"/>
      <c r="D171" s="104"/>
      <c r="E171" s="104"/>
      <c r="F171" s="104"/>
      <c r="G171" s="104"/>
      <c r="H171" s="104"/>
      <c r="I171" s="104"/>
      <c r="J171" s="104"/>
      <c r="K171" s="104"/>
      <c r="L171" s="104"/>
      <c r="M171" s="147"/>
      <c r="N171" s="104"/>
      <c r="O171" s="104"/>
      <c r="P171" s="104"/>
      <c r="Q171" s="104"/>
      <c r="R171" s="104"/>
      <c r="S171" s="104"/>
      <c r="T171" s="104"/>
      <c r="U171" s="104"/>
      <c r="V171" s="104"/>
      <c r="W171" s="104"/>
      <c r="X171" s="104"/>
      <c r="Y171" s="104"/>
      <c r="Z171" s="104"/>
      <c r="AA171" s="104"/>
      <c r="AB171" s="10"/>
      <c r="AC171" s="104"/>
      <c r="AD171" s="10"/>
      <c r="AE171" s="147"/>
      <c r="AF171" s="104"/>
      <c r="AG171" s="104"/>
      <c r="AH171" s="104"/>
      <c r="AI171" s="104"/>
      <c r="AJ171" s="104"/>
      <c r="AK171" s="104"/>
      <c r="AL171" s="104"/>
      <c r="AM171" s="104"/>
      <c r="AN171" s="104"/>
      <c r="AO171" s="104"/>
      <c r="AP171" s="104"/>
      <c r="AQ171" s="104"/>
      <c r="AR171" s="104"/>
      <c r="AS171" s="104"/>
      <c r="AT171" s="104"/>
      <c r="AU171" s="104"/>
      <c r="AV171" s="104"/>
      <c r="AW171" s="104"/>
      <c r="AX171" s="104"/>
      <c r="AY171" s="104"/>
      <c r="AZ171" s="104"/>
      <c r="BA171" s="104"/>
      <c r="BB171" s="104"/>
      <c r="BC171" s="104"/>
      <c r="BD171" s="104"/>
      <c r="BE171" s="104"/>
      <c r="BF171" s="104"/>
      <c r="BG171" s="104"/>
      <c r="BH171" s="104"/>
      <c r="BI171" s="104"/>
      <c r="BJ171" s="104"/>
      <c r="BK171" s="104"/>
      <c r="BL171" s="104"/>
      <c r="BM171" s="104"/>
      <c r="BN171" s="104"/>
      <c r="BO171" s="104"/>
      <c r="BP171" s="104"/>
      <c r="BQ171" s="104"/>
    </row>
    <row r="172" spans="2:69">
      <c r="B172" s="104"/>
      <c r="C172" s="155"/>
      <c r="D172" s="104"/>
      <c r="E172" s="104"/>
      <c r="F172" s="104"/>
      <c r="G172" s="104"/>
      <c r="H172" s="104"/>
      <c r="I172" s="104"/>
      <c r="J172" s="104"/>
      <c r="K172" s="104"/>
      <c r="L172" s="104"/>
      <c r="M172" s="147"/>
      <c r="N172" s="104"/>
      <c r="O172" s="104"/>
      <c r="P172" s="104"/>
      <c r="Q172" s="104"/>
      <c r="R172" s="104"/>
      <c r="S172" s="104"/>
      <c r="T172" s="104"/>
      <c r="U172" s="104"/>
      <c r="V172" s="104"/>
      <c r="W172" s="104"/>
      <c r="X172" s="104"/>
      <c r="Y172" s="104"/>
      <c r="Z172" s="104"/>
      <c r="AA172" s="104"/>
      <c r="AB172" s="10"/>
      <c r="AC172" s="104"/>
      <c r="AD172" s="10"/>
      <c r="AE172" s="147"/>
      <c r="AF172" s="104"/>
      <c r="AG172" s="104"/>
      <c r="AH172" s="104"/>
      <c r="AI172" s="104"/>
      <c r="AJ172" s="104"/>
      <c r="AK172" s="104"/>
      <c r="AL172" s="104"/>
      <c r="AM172" s="104"/>
      <c r="AN172" s="104"/>
      <c r="AO172" s="104"/>
      <c r="AP172" s="104"/>
      <c r="AQ172" s="104"/>
      <c r="AR172" s="104"/>
      <c r="AS172" s="104"/>
      <c r="AT172" s="104"/>
      <c r="AU172" s="104"/>
      <c r="AV172" s="104"/>
      <c r="AW172" s="104"/>
      <c r="AX172" s="104"/>
      <c r="AY172" s="104"/>
      <c r="AZ172" s="104"/>
      <c r="BA172" s="104"/>
      <c r="BB172" s="104"/>
      <c r="BC172" s="104"/>
      <c r="BD172" s="104"/>
      <c r="BE172" s="104"/>
      <c r="BF172" s="104"/>
      <c r="BG172" s="104"/>
      <c r="BH172" s="104"/>
      <c r="BI172" s="104"/>
      <c r="BJ172" s="104"/>
      <c r="BK172" s="104"/>
      <c r="BL172" s="104"/>
      <c r="BM172" s="104"/>
      <c r="BN172" s="104"/>
      <c r="BO172" s="104"/>
      <c r="BP172" s="104"/>
      <c r="BQ172" s="104"/>
    </row>
    <row r="173" spans="2:69">
      <c r="B173" s="104"/>
      <c r="C173" s="155"/>
      <c r="D173" s="104"/>
      <c r="E173" s="104"/>
      <c r="F173" s="104"/>
      <c r="G173" s="104"/>
      <c r="H173" s="104"/>
      <c r="I173" s="104"/>
      <c r="J173" s="104"/>
      <c r="K173" s="104"/>
      <c r="L173" s="104"/>
      <c r="M173" s="147"/>
      <c r="N173" s="104"/>
      <c r="O173" s="104"/>
      <c r="P173" s="104"/>
      <c r="Q173" s="104"/>
      <c r="R173" s="104"/>
      <c r="S173" s="104"/>
      <c r="T173" s="104"/>
      <c r="U173" s="104"/>
      <c r="V173" s="104"/>
      <c r="W173" s="104"/>
      <c r="X173" s="104"/>
      <c r="Y173" s="104"/>
      <c r="Z173" s="104"/>
      <c r="AA173" s="104"/>
      <c r="AB173" s="10"/>
      <c r="AC173" s="104"/>
      <c r="AD173" s="10"/>
      <c r="AE173" s="147"/>
      <c r="AF173" s="104"/>
      <c r="AG173" s="104"/>
      <c r="AH173" s="104"/>
      <c r="AI173" s="104"/>
      <c r="AJ173" s="104"/>
      <c r="AK173" s="104"/>
      <c r="AL173" s="104"/>
      <c r="AM173" s="104"/>
      <c r="AN173" s="104"/>
      <c r="AO173" s="104"/>
      <c r="AP173" s="104"/>
      <c r="AQ173" s="104"/>
      <c r="AR173" s="104"/>
      <c r="AS173" s="104"/>
      <c r="AT173" s="104"/>
      <c r="AU173" s="104"/>
      <c r="AV173" s="104"/>
      <c r="AW173" s="104"/>
      <c r="AX173" s="104"/>
      <c r="AY173" s="104"/>
      <c r="AZ173" s="104"/>
      <c r="BA173" s="104"/>
      <c r="BB173" s="104"/>
      <c r="BC173" s="104"/>
      <c r="BD173" s="104"/>
      <c r="BE173" s="104"/>
      <c r="BF173" s="104"/>
      <c r="BG173" s="104"/>
      <c r="BH173" s="104"/>
      <c r="BI173" s="104"/>
      <c r="BJ173" s="104"/>
      <c r="BK173" s="104"/>
      <c r="BL173" s="104"/>
      <c r="BM173" s="104"/>
      <c r="BN173" s="104"/>
      <c r="BO173" s="104"/>
      <c r="BP173" s="104"/>
      <c r="BQ173" s="104"/>
    </row>
    <row r="174" spans="2:69">
      <c r="B174" s="104"/>
      <c r="C174" s="155"/>
      <c r="D174" s="104"/>
      <c r="E174" s="104"/>
      <c r="F174" s="104"/>
      <c r="G174" s="104"/>
      <c r="H174" s="104"/>
      <c r="I174" s="104"/>
      <c r="J174" s="104"/>
      <c r="K174" s="104"/>
      <c r="L174" s="104"/>
      <c r="M174" s="147"/>
      <c r="N174" s="104"/>
      <c r="O174" s="104"/>
      <c r="P174" s="104"/>
      <c r="Q174" s="104"/>
      <c r="R174" s="104"/>
      <c r="S174" s="104"/>
      <c r="T174" s="104"/>
      <c r="U174" s="104"/>
      <c r="V174" s="104"/>
      <c r="W174" s="104"/>
      <c r="X174" s="104"/>
      <c r="Y174" s="104"/>
      <c r="Z174" s="104"/>
      <c r="AA174" s="104"/>
      <c r="AB174" s="10"/>
      <c r="AC174" s="104"/>
      <c r="AD174" s="10"/>
      <c r="AE174" s="147"/>
      <c r="AF174" s="104"/>
      <c r="AG174" s="104"/>
      <c r="AH174" s="104"/>
      <c r="AI174" s="104"/>
      <c r="AJ174" s="104"/>
      <c r="AK174" s="104"/>
      <c r="AL174" s="104"/>
      <c r="AM174" s="104"/>
      <c r="AN174" s="104"/>
      <c r="AO174" s="104"/>
      <c r="AP174" s="104"/>
      <c r="AQ174" s="104"/>
      <c r="AR174" s="104"/>
      <c r="AS174" s="104"/>
      <c r="AT174" s="104"/>
      <c r="AU174" s="104"/>
      <c r="AV174" s="104"/>
      <c r="AW174" s="104"/>
      <c r="AX174" s="104"/>
      <c r="AY174" s="104"/>
      <c r="AZ174" s="104"/>
      <c r="BA174" s="104"/>
      <c r="BB174" s="104"/>
      <c r="BC174" s="104"/>
      <c r="BD174" s="104"/>
      <c r="BE174" s="104"/>
      <c r="BF174" s="104"/>
      <c r="BG174" s="104"/>
      <c r="BH174" s="104"/>
      <c r="BI174" s="104"/>
      <c r="BJ174" s="104"/>
      <c r="BK174" s="104"/>
      <c r="BL174" s="104"/>
      <c r="BM174" s="104"/>
      <c r="BN174" s="104"/>
      <c r="BO174" s="104"/>
      <c r="BP174" s="104"/>
      <c r="BQ174" s="104"/>
    </row>
    <row r="175" spans="2:69">
      <c r="B175" s="104"/>
      <c r="C175" s="155"/>
      <c r="D175" s="104"/>
      <c r="E175" s="104"/>
      <c r="F175" s="104"/>
      <c r="G175" s="104"/>
      <c r="H175" s="104"/>
      <c r="I175" s="104"/>
      <c r="J175" s="104"/>
      <c r="K175" s="104"/>
      <c r="L175" s="104"/>
      <c r="M175" s="147"/>
      <c r="N175" s="104"/>
      <c r="O175" s="104"/>
      <c r="P175" s="104"/>
      <c r="Q175" s="104"/>
      <c r="R175" s="104"/>
      <c r="S175" s="104"/>
      <c r="T175" s="104"/>
      <c r="U175" s="104"/>
      <c r="V175" s="104"/>
      <c r="W175" s="104"/>
      <c r="X175" s="104"/>
      <c r="Y175" s="104"/>
      <c r="Z175" s="104"/>
      <c r="AA175" s="104"/>
      <c r="AB175" s="10"/>
      <c r="AC175" s="104"/>
      <c r="AD175" s="10"/>
      <c r="AE175" s="147"/>
      <c r="AF175" s="104"/>
      <c r="AG175" s="104"/>
      <c r="AH175" s="104"/>
      <c r="AI175" s="104"/>
      <c r="AJ175" s="104"/>
      <c r="AK175" s="104"/>
      <c r="AL175" s="104"/>
      <c r="AM175" s="104"/>
      <c r="AN175" s="104"/>
      <c r="AO175" s="104"/>
      <c r="AP175" s="104"/>
      <c r="AQ175" s="104"/>
      <c r="AR175" s="104"/>
      <c r="AS175" s="104"/>
      <c r="AT175" s="104"/>
      <c r="AU175" s="104"/>
      <c r="AV175" s="104"/>
      <c r="AW175" s="104"/>
      <c r="AX175" s="104"/>
      <c r="AY175" s="104"/>
      <c r="AZ175" s="104"/>
      <c r="BA175" s="104"/>
      <c r="BB175" s="104"/>
      <c r="BC175" s="104"/>
      <c r="BD175" s="104"/>
      <c r="BE175" s="104"/>
      <c r="BF175" s="104"/>
      <c r="BG175" s="104"/>
      <c r="BH175" s="104"/>
      <c r="BI175" s="104"/>
      <c r="BJ175" s="104"/>
      <c r="BK175" s="104"/>
      <c r="BL175" s="104"/>
      <c r="BM175" s="104"/>
      <c r="BN175" s="104"/>
      <c r="BO175" s="104"/>
      <c r="BP175" s="104"/>
      <c r="BQ175" s="104"/>
    </row>
    <row r="176" spans="2:69">
      <c r="B176" s="104"/>
      <c r="C176" s="155"/>
      <c r="D176" s="104"/>
      <c r="E176" s="104"/>
      <c r="F176" s="104"/>
      <c r="G176" s="104"/>
      <c r="H176" s="104"/>
      <c r="I176" s="104"/>
      <c r="J176" s="104"/>
      <c r="K176" s="104"/>
      <c r="L176" s="104"/>
      <c r="M176" s="147"/>
      <c r="N176" s="104"/>
      <c r="O176" s="104"/>
      <c r="P176" s="104"/>
      <c r="Q176" s="104"/>
      <c r="R176" s="104"/>
      <c r="S176" s="104"/>
      <c r="T176" s="104"/>
      <c r="U176" s="104"/>
      <c r="V176" s="104"/>
      <c r="W176" s="104"/>
      <c r="X176" s="104"/>
      <c r="Y176" s="104"/>
      <c r="Z176" s="104"/>
      <c r="AA176" s="104"/>
      <c r="AB176" s="10"/>
      <c r="AC176" s="104"/>
      <c r="AD176" s="10"/>
      <c r="AE176" s="147"/>
      <c r="AF176" s="104"/>
      <c r="AG176" s="104"/>
      <c r="AH176" s="104"/>
      <c r="AI176" s="104"/>
      <c r="AJ176" s="104"/>
      <c r="AK176" s="104"/>
      <c r="AL176" s="104"/>
      <c r="AM176" s="104"/>
      <c r="AN176" s="104"/>
      <c r="AO176" s="104"/>
      <c r="AP176" s="104"/>
      <c r="AQ176" s="104"/>
      <c r="AR176" s="104"/>
      <c r="AS176" s="104"/>
      <c r="AT176" s="104"/>
      <c r="AU176" s="104"/>
      <c r="AV176" s="104"/>
      <c r="AW176" s="104"/>
      <c r="AX176" s="104"/>
      <c r="AY176" s="104"/>
      <c r="AZ176" s="104"/>
      <c r="BA176" s="104"/>
      <c r="BB176" s="104"/>
      <c r="BC176" s="104"/>
      <c r="BD176" s="104"/>
      <c r="BE176" s="104"/>
      <c r="BF176" s="104"/>
      <c r="BG176" s="104"/>
      <c r="BH176" s="104"/>
      <c r="BI176" s="104"/>
      <c r="BJ176" s="104"/>
      <c r="BK176" s="104"/>
      <c r="BL176" s="104"/>
      <c r="BM176" s="104"/>
      <c r="BN176" s="104"/>
      <c r="BO176" s="104"/>
      <c r="BP176" s="104"/>
      <c r="BQ176" s="104"/>
    </row>
    <row r="177" spans="2:69">
      <c r="B177" s="104"/>
      <c r="C177" s="155"/>
      <c r="D177" s="104"/>
      <c r="E177" s="104"/>
      <c r="F177" s="104"/>
      <c r="G177" s="104"/>
      <c r="H177" s="104"/>
      <c r="I177" s="104"/>
      <c r="J177" s="104"/>
      <c r="K177" s="104"/>
      <c r="L177" s="104"/>
      <c r="M177" s="147"/>
      <c r="N177" s="104"/>
      <c r="O177" s="104"/>
      <c r="P177" s="104"/>
      <c r="Q177" s="104"/>
      <c r="R177" s="104"/>
      <c r="S177" s="104"/>
      <c r="T177" s="104"/>
      <c r="U177" s="104"/>
      <c r="V177" s="104"/>
      <c r="W177" s="104"/>
      <c r="X177" s="104"/>
      <c r="Y177" s="104"/>
      <c r="Z177" s="104"/>
      <c r="AA177" s="104"/>
      <c r="AB177" s="10"/>
      <c r="AC177" s="104"/>
      <c r="AD177" s="10"/>
      <c r="AE177" s="147"/>
      <c r="AF177" s="104"/>
      <c r="AG177" s="104"/>
      <c r="AH177" s="104"/>
      <c r="AI177" s="104"/>
      <c r="AJ177" s="104"/>
      <c r="AK177" s="104"/>
      <c r="AL177" s="104"/>
      <c r="AM177" s="104"/>
      <c r="AN177" s="104"/>
      <c r="AO177" s="104"/>
      <c r="AP177" s="104"/>
      <c r="AQ177" s="104"/>
      <c r="AR177" s="104"/>
      <c r="AS177" s="104"/>
      <c r="AT177" s="104"/>
      <c r="AU177" s="104"/>
      <c r="AV177" s="104"/>
      <c r="AW177" s="104"/>
      <c r="AX177" s="104"/>
      <c r="AY177" s="104"/>
      <c r="AZ177" s="104"/>
      <c r="BA177" s="104"/>
      <c r="BB177" s="104"/>
      <c r="BC177" s="104"/>
      <c r="BD177" s="104"/>
      <c r="BE177" s="104"/>
      <c r="BF177" s="104"/>
      <c r="BG177" s="104"/>
      <c r="BH177" s="104"/>
      <c r="BI177" s="104"/>
      <c r="BJ177" s="104"/>
      <c r="BK177" s="104"/>
      <c r="BL177" s="104"/>
      <c r="BM177" s="104"/>
      <c r="BN177" s="104"/>
      <c r="BO177" s="104"/>
      <c r="BP177" s="104"/>
      <c r="BQ177" s="104"/>
    </row>
    <row r="178" spans="2:69">
      <c r="B178" s="104"/>
      <c r="C178" s="155"/>
      <c r="D178" s="104"/>
      <c r="E178" s="104"/>
      <c r="F178" s="104"/>
      <c r="G178" s="104"/>
      <c r="H178" s="104"/>
      <c r="I178" s="104"/>
      <c r="J178" s="104"/>
      <c r="K178" s="104"/>
      <c r="L178" s="104"/>
      <c r="M178" s="147"/>
      <c r="N178" s="104"/>
      <c r="O178" s="104"/>
      <c r="P178" s="104"/>
      <c r="Q178" s="104"/>
      <c r="R178" s="104"/>
      <c r="S178" s="104"/>
      <c r="T178" s="104"/>
      <c r="U178" s="104"/>
      <c r="V178" s="104"/>
      <c r="W178" s="104"/>
      <c r="X178" s="104"/>
      <c r="Y178" s="104"/>
      <c r="Z178" s="104"/>
      <c r="AA178" s="104"/>
      <c r="AB178" s="10"/>
      <c r="AC178" s="104"/>
      <c r="AD178" s="10"/>
      <c r="AE178" s="147"/>
      <c r="AF178" s="104"/>
      <c r="AG178" s="104"/>
      <c r="AH178" s="104"/>
      <c r="AI178" s="104"/>
      <c r="AJ178" s="104"/>
      <c r="AK178" s="104"/>
      <c r="AL178" s="104"/>
      <c r="AM178" s="104"/>
      <c r="AN178" s="104"/>
      <c r="AO178" s="104"/>
      <c r="AP178" s="104"/>
      <c r="AQ178" s="104"/>
      <c r="AR178" s="104"/>
      <c r="AS178" s="104"/>
      <c r="AT178" s="104"/>
      <c r="AU178" s="104"/>
      <c r="AV178" s="104"/>
      <c r="AW178" s="104"/>
      <c r="AX178" s="104"/>
      <c r="AY178" s="104"/>
      <c r="AZ178" s="104"/>
      <c r="BA178" s="104"/>
      <c r="BB178" s="104"/>
      <c r="BC178" s="104"/>
      <c r="BD178" s="104"/>
      <c r="BE178" s="104"/>
      <c r="BF178" s="104"/>
      <c r="BG178" s="104"/>
      <c r="BH178" s="104"/>
      <c r="BI178" s="104"/>
      <c r="BJ178" s="104"/>
      <c r="BK178" s="104"/>
      <c r="BL178" s="104"/>
      <c r="BM178" s="104"/>
      <c r="BN178" s="104"/>
      <c r="BO178" s="104"/>
      <c r="BP178" s="104"/>
      <c r="BQ178" s="104"/>
    </row>
    <row r="179" spans="2:69">
      <c r="B179" s="104"/>
      <c r="C179" s="155"/>
      <c r="D179" s="104"/>
      <c r="E179" s="104"/>
      <c r="F179" s="104"/>
      <c r="G179" s="104"/>
      <c r="H179" s="104"/>
      <c r="I179" s="104"/>
      <c r="J179" s="104"/>
      <c r="K179" s="104"/>
      <c r="L179" s="104"/>
      <c r="M179" s="147"/>
      <c r="N179" s="104"/>
      <c r="O179" s="104"/>
      <c r="P179" s="104"/>
      <c r="Q179" s="104"/>
      <c r="R179" s="104"/>
      <c r="S179" s="104"/>
      <c r="T179" s="104"/>
      <c r="U179" s="104"/>
      <c r="V179" s="104"/>
      <c r="W179" s="104"/>
      <c r="X179" s="104"/>
      <c r="Y179" s="104"/>
      <c r="Z179" s="104"/>
      <c r="AA179" s="104"/>
      <c r="AB179" s="10"/>
      <c r="AC179" s="104"/>
      <c r="AD179" s="10"/>
      <c r="AE179" s="147"/>
      <c r="AF179" s="104"/>
      <c r="AG179" s="104"/>
      <c r="AH179" s="104"/>
      <c r="AI179" s="104"/>
      <c r="AJ179" s="104"/>
      <c r="AK179" s="104"/>
      <c r="AL179" s="104"/>
      <c r="AM179" s="104"/>
      <c r="AN179" s="104"/>
      <c r="AO179" s="104"/>
      <c r="AP179" s="104"/>
      <c r="AQ179" s="104"/>
      <c r="AR179" s="104"/>
      <c r="AS179" s="104"/>
      <c r="AT179" s="104"/>
      <c r="AU179" s="104"/>
      <c r="AV179" s="104"/>
      <c r="AW179" s="104"/>
      <c r="AX179" s="104"/>
      <c r="AY179" s="104"/>
      <c r="AZ179" s="104"/>
      <c r="BA179" s="104"/>
      <c r="BB179" s="104"/>
      <c r="BC179" s="104"/>
      <c r="BD179" s="104"/>
      <c r="BE179" s="104"/>
      <c r="BF179" s="104"/>
      <c r="BG179" s="104"/>
      <c r="BH179" s="104"/>
      <c r="BI179" s="104"/>
      <c r="BJ179" s="104"/>
      <c r="BK179" s="104"/>
      <c r="BL179" s="104"/>
      <c r="BM179" s="104"/>
      <c r="BN179" s="104"/>
      <c r="BO179" s="104"/>
      <c r="BP179" s="104"/>
      <c r="BQ179" s="104"/>
    </row>
    <row r="180" spans="2:69">
      <c r="B180" s="104"/>
      <c r="C180" s="155"/>
      <c r="D180" s="104"/>
      <c r="E180" s="104"/>
      <c r="F180" s="104"/>
      <c r="G180" s="104"/>
      <c r="H180" s="104"/>
      <c r="I180" s="104"/>
      <c r="J180" s="104"/>
      <c r="K180" s="104"/>
      <c r="L180" s="104"/>
      <c r="M180" s="147"/>
      <c r="N180" s="104"/>
      <c r="O180" s="104"/>
      <c r="P180" s="104"/>
      <c r="Q180" s="104"/>
      <c r="R180" s="104"/>
      <c r="S180" s="104"/>
      <c r="T180" s="104"/>
      <c r="U180" s="104"/>
      <c r="V180" s="104"/>
      <c r="W180" s="104"/>
      <c r="X180" s="104"/>
      <c r="Y180" s="104"/>
      <c r="Z180" s="104"/>
      <c r="AA180" s="104"/>
      <c r="AB180" s="10"/>
      <c r="AC180" s="104"/>
      <c r="AD180" s="10"/>
      <c r="AE180" s="147"/>
      <c r="AF180" s="104"/>
      <c r="AG180" s="104"/>
      <c r="AH180" s="104"/>
      <c r="AI180" s="104"/>
      <c r="AJ180" s="104"/>
      <c r="AK180" s="104"/>
      <c r="AL180" s="104"/>
      <c r="AM180" s="104"/>
      <c r="AN180" s="104"/>
      <c r="AO180" s="104"/>
      <c r="AP180" s="104"/>
      <c r="AQ180" s="104"/>
      <c r="AR180" s="104"/>
      <c r="AS180" s="104"/>
      <c r="AT180" s="104"/>
      <c r="AU180" s="104"/>
      <c r="AV180" s="104"/>
      <c r="AW180" s="104"/>
      <c r="AX180" s="104"/>
      <c r="AY180" s="104"/>
      <c r="AZ180" s="104"/>
      <c r="BA180" s="104"/>
      <c r="BB180" s="104"/>
      <c r="BC180" s="104"/>
      <c r="BD180" s="104"/>
      <c r="BE180" s="104"/>
      <c r="BF180" s="104"/>
      <c r="BG180" s="104"/>
      <c r="BH180" s="104"/>
      <c r="BI180" s="104"/>
      <c r="BJ180" s="104"/>
      <c r="BK180" s="104"/>
      <c r="BL180" s="104"/>
      <c r="BM180" s="104"/>
      <c r="BN180" s="104"/>
      <c r="BO180" s="104"/>
      <c r="BP180" s="104"/>
      <c r="BQ180" s="104"/>
    </row>
    <row r="181" spans="2:69">
      <c r="B181" s="104"/>
      <c r="C181" s="155"/>
      <c r="D181" s="104"/>
      <c r="E181" s="104"/>
      <c r="F181" s="104"/>
      <c r="G181" s="104"/>
      <c r="H181" s="104"/>
      <c r="I181" s="104"/>
      <c r="J181" s="104"/>
      <c r="K181" s="104"/>
      <c r="L181" s="104"/>
      <c r="M181" s="147"/>
      <c r="N181" s="104"/>
      <c r="O181" s="104"/>
      <c r="P181" s="104"/>
      <c r="Q181" s="104"/>
      <c r="R181" s="104"/>
      <c r="S181" s="104"/>
      <c r="T181" s="104"/>
      <c r="U181" s="104"/>
      <c r="V181" s="104"/>
      <c r="W181" s="104"/>
      <c r="X181" s="104"/>
      <c r="Y181" s="104"/>
      <c r="Z181" s="104"/>
      <c r="AA181" s="104"/>
      <c r="AB181" s="10"/>
      <c r="AC181" s="104"/>
      <c r="AD181" s="10"/>
      <c r="AE181" s="147"/>
      <c r="AF181" s="104"/>
      <c r="AG181" s="104"/>
      <c r="AH181" s="104"/>
      <c r="AI181" s="104"/>
      <c r="AJ181" s="104"/>
      <c r="AK181" s="104"/>
      <c r="AL181" s="104"/>
      <c r="AM181" s="104"/>
      <c r="AN181" s="104"/>
      <c r="AO181" s="104"/>
      <c r="AP181" s="104"/>
      <c r="AQ181" s="104"/>
      <c r="AR181" s="104"/>
      <c r="AS181" s="104"/>
      <c r="AT181" s="104"/>
      <c r="AU181" s="104"/>
      <c r="AV181" s="104"/>
      <c r="AW181" s="104"/>
      <c r="AX181" s="104"/>
      <c r="AY181" s="104"/>
      <c r="AZ181" s="104"/>
      <c r="BA181" s="104"/>
      <c r="BB181" s="104"/>
      <c r="BC181" s="104"/>
      <c r="BD181" s="104"/>
      <c r="BE181" s="104"/>
      <c r="BF181" s="104"/>
      <c r="BG181" s="104"/>
      <c r="BH181" s="104"/>
      <c r="BI181" s="104"/>
      <c r="BJ181" s="104"/>
      <c r="BK181" s="104"/>
      <c r="BL181" s="104"/>
      <c r="BM181" s="104"/>
      <c r="BN181" s="104"/>
      <c r="BO181" s="104"/>
      <c r="BP181" s="104"/>
      <c r="BQ181" s="104"/>
    </row>
    <row r="182" spans="2:69">
      <c r="B182" s="104"/>
      <c r="C182" s="155"/>
      <c r="D182" s="104"/>
      <c r="E182" s="104"/>
      <c r="F182" s="104"/>
      <c r="G182" s="104"/>
      <c r="H182" s="104"/>
      <c r="I182" s="104"/>
      <c r="J182" s="104"/>
      <c r="K182" s="104"/>
      <c r="L182" s="104"/>
      <c r="M182" s="147"/>
      <c r="N182" s="104"/>
      <c r="O182" s="104"/>
      <c r="P182" s="104"/>
      <c r="Q182" s="104"/>
      <c r="R182" s="104"/>
      <c r="S182" s="104"/>
      <c r="T182" s="104"/>
      <c r="U182" s="104"/>
      <c r="V182" s="104"/>
      <c r="W182" s="104"/>
      <c r="X182" s="104"/>
      <c r="Y182" s="104"/>
      <c r="Z182" s="104"/>
      <c r="AA182" s="104"/>
      <c r="AB182" s="10"/>
      <c r="AC182" s="104"/>
      <c r="AD182" s="10"/>
      <c r="AE182" s="147"/>
      <c r="AF182" s="104"/>
      <c r="AG182" s="104"/>
      <c r="AH182" s="104"/>
      <c r="AI182" s="104"/>
      <c r="AJ182" s="104"/>
      <c r="AK182" s="104"/>
      <c r="AL182" s="104"/>
      <c r="AM182" s="104"/>
      <c r="AN182" s="104"/>
      <c r="AO182" s="104"/>
      <c r="AP182" s="104"/>
      <c r="AQ182" s="104"/>
      <c r="AR182" s="104"/>
      <c r="AS182" s="104"/>
      <c r="AT182" s="104"/>
      <c r="AU182" s="104"/>
      <c r="AV182" s="104"/>
      <c r="AW182" s="104"/>
      <c r="AX182" s="104"/>
      <c r="AY182" s="104"/>
      <c r="AZ182" s="104"/>
      <c r="BA182" s="104"/>
      <c r="BB182" s="104"/>
      <c r="BC182" s="104"/>
      <c r="BD182" s="104"/>
      <c r="BE182" s="104"/>
      <c r="BF182" s="104"/>
      <c r="BG182" s="104"/>
      <c r="BH182" s="104"/>
      <c r="BI182" s="104"/>
      <c r="BJ182" s="104"/>
      <c r="BK182" s="104"/>
      <c r="BL182" s="104"/>
      <c r="BM182" s="104"/>
      <c r="BN182" s="104"/>
      <c r="BO182" s="104"/>
      <c r="BP182" s="104"/>
      <c r="BQ182" s="104"/>
    </row>
    <row r="183" spans="2:69">
      <c r="B183" s="104"/>
      <c r="C183" s="155"/>
      <c r="D183" s="104"/>
      <c r="E183" s="104"/>
      <c r="F183" s="104"/>
      <c r="G183" s="104"/>
      <c r="H183" s="104"/>
      <c r="I183" s="104"/>
      <c r="J183" s="104"/>
      <c r="K183" s="104"/>
      <c r="L183" s="104"/>
      <c r="M183" s="147"/>
      <c r="N183" s="104"/>
      <c r="O183" s="104"/>
      <c r="P183" s="104"/>
      <c r="Q183" s="104"/>
      <c r="R183" s="104"/>
      <c r="S183" s="104"/>
      <c r="T183" s="104"/>
      <c r="U183" s="104"/>
      <c r="V183" s="104"/>
      <c r="W183" s="104"/>
      <c r="X183" s="104"/>
      <c r="Y183" s="104"/>
      <c r="Z183" s="104"/>
      <c r="AA183" s="104"/>
      <c r="AB183" s="10"/>
      <c r="AC183" s="104"/>
      <c r="AD183" s="10"/>
      <c r="AE183" s="147"/>
      <c r="AF183" s="104"/>
      <c r="AG183" s="104"/>
      <c r="AH183" s="104"/>
      <c r="AI183" s="104"/>
      <c r="AJ183" s="104"/>
      <c r="AK183" s="104"/>
      <c r="AL183" s="104"/>
      <c r="AM183" s="104"/>
      <c r="AN183" s="104"/>
      <c r="AO183" s="104"/>
      <c r="AP183" s="104"/>
      <c r="AQ183" s="104"/>
      <c r="AR183" s="104"/>
      <c r="AS183" s="104"/>
      <c r="AT183" s="104"/>
      <c r="AU183" s="104"/>
      <c r="AV183" s="104"/>
      <c r="AW183" s="104"/>
      <c r="AX183" s="104"/>
      <c r="AY183" s="104"/>
      <c r="AZ183" s="104"/>
      <c r="BA183" s="104"/>
      <c r="BB183" s="104"/>
      <c r="BC183" s="104"/>
      <c r="BD183" s="104"/>
      <c r="BE183" s="104"/>
      <c r="BF183" s="104"/>
      <c r="BG183" s="104"/>
      <c r="BH183" s="104"/>
      <c r="BI183" s="104"/>
      <c r="BJ183" s="104"/>
      <c r="BK183" s="104"/>
      <c r="BL183" s="104"/>
      <c r="BM183" s="104"/>
      <c r="BN183" s="104"/>
      <c r="BO183" s="104"/>
      <c r="BP183" s="104"/>
      <c r="BQ183" s="104"/>
    </row>
    <row r="184" spans="2:69">
      <c r="B184" s="104"/>
      <c r="C184" s="155"/>
      <c r="D184" s="104"/>
      <c r="E184" s="104"/>
      <c r="F184" s="104"/>
      <c r="G184" s="104"/>
      <c r="H184" s="104"/>
      <c r="I184" s="104"/>
      <c r="J184" s="104"/>
      <c r="K184" s="104"/>
      <c r="L184" s="104"/>
      <c r="M184" s="147"/>
      <c r="N184" s="104"/>
      <c r="O184" s="104"/>
      <c r="P184" s="104"/>
      <c r="Q184" s="104"/>
      <c r="R184" s="104"/>
      <c r="S184" s="104"/>
      <c r="T184" s="104"/>
      <c r="U184" s="104"/>
      <c r="V184" s="104"/>
      <c r="W184" s="104"/>
      <c r="X184" s="104"/>
      <c r="Y184" s="104"/>
      <c r="Z184" s="104"/>
      <c r="AA184" s="104"/>
      <c r="AB184" s="10"/>
      <c r="AC184" s="104"/>
      <c r="AD184" s="10"/>
      <c r="AE184" s="147"/>
      <c r="AF184" s="104"/>
      <c r="AG184" s="104"/>
      <c r="AH184" s="104"/>
      <c r="AI184" s="104"/>
      <c r="AJ184" s="104"/>
      <c r="AK184" s="104"/>
      <c r="AL184" s="104"/>
      <c r="AM184" s="104"/>
      <c r="AN184" s="104"/>
      <c r="AO184" s="104"/>
      <c r="AP184" s="104"/>
      <c r="AQ184" s="104"/>
      <c r="AR184" s="104"/>
      <c r="AS184" s="104"/>
      <c r="AT184" s="104"/>
      <c r="AU184" s="104"/>
      <c r="AV184" s="104"/>
      <c r="AW184" s="104"/>
      <c r="AX184" s="104"/>
      <c r="AY184" s="104"/>
      <c r="AZ184" s="104"/>
      <c r="BA184" s="104"/>
      <c r="BB184" s="104"/>
      <c r="BC184" s="104"/>
      <c r="BD184" s="104"/>
      <c r="BE184" s="104"/>
      <c r="BF184" s="104"/>
      <c r="BG184" s="104"/>
      <c r="BH184" s="104"/>
      <c r="BI184" s="104"/>
      <c r="BJ184" s="104"/>
      <c r="BK184" s="104"/>
      <c r="BL184" s="104"/>
      <c r="BM184" s="104"/>
      <c r="BN184" s="104"/>
      <c r="BO184" s="104"/>
      <c r="BP184" s="104"/>
      <c r="BQ184" s="104"/>
    </row>
    <row r="185" spans="2:69">
      <c r="B185" s="104"/>
      <c r="C185" s="155"/>
      <c r="D185" s="104"/>
      <c r="E185" s="104"/>
      <c r="F185" s="104"/>
      <c r="G185" s="104"/>
      <c r="H185" s="104"/>
      <c r="I185" s="104"/>
      <c r="J185" s="104"/>
      <c r="K185" s="104"/>
      <c r="L185" s="104"/>
      <c r="M185" s="147"/>
      <c r="N185" s="104"/>
      <c r="O185" s="104"/>
      <c r="P185" s="104"/>
      <c r="Q185" s="104"/>
      <c r="R185" s="104"/>
      <c r="S185" s="104"/>
      <c r="T185" s="104"/>
      <c r="U185" s="104"/>
      <c r="V185" s="104"/>
      <c r="W185" s="104"/>
      <c r="X185" s="104"/>
      <c r="Y185" s="104"/>
      <c r="Z185" s="104"/>
      <c r="AA185" s="104"/>
      <c r="AB185" s="10"/>
      <c r="AC185" s="104"/>
      <c r="AD185" s="10"/>
      <c r="AE185" s="147"/>
      <c r="AF185" s="104"/>
      <c r="AG185" s="104"/>
      <c r="AH185" s="104"/>
      <c r="AI185" s="104"/>
      <c r="AJ185" s="104"/>
      <c r="AK185" s="104"/>
      <c r="AL185" s="104"/>
      <c r="AM185" s="104"/>
      <c r="AN185" s="104"/>
      <c r="AO185" s="104"/>
      <c r="AP185" s="104"/>
      <c r="AQ185" s="104"/>
      <c r="AR185" s="104"/>
      <c r="AS185" s="104"/>
      <c r="AT185" s="104"/>
      <c r="AU185" s="104"/>
      <c r="AV185" s="104"/>
      <c r="AW185" s="104"/>
      <c r="AX185" s="104"/>
      <c r="AY185" s="104"/>
      <c r="AZ185" s="104"/>
      <c r="BA185" s="104"/>
      <c r="BB185" s="104"/>
      <c r="BC185" s="104"/>
      <c r="BD185" s="104"/>
      <c r="BE185" s="104"/>
      <c r="BF185" s="104"/>
      <c r="BG185" s="104"/>
      <c r="BH185" s="104"/>
      <c r="BI185" s="104"/>
      <c r="BJ185" s="104"/>
      <c r="BK185" s="104"/>
      <c r="BL185" s="104"/>
      <c r="BM185" s="104"/>
      <c r="BN185" s="104"/>
      <c r="BO185" s="104"/>
      <c r="BP185" s="104"/>
      <c r="BQ185" s="104"/>
    </row>
    <row r="186" spans="2:69">
      <c r="B186" s="104"/>
      <c r="C186" s="155"/>
      <c r="D186" s="104"/>
      <c r="E186" s="104"/>
      <c r="F186" s="104"/>
      <c r="G186" s="104"/>
      <c r="H186" s="104"/>
      <c r="I186" s="104"/>
      <c r="J186" s="104"/>
      <c r="K186" s="104"/>
      <c r="L186" s="104"/>
      <c r="M186" s="147"/>
      <c r="N186" s="104"/>
      <c r="O186" s="104"/>
      <c r="P186" s="104"/>
      <c r="Q186" s="104"/>
      <c r="R186" s="104"/>
      <c r="S186" s="104"/>
      <c r="T186" s="104"/>
      <c r="U186" s="104"/>
      <c r="V186" s="104"/>
      <c r="W186" s="104"/>
      <c r="X186" s="104"/>
      <c r="Y186" s="104"/>
      <c r="Z186" s="104"/>
      <c r="AA186" s="104"/>
      <c r="AB186" s="10"/>
      <c r="AC186" s="104"/>
      <c r="AD186" s="10"/>
      <c r="AE186" s="147"/>
      <c r="AF186" s="104"/>
      <c r="AG186" s="104"/>
      <c r="AH186" s="104"/>
      <c r="AI186" s="104"/>
      <c r="AJ186" s="104"/>
      <c r="AK186" s="104"/>
      <c r="AL186" s="104"/>
      <c r="AM186" s="104"/>
      <c r="AN186" s="104"/>
      <c r="AO186" s="104"/>
      <c r="AP186" s="104"/>
      <c r="AQ186" s="104"/>
      <c r="AR186" s="104"/>
      <c r="AS186" s="104"/>
      <c r="AT186" s="104"/>
      <c r="AU186" s="104"/>
      <c r="AV186" s="104"/>
      <c r="AW186" s="104"/>
      <c r="AX186" s="104"/>
      <c r="AY186" s="104"/>
      <c r="AZ186" s="104"/>
      <c r="BA186" s="104"/>
      <c r="BB186" s="104"/>
      <c r="BC186" s="104"/>
      <c r="BD186" s="104"/>
      <c r="BE186" s="104"/>
      <c r="BF186" s="104"/>
      <c r="BG186" s="104"/>
      <c r="BH186" s="104"/>
      <c r="BI186" s="104"/>
      <c r="BJ186" s="104"/>
      <c r="BK186" s="104"/>
      <c r="BL186" s="104"/>
      <c r="BM186" s="104"/>
      <c r="BN186" s="104"/>
      <c r="BO186" s="104"/>
      <c r="BP186" s="104"/>
      <c r="BQ186" s="104"/>
    </row>
    <row r="187" spans="2:69">
      <c r="B187" s="104"/>
      <c r="C187" s="155"/>
      <c r="D187" s="104"/>
      <c r="E187" s="104"/>
      <c r="F187" s="104"/>
      <c r="G187" s="104"/>
      <c r="H187" s="104"/>
      <c r="I187" s="104"/>
      <c r="J187" s="104"/>
      <c r="K187" s="104"/>
      <c r="L187" s="104"/>
      <c r="M187" s="147"/>
      <c r="N187" s="104"/>
      <c r="O187" s="104"/>
      <c r="P187" s="104"/>
      <c r="Q187" s="104"/>
      <c r="R187" s="104"/>
      <c r="S187" s="104"/>
      <c r="T187" s="104"/>
      <c r="U187" s="104"/>
      <c r="V187" s="104"/>
      <c r="W187" s="104"/>
      <c r="X187" s="104"/>
      <c r="Y187" s="104"/>
      <c r="Z187" s="104"/>
      <c r="AA187" s="104"/>
      <c r="AB187" s="10"/>
      <c r="AC187" s="104"/>
      <c r="AD187" s="10"/>
      <c r="AE187" s="147"/>
      <c r="AF187" s="104"/>
      <c r="AG187" s="104"/>
      <c r="AH187" s="104"/>
      <c r="AI187" s="104"/>
      <c r="AJ187" s="104"/>
      <c r="AK187" s="104"/>
      <c r="AL187" s="104"/>
      <c r="AM187" s="104"/>
      <c r="AN187" s="104"/>
      <c r="AO187" s="104"/>
      <c r="AP187" s="104"/>
      <c r="AQ187" s="104"/>
      <c r="AR187" s="104"/>
      <c r="AS187" s="104"/>
      <c r="AT187" s="104"/>
      <c r="AU187" s="104"/>
      <c r="AV187" s="104"/>
      <c r="AW187" s="104"/>
      <c r="AX187" s="104"/>
      <c r="AY187" s="104"/>
      <c r="AZ187" s="104"/>
      <c r="BA187" s="104"/>
      <c r="BB187" s="104"/>
      <c r="BC187" s="104"/>
      <c r="BD187" s="104"/>
      <c r="BE187" s="104"/>
      <c r="BF187" s="104"/>
      <c r="BG187" s="104"/>
      <c r="BH187" s="104"/>
      <c r="BI187" s="104"/>
      <c r="BJ187" s="104"/>
      <c r="BK187" s="104"/>
      <c r="BL187" s="104"/>
      <c r="BM187" s="104"/>
      <c r="BN187" s="104"/>
      <c r="BO187" s="104"/>
      <c r="BP187" s="104"/>
      <c r="BQ187" s="104"/>
    </row>
    <row r="188" spans="2:69">
      <c r="B188" s="104"/>
      <c r="C188" s="155"/>
      <c r="D188" s="104"/>
      <c r="E188" s="104"/>
      <c r="F188" s="104"/>
      <c r="G188" s="104"/>
      <c r="H188" s="104"/>
      <c r="I188" s="104"/>
      <c r="J188" s="104"/>
      <c r="K188" s="104"/>
      <c r="L188" s="104"/>
      <c r="M188" s="147"/>
      <c r="N188" s="104"/>
      <c r="O188" s="104"/>
      <c r="P188" s="104"/>
      <c r="Q188" s="104"/>
      <c r="R188" s="104"/>
      <c r="S188" s="104"/>
      <c r="T188" s="104"/>
      <c r="U188" s="104"/>
      <c r="V188" s="104"/>
      <c r="W188" s="104"/>
      <c r="X188" s="104"/>
      <c r="Y188" s="104"/>
      <c r="Z188" s="104"/>
      <c r="AA188" s="104"/>
      <c r="AB188" s="10"/>
      <c r="AC188" s="104"/>
      <c r="AD188" s="10"/>
      <c r="AE188" s="147"/>
      <c r="AF188" s="104"/>
      <c r="AG188" s="104"/>
      <c r="AH188" s="104"/>
      <c r="AI188" s="104"/>
      <c r="AJ188" s="104"/>
      <c r="AK188" s="104"/>
      <c r="AL188" s="104"/>
      <c r="AM188" s="104"/>
      <c r="AN188" s="104"/>
      <c r="AO188" s="104"/>
      <c r="AP188" s="104"/>
      <c r="AQ188" s="104"/>
      <c r="AR188" s="104"/>
      <c r="AS188" s="104"/>
      <c r="AT188" s="104"/>
      <c r="AU188" s="104"/>
      <c r="AV188" s="104"/>
      <c r="AW188" s="104"/>
      <c r="AX188" s="104"/>
      <c r="AY188" s="104"/>
      <c r="AZ188" s="104"/>
      <c r="BA188" s="104"/>
      <c r="BB188" s="104"/>
      <c r="BC188" s="104"/>
      <c r="BD188" s="104"/>
      <c r="BE188" s="104"/>
      <c r="BF188" s="104"/>
      <c r="BG188" s="104"/>
      <c r="BH188" s="104"/>
      <c r="BI188" s="104"/>
      <c r="BJ188" s="104"/>
      <c r="BK188" s="104"/>
      <c r="BL188" s="104"/>
      <c r="BM188" s="104"/>
      <c r="BN188" s="104"/>
      <c r="BO188" s="104"/>
      <c r="BP188" s="104"/>
      <c r="BQ188" s="104"/>
    </row>
    <row r="189" spans="2:69">
      <c r="B189" s="104"/>
      <c r="C189" s="155"/>
      <c r="D189" s="104"/>
      <c r="E189" s="104"/>
      <c r="F189" s="104"/>
      <c r="G189" s="104"/>
      <c r="H189" s="104"/>
      <c r="I189" s="104"/>
      <c r="J189" s="104"/>
      <c r="K189" s="104"/>
      <c r="L189" s="104"/>
      <c r="M189" s="147"/>
      <c r="N189" s="104"/>
      <c r="O189" s="104"/>
      <c r="P189" s="104"/>
      <c r="Q189" s="104"/>
      <c r="R189" s="104"/>
      <c r="S189" s="104"/>
      <c r="T189" s="104"/>
      <c r="U189" s="104"/>
      <c r="V189" s="104"/>
      <c r="W189" s="104"/>
      <c r="X189" s="104"/>
      <c r="Y189" s="104"/>
      <c r="Z189" s="104"/>
      <c r="AA189" s="104"/>
      <c r="AB189" s="10"/>
      <c r="AC189" s="104"/>
      <c r="AD189" s="10"/>
      <c r="AE189" s="147"/>
      <c r="AF189" s="104"/>
      <c r="AG189" s="104"/>
      <c r="AH189" s="104"/>
      <c r="AI189" s="104"/>
      <c r="AJ189" s="104"/>
      <c r="AK189" s="104"/>
      <c r="AL189" s="104"/>
      <c r="AM189" s="104"/>
      <c r="AN189" s="104"/>
      <c r="AO189" s="104"/>
      <c r="AP189" s="104"/>
      <c r="AQ189" s="104"/>
      <c r="AR189" s="104"/>
      <c r="AS189" s="104"/>
      <c r="AT189" s="104"/>
      <c r="AU189" s="104"/>
      <c r="AV189" s="104"/>
      <c r="AW189" s="104"/>
      <c r="AX189" s="104"/>
      <c r="AY189" s="104"/>
      <c r="AZ189" s="104"/>
      <c r="BA189" s="104"/>
      <c r="BB189" s="104"/>
      <c r="BC189" s="104"/>
      <c r="BD189" s="104"/>
      <c r="BE189" s="104"/>
      <c r="BF189" s="104"/>
      <c r="BG189" s="104"/>
      <c r="BH189" s="104"/>
      <c r="BI189" s="104"/>
      <c r="BJ189" s="104"/>
      <c r="BK189" s="104"/>
      <c r="BL189" s="104"/>
      <c r="BM189" s="104"/>
      <c r="BN189" s="104"/>
      <c r="BO189" s="104"/>
      <c r="BP189" s="104"/>
      <c r="BQ189" s="104"/>
    </row>
    <row r="190" spans="2:69">
      <c r="B190" s="104"/>
      <c r="C190" s="155"/>
      <c r="D190" s="104"/>
      <c r="E190" s="104"/>
      <c r="F190" s="104"/>
      <c r="G190" s="104"/>
      <c r="H190" s="104"/>
      <c r="I190" s="104"/>
      <c r="J190" s="104"/>
      <c r="K190" s="104"/>
      <c r="L190" s="104"/>
      <c r="M190" s="147"/>
      <c r="N190" s="104"/>
      <c r="O190" s="104"/>
      <c r="P190" s="104"/>
      <c r="Q190" s="104"/>
      <c r="R190" s="104"/>
      <c r="S190" s="104"/>
      <c r="T190" s="104"/>
      <c r="U190" s="104"/>
      <c r="V190" s="104"/>
      <c r="W190" s="104"/>
      <c r="X190" s="104"/>
      <c r="Y190" s="104"/>
      <c r="Z190" s="104"/>
      <c r="AA190" s="104"/>
      <c r="AB190" s="10"/>
      <c r="AC190" s="104"/>
      <c r="AD190" s="10"/>
      <c r="AE190" s="147"/>
      <c r="AF190" s="104"/>
      <c r="AG190" s="104"/>
      <c r="AH190" s="104"/>
      <c r="AI190" s="104"/>
      <c r="AJ190" s="104"/>
      <c r="AK190" s="104"/>
      <c r="AL190" s="104"/>
      <c r="AM190" s="104"/>
      <c r="AN190" s="104"/>
      <c r="AO190" s="104"/>
      <c r="AP190" s="104"/>
      <c r="AQ190" s="104"/>
      <c r="AR190" s="104"/>
      <c r="AS190" s="104"/>
      <c r="AT190" s="104"/>
      <c r="AU190" s="104"/>
      <c r="AV190" s="104"/>
      <c r="AW190" s="104"/>
      <c r="AX190" s="104"/>
      <c r="AY190" s="104"/>
      <c r="AZ190" s="104"/>
      <c r="BA190" s="104"/>
      <c r="BB190" s="104"/>
      <c r="BC190" s="104"/>
      <c r="BD190" s="104"/>
      <c r="BE190" s="104"/>
      <c r="BF190" s="104"/>
      <c r="BG190" s="104"/>
      <c r="BH190" s="104"/>
      <c r="BI190" s="104"/>
      <c r="BJ190" s="104"/>
      <c r="BK190" s="104"/>
      <c r="BL190" s="104"/>
      <c r="BM190" s="104"/>
      <c r="BN190" s="104"/>
      <c r="BO190" s="104"/>
      <c r="BP190" s="104"/>
      <c r="BQ190" s="104"/>
    </row>
    <row r="191" spans="2:69">
      <c r="B191" s="104"/>
      <c r="C191" s="155"/>
      <c r="D191" s="104"/>
      <c r="E191" s="104"/>
      <c r="F191" s="104"/>
      <c r="G191" s="104"/>
      <c r="H191" s="104"/>
      <c r="I191" s="104"/>
      <c r="J191" s="104"/>
      <c r="K191" s="104"/>
      <c r="L191" s="104"/>
      <c r="M191" s="147"/>
      <c r="N191" s="104"/>
      <c r="O191" s="104"/>
      <c r="P191" s="104"/>
      <c r="Q191" s="104"/>
      <c r="R191" s="104"/>
      <c r="S191" s="104"/>
      <c r="T191" s="104"/>
      <c r="U191" s="104"/>
      <c r="V191" s="104"/>
      <c r="W191" s="104"/>
      <c r="X191" s="104"/>
      <c r="Y191" s="104"/>
      <c r="Z191" s="104"/>
      <c r="AA191" s="104"/>
      <c r="AB191" s="10"/>
      <c r="AC191" s="104"/>
      <c r="AD191" s="10"/>
      <c r="AE191" s="147"/>
      <c r="AF191" s="104"/>
      <c r="AG191" s="104"/>
      <c r="AH191" s="104"/>
      <c r="AI191" s="104"/>
      <c r="AJ191" s="104"/>
      <c r="AK191" s="104"/>
      <c r="AL191" s="104"/>
      <c r="AM191" s="104"/>
      <c r="AN191" s="104"/>
      <c r="AO191" s="104"/>
      <c r="AP191" s="104"/>
      <c r="AQ191" s="104"/>
      <c r="AR191" s="104"/>
      <c r="AS191" s="104"/>
      <c r="AT191" s="104"/>
      <c r="AU191" s="104"/>
      <c r="AV191" s="104"/>
      <c r="AW191" s="104"/>
      <c r="AX191" s="104"/>
      <c r="AY191" s="104"/>
      <c r="AZ191" s="104"/>
      <c r="BA191" s="104"/>
      <c r="BB191" s="104"/>
      <c r="BC191" s="104"/>
      <c r="BD191" s="104"/>
      <c r="BE191" s="104"/>
      <c r="BF191" s="104"/>
      <c r="BG191" s="104"/>
      <c r="BH191" s="104"/>
      <c r="BI191" s="104"/>
      <c r="BJ191" s="104"/>
      <c r="BK191" s="104"/>
      <c r="BL191" s="104"/>
      <c r="BM191" s="104"/>
      <c r="BN191" s="104"/>
      <c r="BO191" s="104"/>
      <c r="BP191" s="104"/>
      <c r="BQ191" s="104"/>
    </row>
    <row r="192" spans="2:69">
      <c r="B192" s="104"/>
      <c r="C192" s="155"/>
      <c r="D192" s="104"/>
      <c r="E192" s="104"/>
      <c r="F192" s="104"/>
      <c r="G192" s="104"/>
      <c r="H192" s="104"/>
      <c r="I192" s="104"/>
      <c r="J192" s="104"/>
      <c r="K192" s="104"/>
      <c r="L192" s="104"/>
      <c r="M192" s="147"/>
      <c r="N192" s="104"/>
      <c r="O192" s="104"/>
      <c r="P192" s="104"/>
      <c r="Q192" s="104"/>
      <c r="R192" s="104"/>
      <c r="S192" s="104"/>
      <c r="T192" s="104"/>
      <c r="U192" s="104"/>
      <c r="V192" s="104"/>
      <c r="W192" s="104"/>
      <c r="X192" s="104"/>
      <c r="Y192" s="104"/>
      <c r="Z192" s="104"/>
      <c r="AA192" s="104"/>
      <c r="AB192" s="10"/>
      <c r="AC192" s="104"/>
      <c r="AD192" s="10"/>
      <c r="AE192" s="147"/>
      <c r="AF192" s="104"/>
      <c r="AG192" s="104"/>
      <c r="AH192" s="104"/>
      <c r="AI192" s="104"/>
      <c r="AJ192" s="104"/>
      <c r="AK192" s="104"/>
      <c r="AL192" s="104"/>
      <c r="AM192" s="104"/>
      <c r="AN192" s="104"/>
      <c r="AO192" s="104"/>
      <c r="AP192" s="104"/>
      <c r="AQ192" s="104"/>
      <c r="AR192" s="104"/>
      <c r="AS192" s="104"/>
      <c r="AT192" s="104"/>
      <c r="AU192" s="104"/>
      <c r="AV192" s="104"/>
      <c r="AW192" s="104"/>
      <c r="AX192" s="104"/>
      <c r="AY192" s="104"/>
      <c r="AZ192" s="104"/>
      <c r="BA192" s="104"/>
      <c r="BB192" s="104"/>
      <c r="BC192" s="104"/>
      <c r="BD192" s="104"/>
      <c r="BE192" s="104"/>
      <c r="BF192" s="104"/>
      <c r="BG192" s="104"/>
      <c r="BH192" s="104"/>
      <c r="BI192" s="104"/>
      <c r="BJ192" s="104"/>
      <c r="BK192" s="104"/>
      <c r="BL192" s="104"/>
      <c r="BM192" s="104"/>
      <c r="BN192" s="104"/>
      <c r="BO192" s="104"/>
      <c r="BP192" s="104"/>
      <c r="BQ192" s="104"/>
    </row>
    <row r="193" spans="2:69">
      <c r="B193" s="104"/>
      <c r="C193" s="155"/>
      <c r="D193" s="104"/>
      <c r="E193" s="104"/>
      <c r="F193" s="104"/>
      <c r="G193" s="104"/>
      <c r="H193" s="104"/>
      <c r="I193" s="104"/>
      <c r="J193" s="104"/>
      <c r="K193" s="104"/>
      <c r="L193" s="104"/>
      <c r="M193" s="147"/>
      <c r="N193" s="104"/>
      <c r="O193" s="104"/>
      <c r="P193" s="104"/>
      <c r="Q193" s="104"/>
      <c r="R193" s="104"/>
      <c r="S193" s="104"/>
      <c r="T193" s="104"/>
      <c r="U193" s="104"/>
      <c r="V193" s="104"/>
      <c r="W193" s="104"/>
      <c r="X193" s="104"/>
      <c r="Y193" s="104"/>
      <c r="Z193" s="104"/>
      <c r="AA193" s="104"/>
      <c r="AB193" s="10"/>
      <c r="AC193" s="104"/>
      <c r="AD193" s="10"/>
      <c r="AE193" s="147"/>
      <c r="AF193" s="104"/>
      <c r="AG193" s="104"/>
      <c r="AH193" s="104"/>
      <c r="AI193" s="104"/>
      <c r="AJ193" s="104"/>
      <c r="AK193" s="104"/>
      <c r="AL193" s="104"/>
      <c r="AM193" s="104"/>
      <c r="AN193" s="104"/>
      <c r="AO193" s="104"/>
      <c r="AP193" s="104"/>
      <c r="AQ193" s="104"/>
      <c r="AR193" s="104"/>
      <c r="AS193" s="104"/>
      <c r="AT193" s="104"/>
      <c r="AU193" s="104"/>
      <c r="AV193" s="104"/>
      <c r="AW193" s="104"/>
      <c r="AX193" s="104"/>
      <c r="AY193" s="104"/>
      <c r="AZ193" s="104"/>
      <c r="BA193" s="104"/>
      <c r="BB193" s="104"/>
      <c r="BC193" s="104"/>
      <c r="BD193" s="104"/>
      <c r="BE193" s="104"/>
      <c r="BF193" s="104"/>
      <c r="BG193" s="104"/>
      <c r="BH193" s="104"/>
      <c r="BI193" s="104"/>
      <c r="BJ193" s="104"/>
      <c r="BK193" s="104"/>
      <c r="BL193" s="104"/>
      <c r="BM193" s="104"/>
      <c r="BN193" s="104"/>
      <c r="BO193" s="104"/>
      <c r="BP193" s="104"/>
      <c r="BQ193" s="104"/>
    </row>
    <row r="194" spans="2:69">
      <c r="B194" s="104"/>
      <c r="C194" s="155"/>
      <c r="D194" s="104"/>
      <c r="E194" s="104"/>
      <c r="F194" s="104"/>
      <c r="G194" s="104"/>
      <c r="H194" s="104"/>
      <c r="I194" s="104"/>
      <c r="J194" s="104"/>
      <c r="K194" s="104"/>
      <c r="L194" s="104"/>
      <c r="M194" s="147"/>
      <c r="N194" s="104"/>
      <c r="O194" s="104"/>
      <c r="P194" s="104"/>
      <c r="Q194" s="104"/>
      <c r="R194" s="104"/>
      <c r="S194" s="104"/>
      <c r="T194" s="104"/>
      <c r="U194" s="104"/>
      <c r="V194" s="104"/>
      <c r="W194" s="104"/>
      <c r="X194" s="104"/>
      <c r="Y194" s="104"/>
      <c r="Z194" s="104"/>
      <c r="AA194" s="104"/>
      <c r="AB194" s="10"/>
      <c r="AC194" s="104"/>
      <c r="AD194" s="10"/>
      <c r="AE194" s="147"/>
      <c r="AF194" s="104"/>
      <c r="AG194" s="104"/>
      <c r="AH194" s="104"/>
      <c r="AI194" s="104"/>
      <c r="AJ194" s="104"/>
      <c r="AK194" s="104"/>
      <c r="AL194" s="104"/>
      <c r="AM194" s="104"/>
      <c r="AN194" s="104"/>
      <c r="AO194" s="104"/>
      <c r="AP194" s="104"/>
      <c r="AQ194" s="104"/>
      <c r="AR194" s="104"/>
      <c r="AS194" s="104"/>
      <c r="AT194" s="104"/>
      <c r="AU194" s="104"/>
      <c r="AV194" s="104"/>
      <c r="AW194" s="104"/>
      <c r="AX194" s="104"/>
      <c r="AY194" s="104"/>
      <c r="AZ194" s="104"/>
      <c r="BA194" s="104"/>
      <c r="BB194" s="104"/>
      <c r="BC194" s="104"/>
      <c r="BD194" s="104"/>
      <c r="BE194" s="104"/>
      <c r="BF194" s="104"/>
      <c r="BG194" s="104"/>
      <c r="BH194" s="104"/>
      <c r="BI194" s="104"/>
      <c r="BJ194" s="104"/>
      <c r="BK194" s="104"/>
      <c r="BL194" s="104"/>
      <c r="BM194" s="104"/>
      <c r="BN194" s="104"/>
      <c r="BO194" s="104"/>
      <c r="BP194" s="104"/>
      <c r="BQ194" s="104"/>
    </row>
    <row r="195" spans="2:69">
      <c r="B195" s="104"/>
      <c r="C195" s="155"/>
      <c r="D195" s="104"/>
      <c r="E195" s="104"/>
      <c r="F195" s="104"/>
      <c r="G195" s="104"/>
      <c r="H195" s="104"/>
      <c r="I195" s="104"/>
      <c r="J195" s="104"/>
      <c r="K195" s="104"/>
      <c r="L195" s="104"/>
      <c r="M195" s="147"/>
      <c r="N195" s="104"/>
      <c r="O195" s="104"/>
      <c r="P195" s="104"/>
      <c r="Q195" s="104"/>
      <c r="R195" s="104"/>
      <c r="S195" s="104"/>
      <c r="T195" s="104"/>
      <c r="U195" s="104"/>
      <c r="V195" s="104"/>
      <c r="W195" s="104"/>
      <c r="X195" s="104"/>
      <c r="Y195" s="104"/>
      <c r="Z195" s="104"/>
      <c r="AA195" s="104"/>
      <c r="AB195" s="10"/>
      <c r="AC195" s="104"/>
      <c r="AD195" s="10"/>
      <c r="AE195" s="147"/>
      <c r="AF195" s="104"/>
      <c r="AG195" s="104"/>
      <c r="AH195" s="104"/>
      <c r="AI195" s="104"/>
      <c r="AJ195" s="104"/>
      <c r="AK195" s="104"/>
      <c r="AL195" s="104"/>
      <c r="AM195" s="104"/>
      <c r="AN195" s="104"/>
      <c r="AO195" s="104"/>
      <c r="AP195" s="104"/>
      <c r="AQ195" s="104"/>
      <c r="AR195" s="104"/>
      <c r="AS195" s="104"/>
      <c r="AT195" s="104"/>
      <c r="AU195" s="104"/>
      <c r="AV195" s="104"/>
      <c r="AW195" s="104"/>
      <c r="AX195" s="104"/>
      <c r="AY195" s="104"/>
      <c r="AZ195" s="104"/>
      <c r="BA195" s="104"/>
      <c r="BB195" s="104"/>
      <c r="BC195" s="104"/>
      <c r="BD195" s="104"/>
      <c r="BE195" s="104"/>
      <c r="BF195" s="104"/>
      <c r="BG195" s="104"/>
      <c r="BH195" s="104"/>
      <c r="BI195" s="104"/>
      <c r="BJ195" s="104"/>
      <c r="BK195" s="104"/>
      <c r="BL195" s="104"/>
      <c r="BM195" s="104"/>
      <c r="BN195" s="104"/>
      <c r="BO195" s="104"/>
      <c r="BP195" s="104"/>
      <c r="BQ195" s="104"/>
    </row>
    <row r="196" spans="2:69">
      <c r="B196" s="104"/>
      <c r="C196" s="155"/>
      <c r="D196" s="104"/>
      <c r="E196" s="104"/>
      <c r="F196" s="104"/>
      <c r="G196" s="104"/>
      <c r="H196" s="104"/>
      <c r="I196" s="104"/>
      <c r="J196" s="104"/>
      <c r="K196" s="104"/>
      <c r="L196" s="104"/>
      <c r="M196" s="147"/>
      <c r="N196" s="104"/>
      <c r="O196" s="104"/>
      <c r="P196" s="104"/>
      <c r="Q196" s="104"/>
      <c r="R196" s="104"/>
      <c r="S196" s="104"/>
      <c r="T196" s="104"/>
      <c r="U196" s="104"/>
      <c r="V196" s="104"/>
      <c r="W196" s="104"/>
      <c r="X196" s="104"/>
      <c r="Y196" s="104"/>
      <c r="Z196" s="104"/>
      <c r="AA196" s="104"/>
      <c r="AB196" s="10"/>
      <c r="AC196" s="104"/>
      <c r="AD196" s="10"/>
      <c r="AE196" s="147"/>
      <c r="AF196" s="104"/>
      <c r="AG196" s="104"/>
      <c r="AH196" s="104"/>
      <c r="AI196" s="104"/>
      <c r="AJ196" s="104"/>
      <c r="AK196" s="104"/>
      <c r="AL196" s="104"/>
      <c r="AM196" s="104"/>
      <c r="AN196" s="104"/>
      <c r="AO196" s="104"/>
      <c r="AP196" s="104"/>
      <c r="AQ196" s="104"/>
      <c r="AR196" s="104"/>
      <c r="AS196" s="104"/>
      <c r="AT196" s="104"/>
      <c r="AU196" s="104"/>
      <c r="AV196" s="104"/>
      <c r="AW196" s="104"/>
      <c r="AX196" s="104"/>
      <c r="AY196" s="104"/>
      <c r="AZ196" s="104"/>
      <c r="BA196" s="104"/>
      <c r="BB196" s="104"/>
      <c r="BC196" s="104"/>
      <c r="BD196" s="104"/>
      <c r="BE196" s="104"/>
      <c r="BF196" s="104"/>
      <c r="BG196" s="104"/>
      <c r="BH196" s="104"/>
      <c r="BI196" s="104"/>
      <c r="BJ196" s="104"/>
      <c r="BK196" s="104"/>
      <c r="BL196" s="104"/>
      <c r="BM196" s="104"/>
      <c r="BN196" s="104"/>
      <c r="BO196" s="104"/>
      <c r="BP196" s="104"/>
      <c r="BQ196" s="104"/>
    </row>
    <row r="197" spans="2:69">
      <c r="B197" s="104"/>
      <c r="C197" s="155"/>
      <c r="D197" s="104"/>
      <c r="E197" s="104"/>
      <c r="F197" s="104"/>
      <c r="G197" s="104"/>
      <c r="H197" s="104"/>
      <c r="I197" s="104"/>
      <c r="J197" s="104"/>
      <c r="K197" s="104"/>
      <c r="L197" s="104"/>
      <c r="M197" s="147"/>
      <c r="N197" s="104"/>
      <c r="O197" s="104"/>
      <c r="P197" s="104"/>
      <c r="Q197" s="104"/>
      <c r="R197" s="104"/>
      <c r="S197" s="104"/>
      <c r="T197" s="104"/>
      <c r="U197" s="104"/>
      <c r="V197" s="104"/>
      <c r="W197" s="104"/>
      <c r="X197" s="104"/>
      <c r="Y197" s="104"/>
      <c r="Z197" s="104"/>
      <c r="AA197" s="104"/>
      <c r="AB197" s="10"/>
      <c r="AC197" s="104"/>
      <c r="AD197" s="10"/>
      <c r="AE197" s="147"/>
      <c r="AF197" s="104"/>
      <c r="AG197" s="104"/>
      <c r="AH197" s="104"/>
      <c r="AI197" s="104"/>
      <c r="AJ197" s="104"/>
      <c r="AK197" s="104"/>
      <c r="AL197" s="104"/>
      <c r="AM197" s="104"/>
      <c r="AN197" s="104"/>
      <c r="AO197" s="104"/>
      <c r="AP197" s="104"/>
      <c r="AQ197" s="104"/>
      <c r="AR197" s="104"/>
      <c r="AS197" s="104"/>
      <c r="AT197" s="104"/>
      <c r="AU197" s="104"/>
      <c r="AV197" s="104"/>
      <c r="AW197" s="104"/>
      <c r="AX197" s="104"/>
      <c r="AY197" s="104"/>
      <c r="AZ197" s="104"/>
      <c r="BA197" s="104"/>
      <c r="BB197" s="104"/>
      <c r="BC197" s="104"/>
      <c r="BD197" s="104"/>
      <c r="BE197" s="104"/>
      <c r="BF197" s="104"/>
      <c r="BG197" s="104"/>
      <c r="BH197" s="104"/>
      <c r="BI197" s="104"/>
      <c r="BJ197" s="104"/>
      <c r="BK197" s="104"/>
      <c r="BL197" s="104"/>
      <c r="BM197" s="104"/>
      <c r="BN197" s="104"/>
      <c r="BO197" s="104"/>
      <c r="BP197" s="104"/>
      <c r="BQ197" s="104"/>
    </row>
    <row r="198" spans="2:69">
      <c r="B198" s="104"/>
      <c r="C198" s="155"/>
      <c r="D198" s="104"/>
      <c r="E198" s="104"/>
      <c r="F198" s="104"/>
      <c r="G198" s="104"/>
      <c r="H198" s="104"/>
      <c r="I198" s="104"/>
      <c r="J198" s="104"/>
      <c r="K198" s="104"/>
      <c r="L198" s="104"/>
      <c r="M198" s="147"/>
      <c r="N198" s="104"/>
      <c r="O198" s="104"/>
      <c r="P198" s="104"/>
      <c r="Q198" s="104"/>
      <c r="R198" s="104"/>
      <c r="S198" s="104"/>
      <c r="T198" s="104"/>
      <c r="U198" s="104"/>
      <c r="V198" s="104"/>
      <c r="W198" s="104"/>
      <c r="X198" s="104"/>
      <c r="Y198" s="104"/>
      <c r="Z198" s="104"/>
      <c r="AA198" s="104"/>
      <c r="AB198" s="10"/>
      <c r="AC198" s="104"/>
      <c r="AD198" s="10"/>
      <c r="AE198" s="147"/>
      <c r="AF198" s="104"/>
      <c r="AG198" s="104"/>
      <c r="AH198" s="104"/>
      <c r="AI198" s="104"/>
      <c r="AJ198" s="104"/>
      <c r="AK198" s="104"/>
      <c r="AL198" s="104"/>
      <c r="AM198" s="104"/>
      <c r="AN198" s="104"/>
      <c r="AO198" s="104"/>
      <c r="AP198" s="104"/>
      <c r="AQ198" s="104"/>
      <c r="AR198" s="104"/>
      <c r="AS198" s="104"/>
      <c r="AT198" s="104"/>
      <c r="AU198" s="104"/>
      <c r="AV198" s="104"/>
      <c r="AW198" s="104"/>
      <c r="AX198" s="104"/>
      <c r="AY198" s="104"/>
      <c r="AZ198" s="104"/>
      <c r="BA198" s="104"/>
      <c r="BB198" s="104"/>
      <c r="BC198" s="104"/>
      <c r="BD198" s="104"/>
      <c r="BE198" s="104"/>
      <c r="BF198" s="104"/>
      <c r="BG198" s="104"/>
      <c r="BH198" s="104"/>
      <c r="BI198" s="104"/>
      <c r="BJ198" s="104"/>
      <c r="BK198" s="104"/>
      <c r="BL198" s="104"/>
      <c r="BM198" s="104"/>
      <c r="BN198" s="104"/>
      <c r="BO198" s="104"/>
      <c r="BP198" s="104"/>
      <c r="BQ198" s="104"/>
    </row>
    <row r="199" spans="2:69">
      <c r="B199" s="104"/>
      <c r="C199" s="155"/>
      <c r="D199" s="104"/>
      <c r="E199" s="104"/>
      <c r="F199" s="104"/>
      <c r="G199" s="104"/>
      <c r="H199" s="104"/>
      <c r="I199" s="104"/>
      <c r="J199" s="104"/>
      <c r="K199" s="104"/>
      <c r="L199" s="104"/>
      <c r="M199" s="147"/>
      <c r="N199" s="104"/>
      <c r="O199" s="104"/>
      <c r="P199" s="104"/>
      <c r="Q199" s="104"/>
      <c r="R199" s="104"/>
      <c r="S199" s="104"/>
      <c r="T199" s="104"/>
      <c r="U199" s="104"/>
      <c r="V199" s="104"/>
      <c r="W199" s="104"/>
      <c r="X199" s="104"/>
      <c r="Y199" s="104"/>
      <c r="Z199" s="104"/>
      <c r="AA199" s="104"/>
      <c r="AB199" s="10"/>
      <c r="AC199" s="104"/>
      <c r="AD199" s="10"/>
      <c r="AE199" s="147"/>
      <c r="AF199" s="104"/>
      <c r="AG199" s="104"/>
      <c r="AH199" s="104"/>
      <c r="AI199" s="104"/>
      <c r="AJ199" s="104"/>
      <c r="AK199" s="104"/>
      <c r="AL199" s="104"/>
      <c r="AM199" s="104"/>
      <c r="AN199" s="104"/>
      <c r="AO199" s="104"/>
      <c r="AP199" s="104"/>
      <c r="AQ199" s="104"/>
      <c r="AR199" s="104"/>
      <c r="AS199" s="104"/>
      <c r="AT199" s="104"/>
      <c r="AU199" s="104"/>
      <c r="AV199" s="104"/>
      <c r="AW199" s="104"/>
      <c r="AX199" s="104"/>
      <c r="AY199" s="104"/>
      <c r="AZ199" s="104"/>
      <c r="BA199" s="104"/>
      <c r="BB199" s="104"/>
      <c r="BC199" s="104"/>
      <c r="BD199" s="104"/>
      <c r="BE199" s="104"/>
      <c r="BF199" s="104"/>
      <c r="BG199" s="104"/>
      <c r="BH199" s="104"/>
      <c r="BI199" s="104"/>
      <c r="BJ199" s="104"/>
      <c r="BK199" s="104"/>
      <c r="BL199" s="104"/>
      <c r="BM199" s="104"/>
      <c r="BN199" s="104"/>
      <c r="BO199" s="104"/>
      <c r="BP199" s="104"/>
      <c r="BQ199" s="104"/>
    </row>
    <row r="200" spans="2:69">
      <c r="B200" s="104"/>
      <c r="C200" s="155"/>
      <c r="D200" s="104"/>
      <c r="E200" s="104"/>
      <c r="F200" s="104"/>
      <c r="G200" s="104"/>
      <c r="H200" s="104"/>
      <c r="I200" s="104"/>
      <c r="J200" s="104"/>
      <c r="K200" s="104"/>
      <c r="L200" s="104"/>
      <c r="M200" s="147"/>
      <c r="N200" s="104"/>
      <c r="O200" s="104"/>
      <c r="P200" s="104"/>
      <c r="Q200" s="104"/>
      <c r="R200" s="104"/>
      <c r="S200" s="104"/>
      <c r="T200" s="104"/>
      <c r="U200" s="104"/>
      <c r="V200" s="104"/>
      <c r="W200" s="104"/>
      <c r="X200" s="104"/>
      <c r="Y200" s="104"/>
      <c r="Z200" s="104"/>
      <c r="AA200" s="104"/>
      <c r="AB200" s="10"/>
      <c r="AC200" s="104"/>
      <c r="AD200" s="10"/>
      <c r="AE200" s="147"/>
      <c r="AF200" s="104"/>
      <c r="AG200" s="104"/>
      <c r="AH200" s="104"/>
      <c r="AI200" s="104"/>
      <c r="AJ200" s="104"/>
      <c r="AK200" s="104"/>
      <c r="AL200" s="104"/>
      <c r="AM200" s="104"/>
      <c r="AN200" s="104"/>
      <c r="AO200" s="104"/>
      <c r="AP200" s="104"/>
      <c r="AQ200" s="104"/>
      <c r="AR200" s="104"/>
      <c r="AS200" s="104"/>
      <c r="AT200" s="104"/>
      <c r="AU200" s="104"/>
      <c r="AV200" s="104"/>
      <c r="AW200" s="104"/>
      <c r="AX200" s="104"/>
      <c r="AY200" s="104"/>
      <c r="AZ200" s="104"/>
      <c r="BA200" s="104"/>
      <c r="BB200" s="104"/>
      <c r="BC200" s="104"/>
      <c r="BD200" s="104"/>
      <c r="BE200" s="104"/>
      <c r="BF200" s="104"/>
      <c r="BG200" s="104"/>
      <c r="BH200" s="104"/>
      <c r="BI200" s="104"/>
      <c r="BJ200" s="104"/>
      <c r="BK200" s="104"/>
      <c r="BL200" s="104"/>
      <c r="BM200" s="104"/>
      <c r="BN200" s="104"/>
      <c r="BO200" s="104"/>
      <c r="BP200" s="104"/>
      <c r="BQ200" s="104"/>
    </row>
    <row r="201" spans="2:69">
      <c r="B201" s="104"/>
      <c r="C201" s="155"/>
      <c r="D201" s="104"/>
      <c r="E201" s="104"/>
      <c r="F201" s="104"/>
      <c r="G201" s="104"/>
      <c r="H201" s="104"/>
      <c r="I201" s="104"/>
      <c r="J201" s="104"/>
      <c r="K201" s="104"/>
      <c r="L201" s="104"/>
      <c r="M201" s="147"/>
      <c r="N201" s="104"/>
      <c r="O201" s="104"/>
      <c r="P201" s="104"/>
      <c r="Q201" s="104"/>
      <c r="R201" s="104"/>
      <c r="S201" s="104"/>
      <c r="T201" s="104"/>
      <c r="U201" s="104"/>
      <c r="V201" s="104"/>
      <c r="W201" s="104"/>
      <c r="X201" s="104"/>
      <c r="Y201" s="104"/>
      <c r="Z201" s="104"/>
      <c r="AA201" s="104"/>
      <c r="AB201" s="10"/>
      <c r="AC201" s="104"/>
      <c r="AD201" s="10"/>
      <c r="AE201" s="147"/>
      <c r="AF201" s="104"/>
      <c r="AG201" s="104"/>
      <c r="AH201" s="104"/>
      <c r="AI201" s="104"/>
      <c r="AJ201" s="104"/>
      <c r="AK201" s="104"/>
      <c r="AL201" s="104"/>
      <c r="AM201" s="104"/>
      <c r="AN201" s="104"/>
      <c r="AO201" s="104"/>
      <c r="AP201" s="104"/>
      <c r="AQ201" s="104"/>
      <c r="AR201" s="104"/>
      <c r="AS201" s="104"/>
      <c r="AT201" s="104"/>
      <c r="AU201" s="104"/>
      <c r="AV201" s="104"/>
      <c r="AW201" s="104"/>
      <c r="AX201" s="104"/>
      <c r="AY201" s="104"/>
      <c r="AZ201" s="104"/>
      <c r="BA201" s="104"/>
      <c r="BB201" s="104"/>
      <c r="BC201" s="104"/>
      <c r="BD201" s="104"/>
      <c r="BE201" s="104"/>
      <c r="BF201" s="104"/>
      <c r="BG201" s="104"/>
      <c r="BH201" s="104"/>
      <c r="BI201" s="104"/>
      <c r="BJ201" s="104"/>
      <c r="BK201" s="104"/>
      <c r="BL201" s="104"/>
      <c r="BM201" s="104"/>
      <c r="BN201" s="104"/>
      <c r="BO201" s="104"/>
      <c r="BP201" s="104"/>
      <c r="BQ201" s="104"/>
    </row>
    <row r="202" spans="2:69">
      <c r="B202" s="104"/>
      <c r="C202" s="155"/>
      <c r="D202" s="104"/>
      <c r="E202" s="104"/>
      <c r="F202" s="104"/>
      <c r="G202" s="104"/>
      <c r="H202" s="104"/>
      <c r="I202" s="104"/>
      <c r="J202" s="104"/>
      <c r="K202" s="104"/>
      <c r="L202" s="104"/>
      <c r="M202" s="147"/>
      <c r="N202" s="104"/>
      <c r="O202" s="104"/>
      <c r="P202" s="104"/>
      <c r="Q202" s="104"/>
      <c r="R202" s="104"/>
      <c r="S202" s="104"/>
      <c r="T202" s="104"/>
      <c r="U202" s="104"/>
      <c r="V202" s="104"/>
      <c r="W202" s="104"/>
      <c r="X202" s="104"/>
      <c r="Y202" s="104"/>
      <c r="Z202" s="104"/>
      <c r="AA202" s="104"/>
      <c r="AB202" s="10"/>
      <c r="AC202" s="104"/>
      <c r="AD202" s="10"/>
      <c r="AE202" s="147"/>
      <c r="AF202" s="104"/>
      <c r="AG202" s="104"/>
      <c r="AH202" s="104"/>
      <c r="AI202" s="104"/>
      <c r="AJ202" s="104"/>
      <c r="AK202" s="104"/>
      <c r="AL202" s="104"/>
      <c r="AM202" s="104"/>
      <c r="AN202" s="104"/>
      <c r="AO202" s="104"/>
      <c r="AP202" s="104"/>
      <c r="AQ202" s="104"/>
      <c r="AR202" s="104"/>
      <c r="AS202" s="104"/>
      <c r="AT202" s="104"/>
      <c r="AU202" s="104"/>
      <c r="AV202" s="104"/>
      <c r="AW202" s="104"/>
      <c r="AX202" s="104"/>
      <c r="AY202" s="104"/>
      <c r="AZ202" s="104"/>
      <c r="BA202" s="104"/>
      <c r="BB202" s="104"/>
      <c r="BC202" s="104"/>
      <c r="BD202" s="104"/>
      <c r="BE202" s="104"/>
      <c r="BF202" s="104"/>
      <c r="BG202" s="104"/>
      <c r="BH202" s="104"/>
      <c r="BI202" s="104"/>
      <c r="BJ202" s="104"/>
      <c r="BK202" s="104"/>
      <c r="BL202" s="104"/>
      <c r="BM202" s="104"/>
      <c r="BN202" s="104"/>
      <c r="BO202" s="104"/>
      <c r="BP202" s="104"/>
      <c r="BQ202" s="104"/>
    </row>
    <row r="203" spans="2:69">
      <c r="B203" s="104"/>
      <c r="C203" s="155"/>
      <c r="D203" s="104"/>
      <c r="E203" s="104"/>
      <c r="F203" s="104"/>
      <c r="G203" s="104"/>
      <c r="H203" s="104"/>
      <c r="I203" s="104"/>
      <c r="J203" s="104"/>
      <c r="K203" s="104"/>
      <c r="L203" s="104"/>
      <c r="M203" s="147"/>
      <c r="N203" s="104"/>
      <c r="O203" s="104"/>
      <c r="P203" s="104"/>
      <c r="Q203" s="104"/>
      <c r="R203" s="104"/>
      <c r="S203" s="104"/>
      <c r="T203" s="104"/>
      <c r="U203" s="104"/>
      <c r="V203" s="104"/>
      <c r="W203" s="104"/>
      <c r="X203" s="104"/>
      <c r="Y203" s="104"/>
      <c r="Z203" s="104"/>
      <c r="AA203" s="104"/>
      <c r="AB203" s="10"/>
      <c r="AC203" s="104"/>
      <c r="AD203" s="10"/>
      <c r="AE203" s="147"/>
      <c r="AF203" s="104"/>
      <c r="AG203" s="104"/>
      <c r="AH203" s="104"/>
      <c r="AI203" s="104"/>
      <c r="AJ203" s="104"/>
      <c r="AK203" s="104"/>
      <c r="AL203" s="104"/>
      <c r="AM203" s="104"/>
      <c r="AN203" s="104"/>
      <c r="AO203" s="104"/>
      <c r="AP203" s="104"/>
      <c r="AQ203" s="104"/>
      <c r="AR203" s="104"/>
      <c r="AS203" s="104"/>
      <c r="AT203" s="104"/>
      <c r="AU203" s="104"/>
      <c r="AV203" s="104"/>
      <c r="AW203" s="104"/>
      <c r="AX203" s="104"/>
      <c r="AY203" s="104"/>
      <c r="AZ203" s="104"/>
      <c r="BA203" s="104"/>
      <c r="BB203" s="104"/>
      <c r="BC203" s="104"/>
      <c r="BD203" s="104"/>
      <c r="BE203" s="104"/>
      <c r="BF203" s="104"/>
      <c r="BG203" s="104"/>
      <c r="BH203" s="104"/>
      <c r="BI203" s="104"/>
      <c r="BJ203" s="104"/>
      <c r="BK203" s="104"/>
      <c r="BL203" s="104"/>
      <c r="BM203" s="104"/>
      <c r="BN203" s="104"/>
      <c r="BO203" s="104"/>
      <c r="BP203" s="104"/>
      <c r="BQ203" s="104"/>
    </row>
    <row r="204" spans="2:69">
      <c r="B204" s="104"/>
      <c r="C204" s="155"/>
      <c r="D204" s="104"/>
      <c r="E204" s="104"/>
      <c r="F204" s="104"/>
      <c r="G204" s="104"/>
      <c r="H204" s="104"/>
      <c r="I204" s="104"/>
      <c r="J204" s="104"/>
      <c r="K204" s="104"/>
      <c r="L204" s="104"/>
      <c r="M204" s="147"/>
      <c r="N204" s="104"/>
      <c r="O204" s="104"/>
      <c r="P204" s="104"/>
      <c r="Q204" s="104"/>
      <c r="R204" s="104"/>
      <c r="S204" s="104"/>
      <c r="T204" s="104"/>
      <c r="U204" s="104"/>
      <c r="V204" s="104"/>
      <c r="W204" s="104"/>
      <c r="X204" s="104"/>
      <c r="Y204" s="104"/>
      <c r="Z204" s="104"/>
      <c r="AA204" s="104"/>
      <c r="AB204" s="10"/>
      <c r="AC204" s="104"/>
      <c r="AD204" s="10"/>
      <c r="AE204" s="147"/>
      <c r="AF204" s="104"/>
      <c r="AG204" s="104"/>
      <c r="AH204" s="104"/>
      <c r="AI204" s="104"/>
      <c r="AJ204" s="104"/>
      <c r="AK204" s="104"/>
      <c r="AL204" s="104"/>
      <c r="AM204" s="104"/>
      <c r="AN204" s="104"/>
      <c r="AO204" s="104"/>
      <c r="AP204" s="104"/>
      <c r="AQ204" s="104"/>
      <c r="AR204" s="104"/>
      <c r="AS204" s="104"/>
      <c r="AT204" s="104"/>
      <c r="AU204" s="104"/>
      <c r="AV204" s="104"/>
      <c r="AW204" s="104"/>
      <c r="AX204" s="104"/>
      <c r="AY204" s="104"/>
      <c r="AZ204" s="104"/>
      <c r="BA204" s="104"/>
      <c r="BB204" s="104"/>
      <c r="BC204" s="104"/>
      <c r="BD204" s="104"/>
      <c r="BE204" s="104"/>
      <c r="BF204" s="104"/>
      <c r="BG204" s="104"/>
      <c r="BH204" s="104"/>
      <c r="BI204" s="104"/>
      <c r="BJ204" s="104"/>
      <c r="BK204" s="104"/>
      <c r="BL204" s="104"/>
      <c r="BM204" s="104"/>
      <c r="BN204" s="104"/>
      <c r="BO204" s="104"/>
      <c r="BP204" s="104"/>
      <c r="BQ204" s="104"/>
    </row>
    <row r="205" spans="2:69">
      <c r="B205" s="104"/>
      <c r="C205" s="155"/>
      <c r="D205" s="104"/>
      <c r="E205" s="104"/>
      <c r="F205" s="104"/>
      <c r="G205" s="104"/>
      <c r="H205" s="104"/>
      <c r="I205" s="104"/>
      <c r="J205" s="104"/>
      <c r="K205" s="104"/>
      <c r="L205" s="104"/>
      <c r="M205" s="147"/>
      <c r="N205" s="104"/>
      <c r="O205" s="104"/>
      <c r="P205" s="104"/>
      <c r="Q205" s="104"/>
      <c r="R205" s="104"/>
      <c r="S205" s="104"/>
      <c r="T205" s="104"/>
      <c r="U205" s="104"/>
      <c r="V205" s="104"/>
      <c r="W205" s="104"/>
      <c r="X205" s="104"/>
      <c r="Y205" s="104"/>
      <c r="Z205" s="104"/>
      <c r="AA205" s="104"/>
      <c r="AB205" s="10"/>
      <c r="AC205" s="104"/>
      <c r="AD205" s="10"/>
      <c r="AE205" s="147"/>
      <c r="AF205" s="104"/>
      <c r="AG205" s="104"/>
      <c r="AH205" s="104"/>
      <c r="AI205" s="104"/>
      <c r="AJ205" s="104"/>
      <c r="AK205" s="104"/>
      <c r="AL205" s="104"/>
      <c r="AM205" s="104"/>
      <c r="AN205" s="104"/>
      <c r="AO205" s="104"/>
      <c r="AP205" s="104"/>
      <c r="AQ205" s="104"/>
      <c r="AR205" s="104"/>
      <c r="AS205" s="104"/>
      <c r="AT205" s="104"/>
      <c r="AU205" s="104"/>
      <c r="AV205" s="104"/>
      <c r="AW205" s="104"/>
      <c r="AX205" s="104"/>
      <c r="AY205" s="104"/>
      <c r="AZ205" s="104"/>
      <c r="BA205" s="104"/>
      <c r="BB205" s="104"/>
      <c r="BC205" s="104"/>
      <c r="BD205" s="104"/>
      <c r="BE205" s="104"/>
      <c r="BF205" s="104"/>
      <c r="BG205" s="104"/>
      <c r="BH205" s="104"/>
      <c r="BI205" s="104"/>
      <c r="BJ205" s="104"/>
      <c r="BK205" s="104"/>
      <c r="BL205" s="104"/>
      <c r="BM205" s="104"/>
      <c r="BN205" s="104"/>
      <c r="BO205" s="104"/>
      <c r="BP205" s="104"/>
      <c r="BQ205" s="104"/>
    </row>
    <row r="206" spans="2:69">
      <c r="B206" s="104"/>
      <c r="C206" s="155"/>
      <c r="D206" s="104"/>
      <c r="E206" s="104"/>
      <c r="F206" s="104"/>
      <c r="G206" s="104"/>
      <c r="H206" s="104"/>
      <c r="I206" s="104"/>
      <c r="J206" s="104"/>
      <c r="K206" s="104"/>
      <c r="L206" s="104"/>
      <c r="M206" s="147"/>
      <c r="N206" s="104"/>
      <c r="O206" s="104"/>
      <c r="P206" s="104"/>
      <c r="Q206" s="104"/>
      <c r="R206" s="104"/>
      <c r="S206" s="104"/>
      <c r="T206" s="104"/>
      <c r="U206" s="104"/>
      <c r="V206" s="104"/>
      <c r="W206" s="104"/>
      <c r="X206" s="104"/>
      <c r="Y206" s="104"/>
      <c r="Z206" s="104"/>
      <c r="AA206" s="104"/>
      <c r="AB206" s="10"/>
      <c r="AC206" s="104"/>
      <c r="AD206" s="10"/>
      <c r="AE206" s="147"/>
      <c r="AF206" s="104"/>
      <c r="AG206" s="104"/>
      <c r="AH206" s="104"/>
      <c r="AI206" s="104"/>
      <c r="AJ206" s="104"/>
      <c r="AK206" s="104"/>
      <c r="AL206" s="104"/>
      <c r="AM206" s="104"/>
      <c r="AN206" s="104"/>
      <c r="AO206" s="104"/>
      <c r="AP206" s="104"/>
      <c r="AQ206" s="104"/>
      <c r="AR206" s="104"/>
      <c r="AS206" s="104"/>
      <c r="AT206" s="104"/>
      <c r="AU206" s="104"/>
      <c r="AV206" s="104"/>
      <c r="AW206" s="104"/>
      <c r="AX206" s="104"/>
      <c r="AY206" s="104"/>
      <c r="AZ206" s="104"/>
      <c r="BA206" s="104"/>
      <c r="BB206" s="104"/>
      <c r="BC206" s="104"/>
      <c r="BD206" s="104"/>
      <c r="BE206" s="104"/>
      <c r="BF206" s="104"/>
      <c r="BG206" s="104"/>
      <c r="BH206" s="104"/>
      <c r="BI206" s="104"/>
      <c r="BJ206" s="104"/>
      <c r="BK206" s="104"/>
      <c r="BL206" s="104"/>
      <c r="BM206" s="104"/>
      <c r="BN206" s="104"/>
      <c r="BO206" s="104"/>
      <c r="BP206" s="104"/>
      <c r="BQ206" s="104"/>
    </row>
    <row r="207" spans="2:69">
      <c r="B207" s="104"/>
      <c r="C207" s="155"/>
      <c r="D207" s="104"/>
      <c r="E207" s="104"/>
      <c r="F207" s="104"/>
      <c r="G207" s="104"/>
      <c r="H207" s="104"/>
      <c r="I207" s="104"/>
      <c r="J207" s="104"/>
      <c r="K207" s="104"/>
      <c r="L207" s="104"/>
      <c r="M207" s="147"/>
      <c r="N207" s="104"/>
      <c r="O207" s="104"/>
      <c r="P207" s="104"/>
      <c r="Q207" s="104"/>
      <c r="R207" s="104"/>
      <c r="S207" s="104"/>
      <c r="T207" s="104"/>
      <c r="U207" s="104"/>
      <c r="V207" s="104"/>
      <c r="W207" s="104"/>
      <c r="X207" s="104"/>
      <c r="Y207" s="104"/>
      <c r="Z207" s="104"/>
      <c r="AA207" s="104"/>
      <c r="AB207" s="10"/>
      <c r="AC207" s="104"/>
      <c r="AD207" s="10"/>
      <c r="AE207" s="147"/>
      <c r="AF207" s="104"/>
      <c r="AG207" s="104"/>
      <c r="AH207" s="104"/>
      <c r="AI207" s="104"/>
      <c r="AJ207" s="104"/>
      <c r="AK207" s="104"/>
      <c r="AL207" s="104"/>
      <c r="AM207" s="104"/>
      <c r="AN207" s="104"/>
      <c r="AO207" s="104"/>
      <c r="AP207" s="104"/>
      <c r="AQ207" s="104"/>
      <c r="AR207" s="104"/>
      <c r="AS207" s="104"/>
      <c r="AT207" s="104"/>
      <c r="AU207" s="104"/>
      <c r="AV207" s="104"/>
      <c r="AW207" s="104"/>
      <c r="AX207" s="104"/>
      <c r="AY207" s="104"/>
      <c r="AZ207" s="104"/>
      <c r="BA207" s="104"/>
      <c r="BB207" s="104"/>
      <c r="BC207" s="104"/>
      <c r="BD207" s="104"/>
      <c r="BE207" s="104"/>
      <c r="BF207" s="104"/>
      <c r="BG207" s="104"/>
      <c r="BH207" s="104"/>
      <c r="BI207" s="104"/>
      <c r="BJ207" s="104"/>
      <c r="BK207" s="104"/>
      <c r="BL207" s="104"/>
      <c r="BM207" s="104"/>
      <c r="BN207" s="104"/>
      <c r="BO207" s="104"/>
      <c r="BP207" s="104"/>
      <c r="BQ207" s="104"/>
    </row>
    <row r="208" spans="2:69">
      <c r="B208" s="104"/>
      <c r="C208" s="155"/>
      <c r="D208" s="104"/>
      <c r="E208" s="104"/>
      <c r="F208" s="104"/>
      <c r="G208" s="104"/>
      <c r="H208" s="104"/>
      <c r="I208" s="104"/>
      <c r="J208" s="104"/>
      <c r="K208" s="104"/>
      <c r="L208" s="104"/>
      <c r="M208" s="147"/>
      <c r="N208" s="104"/>
      <c r="O208" s="104"/>
      <c r="P208" s="104"/>
      <c r="Q208" s="104"/>
      <c r="R208" s="104"/>
      <c r="S208" s="104"/>
      <c r="T208" s="104"/>
      <c r="U208" s="104"/>
      <c r="V208" s="104"/>
      <c r="W208" s="104"/>
      <c r="X208" s="104"/>
      <c r="Y208" s="104"/>
      <c r="Z208" s="104"/>
      <c r="AA208" s="104"/>
      <c r="AB208" s="10"/>
      <c r="AC208" s="104"/>
      <c r="AD208" s="10"/>
      <c r="AE208" s="147"/>
      <c r="AF208" s="104"/>
      <c r="AG208" s="104"/>
      <c r="AH208" s="104"/>
      <c r="AI208" s="104"/>
      <c r="AJ208" s="104"/>
      <c r="AK208" s="104"/>
      <c r="AL208" s="104"/>
      <c r="AM208" s="104"/>
      <c r="AN208" s="104"/>
      <c r="AO208" s="104"/>
      <c r="AP208" s="104"/>
      <c r="AQ208" s="104"/>
      <c r="AR208" s="104"/>
      <c r="AS208" s="104"/>
      <c r="AT208" s="104"/>
      <c r="AU208" s="104"/>
      <c r="AV208" s="104"/>
      <c r="AW208" s="104"/>
      <c r="AX208" s="104"/>
      <c r="AY208" s="104"/>
      <c r="AZ208" s="104"/>
      <c r="BA208" s="104"/>
      <c r="BB208" s="104"/>
      <c r="BC208" s="104"/>
      <c r="BD208" s="104"/>
      <c r="BE208" s="104"/>
      <c r="BF208" s="104"/>
      <c r="BG208" s="104"/>
      <c r="BH208" s="104"/>
      <c r="BI208" s="104"/>
      <c r="BJ208" s="104"/>
      <c r="BK208" s="104"/>
      <c r="BL208" s="104"/>
      <c r="BM208" s="104"/>
      <c r="BN208" s="104"/>
      <c r="BO208" s="104"/>
      <c r="BP208" s="104"/>
      <c r="BQ208" s="104"/>
    </row>
    <row r="209" spans="2:69">
      <c r="B209" s="104"/>
      <c r="C209" s="155"/>
      <c r="D209" s="104"/>
      <c r="E209" s="104"/>
      <c r="F209" s="104"/>
      <c r="G209" s="104"/>
      <c r="H209" s="104"/>
      <c r="I209" s="104"/>
      <c r="J209" s="104"/>
      <c r="K209" s="104"/>
      <c r="L209" s="104"/>
      <c r="M209" s="147"/>
      <c r="N209" s="104"/>
      <c r="O209" s="104"/>
      <c r="P209" s="104"/>
      <c r="Q209" s="104"/>
      <c r="R209" s="104"/>
      <c r="S209" s="104"/>
      <c r="T209" s="104"/>
      <c r="U209" s="104"/>
      <c r="V209" s="104"/>
      <c r="W209" s="104"/>
      <c r="X209" s="104"/>
      <c r="Y209" s="104"/>
      <c r="Z209" s="104"/>
      <c r="AA209" s="104"/>
      <c r="AB209" s="10"/>
      <c r="AC209" s="104"/>
      <c r="AD209" s="10"/>
      <c r="AE209" s="147"/>
      <c r="AF209" s="104"/>
      <c r="AG209" s="104"/>
      <c r="AH209" s="104"/>
      <c r="AI209" s="104"/>
      <c r="AJ209" s="104"/>
      <c r="AK209" s="104"/>
      <c r="AL209" s="104"/>
      <c r="AM209" s="104"/>
      <c r="AN209" s="104"/>
      <c r="AO209" s="104"/>
      <c r="AP209" s="104"/>
      <c r="AQ209" s="104"/>
      <c r="AR209" s="104"/>
      <c r="AS209" s="104"/>
      <c r="AT209" s="104"/>
      <c r="AU209" s="104"/>
      <c r="AV209" s="104"/>
      <c r="AW209" s="104"/>
      <c r="AX209" s="104"/>
      <c r="AY209" s="104"/>
      <c r="AZ209" s="104"/>
      <c r="BA209" s="104"/>
      <c r="BB209" s="104"/>
      <c r="BC209" s="104"/>
      <c r="BD209" s="104"/>
      <c r="BE209" s="104"/>
      <c r="BF209" s="104"/>
      <c r="BG209" s="104"/>
      <c r="BH209" s="104"/>
      <c r="BI209" s="104"/>
      <c r="BJ209" s="104"/>
      <c r="BK209" s="104"/>
      <c r="BL209" s="104"/>
      <c r="BM209" s="104"/>
      <c r="BN209" s="104"/>
      <c r="BO209" s="104"/>
      <c r="BP209" s="104"/>
      <c r="BQ209" s="104"/>
    </row>
    <row r="210" spans="2:69">
      <c r="B210" s="104"/>
      <c r="C210" s="155"/>
      <c r="D210" s="104"/>
      <c r="E210" s="104"/>
      <c r="F210" s="104"/>
      <c r="G210" s="104"/>
      <c r="H210" s="104"/>
      <c r="I210" s="104"/>
      <c r="J210" s="104"/>
      <c r="K210" s="104"/>
      <c r="L210" s="104"/>
      <c r="M210" s="147"/>
      <c r="N210" s="104"/>
      <c r="O210" s="104"/>
      <c r="P210" s="104"/>
      <c r="Q210" s="104"/>
      <c r="R210" s="104"/>
      <c r="S210" s="104"/>
      <c r="T210" s="104"/>
      <c r="U210" s="104"/>
      <c r="V210" s="104"/>
      <c r="W210" s="104"/>
      <c r="X210" s="104"/>
      <c r="Y210" s="104"/>
      <c r="Z210" s="104"/>
      <c r="AA210" s="104"/>
      <c r="AB210" s="10"/>
      <c r="AC210" s="104"/>
      <c r="AD210" s="10"/>
      <c r="AE210" s="147"/>
      <c r="AF210" s="104"/>
      <c r="AG210" s="104"/>
      <c r="AH210" s="104"/>
      <c r="AI210" s="104"/>
      <c r="AJ210" s="104"/>
      <c r="AK210" s="104"/>
      <c r="AL210" s="104"/>
      <c r="AM210" s="104"/>
      <c r="AN210" s="104"/>
      <c r="AO210" s="104"/>
      <c r="AP210" s="104"/>
      <c r="AQ210" s="104"/>
      <c r="AR210" s="104"/>
      <c r="AS210" s="104"/>
      <c r="AT210" s="104"/>
      <c r="AU210" s="104"/>
      <c r="AV210" s="104"/>
      <c r="AW210" s="104"/>
      <c r="AX210" s="104"/>
      <c r="AY210" s="104"/>
      <c r="AZ210" s="104"/>
      <c r="BA210" s="104"/>
      <c r="BB210" s="104"/>
      <c r="BC210" s="104"/>
      <c r="BD210" s="104"/>
      <c r="BE210" s="104"/>
      <c r="BF210" s="104"/>
      <c r="BG210" s="104"/>
      <c r="BH210" s="104"/>
      <c r="BI210" s="104"/>
      <c r="BJ210" s="104"/>
      <c r="BK210" s="104"/>
      <c r="BL210" s="104"/>
      <c r="BM210" s="104"/>
      <c r="BN210" s="104"/>
      <c r="BO210" s="104"/>
      <c r="BP210" s="104"/>
      <c r="BQ210" s="104"/>
    </row>
    <row r="211" spans="2:69">
      <c r="B211" s="104"/>
      <c r="C211" s="155"/>
      <c r="D211" s="104"/>
      <c r="E211" s="104"/>
      <c r="F211" s="104"/>
      <c r="G211" s="104"/>
      <c r="H211" s="104"/>
      <c r="I211" s="104"/>
      <c r="J211" s="104"/>
      <c r="K211" s="104"/>
      <c r="L211" s="104"/>
      <c r="M211" s="147"/>
      <c r="N211" s="104"/>
      <c r="O211" s="104"/>
      <c r="P211" s="104"/>
      <c r="Q211" s="104"/>
      <c r="R211" s="104"/>
      <c r="S211" s="104"/>
      <c r="T211" s="104"/>
      <c r="U211" s="104"/>
      <c r="V211" s="104"/>
      <c r="W211" s="104"/>
      <c r="X211" s="104"/>
      <c r="Y211" s="104"/>
      <c r="Z211" s="104"/>
      <c r="AA211" s="104"/>
      <c r="AB211" s="10"/>
      <c r="AC211" s="104"/>
      <c r="AD211" s="10"/>
      <c r="AE211" s="147"/>
      <c r="AF211" s="104"/>
      <c r="AG211" s="104"/>
      <c r="AH211" s="104"/>
      <c r="AI211" s="104"/>
      <c r="AJ211" s="104"/>
      <c r="AK211" s="104"/>
      <c r="AL211" s="104"/>
      <c r="AM211" s="104"/>
      <c r="AN211" s="104"/>
      <c r="AO211" s="104"/>
      <c r="AP211" s="104"/>
      <c r="AQ211" s="104"/>
      <c r="AR211" s="104"/>
      <c r="AS211" s="104"/>
      <c r="AT211" s="104"/>
      <c r="AU211" s="104"/>
      <c r="AV211" s="104"/>
      <c r="AW211" s="104"/>
      <c r="AX211" s="104"/>
      <c r="AY211" s="104"/>
      <c r="AZ211" s="104"/>
      <c r="BA211" s="104"/>
      <c r="BB211" s="104"/>
      <c r="BC211" s="104"/>
      <c r="BD211" s="104"/>
      <c r="BE211" s="104"/>
      <c r="BF211" s="104"/>
      <c r="BG211" s="104"/>
      <c r="BH211" s="104"/>
      <c r="BI211" s="104"/>
      <c r="BJ211" s="104"/>
      <c r="BK211" s="104"/>
      <c r="BL211" s="104"/>
      <c r="BM211" s="104"/>
      <c r="BN211" s="104"/>
      <c r="BO211" s="104"/>
      <c r="BP211" s="104"/>
      <c r="BQ211" s="104"/>
    </row>
    <row r="212" spans="2:69">
      <c r="B212" s="104"/>
      <c r="C212" s="155"/>
      <c r="D212" s="104"/>
      <c r="E212" s="104"/>
      <c r="F212" s="104"/>
      <c r="G212" s="104"/>
      <c r="H212" s="104"/>
      <c r="I212" s="104"/>
      <c r="J212" s="104"/>
      <c r="K212" s="104"/>
      <c r="L212" s="104"/>
      <c r="M212" s="147"/>
      <c r="N212" s="104"/>
      <c r="O212" s="104"/>
      <c r="P212" s="104"/>
      <c r="Q212" s="104"/>
      <c r="R212" s="104"/>
      <c r="S212" s="104"/>
      <c r="T212" s="104"/>
      <c r="U212" s="104"/>
      <c r="V212" s="104"/>
      <c r="W212" s="104"/>
      <c r="X212" s="104"/>
      <c r="Y212" s="104"/>
      <c r="Z212" s="104"/>
      <c r="AA212" s="104"/>
      <c r="AB212" s="10"/>
      <c r="AC212" s="104"/>
      <c r="AD212" s="10"/>
      <c r="AE212" s="147"/>
      <c r="AF212" s="104"/>
      <c r="AG212" s="104"/>
      <c r="AH212" s="104"/>
      <c r="AI212" s="104"/>
      <c r="AJ212" s="104"/>
      <c r="AK212" s="104"/>
      <c r="AL212" s="104"/>
      <c r="AM212" s="104"/>
      <c r="AN212" s="104"/>
      <c r="AO212" s="104"/>
      <c r="AP212" s="104"/>
      <c r="AQ212" s="104"/>
      <c r="AR212" s="104"/>
      <c r="AS212" s="104"/>
      <c r="AT212" s="104"/>
      <c r="AU212" s="104"/>
      <c r="AV212" s="104"/>
      <c r="AW212" s="104"/>
      <c r="AX212" s="104"/>
      <c r="AY212" s="104"/>
      <c r="AZ212" s="104"/>
      <c r="BA212" s="104"/>
      <c r="BB212" s="104"/>
      <c r="BC212" s="104"/>
      <c r="BD212" s="104"/>
      <c r="BE212" s="104"/>
      <c r="BF212" s="104"/>
      <c r="BG212" s="104"/>
      <c r="BH212" s="104"/>
      <c r="BI212" s="104"/>
      <c r="BJ212" s="104"/>
      <c r="BK212" s="104"/>
      <c r="BL212" s="104"/>
      <c r="BM212" s="104"/>
      <c r="BN212" s="104"/>
      <c r="BO212" s="104"/>
      <c r="BP212" s="104"/>
      <c r="BQ212" s="104"/>
    </row>
    <row r="213" spans="2:69">
      <c r="B213" s="104"/>
      <c r="C213" s="155"/>
      <c r="D213" s="104"/>
      <c r="E213" s="104"/>
      <c r="F213" s="104"/>
      <c r="G213" s="104"/>
      <c r="H213" s="104"/>
      <c r="I213" s="104"/>
      <c r="J213" s="104"/>
      <c r="K213" s="104"/>
      <c r="L213" s="104"/>
      <c r="M213" s="147"/>
      <c r="N213" s="104"/>
      <c r="O213" s="104"/>
      <c r="P213" s="104"/>
      <c r="Q213" s="104"/>
      <c r="R213" s="104"/>
      <c r="S213" s="104"/>
      <c r="T213" s="104"/>
      <c r="U213" s="104"/>
      <c r="V213" s="104"/>
      <c r="W213" s="104"/>
      <c r="X213" s="104"/>
      <c r="Y213" s="104"/>
      <c r="Z213" s="104"/>
      <c r="AA213" s="104"/>
      <c r="AB213" s="10"/>
      <c r="AC213" s="104"/>
      <c r="AD213" s="10"/>
      <c r="AE213" s="147"/>
      <c r="AF213" s="104"/>
      <c r="AG213" s="104"/>
      <c r="AH213" s="104"/>
      <c r="AI213" s="104"/>
      <c r="AJ213" s="104"/>
      <c r="AK213" s="104"/>
      <c r="AL213" s="104"/>
      <c r="AM213" s="104"/>
      <c r="AN213" s="104"/>
      <c r="AO213" s="104"/>
      <c r="AP213" s="104"/>
      <c r="AQ213" s="104"/>
      <c r="AR213" s="104"/>
      <c r="AS213" s="104"/>
      <c r="AT213" s="104"/>
      <c r="AU213" s="104"/>
      <c r="AV213" s="104"/>
      <c r="AW213" s="104"/>
      <c r="AX213" s="104"/>
      <c r="AY213" s="104"/>
      <c r="AZ213" s="104"/>
      <c r="BA213" s="104"/>
      <c r="BB213" s="104"/>
      <c r="BC213" s="104"/>
      <c r="BD213" s="104"/>
      <c r="BE213" s="104"/>
      <c r="BF213" s="104"/>
      <c r="BG213" s="104"/>
      <c r="BH213" s="104"/>
      <c r="BI213" s="104"/>
      <c r="BJ213" s="104"/>
      <c r="BK213" s="104"/>
      <c r="BL213" s="104"/>
      <c r="BM213" s="104"/>
      <c r="BN213" s="104"/>
      <c r="BO213" s="104"/>
      <c r="BP213" s="104"/>
      <c r="BQ213" s="104"/>
    </row>
    <row r="214" spans="2:69">
      <c r="B214" s="104"/>
      <c r="C214" s="155"/>
      <c r="D214" s="104"/>
      <c r="E214" s="104"/>
      <c r="F214" s="104"/>
      <c r="G214" s="104"/>
      <c r="H214" s="104"/>
      <c r="I214" s="104"/>
      <c r="J214" s="104"/>
      <c r="K214" s="104"/>
      <c r="L214" s="104"/>
      <c r="M214" s="147"/>
      <c r="N214" s="104"/>
      <c r="O214" s="104"/>
      <c r="P214" s="104"/>
      <c r="Q214" s="104"/>
      <c r="R214" s="104"/>
      <c r="S214" s="104"/>
      <c r="T214" s="104"/>
      <c r="U214" s="104"/>
      <c r="V214" s="104"/>
      <c r="W214" s="104"/>
      <c r="X214" s="104"/>
      <c r="Y214" s="104"/>
      <c r="Z214" s="104"/>
      <c r="AA214" s="104"/>
      <c r="AB214" s="10"/>
      <c r="AC214" s="104"/>
      <c r="AD214" s="10"/>
      <c r="AE214" s="147"/>
      <c r="AF214" s="104"/>
      <c r="AG214" s="104"/>
      <c r="AH214" s="104"/>
      <c r="AI214" s="104"/>
      <c r="AJ214" s="104"/>
      <c r="AK214" s="104"/>
      <c r="AL214" s="104"/>
      <c r="AM214" s="104"/>
      <c r="AN214" s="104"/>
      <c r="AO214" s="104"/>
      <c r="AP214" s="104"/>
      <c r="AQ214" s="104"/>
      <c r="AR214" s="104"/>
      <c r="AS214" s="104"/>
      <c r="AT214" s="104"/>
      <c r="AU214" s="104"/>
      <c r="AV214" s="104"/>
      <c r="AW214" s="104"/>
      <c r="AX214" s="104"/>
      <c r="AY214" s="104"/>
      <c r="AZ214" s="104"/>
      <c r="BA214" s="104"/>
      <c r="BB214" s="104"/>
      <c r="BC214" s="104"/>
      <c r="BD214" s="104"/>
      <c r="BE214" s="104"/>
      <c r="BF214" s="104"/>
      <c r="BG214" s="104"/>
      <c r="BH214" s="104"/>
      <c r="BI214" s="104"/>
      <c r="BJ214" s="104"/>
      <c r="BK214" s="104"/>
      <c r="BL214" s="104"/>
      <c r="BM214" s="104"/>
      <c r="BN214" s="104"/>
      <c r="BO214" s="104"/>
      <c r="BP214" s="104"/>
      <c r="BQ214" s="104"/>
    </row>
    <row r="215" spans="2:69">
      <c r="B215" s="104"/>
      <c r="C215" s="155"/>
      <c r="D215" s="104"/>
      <c r="E215" s="104"/>
      <c r="F215" s="104"/>
      <c r="G215" s="104"/>
      <c r="H215" s="104"/>
      <c r="I215" s="104"/>
      <c r="J215" s="104"/>
      <c r="K215" s="104"/>
      <c r="L215" s="104"/>
      <c r="M215" s="147"/>
      <c r="N215" s="104"/>
      <c r="O215" s="104"/>
      <c r="P215" s="104"/>
      <c r="Q215" s="104"/>
      <c r="R215" s="104"/>
      <c r="S215" s="104"/>
      <c r="T215" s="104"/>
      <c r="U215" s="104"/>
      <c r="V215" s="104"/>
      <c r="W215" s="104"/>
      <c r="X215" s="104"/>
      <c r="Y215" s="104"/>
      <c r="Z215" s="104"/>
      <c r="AA215" s="104"/>
      <c r="AB215" s="10"/>
      <c r="AC215" s="104"/>
      <c r="AD215" s="10"/>
      <c r="AE215" s="147"/>
      <c r="AF215" s="104"/>
      <c r="AG215" s="104"/>
      <c r="AH215" s="104"/>
      <c r="AI215" s="104"/>
      <c r="AJ215" s="104"/>
      <c r="AK215" s="104"/>
      <c r="AL215" s="104"/>
      <c r="AM215" s="104"/>
      <c r="AN215" s="104"/>
      <c r="AO215" s="104"/>
      <c r="AP215" s="104"/>
      <c r="AQ215" s="104"/>
      <c r="AR215" s="104"/>
      <c r="AS215" s="104"/>
      <c r="AT215" s="104"/>
      <c r="AU215" s="104"/>
      <c r="AV215" s="104"/>
      <c r="AW215" s="104"/>
      <c r="AX215" s="104"/>
      <c r="AY215" s="104"/>
      <c r="AZ215" s="104"/>
      <c r="BA215" s="104"/>
      <c r="BB215" s="104"/>
      <c r="BC215" s="104"/>
      <c r="BD215" s="104"/>
      <c r="BE215" s="104"/>
      <c r="BF215" s="104"/>
      <c r="BG215" s="104"/>
      <c r="BH215" s="104"/>
      <c r="BI215" s="104"/>
      <c r="BJ215" s="104"/>
      <c r="BK215" s="104"/>
      <c r="BL215" s="104"/>
      <c r="BM215" s="104"/>
      <c r="BN215" s="104"/>
      <c r="BO215" s="104"/>
      <c r="BP215" s="104"/>
      <c r="BQ215" s="104"/>
    </row>
    <row r="216" spans="2:69">
      <c r="B216" s="104"/>
      <c r="C216" s="155"/>
      <c r="D216" s="104"/>
      <c r="E216" s="104"/>
      <c r="F216" s="104"/>
      <c r="G216" s="104"/>
      <c r="H216" s="104"/>
      <c r="I216" s="104"/>
      <c r="J216" s="104"/>
      <c r="K216" s="104"/>
      <c r="L216" s="104"/>
      <c r="M216" s="147"/>
      <c r="N216" s="104"/>
      <c r="O216" s="104"/>
      <c r="P216" s="104"/>
      <c r="Q216" s="104"/>
      <c r="R216" s="104"/>
      <c r="S216" s="104"/>
      <c r="T216" s="104"/>
      <c r="U216" s="104"/>
      <c r="V216" s="104"/>
      <c r="W216" s="104"/>
      <c r="X216" s="104"/>
      <c r="Y216" s="104"/>
      <c r="Z216" s="104"/>
      <c r="AA216" s="104"/>
      <c r="AB216" s="10"/>
      <c r="AC216" s="104"/>
      <c r="AD216" s="10"/>
      <c r="AE216" s="147"/>
      <c r="AF216" s="104"/>
      <c r="AG216" s="104"/>
      <c r="AH216" s="104"/>
      <c r="AI216" s="104"/>
      <c r="AJ216" s="104"/>
      <c r="AK216" s="104"/>
      <c r="AL216" s="104"/>
      <c r="AM216" s="104"/>
      <c r="AN216" s="104"/>
      <c r="AO216" s="104"/>
      <c r="AP216" s="104"/>
      <c r="AQ216" s="104"/>
      <c r="AR216" s="104"/>
      <c r="AS216" s="104"/>
      <c r="AT216" s="104"/>
      <c r="AU216" s="104"/>
      <c r="AV216" s="104"/>
      <c r="AW216" s="104"/>
      <c r="AX216" s="104"/>
      <c r="AY216" s="104"/>
      <c r="AZ216" s="104"/>
      <c r="BA216" s="104"/>
      <c r="BB216" s="104"/>
      <c r="BC216" s="104"/>
      <c r="BD216" s="104"/>
      <c r="BE216" s="104"/>
      <c r="BF216" s="104"/>
      <c r="BG216" s="104"/>
      <c r="BH216" s="104"/>
      <c r="BI216" s="104"/>
      <c r="BJ216" s="104"/>
      <c r="BK216" s="104"/>
      <c r="BL216" s="104"/>
      <c r="BM216" s="104"/>
      <c r="BN216" s="104"/>
      <c r="BO216" s="104"/>
      <c r="BP216" s="104"/>
      <c r="BQ216" s="104"/>
    </row>
    <row r="217" spans="2:69">
      <c r="B217" s="104"/>
      <c r="C217" s="155"/>
      <c r="D217" s="104"/>
      <c r="E217" s="104"/>
      <c r="F217" s="104"/>
      <c r="G217" s="104"/>
      <c r="H217" s="104"/>
      <c r="I217" s="104"/>
      <c r="J217" s="104"/>
      <c r="K217" s="104"/>
      <c r="L217" s="104"/>
      <c r="M217" s="147"/>
      <c r="N217" s="104"/>
      <c r="O217" s="104"/>
      <c r="P217" s="104"/>
      <c r="Q217" s="104"/>
      <c r="R217" s="104"/>
      <c r="S217" s="104"/>
      <c r="T217" s="104"/>
      <c r="U217" s="104"/>
      <c r="V217" s="104"/>
      <c r="W217" s="104"/>
      <c r="X217" s="104"/>
      <c r="Y217" s="104"/>
      <c r="Z217" s="104"/>
      <c r="AA217" s="104"/>
      <c r="AB217" s="10"/>
      <c r="AC217" s="104"/>
      <c r="AD217" s="10"/>
      <c r="AE217" s="147"/>
      <c r="AF217" s="104"/>
      <c r="AG217" s="104"/>
      <c r="AH217" s="104"/>
      <c r="AI217" s="104"/>
      <c r="AJ217" s="104"/>
      <c r="AK217" s="104"/>
      <c r="AL217" s="104"/>
      <c r="AM217" s="104"/>
      <c r="AN217" s="104"/>
      <c r="AO217" s="104"/>
      <c r="AP217" s="104"/>
      <c r="AQ217" s="104"/>
      <c r="AR217" s="104"/>
      <c r="AS217" s="104"/>
      <c r="AT217" s="104"/>
      <c r="AU217" s="104"/>
      <c r="AV217" s="104"/>
      <c r="AW217" s="104"/>
      <c r="AX217" s="104"/>
      <c r="AY217" s="104"/>
      <c r="AZ217" s="104"/>
      <c r="BA217" s="104"/>
      <c r="BB217" s="104"/>
      <c r="BC217" s="104"/>
      <c r="BD217" s="104"/>
      <c r="BE217" s="104"/>
      <c r="BF217" s="104"/>
      <c r="BG217" s="104"/>
      <c r="BH217" s="104"/>
      <c r="BI217" s="104"/>
      <c r="BJ217" s="104"/>
      <c r="BK217" s="104"/>
      <c r="BL217" s="104"/>
      <c r="BM217" s="104"/>
      <c r="BN217" s="104"/>
      <c r="BO217" s="104"/>
      <c r="BP217" s="104"/>
      <c r="BQ217" s="104"/>
    </row>
    <row r="218" spans="2:69">
      <c r="B218" s="104"/>
      <c r="C218" s="155"/>
      <c r="D218" s="104"/>
      <c r="E218" s="104"/>
      <c r="F218" s="104"/>
      <c r="G218" s="104"/>
      <c r="H218" s="104"/>
      <c r="I218" s="104"/>
      <c r="J218" s="104"/>
      <c r="K218" s="104"/>
      <c r="L218" s="104"/>
      <c r="M218" s="147"/>
      <c r="N218" s="104"/>
      <c r="O218" s="104"/>
      <c r="P218" s="104"/>
      <c r="Q218" s="104"/>
      <c r="R218" s="104"/>
      <c r="S218" s="104"/>
      <c r="T218" s="104"/>
      <c r="U218" s="104"/>
      <c r="V218" s="104"/>
      <c r="W218" s="104"/>
      <c r="X218" s="104"/>
      <c r="Y218" s="104"/>
      <c r="Z218" s="104"/>
      <c r="AA218" s="104"/>
      <c r="AB218" s="10"/>
      <c r="AC218" s="104"/>
      <c r="AD218" s="10"/>
      <c r="AE218" s="147"/>
      <c r="AF218" s="104"/>
      <c r="AG218" s="104"/>
      <c r="AH218" s="104"/>
      <c r="AI218" s="104"/>
      <c r="AJ218" s="104"/>
      <c r="AK218" s="104"/>
      <c r="AL218" s="104"/>
      <c r="AM218" s="104"/>
      <c r="AN218" s="104"/>
      <c r="AO218" s="104"/>
      <c r="AP218" s="104"/>
      <c r="AQ218" s="104"/>
      <c r="AR218" s="104"/>
      <c r="AS218" s="104"/>
      <c r="AT218" s="104"/>
      <c r="AU218" s="104"/>
      <c r="AV218" s="104"/>
      <c r="AW218" s="104"/>
      <c r="AX218" s="104"/>
      <c r="AY218" s="104"/>
      <c r="AZ218" s="104"/>
      <c r="BA218" s="104"/>
      <c r="BB218" s="104"/>
      <c r="BC218" s="104"/>
      <c r="BD218" s="104"/>
      <c r="BE218" s="104"/>
      <c r="BF218" s="104"/>
      <c r="BG218" s="104"/>
      <c r="BH218" s="104"/>
      <c r="BI218" s="104"/>
      <c r="BJ218" s="104"/>
      <c r="BK218" s="104"/>
      <c r="BL218" s="104"/>
      <c r="BM218" s="104"/>
      <c r="BN218" s="104"/>
      <c r="BO218" s="104"/>
      <c r="BP218" s="104"/>
      <c r="BQ218" s="104"/>
    </row>
    <row r="219" spans="2:69">
      <c r="B219" s="104"/>
      <c r="C219" s="155"/>
      <c r="D219" s="104"/>
      <c r="E219" s="104"/>
      <c r="F219" s="104"/>
      <c r="G219" s="104"/>
      <c r="H219" s="104"/>
      <c r="I219" s="104"/>
      <c r="J219" s="104"/>
      <c r="K219" s="104"/>
      <c r="L219" s="104"/>
      <c r="M219" s="147"/>
      <c r="N219" s="104"/>
      <c r="O219" s="104"/>
      <c r="P219" s="104"/>
      <c r="Q219" s="104"/>
      <c r="R219" s="104"/>
      <c r="S219" s="104"/>
      <c r="T219" s="104"/>
      <c r="U219" s="104"/>
      <c r="V219" s="104"/>
      <c r="W219" s="104"/>
      <c r="X219" s="104"/>
      <c r="Y219" s="104"/>
      <c r="Z219" s="104"/>
      <c r="AA219" s="104"/>
      <c r="AB219" s="10"/>
      <c r="AC219" s="104"/>
      <c r="AD219" s="10"/>
      <c r="AE219" s="147"/>
      <c r="AF219" s="104"/>
      <c r="AG219" s="104"/>
      <c r="AH219" s="104"/>
      <c r="AI219" s="104"/>
      <c r="AJ219" s="104"/>
      <c r="AK219" s="104"/>
      <c r="AL219" s="104"/>
      <c r="AM219" s="104"/>
      <c r="AN219" s="104"/>
      <c r="AO219" s="104"/>
      <c r="AP219" s="104"/>
      <c r="AQ219" s="104"/>
      <c r="AR219" s="104"/>
      <c r="AS219" s="104"/>
      <c r="AT219" s="104"/>
      <c r="AU219" s="104"/>
      <c r="AV219" s="104"/>
      <c r="AW219" s="104"/>
      <c r="AX219" s="104"/>
      <c r="AY219" s="104"/>
      <c r="AZ219" s="104"/>
      <c r="BA219" s="104"/>
      <c r="BB219" s="104"/>
      <c r="BC219" s="104"/>
      <c r="BD219" s="104"/>
      <c r="BE219" s="104"/>
      <c r="BF219" s="104"/>
      <c r="BG219" s="104"/>
      <c r="BH219" s="104"/>
      <c r="BI219" s="104"/>
      <c r="BJ219" s="104"/>
      <c r="BK219" s="104"/>
      <c r="BL219" s="104"/>
      <c r="BM219" s="104"/>
      <c r="BN219" s="104"/>
      <c r="BO219" s="104"/>
      <c r="BP219" s="104"/>
      <c r="BQ219" s="104"/>
    </row>
    <row r="220" spans="2:69">
      <c r="B220" s="104"/>
      <c r="C220" s="155"/>
      <c r="D220" s="104"/>
      <c r="E220" s="104"/>
      <c r="F220" s="104"/>
      <c r="G220" s="104"/>
      <c r="H220" s="104"/>
      <c r="I220" s="104"/>
      <c r="J220" s="104"/>
      <c r="K220" s="104"/>
      <c r="L220" s="104"/>
      <c r="M220" s="147"/>
      <c r="N220" s="104"/>
      <c r="O220" s="104"/>
      <c r="P220" s="104"/>
      <c r="Q220" s="104"/>
      <c r="R220" s="104"/>
      <c r="S220" s="104"/>
      <c r="T220" s="104"/>
      <c r="U220" s="104"/>
      <c r="V220" s="104"/>
      <c r="W220" s="104"/>
      <c r="X220" s="104"/>
      <c r="Y220" s="104"/>
      <c r="Z220" s="104"/>
      <c r="AA220" s="104"/>
      <c r="AB220" s="10"/>
      <c r="AC220" s="104"/>
      <c r="AD220" s="10"/>
      <c r="AE220" s="147"/>
      <c r="AF220" s="104"/>
      <c r="AG220" s="104"/>
      <c r="AH220" s="104"/>
      <c r="AI220" s="104"/>
      <c r="AJ220" s="104"/>
      <c r="AK220" s="104"/>
      <c r="AL220" s="104"/>
      <c r="AM220" s="104"/>
      <c r="AN220" s="104"/>
      <c r="AO220" s="104"/>
      <c r="AP220" s="104"/>
      <c r="AQ220" s="104"/>
      <c r="AR220" s="104"/>
      <c r="AS220" s="104"/>
      <c r="AT220" s="104"/>
      <c r="AU220" s="104"/>
      <c r="AV220" s="104"/>
      <c r="AW220" s="104"/>
      <c r="AX220" s="104"/>
      <c r="AY220" s="104"/>
      <c r="AZ220" s="104"/>
      <c r="BA220" s="104"/>
      <c r="BB220" s="104"/>
      <c r="BC220" s="104"/>
      <c r="BD220" s="104"/>
      <c r="BE220" s="104"/>
      <c r="BF220" s="104"/>
      <c r="BG220" s="104"/>
      <c r="BH220" s="104"/>
      <c r="BI220" s="104"/>
      <c r="BJ220" s="104"/>
      <c r="BK220" s="104"/>
      <c r="BL220" s="104"/>
      <c r="BM220" s="104"/>
      <c r="BN220" s="104"/>
      <c r="BO220" s="104"/>
      <c r="BP220" s="104"/>
      <c r="BQ220" s="104"/>
    </row>
    <row r="221" spans="2:69">
      <c r="B221" s="104"/>
      <c r="C221" s="155"/>
      <c r="D221" s="104"/>
      <c r="E221" s="104"/>
      <c r="F221" s="104"/>
      <c r="G221" s="104"/>
      <c r="H221" s="104"/>
      <c r="I221" s="104"/>
      <c r="J221" s="104"/>
      <c r="K221" s="104"/>
      <c r="L221" s="104"/>
      <c r="M221" s="147"/>
      <c r="N221" s="104"/>
      <c r="O221" s="104"/>
      <c r="P221" s="104"/>
      <c r="Q221" s="104"/>
      <c r="R221" s="104"/>
      <c r="S221" s="104"/>
      <c r="T221" s="104"/>
      <c r="U221" s="104"/>
      <c r="V221" s="104"/>
      <c r="W221" s="104"/>
      <c r="X221" s="104"/>
      <c r="Y221" s="104"/>
      <c r="Z221" s="104"/>
      <c r="AA221" s="104"/>
      <c r="AB221" s="10"/>
      <c r="AC221" s="104"/>
      <c r="AD221" s="10"/>
      <c r="AE221" s="147"/>
      <c r="AF221" s="104"/>
      <c r="AG221" s="104"/>
      <c r="AH221" s="104"/>
      <c r="AI221" s="104"/>
      <c r="AJ221" s="104"/>
      <c r="AK221" s="104"/>
      <c r="AL221" s="104"/>
      <c r="AM221" s="104"/>
      <c r="AN221" s="104"/>
      <c r="AO221" s="104"/>
      <c r="AP221" s="104"/>
      <c r="AQ221" s="104"/>
      <c r="AR221" s="104"/>
      <c r="AS221" s="104"/>
      <c r="AT221" s="104"/>
      <c r="AU221" s="104"/>
      <c r="AV221" s="104"/>
      <c r="AW221" s="104"/>
      <c r="AX221" s="104"/>
      <c r="AY221" s="104"/>
      <c r="AZ221" s="104"/>
      <c r="BA221" s="104"/>
      <c r="BB221" s="104"/>
      <c r="BC221" s="104"/>
      <c r="BD221" s="104"/>
      <c r="BE221" s="104"/>
      <c r="BF221" s="104"/>
      <c r="BG221" s="104"/>
      <c r="BH221" s="104"/>
      <c r="BI221" s="104"/>
      <c r="BJ221" s="104"/>
      <c r="BK221" s="104"/>
      <c r="BL221" s="104"/>
      <c r="BM221" s="104"/>
      <c r="BN221" s="104"/>
      <c r="BO221" s="104"/>
      <c r="BP221" s="104"/>
      <c r="BQ221" s="104"/>
    </row>
    <row r="222" spans="2:69">
      <c r="B222" s="104"/>
      <c r="C222" s="155"/>
      <c r="D222" s="104"/>
      <c r="E222" s="104"/>
      <c r="F222" s="104"/>
      <c r="G222" s="104"/>
      <c r="H222" s="104"/>
      <c r="I222" s="104"/>
      <c r="J222" s="104"/>
      <c r="K222" s="104"/>
      <c r="L222" s="104"/>
      <c r="M222" s="147"/>
      <c r="N222" s="104"/>
      <c r="O222" s="104"/>
      <c r="P222" s="104"/>
      <c r="Q222" s="104"/>
      <c r="R222" s="104"/>
      <c r="S222" s="104"/>
      <c r="T222" s="104"/>
      <c r="U222" s="104"/>
      <c r="V222" s="104"/>
      <c r="W222" s="104"/>
      <c r="X222" s="104"/>
      <c r="Y222" s="104"/>
      <c r="Z222" s="104"/>
      <c r="AA222" s="104"/>
      <c r="AB222" s="10"/>
      <c r="AC222" s="104"/>
      <c r="AD222" s="10"/>
      <c r="AE222" s="147"/>
      <c r="AF222" s="104"/>
      <c r="AG222" s="104"/>
      <c r="AH222" s="104"/>
      <c r="AI222" s="104"/>
      <c r="AJ222" s="104"/>
      <c r="AK222" s="104"/>
      <c r="AL222" s="104"/>
      <c r="AM222" s="104"/>
      <c r="AN222" s="104"/>
      <c r="AO222" s="104"/>
      <c r="AP222" s="104"/>
      <c r="AQ222" s="104"/>
      <c r="AR222" s="104"/>
      <c r="AS222" s="104"/>
      <c r="AT222" s="104"/>
      <c r="AU222" s="104"/>
      <c r="AV222" s="104"/>
      <c r="AW222" s="104"/>
      <c r="AX222" s="104"/>
      <c r="AY222" s="104"/>
      <c r="AZ222" s="104"/>
      <c r="BA222" s="104"/>
      <c r="BB222" s="104"/>
      <c r="BC222" s="104"/>
      <c r="BD222" s="104"/>
      <c r="BE222" s="104"/>
      <c r="BF222" s="104"/>
      <c r="BG222" s="104"/>
      <c r="BH222" s="104"/>
      <c r="BI222" s="104"/>
      <c r="BJ222" s="104"/>
      <c r="BK222" s="104"/>
      <c r="BL222" s="104"/>
      <c r="BM222" s="104"/>
      <c r="BN222" s="104"/>
      <c r="BO222" s="104"/>
      <c r="BP222" s="104"/>
      <c r="BQ222" s="104"/>
    </row>
    <row r="223" spans="2:69">
      <c r="B223" s="104"/>
      <c r="C223" s="155"/>
      <c r="D223" s="104"/>
      <c r="E223" s="104"/>
      <c r="F223" s="104"/>
      <c r="G223" s="104"/>
      <c r="H223" s="104"/>
      <c r="I223" s="104"/>
      <c r="J223" s="104"/>
      <c r="K223" s="104"/>
      <c r="L223" s="104"/>
      <c r="M223" s="147"/>
      <c r="N223" s="104"/>
      <c r="O223" s="104"/>
      <c r="P223" s="104"/>
      <c r="Q223" s="104"/>
      <c r="R223" s="104"/>
      <c r="S223" s="104"/>
      <c r="T223" s="104"/>
      <c r="U223" s="104"/>
      <c r="V223" s="104"/>
      <c r="W223" s="104"/>
      <c r="X223" s="104"/>
      <c r="Y223" s="104"/>
      <c r="Z223" s="104"/>
      <c r="AA223" s="104"/>
      <c r="AB223" s="10"/>
      <c r="AC223" s="104"/>
      <c r="AD223" s="10"/>
      <c r="AE223" s="147"/>
      <c r="AF223" s="104"/>
      <c r="AG223" s="104"/>
      <c r="AH223" s="104"/>
      <c r="AI223" s="104"/>
      <c r="AJ223" s="104"/>
      <c r="AK223" s="104"/>
      <c r="AL223" s="104"/>
      <c r="AM223" s="104"/>
      <c r="AN223" s="104"/>
      <c r="AO223" s="104"/>
      <c r="AP223" s="104"/>
      <c r="AQ223" s="104"/>
      <c r="AR223" s="104"/>
      <c r="AS223" s="104"/>
      <c r="AT223" s="104"/>
      <c r="AU223" s="104"/>
      <c r="AV223" s="104"/>
      <c r="AW223" s="104"/>
      <c r="AX223" s="104"/>
      <c r="AY223" s="104"/>
      <c r="AZ223" s="104"/>
      <c r="BA223" s="104"/>
      <c r="BB223" s="104"/>
      <c r="BC223" s="104"/>
      <c r="BD223" s="104"/>
      <c r="BE223" s="104"/>
      <c r="BF223" s="104"/>
      <c r="BG223" s="104"/>
      <c r="BH223" s="104"/>
      <c r="BI223" s="104"/>
      <c r="BJ223" s="104"/>
      <c r="BK223" s="104"/>
      <c r="BL223" s="104"/>
      <c r="BM223" s="104"/>
      <c r="BN223" s="104"/>
      <c r="BO223" s="104"/>
      <c r="BP223" s="104"/>
      <c r="BQ223" s="104"/>
    </row>
    <row r="224" spans="2:69">
      <c r="B224" s="104"/>
      <c r="C224" s="155"/>
      <c r="D224" s="104"/>
      <c r="E224" s="104"/>
      <c r="F224" s="104"/>
      <c r="G224" s="104"/>
      <c r="H224" s="104"/>
      <c r="I224" s="104"/>
      <c r="J224" s="104"/>
      <c r="K224" s="104"/>
      <c r="L224" s="104"/>
      <c r="M224" s="147"/>
      <c r="N224" s="104"/>
      <c r="O224" s="104"/>
      <c r="P224" s="104"/>
      <c r="Q224" s="104"/>
      <c r="R224" s="104"/>
      <c r="S224" s="104"/>
      <c r="T224" s="104"/>
      <c r="U224" s="104"/>
      <c r="V224" s="104"/>
      <c r="W224" s="104"/>
      <c r="X224" s="104"/>
      <c r="Y224" s="104"/>
      <c r="Z224" s="104"/>
      <c r="AA224" s="104"/>
      <c r="AB224" s="10"/>
      <c r="AC224" s="104"/>
      <c r="AD224" s="10"/>
      <c r="AE224" s="147"/>
      <c r="AF224" s="104"/>
      <c r="AG224" s="104"/>
      <c r="AH224" s="104"/>
      <c r="AI224" s="104"/>
      <c r="AJ224" s="104"/>
      <c r="AK224" s="104"/>
      <c r="AL224" s="104"/>
      <c r="AM224" s="104"/>
      <c r="AN224" s="104"/>
      <c r="AO224" s="104"/>
      <c r="AP224" s="104"/>
      <c r="AQ224" s="104"/>
      <c r="AR224" s="104"/>
      <c r="AS224" s="104"/>
      <c r="AT224" s="104"/>
      <c r="AU224" s="104"/>
      <c r="AV224" s="104"/>
      <c r="AW224" s="104"/>
      <c r="AX224" s="104"/>
      <c r="AY224" s="104"/>
      <c r="AZ224" s="104"/>
      <c r="BA224" s="104"/>
      <c r="BB224" s="104"/>
      <c r="BC224" s="104"/>
      <c r="BD224" s="104"/>
      <c r="BE224" s="104"/>
      <c r="BF224" s="104"/>
      <c r="BG224" s="104"/>
      <c r="BH224" s="104"/>
      <c r="BI224" s="104"/>
      <c r="BJ224" s="104"/>
      <c r="BK224" s="104"/>
      <c r="BL224" s="104"/>
      <c r="BM224" s="104"/>
      <c r="BN224" s="104"/>
      <c r="BO224" s="104"/>
      <c r="BP224" s="104"/>
      <c r="BQ224" s="104"/>
    </row>
    <row r="225" spans="2:69">
      <c r="B225" s="104"/>
      <c r="C225" s="155"/>
      <c r="D225" s="104"/>
      <c r="E225" s="104"/>
      <c r="F225" s="104"/>
      <c r="G225" s="104"/>
      <c r="H225" s="104"/>
      <c r="I225" s="104"/>
      <c r="J225" s="104"/>
      <c r="K225" s="104"/>
      <c r="L225" s="104"/>
      <c r="M225" s="147"/>
      <c r="N225" s="104"/>
      <c r="O225" s="104"/>
      <c r="P225" s="104"/>
      <c r="Q225" s="104"/>
      <c r="R225" s="104"/>
      <c r="S225" s="104"/>
      <c r="T225" s="104"/>
      <c r="U225" s="104"/>
      <c r="V225" s="104"/>
      <c r="W225" s="104"/>
      <c r="X225" s="104"/>
      <c r="Y225" s="104"/>
      <c r="Z225" s="104"/>
      <c r="AA225" s="104"/>
      <c r="AB225" s="10"/>
      <c r="AC225" s="104"/>
      <c r="AD225" s="10"/>
      <c r="AE225" s="147"/>
      <c r="AF225" s="104"/>
      <c r="AG225" s="104"/>
      <c r="AH225" s="104"/>
      <c r="AI225" s="104"/>
      <c r="AJ225" s="104"/>
      <c r="AK225" s="104"/>
      <c r="AL225" s="104"/>
      <c r="AM225" s="104"/>
      <c r="AN225" s="104"/>
      <c r="AO225" s="104"/>
      <c r="AP225" s="104"/>
      <c r="AQ225" s="104"/>
      <c r="AR225" s="104"/>
      <c r="AS225" s="104"/>
      <c r="AT225" s="104"/>
      <c r="AU225" s="104"/>
      <c r="AV225" s="104"/>
      <c r="AW225" s="104"/>
      <c r="AX225" s="104"/>
      <c r="AY225" s="104"/>
      <c r="AZ225" s="104"/>
      <c r="BA225" s="104"/>
      <c r="BB225" s="104"/>
      <c r="BC225" s="104"/>
      <c r="BD225" s="104"/>
      <c r="BE225" s="104"/>
      <c r="BF225" s="104"/>
      <c r="BG225" s="104"/>
      <c r="BH225" s="104"/>
      <c r="BI225" s="104"/>
      <c r="BJ225" s="104"/>
      <c r="BK225" s="104"/>
      <c r="BL225" s="104"/>
      <c r="BM225" s="104"/>
      <c r="BN225" s="104"/>
      <c r="BO225" s="104"/>
      <c r="BP225" s="104"/>
      <c r="BQ225" s="104"/>
    </row>
    <row r="226" spans="2:69">
      <c r="B226" s="104"/>
      <c r="C226" s="155"/>
      <c r="D226" s="104"/>
      <c r="E226" s="104"/>
      <c r="F226" s="104"/>
      <c r="G226" s="104"/>
      <c r="H226" s="104"/>
      <c r="I226" s="104"/>
      <c r="J226" s="104"/>
      <c r="K226" s="104"/>
      <c r="L226" s="104"/>
      <c r="M226" s="147"/>
      <c r="N226" s="104"/>
      <c r="O226" s="104"/>
      <c r="P226" s="104"/>
      <c r="Q226" s="104"/>
      <c r="R226" s="104"/>
      <c r="S226" s="104"/>
      <c r="T226" s="104"/>
      <c r="U226" s="104"/>
      <c r="V226" s="104"/>
      <c r="W226" s="104"/>
      <c r="X226" s="104"/>
      <c r="Y226" s="104"/>
      <c r="Z226" s="104"/>
      <c r="AA226" s="104"/>
      <c r="AB226" s="10"/>
      <c r="AC226" s="104"/>
      <c r="AD226" s="10"/>
      <c r="AE226" s="147"/>
      <c r="AF226" s="104"/>
      <c r="AG226" s="104"/>
      <c r="AH226" s="104"/>
      <c r="AI226" s="104"/>
      <c r="AJ226" s="104"/>
      <c r="AK226" s="104"/>
      <c r="AL226" s="104"/>
      <c r="AM226" s="104"/>
      <c r="AN226" s="104"/>
      <c r="AO226" s="104"/>
      <c r="AP226" s="104"/>
      <c r="AQ226" s="104"/>
      <c r="AR226" s="104"/>
      <c r="AS226" s="104"/>
      <c r="AT226" s="104"/>
      <c r="AU226" s="104"/>
      <c r="AV226" s="104"/>
      <c r="AW226" s="104"/>
      <c r="AX226" s="104"/>
      <c r="AY226" s="104"/>
      <c r="AZ226" s="104"/>
      <c r="BA226" s="104"/>
      <c r="BB226" s="104"/>
      <c r="BC226" s="104"/>
      <c r="BD226" s="104"/>
      <c r="BE226" s="104"/>
      <c r="BF226" s="104"/>
      <c r="BG226" s="104"/>
      <c r="BH226" s="104"/>
      <c r="BI226" s="104"/>
      <c r="BJ226" s="104"/>
      <c r="BK226" s="104"/>
      <c r="BL226" s="104"/>
      <c r="BM226" s="104"/>
      <c r="BN226" s="104"/>
      <c r="BO226" s="104"/>
      <c r="BP226" s="104"/>
      <c r="BQ226" s="104"/>
    </row>
    <row r="227" spans="2:69">
      <c r="B227" s="104"/>
      <c r="C227" s="155"/>
      <c r="D227" s="104"/>
      <c r="E227" s="104"/>
      <c r="F227" s="104"/>
      <c r="G227" s="104"/>
      <c r="H227" s="104"/>
      <c r="I227" s="104"/>
      <c r="J227" s="104"/>
      <c r="K227" s="104"/>
      <c r="L227" s="104"/>
      <c r="M227" s="147"/>
      <c r="N227" s="104"/>
      <c r="O227" s="104"/>
      <c r="P227" s="104"/>
      <c r="Q227" s="104"/>
      <c r="R227" s="104"/>
      <c r="S227" s="104"/>
      <c r="T227" s="104"/>
      <c r="U227" s="104"/>
      <c r="V227" s="104"/>
      <c r="W227" s="104"/>
      <c r="X227" s="104"/>
      <c r="Y227" s="104"/>
      <c r="Z227" s="104"/>
      <c r="AA227" s="104"/>
      <c r="AB227" s="10"/>
      <c r="AC227" s="104"/>
      <c r="AD227" s="10"/>
      <c r="AE227" s="147"/>
      <c r="AF227" s="104"/>
      <c r="AG227" s="104"/>
      <c r="AH227" s="104"/>
      <c r="AI227" s="104"/>
      <c r="AJ227" s="104"/>
      <c r="AK227" s="104"/>
      <c r="AL227" s="104"/>
      <c r="AM227" s="104"/>
      <c r="AN227" s="104"/>
      <c r="AO227" s="104"/>
      <c r="AP227" s="104"/>
      <c r="AQ227" s="104"/>
      <c r="AR227" s="104"/>
      <c r="AS227" s="104"/>
      <c r="AT227" s="104"/>
      <c r="AU227" s="104"/>
      <c r="AV227" s="104"/>
      <c r="AW227" s="104"/>
      <c r="AX227" s="104"/>
      <c r="AY227" s="104"/>
      <c r="AZ227" s="104"/>
      <c r="BA227" s="104"/>
      <c r="BB227" s="104"/>
      <c r="BC227" s="104"/>
      <c r="BD227" s="104"/>
      <c r="BE227" s="104"/>
      <c r="BF227" s="104"/>
      <c r="BG227" s="104"/>
      <c r="BH227" s="104"/>
      <c r="BI227" s="104"/>
      <c r="BJ227" s="104"/>
      <c r="BK227" s="104"/>
      <c r="BL227" s="104"/>
      <c r="BM227" s="104"/>
      <c r="BN227" s="104"/>
      <c r="BO227" s="104"/>
      <c r="BP227" s="104"/>
      <c r="BQ227" s="104"/>
    </row>
    <row r="228" spans="2:69">
      <c r="B228" s="104"/>
      <c r="C228" s="155"/>
      <c r="D228" s="104"/>
      <c r="E228" s="104"/>
      <c r="F228" s="104"/>
      <c r="G228" s="104"/>
      <c r="H228" s="104"/>
      <c r="I228" s="104"/>
      <c r="J228" s="104"/>
      <c r="K228" s="104"/>
      <c r="L228" s="104"/>
      <c r="M228" s="147"/>
      <c r="N228" s="104"/>
      <c r="O228" s="104"/>
      <c r="P228" s="104"/>
      <c r="Q228" s="104"/>
      <c r="R228" s="104"/>
      <c r="S228" s="104"/>
      <c r="T228" s="104"/>
      <c r="U228" s="104"/>
      <c r="V228" s="104"/>
      <c r="W228" s="104"/>
      <c r="X228" s="104"/>
      <c r="Y228" s="104"/>
      <c r="Z228" s="104"/>
      <c r="AA228" s="104"/>
      <c r="AB228" s="10"/>
      <c r="AC228" s="104"/>
      <c r="AD228" s="10"/>
      <c r="AE228" s="147"/>
      <c r="AF228" s="104"/>
      <c r="AG228" s="104"/>
      <c r="AH228" s="104"/>
      <c r="AI228" s="104"/>
      <c r="AJ228" s="104"/>
      <c r="AK228" s="104"/>
      <c r="AL228" s="104"/>
      <c r="AM228" s="104"/>
      <c r="AN228" s="104"/>
      <c r="AO228" s="104"/>
      <c r="AP228" s="104"/>
      <c r="AQ228" s="104"/>
      <c r="AR228" s="104"/>
      <c r="AS228" s="104"/>
      <c r="AT228" s="104"/>
      <c r="AU228" s="104"/>
      <c r="AV228" s="104"/>
      <c r="AW228" s="104"/>
      <c r="AX228" s="104"/>
      <c r="AY228" s="104"/>
      <c r="AZ228" s="104"/>
      <c r="BA228" s="104"/>
      <c r="BB228" s="104"/>
      <c r="BC228" s="104"/>
      <c r="BD228" s="104"/>
      <c r="BE228" s="104"/>
      <c r="BF228" s="104"/>
      <c r="BG228" s="104"/>
      <c r="BH228" s="104"/>
      <c r="BI228" s="104"/>
      <c r="BJ228" s="104"/>
      <c r="BK228" s="104"/>
      <c r="BL228" s="104"/>
      <c r="BM228" s="104"/>
      <c r="BN228" s="104"/>
      <c r="BO228" s="104"/>
      <c r="BP228" s="104"/>
      <c r="BQ228" s="104"/>
    </row>
    <row r="229" spans="2:69">
      <c r="B229" s="104"/>
      <c r="C229" s="155"/>
      <c r="D229" s="104"/>
      <c r="E229" s="104"/>
      <c r="F229" s="104"/>
      <c r="G229" s="104"/>
      <c r="H229" s="104"/>
      <c r="I229" s="104"/>
      <c r="J229" s="104"/>
      <c r="K229" s="104"/>
      <c r="L229" s="104"/>
      <c r="M229" s="147"/>
      <c r="N229" s="104"/>
      <c r="O229" s="104"/>
      <c r="P229" s="104"/>
      <c r="Q229" s="104"/>
      <c r="R229" s="104"/>
      <c r="S229" s="104"/>
      <c r="T229" s="104"/>
      <c r="U229" s="104"/>
      <c r="V229" s="104"/>
      <c r="W229" s="104"/>
      <c r="X229" s="104"/>
      <c r="Y229" s="104"/>
      <c r="Z229" s="104"/>
      <c r="AA229" s="104"/>
      <c r="AB229" s="10"/>
      <c r="AC229" s="104"/>
      <c r="AD229" s="10"/>
      <c r="AE229" s="147"/>
      <c r="AF229" s="104"/>
      <c r="AG229" s="104"/>
      <c r="AH229" s="104"/>
      <c r="AI229" s="104"/>
      <c r="AJ229" s="104"/>
      <c r="AK229" s="104"/>
      <c r="AL229" s="104"/>
      <c r="AM229" s="104"/>
      <c r="AN229" s="104"/>
      <c r="AO229" s="104"/>
      <c r="AP229" s="104"/>
      <c r="AQ229" s="104"/>
      <c r="AR229" s="104"/>
      <c r="AS229" s="104"/>
      <c r="AT229" s="104"/>
      <c r="AU229" s="104"/>
      <c r="AV229" s="104"/>
      <c r="AW229" s="104"/>
      <c r="AX229" s="104"/>
      <c r="AY229" s="104"/>
      <c r="AZ229" s="104"/>
      <c r="BA229" s="104"/>
      <c r="BB229" s="104"/>
      <c r="BC229" s="104"/>
      <c r="BD229" s="104"/>
      <c r="BE229" s="104"/>
      <c r="BF229" s="104"/>
      <c r="BG229" s="104"/>
      <c r="BH229" s="104"/>
      <c r="BI229" s="104"/>
      <c r="BJ229" s="104"/>
      <c r="BK229" s="104"/>
      <c r="BL229" s="104"/>
      <c r="BM229" s="104"/>
      <c r="BN229" s="104"/>
      <c r="BO229" s="104"/>
      <c r="BP229" s="104"/>
      <c r="BQ229" s="104"/>
    </row>
    <row r="230" spans="2:69">
      <c r="B230" s="104"/>
      <c r="C230" s="155"/>
      <c r="D230" s="104"/>
      <c r="E230" s="104"/>
      <c r="F230" s="104"/>
      <c r="G230" s="104"/>
      <c r="H230" s="104"/>
      <c r="I230" s="104"/>
      <c r="J230" s="104"/>
      <c r="K230" s="104"/>
      <c r="L230" s="104"/>
      <c r="M230" s="147"/>
      <c r="N230" s="104"/>
      <c r="O230" s="104"/>
      <c r="P230" s="104"/>
      <c r="Q230" s="104"/>
      <c r="R230" s="104"/>
      <c r="S230" s="104"/>
      <c r="T230" s="104"/>
      <c r="U230" s="104"/>
      <c r="V230" s="104"/>
      <c r="W230" s="104"/>
      <c r="X230" s="104"/>
      <c r="Y230" s="104"/>
      <c r="Z230" s="104"/>
      <c r="AA230" s="104"/>
      <c r="AB230" s="10"/>
      <c r="AC230" s="104"/>
      <c r="AD230" s="10"/>
      <c r="AE230" s="147"/>
      <c r="AF230" s="104"/>
      <c r="AG230" s="104"/>
      <c r="AH230" s="104"/>
      <c r="AI230" s="104"/>
      <c r="AJ230" s="104"/>
      <c r="AK230" s="104"/>
      <c r="AL230" s="104"/>
      <c r="AM230" s="104"/>
      <c r="AN230" s="104"/>
      <c r="AO230" s="104"/>
      <c r="AP230" s="104"/>
      <c r="AQ230" s="104"/>
      <c r="AR230" s="104"/>
      <c r="AS230" s="104"/>
      <c r="AT230" s="104"/>
      <c r="AU230" s="104"/>
      <c r="AV230" s="104"/>
      <c r="AW230" s="104"/>
      <c r="AX230" s="104"/>
      <c r="AY230" s="104"/>
      <c r="AZ230" s="104"/>
      <c r="BA230" s="104"/>
      <c r="BB230" s="104"/>
      <c r="BC230" s="104"/>
      <c r="BD230" s="104"/>
      <c r="BE230" s="104"/>
      <c r="BF230" s="104"/>
      <c r="BG230" s="104"/>
      <c r="BH230" s="104"/>
      <c r="BI230" s="104"/>
      <c r="BJ230" s="104"/>
      <c r="BK230" s="104"/>
      <c r="BL230" s="104"/>
      <c r="BM230" s="104"/>
      <c r="BN230" s="104"/>
      <c r="BO230" s="104"/>
      <c r="BP230" s="104"/>
      <c r="BQ230" s="104"/>
    </row>
    <row r="231" spans="2:69">
      <c r="B231" s="104"/>
      <c r="C231" s="155"/>
      <c r="D231" s="104"/>
      <c r="E231" s="104"/>
      <c r="F231" s="104"/>
      <c r="G231" s="104"/>
      <c r="H231" s="104"/>
      <c r="I231" s="104"/>
      <c r="J231" s="104"/>
      <c r="K231" s="104"/>
      <c r="L231" s="104"/>
      <c r="M231" s="147"/>
      <c r="N231" s="104"/>
      <c r="O231" s="104"/>
      <c r="P231" s="104"/>
      <c r="Q231" s="104"/>
      <c r="R231" s="104"/>
      <c r="S231" s="104"/>
      <c r="T231" s="104"/>
      <c r="U231" s="104"/>
      <c r="V231" s="104"/>
      <c r="W231" s="104"/>
      <c r="X231" s="104"/>
      <c r="Y231" s="104"/>
      <c r="Z231" s="104"/>
      <c r="AA231" s="104"/>
      <c r="AB231" s="10"/>
      <c r="AC231" s="104"/>
      <c r="AD231" s="10"/>
      <c r="AE231" s="147"/>
      <c r="AF231" s="104"/>
      <c r="AG231" s="104"/>
      <c r="AH231" s="104"/>
      <c r="AI231" s="104"/>
      <c r="AJ231" s="104"/>
      <c r="AK231" s="104"/>
      <c r="AL231" s="104"/>
      <c r="AM231" s="104"/>
      <c r="AN231" s="104"/>
      <c r="AO231" s="104"/>
      <c r="AP231" s="104"/>
      <c r="AQ231" s="104"/>
      <c r="AR231" s="104"/>
      <c r="AS231" s="104"/>
      <c r="AT231" s="104"/>
      <c r="AU231" s="104"/>
      <c r="AV231" s="104"/>
      <c r="AW231" s="104"/>
      <c r="AX231" s="104"/>
      <c r="AY231" s="104"/>
      <c r="AZ231" s="104"/>
      <c r="BA231" s="104"/>
      <c r="BB231" s="104"/>
      <c r="BC231" s="104"/>
      <c r="BD231" s="104"/>
      <c r="BE231" s="104"/>
      <c r="BF231" s="104"/>
      <c r="BG231" s="104"/>
      <c r="BH231" s="104"/>
      <c r="BI231" s="104"/>
      <c r="BJ231" s="104"/>
      <c r="BK231" s="104"/>
      <c r="BL231" s="104"/>
      <c r="BM231" s="104"/>
      <c r="BN231" s="104"/>
      <c r="BO231" s="104"/>
      <c r="BP231" s="104"/>
      <c r="BQ231" s="104"/>
    </row>
    <row r="232" spans="2:69">
      <c r="B232" s="104"/>
      <c r="C232" s="155"/>
      <c r="D232" s="104"/>
      <c r="E232" s="104"/>
      <c r="F232" s="104"/>
      <c r="G232" s="104"/>
      <c r="H232" s="104"/>
      <c r="I232" s="104"/>
      <c r="J232" s="104"/>
      <c r="K232" s="104"/>
      <c r="L232" s="104"/>
      <c r="M232" s="147"/>
      <c r="N232" s="104"/>
      <c r="O232" s="104"/>
      <c r="P232" s="104"/>
      <c r="Q232" s="104"/>
      <c r="R232" s="104"/>
      <c r="S232" s="104"/>
      <c r="T232" s="104"/>
      <c r="U232" s="104"/>
      <c r="V232" s="104"/>
      <c r="W232" s="104"/>
      <c r="X232" s="104"/>
      <c r="Y232" s="104"/>
      <c r="Z232" s="104"/>
      <c r="AA232" s="104"/>
      <c r="AB232" s="10"/>
      <c r="AC232" s="104"/>
      <c r="AD232" s="10"/>
      <c r="AE232" s="147"/>
      <c r="AF232" s="104"/>
      <c r="AG232" s="104"/>
      <c r="AH232" s="104"/>
      <c r="AI232" s="104"/>
      <c r="AJ232" s="104"/>
      <c r="AK232" s="104"/>
      <c r="AL232" s="104"/>
      <c r="AM232" s="104"/>
      <c r="AN232" s="104"/>
      <c r="AO232" s="104"/>
      <c r="AP232" s="104"/>
      <c r="AQ232" s="104"/>
      <c r="AR232" s="104"/>
      <c r="AS232" s="104"/>
      <c r="AT232" s="104"/>
      <c r="AU232" s="104"/>
      <c r="AV232" s="104"/>
      <c r="AW232" s="104"/>
      <c r="AX232" s="104"/>
      <c r="AY232" s="104"/>
      <c r="AZ232" s="104"/>
      <c r="BA232" s="104"/>
      <c r="BB232" s="104"/>
      <c r="BC232" s="104"/>
      <c r="BD232" s="104"/>
      <c r="BE232" s="104"/>
      <c r="BF232" s="104"/>
      <c r="BG232" s="104"/>
      <c r="BH232" s="104"/>
      <c r="BI232" s="104"/>
      <c r="BJ232" s="104"/>
      <c r="BK232" s="104"/>
      <c r="BL232" s="104"/>
      <c r="BM232" s="104"/>
      <c r="BN232" s="104"/>
      <c r="BO232" s="104"/>
      <c r="BP232" s="104"/>
      <c r="BQ232" s="104"/>
    </row>
    <row r="233" spans="2:69">
      <c r="B233" s="104"/>
      <c r="C233" s="155"/>
      <c r="D233" s="104"/>
      <c r="E233" s="104"/>
      <c r="F233" s="104"/>
      <c r="G233" s="104"/>
      <c r="H233" s="104"/>
      <c r="I233" s="104"/>
      <c r="J233" s="104"/>
      <c r="K233" s="104"/>
      <c r="L233" s="104"/>
      <c r="M233" s="147"/>
      <c r="N233" s="104"/>
      <c r="O233" s="104"/>
      <c r="P233" s="104"/>
      <c r="Q233" s="104"/>
      <c r="R233" s="104"/>
      <c r="S233" s="104"/>
      <c r="T233" s="104"/>
      <c r="U233" s="104"/>
      <c r="V233" s="104"/>
      <c r="W233" s="104"/>
      <c r="X233" s="104"/>
      <c r="Y233" s="104"/>
      <c r="Z233" s="104"/>
      <c r="AA233" s="104"/>
      <c r="AB233" s="10"/>
      <c r="AC233" s="104"/>
      <c r="AD233" s="10"/>
      <c r="AE233" s="147"/>
      <c r="AF233" s="104"/>
      <c r="AG233" s="104"/>
      <c r="AH233" s="104"/>
      <c r="AI233" s="104"/>
      <c r="AJ233" s="104"/>
      <c r="AK233" s="104"/>
      <c r="AL233" s="104"/>
      <c r="AM233" s="104"/>
      <c r="AN233" s="104"/>
      <c r="AO233" s="104"/>
      <c r="AP233" s="104"/>
      <c r="AQ233" s="104"/>
      <c r="AR233" s="104"/>
      <c r="AS233" s="104"/>
      <c r="AT233" s="104"/>
      <c r="AU233" s="104"/>
      <c r="AV233" s="104"/>
      <c r="AW233" s="104"/>
      <c r="AX233" s="104"/>
      <c r="AY233" s="104"/>
      <c r="AZ233" s="104"/>
      <c r="BA233" s="104"/>
      <c r="BB233" s="104"/>
      <c r="BC233" s="104"/>
      <c r="BD233" s="104"/>
      <c r="BE233" s="104"/>
      <c r="BF233" s="104"/>
      <c r="BG233" s="104"/>
      <c r="BH233" s="104"/>
      <c r="BI233" s="104"/>
      <c r="BJ233" s="104"/>
      <c r="BK233" s="104"/>
      <c r="BL233" s="104"/>
      <c r="BM233" s="104"/>
      <c r="BN233" s="104"/>
      <c r="BO233" s="104"/>
      <c r="BP233" s="104"/>
      <c r="BQ233" s="104"/>
    </row>
    <row r="234" spans="2:69">
      <c r="B234" s="104"/>
      <c r="C234" s="155"/>
      <c r="D234" s="104"/>
      <c r="E234" s="104"/>
      <c r="F234" s="104"/>
      <c r="G234" s="104"/>
      <c r="H234" s="104"/>
      <c r="I234" s="104"/>
      <c r="J234" s="104"/>
      <c r="K234" s="104"/>
      <c r="L234" s="104"/>
      <c r="M234" s="147"/>
      <c r="N234" s="104"/>
      <c r="O234" s="104"/>
      <c r="P234" s="104"/>
      <c r="Q234" s="104"/>
      <c r="R234" s="104"/>
      <c r="S234" s="104"/>
      <c r="T234" s="104"/>
      <c r="U234" s="104"/>
      <c r="V234" s="104"/>
      <c r="W234" s="104"/>
      <c r="X234" s="104"/>
      <c r="Y234" s="104"/>
      <c r="Z234" s="104"/>
      <c r="AA234" s="104"/>
      <c r="AB234" s="10"/>
      <c r="AC234" s="104"/>
      <c r="AD234" s="10"/>
      <c r="AE234" s="147"/>
      <c r="AF234" s="104"/>
      <c r="AG234" s="104"/>
      <c r="AH234" s="104"/>
      <c r="AI234" s="104"/>
      <c r="AJ234" s="104"/>
      <c r="AK234" s="104"/>
      <c r="AL234" s="104"/>
      <c r="AM234" s="104"/>
      <c r="AN234" s="104"/>
      <c r="AO234" s="104"/>
      <c r="AP234" s="104"/>
      <c r="AQ234" s="104"/>
      <c r="AR234" s="104"/>
      <c r="AS234" s="104"/>
      <c r="AT234" s="104"/>
      <c r="AU234" s="104"/>
      <c r="AV234" s="104"/>
      <c r="AW234" s="104"/>
      <c r="AX234" s="104"/>
      <c r="AY234" s="104"/>
      <c r="AZ234" s="104"/>
      <c r="BA234" s="104"/>
      <c r="BB234" s="104"/>
      <c r="BC234" s="104"/>
      <c r="BD234" s="104"/>
      <c r="BE234" s="104"/>
      <c r="BF234" s="104"/>
      <c r="BG234" s="104"/>
      <c r="BH234" s="104"/>
      <c r="BI234" s="104"/>
      <c r="BJ234" s="104"/>
      <c r="BK234" s="104"/>
      <c r="BL234" s="104"/>
      <c r="BM234" s="104"/>
      <c r="BN234" s="104"/>
      <c r="BO234" s="104"/>
      <c r="BP234" s="104"/>
      <c r="BQ234" s="104"/>
    </row>
    <row r="235" spans="2:69">
      <c r="B235" s="104"/>
      <c r="C235" s="155"/>
      <c r="D235" s="104"/>
      <c r="E235" s="104"/>
      <c r="F235" s="104"/>
      <c r="G235" s="104"/>
      <c r="H235" s="104"/>
      <c r="I235" s="104"/>
      <c r="J235" s="104"/>
      <c r="K235" s="104"/>
      <c r="L235" s="104"/>
      <c r="M235" s="147"/>
      <c r="N235" s="104"/>
      <c r="O235" s="104"/>
      <c r="P235" s="104"/>
      <c r="Q235" s="104"/>
      <c r="R235" s="104"/>
      <c r="S235" s="104"/>
      <c r="T235" s="104"/>
      <c r="U235" s="104"/>
      <c r="V235" s="104"/>
      <c r="W235" s="104"/>
      <c r="X235" s="104"/>
      <c r="Y235" s="104"/>
      <c r="Z235" s="104"/>
      <c r="AA235" s="104"/>
      <c r="AB235" s="10"/>
      <c r="AC235" s="104"/>
      <c r="AD235" s="10"/>
      <c r="AE235" s="147"/>
      <c r="AF235" s="104"/>
      <c r="AG235" s="104"/>
      <c r="AH235" s="104"/>
      <c r="AI235" s="104"/>
      <c r="AJ235" s="104"/>
      <c r="AK235" s="104"/>
      <c r="AL235" s="104"/>
      <c r="AM235" s="104"/>
      <c r="AN235" s="104"/>
      <c r="AO235" s="104"/>
      <c r="AP235" s="104"/>
      <c r="AQ235" s="104"/>
      <c r="AR235" s="104"/>
      <c r="AS235" s="104"/>
      <c r="AT235" s="104"/>
      <c r="AU235" s="104"/>
      <c r="AV235" s="104"/>
      <c r="AW235" s="104"/>
      <c r="AX235" s="104"/>
      <c r="AY235" s="104"/>
      <c r="AZ235" s="104"/>
      <c r="BA235" s="104"/>
      <c r="BB235" s="104"/>
      <c r="BC235" s="104"/>
      <c r="BD235" s="104"/>
      <c r="BE235" s="104"/>
      <c r="BF235" s="104"/>
      <c r="BG235" s="104"/>
      <c r="BH235" s="104"/>
      <c r="BI235" s="104"/>
      <c r="BJ235" s="104"/>
      <c r="BK235" s="104"/>
      <c r="BL235" s="104"/>
      <c r="BM235" s="104"/>
      <c r="BN235" s="104"/>
      <c r="BO235" s="104"/>
      <c r="BP235" s="104"/>
      <c r="BQ235" s="104"/>
    </row>
    <row r="236" spans="2:69">
      <c r="B236" s="104"/>
      <c r="C236" s="155"/>
      <c r="D236" s="104"/>
      <c r="E236" s="104"/>
      <c r="F236" s="104"/>
      <c r="G236" s="104"/>
      <c r="H236" s="104"/>
      <c r="I236" s="104"/>
      <c r="J236" s="104"/>
      <c r="K236" s="104"/>
      <c r="L236" s="104"/>
      <c r="M236" s="147"/>
      <c r="N236" s="104"/>
      <c r="O236" s="104"/>
      <c r="P236" s="104"/>
      <c r="Q236" s="104"/>
      <c r="R236" s="104"/>
      <c r="S236" s="104"/>
      <c r="T236" s="104"/>
      <c r="U236" s="104"/>
      <c r="V236" s="104"/>
      <c r="W236" s="104"/>
      <c r="X236" s="104"/>
      <c r="Y236" s="104"/>
      <c r="Z236" s="104"/>
      <c r="AA236" s="104"/>
      <c r="AB236" s="10"/>
      <c r="AC236" s="104"/>
      <c r="AD236" s="10"/>
      <c r="AE236" s="147"/>
      <c r="AF236" s="104"/>
      <c r="AG236" s="104"/>
      <c r="AH236" s="104"/>
      <c r="AI236" s="104"/>
      <c r="AJ236" s="104"/>
      <c r="AK236" s="104"/>
      <c r="AL236" s="104"/>
      <c r="AM236" s="104"/>
      <c r="AN236" s="104"/>
      <c r="AO236" s="104"/>
      <c r="AP236" s="104"/>
      <c r="AQ236" s="104"/>
      <c r="AR236" s="104"/>
      <c r="AS236" s="104"/>
      <c r="AT236" s="104"/>
      <c r="AU236" s="104"/>
      <c r="AV236" s="104"/>
      <c r="AW236" s="104"/>
      <c r="AX236" s="104"/>
      <c r="AY236" s="104"/>
      <c r="AZ236" s="104"/>
      <c r="BA236" s="104"/>
      <c r="BB236" s="104"/>
      <c r="BC236" s="104"/>
      <c r="BD236" s="104"/>
      <c r="BE236" s="104"/>
      <c r="BF236" s="104"/>
      <c r="BG236" s="104"/>
      <c r="BH236" s="104"/>
      <c r="BI236" s="104"/>
      <c r="BJ236" s="104"/>
      <c r="BK236" s="104"/>
      <c r="BL236" s="104"/>
      <c r="BM236" s="104"/>
      <c r="BN236" s="104"/>
      <c r="BO236" s="104"/>
      <c r="BP236" s="104"/>
      <c r="BQ236" s="104"/>
    </row>
    <row r="237" spans="2:69">
      <c r="B237" s="104"/>
      <c r="C237" s="155"/>
      <c r="D237" s="104"/>
      <c r="E237" s="104"/>
      <c r="F237" s="104"/>
      <c r="G237" s="104"/>
      <c r="H237" s="104"/>
      <c r="I237" s="104"/>
      <c r="J237" s="104"/>
      <c r="K237" s="104"/>
      <c r="L237" s="104"/>
      <c r="M237" s="147"/>
      <c r="N237" s="104"/>
      <c r="O237" s="104"/>
      <c r="P237" s="104"/>
      <c r="Q237" s="104"/>
      <c r="R237" s="104"/>
      <c r="S237" s="104"/>
      <c r="T237" s="104"/>
      <c r="U237" s="104"/>
      <c r="V237" s="104"/>
      <c r="W237" s="104"/>
      <c r="X237" s="104"/>
      <c r="Y237" s="104"/>
      <c r="Z237" s="104"/>
      <c r="AA237" s="104"/>
      <c r="AB237" s="10"/>
      <c r="AC237" s="104"/>
      <c r="AD237" s="10"/>
      <c r="AE237" s="147"/>
      <c r="AF237" s="104"/>
      <c r="AG237" s="104"/>
      <c r="AH237" s="104"/>
      <c r="AI237" s="104"/>
      <c r="AJ237" s="104"/>
      <c r="AK237" s="104"/>
      <c r="AL237" s="104"/>
      <c r="AM237" s="104"/>
      <c r="AN237" s="104"/>
      <c r="AO237" s="104"/>
      <c r="AP237" s="104"/>
      <c r="AQ237" s="104"/>
      <c r="AR237" s="104"/>
      <c r="AS237" s="104"/>
      <c r="AT237" s="104"/>
      <c r="AU237" s="104"/>
      <c r="AV237" s="104"/>
      <c r="AW237" s="104"/>
      <c r="AX237" s="104"/>
      <c r="AY237" s="104"/>
      <c r="AZ237" s="104"/>
      <c r="BA237" s="104"/>
      <c r="BB237" s="104"/>
      <c r="BC237" s="104"/>
      <c r="BD237" s="104"/>
      <c r="BE237" s="104"/>
      <c r="BF237" s="104"/>
      <c r="BG237" s="104"/>
      <c r="BH237" s="104"/>
      <c r="BI237" s="104"/>
      <c r="BJ237" s="104"/>
      <c r="BK237" s="104"/>
      <c r="BL237" s="104"/>
      <c r="BM237" s="104"/>
      <c r="BN237" s="104"/>
      <c r="BO237" s="104"/>
      <c r="BP237" s="104"/>
      <c r="BQ237" s="104"/>
    </row>
    <row r="238" spans="2:69">
      <c r="B238" s="104"/>
      <c r="C238" s="155"/>
      <c r="D238" s="104"/>
      <c r="E238" s="104"/>
      <c r="F238" s="104"/>
      <c r="G238" s="104"/>
      <c r="H238" s="104"/>
      <c r="I238" s="104"/>
      <c r="J238" s="104"/>
      <c r="K238" s="104"/>
      <c r="L238" s="104"/>
      <c r="M238" s="147"/>
      <c r="N238" s="104"/>
      <c r="O238" s="104"/>
      <c r="P238" s="104"/>
      <c r="Q238" s="104"/>
      <c r="R238" s="104"/>
      <c r="S238" s="104"/>
      <c r="T238" s="104"/>
      <c r="U238" s="104"/>
      <c r="V238" s="104"/>
      <c r="W238" s="104"/>
      <c r="X238" s="104"/>
      <c r="Y238" s="104"/>
      <c r="Z238" s="104"/>
      <c r="AA238" s="104"/>
      <c r="AB238" s="10"/>
      <c r="AC238" s="104"/>
      <c r="AD238" s="10"/>
      <c r="AE238" s="147"/>
      <c r="AF238" s="104"/>
      <c r="AG238" s="104"/>
      <c r="AH238" s="104"/>
      <c r="AI238" s="104"/>
      <c r="AJ238" s="104"/>
      <c r="AK238" s="104"/>
      <c r="AL238" s="104"/>
      <c r="AM238" s="104"/>
      <c r="AN238" s="104"/>
      <c r="AO238" s="104"/>
      <c r="AP238" s="104"/>
      <c r="AQ238" s="104"/>
      <c r="AR238" s="104"/>
      <c r="AS238" s="104"/>
      <c r="AT238" s="104"/>
      <c r="AU238" s="104"/>
      <c r="AV238" s="104"/>
      <c r="AW238" s="104"/>
      <c r="AX238" s="104"/>
      <c r="AY238" s="104"/>
      <c r="AZ238" s="104"/>
      <c r="BA238" s="104"/>
      <c r="BB238" s="104"/>
      <c r="BC238" s="104"/>
      <c r="BD238" s="104"/>
      <c r="BE238" s="104"/>
      <c r="BF238" s="104"/>
      <c r="BG238" s="104"/>
      <c r="BH238" s="104"/>
      <c r="BI238" s="104"/>
      <c r="BJ238" s="104"/>
      <c r="BK238" s="104"/>
      <c r="BL238" s="104"/>
      <c r="BM238" s="104"/>
      <c r="BN238" s="104"/>
      <c r="BO238" s="104"/>
      <c r="BP238" s="104"/>
      <c r="BQ238" s="104"/>
    </row>
    <row r="239" spans="2:69">
      <c r="B239" s="104"/>
      <c r="C239" s="155"/>
      <c r="D239" s="104"/>
      <c r="E239" s="104"/>
      <c r="F239" s="104"/>
      <c r="G239" s="104"/>
      <c r="H239" s="104"/>
      <c r="I239" s="104"/>
      <c r="J239" s="104"/>
      <c r="K239" s="104"/>
      <c r="L239" s="104"/>
      <c r="M239" s="147"/>
      <c r="N239" s="104"/>
      <c r="O239" s="104"/>
      <c r="P239" s="104"/>
      <c r="Q239" s="104"/>
      <c r="R239" s="104"/>
      <c r="S239" s="104"/>
      <c r="T239" s="104"/>
      <c r="U239" s="104"/>
      <c r="V239" s="104"/>
      <c r="W239" s="104"/>
      <c r="X239" s="104"/>
      <c r="Y239" s="104"/>
      <c r="Z239" s="104"/>
      <c r="AA239" s="104"/>
      <c r="AB239" s="10"/>
      <c r="AC239" s="104"/>
      <c r="AD239" s="10"/>
      <c r="AE239" s="147"/>
      <c r="AF239" s="104"/>
      <c r="AG239" s="104"/>
      <c r="AH239" s="104"/>
      <c r="AI239" s="104"/>
      <c r="AJ239" s="104"/>
      <c r="AK239" s="104"/>
      <c r="AL239" s="104"/>
      <c r="AM239" s="104"/>
      <c r="AN239" s="104"/>
      <c r="AO239" s="104"/>
      <c r="AP239" s="104"/>
      <c r="AQ239" s="104"/>
      <c r="AR239" s="104"/>
      <c r="AS239" s="104"/>
      <c r="AT239" s="104"/>
      <c r="AU239" s="104"/>
      <c r="AV239" s="104"/>
      <c r="AW239" s="104"/>
      <c r="AX239" s="104"/>
      <c r="AY239" s="104"/>
      <c r="AZ239" s="104"/>
      <c r="BA239" s="104"/>
      <c r="BB239" s="104"/>
      <c r="BC239" s="104"/>
      <c r="BD239" s="104"/>
      <c r="BE239" s="104"/>
      <c r="BF239" s="104"/>
      <c r="BG239" s="104"/>
      <c r="BH239" s="104"/>
      <c r="BI239" s="104"/>
      <c r="BJ239" s="104"/>
      <c r="BK239" s="104"/>
      <c r="BL239" s="104"/>
      <c r="BM239" s="104"/>
      <c r="BN239" s="104"/>
      <c r="BO239" s="104"/>
      <c r="BP239" s="104"/>
      <c r="BQ239" s="104"/>
    </row>
    <row r="240" spans="2:69">
      <c r="B240" s="104"/>
      <c r="C240" s="155"/>
      <c r="D240" s="104"/>
      <c r="E240" s="104"/>
      <c r="F240" s="104"/>
      <c r="G240" s="104"/>
      <c r="H240" s="104"/>
      <c r="I240" s="104"/>
      <c r="J240" s="104"/>
      <c r="K240" s="104"/>
      <c r="L240" s="104"/>
      <c r="M240" s="147"/>
      <c r="N240" s="104"/>
      <c r="O240" s="104"/>
      <c r="P240" s="104"/>
      <c r="Q240" s="104"/>
      <c r="R240" s="104"/>
      <c r="S240" s="104"/>
      <c r="T240" s="104"/>
      <c r="U240" s="104"/>
      <c r="V240" s="104"/>
      <c r="W240" s="104"/>
      <c r="X240" s="104"/>
      <c r="Y240" s="104"/>
      <c r="Z240" s="104"/>
      <c r="AA240" s="104"/>
      <c r="AB240" s="10"/>
      <c r="AC240" s="104"/>
      <c r="AD240" s="10"/>
      <c r="AE240" s="147"/>
      <c r="AF240" s="104"/>
      <c r="AG240" s="104"/>
      <c r="AH240" s="104"/>
      <c r="AI240" s="104"/>
      <c r="AJ240" s="104"/>
      <c r="AK240" s="104"/>
      <c r="AL240" s="104"/>
      <c r="AM240" s="104"/>
      <c r="AN240" s="104"/>
      <c r="AO240" s="104"/>
      <c r="AP240" s="104"/>
      <c r="AQ240" s="104"/>
      <c r="AR240" s="104"/>
      <c r="AS240" s="104"/>
      <c r="AT240" s="104"/>
      <c r="AU240" s="104"/>
      <c r="AV240" s="104"/>
      <c r="AW240" s="104"/>
      <c r="AX240" s="104"/>
      <c r="AY240" s="104"/>
      <c r="AZ240" s="104"/>
      <c r="BA240" s="104"/>
      <c r="BB240" s="104"/>
      <c r="BC240" s="104"/>
      <c r="BD240" s="104"/>
      <c r="BE240" s="104"/>
      <c r="BF240" s="104"/>
      <c r="BG240" s="104"/>
      <c r="BH240" s="104"/>
      <c r="BI240" s="104"/>
      <c r="BJ240" s="104"/>
      <c r="BK240" s="104"/>
      <c r="BL240" s="104"/>
      <c r="BM240" s="104"/>
      <c r="BN240" s="104"/>
      <c r="BO240" s="104"/>
      <c r="BP240" s="104"/>
      <c r="BQ240" s="104"/>
    </row>
    <row r="241" spans="2:69">
      <c r="B241" s="104"/>
      <c r="C241" s="155"/>
      <c r="D241" s="104"/>
      <c r="E241" s="104"/>
      <c r="F241" s="104"/>
      <c r="G241" s="104"/>
      <c r="H241" s="104"/>
      <c r="I241" s="104"/>
      <c r="J241" s="104"/>
      <c r="K241" s="104"/>
      <c r="L241" s="104"/>
      <c r="M241" s="147"/>
      <c r="N241" s="104"/>
      <c r="O241" s="104"/>
      <c r="P241" s="104"/>
      <c r="Q241" s="104"/>
      <c r="R241" s="104"/>
      <c r="S241" s="104"/>
      <c r="T241" s="104"/>
      <c r="U241" s="104"/>
      <c r="V241" s="104"/>
      <c r="W241" s="104"/>
      <c r="X241" s="104"/>
      <c r="Y241" s="104"/>
      <c r="Z241" s="104"/>
      <c r="AA241" s="104"/>
      <c r="AB241" s="10"/>
      <c r="AC241" s="104"/>
      <c r="AD241" s="10"/>
      <c r="AE241" s="147"/>
      <c r="AF241" s="104"/>
      <c r="AG241" s="104"/>
      <c r="AH241" s="104"/>
      <c r="AI241" s="104"/>
      <c r="AJ241" s="104"/>
      <c r="AK241" s="104"/>
      <c r="AL241" s="104"/>
      <c r="AM241" s="104"/>
      <c r="AN241" s="104"/>
      <c r="AO241" s="104"/>
      <c r="AP241" s="104"/>
      <c r="AQ241" s="104"/>
      <c r="AR241" s="104"/>
      <c r="AS241" s="104"/>
      <c r="AT241" s="104"/>
      <c r="AU241" s="104"/>
      <c r="AV241" s="104"/>
      <c r="AW241" s="104"/>
      <c r="AX241" s="104"/>
      <c r="AY241" s="104"/>
      <c r="AZ241" s="104"/>
      <c r="BA241" s="104"/>
      <c r="BB241" s="104"/>
      <c r="BC241" s="104"/>
      <c r="BD241" s="104"/>
      <c r="BE241" s="104"/>
      <c r="BF241" s="104"/>
      <c r="BG241" s="104"/>
      <c r="BH241" s="104"/>
      <c r="BI241" s="104"/>
      <c r="BJ241" s="104"/>
      <c r="BK241" s="104"/>
      <c r="BL241" s="104"/>
      <c r="BM241" s="104"/>
      <c r="BN241" s="104"/>
      <c r="BO241" s="104"/>
      <c r="BP241" s="104"/>
      <c r="BQ241" s="104"/>
    </row>
    <row r="242" spans="2:69">
      <c r="B242" s="104"/>
      <c r="C242" s="155"/>
      <c r="D242" s="104"/>
      <c r="E242" s="104"/>
      <c r="F242" s="104"/>
      <c r="G242" s="104"/>
      <c r="H242" s="104"/>
      <c r="I242" s="104"/>
      <c r="J242" s="104"/>
      <c r="K242" s="104"/>
      <c r="L242" s="104"/>
      <c r="M242" s="147"/>
      <c r="N242" s="104"/>
      <c r="O242" s="104"/>
      <c r="P242" s="104"/>
      <c r="Q242" s="104"/>
      <c r="R242" s="104"/>
      <c r="S242" s="104"/>
      <c r="T242" s="104"/>
      <c r="U242" s="104"/>
      <c r="V242" s="104"/>
      <c r="W242" s="104"/>
      <c r="X242" s="104"/>
      <c r="Y242" s="104"/>
      <c r="Z242" s="104"/>
      <c r="AA242" s="104"/>
      <c r="AB242" s="10"/>
      <c r="AC242" s="104"/>
      <c r="AD242" s="10"/>
      <c r="AE242" s="147"/>
      <c r="AF242" s="104"/>
      <c r="AG242" s="104"/>
      <c r="AH242" s="104"/>
      <c r="AI242" s="104"/>
      <c r="AJ242" s="104"/>
      <c r="AK242" s="104"/>
      <c r="AL242" s="104"/>
      <c r="AM242" s="104"/>
      <c r="AN242" s="104"/>
      <c r="AO242" s="104"/>
      <c r="AP242" s="104"/>
      <c r="AQ242" s="104"/>
      <c r="AR242" s="104"/>
      <c r="AS242" s="104"/>
      <c r="AT242" s="104"/>
      <c r="AU242" s="104"/>
      <c r="AV242" s="104"/>
      <c r="AW242" s="104"/>
      <c r="AX242" s="104"/>
      <c r="AY242" s="104"/>
      <c r="AZ242" s="104"/>
      <c r="BA242" s="104"/>
      <c r="BB242" s="104"/>
      <c r="BC242" s="104"/>
      <c r="BD242" s="104"/>
      <c r="BE242" s="104"/>
      <c r="BF242" s="104"/>
      <c r="BG242" s="104"/>
      <c r="BH242" s="104"/>
      <c r="BI242" s="104"/>
      <c r="BJ242" s="104"/>
      <c r="BK242" s="104"/>
      <c r="BL242" s="104"/>
      <c r="BM242" s="104"/>
      <c r="BN242" s="104"/>
      <c r="BO242" s="104"/>
      <c r="BP242" s="104"/>
      <c r="BQ242" s="104"/>
    </row>
    <row r="243" spans="2:69">
      <c r="B243" s="104"/>
      <c r="C243" s="155"/>
      <c r="D243" s="104"/>
      <c r="E243" s="104"/>
      <c r="F243" s="104"/>
      <c r="G243" s="104"/>
      <c r="H243" s="104"/>
      <c r="I243" s="104"/>
      <c r="J243" s="104"/>
      <c r="K243" s="104"/>
      <c r="L243" s="104"/>
      <c r="M243" s="147"/>
      <c r="N243" s="104"/>
      <c r="O243" s="104"/>
      <c r="P243" s="104"/>
      <c r="Q243" s="104"/>
      <c r="R243" s="104"/>
      <c r="S243" s="104"/>
      <c r="T243" s="104"/>
      <c r="U243" s="104"/>
      <c r="V243" s="104"/>
      <c r="W243" s="104"/>
      <c r="X243" s="104"/>
      <c r="Y243" s="104"/>
      <c r="Z243" s="104"/>
      <c r="AA243" s="104"/>
      <c r="AB243" s="10"/>
      <c r="AC243" s="104"/>
      <c r="AD243" s="10"/>
      <c r="AE243" s="147"/>
      <c r="AF243" s="104"/>
      <c r="AG243" s="104"/>
      <c r="AH243" s="104"/>
      <c r="AI243" s="104"/>
      <c r="AJ243" s="104"/>
      <c r="AK243" s="104"/>
      <c r="AL243" s="104"/>
      <c r="AM243" s="104"/>
      <c r="AN243" s="104"/>
      <c r="AO243" s="104"/>
      <c r="AP243" s="104"/>
      <c r="AQ243" s="104"/>
      <c r="AR243" s="104"/>
      <c r="AS243" s="104"/>
      <c r="AT243" s="104"/>
      <c r="AU243" s="104"/>
      <c r="AV243" s="104"/>
      <c r="AW243" s="104"/>
      <c r="AX243" s="104"/>
      <c r="AY243" s="104"/>
      <c r="AZ243" s="104"/>
      <c r="BA243" s="104"/>
      <c r="BB243" s="104"/>
      <c r="BC243" s="104"/>
      <c r="BD243" s="104"/>
      <c r="BE243" s="104"/>
      <c r="BF243" s="104"/>
      <c r="BG243" s="104"/>
      <c r="BH243" s="104"/>
      <c r="BI243" s="104"/>
      <c r="BJ243" s="104"/>
      <c r="BK243" s="104"/>
      <c r="BL243" s="104"/>
      <c r="BM243" s="104"/>
      <c r="BN243" s="104"/>
      <c r="BO243" s="104"/>
      <c r="BP243" s="104"/>
      <c r="BQ243" s="104"/>
    </row>
    <row r="244" spans="2:69">
      <c r="B244" s="104"/>
      <c r="C244" s="155"/>
      <c r="D244" s="104"/>
      <c r="E244" s="104"/>
      <c r="F244" s="104"/>
      <c r="G244" s="104"/>
      <c r="H244" s="104"/>
      <c r="I244" s="104"/>
      <c r="J244" s="104"/>
      <c r="K244" s="104"/>
      <c r="L244" s="104"/>
      <c r="M244" s="147"/>
      <c r="N244" s="104"/>
      <c r="O244" s="104"/>
      <c r="P244" s="104"/>
      <c r="Q244" s="104"/>
      <c r="R244" s="104"/>
      <c r="S244" s="104"/>
      <c r="T244" s="104"/>
      <c r="U244" s="104"/>
      <c r="V244" s="104"/>
      <c r="W244" s="104"/>
      <c r="X244" s="104"/>
      <c r="Y244" s="104"/>
      <c r="Z244" s="104"/>
      <c r="AA244" s="104"/>
      <c r="AB244" s="10"/>
      <c r="AC244" s="104"/>
      <c r="AD244" s="10"/>
      <c r="AE244" s="147"/>
      <c r="AF244" s="104"/>
      <c r="AG244" s="104"/>
      <c r="AH244" s="104"/>
      <c r="AI244" s="104"/>
      <c r="AJ244" s="104"/>
      <c r="AK244" s="104"/>
      <c r="AL244" s="104"/>
      <c r="AM244" s="104"/>
      <c r="AN244" s="104"/>
      <c r="AO244" s="104"/>
      <c r="AP244" s="104"/>
      <c r="AQ244" s="104"/>
      <c r="AR244" s="104"/>
      <c r="AS244" s="104"/>
      <c r="AT244" s="104"/>
      <c r="AU244" s="104"/>
      <c r="AV244" s="104"/>
      <c r="AW244" s="104"/>
      <c r="AX244" s="104"/>
      <c r="AY244" s="104"/>
      <c r="AZ244" s="104"/>
      <c r="BA244" s="104"/>
      <c r="BB244" s="104"/>
      <c r="BC244" s="104"/>
      <c r="BD244" s="104"/>
      <c r="BE244" s="104"/>
      <c r="BF244" s="104"/>
      <c r="BG244" s="104"/>
      <c r="BH244" s="104"/>
      <c r="BI244" s="104"/>
      <c r="BJ244" s="104"/>
      <c r="BK244" s="104"/>
      <c r="BL244" s="104"/>
      <c r="BM244" s="104"/>
      <c r="BN244" s="104"/>
      <c r="BO244" s="104"/>
      <c r="BP244" s="104"/>
      <c r="BQ244" s="104"/>
    </row>
    <row r="245" spans="2:69">
      <c r="B245" s="104"/>
      <c r="C245" s="155"/>
      <c r="D245" s="104"/>
      <c r="E245" s="104"/>
      <c r="F245" s="104"/>
      <c r="G245" s="104"/>
      <c r="H245" s="104"/>
      <c r="I245" s="104"/>
      <c r="J245" s="104"/>
      <c r="K245" s="104"/>
      <c r="L245" s="104"/>
      <c r="M245" s="147"/>
      <c r="N245" s="104"/>
      <c r="O245" s="104"/>
      <c r="P245" s="104"/>
      <c r="Q245" s="104"/>
      <c r="R245" s="104"/>
      <c r="S245" s="104"/>
      <c r="T245" s="104"/>
      <c r="U245" s="104"/>
      <c r="V245" s="104"/>
      <c r="W245" s="104"/>
      <c r="X245" s="104"/>
      <c r="Y245" s="104"/>
      <c r="Z245" s="104"/>
      <c r="AA245" s="104"/>
      <c r="AB245" s="10"/>
      <c r="AC245" s="104"/>
      <c r="AD245" s="10"/>
      <c r="AE245" s="147"/>
      <c r="AF245" s="104"/>
      <c r="AG245" s="104"/>
      <c r="AH245" s="104"/>
      <c r="AI245" s="104"/>
      <c r="AJ245" s="104"/>
      <c r="AK245" s="104"/>
      <c r="AL245" s="104"/>
      <c r="AM245" s="104"/>
      <c r="AN245" s="104"/>
      <c r="AO245" s="104"/>
      <c r="AP245" s="104"/>
      <c r="AQ245" s="104"/>
      <c r="AR245" s="104"/>
      <c r="AS245" s="104"/>
      <c r="AT245" s="104"/>
      <c r="AU245" s="104"/>
      <c r="AV245" s="104"/>
      <c r="AW245" s="104"/>
      <c r="AX245" s="104"/>
      <c r="AY245" s="104"/>
      <c r="AZ245" s="104"/>
      <c r="BA245" s="104"/>
      <c r="BB245" s="104"/>
      <c r="BC245" s="104"/>
      <c r="BD245" s="104"/>
      <c r="BE245" s="104"/>
      <c r="BF245" s="104"/>
      <c r="BG245" s="104"/>
      <c r="BH245" s="104"/>
      <c r="BI245" s="104"/>
      <c r="BJ245" s="104"/>
      <c r="BK245" s="104"/>
      <c r="BL245" s="104"/>
      <c r="BM245" s="104"/>
      <c r="BN245" s="104"/>
      <c r="BO245" s="104"/>
      <c r="BP245" s="104"/>
      <c r="BQ245" s="104"/>
    </row>
    <row r="246" spans="2:69">
      <c r="B246" s="104"/>
      <c r="C246" s="155"/>
      <c r="D246" s="104"/>
      <c r="E246" s="104"/>
      <c r="F246" s="104"/>
      <c r="G246" s="104"/>
      <c r="H246" s="104"/>
      <c r="I246" s="104"/>
      <c r="J246" s="104"/>
      <c r="K246" s="104"/>
      <c r="L246" s="104"/>
      <c r="M246" s="147"/>
      <c r="N246" s="104"/>
      <c r="O246" s="104"/>
      <c r="P246" s="104"/>
      <c r="Q246" s="104"/>
      <c r="R246" s="104"/>
      <c r="S246" s="104"/>
      <c r="T246" s="104"/>
      <c r="U246" s="104"/>
      <c r="V246" s="104"/>
      <c r="W246" s="104"/>
      <c r="X246" s="104"/>
      <c r="Y246" s="104"/>
      <c r="Z246" s="104"/>
      <c r="AA246" s="104"/>
      <c r="AB246" s="10"/>
      <c r="AC246" s="104"/>
      <c r="AD246" s="10"/>
      <c r="AE246" s="147"/>
      <c r="AF246" s="104"/>
      <c r="AG246" s="104"/>
      <c r="AH246" s="104"/>
      <c r="AI246" s="104"/>
      <c r="AJ246" s="104"/>
      <c r="AK246" s="104"/>
      <c r="AL246" s="104"/>
      <c r="AM246" s="104"/>
      <c r="AN246" s="104"/>
      <c r="AO246" s="104"/>
      <c r="AP246" s="104"/>
      <c r="AQ246" s="104"/>
      <c r="AR246" s="104"/>
      <c r="AS246" s="104"/>
      <c r="AT246" s="104"/>
      <c r="AU246" s="104"/>
      <c r="AV246" s="104"/>
      <c r="AW246" s="104"/>
      <c r="AX246" s="104"/>
      <c r="AY246" s="104"/>
      <c r="AZ246" s="104"/>
      <c r="BA246" s="104"/>
      <c r="BB246" s="104"/>
      <c r="BC246" s="104"/>
      <c r="BD246" s="104"/>
      <c r="BE246" s="104"/>
      <c r="BF246" s="104"/>
      <c r="BG246" s="104"/>
      <c r="BH246" s="104"/>
      <c r="BI246" s="104"/>
      <c r="BJ246" s="104"/>
      <c r="BK246" s="104"/>
      <c r="BL246" s="104"/>
      <c r="BM246" s="104"/>
      <c r="BN246" s="104"/>
      <c r="BO246" s="104"/>
      <c r="BP246" s="104"/>
      <c r="BQ246" s="104"/>
    </row>
    <row r="247" spans="2:69">
      <c r="B247" s="104"/>
      <c r="C247" s="155"/>
      <c r="D247" s="104"/>
      <c r="E247" s="104"/>
      <c r="F247" s="104"/>
      <c r="G247" s="104"/>
      <c r="H247" s="104"/>
      <c r="I247" s="104"/>
      <c r="J247" s="104"/>
      <c r="K247" s="104"/>
      <c r="L247" s="104"/>
      <c r="M247" s="147"/>
      <c r="N247" s="104"/>
      <c r="O247" s="104"/>
      <c r="P247" s="104"/>
      <c r="Q247" s="104"/>
      <c r="R247" s="104"/>
      <c r="S247" s="104"/>
      <c r="T247" s="104"/>
      <c r="U247" s="104"/>
      <c r="V247" s="104"/>
      <c r="W247" s="104"/>
      <c r="X247" s="104"/>
      <c r="Y247" s="104"/>
      <c r="Z247" s="104"/>
      <c r="AA247" s="104"/>
      <c r="AB247" s="10"/>
      <c r="AC247" s="104"/>
      <c r="AD247" s="10"/>
      <c r="AE247" s="147"/>
      <c r="AF247" s="104"/>
      <c r="AG247" s="104"/>
      <c r="AH247" s="104"/>
      <c r="AI247" s="104"/>
      <c r="AJ247" s="104"/>
      <c r="AK247" s="104"/>
      <c r="AL247" s="104"/>
      <c r="AM247" s="104"/>
      <c r="AN247" s="104"/>
      <c r="AO247" s="104"/>
      <c r="AP247" s="104"/>
      <c r="AQ247" s="104"/>
      <c r="AR247" s="104"/>
      <c r="AS247" s="104"/>
      <c r="AT247" s="104"/>
      <c r="AU247" s="104"/>
      <c r="AV247" s="104"/>
      <c r="AW247" s="104"/>
      <c r="AX247" s="104"/>
      <c r="AY247" s="104"/>
      <c r="AZ247" s="104"/>
      <c r="BA247" s="104"/>
      <c r="BB247" s="104"/>
      <c r="BC247" s="104"/>
      <c r="BD247" s="104"/>
      <c r="BE247" s="104"/>
      <c r="BF247" s="104"/>
      <c r="BG247" s="104"/>
      <c r="BH247" s="104"/>
      <c r="BI247" s="104"/>
      <c r="BJ247" s="104"/>
      <c r="BK247" s="104"/>
      <c r="BL247" s="104"/>
      <c r="BM247" s="104"/>
      <c r="BN247" s="104"/>
      <c r="BO247" s="104"/>
      <c r="BP247" s="104"/>
      <c r="BQ247" s="104"/>
    </row>
    <row r="248" spans="2:69">
      <c r="B248" s="104"/>
      <c r="C248" s="155"/>
      <c r="D248" s="104"/>
      <c r="E248" s="104"/>
      <c r="F248" s="104"/>
      <c r="G248" s="104"/>
      <c r="H248" s="104"/>
      <c r="I248" s="104"/>
      <c r="J248" s="104"/>
      <c r="K248" s="104"/>
      <c r="L248" s="104"/>
      <c r="M248" s="147"/>
      <c r="N248" s="104"/>
      <c r="O248" s="104"/>
      <c r="P248" s="104"/>
      <c r="Q248" s="104"/>
      <c r="R248" s="104"/>
      <c r="S248" s="104"/>
      <c r="T248" s="104"/>
      <c r="U248" s="104"/>
      <c r="V248" s="104"/>
      <c r="W248" s="104"/>
      <c r="X248" s="104"/>
      <c r="Y248" s="104"/>
      <c r="Z248" s="104"/>
      <c r="AA248" s="104"/>
      <c r="AB248" s="10"/>
      <c r="AC248" s="104"/>
      <c r="AD248" s="10"/>
      <c r="AE248" s="147"/>
      <c r="AF248" s="104"/>
      <c r="AG248" s="104"/>
      <c r="AH248" s="104"/>
      <c r="AI248" s="104"/>
      <c r="AJ248" s="104"/>
      <c r="AK248" s="104"/>
      <c r="AL248" s="104"/>
      <c r="AM248" s="104"/>
      <c r="AN248" s="104"/>
      <c r="AO248" s="104"/>
      <c r="AP248" s="104"/>
      <c r="AQ248" s="104"/>
      <c r="AR248" s="104"/>
      <c r="AS248" s="104"/>
      <c r="AT248" s="104"/>
      <c r="AU248" s="104"/>
      <c r="AV248" s="104"/>
      <c r="AW248" s="104"/>
      <c r="AX248" s="104"/>
      <c r="AY248" s="104"/>
      <c r="AZ248" s="104"/>
      <c r="BA248" s="104"/>
      <c r="BB248" s="104"/>
      <c r="BC248" s="104"/>
      <c r="BD248" s="104"/>
      <c r="BE248" s="104"/>
      <c r="BF248" s="104"/>
      <c r="BG248" s="104"/>
      <c r="BH248" s="104"/>
      <c r="BI248" s="104"/>
      <c r="BJ248" s="104"/>
      <c r="BK248" s="104"/>
      <c r="BL248" s="104"/>
      <c r="BM248" s="104"/>
      <c r="BN248" s="104"/>
      <c r="BO248" s="104"/>
      <c r="BP248" s="104"/>
      <c r="BQ248" s="104"/>
    </row>
    <row r="249" spans="2:69">
      <c r="B249" s="104"/>
      <c r="C249" s="155"/>
      <c r="D249" s="104"/>
      <c r="E249" s="104"/>
      <c r="F249" s="104"/>
      <c r="G249" s="104"/>
      <c r="H249" s="104"/>
      <c r="I249" s="104"/>
      <c r="J249" s="104"/>
      <c r="K249" s="104"/>
      <c r="L249" s="104"/>
      <c r="M249" s="147"/>
      <c r="N249" s="104"/>
      <c r="O249" s="104"/>
      <c r="P249" s="104"/>
      <c r="Q249" s="104"/>
      <c r="R249" s="104"/>
      <c r="S249" s="104"/>
      <c r="T249" s="104"/>
      <c r="U249" s="104"/>
      <c r="V249" s="104"/>
      <c r="W249" s="104"/>
      <c r="X249" s="104"/>
      <c r="Y249" s="104"/>
      <c r="Z249" s="104"/>
      <c r="AA249" s="104"/>
      <c r="AB249" s="10"/>
      <c r="AC249" s="104"/>
      <c r="AD249" s="10"/>
      <c r="AE249" s="147"/>
      <c r="AF249" s="104"/>
      <c r="AG249" s="104"/>
      <c r="AH249" s="104"/>
      <c r="AI249" s="104"/>
      <c r="AJ249" s="104"/>
      <c r="AK249" s="104"/>
      <c r="AL249" s="104"/>
      <c r="AM249" s="104"/>
      <c r="AN249" s="104"/>
      <c r="AO249" s="104"/>
      <c r="AP249" s="104"/>
      <c r="AQ249" s="104"/>
      <c r="AR249" s="104"/>
      <c r="AS249" s="104"/>
      <c r="AT249" s="104"/>
      <c r="AU249" s="104"/>
      <c r="AV249" s="104"/>
      <c r="AW249" s="104"/>
      <c r="AX249" s="104"/>
      <c r="AY249" s="104"/>
      <c r="AZ249" s="104"/>
      <c r="BA249" s="104"/>
      <c r="BB249" s="104"/>
      <c r="BC249" s="104"/>
      <c r="BD249" s="104"/>
      <c r="BE249" s="104"/>
      <c r="BF249" s="104"/>
      <c r="BG249" s="104"/>
      <c r="BH249" s="104"/>
      <c r="BI249" s="104"/>
      <c r="BJ249" s="104"/>
      <c r="BK249" s="104"/>
      <c r="BL249" s="104"/>
      <c r="BM249" s="104"/>
      <c r="BN249" s="104"/>
      <c r="BO249" s="104"/>
      <c r="BP249" s="104"/>
      <c r="BQ249" s="104"/>
    </row>
    <row r="250" spans="2:69">
      <c r="B250" s="104"/>
      <c r="C250" s="155"/>
      <c r="D250" s="104"/>
      <c r="E250" s="104"/>
      <c r="F250" s="104"/>
      <c r="G250" s="104"/>
      <c r="H250" s="104"/>
      <c r="I250" s="104"/>
      <c r="J250" s="104"/>
      <c r="K250" s="104"/>
      <c r="L250" s="104"/>
      <c r="M250" s="147"/>
      <c r="N250" s="104"/>
      <c r="O250" s="104"/>
      <c r="P250" s="104"/>
      <c r="Q250" s="104"/>
      <c r="R250" s="104"/>
      <c r="S250" s="104"/>
      <c r="T250" s="104"/>
      <c r="U250" s="104"/>
      <c r="V250" s="104"/>
      <c r="W250" s="104"/>
      <c r="X250" s="104"/>
      <c r="Y250" s="104"/>
      <c r="Z250" s="104"/>
      <c r="AA250" s="104"/>
      <c r="AB250" s="10"/>
      <c r="AC250" s="104"/>
      <c r="AD250" s="10"/>
      <c r="AE250" s="147"/>
      <c r="AF250" s="104"/>
      <c r="AG250" s="104"/>
      <c r="AH250" s="104"/>
      <c r="AI250" s="104"/>
      <c r="AJ250" s="104"/>
      <c r="AK250" s="104"/>
      <c r="AL250" s="104"/>
      <c r="AM250" s="104"/>
      <c r="AN250" s="104"/>
      <c r="AO250" s="104"/>
      <c r="AP250" s="104"/>
      <c r="AQ250" s="104"/>
      <c r="AR250" s="104"/>
      <c r="AS250" s="104"/>
      <c r="AT250" s="104"/>
      <c r="AU250" s="104"/>
      <c r="AV250" s="104"/>
      <c r="AW250" s="104"/>
      <c r="AX250" s="104"/>
      <c r="AY250" s="104"/>
      <c r="AZ250" s="104"/>
      <c r="BA250" s="104"/>
      <c r="BB250" s="104"/>
      <c r="BC250" s="104"/>
      <c r="BD250" s="104"/>
      <c r="BE250" s="104"/>
      <c r="BF250" s="104"/>
      <c r="BG250" s="104"/>
      <c r="BH250" s="104"/>
      <c r="BI250" s="104"/>
      <c r="BJ250" s="104"/>
      <c r="BK250" s="104"/>
      <c r="BL250" s="104"/>
      <c r="BM250" s="104"/>
      <c r="BN250" s="104"/>
      <c r="BO250" s="104"/>
      <c r="BP250" s="104"/>
      <c r="BQ250" s="104"/>
    </row>
    <row r="251" spans="2:69">
      <c r="B251" s="104"/>
      <c r="C251" s="155"/>
      <c r="D251" s="104"/>
      <c r="E251" s="104"/>
      <c r="F251" s="104"/>
      <c r="G251" s="104"/>
      <c r="H251" s="104"/>
      <c r="I251" s="104"/>
      <c r="J251" s="104"/>
      <c r="K251" s="104"/>
      <c r="L251" s="104"/>
      <c r="M251" s="147"/>
      <c r="N251" s="104"/>
      <c r="O251" s="104"/>
      <c r="P251" s="104"/>
      <c r="Q251" s="104"/>
      <c r="R251" s="104"/>
      <c r="S251" s="104"/>
      <c r="T251" s="104"/>
      <c r="U251" s="104"/>
      <c r="V251" s="104"/>
      <c r="W251" s="104"/>
      <c r="X251" s="104"/>
      <c r="Y251" s="104"/>
      <c r="Z251" s="104"/>
      <c r="AA251" s="104"/>
      <c r="AB251" s="10"/>
      <c r="AC251" s="104"/>
      <c r="AD251" s="10"/>
      <c r="AE251" s="147"/>
      <c r="AF251" s="104"/>
      <c r="AG251" s="104"/>
      <c r="AH251" s="104"/>
      <c r="AI251" s="104"/>
      <c r="AJ251" s="104"/>
      <c r="AK251" s="104"/>
      <c r="AL251" s="104"/>
      <c r="AM251" s="104"/>
      <c r="AN251" s="104"/>
      <c r="AO251" s="104"/>
      <c r="AP251" s="104"/>
      <c r="AQ251" s="104"/>
      <c r="AR251" s="104"/>
      <c r="AS251" s="104"/>
      <c r="AT251" s="104"/>
      <c r="AU251" s="104"/>
      <c r="AV251" s="104"/>
      <c r="AW251" s="104"/>
      <c r="AX251" s="104"/>
      <c r="AY251" s="104"/>
      <c r="AZ251" s="104"/>
      <c r="BA251" s="104"/>
      <c r="BB251" s="104"/>
      <c r="BC251" s="104"/>
      <c r="BD251" s="104"/>
      <c r="BE251" s="104"/>
      <c r="BF251" s="104"/>
      <c r="BG251" s="104"/>
      <c r="BH251" s="104"/>
      <c r="BI251" s="104"/>
      <c r="BJ251" s="104"/>
      <c r="BK251" s="104"/>
      <c r="BL251" s="104"/>
      <c r="BM251" s="104"/>
      <c r="BN251" s="104"/>
      <c r="BO251" s="104"/>
      <c r="BP251" s="104"/>
      <c r="BQ251" s="104"/>
    </row>
    <row r="252" spans="2:69">
      <c r="B252" s="104"/>
      <c r="C252" s="155"/>
      <c r="D252" s="104"/>
      <c r="E252" s="104"/>
      <c r="F252" s="104"/>
      <c r="G252" s="104"/>
      <c r="H252" s="104"/>
      <c r="I252" s="104"/>
      <c r="J252" s="104"/>
      <c r="K252" s="104"/>
      <c r="L252" s="104"/>
      <c r="M252" s="147"/>
      <c r="N252" s="104"/>
      <c r="O252" s="104"/>
      <c r="P252" s="104"/>
      <c r="Q252" s="104"/>
      <c r="R252" s="104"/>
      <c r="S252" s="104"/>
      <c r="T252" s="104"/>
      <c r="U252" s="104"/>
      <c r="V252" s="104"/>
      <c r="W252" s="104"/>
      <c r="X252" s="104"/>
      <c r="Y252" s="104"/>
      <c r="Z252" s="104"/>
      <c r="AA252" s="104"/>
      <c r="AB252" s="10"/>
      <c r="AC252" s="104"/>
      <c r="AD252" s="10"/>
      <c r="AE252" s="147"/>
      <c r="AF252" s="104"/>
      <c r="AG252" s="104"/>
      <c r="AH252" s="104"/>
      <c r="AI252" s="104"/>
      <c r="AJ252" s="104"/>
      <c r="AK252" s="104"/>
      <c r="AL252" s="104"/>
      <c r="AM252" s="104"/>
      <c r="AN252" s="104"/>
      <c r="AO252" s="104"/>
      <c r="AP252" s="104"/>
      <c r="AQ252" s="104"/>
      <c r="AR252" s="104"/>
      <c r="AS252" s="104"/>
      <c r="AT252" s="104"/>
      <c r="AU252" s="104"/>
      <c r="AV252" s="104"/>
      <c r="AW252" s="104"/>
      <c r="AX252" s="104"/>
      <c r="AY252" s="104"/>
      <c r="AZ252" s="104"/>
      <c r="BA252" s="104"/>
      <c r="BB252" s="104"/>
      <c r="BC252" s="104"/>
      <c r="BD252" s="104"/>
      <c r="BE252" s="104"/>
      <c r="BF252" s="104"/>
      <c r="BG252" s="104"/>
      <c r="BH252" s="104"/>
      <c r="BI252" s="104"/>
      <c r="BJ252" s="104"/>
      <c r="BK252" s="104"/>
      <c r="BL252" s="104"/>
      <c r="BM252" s="104"/>
      <c r="BN252" s="104"/>
      <c r="BO252" s="104"/>
      <c r="BP252" s="104"/>
      <c r="BQ252" s="104"/>
    </row>
    <row r="253" spans="2:69">
      <c r="B253" s="104"/>
      <c r="C253" s="155"/>
      <c r="D253" s="104"/>
      <c r="E253" s="104"/>
      <c r="F253" s="104"/>
      <c r="G253" s="104"/>
      <c r="H253" s="104"/>
      <c r="I253" s="104"/>
      <c r="J253" s="104"/>
      <c r="K253" s="104"/>
      <c r="L253" s="104"/>
      <c r="M253" s="147"/>
      <c r="N253" s="104"/>
      <c r="O253" s="104"/>
      <c r="P253" s="104"/>
      <c r="Q253" s="104"/>
      <c r="R253" s="104"/>
      <c r="S253" s="104"/>
      <c r="T253" s="104"/>
      <c r="U253" s="104"/>
      <c r="V253" s="104"/>
      <c r="W253" s="104"/>
      <c r="X253" s="104"/>
      <c r="Y253" s="104"/>
      <c r="Z253" s="104"/>
      <c r="AA253" s="104"/>
      <c r="AB253" s="10"/>
      <c r="AC253" s="104"/>
      <c r="AD253" s="10"/>
      <c r="AE253" s="147"/>
      <c r="AF253" s="104"/>
      <c r="AG253" s="104"/>
      <c r="AH253" s="104"/>
      <c r="AI253" s="104"/>
      <c r="AJ253" s="104"/>
      <c r="AK253" s="104"/>
      <c r="AL253" s="104"/>
      <c r="AM253" s="104"/>
      <c r="AN253" s="104"/>
      <c r="AO253" s="104"/>
      <c r="AP253" s="104"/>
      <c r="AQ253" s="104"/>
      <c r="AR253" s="104"/>
      <c r="AS253" s="104"/>
      <c r="AT253" s="104"/>
      <c r="AU253" s="104"/>
      <c r="AV253" s="104"/>
      <c r="AW253" s="104"/>
      <c r="AX253" s="104"/>
      <c r="AY253" s="104"/>
      <c r="AZ253" s="104"/>
      <c r="BA253" s="104"/>
      <c r="BB253" s="104"/>
      <c r="BC253" s="104"/>
      <c r="BD253" s="104"/>
      <c r="BE253" s="104"/>
      <c r="BF253" s="104"/>
      <c r="BG253" s="104"/>
      <c r="BH253" s="104"/>
      <c r="BI253" s="104"/>
      <c r="BJ253" s="104"/>
      <c r="BK253" s="104"/>
      <c r="BL253" s="104"/>
      <c r="BM253" s="104"/>
      <c r="BN253" s="104"/>
      <c r="BO253" s="104"/>
      <c r="BP253" s="104"/>
      <c r="BQ253" s="104"/>
    </row>
    <row r="254" spans="2:69">
      <c r="B254" s="104"/>
      <c r="C254" s="155"/>
      <c r="D254" s="104"/>
      <c r="E254" s="104"/>
      <c r="F254" s="104"/>
      <c r="G254" s="104"/>
      <c r="H254" s="104"/>
      <c r="I254" s="104"/>
      <c r="J254" s="104"/>
      <c r="K254" s="104"/>
      <c r="L254" s="104"/>
      <c r="M254" s="147"/>
      <c r="N254" s="104"/>
      <c r="O254" s="104"/>
      <c r="P254" s="104"/>
      <c r="Q254" s="104"/>
      <c r="R254" s="104"/>
      <c r="S254" s="104"/>
      <c r="T254" s="104"/>
      <c r="U254" s="104"/>
      <c r="V254" s="104"/>
      <c r="W254" s="104"/>
      <c r="X254" s="104"/>
      <c r="Y254" s="104"/>
      <c r="Z254" s="104"/>
      <c r="AA254" s="104"/>
      <c r="AB254" s="10"/>
      <c r="AC254" s="104"/>
      <c r="AD254" s="10"/>
      <c r="AE254" s="147"/>
      <c r="AF254" s="104"/>
      <c r="AG254" s="104"/>
      <c r="AH254" s="104"/>
      <c r="AI254" s="104"/>
      <c r="AJ254" s="104"/>
      <c r="AK254" s="104"/>
      <c r="AL254" s="104"/>
      <c r="AM254" s="104"/>
      <c r="AN254" s="104"/>
      <c r="AO254" s="104"/>
      <c r="AP254" s="104"/>
      <c r="AQ254" s="104"/>
      <c r="AR254" s="104"/>
      <c r="AS254" s="104"/>
      <c r="AT254" s="104"/>
      <c r="AU254" s="104"/>
      <c r="AV254" s="104"/>
      <c r="AW254" s="104"/>
      <c r="AX254" s="104"/>
      <c r="AY254" s="104"/>
      <c r="AZ254" s="104"/>
      <c r="BA254" s="104"/>
      <c r="BB254" s="104"/>
      <c r="BC254" s="104"/>
      <c r="BD254" s="104"/>
      <c r="BE254" s="104"/>
      <c r="BF254" s="104"/>
      <c r="BG254" s="104"/>
      <c r="BH254" s="104"/>
      <c r="BI254" s="104"/>
      <c r="BJ254" s="104"/>
      <c r="BK254" s="104"/>
      <c r="BL254" s="104"/>
      <c r="BM254" s="104"/>
      <c r="BN254" s="104"/>
      <c r="BO254" s="104"/>
      <c r="BP254" s="104"/>
      <c r="BQ254" s="104"/>
    </row>
    <row r="255" spans="2:69">
      <c r="B255" s="104"/>
      <c r="C255" s="155"/>
      <c r="D255" s="104"/>
      <c r="E255" s="104"/>
      <c r="F255" s="104"/>
      <c r="G255" s="104"/>
      <c r="H255" s="104"/>
      <c r="I255" s="104"/>
      <c r="J255" s="104"/>
      <c r="K255" s="104"/>
      <c r="L255" s="104"/>
      <c r="M255" s="147"/>
      <c r="N255" s="104"/>
      <c r="O255" s="104"/>
      <c r="P255" s="104"/>
      <c r="Q255" s="104"/>
      <c r="R255" s="104"/>
      <c r="S255" s="104"/>
      <c r="T255" s="104"/>
      <c r="U255" s="104"/>
      <c r="V255" s="104"/>
      <c r="W255" s="104"/>
      <c r="X255" s="104"/>
      <c r="Y255" s="104"/>
      <c r="Z255" s="104"/>
      <c r="AA255" s="104"/>
      <c r="AB255" s="10"/>
      <c r="AC255" s="104"/>
      <c r="AD255" s="10"/>
      <c r="AE255" s="147"/>
      <c r="AF255" s="104"/>
      <c r="AG255" s="104"/>
      <c r="AH255" s="104"/>
      <c r="AI255" s="104"/>
      <c r="AJ255" s="104"/>
      <c r="AK255" s="104"/>
      <c r="AL255" s="104"/>
      <c r="AM255" s="104"/>
      <c r="AN255" s="104"/>
      <c r="AO255" s="104"/>
      <c r="AP255" s="104"/>
      <c r="AQ255" s="104"/>
      <c r="AR255" s="104"/>
      <c r="AS255" s="104"/>
      <c r="AT255" s="104"/>
      <c r="AU255" s="104"/>
      <c r="AV255" s="104"/>
      <c r="AW255" s="104"/>
      <c r="AX255" s="104"/>
      <c r="AY255" s="104"/>
      <c r="AZ255" s="104"/>
      <c r="BA255" s="104"/>
      <c r="BB255" s="104"/>
      <c r="BC255" s="104"/>
      <c r="BD255" s="104"/>
      <c r="BE255" s="104"/>
      <c r="BF255" s="104"/>
      <c r="BG255" s="104"/>
      <c r="BH255" s="104"/>
      <c r="BI255" s="104"/>
      <c r="BJ255" s="104"/>
      <c r="BK255" s="104"/>
      <c r="BL255" s="104"/>
      <c r="BM255" s="104"/>
      <c r="BN255" s="104"/>
      <c r="BO255" s="104"/>
      <c r="BP255" s="104"/>
      <c r="BQ255" s="104"/>
    </row>
    <row r="256" spans="2:69">
      <c r="B256" s="104"/>
      <c r="C256" s="155"/>
      <c r="D256" s="104"/>
      <c r="E256" s="104"/>
      <c r="F256" s="104"/>
      <c r="G256" s="104"/>
      <c r="H256" s="104"/>
      <c r="I256" s="104"/>
      <c r="J256" s="104"/>
      <c r="K256" s="104"/>
      <c r="L256" s="104"/>
      <c r="M256" s="147"/>
      <c r="N256" s="104"/>
      <c r="O256" s="104"/>
      <c r="P256" s="104"/>
      <c r="Q256" s="104"/>
      <c r="R256" s="104"/>
      <c r="S256" s="104"/>
      <c r="T256" s="104"/>
      <c r="U256" s="104"/>
      <c r="V256" s="104"/>
      <c r="W256" s="104"/>
      <c r="X256" s="104"/>
      <c r="Y256" s="104"/>
      <c r="Z256" s="104"/>
      <c r="AA256" s="104"/>
      <c r="AB256" s="10"/>
      <c r="AC256" s="104"/>
      <c r="AD256" s="10"/>
      <c r="AE256" s="147"/>
      <c r="AF256" s="104"/>
      <c r="AG256" s="104"/>
      <c r="AH256" s="104"/>
      <c r="AI256" s="104"/>
      <c r="AJ256" s="104"/>
      <c r="AK256" s="104"/>
      <c r="AL256" s="104"/>
      <c r="AM256" s="104"/>
      <c r="AN256" s="104"/>
      <c r="AO256" s="104"/>
      <c r="AP256" s="104"/>
      <c r="AQ256" s="104"/>
      <c r="AR256" s="104"/>
      <c r="AS256" s="104"/>
      <c r="AT256" s="104"/>
      <c r="AU256" s="104"/>
      <c r="AV256" s="104"/>
      <c r="AW256" s="104"/>
      <c r="AX256" s="104"/>
      <c r="AY256" s="104"/>
      <c r="AZ256" s="104"/>
      <c r="BA256" s="104"/>
      <c r="BB256" s="104"/>
      <c r="BC256" s="104"/>
      <c r="BD256" s="104"/>
      <c r="BE256" s="104"/>
      <c r="BF256" s="104"/>
      <c r="BG256" s="104"/>
      <c r="BH256" s="104"/>
      <c r="BI256" s="104"/>
      <c r="BJ256" s="104"/>
      <c r="BK256" s="104"/>
      <c r="BL256" s="104"/>
      <c r="BM256" s="104"/>
      <c r="BN256" s="104"/>
      <c r="BO256" s="104"/>
      <c r="BP256" s="104"/>
      <c r="BQ256" s="104"/>
    </row>
    <row r="257" spans="2:69">
      <c r="B257" s="104"/>
      <c r="C257" s="155"/>
      <c r="D257" s="104"/>
      <c r="E257" s="104"/>
      <c r="F257" s="104"/>
      <c r="G257" s="104"/>
      <c r="H257" s="104"/>
      <c r="I257" s="104"/>
      <c r="J257" s="104"/>
      <c r="K257" s="104"/>
      <c r="L257" s="104"/>
      <c r="M257" s="147"/>
      <c r="N257" s="104"/>
      <c r="O257" s="104"/>
      <c r="P257" s="104"/>
      <c r="Q257" s="104"/>
      <c r="R257" s="104"/>
      <c r="S257" s="104"/>
      <c r="T257" s="104"/>
      <c r="U257" s="104"/>
      <c r="V257" s="104"/>
      <c r="W257" s="104"/>
      <c r="X257" s="104"/>
      <c r="Y257" s="104"/>
      <c r="Z257" s="104"/>
      <c r="AA257" s="104"/>
      <c r="AB257" s="10"/>
      <c r="AC257" s="104"/>
      <c r="AD257" s="10"/>
      <c r="AE257" s="147"/>
      <c r="AF257" s="104"/>
      <c r="AG257" s="104"/>
      <c r="AH257" s="104"/>
      <c r="AI257" s="104"/>
      <c r="AJ257" s="104"/>
      <c r="AK257" s="104"/>
      <c r="AL257" s="104"/>
      <c r="AM257" s="104"/>
      <c r="AN257" s="104"/>
      <c r="AO257" s="104"/>
      <c r="AP257" s="104"/>
      <c r="AQ257" s="104"/>
      <c r="AR257" s="104"/>
      <c r="AS257" s="104"/>
      <c r="AT257" s="104"/>
      <c r="AU257" s="104"/>
      <c r="AV257" s="104"/>
      <c r="AW257" s="104"/>
      <c r="AX257" s="104"/>
      <c r="AY257" s="104"/>
      <c r="AZ257" s="104"/>
      <c r="BA257" s="104"/>
      <c r="BB257" s="104"/>
      <c r="BC257" s="104"/>
      <c r="BD257" s="104"/>
      <c r="BE257" s="104"/>
      <c r="BF257" s="104"/>
      <c r="BG257" s="104"/>
      <c r="BH257" s="104"/>
      <c r="BI257" s="104"/>
      <c r="BJ257" s="104"/>
      <c r="BK257" s="104"/>
      <c r="BL257" s="104"/>
      <c r="BM257" s="104"/>
      <c r="BN257" s="104"/>
      <c r="BO257" s="104"/>
      <c r="BP257" s="104"/>
      <c r="BQ257" s="104"/>
    </row>
    <row r="258" spans="2:69">
      <c r="B258" s="104"/>
      <c r="C258" s="155"/>
      <c r="D258" s="104"/>
      <c r="E258" s="104"/>
      <c r="F258" s="104"/>
      <c r="G258" s="104"/>
      <c r="H258" s="104"/>
      <c r="I258" s="104"/>
      <c r="J258" s="104"/>
      <c r="K258" s="104"/>
      <c r="L258" s="104"/>
      <c r="M258" s="147"/>
      <c r="N258" s="104"/>
      <c r="O258" s="104"/>
      <c r="P258" s="104"/>
      <c r="Q258" s="104"/>
      <c r="R258" s="104"/>
      <c r="S258" s="104"/>
      <c r="T258" s="104"/>
      <c r="U258" s="104"/>
      <c r="V258" s="104"/>
      <c r="W258" s="104"/>
      <c r="X258" s="104"/>
      <c r="Y258" s="104"/>
      <c r="Z258" s="104"/>
      <c r="AA258" s="104"/>
      <c r="AB258" s="10"/>
      <c r="AC258" s="104"/>
      <c r="AD258" s="10"/>
      <c r="AE258" s="147"/>
      <c r="AF258" s="104"/>
      <c r="AG258" s="104"/>
      <c r="AH258" s="104"/>
      <c r="AI258" s="104"/>
      <c r="AJ258" s="104"/>
      <c r="AK258" s="104"/>
      <c r="AL258" s="104"/>
      <c r="AM258" s="104"/>
      <c r="AN258" s="104"/>
      <c r="AO258" s="104"/>
      <c r="AP258" s="104"/>
      <c r="AQ258" s="104"/>
      <c r="AR258" s="104"/>
      <c r="AS258" s="104"/>
      <c r="AT258" s="104"/>
      <c r="AU258" s="104"/>
      <c r="AV258" s="104"/>
      <c r="AW258" s="104"/>
      <c r="AX258" s="104"/>
      <c r="AY258" s="104"/>
      <c r="AZ258" s="104"/>
      <c r="BA258" s="104"/>
      <c r="BB258" s="104"/>
      <c r="BC258" s="104"/>
      <c r="BD258" s="104"/>
      <c r="BE258" s="104"/>
      <c r="BF258" s="104"/>
      <c r="BG258" s="104"/>
      <c r="BH258" s="104"/>
      <c r="BI258" s="104"/>
      <c r="BJ258" s="104"/>
      <c r="BK258" s="104"/>
      <c r="BL258" s="104"/>
      <c r="BM258" s="104"/>
      <c r="BN258" s="104"/>
      <c r="BO258" s="104"/>
      <c r="BP258" s="104"/>
      <c r="BQ258" s="104"/>
    </row>
    <row r="259" spans="2:69">
      <c r="B259" s="104"/>
      <c r="C259" s="155"/>
      <c r="D259" s="104"/>
      <c r="E259" s="104"/>
      <c r="F259" s="104"/>
      <c r="G259" s="104"/>
      <c r="H259" s="104"/>
      <c r="I259" s="104"/>
      <c r="J259" s="104"/>
      <c r="K259" s="104"/>
      <c r="L259" s="104"/>
      <c r="M259" s="147"/>
      <c r="N259" s="104"/>
      <c r="O259" s="104"/>
      <c r="P259" s="104"/>
      <c r="Q259" s="104"/>
      <c r="R259" s="104"/>
      <c r="S259" s="104"/>
      <c r="T259" s="104"/>
      <c r="U259" s="104"/>
      <c r="V259" s="104"/>
      <c r="W259" s="104"/>
      <c r="X259" s="104"/>
      <c r="Y259" s="104"/>
      <c r="Z259" s="104"/>
      <c r="AA259" s="104"/>
      <c r="AB259" s="10"/>
      <c r="AC259" s="104"/>
      <c r="AD259" s="10"/>
      <c r="AE259" s="147"/>
      <c r="AF259" s="104"/>
      <c r="AG259" s="104"/>
      <c r="AH259" s="104"/>
      <c r="AI259" s="104"/>
      <c r="AJ259" s="104"/>
      <c r="AK259" s="104"/>
      <c r="AL259" s="104"/>
      <c r="AM259" s="104"/>
      <c r="AN259" s="104"/>
      <c r="AO259" s="104"/>
      <c r="AP259" s="104"/>
      <c r="AQ259" s="104"/>
      <c r="AR259" s="104"/>
      <c r="AS259" s="104"/>
      <c r="AT259" s="104"/>
      <c r="AU259" s="104"/>
      <c r="AV259" s="104"/>
      <c r="AW259" s="104"/>
      <c r="AX259" s="104"/>
      <c r="AY259" s="104"/>
      <c r="AZ259" s="104"/>
      <c r="BA259" s="104"/>
      <c r="BB259" s="104"/>
      <c r="BC259" s="104"/>
      <c r="BD259" s="104"/>
      <c r="BE259" s="104"/>
      <c r="BF259" s="104"/>
      <c r="BG259" s="104"/>
      <c r="BH259" s="104"/>
      <c r="BI259" s="104"/>
      <c r="BJ259" s="104"/>
      <c r="BK259" s="104"/>
      <c r="BL259" s="104"/>
      <c r="BM259" s="104"/>
      <c r="BN259" s="104"/>
      <c r="BO259" s="104"/>
      <c r="BP259" s="104"/>
      <c r="BQ259" s="104"/>
    </row>
    <row r="260" spans="2:69">
      <c r="B260" s="104"/>
      <c r="C260" s="155"/>
      <c r="D260" s="104"/>
      <c r="E260" s="104"/>
      <c r="F260" s="104"/>
      <c r="G260" s="104"/>
      <c r="H260" s="104"/>
      <c r="I260" s="104"/>
      <c r="J260" s="104"/>
      <c r="K260" s="104"/>
      <c r="L260" s="104"/>
      <c r="M260" s="147"/>
      <c r="N260" s="104"/>
      <c r="O260" s="104"/>
      <c r="P260" s="104"/>
      <c r="Q260" s="104"/>
      <c r="R260" s="104"/>
      <c r="S260" s="104"/>
      <c r="T260" s="104"/>
      <c r="U260" s="104"/>
      <c r="V260" s="104"/>
      <c r="W260" s="104"/>
      <c r="X260" s="104"/>
      <c r="Y260" s="104"/>
      <c r="Z260" s="104"/>
      <c r="AA260" s="104"/>
      <c r="AB260" s="10"/>
      <c r="AC260" s="104"/>
      <c r="AD260" s="10"/>
      <c r="AE260" s="147"/>
      <c r="AF260" s="104"/>
      <c r="AG260" s="104"/>
      <c r="AH260" s="104"/>
      <c r="AI260" s="104"/>
      <c r="AJ260" s="104"/>
      <c r="AK260" s="104"/>
      <c r="AL260" s="104"/>
      <c r="AM260" s="104"/>
      <c r="AN260" s="104"/>
      <c r="AO260" s="104"/>
      <c r="AP260" s="104"/>
      <c r="AQ260" s="104"/>
      <c r="AR260" s="104"/>
      <c r="AS260" s="104"/>
      <c r="AT260" s="104"/>
      <c r="AU260" s="104"/>
      <c r="AV260" s="104"/>
      <c r="AW260" s="104"/>
      <c r="AX260" s="104"/>
      <c r="AY260" s="104"/>
      <c r="AZ260" s="104"/>
      <c r="BA260" s="104"/>
      <c r="BB260" s="104"/>
      <c r="BC260" s="104"/>
      <c r="BD260" s="104"/>
      <c r="BE260" s="104"/>
      <c r="BF260" s="104"/>
      <c r="BG260" s="104"/>
      <c r="BH260" s="104"/>
      <c r="BI260" s="104"/>
      <c r="BJ260" s="104"/>
      <c r="BK260" s="104"/>
      <c r="BL260" s="104"/>
      <c r="BM260" s="104"/>
      <c r="BN260" s="104"/>
      <c r="BO260" s="104"/>
      <c r="BP260" s="104"/>
      <c r="BQ260" s="104"/>
    </row>
    <row r="261" spans="2:69">
      <c r="B261" s="104"/>
      <c r="C261" s="155"/>
      <c r="D261" s="104"/>
      <c r="E261" s="104"/>
      <c r="F261" s="104"/>
      <c r="G261" s="104"/>
      <c r="H261" s="104"/>
      <c r="I261" s="104"/>
      <c r="J261" s="104"/>
      <c r="K261" s="104"/>
      <c r="L261" s="104"/>
      <c r="M261" s="147"/>
      <c r="N261" s="104"/>
      <c r="O261" s="104"/>
      <c r="P261" s="104"/>
      <c r="Q261" s="104"/>
      <c r="R261" s="104"/>
      <c r="S261" s="104"/>
      <c r="T261" s="104"/>
      <c r="U261" s="104"/>
      <c r="V261" s="104"/>
      <c r="W261" s="104"/>
      <c r="X261" s="104"/>
      <c r="Y261" s="104"/>
      <c r="Z261" s="104"/>
      <c r="AA261" s="104"/>
      <c r="AB261" s="10"/>
      <c r="AC261" s="104"/>
      <c r="AD261" s="10"/>
      <c r="AE261" s="147"/>
      <c r="AF261" s="104"/>
      <c r="AG261" s="104"/>
      <c r="AH261" s="104"/>
      <c r="AI261" s="104"/>
      <c r="AJ261" s="104"/>
      <c r="AK261" s="104"/>
      <c r="AL261" s="104"/>
      <c r="AM261" s="104"/>
      <c r="AN261" s="104"/>
      <c r="AO261" s="104"/>
      <c r="AP261" s="104"/>
      <c r="AQ261" s="104"/>
      <c r="AR261" s="104"/>
      <c r="AS261" s="104"/>
      <c r="AT261" s="104"/>
      <c r="AU261" s="104"/>
      <c r="AV261" s="104"/>
      <c r="AW261" s="104"/>
      <c r="AX261" s="104"/>
      <c r="AY261" s="104"/>
      <c r="AZ261" s="104"/>
      <c r="BA261" s="104"/>
      <c r="BB261" s="104"/>
      <c r="BC261" s="104"/>
      <c r="BD261" s="104"/>
      <c r="BE261" s="104"/>
      <c r="BF261" s="104"/>
      <c r="BG261" s="104"/>
      <c r="BH261" s="104"/>
      <c r="BI261" s="104"/>
      <c r="BJ261" s="104"/>
      <c r="BK261" s="104"/>
      <c r="BL261" s="104"/>
      <c r="BM261" s="104"/>
      <c r="BN261" s="104"/>
      <c r="BO261" s="104"/>
      <c r="BP261" s="104"/>
      <c r="BQ261" s="104"/>
    </row>
    <row r="262" spans="2:69">
      <c r="B262" s="104"/>
      <c r="C262" s="155"/>
      <c r="D262" s="104"/>
      <c r="E262" s="104"/>
      <c r="F262" s="104"/>
      <c r="G262" s="104"/>
      <c r="H262" s="104"/>
      <c r="I262" s="104"/>
      <c r="J262" s="104"/>
      <c r="K262" s="104"/>
      <c r="L262" s="104"/>
      <c r="M262" s="147"/>
      <c r="N262" s="104"/>
      <c r="O262" s="104"/>
      <c r="P262" s="104"/>
      <c r="Q262" s="104"/>
      <c r="R262" s="104"/>
      <c r="S262" s="104"/>
      <c r="T262" s="104"/>
      <c r="U262" s="104"/>
      <c r="V262" s="104"/>
      <c r="W262" s="104"/>
      <c r="X262" s="104"/>
      <c r="Y262" s="104"/>
      <c r="Z262" s="104"/>
      <c r="AA262" s="104"/>
      <c r="AB262" s="10"/>
      <c r="AC262" s="104"/>
      <c r="AD262" s="10"/>
      <c r="AE262" s="147"/>
      <c r="AF262" s="104"/>
      <c r="AG262" s="104"/>
      <c r="AH262" s="104"/>
      <c r="AI262" s="104"/>
      <c r="AJ262" s="104"/>
      <c r="AK262" s="104"/>
      <c r="AL262" s="104"/>
      <c r="AM262" s="104"/>
      <c r="AN262" s="104"/>
      <c r="AO262" s="104"/>
      <c r="AP262" s="104"/>
      <c r="AQ262" s="104"/>
      <c r="AR262" s="104"/>
      <c r="AS262" s="104"/>
      <c r="AT262" s="104"/>
      <c r="AU262" s="104"/>
      <c r="AV262" s="104"/>
      <c r="AW262" s="104"/>
      <c r="AX262" s="104"/>
      <c r="AY262" s="104"/>
      <c r="AZ262" s="104"/>
      <c r="BA262" s="104"/>
      <c r="BB262" s="104"/>
      <c r="BC262" s="104"/>
      <c r="BD262" s="104"/>
      <c r="BE262" s="104"/>
      <c r="BF262" s="104"/>
      <c r="BG262" s="104"/>
      <c r="BH262" s="104"/>
      <c r="BI262" s="104"/>
      <c r="BJ262" s="104"/>
      <c r="BK262" s="104"/>
      <c r="BL262" s="104"/>
      <c r="BM262" s="104"/>
      <c r="BN262" s="104"/>
      <c r="BO262" s="104"/>
      <c r="BP262" s="104"/>
      <c r="BQ262" s="104"/>
    </row>
    <row r="263" spans="2:69">
      <c r="B263" s="104"/>
      <c r="C263" s="155"/>
      <c r="D263" s="104"/>
      <c r="E263" s="104"/>
      <c r="F263" s="104"/>
      <c r="G263" s="104"/>
      <c r="H263" s="104"/>
      <c r="I263" s="104"/>
      <c r="J263" s="104"/>
      <c r="K263" s="104"/>
      <c r="L263" s="104"/>
      <c r="M263" s="147"/>
      <c r="N263" s="104"/>
      <c r="O263" s="104"/>
      <c r="P263" s="104"/>
      <c r="Q263" s="104"/>
      <c r="R263" s="104"/>
      <c r="S263" s="104"/>
      <c r="T263" s="104"/>
      <c r="U263" s="104"/>
      <c r="V263" s="104"/>
      <c r="W263" s="104"/>
      <c r="X263" s="104"/>
      <c r="Y263" s="104"/>
      <c r="Z263" s="104"/>
      <c r="AA263" s="104"/>
      <c r="AB263" s="10"/>
      <c r="AC263" s="104"/>
      <c r="AD263" s="10"/>
      <c r="AE263" s="147"/>
      <c r="AF263" s="104"/>
      <c r="AG263" s="104"/>
      <c r="AH263" s="104"/>
      <c r="AI263" s="104"/>
      <c r="AJ263" s="104"/>
      <c r="AK263" s="104"/>
      <c r="AL263" s="104"/>
      <c r="AM263" s="104"/>
      <c r="AN263" s="104"/>
      <c r="AO263" s="104"/>
      <c r="AP263" s="104"/>
      <c r="AQ263" s="104"/>
      <c r="AR263" s="104"/>
      <c r="AS263" s="104"/>
      <c r="AT263" s="104"/>
      <c r="AU263" s="104"/>
      <c r="AV263" s="104"/>
      <c r="AW263" s="104"/>
      <c r="AX263" s="104"/>
      <c r="AY263" s="104"/>
      <c r="AZ263" s="104"/>
      <c r="BA263" s="104"/>
      <c r="BB263" s="104"/>
      <c r="BC263" s="104"/>
      <c r="BD263" s="104"/>
      <c r="BE263" s="104"/>
      <c r="BF263" s="104"/>
      <c r="BG263" s="104"/>
      <c r="BH263" s="104"/>
      <c r="BI263" s="104"/>
      <c r="BJ263" s="104"/>
      <c r="BK263" s="104"/>
      <c r="BL263" s="104"/>
      <c r="BM263" s="104"/>
      <c r="BN263" s="104"/>
      <c r="BO263" s="104"/>
      <c r="BP263" s="104"/>
      <c r="BQ263" s="104"/>
    </row>
    <row r="264" spans="2:69">
      <c r="B264" s="104"/>
      <c r="C264" s="155"/>
      <c r="D264" s="104"/>
      <c r="E264" s="104"/>
      <c r="F264" s="104"/>
      <c r="G264" s="104"/>
      <c r="H264" s="104"/>
      <c r="I264" s="104"/>
      <c r="J264" s="104"/>
      <c r="K264" s="104"/>
      <c r="L264" s="104"/>
      <c r="M264" s="147"/>
      <c r="N264" s="104"/>
      <c r="O264" s="104"/>
      <c r="P264" s="104"/>
      <c r="Q264" s="104"/>
      <c r="R264" s="104"/>
      <c r="S264" s="104"/>
      <c r="T264" s="104"/>
      <c r="U264" s="104"/>
      <c r="V264" s="104"/>
      <c r="W264" s="104"/>
      <c r="X264" s="104"/>
      <c r="Y264" s="104"/>
      <c r="Z264" s="104"/>
      <c r="AA264" s="104"/>
      <c r="AB264" s="10"/>
      <c r="AC264" s="104"/>
      <c r="AD264" s="10"/>
      <c r="AE264" s="147"/>
      <c r="AF264" s="104"/>
      <c r="AG264" s="104"/>
      <c r="AH264" s="104"/>
      <c r="AI264" s="104"/>
      <c r="AJ264" s="104"/>
      <c r="AK264" s="104"/>
      <c r="AL264" s="104"/>
      <c r="AM264" s="104"/>
      <c r="AN264" s="104"/>
      <c r="AO264" s="104"/>
      <c r="AP264" s="104"/>
      <c r="AQ264" s="104"/>
      <c r="AR264" s="104"/>
      <c r="AS264" s="104"/>
      <c r="AT264" s="104"/>
      <c r="AU264" s="104"/>
      <c r="AV264" s="104"/>
      <c r="AW264" s="104"/>
      <c r="AX264" s="104"/>
      <c r="AY264" s="104"/>
      <c r="AZ264" s="104"/>
      <c r="BA264" s="104"/>
      <c r="BB264" s="104"/>
      <c r="BC264" s="104"/>
      <c r="BD264" s="104"/>
      <c r="BE264" s="104"/>
      <c r="BF264" s="104"/>
      <c r="BG264" s="104"/>
      <c r="BH264" s="104"/>
      <c r="BI264" s="104"/>
      <c r="BJ264" s="104"/>
      <c r="BK264" s="104"/>
      <c r="BL264" s="104"/>
      <c r="BM264" s="104"/>
      <c r="BN264" s="104"/>
      <c r="BO264" s="104"/>
      <c r="BP264" s="104"/>
      <c r="BQ264" s="104"/>
    </row>
    <row r="265" spans="2:69">
      <c r="B265" s="104"/>
      <c r="C265" s="155"/>
      <c r="D265" s="104"/>
      <c r="E265" s="104"/>
      <c r="F265" s="104"/>
      <c r="G265" s="104"/>
      <c r="H265" s="104"/>
      <c r="I265" s="104"/>
      <c r="J265" s="104"/>
      <c r="K265" s="104"/>
      <c r="L265" s="104"/>
      <c r="M265" s="147"/>
      <c r="N265" s="104"/>
      <c r="O265" s="104"/>
      <c r="P265" s="104"/>
      <c r="Q265" s="104"/>
      <c r="R265" s="104"/>
      <c r="S265" s="104"/>
      <c r="T265" s="104"/>
      <c r="U265" s="104"/>
      <c r="V265" s="104"/>
      <c r="W265" s="104"/>
      <c r="X265" s="104"/>
      <c r="Y265" s="104"/>
      <c r="Z265" s="104"/>
      <c r="AA265" s="104"/>
      <c r="AB265" s="10"/>
      <c r="AC265" s="104"/>
      <c r="AD265" s="10"/>
      <c r="AE265" s="147"/>
      <c r="AF265" s="104"/>
      <c r="AG265" s="104"/>
      <c r="AH265" s="104"/>
      <c r="AI265" s="104"/>
      <c r="AJ265" s="104"/>
      <c r="AK265" s="104"/>
      <c r="AL265" s="104"/>
      <c r="AM265" s="104"/>
      <c r="AN265" s="104"/>
      <c r="AO265" s="104"/>
      <c r="AP265" s="104"/>
      <c r="AQ265" s="104"/>
      <c r="AR265" s="104"/>
      <c r="AS265" s="104"/>
      <c r="AT265" s="104"/>
      <c r="AU265" s="104"/>
      <c r="AV265" s="104"/>
      <c r="AW265" s="104"/>
      <c r="AX265" s="104"/>
      <c r="AY265" s="104"/>
      <c r="AZ265" s="104"/>
      <c r="BA265" s="104"/>
      <c r="BB265" s="104"/>
      <c r="BC265" s="104"/>
      <c r="BD265" s="104"/>
      <c r="BE265" s="104"/>
      <c r="BF265" s="104"/>
      <c r="BG265" s="104"/>
      <c r="BH265" s="104"/>
      <c r="BI265" s="104"/>
      <c r="BJ265" s="104"/>
      <c r="BK265" s="104"/>
      <c r="BL265" s="104"/>
      <c r="BM265" s="104"/>
      <c r="BN265" s="104"/>
      <c r="BO265" s="104"/>
      <c r="BP265" s="104"/>
      <c r="BQ265" s="104"/>
    </row>
    <row r="266" spans="2:69">
      <c r="B266" s="104"/>
      <c r="C266" s="155"/>
      <c r="D266" s="104"/>
      <c r="E266" s="104"/>
      <c r="F266" s="104"/>
      <c r="G266" s="104"/>
      <c r="H266" s="104"/>
      <c r="I266" s="104"/>
      <c r="J266" s="104"/>
      <c r="K266" s="104"/>
      <c r="L266" s="104"/>
      <c r="M266" s="147"/>
      <c r="N266" s="104"/>
      <c r="O266" s="104"/>
      <c r="P266" s="104"/>
      <c r="Q266" s="104"/>
      <c r="R266" s="104"/>
      <c r="S266" s="104"/>
      <c r="T266" s="104"/>
      <c r="U266" s="104"/>
      <c r="V266" s="104"/>
      <c r="W266" s="104"/>
      <c r="X266" s="104"/>
      <c r="Y266" s="104"/>
      <c r="Z266" s="104"/>
      <c r="AA266" s="104"/>
      <c r="AB266" s="10"/>
      <c r="AC266" s="104"/>
      <c r="AD266" s="10"/>
      <c r="AE266" s="147"/>
      <c r="AF266" s="104"/>
      <c r="AG266" s="104"/>
      <c r="AH266" s="104"/>
      <c r="AI266" s="104"/>
      <c r="AJ266" s="104"/>
      <c r="AK266" s="104"/>
      <c r="AL266" s="104"/>
      <c r="AM266" s="104"/>
      <c r="AN266" s="104"/>
      <c r="AO266" s="104"/>
      <c r="AP266" s="104"/>
      <c r="AQ266" s="104"/>
      <c r="AR266" s="104"/>
      <c r="AS266" s="104"/>
      <c r="AT266" s="104"/>
      <c r="AU266" s="104"/>
      <c r="AV266" s="104"/>
      <c r="AW266" s="104"/>
      <c r="AX266" s="104"/>
      <c r="AY266" s="104"/>
      <c r="AZ266" s="104"/>
      <c r="BA266" s="104"/>
      <c r="BB266" s="104"/>
      <c r="BC266" s="104"/>
      <c r="BD266" s="104"/>
      <c r="BE266" s="104"/>
      <c r="BF266" s="104"/>
      <c r="BG266" s="104"/>
      <c r="BH266" s="104"/>
      <c r="BI266" s="104"/>
      <c r="BJ266" s="104"/>
      <c r="BK266" s="104"/>
      <c r="BL266" s="104"/>
      <c r="BM266" s="104"/>
      <c r="BN266" s="104"/>
      <c r="BO266" s="104"/>
      <c r="BP266" s="104"/>
      <c r="BQ266" s="104"/>
    </row>
    <row r="267" spans="2:69">
      <c r="B267" s="104"/>
      <c r="C267" s="155"/>
      <c r="D267" s="104"/>
      <c r="E267" s="104"/>
      <c r="F267" s="104"/>
      <c r="G267" s="104"/>
      <c r="H267" s="104"/>
      <c r="I267" s="104"/>
      <c r="J267" s="104"/>
      <c r="K267" s="104"/>
      <c r="L267" s="104"/>
      <c r="M267" s="147"/>
      <c r="N267" s="104"/>
      <c r="O267" s="104"/>
      <c r="P267" s="104"/>
      <c r="Q267" s="104"/>
      <c r="R267" s="104"/>
      <c r="S267" s="104"/>
      <c r="T267" s="104"/>
      <c r="U267" s="104"/>
      <c r="V267" s="104"/>
      <c r="W267" s="104"/>
      <c r="X267" s="104"/>
      <c r="Y267" s="104"/>
      <c r="Z267" s="104"/>
      <c r="AA267" s="104"/>
      <c r="AB267" s="10"/>
      <c r="AC267" s="104"/>
      <c r="AD267" s="10"/>
      <c r="AE267" s="147"/>
      <c r="AF267" s="104"/>
      <c r="AG267" s="104"/>
      <c r="AH267" s="104"/>
      <c r="AI267" s="104"/>
      <c r="AJ267" s="104"/>
      <c r="AK267" s="104"/>
      <c r="AL267" s="104"/>
      <c r="AM267" s="104"/>
      <c r="AN267" s="104"/>
      <c r="AO267" s="104"/>
      <c r="AP267" s="104"/>
      <c r="AQ267" s="104"/>
      <c r="AR267" s="104"/>
      <c r="AS267" s="104"/>
      <c r="AT267" s="104"/>
      <c r="AU267" s="104"/>
      <c r="AV267" s="104"/>
      <c r="AW267" s="104"/>
      <c r="AX267" s="104"/>
      <c r="AY267" s="104"/>
      <c r="AZ267" s="104"/>
      <c r="BA267" s="104"/>
      <c r="BB267" s="104"/>
      <c r="BC267" s="104"/>
      <c r="BD267" s="104"/>
      <c r="BE267" s="104"/>
      <c r="BF267" s="104"/>
      <c r="BG267" s="104"/>
      <c r="BH267" s="104"/>
      <c r="BI267" s="104"/>
      <c r="BJ267" s="104"/>
      <c r="BK267" s="104"/>
      <c r="BL267" s="104"/>
      <c r="BM267" s="104"/>
      <c r="BN267" s="104"/>
      <c r="BO267" s="104"/>
      <c r="BP267" s="104"/>
      <c r="BQ267" s="104"/>
    </row>
    <row r="268" spans="2:69">
      <c r="B268" s="104"/>
      <c r="C268" s="155"/>
      <c r="D268" s="104"/>
      <c r="E268" s="104"/>
      <c r="F268" s="104"/>
      <c r="G268" s="104"/>
      <c r="H268" s="104"/>
      <c r="I268" s="104"/>
      <c r="J268" s="104"/>
      <c r="K268" s="104"/>
      <c r="L268" s="104"/>
      <c r="M268" s="147"/>
      <c r="N268" s="104"/>
      <c r="O268" s="104"/>
      <c r="P268" s="104"/>
      <c r="Q268" s="104"/>
      <c r="R268" s="104"/>
      <c r="S268" s="104"/>
      <c r="T268" s="104"/>
      <c r="U268" s="104"/>
      <c r="V268" s="104"/>
      <c r="W268" s="104"/>
      <c r="X268" s="104"/>
      <c r="Y268" s="104"/>
      <c r="Z268" s="104"/>
      <c r="AA268" s="104"/>
      <c r="AB268" s="10"/>
      <c r="AC268" s="104"/>
      <c r="AD268" s="10"/>
      <c r="AE268" s="147"/>
      <c r="AF268" s="104"/>
      <c r="AG268" s="104"/>
      <c r="AH268" s="104"/>
      <c r="AI268" s="104"/>
      <c r="AJ268" s="104"/>
      <c r="AK268" s="104"/>
      <c r="AL268" s="104"/>
      <c r="AM268" s="104"/>
      <c r="AN268" s="104"/>
      <c r="AO268" s="104"/>
      <c r="AP268" s="104"/>
      <c r="AQ268" s="104"/>
      <c r="AR268" s="104"/>
      <c r="AS268" s="104"/>
      <c r="AT268" s="104"/>
      <c r="AU268" s="104"/>
      <c r="AV268" s="104"/>
      <c r="AW268" s="104"/>
      <c r="AX268" s="104"/>
      <c r="AY268" s="104"/>
      <c r="AZ268" s="104"/>
      <c r="BA268" s="104"/>
      <c r="BB268" s="104"/>
      <c r="BC268" s="104"/>
      <c r="BD268" s="104"/>
      <c r="BE268" s="104"/>
      <c r="BF268" s="104"/>
      <c r="BG268" s="104"/>
      <c r="BH268" s="104"/>
      <c r="BI268" s="104"/>
      <c r="BJ268" s="104"/>
      <c r="BK268" s="104"/>
      <c r="BL268" s="104"/>
      <c r="BM268" s="104"/>
      <c r="BN268" s="104"/>
      <c r="BO268" s="104"/>
      <c r="BP268" s="104"/>
      <c r="BQ268" s="104"/>
    </row>
    <row r="269" spans="2:69">
      <c r="B269" s="104"/>
      <c r="C269" s="155"/>
      <c r="D269" s="104"/>
      <c r="E269" s="104"/>
      <c r="F269" s="104"/>
      <c r="G269" s="104"/>
      <c r="H269" s="104"/>
      <c r="I269" s="104"/>
      <c r="J269" s="104"/>
      <c r="K269" s="104"/>
      <c r="L269" s="104"/>
      <c r="M269" s="147"/>
      <c r="N269" s="104"/>
      <c r="O269" s="104"/>
      <c r="P269" s="104"/>
      <c r="Q269" s="104"/>
      <c r="R269" s="104"/>
      <c r="S269" s="104"/>
      <c r="T269" s="104"/>
      <c r="U269" s="104"/>
      <c r="V269" s="104"/>
      <c r="W269" s="104"/>
      <c r="X269" s="104"/>
      <c r="Y269" s="104"/>
      <c r="Z269" s="104"/>
      <c r="AA269" s="104"/>
      <c r="AB269" s="10"/>
      <c r="AC269" s="104"/>
      <c r="AD269" s="10"/>
      <c r="AE269" s="147"/>
      <c r="AF269" s="104"/>
      <c r="AG269" s="104"/>
      <c r="AH269" s="104"/>
      <c r="AI269" s="104"/>
      <c r="AJ269" s="104"/>
      <c r="AK269" s="104"/>
      <c r="AL269" s="104"/>
      <c r="AM269" s="104"/>
      <c r="AN269" s="104"/>
      <c r="AO269" s="104"/>
      <c r="AP269" s="104"/>
      <c r="AQ269" s="104"/>
      <c r="AR269" s="104"/>
      <c r="AS269" s="104"/>
      <c r="AT269" s="104"/>
      <c r="AU269" s="104"/>
      <c r="AV269" s="104"/>
      <c r="AW269" s="104"/>
      <c r="AX269" s="104"/>
      <c r="AY269" s="104"/>
      <c r="AZ269" s="104"/>
      <c r="BA269" s="104"/>
      <c r="BB269" s="104"/>
      <c r="BC269" s="104"/>
      <c r="BD269" s="104"/>
      <c r="BE269" s="104"/>
      <c r="BF269" s="104"/>
      <c r="BG269" s="104"/>
      <c r="BH269" s="104"/>
      <c r="BI269" s="104"/>
      <c r="BJ269" s="104"/>
      <c r="BK269" s="104"/>
      <c r="BL269" s="104"/>
      <c r="BM269" s="104"/>
      <c r="BN269" s="104"/>
      <c r="BO269" s="104"/>
      <c r="BP269" s="104"/>
      <c r="BQ269" s="104"/>
    </row>
    <row r="270" spans="2:69">
      <c r="B270" s="104"/>
      <c r="C270" s="155"/>
      <c r="D270" s="104"/>
      <c r="E270" s="104"/>
      <c r="F270" s="104"/>
      <c r="G270" s="104"/>
      <c r="H270" s="104"/>
      <c r="I270" s="104"/>
      <c r="J270" s="104"/>
      <c r="K270" s="104"/>
      <c r="L270" s="104"/>
      <c r="M270" s="147"/>
      <c r="N270" s="104"/>
      <c r="O270" s="104"/>
      <c r="P270" s="104"/>
      <c r="Q270" s="104"/>
      <c r="R270" s="104"/>
      <c r="S270" s="104"/>
      <c r="T270" s="104"/>
      <c r="U270" s="104"/>
      <c r="V270" s="104"/>
      <c r="W270" s="104"/>
      <c r="X270" s="104"/>
      <c r="Y270" s="104"/>
      <c r="Z270" s="104"/>
      <c r="AA270" s="104"/>
      <c r="AB270" s="10"/>
      <c r="AC270" s="104"/>
      <c r="AD270" s="10"/>
      <c r="AE270" s="147"/>
      <c r="AF270" s="104"/>
      <c r="AG270" s="104"/>
      <c r="AH270" s="104"/>
      <c r="AI270" s="104"/>
      <c r="AJ270" s="104"/>
      <c r="AK270" s="104"/>
      <c r="AL270" s="104"/>
      <c r="AM270" s="104"/>
      <c r="AN270" s="104"/>
      <c r="AO270" s="104"/>
      <c r="AP270" s="104"/>
      <c r="AQ270" s="104"/>
      <c r="AR270" s="104"/>
      <c r="AS270" s="104"/>
      <c r="AT270" s="104"/>
      <c r="AU270" s="104"/>
      <c r="AV270" s="104"/>
      <c r="AW270" s="104"/>
      <c r="AX270" s="104"/>
      <c r="AY270" s="104"/>
      <c r="AZ270" s="104"/>
      <c r="BA270" s="104"/>
      <c r="BB270" s="104"/>
      <c r="BC270" s="104"/>
      <c r="BD270" s="104"/>
      <c r="BE270" s="104"/>
      <c r="BF270" s="104"/>
      <c r="BG270" s="104"/>
      <c r="BH270" s="104"/>
      <c r="BI270" s="104"/>
      <c r="BJ270" s="104"/>
      <c r="BK270" s="104"/>
      <c r="BL270" s="104"/>
      <c r="BM270" s="104"/>
      <c r="BN270" s="104"/>
      <c r="BO270" s="104"/>
      <c r="BP270" s="104"/>
      <c r="BQ270" s="104"/>
    </row>
    <row r="271" spans="2:69">
      <c r="B271" s="104"/>
      <c r="C271" s="155"/>
      <c r="D271" s="104"/>
      <c r="E271" s="104"/>
      <c r="F271" s="104"/>
      <c r="G271" s="104"/>
      <c r="H271" s="104"/>
      <c r="I271" s="104"/>
      <c r="J271" s="104"/>
      <c r="K271" s="104"/>
      <c r="L271" s="104"/>
      <c r="M271" s="147"/>
      <c r="N271" s="104"/>
      <c r="O271" s="104"/>
      <c r="P271" s="104"/>
      <c r="Q271" s="104"/>
      <c r="R271" s="104"/>
      <c r="S271" s="104"/>
      <c r="T271" s="104"/>
      <c r="U271" s="104"/>
      <c r="V271" s="104"/>
      <c r="W271" s="104"/>
      <c r="X271" s="104"/>
      <c r="Y271" s="104"/>
      <c r="Z271" s="104"/>
      <c r="AA271" s="104"/>
      <c r="AB271" s="10"/>
      <c r="AC271" s="104"/>
      <c r="AD271" s="10"/>
      <c r="AE271" s="147"/>
      <c r="AF271" s="104"/>
      <c r="AG271" s="104"/>
      <c r="AH271" s="104"/>
      <c r="AI271" s="104"/>
      <c r="AJ271" s="104"/>
      <c r="AK271" s="104"/>
      <c r="AL271" s="104"/>
      <c r="AM271" s="104"/>
      <c r="AN271" s="104"/>
      <c r="AO271" s="104"/>
      <c r="AP271" s="104"/>
      <c r="AQ271" s="104"/>
      <c r="AR271" s="104"/>
      <c r="AS271" s="104"/>
      <c r="AT271" s="104"/>
      <c r="AU271" s="104"/>
      <c r="AV271" s="104"/>
      <c r="AW271" s="104"/>
      <c r="AX271" s="104"/>
      <c r="AY271" s="104"/>
      <c r="AZ271" s="104"/>
      <c r="BA271" s="104"/>
      <c r="BB271" s="104"/>
      <c r="BC271" s="104"/>
      <c r="BD271" s="104"/>
      <c r="BE271" s="104"/>
      <c r="BF271" s="104"/>
      <c r="BG271" s="104"/>
      <c r="BH271" s="104"/>
      <c r="BI271" s="104"/>
      <c r="BJ271" s="104"/>
      <c r="BK271" s="104"/>
      <c r="BL271" s="104"/>
      <c r="BM271" s="104"/>
      <c r="BN271" s="104"/>
      <c r="BO271" s="104"/>
      <c r="BP271" s="104"/>
      <c r="BQ271" s="104"/>
    </row>
    <row r="272" spans="2:69">
      <c r="B272" s="104"/>
      <c r="C272" s="155"/>
      <c r="D272" s="104"/>
      <c r="E272" s="104"/>
      <c r="F272" s="104"/>
      <c r="G272" s="104"/>
      <c r="H272" s="104"/>
      <c r="I272" s="104"/>
      <c r="J272" s="104"/>
      <c r="K272" s="104"/>
      <c r="L272" s="104"/>
      <c r="M272" s="147"/>
      <c r="N272" s="104"/>
      <c r="O272" s="104"/>
      <c r="P272" s="104"/>
      <c r="Q272" s="104"/>
      <c r="R272" s="104"/>
      <c r="S272" s="104"/>
      <c r="T272" s="104"/>
      <c r="U272" s="104"/>
      <c r="V272" s="104"/>
      <c r="W272" s="104"/>
      <c r="X272" s="104"/>
      <c r="Y272" s="104"/>
      <c r="Z272" s="104"/>
      <c r="AA272" s="104"/>
      <c r="AB272" s="10"/>
      <c r="AC272" s="104"/>
      <c r="AD272" s="10"/>
      <c r="AE272" s="147"/>
      <c r="AF272" s="104"/>
      <c r="AG272" s="104"/>
      <c r="AH272" s="104"/>
      <c r="AI272" s="104"/>
      <c r="AJ272" s="104"/>
      <c r="AK272" s="104"/>
      <c r="AL272" s="104"/>
      <c r="AM272" s="104"/>
      <c r="AN272" s="104"/>
      <c r="AO272" s="104"/>
      <c r="AP272" s="104"/>
      <c r="AQ272" s="104"/>
      <c r="AR272" s="104"/>
      <c r="AS272" s="104"/>
      <c r="AT272" s="104"/>
      <c r="AU272" s="104"/>
      <c r="AV272" s="104"/>
      <c r="AW272" s="104"/>
      <c r="AX272" s="104"/>
      <c r="AY272" s="104"/>
      <c r="AZ272" s="104"/>
      <c r="BA272" s="104"/>
      <c r="BB272" s="104"/>
      <c r="BC272" s="104"/>
      <c r="BD272" s="104"/>
      <c r="BE272" s="104"/>
      <c r="BF272" s="104"/>
      <c r="BG272" s="104"/>
      <c r="BH272" s="104"/>
      <c r="BI272" s="104"/>
      <c r="BJ272" s="104"/>
      <c r="BK272" s="104"/>
      <c r="BL272" s="104"/>
      <c r="BM272" s="104"/>
      <c r="BN272" s="104"/>
      <c r="BO272" s="104"/>
      <c r="BP272" s="104"/>
      <c r="BQ272" s="104"/>
    </row>
    <row r="273" spans="2:69">
      <c r="B273" s="104"/>
      <c r="C273" s="155"/>
      <c r="D273" s="104"/>
      <c r="E273" s="104"/>
      <c r="F273" s="104"/>
      <c r="G273" s="104"/>
      <c r="H273" s="104"/>
      <c r="I273" s="104"/>
      <c r="J273" s="104"/>
      <c r="K273" s="104"/>
      <c r="L273" s="104"/>
      <c r="M273" s="147"/>
      <c r="N273" s="104"/>
      <c r="O273" s="104"/>
      <c r="P273" s="104"/>
      <c r="Q273" s="104"/>
      <c r="R273" s="104"/>
      <c r="S273" s="104"/>
      <c r="T273" s="104"/>
      <c r="U273" s="104"/>
      <c r="V273" s="104"/>
      <c r="W273" s="104"/>
      <c r="X273" s="104"/>
      <c r="Y273" s="104"/>
      <c r="Z273" s="104"/>
      <c r="AA273" s="104"/>
      <c r="AB273" s="10"/>
      <c r="AC273" s="104"/>
      <c r="AD273" s="10"/>
      <c r="AE273" s="147"/>
      <c r="AF273" s="104"/>
      <c r="AG273" s="104"/>
      <c r="AH273" s="104"/>
      <c r="AI273" s="104"/>
      <c r="AJ273" s="104"/>
      <c r="AK273" s="104"/>
      <c r="AL273" s="104"/>
      <c r="AM273" s="104"/>
      <c r="AN273" s="104"/>
      <c r="AO273" s="104"/>
      <c r="AP273" s="104"/>
      <c r="AQ273" s="104"/>
      <c r="AR273" s="104"/>
      <c r="AS273" s="104"/>
      <c r="AT273" s="104"/>
      <c r="AU273" s="104"/>
      <c r="AV273" s="104"/>
      <c r="AW273" s="104"/>
      <c r="AX273" s="104"/>
      <c r="AY273" s="104"/>
      <c r="AZ273" s="104"/>
      <c r="BA273" s="104"/>
      <c r="BB273" s="104"/>
      <c r="BC273" s="104"/>
      <c r="BD273" s="104"/>
      <c r="BE273" s="104"/>
      <c r="BF273" s="104"/>
      <c r="BG273" s="104"/>
      <c r="BH273" s="104"/>
      <c r="BI273" s="104"/>
      <c r="BJ273" s="104"/>
      <c r="BK273" s="104"/>
      <c r="BL273" s="104"/>
      <c r="BM273" s="104"/>
      <c r="BN273" s="104"/>
      <c r="BO273" s="104"/>
      <c r="BP273" s="104"/>
      <c r="BQ273" s="104"/>
    </row>
    <row r="274" spans="2:69">
      <c r="B274" s="104"/>
      <c r="C274" s="155"/>
      <c r="D274" s="104"/>
      <c r="E274" s="104"/>
      <c r="F274" s="104"/>
      <c r="G274" s="104"/>
      <c r="H274" s="104"/>
      <c r="I274" s="104"/>
      <c r="J274" s="104"/>
      <c r="K274" s="104"/>
      <c r="L274" s="104"/>
      <c r="M274" s="147"/>
      <c r="N274" s="104"/>
      <c r="O274" s="104"/>
      <c r="P274" s="104"/>
      <c r="Q274" s="104"/>
      <c r="R274" s="104"/>
      <c r="S274" s="104"/>
      <c r="T274" s="104"/>
      <c r="U274" s="104"/>
      <c r="V274" s="104"/>
      <c r="W274" s="104"/>
      <c r="X274" s="104"/>
      <c r="Y274" s="104"/>
      <c r="Z274" s="104"/>
      <c r="AA274" s="104"/>
      <c r="AB274" s="10"/>
      <c r="AC274" s="104"/>
      <c r="AD274" s="10"/>
      <c r="AE274" s="147"/>
      <c r="AF274" s="104"/>
      <c r="AG274" s="104"/>
      <c r="AH274" s="104"/>
      <c r="AI274" s="104"/>
      <c r="AJ274" s="104"/>
      <c r="AK274" s="104"/>
      <c r="AL274" s="104"/>
      <c r="AM274" s="104"/>
      <c r="AN274" s="104"/>
      <c r="AO274" s="104"/>
      <c r="AP274" s="104"/>
      <c r="AQ274" s="104"/>
      <c r="AR274" s="104"/>
      <c r="AS274" s="104"/>
      <c r="AT274" s="104"/>
      <c r="AU274" s="104"/>
      <c r="AV274" s="104"/>
      <c r="AW274" s="104"/>
      <c r="AX274" s="104"/>
      <c r="AY274" s="104"/>
      <c r="AZ274" s="104"/>
      <c r="BA274" s="104"/>
      <c r="BB274" s="104"/>
      <c r="BC274" s="104"/>
      <c r="BD274" s="104"/>
      <c r="BE274" s="104"/>
      <c r="BF274" s="104"/>
      <c r="BG274" s="104"/>
      <c r="BH274" s="104"/>
      <c r="BI274" s="104"/>
      <c r="BJ274" s="104"/>
      <c r="BK274" s="104"/>
      <c r="BL274" s="104"/>
      <c r="BM274" s="104"/>
      <c r="BN274" s="104"/>
      <c r="BO274" s="104"/>
      <c r="BP274" s="104"/>
      <c r="BQ274" s="104"/>
    </row>
    <row r="275" spans="2:69">
      <c r="B275" s="104"/>
      <c r="C275" s="155"/>
      <c r="D275" s="104"/>
      <c r="E275" s="104"/>
      <c r="F275" s="104"/>
      <c r="G275" s="104"/>
      <c r="H275" s="104"/>
      <c r="I275" s="104"/>
      <c r="J275" s="104"/>
      <c r="K275" s="104"/>
      <c r="L275" s="104"/>
      <c r="M275" s="147"/>
      <c r="N275" s="104"/>
      <c r="O275" s="104"/>
      <c r="P275" s="104"/>
      <c r="Q275" s="104"/>
      <c r="R275" s="104"/>
      <c r="S275" s="104"/>
      <c r="T275" s="104"/>
      <c r="U275" s="104"/>
      <c r="V275" s="104"/>
      <c r="W275" s="104"/>
      <c r="X275" s="104"/>
      <c r="Y275" s="104"/>
      <c r="Z275" s="104"/>
      <c r="AA275" s="104"/>
      <c r="AB275" s="10"/>
      <c r="AC275" s="104"/>
      <c r="AD275" s="10"/>
      <c r="AE275" s="147"/>
      <c r="AF275" s="104"/>
      <c r="AG275" s="104"/>
      <c r="AH275" s="104"/>
      <c r="AI275" s="104"/>
      <c r="AJ275" s="104"/>
      <c r="AK275" s="104"/>
      <c r="AL275" s="104"/>
      <c r="AM275" s="104"/>
      <c r="AN275" s="104"/>
      <c r="AO275" s="104"/>
      <c r="AP275" s="104"/>
      <c r="AQ275" s="104"/>
      <c r="AR275" s="104"/>
      <c r="AS275" s="104"/>
      <c r="AT275" s="104"/>
      <c r="AU275" s="104"/>
      <c r="AV275" s="104"/>
      <c r="AW275" s="104"/>
      <c r="AX275" s="104"/>
      <c r="AY275" s="104"/>
      <c r="AZ275" s="104"/>
      <c r="BA275" s="104"/>
      <c r="BB275" s="104"/>
      <c r="BC275" s="104"/>
      <c r="BD275" s="104"/>
      <c r="BE275" s="104"/>
      <c r="BF275" s="104"/>
      <c r="BG275" s="104"/>
      <c r="BH275" s="104"/>
      <c r="BI275" s="104"/>
      <c r="BJ275" s="104"/>
      <c r="BK275" s="104"/>
      <c r="BL275" s="104"/>
      <c r="BM275" s="104"/>
      <c r="BN275" s="104"/>
      <c r="BO275" s="104"/>
      <c r="BP275" s="104"/>
      <c r="BQ275" s="104"/>
    </row>
    <row r="276" spans="2:69">
      <c r="B276" s="104"/>
      <c r="C276" s="155"/>
      <c r="D276" s="104"/>
      <c r="E276" s="104"/>
      <c r="F276" s="104"/>
      <c r="G276" s="104"/>
      <c r="H276" s="104"/>
      <c r="I276" s="104"/>
      <c r="J276" s="104"/>
      <c r="K276" s="104"/>
      <c r="L276" s="104"/>
      <c r="M276" s="147"/>
      <c r="N276" s="104"/>
      <c r="O276" s="104"/>
      <c r="P276" s="104"/>
      <c r="Q276" s="104"/>
      <c r="R276" s="104"/>
      <c r="S276" s="104"/>
      <c r="T276" s="104"/>
      <c r="U276" s="104"/>
      <c r="V276" s="104"/>
      <c r="W276" s="104"/>
      <c r="X276" s="104"/>
      <c r="Y276" s="104"/>
      <c r="Z276" s="104"/>
      <c r="AA276" s="104"/>
      <c r="AB276" s="10"/>
      <c r="AC276" s="104"/>
      <c r="AD276" s="10"/>
      <c r="AE276" s="147"/>
      <c r="AF276" s="104"/>
      <c r="AG276" s="104"/>
      <c r="AH276" s="104"/>
      <c r="AI276" s="104"/>
      <c r="AJ276" s="104"/>
      <c r="AK276" s="104"/>
      <c r="AL276" s="104"/>
      <c r="AM276" s="104"/>
      <c r="AN276" s="104"/>
      <c r="AO276" s="104"/>
      <c r="AP276" s="104"/>
      <c r="AQ276" s="104"/>
      <c r="AR276" s="104"/>
      <c r="AS276" s="104"/>
      <c r="AT276" s="104"/>
      <c r="AU276" s="104"/>
      <c r="AV276" s="104"/>
      <c r="AW276" s="104"/>
      <c r="AX276" s="104"/>
      <c r="AY276" s="104"/>
      <c r="AZ276" s="104"/>
      <c r="BA276" s="104"/>
      <c r="BB276" s="104"/>
      <c r="BC276" s="104"/>
      <c r="BD276" s="104"/>
      <c r="BE276" s="104"/>
      <c r="BF276" s="104"/>
      <c r="BG276" s="104"/>
      <c r="BH276" s="104"/>
      <c r="BI276" s="104"/>
      <c r="BJ276" s="104"/>
      <c r="BK276" s="104"/>
      <c r="BL276" s="104"/>
      <c r="BM276" s="104"/>
      <c r="BN276" s="104"/>
      <c r="BO276" s="104"/>
      <c r="BP276" s="104"/>
      <c r="BQ276" s="104"/>
    </row>
    <row r="277" spans="2:69">
      <c r="B277" s="104"/>
      <c r="C277" s="155"/>
      <c r="D277" s="104"/>
      <c r="E277" s="104"/>
      <c r="F277" s="104"/>
      <c r="G277" s="104"/>
      <c r="H277" s="104"/>
      <c r="I277" s="104"/>
      <c r="J277" s="104"/>
      <c r="K277" s="104"/>
      <c r="L277" s="104"/>
      <c r="M277" s="147"/>
      <c r="N277" s="104"/>
      <c r="O277" s="104"/>
      <c r="P277" s="104"/>
      <c r="Q277" s="104"/>
      <c r="R277" s="104"/>
      <c r="S277" s="104"/>
      <c r="T277" s="104"/>
      <c r="U277" s="104"/>
      <c r="V277" s="104"/>
      <c r="W277" s="104"/>
      <c r="X277" s="104"/>
      <c r="Y277" s="104"/>
      <c r="Z277" s="104"/>
      <c r="AA277" s="104"/>
      <c r="AB277" s="10"/>
      <c r="AC277" s="104"/>
      <c r="AD277" s="10"/>
      <c r="AE277" s="147"/>
      <c r="AF277" s="104"/>
      <c r="AG277" s="104"/>
      <c r="AH277" s="104"/>
      <c r="AI277" s="104"/>
      <c r="AJ277" s="104"/>
      <c r="AK277" s="104"/>
      <c r="AL277" s="104"/>
      <c r="AM277" s="104"/>
      <c r="AN277" s="104"/>
      <c r="AO277" s="104"/>
      <c r="AP277" s="104"/>
      <c r="AQ277" s="104"/>
      <c r="AR277" s="104"/>
      <c r="AS277" s="104"/>
      <c r="AT277" s="104"/>
      <c r="AU277" s="104"/>
      <c r="AV277" s="104"/>
      <c r="AW277" s="104"/>
      <c r="AX277" s="104"/>
      <c r="AY277" s="104"/>
      <c r="AZ277" s="104"/>
      <c r="BA277" s="104"/>
      <c r="BB277" s="104"/>
      <c r="BC277" s="104"/>
      <c r="BD277" s="104"/>
      <c r="BE277" s="104"/>
      <c r="BF277" s="104"/>
      <c r="BG277" s="104"/>
      <c r="BH277" s="104"/>
      <c r="BI277" s="104"/>
      <c r="BJ277" s="104"/>
      <c r="BK277" s="104"/>
      <c r="BL277" s="104"/>
      <c r="BM277" s="104"/>
      <c r="BN277" s="104"/>
      <c r="BO277" s="104"/>
      <c r="BP277" s="104"/>
      <c r="BQ277" s="104"/>
    </row>
    <row r="278" spans="2:69">
      <c r="B278" s="104"/>
      <c r="C278" s="155"/>
      <c r="D278" s="104"/>
      <c r="E278" s="104"/>
      <c r="F278" s="104"/>
      <c r="G278" s="104"/>
      <c r="H278" s="104"/>
      <c r="I278" s="104"/>
      <c r="J278" s="104"/>
      <c r="K278" s="104"/>
      <c r="L278" s="104"/>
      <c r="M278" s="147"/>
      <c r="N278" s="104"/>
      <c r="O278" s="104"/>
      <c r="P278" s="104"/>
      <c r="Q278" s="104"/>
      <c r="R278" s="104"/>
      <c r="S278" s="104"/>
      <c r="T278" s="104"/>
      <c r="U278" s="104"/>
      <c r="V278" s="104"/>
      <c r="W278" s="104"/>
      <c r="X278" s="104"/>
      <c r="Y278" s="104"/>
      <c r="Z278" s="104"/>
      <c r="AA278" s="104"/>
      <c r="AB278" s="10"/>
      <c r="AC278" s="104"/>
      <c r="AD278" s="10"/>
      <c r="AE278" s="147"/>
      <c r="AF278" s="104"/>
      <c r="AG278" s="104"/>
      <c r="AH278" s="104"/>
      <c r="AI278" s="104"/>
      <c r="AJ278" s="104"/>
      <c r="AK278" s="104"/>
      <c r="AL278" s="104"/>
      <c r="AM278" s="104"/>
      <c r="AN278" s="104"/>
      <c r="AO278" s="104"/>
      <c r="AP278" s="104"/>
      <c r="AQ278" s="104"/>
      <c r="AR278" s="104"/>
      <c r="AS278" s="104"/>
      <c r="AT278" s="104"/>
      <c r="AU278" s="104"/>
      <c r="AV278" s="104"/>
      <c r="AW278" s="104"/>
      <c r="AX278" s="104"/>
      <c r="AY278" s="104"/>
      <c r="AZ278" s="104"/>
      <c r="BA278" s="104"/>
      <c r="BB278" s="104"/>
      <c r="BC278" s="104"/>
      <c r="BD278" s="104"/>
      <c r="BE278" s="104"/>
      <c r="BF278" s="104"/>
      <c r="BG278" s="104"/>
      <c r="BH278" s="104"/>
      <c r="BI278" s="104"/>
      <c r="BJ278" s="104"/>
      <c r="BK278" s="104"/>
      <c r="BL278" s="104"/>
      <c r="BM278" s="104"/>
      <c r="BN278" s="104"/>
      <c r="BO278" s="104"/>
      <c r="BP278" s="104"/>
      <c r="BQ278" s="104"/>
    </row>
    <row r="279" spans="2:69">
      <c r="B279" s="104"/>
      <c r="C279" s="155"/>
      <c r="D279" s="104"/>
      <c r="E279" s="104"/>
      <c r="F279" s="104"/>
      <c r="G279" s="104"/>
      <c r="H279" s="104"/>
      <c r="I279" s="104"/>
      <c r="J279" s="104"/>
      <c r="K279" s="104"/>
      <c r="L279" s="104"/>
      <c r="M279" s="147"/>
      <c r="N279" s="104"/>
      <c r="O279" s="104"/>
      <c r="P279" s="104"/>
      <c r="Q279" s="104"/>
      <c r="R279" s="104"/>
      <c r="S279" s="104"/>
      <c r="T279" s="104"/>
      <c r="U279" s="104"/>
      <c r="V279" s="104"/>
      <c r="W279" s="104"/>
      <c r="X279" s="104"/>
      <c r="Y279" s="104"/>
      <c r="Z279" s="104"/>
      <c r="AA279" s="104"/>
      <c r="AB279" s="10"/>
      <c r="AC279" s="104"/>
      <c r="AD279" s="10"/>
      <c r="AE279" s="147"/>
      <c r="AF279" s="104"/>
      <c r="AG279" s="104"/>
      <c r="AH279" s="104"/>
      <c r="AI279" s="104"/>
      <c r="AJ279" s="104"/>
      <c r="AK279" s="104"/>
      <c r="AL279" s="104"/>
      <c r="AM279" s="104"/>
      <c r="AN279" s="104"/>
      <c r="AO279" s="104"/>
      <c r="AP279" s="104"/>
      <c r="AQ279" s="104"/>
      <c r="AR279" s="104"/>
      <c r="AS279" s="104"/>
      <c r="AT279" s="104"/>
      <c r="AU279" s="104"/>
      <c r="AV279" s="104"/>
      <c r="AW279" s="104"/>
      <c r="AX279" s="104"/>
      <c r="AY279" s="104"/>
      <c r="AZ279" s="104"/>
      <c r="BA279" s="104"/>
      <c r="BB279" s="104"/>
      <c r="BC279" s="104"/>
      <c r="BD279" s="104"/>
      <c r="BE279" s="104"/>
      <c r="BF279" s="104"/>
      <c r="BG279" s="104"/>
      <c r="BH279" s="104"/>
      <c r="BI279" s="104"/>
      <c r="BJ279" s="104"/>
      <c r="BK279" s="104"/>
      <c r="BL279" s="104"/>
      <c r="BM279" s="104"/>
      <c r="BN279" s="104"/>
      <c r="BO279" s="104"/>
      <c r="BP279" s="104"/>
      <c r="BQ279" s="104"/>
    </row>
    <row r="280" spans="2:69">
      <c r="B280" s="104"/>
      <c r="C280" s="155"/>
      <c r="D280" s="104"/>
      <c r="E280" s="104"/>
      <c r="F280" s="104"/>
      <c r="G280" s="104"/>
      <c r="H280" s="104"/>
      <c r="I280" s="104"/>
      <c r="J280" s="104"/>
      <c r="K280" s="104"/>
      <c r="L280" s="104"/>
      <c r="M280" s="147"/>
      <c r="N280" s="104"/>
      <c r="O280" s="104"/>
      <c r="P280" s="104"/>
      <c r="Q280" s="104"/>
      <c r="R280" s="104"/>
      <c r="S280" s="104"/>
      <c r="T280" s="104"/>
      <c r="U280" s="104"/>
      <c r="V280" s="104"/>
      <c r="W280" s="104"/>
      <c r="X280" s="104"/>
      <c r="Y280" s="104"/>
      <c r="Z280" s="104"/>
      <c r="AA280" s="104"/>
      <c r="AB280" s="10"/>
      <c r="AC280" s="104"/>
      <c r="AD280" s="10"/>
      <c r="AE280" s="147"/>
      <c r="AF280" s="104"/>
      <c r="AG280" s="104"/>
      <c r="AH280" s="104"/>
      <c r="AI280" s="104"/>
      <c r="AJ280" s="104"/>
      <c r="AK280" s="104"/>
      <c r="AL280" s="104"/>
      <c r="AM280" s="104"/>
      <c r="AN280" s="104"/>
      <c r="AO280" s="104"/>
      <c r="AP280" s="104"/>
      <c r="AQ280" s="104"/>
      <c r="AR280" s="104"/>
      <c r="AS280" s="104"/>
      <c r="AT280" s="104"/>
      <c r="AU280" s="104"/>
      <c r="AV280" s="104"/>
      <c r="AW280" s="104"/>
      <c r="AX280" s="104"/>
      <c r="AY280" s="104"/>
      <c r="AZ280" s="104"/>
      <c r="BA280" s="104"/>
      <c r="BB280" s="104"/>
      <c r="BC280" s="104"/>
      <c r="BD280" s="104"/>
      <c r="BE280" s="104"/>
      <c r="BF280" s="104"/>
      <c r="BG280" s="104"/>
      <c r="BH280" s="104"/>
      <c r="BI280" s="104"/>
      <c r="BJ280" s="104"/>
      <c r="BK280" s="104"/>
      <c r="BL280" s="104"/>
      <c r="BM280" s="104"/>
      <c r="BN280" s="104"/>
      <c r="BO280" s="104"/>
      <c r="BP280" s="104"/>
      <c r="BQ280" s="104"/>
    </row>
    <row r="281" spans="2:69">
      <c r="B281" s="104"/>
      <c r="C281" s="155"/>
      <c r="D281" s="104"/>
      <c r="E281" s="104"/>
      <c r="F281" s="104"/>
      <c r="G281" s="104"/>
      <c r="H281" s="104"/>
      <c r="I281" s="104"/>
      <c r="J281" s="104"/>
      <c r="K281" s="104"/>
      <c r="L281" s="104"/>
      <c r="M281" s="147"/>
      <c r="N281" s="104"/>
      <c r="O281" s="104"/>
      <c r="P281" s="104"/>
      <c r="Q281" s="104"/>
      <c r="R281" s="104"/>
      <c r="S281" s="104"/>
      <c r="T281" s="104"/>
      <c r="U281" s="104"/>
      <c r="V281" s="104"/>
      <c r="W281" s="104"/>
      <c r="X281" s="104"/>
      <c r="Y281" s="104"/>
      <c r="Z281" s="104"/>
      <c r="AA281" s="104"/>
      <c r="AB281" s="10"/>
      <c r="AC281" s="104"/>
      <c r="AD281" s="10"/>
      <c r="AE281" s="147"/>
      <c r="AF281" s="104"/>
      <c r="AG281" s="104"/>
      <c r="AH281" s="104"/>
      <c r="AI281" s="104"/>
      <c r="AJ281" s="104"/>
      <c r="AK281" s="104"/>
      <c r="AL281" s="104"/>
      <c r="AM281" s="104"/>
      <c r="AN281" s="104"/>
      <c r="AO281" s="104"/>
      <c r="AP281" s="104"/>
      <c r="AQ281" s="104"/>
      <c r="AR281" s="104"/>
      <c r="AS281" s="104"/>
      <c r="AT281" s="104"/>
      <c r="AU281" s="104"/>
      <c r="AV281" s="104"/>
      <c r="AW281" s="104"/>
      <c r="AX281" s="104"/>
      <c r="AY281" s="104"/>
      <c r="AZ281" s="104"/>
      <c r="BA281" s="104"/>
      <c r="BB281" s="104"/>
      <c r="BC281" s="104"/>
      <c r="BD281" s="104"/>
      <c r="BE281" s="104"/>
      <c r="BF281" s="104"/>
      <c r="BG281" s="104"/>
      <c r="BH281" s="104"/>
      <c r="BI281" s="104"/>
      <c r="BJ281" s="104"/>
      <c r="BK281" s="104"/>
      <c r="BL281" s="104"/>
      <c r="BM281" s="104"/>
      <c r="BN281" s="104"/>
      <c r="BO281" s="104"/>
      <c r="BP281" s="104"/>
      <c r="BQ281" s="104"/>
    </row>
    <row r="282" spans="2:69">
      <c r="B282" s="104"/>
      <c r="C282" s="155"/>
      <c r="D282" s="104"/>
      <c r="E282" s="104"/>
      <c r="F282" s="104"/>
      <c r="G282" s="104"/>
      <c r="H282" s="104"/>
      <c r="I282" s="104"/>
      <c r="J282" s="104"/>
      <c r="K282" s="104"/>
      <c r="L282" s="104"/>
      <c r="M282" s="147"/>
      <c r="N282" s="104"/>
      <c r="O282" s="104"/>
      <c r="P282" s="104"/>
      <c r="Q282" s="104"/>
      <c r="R282" s="104"/>
      <c r="S282" s="104"/>
      <c r="T282" s="104"/>
      <c r="U282" s="104"/>
      <c r="V282" s="104"/>
      <c r="W282" s="104"/>
      <c r="X282" s="104"/>
      <c r="Y282" s="104"/>
      <c r="Z282" s="104"/>
      <c r="AA282" s="104"/>
      <c r="AB282" s="10"/>
      <c r="AC282" s="104"/>
      <c r="AD282" s="10"/>
      <c r="AE282" s="147"/>
      <c r="AF282" s="104"/>
      <c r="AG282" s="104"/>
      <c r="AH282" s="104"/>
      <c r="AI282" s="104"/>
      <c r="AJ282" s="104"/>
      <c r="AK282" s="104"/>
      <c r="AL282" s="104"/>
      <c r="AM282" s="104"/>
      <c r="AN282" s="104"/>
      <c r="AO282" s="104"/>
      <c r="AP282" s="104"/>
      <c r="AQ282" s="104"/>
      <c r="AR282" s="104"/>
      <c r="AS282" s="104"/>
      <c r="AT282" s="104"/>
      <c r="AU282" s="104"/>
      <c r="AV282" s="104"/>
      <c r="AW282" s="104"/>
      <c r="AX282" s="104"/>
      <c r="AY282" s="104"/>
      <c r="AZ282" s="104"/>
      <c r="BA282" s="104"/>
      <c r="BB282" s="104"/>
      <c r="BC282" s="104"/>
      <c r="BD282" s="104"/>
      <c r="BE282" s="104"/>
      <c r="BF282" s="104"/>
      <c r="BG282" s="104"/>
      <c r="BH282" s="104"/>
      <c r="BI282" s="104"/>
      <c r="BJ282" s="104"/>
      <c r="BK282" s="104"/>
      <c r="BL282" s="104"/>
      <c r="BM282" s="104"/>
      <c r="BN282" s="104"/>
      <c r="BO282" s="104"/>
      <c r="BP282" s="104"/>
      <c r="BQ282" s="104"/>
    </row>
    <row r="283" spans="2:69">
      <c r="B283" s="104"/>
      <c r="C283" s="155"/>
      <c r="D283" s="104"/>
      <c r="E283" s="104"/>
      <c r="F283" s="104"/>
      <c r="G283" s="104"/>
      <c r="H283" s="104"/>
      <c r="I283" s="104"/>
      <c r="J283" s="104"/>
      <c r="K283" s="104"/>
      <c r="L283" s="104"/>
      <c r="M283" s="147"/>
      <c r="N283" s="104"/>
      <c r="O283" s="104"/>
      <c r="P283" s="104"/>
      <c r="Q283" s="104"/>
      <c r="R283" s="104"/>
      <c r="S283" s="104"/>
      <c r="T283" s="104"/>
      <c r="U283" s="104"/>
      <c r="V283" s="104"/>
      <c r="W283" s="104"/>
      <c r="X283" s="104"/>
      <c r="Y283" s="104"/>
      <c r="Z283" s="104"/>
      <c r="AA283" s="104"/>
      <c r="AB283" s="10"/>
      <c r="AC283" s="104"/>
      <c r="AD283" s="10"/>
      <c r="AE283" s="147"/>
      <c r="AF283" s="104"/>
      <c r="AG283" s="104"/>
      <c r="AH283" s="104"/>
      <c r="AI283" s="104"/>
      <c r="AJ283" s="104"/>
      <c r="AK283" s="104"/>
      <c r="AL283" s="104"/>
      <c r="AM283" s="104"/>
      <c r="AN283" s="104"/>
      <c r="AO283" s="104"/>
      <c r="AP283" s="104"/>
      <c r="AQ283" s="104"/>
      <c r="AR283" s="104"/>
      <c r="AS283" s="104"/>
      <c r="AT283" s="104"/>
      <c r="AU283" s="104"/>
      <c r="AV283" s="104"/>
      <c r="AW283" s="104"/>
      <c r="AX283" s="104"/>
      <c r="AY283" s="104"/>
      <c r="AZ283" s="104"/>
      <c r="BA283" s="104"/>
      <c r="BB283" s="104"/>
      <c r="BC283" s="104"/>
      <c r="BD283" s="104"/>
      <c r="BE283" s="104"/>
      <c r="BF283" s="104"/>
      <c r="BG283" s="104"/>
      <c r="BH283" s="104"/>
      <c r="BI283" s="104"/>
      <c r="BJ283" s="104"/>
      <c r="BK283" s="104"/>
      <c r="BL283" s="104"/>
      <c r="BM283" s="104"/>
      <c r="BN283" s="104"/>
      <c r="BO283" s="104"/>
      <c r="BP283" s="104"/>
      <c r="BQ283" s="104"/>
    </row>
    <row r="284" spans="2:69">
      <c r="B284" s="104"/>
      <c r="C284" s="155"/>
      <c r="D284" s="104"/>
      <c r="E284" s="104"/>
      <c r="F284" s="104"/>
      <c r="G284" s="104"/>
      <c r="H284" s="104"/>
      <c r="I284" s="104"/>
      <c r="J284" s="104"/>
      <c r="K284" s="104"/>
      <c r="L284" s="104"/>
      <c r="M284" s="147"/>
      <c r="N284" s="104"/>
      <c r="O284" s="104"/>
      <c r="P284" s="104"/>
      <c r="Q284" s="104"/>
      <c r="R284" s="104"/>
      <c r="S284" s="104"/>
      <c r="T284" s="104"/>
      <c r="U284" s="104"/>
      <c r="V284" s="104"/>
      <c r="W284" s="104"/>
      <c r="X284" s="104"/>
      <c r="Y284" s="104"/>
      <c r="Z284" s="104"/>
      <c r="AA284" s="104"/>
      <c r="AB284" s="10"/>
      <c r="AC284" s="104"/>
      <c r="AD284" s="10"/>
      <c r="AE284" s="147"/>
      <c r="AF284" s="104"/>
      <c r="AG284" s="104"/>
      <c r="AH284" s="104"/>
      <c r="AI284" s="104"/>
      <c r="AJ284" s="104"/>
      <c r="AK284" s="104"/>
      <c r="AL284" s="104"/>
      <c r="AM284" s="104"/>
      <c r="AN284" s="104"/>
      <c r="AO284" s="104"/>
      <c r="AP284" s="104"/>
      <c r="AQ284" s="104"/>
      <c r="AR284" s="104"/>
      <c r="AS284" s="104"/>
      <c r="AT284" s="104"/>
      <c r="AU284" s="104"/>
      <c r="AV284" s="104"/>
      <c r="AW284" s="104"/>
      <c r="AX284" s="104"/>
      <c r="AY284" s="104"/>
      <c r="AZ284" s="104"/>
      <c r="BA284" s="104"/>
      <c r="BB284" s="104"/>
      <c r="BC284" s="104"/>
      <c r="BD284" s="104"/>
      <c r="BE284" s="104"/>
      <c r="BF284" s="104"/>
      <c r="BG284" s="104"/>
      <c r="BH284" s="104"/>
      <c r="BI284" s="104"/>
      <c r="BJ284" s="104"/>
      <c r="BK284" s="104"/>
      <c r="BL284" s="104"/>
      <c r="BM284" s="104"/>
      <c r="BN284" s="104"/>
      <c r="BO284" s="104"/>
      <c r="BP284" s="104"/>
      <c r="BQ284" s="104"/>
    </row>
    <row r="285" spans="2:69">
      <c r="B285" s="104"/>
      <c r="C285" s="155"/>
      <c r="D285" s="104"/>
      <c r="E285" s="104"/>
      <c r="F285" s="104"/>
      <c r="G285" s="104"/>
      <c r="H285" s="104"/>
      <c r="I285" s="104"/>
      <c r="J285" s="104"/>
      <c r="K285" s="104"/>
      <c r="L285" s="104"/>
      <c r="M285" s="147"/>
      <c r="N285" s="104"/>
      <c r="O285" s="104"/>
      <c r="P285" s="104"/>
      <c r="Q285" s="104"/>
      <c r="R285" s="104"/>
      <c r="S285" s="104"/>
      <c r="T285" s="104"/>
      <c r="U285" s="104"/>
      <c r="V285" s="104"/>
      <c r="W285" s="104"/>
      <c r="X285" s="104"/>
      <c r="Y285" s="104"/>
      <c r="Z285" s="104"/>
      <c r="AA285" s="104"/>
      <c r="AB285" s="10"/>
      <c r="AC285" s="104"/>
      <c r="AD285" s="10"/>
      <c r="AE285" s="147"/>
      <c r="AF285" s="104"/>
      <c r="AG285" s="104"/>
      <c r="AH285" s="104"/>
      <c r="AI285" s="104"/>
      <c r="AJ285" s="104"/>
      <c r="AK285" s="104"/>
      <c r="AL285" s="104"/>
      <c r="AM285" s="104"/>
      <c r="AN285" s="104"/>
      <c r="AO285" s="104"/>
      <c r="AP285" s="104"/>
      <c r="AQ285" s="104"/>
      <c r="AR285" s="104"/>
      <c r="AS285" s="104"/>
      <c r="AT285" s="104"/>
      <c r="AU285" s="104"/>
      <c r="AV285" s="104"/>
      <c r="AW285" s="104"/>
      <c r="AX285" s="104"/>
      <c r="AY285" s="104"/>
      <c r="AZ285" s="104"/>
      <c r="BA285" s="104"/>
      <c r="BB285" s="104"/>
      <c r="BC285" s="104"/>
      <c r="BD285" s="104"/>
      <c r="BE285" s="104"/>
      <c r="BF285" s="104"/>
      <c r="BG285" s="104"/>
      <c r="BH285" s="104"/>
      <c r="BI285" s="104"/>
      <c r="BJ285" s="104"/>
      <c r="BK285" s="104"/>
      <c r="BL285" s="104"/>
      <c r="BM285" s="104"/>
      <c r="BN285" s="104"/>
      <c r="BO285" s="104"/>
      <c r="BP285" s="104"/>
      <c r="BQ285" s="104"/>
    </row>
    <row r="286" spans="2:69">
      <c r="B286" s="104"/>
      <c r="C286" s="155"/>
      <c r="D286" s="104"/>
      <c r="E286" s="104"/>
      <c r="F286" s="104"/>
      <c r="G286" s="104"/>
      <c r="H286" s="104"/>
      <c r="I286" s="104"/>
      <c r="J286" s="104"/>
      <c r="K286" s="104"/>
      <c r="L286" s="104"/>
      <c r="M286" s="147"/>
      <c r="N286" s="104"/>
      <c r="O286" s="104"/>
      <c r="P286" s="104"/>
      <c r="Q286" s="104"/>
      <c r="R286" s="104"/>
      <c r="S286" s="104"/>
      <c r="T286" s="104"/>
      <c r="U286" s="104"/>
      <c r="V286" s="104"/>
      <c r="W286" s="104"/>
      <c r="X286" s="104"/>
      <c r="Y286" s="104"/>
      <c r="Z286" s="104"/>
      <c r="AA286" s="104"/>
      <c r="AB286" s="10"/>
      <c r="AC286" s="104"/>
      <c r="AD286" s="10"/>
      <c r="AE286" s="147"/>
      <c r="AF286" s="104"/>
      <c r="AG286" s="104"/>
      <c r="AH286" s="104"/>
      <c r="AI286" s="104"/>
      <c r="AJ286" s="104"/>
      <c r="AK286" s="104"/>
      <c r="AL286" s="104"/>
      <c r="AM286" s="104"/>
      <c r="AN286" s="104"/>
      <c r="AO286" s="104"/>
      <c r="AP286" s="104"/>
      <c r="AQ286" s="104"/>
      <c r="AR286" s="104"/>
      <c r="AS286" s="104"/>
      <c r="AT286" s="104"/>
      <c r="AU286" s="104"/>
      <c r="AV286" s="104"/>
      <c r="AW286" s="104"/>
      <c r="AX286" s="104"/>
      <c r="AY286" s="104"/>
      <c r="AZ286" s="104"/>
      <c r="BA286" s="104"/>
      <c r="BB286" s="104"/>
      <c r="BC286" s="104"/>
      <c r="BD286" s="104"/>
      <c r="BE286" s="104"/>
      <c r="BF286" s="104"/>
      <c r="BG286" s="104"/>
      <c r="BH286" s="104"/>
      <c r="BI286" s="104"/>
      <c r="BJ286" s="104"/>
      <c r="BK286" s="104"/>
      <c r="BL286" s="104"/>
      <c r="BM286" s="104"/>
      <c r="BN286" s="104"/>
      <c r="BO286" s="104"/>
      <c r="BP286" s="104"/>
      <c r="BQ286" s="104"/>
    </row>
    <row r="287" spans="2:69">
      <c r="B287" s="104"/>
      <c r="C287" s="155"/>
      <c r="D287" s="104"/>
      <c r="E287" s="104"/>
      <c r="F287" s="104"/>
      <c r="G287" s="104"/>
      <c r="H287" s="104"/>
      <c r="I287" s="104"/>
      <c r="J287" s="104"/>
      <c r="K287" s="104"/>
      <c r="L287" s="104"/>
      <c r="M287" s="147"/>
      <c r="N287" s="104"/>
      <c r="O287" s="104"/>
      <c r="P287" s="104"/>
      <c r="Q287" s="104"/>
      <c r="R287" s="104"/>
      <c r="S287" s="104"/>
      <c r="T287" s="104"/>
      <c r="U287" s="104"/>
      <c r="V287" s="104"/>
      <c r="W287" s="104"/>
      <c r="X287" s="104"/>
      <c r="Y287" s="104"/>
      <c r="Z287" s="104"/>
      <c r="AA287" s="104"/>
      <c r="AB287" s="10"/>
      <c r="AC287" s="104"/>
      <c r="AD287" s="10"/>
      <c r="AE287" s="147"/>
      <c r="AF287" s="104"/>
      <c r="AG287" s="104"/>
      <c r="AH287" s="104"/>
      <c r="AI287" s="104"/>
      <c r="AJ287" s="104"/>
      <c r="AK287" s="104"/>
      <c r="AL287" s="104"/>
      <c r="AM287" s="104"/>
      <c r="AN287" s="104"/>
      <c r="AO287" s="104"/>
      <c r="AP287" s="104"/>
      <c r="AQ287" s="104"/>
      <c r="AR287" s="104"/>
      <c r="AS287" s="104"/>
      <c r="AT287" s="104"/>
      <c r="AU287" s="104"/>
      <c r="AV287" s="104"/>
      <c r="AW287" s="104"/>
      <c r="AX287" s="104"/>
      <c r="AY287" s="104"/>
      <c r="AZ287" s="104"/>
      <c r="BA287" s="104"/>
      <c r="BB287" s="104"/>
      <c r="BC287" s="104"/>
      <c r="BD287" s="104"/>
      <c r="BE287" s="104"/>
      <c r="BF287" s="104"/>
      <c r="BG287" s="104"/>
      <c r="BH287" s="104"/>
      <c r="BI287" s="104"/>
      <c r="BJ287" s="104"/>
      <c r="BK287" s="104"/>
      <c r="BL287" s="104"/>
      <c r="BM287" s="104"/>
      <c r="BN287" s="104"/>
      <c r="BO287" s="104"/>
      <c r="BP287" s="104"/>
      <c r="BQ287" s="104"/>
    </row>
    <row r="288" spans="2:69">
      <c r="B288" s="104"/>
      <c r="C288" s="155"/>
      <c r="D288" s="104"/>
      <c r="E288" s="104"/>
      <c r="F288" s="104"/>
      <c r="G288" s="104"/>
      <c r="H288" s="104"/>
      <c r="I288" s="104"/>
      <c r="J288" s="104"/>
      <c r="K288" s="104"/>
      <c r="L288" s="104"/>
      <c r="M288" s="147"/>
      <c r="N288" s="104"/>
      <c r="O288" s="104"/>
      <c r="P288" s="104"/>
      <c r="Q288" s="104"/>
      <c r="R288" s="104"/>
      <c r="S288" s="104"/>
      <c r="T288" s="104"/>
      <c r="U288" s="104"/>
      <c r="V288" s="104"/>
      <c r="W288" s="104"/>
      <c r="X288" s="104"/>
      <c r="Y288" s="104"/>
      <c r="Z288" s="104"/>
      <c r="AA288" s="104"/>
      <c r="AB288" s="10"/>
      <c r="AC288" s="104"/>
      <c r="AD288" s="10"/>
      <c r="AE288" s="147"/>
      <c r="AF288" s="104"/>
      <c r="AG288" s="104"/>
      <c r="AH288" s="104"/>
      <c r="AI288" s="104"/>
      <c r="AJ288" s="104"/>
      <c r="AK288" s="104"/>
      <c r="AL288" s="104"/>
      <c r="AM288" s="104"/>
      <c r="AN288" s="104"/>
      <c r="AO288" s="104"/>
      <c r="AP288" s="104"/>
      <c r="AQ288" s="104"/>
      <c r="AR288" s="104"/>
      <c r="AS288" s="104"/>
      <c r="AT288" s="104"/>
      <c r="AU288" s="104"/>
      <c r="AV288" s="104"/>
      <c r="AW288" s="104"/>
      <c r="AX288" s="104"/>
      <c r="AY288" s="104"/>
      <c r="AZ288" s="104"/>
      <c r="BA288" s="104"/>
      <c r="BB288" s="104"/>
      <c r="BC288" s="104"/>
      <c r="BD288" s="104"/>
      <c r="BE288" s="104"/>
      <c r="BF288" s="104"/>
      <c r="BG288" s="104"/>
      <c r="BH288" s="104"/>
      <c r="BI288" s="104"/>
      <c r="BJ288" s="104"/>
      <c r="BK288" s="104"/>
      <c r="BL288" s="104"/>
      <c r="BM288" s="104"/>
      <c r="BN288" s="104"/>
      <c r="BO288" s="104"/>
      <c r="BP288" s="104"/>
      <c r="BQ288" s="104"/>
    </row>
    <row r="289" spans="2:69">
      <c r="B289" s="104"/>
      <c r="C289" s="155"/>
      <c r="D289" s="104"/>
      <c r="E289" s="104"/>
      <c r="F289" s="104"/>
      <c r="G289" s="104"/>
      <c r="H289" s="104"/>
      <c r="I289" s="104"/>
      <c r="J289" s="104"/>
      <c r="K289" s="104"/>
      <c r="L289" s="104"/>
      <c r="M289" s="147"/>
      <c r="N289" s="104"/>
      <c r="O289" s="104"/>
      <c r="P289" s="104"/>
      <c r="Q289" s="104"/>
      <c r="R289" s="104"/>
      <c r="S289" s="104"/>
      <c r="T289" s="104"/>
      <c r="U289" s="104"/>
      <c r="V289" s="104"/>
      <c r="W289" s="104"/>
      <c r="X289" s="104"/>
      <c r="Y289" s="104"/>
      <c r="Z289" s="104"/>
      <c r="AA289" s="104"/>
      <c r="AB289" s="10"/>
      <c r="AC289" s="104"/>
      <c r="AD289" s="10"/>
      <c r="AE289" s="147"/>
      <c r="AF289" s="104"/>
      <c r="AG289" s="104"/>
      <c r="AH289" s="104"/>
      <c r="AI289" s="104"/>
      <c r="AJ289" s="104"/>
      <c r="AK289" s="104"/>
      <c r="AL289" s="104"/>
      <c r="AM289" s="104"/>
      <c r="AN289" s="104"/>
      <c r="AO289" s="104"/>
      <c r="AP289" s="104"/>
      <c r="AQ289" s="104"/>
      <c r="AR289" s="104"/>
      <c r="AS289" s="104"/>
      <c r="AT289" s="104"/>
      <c r="AU289" s="104"/>
      <c r="AV289" s="104"/>
      <c r="AW289" s="104"/>
      <c r="AX289" s="104"/>
      <c r="AY289" s="104"/>
      <c r="AZ289" s="104"/>
      <c r="BA289" s="104"/>
      <c r="BB289" s="104"/>
      <c r="BC289" s="104"/>
      <c r="BD289" s="104"/>
      <c r="BE289" s="104"/>
      <c r="BF289" s="104"/>
      <c r="BG289" s="104"/>
      <c r="BH289" s="104"/>
      <c r="BI289" s="104"/>
      <c r="BJ289" s="104"/>
      <c r="BK289" s="104"/>
      <c r="BL289" s="104"/>
      <c r="BM289" s="104"/>
      <c r="BN289" s="104"/>
      <c r="BO289" s="104"/>
      <c r="BP289" s="104"/>
      <c r="BQ289" s="104"/>
    </row>
    <row r="290" spans="2:69">
      <c r="B290" s="104"/>
      <c r="C290" s="155"/>
      <c r="D290" s="104"/>
      <c r="E290" s="104"/>
      <c r="F290" s="104"/>
      <c r="G290" s="104"/>
      <c r="H290" s="104"/>
      <c r="I290" s="104"/>
      <c r="J290" s="104"/>
      <c r="K290" s="104"/>
      <c r="L290" s="104"/>
      <c r="M290" s="147"/>
      <c r="N290" s="104"/>
      <c r="O290" s="104"/>
      <c r="P290" s="104"/>
      <c r="Q290" s="104"/>
      <c r="R290" s="104"/>
      <c r="S290" s="104"/>
      <c r="T290" s="104"/>
      <c r="U290" s="104"/>
      <c r="V290" s="104"/>
      <c r="W290" s="104"/>
      <c r="X290" s="104"/>
      <c r="Y290" s="104"/>
      <c r="Z290" s="104"/>
      <c r="AA290" s="104"/>
      <c r="AB290" s="10"/>
      <c r="AC290" s="104"/>
      <c r="AD290" s="10"/>
      <c r="AE290" s="147"/>
      <c r="AF290" s="104"/>
      <c r="AG290" s="104"/>
      <c r="AH290" s="104"/>
      <c r="AI290" s="104"/>
      <c r="AJ290" s="104"/>
      <c r="AK290" s="104"/>
      <c r="AL290" s="104"/>
      <c r="AM290" s="104"/>
      <c r="AN290" s="104"/>
      <c r="AO290" s="104"/>
      <c r="AP290" s="104"/>
      <c r="AQ290" s="104"/>
      <c r="AR290" s="104"/>
      <c r="AS290" s="104"/>
      <c r="AT290" s="104"/>
      <c r="AU290" s="104"/>
      <c r="AV290" s="104"/>
      <c r="AW290" s="104"/>
      <c r="AX290" s="104"/>
      <c r="AY290" s="104"/>
      <c r="AZ290" s="104"/>
      <c r="BA290" s="104"/>
      <c r="BB290" s="104"/>
      <c r="BC290" s="104"/>
      <c r="BD290" s="104"/>
      <c r="BE290" s="104"/>
      <c r="BF290" s="104"/>
      <c r="BG290" s="104"/>
      <c r="BH290" s="104"/>
      <c r="BI290" s="104"/>
      <c r="BJ290" s="104"/>
      <c r="BK290" s="104"/>
      <c r="BL290" s="104"/>
      <c r="BM290" s="104"/>
      <c r="BN290" s="104"/>
      <c r="BO290" s="104"/>
      <c r="BP290" s="104"/>
      <c r="BQ290" s="104"/>
    </row>
    <row r="291" spans="2:69">
      <c r="B291" s="104"/>
      <c r="C291" s="155"/>
      <c r="D291" s="104"/>
      <c r="E291" s="104"/>
      <c r="F291" s="104"/>
      <c r="G291" s="104"/>
      <c r="H291" s="104"/>
      <c r="I291" s="104"/>
      <c r="J291" s="104"/>
      <c r="K291" s="104"/>
      <c r="L291" s="104"/>
      <c r="M291" s="147"/>
      <c r="N291" s="104"/>
      <c r="O291" s="104"/>
      <c r="P291" s="104"/>
      <c r="Q291" s="104"/>
      <c r="R291" s="104"/>
      <c r="S291" s="104"/>
      <c r="T291" s="104"/>
      <c r="U291" s="104"/>
      <c r="V291" s="104"/>
      <c r="W291" s="104"/>
      <c r="X291" s="104"/>
      <c r="Y291" s="104"/>
      <c r="Z291" s="104"/>
      <c r="AA291" s="104"/>
      <c r="AB291" s="10"/>
      <c r="AC291" s="104"/>
      <c r="AD291" s="10"/>
      <c r="AE291" s="147"/>
      <c r="AF291" s="104"/>
      <c r="AG291" s="104"/>
      <c r="AH291" s="104"/>
      <c r="AI291" s="104"/>
      <c r="AJ291" s="104"/>
      <c r="AK291" s="104"/>
      <c r="AL291" s="104"/>
      <c r="AM291" s="104"/>
      <c r="AN291" s="104"/>
      <c r="AO291" s="104"/>
      <c r="AP291" s="104"/>
      <c r="AQ291" s="104"/>
      <c r="AR291" s="104"/>
      <c r="AS291" s="104"/>
      <c r="AT291" s="104"/>
      <c r="AU291" s="104"/>
      <c r="AV291" s="104"/>
      <c r="AW291" s="104"/>
      <c r="AX291" s="104"/>
      <c r="AY291" s="104"/>
      <c r="AZ291" s="104"/>
      <c r="BA291" s="104"/>
      <c r="BB291" s="104"/>
      <c r="BC291" s="104"/>
      <c r="BD291" s="104"/>
      <c r="BE291" s="104"/>
      <c r="BF291" s="104"/>
      <c r="BG291" s="104"/>
      <c r="BH291" s="104"/>
      <c r="BI291" s="104"/>
      <c r="BJ291" s="104"/>
      <c r="BK291" s="104"/>
      <c r="BL291" s="104"/>
      <c r="BM291" s="104"/>
      <c r="BN291" s="104"/>
      <c r="BO291" s="104"/>
      <c r="BP291" s="104"/>
      <c r="BQ291" s="104"/>
    </row>
    <row r="292" spans="2:69">
      <c r="B292" s="104"/>
      <c r="C292" s="155"/>
      <c r="D292" s="104"/>
      <c r="E292" s="104"/>
      <c r="F292" s="104"/>
      <c r="G292" s="104"/>
      <c r="H292" s="104"/>
      <c r="I292" s="104"/>
      <c r="J292" s="104"/>
      <c r="K292" s="104"/>
      <c r="L292" s="104"/>
      <c r="M292" s="147"/>
      <c r="N292" s="104"/>
      <c r="O292" s="104"/>
      <c r="P292" s="104"/>
      <c r="Q292" s="104"/>
      <c r="R292" s="104"/>
      <c r="S292" s="104"/>
      <c r="T292" s="104"/>
      <c r="U292" s="104"/>
      <c r="V292" s="104"/>
      <c r="W292" s="104"/>
      <c r="X292" s="104"/>
      <c r="Y292" s="104"/>
      <c r="Z292" s="104"/>
      <c r="AA292" s="104"/>
      <c r="AB292" s="10"/>
      <c r="AC292" s="104"/>
      <c r="AD292" s="10"/>
      <c r="AE292" s="147"/>
      <c r="AF292" s="104"/>
      <c r="AG292" s="104"/>
      <c r="AH292" s="104"/>
      <c r="AI292" s="104"/>
      <c r="AJ292" s="104"/>
      <c r="AK292" s="104"/>
      <c r="AL292" s="104"/>
      <c r="AM292" s="104"/>
      <c r="AN292" s="104"/>
      <c r="AO292" s="104"/>
      <c r="AP292" s="104"/>
      <c r="AQ292" s="104"/>
      <c r="AR292" s="104"/>
      <c r="AS292" s="104"/>
      <c r="AT292" s="104"/>
      <c r="AU292" s="104"/>
      <c r="AV292" s="104"/>
      <c r="AW292" s="104"/>
      <c r="AX292" s="104"/>
      <c r="AY292" s="104"/>
      <c r="AZ292" s="104"/>
      <c r="BA292" s="104"/>
      <c r="BB292" s="104"/>
      <c r="BC292" s="104"/>
      <c r="BD292" s="104"/>
      <c r="BE292" s="104"/>
      <c r="BF292" s="104"/>
      <c r="BG292" s="104"/>
      <c r="BH292" s="104"/>
      <c r="BI292" s="104"/>
      <c r="BJ292" s="104"/>
      <c r="BK292" s="104"/>
      <c r="BL292" s="104"/>
      <c r="BM292" s="104"/>
      <c r="BN292" s="104"/>
      <c r="BO292" s="104"/>
      <c r="BP292" s="104"/>
      <c r="BQ292" s="104"/>
    </row>
    <row r="293" spans="2:69">
      <c r="B293" s="104"/>
      <c r="C293" s="155"/>
      <c r="D293" s="104"/>
      <c r="E293" s="104"/>
      <c r="F293" s="104"/>
      <c r="G293" s="104"/>
      <c r="H293" s="104"/>
      <c r="I293" s="104"/>
      <c r="J293" s="104"/>
      <c r="K293" s="104"/>
      <c r="L293" s="104"/>
      <c r="M293" s="147"/>
      <c r="N293" s="104"/>
      <c r="O293" s="104"/>
      <c r="P293" s="104"/>
      <c r="Q293" s="104"/>
      <c r="R293" s="104"/>
      <c r="S293" s="104"/>
      <c r="T293" s="104"/>
      <c r="U293" s="104"/>
      <c r="V293" s="104"/>
      <c r="W293" s="104"/>
      <c r="X293" s="104"/>
      <c r="Y293" s="104"/>
      <c r="Z293" s="104"/>
      <c r="AA293" s="104"/>
      <c r="AB293" s="10"/>
      <c r="AC293" s="104"/>
      <c r="AD293" s="10"/>
      <c r="AE293" s="147"/>
      <c r="AF293" s="104"/>
      <c r="AG293" s="104"/>
      <c r="AH293" s="104"/>
      <c r="AI293" s="104"/>
      <c r="AJ293" s="104"/>
      <c r="AK293" s="104"/>
      <c r="AL293" s="104"/>
      <c r="AM293" s="104"/>
      <c r="AN293" s="104"/>
      <c r="AO293" s="104"/>
      <c r="AP293" s="104"/>
      <c r="AQ293" s="104"/>
      <c r="AR293" s="104"/>
      <c r="AS293" s="104"/>
      <c r="AT293" s="104"/>
      <c r="AU293" s="104"/>
      <c r="AV293" s="104"/>
      <c r="AW293" s="104"/>
      <c r="AX293" s="104"/>
      <c r="AY293" s="104"/>
      <c r="AZ293" s="104"/>
      <c r="BA293" s="104"/>
      <c r="BB293" s="104"/>
      <c r="BC293" s="104"/>
      <c r="BD293" s="104"/>
      <c r="BE293" s="104"/>
      <c r="BF293" s="104"/>
      <c r="BG293" s="104"/>
      <c r="BH293" s="104"/>
      <c r="BI293" s="104"/>
      <c r="BJ293" s="104"/>
      <c r="BK293" s="104"/>
      <c r="BL293" s="104"/>
      <c r="BM293" s="104"/>
      <c r="BN293" s="104"/>
      <c r="BO293" s="104"/>
      <c r="BP293" s="104"/>
      <c r="BQ293" s="104"/>
    </row>
    <row r="294" spans="2:69">
      <c r="B294" s="104"/>
      <c r="C294" s="155"/>
      <c r="D294" s="104"/>
      <c r="E294" s="104"/>
      <c r="F294" s="104"/>
      <c r="G294" s="104"/>
      <c r="H294" s="104"/>
      <c r="I294" s="104"/>
      <c r="J294" s="104"/>
      <c r="K294" s="104"/>
      <c r="L294" s="104"/>
      <c r="M294" s="147"/>
      <c r="N294" s="104"/>
      <c r="O294" s="104"/>
      <c r="P294" s="104"/>
      <c r="Q294" s="104"/>
      <c r="R294" s="104"/>
      <c r="S294" s="104"/>
      <c r="T294" s="104"/>
      <c r="U294" s="104"/>
      <c r="V294" s="104"/>
      <c r="W294" s="104"/>
      <c r="X294" s="104"/>
      <c r="Y294" s="104"/>
      <c r="Z294" s="104"/>
      <c r="AA294" s="104"/>
      <c r="AB294" s="10"/>
      <c r="AC294" s="104"/>
      <c r="AD294" s="10"/>
      <c r="AE294" s="147"/>
      <c r="AF294" s="104"/>
      <c r="AG294" s="104"/>
      <c r="AH294" s="104"/>
      <c r="AI294" s="104"/>
      <c r="AJ294" s="104"/>
      <c r="AK294" s="104"/>
      <c r="AL294" s="104"/>
      <c r="AM294" s="104"/>
      <c r="AN294" s="104"/>
      <c r="AO294" s="104"/>
      <c r="AP294" s="104"/>
      <c r="AQ294" s="104"/>
      <c r="AR294" s="104"/>
      <c r="AS294" s="104"/>
      <c r="AT294" s="104"/>
      <c r="AU294" s="104"/>
      <c r="AV294" s="104"/>
      <c r="AW294" s="104"/>
      <c r="AX294" s="104"/>
      <c r="AY294" s="104"/>
      <c r="AZ294" s="104"/>
      <c r="BA294" s="104"/>
      <c r="BB294" s="104"/>
      <c r="BC294" s="104"/>
      <c r="BD294" s="104"/>
      <c r="BE294" s="104"/>
      <c r="BF294" s="104"/>
      <c r="BG294" s="104"/>
      <c r="BH294" s="104"/>
      <c r="BI294" s="104"/>
      <c r="BJ294" s="104"/>
      <c r="BK294" s="104"/>
      <c r="BL294" s="104"/>
      <c r="BM294" s="104"/>
      <c r="BN294" s="104"/>
      <c r="BO294" s="104"/>
      <c r="BP294" s="104"/>
      <c r="BQ294" s="104"/>
    </row>
    <row r="295" spans="2:69">
      <c r="B295" s="104"/>
      <c r="C295" s="155"/>
      <c r="D295" s="104"/>
      <c r="E295" s="104"/>
      <c r="F295" s="104"/>
      <c r="G295" s="104"/>
      <c r="H295" s="104"/>
      <c r="I295" s="104"/>
      <c r="J295" s="104"/>
      <c r="K295" s="104"/>
      <c r="L295" s="104"/>
      <c r="M295" s="147"/>
      <c r="N295" s="104"/>
      <c r="O295" s="104"/>
      <c r="P295" s="104"/>
      <c r="Q295" s="104"/>
      <c r="R295" s="104"/>
      <c r="S295" s="104"/>
      <c r="T295" s="104"/>
      <c r="U295" s="104"/>
      <c r="V295" s="104"/>
      <c r="W295" s="104"/>
      <c r="X295" s="104"/>
      <c r="Y295" s="104"/>
      <c r="Z295" s="104"/>
      <c r="AA295" s="104"/>
      <c r="AB295" s="10"/>
      <c r="AC295" s="104"/>
      <c r="AD295" s="10"/>
      <c r="AE295" s="147"/>
      <c r="AF295" s="104"/>
      <c r="AG295" s="104"/>
      <c r="AH295" s="104"/>
      <c r="AI295" s="104"/>
      <c r="AJ295" s="104"/>
      <c r="AK295" s="104"/>
      <c r="AL295" s="104"/>
      <c r="AM295" s="104"/>
      <c r="AN295" s="104"/>
      <c r="AO295" s="104"/>
      <c r="AP295" s="104"/>
      <c r="AQ295" s="104"/>
      <c r="AR295" s="104"/>
      <c r="AS295" s="104"/>
      <c r="AT295" s="104"/>
      <c r="AU295" s="104"/>
      <c r="AV295" s="104"/>
      <c r="AW295" s="104"/>
      <c r="AX295" s="104"/>
      <c r="AY295" s="104"/>
      <c r="AZ295" s="104"/>
      <c r="BA295" s="104"/>
      <c r="BB295" s="104"/>
      <c r="BC295" s="104"/>
      <c r="BD295" s="104"/>
      <c r="BE295" s="104"/>
      <c r="BF295" s="104"/>
      <c r="BG295" s="104"/>
      <c r="BH295" s="104"/>
      <c r="BI295" s="104"/>
      <c r="BJ295" s="104"/>
      <c r="BK295" s="104"/>
      <c r="BL295" s="104"/>
      <c r="BM295" s="104"/>
      <c r="BN295" s="104"/>
      <c r="BO295" s="104"/>
      <c r="BP295" s="104"/>
      <c r="BQ295" s="104"/>
    </row>
    <row r="296" spans="2:69">
      <c r="B296" s="104"/>
      <c r="C296" s="155"/>
      <c r="D296" s="104"/>
      <c r="E296" s="104"/>
      <c r="F296" s="104"/>
      <c r="G296" s="104"/>
      <c r="H296" s="104"/>
      <c r="I296" s="104"/>
      <c r="J296" s="104"/>
      <c r="K296" s="104"/>
      <c r="L296" s="104"/>
      <c r="M296" s="147"/>
      <c r="N296" s="104"/>
      <c r="O296" s="104"/>
      <c r="P296" s="104"/>
      <c r="Q296" s="104"/>
      <c r="R296" s="104"/>
      <c r="S296" s="104"/>
      <c r="T296" s="104"/>
      <c r="U296" s="104"/>
      <c r="V296" s="104"/>
      <c r="W296" s="104"/>
      <c r="X296" s="104"/>
      <c r="Y296" s="104"/>
      <c r="Z296" s="104"/>
      <c r="AA296" s="104"/>
      <c r="AB296" s="10"/>
      <c r="AC296" s="104"/>
      <c r="AD296" s="10"/>
      <c r="AE296" s="147"/>
      <c r="AF296" s="104"/>
      <c r="AG296" s="104"/>
      <c r="AH296" s="104"/>
      <c r="AI296" s="104"/>
      <c r="AJ296" s="104"/>
      <c r="AK296" s="104"/>
      <c r="AL296" s="104"/>
      <c r="AM296" s="104"/>
      <c r="AN296" s="104"/>
      <c r="AO296" s="104"/>
      <c r="AP296" s="104"/>
      <c r="AQ296" s="104"/>
      <c r="AR296" s="104"/>
      <c r="AS296" s="104"/>
      <c r="AT296" s="104"/>
      <c r="AU296" s="104"/>
      <c r="AV296" s="104"/>
      <c r="AW296" s="104"/>
      <c r="AX296" s="104"/>
      <c r="AY296" s="104"/>
      <c r="AZ296" s="104"/>
      <c r="BA296" s="104"/>
      <c r="BB296" s="104"/>
      <c r="BC296" s="104"/>
      <c r="BD296" s="104"/>
      <c r="BE296" s="104"/>
      <c r="BF296" s="104"/>
      <c r="BG296" s="104"/>
      <c r="BH296" s="104"/>
      <c r="BI296" s="104"/>
      <c r="BJ296" s="104"/>
      <c r="BK296" s="104"/>
      <c r="BL296" s="104"/>
      <c r="BM296" s="104"/>
      <c r="BN296" s="104"/>
      <c r="BO296" s="104"/>
      <c r="BP296" s="104"/>
      <c r="BQ296" s="104"/>
    </row>
    <row r="297" spans="2:69">
      <c r="B297" s="104"/>
      <c r="C297" s="155"/>
      <c r="D297" s="104"/>
      <c r="E297" s="104"/>
      <c r="F297" s="104"/>
      <c r="G297" s="104"/>
      <c r="H297" s="104"/>
      <c r="I297" s="104"/>
      <c r="J297" s="104"/>
      <c r="K297" s="104"/>
      <c r="L297" s="104"/>
      <c r="M297" s="147"/>
      <c r="N297" s="104"/>
      <c r="O297" s="104"/>
      <c r="P297" s="104"/>
      <c r="Q297" s="104"/>
      <c r="R297" s="104"/>
      <c r="S297" s="104"/>
      <c r="T297" s="104"/>
      <c r="U297" s="104"/>
      <c r="V297" s="104"/>
      <c r="W297" s="104"/>
      <c r="X297" s="104"/>
      <c r="Y297" s="104"/>
      <c r="Z297" s="104"/>
      <c r="AA297" s="104"/>
      <c r="AB297" s="10"/>
      <c r="AC297" s="104"/>
      <c r="AD297" s="10"/>
      <c r="AE297" s="147"/>
      <c r="AF297" s="104"/>
      <c r="AG297" s="104"/>
      <c r="AH297" s="104"/>
      <c r="AI297" s="104"/>
      <c r="AJ297" s="104"/>
      <c r="AK297" s="104"/>
      <c r="AL297" s="104"/>
      <c r="AM297" s="104"/>
      <c r="AN297" s="104"/>
      <c r="AO297" s="104"/>
      <c r="AP297" s="104"/>
      <c r="AQ297" s="104"/>
      <c r="AR297" s="104"/>
      <c r="AS297" s="104"/>
      <c r="AT297" s="104"/>
      <c r="AU297" s="104"/>
      <c r="AV297" s="104"/>
      <c r="AW297" s="104"/>
      <c r="AX297" s="104"/>
      <c r="AY297" s="104"/>
      <c r="AZ297" s="104"/>
      <c r="BA297" s="104"/>
      <c r="BB297" s="104"/>
      <c r="BC297" s="104"/>
      <c r="BD297" s="104"/>
      <c r="BE297" s="104"/>
      <c r="BF297" s="104"/>
      <c r="BG297" s="104"/>
      <c r="BH297" s="104"/>
      <c r="BI297" s="104"/>
      <c r="BJ297" s="104"/>
      <c r="BK297" s="104"/>
      <c r="BL297" s="104"/>
      <c r="BM297" s="104"/>
      <c r="BN297" s="104"/>
      <c r="BO297" s="104"/>
      <c r="BP297" s="104"/>
      <c r="BQ297" s="104"/>
    </row>
    <row r="298" spans="2:69">
      <c r="B298" s="104"/>
      <c r="C298" s="155"/>
      <c r="D298" s="104"/>
      <c r="E298" s="104"/>
      <c r="F298" s="104"/>
      <c r="G298" s="104"/>
      <c r="H298" s="104"/>
      <c r="I298" s="104"/>
      <c r="J298" s="104"/>
      <c r="K298" s="104"/>
      <c r="L298" s="104"/>
      <c r="M298" s="147"/>
      <c r="N298" s="104"/>
      <c r="O298" s="104"/>
      <c r="P298" s="104"/>
      <c r="Q298" s="104"/>
      <c r="R298" s="104"/>
      <c r="S298" s="104"/>
      <c r="T298" s="104"/>
      <c r="U298" s="104"/>
      <c r="V298" s="104"/>
      <c r="W298" s="104"/>
      <c r="X298" s="104"/>
      <c r="Y298" s="104"/>
      <c r="Z298" s="104"/>
      <c r="AA298" s="104"/>
      <c r="AB298" s="10"/>
      <c r="AC298" s="104"/>
      <c r="AD298" s="10"/>
      <c r="AE298" s="147"/>
      <c r="AF298" s="104"/>
      <c r="AG298" s="104"/>
      <c r="AH298" s="104"/>
      <c r="AI298" s="104"/>
      <c r="AJ298" s="104"/>
      <c r="AK298" s="104"/>
      <c r="AL298" s="104"/>
      <c r="AM298" s="104"/>
      <c r="AN298" s="104"/>
      <c r="AO298" s="104"/>
      <c r="AP298" s="104"/>
      <c r="AQ298" s="104"/>
      <c r="AR298" s="104"/>
      <c r="AS298" s="104"/>
      <c r="AT298" s="104"/>
      <c r="AU298" s="104"/>
      <c r="AV298" s="104"/>
      <c r="AW298" s="104"/>
      <c r="AX298" s="104"/>
      <c r="AY298" s="104"/>
      <c r="AZ298" s="104"/>
      <c r="BA298" s="104"/>
      <c r="BB298" s="104"/>
      <c r="BC298" s="104"/>
      <c r="BD298" s="104"/>
      <c r="BE298" s="104"/>
      <c r="BF298" s="104"/>
      <c r="BG298" s="104"/>
      <c r="BH298" s="104"/>
      <c r="BI298" s="104"/>
      <c r="BJ298" s="104"/>
      <c r="BK298" s="104"/>
      <c r="BL298" s="104"/>
      <c r="BM298" s="104"/>
      <c r="BN298" s="104"/>
      <c r="BO298" s="104"/>
      <c r="BP298" s="104"/>
      <c r="BQ298" s="104"/>
    </row>
    <row r="299" spans="2:69">
      <c r="B299" s="104"/>
      <c r="C299" s="155"/>
      <c r="D299" s="104"/>
      <c r="E299" s="104"/>
      <c r="F299" s="104"/>
      <c r="G299" s="104"/>
      <c r="H299" s="104"/>
      <c r="I299" s="104"/>
      <c r="J299" s="104"/>
      <c r="K299" s="104"/>
      <c r="L299" s="104"/>
      <c r="M299" s="147"/>
      <c r="N299" s="104"/>
      <c r="O299" s="104"/>
      <c r="P299" s="104"/>
      <c r="Q299" s="104"/>
      <c r="R299" s="104"/>
      <c r="S299" s="104"/>
      <c r="T299" s="104"/>
      <c r="U299" s="104"/>
      <c r="V299" s="104"/>
      <c r="W299" s="104"/>
      <c r="X299" s="104"/>
      <c r="Y299" s="104"/>
      <c r="Z299" s="104"/>
      <c r="AA299" s="104"/>
      <c r="AB299" s="10"/>
      <c r="AC299" s="104"/>
      <c r="AD299" s="10"/>
      <c r="AE299" s="147"/>
      <c r="AF299" s="104"/>
      <c r="AG299" s="104"/>
      <c r="AH299" s="104"/>
      <c r="AI299" s="104"/>
      <c r="AJ299" s="104"/>
      <c r="AK299" s="104"/>
      <c r="AL299" s="104"/>
      <c r="AM299" s="104"/>
      <c r="AN299" s="104"/>
      <c r="AO299" s="104"/>
      <c r="AP299" s="104"/>
      <c r="AQ299" s="104"/>
      <c r="AR299" s="104"/>
      <c r="AS299" s="104"/>
      <c r="AT299" s="104"/>
      <c r="AU299" s="104"/>
      <c r="AV299" s="104"/>
      <c r="AW299" s="104"/>
      <c r="AX299" s="104"/>
      <c r="AY299" s="104"/>
      <c r="AZ299" s="104"/>
      <c r="BA299" s="104"/>
      <c r="BB299" s="104"/>
      <c r="BC299" s="104"/>
      <c r="BD299" s="104"/>
      <c r="BE299" s="104"/>
      <c r="BF299" s="104"/>
      <c r="BG299" s="104"/>
      <c r="BH299" s="104"/>
      <c r="BI299" s="104"/>
      <c r="BJ299" s="104"/>
      <c r="BK299" s="104"/>
      <c r="BL299" s="104"/>
      <c r="BM299" s="104"/>
      <c r="BN299" s="104"/>
      <c r="BO299" s="104"/>
      <c r="BP299" s="104"/>
      <c r="BQ299" s="104"/>
    </row>
    <row r="300" spans="2:69">
      <c r="B300" s="104"/>
      <c r="C300" s="155"/>
      <c r="D300" s="104"/>
      <c r="E300" s="104"/>
      <c r="F300" s="104"/>
      <c r="G300" s="104"/>
      <c r="H300" s="104"/>
      <c r="I300" s="104"/>
      <c r="J300" s="104"/>
      <c r="K300" s="104"/>
      <c r="L300" s="104"/>
      <c r="M300" s="147"/>
      <c r="N300" s="104"/>
      <c r="O300" s="104"/>
      <c r="P300" s="104"/>
      <c r="Q300" s="104"/>
      <c r="R300" s="104"/>
      <c r="S300" s="104"/>
      <c r="T300" s="104"/>
      <c r="U300" s="104"/>
      <c r="V300" s="104"/>
      <c r="W300" s="104"/>
      <c r="X300" s="104"/>
      <c r="Y300" s="104"/>
      <c r="Z300" s="104"/>
      <c r="AA300" s="104"/>
      <c r="AB300" s="10"/>
      <c r="AC300" s="104"/>
      <c r="AD300" s="10"/>
      <c r="AE300" s="147"/>
      <c r="AF300" s="104"/>
      <c r="AG300" s="104"/>
      <c r="AH300" s="104"/>
      <c r="AI300" s="104"/>
      <c r="AJ300" s="104"/>
      <c r="AK300" s="104"/>
      <c r="AL300" s="104"/>
      <c r="AM300" s="104"/>
      <c r="AN300" s="104"/>
      <c r="AO300" s="104"/>
      <c r="AP300" s="104"/>
      <c r="AQ300" s="104"/>
      <c r="AR300" s="104"/>
      <c r="AS300" s="104"/>
      <c r="AT300" s="104"/>
      <c r="AU300" s="104"/>
      <c r="AV300" s="104"/>
      <c r="AW300" s="104"/>
      <c r="AX300" s="104"/>
      <c r="AY300" s="104"/>
      <c r="AZ300" s="104"/>
      <c r="BA300" s="104"/>
      <c r="BB300" s="104"/>
      <c r="BC300" s="104"/>
      <c r="BD300" s="104"/>
      <c r="BE300" s="104"/>
      <c r="BF300" s="104"/>
      <c r="BG300" s="104"/>
      <c r="BH300" s="104"/>
      <c r="BI300" s="104"/>
      <c r="BJ300" s="104"/>
      <c r="BK300" s="104"/>
      <c r="BL300" s="104"/>
      <c r="BM300" s="104"/>
      <c r="BN300" s="104"/>
      <c r="BO300" s="104"/>
      <c r="BP300" s="104"/>
      <c r="BQ300" s="104"/>
    </row>
    <row r="301" spans="2:69">
      <c r="B301" s="104"/>
      <c r="C301" s="155"/>
      <c r="D301" s="104"/>
      <c r="E301" s="104"/>
      <c r="F301" s="104"/>
      <c r="G301" s="104"/>
      <c r="H301" s="104"/>
      <c r="I301" s="104"/>
      <c r="J301" s="104"/>
      <c r="K301" s="104"/>
      <c r="L301" s="104"/>
      <c r="M301" s="147"/>
      <c r="N301" s="104"/>
      <c r="O301" s="104"/>
      <c r="P301" s="104"/>
      <c r="Q301" s="104"/>
      <c r="R301" s="104"/>
      <c r="S301" s="104"/>
      <c r="T301" s="104"/>
      <c r="U301" s="104"/>
      <c r="V301" s="104"/>
      <c r="W301" s="104"/>
      <c r="X301" s="104"/>
      <c r="Y301" s="104"/>
      <c r="Z301" s="104"/>
      <c r="AA301" s="104"/>
      <c r="AB301" s="10"/>
      <c r="AC301" s="104"/>
      <c r="AD301" s="10"/>
      <c r="AE301" s="147"/>
      <c r="AF301" s="104"/>
      <c r="AG301" s="104"/>
      <c r="AH301" s="104"/>
      <c r="AI301" s="104"/>
      <c r="AJ301" s="104"/>
      <c r="AK301" s="104"/>
      <c r="AL301" s="104"/>
      <c r="AM301" s="104"/>
      <c r="AN301" s="104"/>
      <c r="AO301" s="104"/>
      <c r="AP301" s="104"/>
      <c r="AQ301" s="104"/>
      <c r="AR301" s="104"/>
      <c r="AS301" s="104"/>
      <c r="AT301" s="104"/>
      <c r="AU301" s="104"/>
      <c r="AV301" s="104"/>
      <c r="AW301" s="104"/>
      <c r="AX301" s="104"/>
      <c r="AY301" s="104"/>
      <c r="AZ301" s="104"/>
      <c r="BA301" s="104"/>
      <c r="BB301" s="104"/>
      <c r="BC301" s="104"/>
      <c r="BD301" s="104"/>
      <c r="BE301" s="104"/>
      <c r="BF301" s="104"/>
      <c r="BG301" s="104"/>
      <c r="BH301" s="104"/>
      <c r="BI301" s="104"/>
      <c r="BJ301" s="104"/>
      <c r="BK301" s="104"/>
      <c r="BL301" s="104"/>
      <c r="BM301" s="104"/>
      <c r="BN301" s="104"/>
      <c r="BO301" s="104"/>
      <c r="BP301" s="104"/>
      <c r="BQ301" s="104"/>
    </row>
    <row r="302" spans="2:69">
      <c r="B302" s="104"/>
      <c r="C302" s="155"/>
      <c r="D302" s="104"/>
      <c r="E302" s="104"/>
      <c r="F302" s="104"/>
      <c r="G302" s="104"/>
      <c r="H302" s="104"/>
      <c r="I302" s="104"/>
      <c r="J302" s="104"/>
      <c r="K302" s="104"/>
      <c r="L302" s="104"/>
      <c r="M302" s="147"/>
      <c r="N302" s="104"/>
      <c r="O302" s="104"/>
      <c r="P302" s="104"/>
      <c r="Q302" s="104"/>
      <c r="R302" s="104"/>
      <c r="S302" s="104"/>
      <c r="T302" s="104"/>
      <c r="U302" s="104"/>
      <c r="V302" s="104"/>
      <c r="W302" s="104"/>
      <c r="X302" s="104"/>
      <c r="Y302" s="104"/>
      <c r="Z302" s="104"/>
      <c r="AA302" s="104"/>
      <c r="AB302" s="10"/>
      <c r="AC302" s="104"/>
      <c r="AD302" s="10"/>
      <c r="AE302" s="147"/>
      <c r="AF302" s="104"/>
      <c r="AG302" s="104"/>
      <c r="AH302" s="104"/>
      <c r="AI302" s="104"/>
      <c r="AJ302" s="104"/>
      <c r="AK302" s="104"/>
      <c r="AL302" s="104"/>
      <c r="AM302" s="104"/>
      <c r="AN302" s="104"/>
      <c r="AO302" s="104"/>
      <c r="AP302" s="104"/>
      <c r="AQ302" s="104"/>
      <c r="AR302" s="104"/>
      <c r="AS302" s="104"/>
      <c r="AT302" s="104"/>
      <c r="AU302" s="104"/>
      <c r="AV302" s="104"/>
      <c r="AW302" s="104"/>
      <c r="AX302" s="104"/>
      <c r="AY302" s="104"/>
      <c r="AZ302" s="104"/>
      <c r="BA302" s="104"/>
      <c r="BB302" s="104"/>
      <c r="BC302" s="104"/>
      <c r="BD302" s="104"/>
      <c r="BE302" s="104"/>
      <c r="BF302" s="104"/>
      <c r="BG302" s="104"/>
      <c r="BH302" s="104"/>
      <c r="BI302" s="104"/>
      <c r="BJ302" s="104"/>
      <c r="BK302" s="104"/>
      <c r="BL302" s="104"/>
      <c r="BM302" s="104"/>
      <c r="BN302" s="104"/>
      <c r="BO302" s="104"/>
      <c r="BP302" s="104"/>
      <c r="BQ302" s="104"/>
    </row>
    <row r="303" spans="2:69">
      <c r="B303" s="104"/>
      <c r="C303" s="155"/>
      <c r="D303" s="104"/>
      <c r="E303" s="104"/>
      <c r="F303" s="104"/>
      <c r="G303" s="104"/>
      <c r="H303" s="104"/>
      <c r="I303" s="104"/>
      <c r="J303" s="104"/>
      <c r="K303" s="104"/>
      <c r="L303" s="104"/>
      <c r="M303" s="147"/>
      <c r="N303" s="104"/>
      <c r="O303" s="104"/>
      <c r="P303" s="104"/>
      <c r="Q303" s="104"/>
      <c r="R303" s="104"/>
      <c r="S303" s="104"/>
      <c r="T303" s="104"/>
      <c r="U303" s="104"/>
      <c r="V303" s="104"/>
      <c r="W303" s="104"/>
      <c r="X303" s="104"/>
      <c r="Y303" s="104"/>
      <c r="Z303" s="104"/>
      <c r="AA303" s="104"/>
      <c r="AB303" s="10"/>
      <c r="AC303" s="104"/>
      <c r="AD303" s="10"/>
      <c r="AE303" s="147"/>
      <c r="AF303" s="104"/>
      <c r="AG303" s="104"/>
      <c r="AH303" s="104"/>
      <c r="AI303" s="104"/>
      <c r="AJ303" s="104"/>
      <c r="AK303" s="104"/>
      <c r="AL303" s="104"/>
      <c r="AM303" s="104"/>
      <c r="AN303" s="104"/>
      <c r="AO303" s="104"/>
      <c r="AP303" s="104"/>
      <c r="AQ303" s="104"/>
      <c r="AR303" s="104"/>
      <c r="AS303" s="104"/>
      <c r="AT303" s="104"/>
      <c r="AU303" s="104"/>
      <c r="AV303" s="104"/>
      <c r="AW303" s="104"/>
      <c r="AX303" s="104"/>
      <c r="AY303" s="104"/>
      <c r="AZ303" s="104"/>
      <c r="BA303" s="104"/>
      <c r="BB303" s="104"/>
      <c r="BC303" s="104"/>
      <c r="BD303" s="104"/>
      <c r="BE303" s="104"/>
      <c r="BF303" s="104"/>
      <c r="BG303" s="104"/>
      <c r="BH303" s="104"/>
      <c r="BI303" s="104"/>
      <c r="BJ303" s="104"/>
      <c r="BK303" s="104"/>
      <c r="BL303" s="104"/>
      <c r="BM303" s="104"/>
      <c r="BN303" s="104"/>
      <c r="BO303" s="104"/>
      <c r="BP303" s="104"/>
      <c r="BQ303" s="104"/>
    </row>
    <row r="304" spans="2:69">
      <c r="B304" s="104"/>
      <c r="C304" s="155"/>
      <c r="D304" s="104"/>
      <c r="E304" s="104"/>
      <c r="F304" s="104"/>
      <c r="G304" s="104"/>
      <c r="H304" s="104"/>
      <c r="I304" s="104"/>
      <c r="J304" s="104"/>
      <c r="K304" s="104"/>
      <c r="L304" s="104"/>
      <c r="M304" s="147"/>
      <c r="N304" s="104"/>
      <c r="O304" s="104"/>
      <c r="P304" s="104"/>
      <c r="Q304" s="104"/>
      <c r="R304" s="104"/>
      <c r="S304" s="104"/>
      <c r="T304" s="104"/>
      <c r="U304" s="104"/>
      <c r="V304" s="104"/>
      <c r="W304" s="104"/>
      <c r="X304" s="104"/>
      <c r="Y304" s="104"/>
      <c r="Z304" s="104"/>
      <c r="AA304" s="104"/>
      <c r="AB304" s="10"/>
      <c r="AC304" s="104"/>
      <c r="AD304" s="10"/>
      <c r="AE304" s="147"/>
      <c r="AF304" s="104"/>
      <c r="AG304" s="104"/>
      <c r="AH304" s="104"/>
      <c r="AI304" s="104"/>
      <c r="AJ304" s="104"/>
      <c r="AK304" s="104"/>
      <c r="AL304" s="104"/>
      <c r="AM304" s="104"/>
      <c r="AN304" s="104"/>
      <c r="AO304" s="104"/>
      <c r="AP304" s="104"/>
      <c r="AQ304" s="104"/>
      <c r="AR304" s="104"/>
      <c r="AS304" s="104"/>
      <c r="AT304" s="104"/>
      <c r="AU304" s="104"/>
      <c r="AV304" s="104"/>
      <c r="AW304" s="104"/>
      <c r="AX304" s="104"/>
      <c r="AY304" s="104"/>
      <c r="AZ304" s="104"/>
      <c r="BA304" s="104"/>
      <c r="BB304" s="104"/>
      <c r="BC304" s="104"/>
      <c r="BD304" s="104"/>
      <c r="BE304" s="104"/>
      <c r="BF304" s="104"/>
      <c r="BG304" s="104"/>
      <c r="BH304" s="104"/>
      <c r="BI304" s="104"/>
      <c r="BJ304" s="104"/>
      <c r="BK304" s="104"/>
      <c r="BL304" s="104"/>
      <c r="BM304" s="104"/>
      <c r="BN304" s="104"/>
      <c r="BO304" s="104"/>
      <c r="BP304" s="104"/>
      <c r="BQ304" s="104"/>
    </row>
    <row r="305" spans="2:69">
      <c r="B305" s="104"/>
      <c r="C305" s="155"/>
      <c r="D305" s="104"/>
      <c r="E305" s="104"/>
      <c r="F305" s="104"/>
      <c r="G305" s="104"/>
      <c r="H305" s="104"/>
      <c r="I305" s="104"/>
      <c r="J305" s="104"/>
      <c r="K305" s="104"/>
      <c r="L305" s="104"/>
      <c r="M305" s="147"/>
      <c r="N305" s="104"/>
      <c r="O305" s="104"/>
      <c r="P305" s="104"/>
      <c r="Q305" s="104"/>
      <c r="R305" s="104"/>
      <c r="S305" s="104"/>
      <c r="T305" s="104"/>
      <c r="U305" s="104"/>
      <c r="V305" s="104"/>
      <c r="W305" s="104"/>
      <c r="X305" s="104"/>
      <c r="Y305" s="104"/>
      <c r="Z305" s="104"/>
      <c r="AA305" s="104"/>
      <c r="AB305" s="10"/>
      <c r="AC305" s="104"/>
      <c r="AD305" s="10"/>
      <c r="AE305" s="147"/>
      <c r="AF305" s="104"/>
      <c r="AG305" s="104"/>
      <c r="AH305" s="104"/>
      <c r="AI305" s="104"/>
      <c r="AJ305" s="104"/>
      <c r="AK305" s="104"/>
      <c r="AL305" s="104"/>
      <c r="AM305" s="104"/>
      <c r="AN305" s="104"/>
      <c r="AO305" s="104"/>
      <c r="AP305" s="104"/>
      <c r="AQ305" s="104"/>
      <c r="AR305" s="104"/>
      <c r="AS305" s="104"/>
      <c r="AT305" s="104"/>
      <c r="AU305" s="104"/>
      <c r="AV305" s="104"/>
      <c r="AW305" s="104"/>
      <c r="AX305" s="104"/>
      <c r="AY305" s="104"/>
      <c r="AZ305" s="104"/>
      <c r="BA305" s="104"/>
      <c r="BB305" s="104"/>
      <c r="BC305" s="104"/>
      <c r="BD305" s="104"/>
      <c r="BE305" s="104"/>
      <c r="BF305" s="104"/>
      <c r="BG305" s="104"/>
      <c r="BH305" s="104"/>
      <c r="BI305" s="104"/>
      <c r="BJ305" s="104"/>
      <c r="BK305" s="104"/>
      <c r="BL305" s="104"/>
      <c r="BM305" s="104"/>
      <c r="BN305" s="104"/>
      <c r="BO305" s="104"/>
      <c r="BP305" s="104"/>
      <c r="BQ305" s="104"/>
    </row>
    <row r="306" spans="2:69">
      <c r="B306" s="104"/>
      <c r="C306" s="155"/>
      <c r="D306" s="104"/>
      <c r="E306" s="104"/>
      <c r="F306" s="104"/>
      <c r="G306" s="104"/>
      <c r="H306" s="104"/>
      <c r="I306" s="104"/>
      <c r="J306" s="104"/>
      <c r="K306" s="104"/>
      <c r="L306" s="104"/>
      <c r="M306" s="147"/>
      <c r="N306" s="104"/>
      <c r="O306" s="104"/>
      <c r="P306" s="104"/>
      <c r="Q306" s="104"/>
      <c r="R306" s="104"/>
      <c r="S306" s="104"/>
      <c r="T306" s="104"/>
      <c r="U306" s="104"/>
      <c r="V306" s="104"/>
      <c r="W306" s="104"/>
      <c r="X306" s="104"/>
      <c r="Y306" s="104"/>
      <c r="Z306" s="104"/>
      <c r="AA306" s="104"/>
      <c r="AB306" s="10"/>
      <c r="AC306" s="104"/>
      <c r="AD306" s="10"/>
      <c r="AE306" s="147"/>
      <c r="AF306" s="104"/>
      <c r="AG306" s="104"/>
      <c r="AH306" s="104"/>
      <c r="AI306" s="104"/>
      <c r="AJ306" s="104"/>
      <c r="AK306" s="104"/>
      <c r="AL306" s="104"/>
      <c r="AM306" s="104"/>
      <c r="AN306" s="104"/>
      <c r="AO306" s="104"/>
      <c r="AP306" s="104"/>
      <c r="AQ306" s="104"/>
      <c r="AR306" s="104"/>
      <c r="AS306" s="104"/>
      <c r="AT306" s="104"/>
      <c r="AU306" s="104"/>
      <c r="AV306" s="104"/>
      <c r="AW306" s="104"/>
      <c r="AX306" s="104"/>
      <c r="AY306" s="104"/>
      <c r="AZ306" s="104"/>
      <c r="BA306" s="104"/>
      <c r="BB306" s="104"/>
      <c r="BC306" s="104"/>
      <c r="BD306" s="104"/>
      <c r="BE306" s="104"/>
      <c r="BF306" s="104"/>
      <c r="BG306" s="104"/>
      <c r="BH306" s="104"/>
      <c r="BI306" s="104"/>
      <c r="BJ306" s="104"/>
      <c r="BK306" s="104"/>
      <c r="BL306" s="104"/>
      <c r="BM306" s="104"/>
      <c r="BN306" s="104"/>
      <c r="BO306" s="104"/>
      <c r="BP306" s="104"/>
      <c r="BQ306" s="104"/>
    </row>
    <row r="307" spans="2:69">
      <c r="B307" s="104"/>
      <c r="C307" s="155"/>
      <c r="D307" s="104"/>
      <c r="E307" s="104"/>
      <c r="F307" s="104"/>
      <c r="G307" s="104"/>
      <c r="H307" s="104"/>
      <c r="I307" s="104"/>
      <c r="J307" s="104"/>
      <c r="K307" s="104"/>
      <c r="L307" s="104"/>
      <c r="M307" s="147"/>
      <c r="N307" s="104"/>
      <c r="O307" s="104"/>
      <c r="P307" s="104"/>
      <c r="Q307" s="104"/>
      <c r="R307" s="104"/>
      <c r="S307" s="104"/>
      <c r="T307" s="104"/>
      <c r="U307" s="104"/>
      <c r="V307" s="104"/>
      <c r="W307" s="104"/>
      <c r="X307" s="104"/>
      <c r="Y307" s="104"/>
      <c r="Z307" s="104"/>
      <c r="AA307" s="104"/>
      <c r="AB307" s="10"/>
      <c r="AC307" s="104"/>
      <c r="AD307" s="10"/>
      <c r="AE307" s="147"/>
      <c r="AF307" s="104"/>
      <c r="AG307" s="104"/>
      <c r="AH307" s="104"/>
      <c r="AI307" s="104"/>
      <c r="AJ307" s="104"/>
      <c r="AK307" s="104"/>
      <c r="AL307" s="104"/>
      <c r="AM307" s="104"/>
      <c r="AN307" s="104"/>
      <c r="AO307" s="104"/>
      <c r="AP307" s="104"/>
      <c r="AQ307" s="104"/>
      <c r="AR307" s="104"/>
      <c r="AS307" s="104"/>
      <c r="AT307" s="104"/>
      <c r="AU307" s="104"/>
      <c r="AV307" s="104"/>
      <c r="AW307" s="104"/>
      <c r="AX307" s="104"/>
      <c r="AY307" s="104"/>
      <c r="AZ307" s="104"/>
      <c r="BA307" s="104"/>
      <c r="BB307" s="104"/>
      <c r="BC307" s="104"/>
      <c r="BD307" s="104"/>
      <c r="BE307" s="104"/>
      <c r="BF307" s="104"/>
      <c r="BG307" s="104"/>
      <c r="BH307" s="104"/>
      <c r="BI307" s="104"/>
      <c r="BJ307" s="104"/>
      <c r="BK307" s="104"/>
      <c r="BL307" s="104"/>
      <c r="BM307" s="104"/>
      <c r="BN307" s="104"/>
      <c r="BO307" s="104"/>
      <c r="BP307" s="104"/>
      <c r="BQ307" s="104"/>
    </row>
    <row r="308" spans="2:69">
      <c r="B308" s="104"/>
      <c r="C308" s="155"/>
      <c r="D308" s="104"/>
      <c r="E308" s="104"/>
      <c r="F308" s="104"/>
      <c r="G308" s="104"/>
      <c r="H308" s="104"/>
      <c r="I308" s="104"/>
      <c r="J308" s="104"/>
      <c r="K308" s="104"/>
      <c r="L308" s="104"/>
      <c r="M308" s="147"/>
      <c r="N308" s="104"/>
      <c r="O308" s="104"/>
      <c r="P308" s="104"/>
      <c r="Q308" s="104"/>
      <c r="R308" s="104"/>
      <c r="S308" s="104"/>
      <c r="T308" s="104"/>
      <c r="U308" s="104"/>
      <c r="V308" s="104"/>
      <c r="W308" s="104"/>
      <c r="X308" s="104"/>
      <c r="Y308" s="104"/>
      <c r="Z308" s="104"/>
      <c r="AA308" s="104"/>
      <c r="AB308" s="10"/>
      <c r="AC308" s="104"/>
      <c r="AD308" s="10"/>
      <c r="AE308" s="147"/>
      <c r="AF308" s="104"/>
      <c r="AG308" s="104"/>
      <c r="AH308" s="104"/>
      <c r="AI308" s="104"/>
      <c r="AJ308" s="104"/>
      <c r="AK308" s="104"/>
      <c r="AL308" s="104"/>
      <c r="AM308" s="104"/>
      <c r="AN308" s="104"/>
      <c r="AO308" s="104"/>
      <c r="AP308" s="104"/>
      <c r="AQ308" s="104"/>
      <c r="AR308" s="104"/>
      <c r="AS308" s="104"/>
      <c r="AT308" s="104"/>
      <c r="AU308" s="104"/>
      <c r="AV308" s="104"/>
      <c r="AW308" s="104"/>
      <c r="AX308" s="104"/>
      <c r="AY308" s="104"/>
      <c r="AZ308" s="104"/>
      <c r="BA308" s="104"/>
      <c r="BB308" s="104"/>
      <c r="BC308" s="104"/>
      <c r="BD308" s="104"/>
      <c r="BE308" s="104"/>
      <c r="BF308" s="104"/>
      <c r="BG308" s="104"/>
      <c r="BH308" s="104"/>
      <c r="BI308" s="104"/>
      <c r="BJ308" s="104"/>
      <c r="BK308" s="104"/>
      <c r="BL308" s="104"/>
      <c r="BM308" s="104"/>
      <c r="BN308" s="104"/>
      <c r="BO308" s="104"/>
      <c r="BP308" s="104"/>
      <c r="BQ308" s="104"/>
    </row>
    <row r="309" spans="2:69">
      <c r="B309" s="104"/>
      <c r="C309" s="155"/>
      <c r="D309" s="104"/>
      <c r="E309" s="104"/>
      <c r="F309" s="104"/>
      <c r="G309" s="104"/>
      <c r="H309" s="104"/>
      <c r="I309" s="104"/>
      <c r="J309" s="104"/>
      <c r="K309" s="104"/>
      <c r="L309" s="104"/>
      <c r="M309" s="147"/>
      <c r="N309" s="104"/>
      <c r="O309" s="104"/>
      <c r="P309" s="104"/>
      <c r="Q309" s="104"/>
      <c r="R309" s="104"/>
      <c r="S309" s="104"/>
      <c r="T309" s="104"/>
      <c r="U309" s="104"/>
      <c r="V309" s="104"/>
      <c r="W309" s="104"/>
      <c r="X309" s="104"/>
      <c r="Y309" s="104"/>
      <c r="Z309" s="104"/>
      <c r="AA309" s="104"/>
      <c r="AB309" s="10"/>
      <c r="AC309" s="104"/>
      <c r="AD309" s="10"/>
      <c r="AE309" s="147"/>
      <c r="AF309" s="104"/>
      <c r="AG309" s="104"/>
      <c r="AH309" s="104"/>
      <c r="AI309" s="104"/>
      <c r="AJ309" s="104"/>
      <c r="AK309" s="104"/>
      <c r="AL309" s="104"/>
      <c r="AM309" s="104"/>
      <c r="AN309" s="104"/>
      <c r="AO309" s="104"/>
      <c r="AP309" s="104"/>
      <c r="AQ309" s="104"/>
      <c r="AR309" s="104"/>
      <c r="AS309" s="104"/>
      <c r="AT309" s="104"/>
      <c r="AU309" s="104"/>
      <c r="AV309" s="104"/>
      <c r="AW309" s="104"/>
      <c r="AX309" s="104"/>
      <c r="AY309" s="104"/>
      <c r="AZ309" s="104"/>
      <c r="BA309" s="104"/>
      <c r="BB309" s="104"/>
      <c r="BC309" s="104"/>
      <c r="BD309" s="104"/>
      <c r="BE309" s="104"/>
      <c r="BF309" s="104"/>
      <c r="BG309" s="104"/>
      <c r="BH309" s="104"/>
      <c r="BI309" s="104"/>
      <c r="BJ309" s="104"/>
      <c r="BK309" s="104"/>
      <c r="BL309" s="104"/>
      <c r="BM309" s="104"/>
      <c r="BN309" s="104"/>
      <c r="BO309" s="104"/>
      <c r="BP309" s="104"/>
      <c r="BQ309" s="104"/>
    </row>
    <row r="310" spans="2:69">
      <c r="B310" s="104"/>
      <c r="C310" s="155"/>
      <c r="D310" s="104"/>
      <c r="E310" s="104"/>
      <c r="F310" s="104"/>
      <c r="G310" s="104"/>
      <c r="H310" s="104"/>
      <c r="I310" s="104"/>
      <c r="J310" s="104"/>
      <c r="K310" s="104"/>
      <c r="L310" s="104"/>
      <c r="M310" s="147"/>
      <c r="N310" s="104"/>
      <c r="O310" s="104"/>
      <c r="P310" s="104"/>
      <c r="Q310" s="104"/>
      <c r="R310" s="104"/>
      <c r="S310" s="104"/>
      <c r="T310" s="104"/>
      <c r="U310" s="104"/>
      <c r="V310" s="104"/>
      <c r="W310" s="104"/>
      <c r="X310" s="104"/>
      <c r="Y310" s="104"/>
      <c r="Z310" s="104"/>
      <c r="AA310" s="104"/>
      <c r="AB310" s="10"/>
      <c r="AC310" s="104"/>
      <c r="AD310" s="10"/>
      <c r="AE310" s="147"/>
      <c r="AF310" s="104"/>
      <c r="AG310" s="104"/>
      <c r="AH310" s="104"/>
      <c r="AI310" s="104"/>
      <c r="AJ310" s="104"/>
      <c r="AK310" s="104"/>
      <c r="AL310" s="104"/>
      <c r="AM310" s="104"/>
      <c r="AN310" s="104"/>
      <c r="AO310" s="104"/>
      <c r="AP310" s="104"/>
      <c r="AQ310" s="104"/>
      <c r="AR310" s="104"/>
      <c r="AS310" s="104"/>
      <c r="AT310" s="104"/>
      <c r="AU310" s="104"/>
      <c r="AV310" s="104"/>
      <c r="AW310" s="104"/>
      <c r="AX310" s="104"/>
      <c r="AY310" s="104"/>
      <c r="AZ310" s="104"/>
      <c r="BA310" s="104"/>
      <c r="BB310" s="104"/>
      <c r="BC310" s="104"/>
      <c r="BD310" s="104"/>
      <c r="BE310" s="104"/>
      <c r="BF310" s="104"/>
      <c r="BG310" s="104"/>
      <c r="BH310" s="104"/>
      <c r="BI310" s="104"/>
      <c r="BJ310" s="104"/>
      <c r="BK310" s="104"/>
      <c r="BL310" s="104"/>
      <c r="BM310" s="104"/>
      <c r="BN310" s="104"/>
      <c r="BO310" s="104"/>
      <c r="BP310" s="104"/>
      <c r="BQ310" s="104"/>
    </row>
    <row r="311" spans="2:69">
      <c r="B311" s="104"/>
      <c r="C311" s="155"/>
      <c r="D311" s="104"/>
      <c r="E311" s="104"/>
      <c r="F311" s="104"/>
      <c r="G311" s="104"/>
      <c r="H311" s="104"/>
      <c r="I311" s="104"/>
      <c r="J311" s="104"/>
      <c r="K311" s="104"/>
      <c r="L311" s="104"/>
      <c r="M311" s="147"/>
      <c r="N311" s="104"/>
      <c r="O311" s="104"/>
      <c r="P311" s="104"/>
      <c r="Q311" s="104"/>
      <c r="R311" s="104"/>
      <c r="S311" s="104"/>
      <c r="T311" s="104"/>
      <c r="U311" s="104"/>
      <c r="V311" s="104"/>
      <c r="W311" s="104"/>
      <c r="X311" s="104"/>
      <c r="Y311" s="104"/>
      <c r="Z311" s="104"/>
      <c r="AA311" s="104"/>
      <c r="AB311" s="10"/>
      <c r="AC311" s="104"/>
      <c r="AD311" s="10"/>
      <c r="AE311" s="147"/>
      <c r="AF311" s="104"/>
      <c r="AG311" s="104"/>
      <c r="AH311" s="104"/>
      <c r="AI311" s="104"/>
      <c r="AJ311" s="104"/>
      <c r="AK311" s="104"/>
      <c r="AL311" s="104"/>
      <c r="AM311" s="104"/>
      <c r="AN311" s="104"/>
      <c r="AO311" s="104"/>
      <c r="AP311" s="104"/>
      <c r="AQ311" s="104"/>
      <c r="AR311" s="104"/>
      <c r="AS311" s="104"/>
      <c r="AT311" s="104"/>
      <c r="AU311" s="104"/>
      <c r="AV311" s="104"/>
      <c r="AW311" s="104"/>
      <c r="AX311" s="104"/>
      <c r="AY311" s="104"/>
      <c r="AZ311" s="104"/>
      <c r="BA311" s="104"/>
      <c r="BB311" s="104"/>
      <c r="BC311" s="104"/>
      <c r="BD311" s="104"/>
      <c r="BE311" s="104"/>
      <c r="BF311" s="104"/>
      <c r="BG311" s="104"/>
      <c r="BH311" s="104"/>
      <c r="BI311" s="104"/>
      <c r="BJ311" s="104"/>
      <c r="BK311" s="104"/>
      <c r="BL311" s="104"/>
      <c r="BM311" s="104"/>
      <c r="BN311" s="104"/>
      <c r="BO311" s="104"/>
      <c r="BP311" s="104"/>
      <c r="BQ311" s="104"/>
    </row>
    <row r="312" spans="2:69">
      <c r="B312" s="104"/>
      <c r="C312" s="155"/>
      <c r="D312" s="104"/>
      <c r="E312" s="104"/>
      <c r="F312" s="104"/>
      <c r="G312" s="104"/>
      <c r="H312" s="104"/>
      <c r="I312" s="104"/>
      <c r="J312" s="104"/>
      <c r="K312" s="104"/>
      <c r="L312" s="104"/>
      <c r="M312" s="147"/>
      <c r="N312" s="104"/>
      <c r="O312" s="104"/>
      <c r="P312" s="104"/>
      <c r="Q312" s="104"/>
      <c r="R312" s="104"/>
      <c r="S312" s="104"/>
      <c r="T312" s="104"/>
      <c r="U312" s="104"/>
      <c r="V312" s="104"/>
      <c r="W312" s="104"/>
      <c r="X312" s="104"/>
      <c r="Y312" s="104"/>
      <c r="Z312" s="104"/>
      <c r="AA312" s="104"/>
      <c r="AB312" s="10"/>
      <c r="AC312" s="104"/>
      <c r="AD312" s="10"/>
      <c r="AE312" s="147"/>
      <c r="AF312" s="104"/>
      <c r="AG312" s="104"/>
      <c r="AH312" s="104"/>
      <c r="AI312" s="104"/>
      <c r="AJ312" s="104"/>
      <c r="AK312" s="104"/>
      <c r="AL312" s="104"/>
      <c r="AM312" s="104"/>
      <c r="AN312" s="104"/>
      <c r="AO312" s="104"/>
      <c r="AP312" s="104"/>
      <c r="AQ312" s="104"/>
      <c r="AR312" s="104"/>
      <c r="AS312" s="104"/>
      <c r="AT312" s="104"/>
      <c r="AU312" s="104"/>
      <c r="AV312" s="104"/>
      <c r="AW312" s="104"/>
      <c r="AX312" s="104"/>
      <c r="AY312" s="104"/>
      <c r="AZ312" s="104"/>
      <c r="BA312" s="104"/>
      <c r="BB312" s="104"/>
      <c r="BC312" s="104"/>
      <c r="BD312" s="104"/>
      <c r="BE312" s="104"/>
      <c r="BF312" s="104"/>
      <c r="BG312" s="104"/>
      <c r="BH312" s="104"/>
      <c r="BI312" s="104"/>
      <c r="BJ312" s="104"/>
      <c r="BK312" s="104"/>
      <c r="BL312" s="104"/>
      <c r="BM312" s="104"/>
      <c r="BN312" s="104"/>
      <c r="BO312" s="104"/>
      <c r="BP312" s="104"/>
      <c r="BQ312" s="104"/>
    </row>
    <row r="313" spans="2:69">
      <c r="B313" s="104"/>
      <c r="C313" s="155"/>
      <c r="D313" s="104"/>
      <c r="E313" s="104"/>
      <c r="F313" s="104"/>
      <c r="G313" s="104"/>
      <c r="H313" s="104"/>
      <c r="I313" s="104"/>
      <c r="J313" s="104"/>
      <c r="K313" s="104"/>
      <c r="L313" s="104"/>
      <c r="M313" s="147"/>
      <c r="N313" s="104"/>
      <c r="O313" s="104"/>
      <c r="P313" s="104"/>
      <c r="Q313" s="104"/>
      <c r="R313" s="104"/>
      <c r="S313" s="104"/>
      <c r="T313" s="104"/>
      <c r="U313" s="104"/>
      <c r="V313" s="104"/>
      <c r="W313" s="104"/>
      <c r="X313" s="104"/>
      <c r="Y313" s="104"/>
      <c r="Z313" s="104"/>
      <c r="AA313" s="104"/>
      <c r="AB313" s="10"/>
      <c r="AC313" s="104"/>
      <c r="AD313" s="10"/>
      <c r="AE313" s="147"/>
      <c r="AF313" s="104"/>
      <c r="AG313" s="104"/>
      <c r="AH313" s="104"/>
      <c r="AI313" s="104"/>
      <c r="AJ313" s="104"/>
      <c r="AK313" s="104"/>
      <c r="AL313" s="104"/>
      <c r="AM313" s="104"/>
      <c r="AN313" s="104"/>
      <c r="AO313" s="104"/>
      <c r="AP313" s="104"/>
      <c r="AQ313" s="104"/>
      <c r="AR313" s="104"/>
      <c r="AS313" s="104"/>
      <c r="AT313" s="104"/>
      <c r="AU313" s="104"/>
      <c r="AV313" s="104"/>
      <c r="AW313" s="104"/>
      <c r="AX313" s="104"/>
      <c r="AY313" s="104"/>
      <c r="AZ313" s="104"/>
      <c r="BA313" s="104"/>
      <c r="BB313" s="104"/>
      <c r="BC313" s="104"/>
      <c r="BD313" s="104"/>
      <c r="BE313" s="104"/>
      <c r="BF313" s="104"/>
      <c r="BG313" s="104"/>
      <c r="BH313" s="104"/>
      <c r="BI313" s="104"/>
      <c r="BJ313" s="104"/>
      <c r="BK313" s="104"/>
      <c r="BL313" s="104"/>
      <c r="BM313" s="104"/>
      <c r="BN313" s="104"/>
      <c r="BO313" s="104"/>
      <c r="BP313" s="104"/>
      <c r="BQ313" s="104"/>
    </row>
    <row r="314" spans="2:69">
      <c r="B314" s="104"/>
      <c r="C314" s="155"/>
      <c r="D314" s="104"/>
      <c r="E314" s="104"/>
      <c r="F314" s="104"/>
      <c r="G314" s="104"/>
      <c r="H314" s="104"/>
      <c r="I314" s="104"/>
      <c r="J314" s="104"/>
      <c r="K314" s="104"/>
      <c r="L314" s="104"/>
      <c r="M314" s="147"/>
      <c r="N314" s="104"/>
      <c r="O314" s="104"/>
      <c r="P314" s="104"/>
      <c r="Q314" s="104"/>
      <c r="R314" s="104"/>
      <c r="S314" s="104"/>
      <c r="T314" s="104"/>
      <c r="U314" s="104"/>
      <c r="V314" s="104"/>
      <c r="W314" s="104"/>
      <c r="X314" s="104"/>
      <c r="Y314" s="104"/>
      <c r="Z314" s="104"/>
      <c r="AA314" s="104"/>
      <c r="AB314" s="10"/>
      <c r="AC314" s="104"/>
      <c r="AD314" s="10"/>
      <c r="AE314" s="147"/>
      <c r="AF314" s="104"/>
      <c r="AG314" s="104"/>
      <c r="AH314" s="104"/>
      <c r="AI314" s="104"/>
      <c r="AJ314" s="104"/>
      <c r="AK314" s="104"/>
      <c r="AL314" s="104"/>
      <c r="AM314" s="104"/>
      <c r="AN314" s="104"/>
      <c r="AO314" s="104"/>
      <c r="AP314" s="104"/>
      <c r="AQ314" s="104"/>
      <c r="AR314" s="104"/>
      <c r="AS314" s="104"/>
      <c r="AT314" s="104"/>
      <c r="AU314" s="104"/>
      <c r="AV314" s="104"/>
      <c r="AW314" s="104"/>
      <c r="AX314" s="104"/>
      <c r="AY314" s="104"/>
      <c r="AZ314" s="104"/>
      <c r="BA314" s="104"/>
      <c r="BB314" s="104"/>
      <c r="BC314" s="104"/>
      <c r="BD314" s="104"/>
      <c r="BE314" s="104"/>
      <c r="BF314" s="104"/>
      <c r="BG314" s="104"/>
      <c r="BH314" s="104"/>
      <c r="BI314" s="104"/>
      <c r="BJ314" s="104"/>
      <c r="BK314" s="104"/>
      <c r="BL314" s="104"/>
      <c r="BM314" s="104"/>
      <c r="BN314" s="104"/>
      <c r="BO314" s="104"/>
      <c r="BP314" s="104"/>
      <c r="BQ314" s="104"/>
    </row>
    <row r="315" spans="2:69">
      <c r="B315" s="104"/>
      <c r="C315" s="155"/>
      <c r="D315" s="104"/>
      <c r="E315" s="104"/>
      <c r="F315" s="104"/>
      <c r="G315" s="104"/>
      <c r="H315" s="104"/>
      <c r="I315" s="104"/>
      <c r="J315" s="104"/>
      <c r="K315" s="104"/>
      <c r="L315" s="104"/>
      <c r="M315" s="147"/>
      <c r="N315" s="104"/>
      <c r="O315" s="104"/>
      <c r="P315" s="104"/>
      <c r="Q315" s="104"/>
      <c r="R315" s="104"/>
      <c r="S315" s="104"/>
      <c r="T315" s="104"/>
      <c r="U315" s="104"/>
      <c r="V315" s="104"/>
      <c r="W315" s="104"/>
      <c r="X315" s="104"/>
      <c r="Y315" s="104"/>
      <c r="Z315" s="104"/>
      <c r="AA315" s="104"/>
      <c r="AB315" s="10"/>
      <c r="AC315" s="104"/>
      <c r="AD315" s="10"/>
      <c r="AE315" s="147"/>
      <c r="AF315" s="104"/>
      <c r="AG315" s="104"/>
      <c r="AH315" s="104"/>
      <c r="AI315" s="104"/>
      <c r="AJ315" s="104"/>
      <c r="AK315" s="104"/>
      <c r="AL315" s="104"/>
      <c r="AM315" s="104"/>
      <c r="AN315" s="104"/>
      <c r="AO315" s="104"/>
      <c r="AP315" s="104"/>
      <c r="AQ315" s="104"/>
      <c r="AR315" s="104"/>
      <c r="AS315" s="104"/>
      <c r="AT315" s="104"/>
      <c r="AU315" s="104"/>
      <c r="AV315" s="104"/>
      <c r="AW315" s="104"/>
      <c r="AX315" s="104"/>
      <c r="AY315" s="104"/>
      <c r="AZ315" s="104"/>
      <c r="BA315" s="104"/>
      <c r="BB315" s="104"/>
      <c r="BC315" s="104"/>
      <c r="BD315" s="104"/>
      <c r="BE315" s="104"/>
      <c r="BF315" s="104"/>
      <c r="BG315" s="104"/>
      <c r="BH315" s="104"/>
      <c r="BI315" s="104"/>
      <c r="BJ315" s="104"/>
      <c r="BK315" s="104"/>
      <c r="BL315" s="104"/>
      <c r="BM315" s="104"/>
      <c r="BN315" s="104"/>
      <c r="BO315" s="104"/>
      <c r="BP315" s="104"/>
      <c r="BQ315" s="104"/>
    </row>
    <row r="316" spans="2:69">
      <c r="B316" s="104"/>
      <c r="C316" s="155"/>
      <c r="D316" s="104"/>
      <c r="E316" s="104"/>
      <c r="F316" s="104"/>
      <c r="G316" s="104"/>
      <c r="H316" s="104"/>
      <c r="I316" s="104"/>
      <c r="J316" s="104"/>
      <c r="K316" s="104"/>
      <c r="L316" s="104"/>
      <c r="M316" s="147"/>
      <c r="N316" s="104"/>
      <c r="O316" s="104"/>
      <c r="P316" s="104"/>
      <c r="Q316" s="104"/>
      <c r="R316" s="104"/>
      <c r="S316" s="104"/>
      <c r="T316" s="104"/>
      <c r="U316" s="104"/>
      <c r="V316" s="104"/>
      <c r="W316" s="104"/>
      <c r="X316" s="104"/>
      <c r="Y316" s="104"/>
      <c r="Z316" s="104"/>
      <c r="AA316" s="104"/>
      <c r="AB316" s="10"/>
      <c r="AC316" s="104"/>
      <c r="AD316" s="10"/>
      <c r="AE316" s="147"/>
      <c r="AF316" s="104"/>
      <c r="AG316" s="104"/>
      <c r="AH316" s="104"/>
      <c r="AI316" s="104"/>
      <c r="AJ316" s="104"/>
      <c r="AK316" s="104"/>
      <c r="AL316" s="104"/>
      <c r="AM316" s="104"/>
      <c r="AN316" s="104"/>
      <c r="AO316" s="104"/>
      <c r="AP316" s="104"/>
      <c r="AQ316" s="104"/>
      <c r="AR316" s="104"/>
      <c r="AS316" s="104"/>
      <c r="AT316" s="104"/>
      <c r="AU316" s="104"/>
      <c r="AV316" s="104"/>
      <c r="AW316" s="104"/>
      <c r="AX316" s="104"/>
      <c r="AY316" s="104"/>
      <c r="AZ316" s="104"/>
      <c r="BA316" s="104"/>
      <c r="BB316" s="104"/>
      <c r="BC316" s="104"/>
      <c r="BD316" s="104"/>
      <c r="BE316" s="104"/>
      <c r="BF316" s="104"/>
      <c r="BG316" s="104"/>
      <c r="BH316" s="104"/>
      <c r="BI316" s="104"/>
      <c r="BJ316" s="104"/>
      <c r="BK316" s="104"/>
      <c r="BL316" s="104"/>
      <c r="BM316" s="104"/>
      <c r="BN316" s="104"/>
      <c r="BO316" s="104"/>
      <c r="BP316" s="104"/>
      <c r="BQ316" s="104"/>
    </row>
    <row r="317" spans="2:69">
      <c r="B317" s="104"/>
      <c r="C317" s="155"/>
      <c r="D317" s="104"/>
      <c r="E317" s="104"/>
      <c r="F317" s="104"/>
      <c r="G317" s="104"/>
      <c r="H317" s="104"/>
      <c r="I317" s="104"/>
      <c r="J317" s="104"/>
      <c r="K317" s="104"/>
      <c r="L317" s="104"/>
      <c r="M317" s="147"/>
      <c r="N317" s="104"/>
      <c r="O317" s="104"/>
      <c r="P317" s="104"/>
      <c r="Q317" s="104"/>
      <c r="R317" s="104"/>
      <c r="S317" s="104"/>
      <c r="T317" s="104"/>
      <c r="U317" s="104"/>
      <c r="V317" s="104"/>
      <c r="W317" s="104"/>
      <c r="X317" s="104"/>
      <c r="Y317" s="104"/>
      <c r="Z317" s="104"/>
      <c r="AA317" s="104"/>
      <c r="AB317" s="10"/>
      <c r="AC317" s="104"/>
      <c r="AD317" s="10"/>
      <c r="AE317" s="147"/>
      <c r="AF317" s="104"/>
      <c r="AG317" s="104"/>
      <c r="AH317" s="104"/>
      <c r="AI317" s="104"/>
      <c r="AJ317" s="104"/>
      <c r="AK317" s="104"/>
      <c r="AL317" s="104"/>
      <c r="AM317" s="104"/>
      <c r="AN317" s="104"/>
      <c r="AO317" s="104"/>
      <c r="AP317" s="104"/>
      <c r="AQ317" s="104"/>
      <c r="AR317" s="104"/>
      <c r="AS317" s="104"/>
      <c r="AT317" s="104"/>
      <c r="AU317" s="104"/>
      <c r="AV317" s="104"/>
      <c r="AW317" s="104"/>
      <c r="AX317" s="104"/>
      <c r="AY317" s="104"/>
      <c r="AZ317" s="104"/>
      <c r="BA317" s="104"/>
      <c r="BB317" s="104"/>
      <c r="BC317" s="104"/>
      <c r="BD317" s="104"/>
      <c r="BE317" s="104"/>
      <c r="BF317" s="104"/>
      <c r="BG317" s="104"/>
      <c r="BH317" s="104"/>
      <c r="BI317" s="104"/>
      <c r="BJ317" s="104"/>
      <c r="BK317" s="104"/>
      <c r="BL317" s="104"/>
      <c r="BM317" s="104"/>
      <c r="BN317" s="104"/>
      <c r="BO317" s="104"/>
      <c r="BP317" s="104"/>
      <c r="BQ317" s="104"/>
    </row>
    <row r="318" spans="2:69">
      <c r="B318" s="104"/>
      <c r="C318" s="155"/>
      <c r="D318" s="104"/>
      <c r="E318" s="104"/>
      <c r="F318" s="104"/>
      <c r="G318" s="104"/>
      <c r="H318" s="104"/>
      <c r="I318" s="104"/>
      <c r="J318" s="104"/>
      <c r="K318" s="104"/>
      <c r="L318" s="104"/>
      <c r="M318" s="147"/>
      <c r="N318" s="104"/>
      <c r="O318" s="104"/>
      <c r="P318" s="104"/>
      <c r="Q318" s="104"/>
      <c r="R318" s="104"/>
      <c r="S318" s="104"/>
      <c r="T318" s="104"/>
      <c r="U318" s="104"/>
      <c r="V318" s="104"/>
      <c r="W318" s="104"/>
      <c r="X318" s="104"/>
      <c r="Y318" s="104"/>
      <c r="Z318" s="104"/>
      <c r="AA318" s="104"/>
      <c r="AB318" s="10"/>
      <c r="AC318" s="104"/>
      <c r="AD318" s="10"/>
      <c r="AE318" s="147"/>
      <c r="AF318" s="104"/>
      <c r="AG318" s="104"/>
      <c r="AH318" s="104"/>
      <c r="AI318" s="104"/>
      <c r="AJ318" s="104"/>
      <c r="AK318" s="104"/>
      <c r="AL318" s="104"/>
      <c r="AM318" s="104"/>
      <c r="AN318" s="104"/>
      <c r="AO318" s="104"/>
      <c r="AP318" s="104"/>
      <c r="AQ318" s="104"/>
      <c r="AR318" s="104"/>
      <c r="AS318" s="104"/>
      <c r="AT318" s="104"/>
      <c r="AU318" s="104"/>
      <c r="AV318" s="104"/>
      <c r="AW318" s="104"/>
      <c r="AX318" s="104"/>
      <c r="AY318" s="104"/>
      <c r="AZ318" s="104"/>
      <c r="BA318" s="104"/>
      <c r="BB318" s="104"/>
      <c r="BC318" s="104"/>
      <c r="BD318" s="104"/>
      <c r="BE318" s="104"/>
      <c r="BF318" s="104"/>
      <c r="BG318" s="104"/>
      <c r="BH318" s="104"/>
      <c r="BI318" s="104"/>
      <c r="BJ318" s="104"/>
      <c r="BK318" s="104"/>
      <c r="BL318" s="104"/>
      <c r="BM318" s="104"/>
      <c r="BN318" s="104"/>
      <c r="BO318" s="104"/>
      <c r="BP318" s="104"/>
      <c r="BQ318" s="104"/>
    </row>
    <row r="319" spans="2:69">
      <c r="B319" s="104"/>
      <c r="C319" s="155"/>
      <c r="D319" s="104"/>
      <c r="E319" s="104"/>
      <c r="F319" s="104"/>
      <c r="G319" s="104"/>
      <c r="H319" s="104"/>
      <c r="I319" s="104"/>
      <c r="J319" s="104"/>
      <c r="K319" s="104"/>
      <c r="L319" s="104"/>
      <c r="M319" s="147"/>
      <c r="N319" s="104"/>
      <c r="O319" s="104"/>
      <c r="P319" s="104"/>
      <c r="Q319" s="104"/>
      <c r="R319" s="104"/>
      <c r="S319" s="104"/>
      <c r="T319" s="104"/>
      <c r="U319" s="104"/>
      <c r="V319" s="104"/>
      <c r="W319" s="104"/>
      <c r="X319" s="104"/>
      <c r="Y319" s="104"/>
      <c r="Z319" s="104"/>
      <c r="AA319" s="104"/>
      <c r="AB319" s="10"/>
      <c r="AC319" s="104"/>
      <c r="AD319" s="10"/>
      <c r="AE319" s="147"/>
      <c r="AF319" s="104"/>
      <c r="AG319" s="104"/>
      <c r="AH319" s="104"/>
      <c r="AI319" s="104"/>
      <c r="AJ319" s="104"/>
      <c r="AK319" s="104"/>
      <c r="AL319" s="104"/>
      <c r="AM319" s="104"/>
      <c r="AN319" s="104"/>
      <c r="AO319" s="104"/>
      <c r="AP319" s="104"/>
      <c r="AQ319" s="104"/>
      <c r="AR319" s="104"/>
      <c r="AS319" s="104"/>
      <c r="AT319" s="104"/>
      <c r="AU319" s="104"/>
      <c r="AV319" s="104"/>
      <c r="AW319" s="104"/>
      <c r="AX319" s="104"/>
      <c r="AY319" s="104"/>
      <c r="AZ319" s="104"/>
      <c r="BA319" s="104"/>
      <c r="BB319" s="104"/>
      <c r="BC319" s="104"/>
      <c r="BD319" s="104"/>
      <c r="BE319" s="104"/>
      <c r="BF319" s="104"/>
      <c r="BG319" s="104"/>
      <c r="BH319" s="104"/>
      <c r="BI319" s="104"/>
      <c r="BJ319" s="104"/>
      <c r="BK319" s="104"/>
      <c r="BL319" s="104"/>
      <c r="BM319" s="104"/>
      <c r="BN319" s="104"/>
      <c r="BO319" s="104"/>
      <c r="BP319" s="104"/>
      <c r="BQ319" s="104"/>
    </row>
    <row r="320" spans="2:69">
      <c r="B320" s="104"/>
      <c r="C320" s="155"/>
      <c r="D320" s="104"/>
      <c r="E320" s="104"/>
      <c r="F320" s="104"/>
      <c r="G320" s="104"/>
      <c r="H320" s="104"/>
      <c r="I320" s="104"/>
      <c r="J320" s="104"/>
      <c r="K320" s="104"/>
      <c r="L320" s="104"/>
      <c r="M320" s="147"/>
      <c r="N320" s="104"/>
      <c r="O320" s="104"/>
      <c r="P320" s="104"/>
      <c r="Q320" s="104"/>
      <c r="R320" s="104"/>
      <c r="S320" s="104"/>
      <c r="T320" s="104"/>
      <c r="U320" s="104"/>
      <c r="V320" s="104"/>
      <c r="W320" s="104"/>
      <c r="X320" s="104"/>
      <c r="Y320" s="104"/>
      <c r="Z320" s="104"/>
      <c r="AA320" s="104"/>
      <c r="AB320" s="10"/>
      <c r="AC320" s="104"/>
      <c r="AD320" s="10"/>
      <c r="AE320" s="147"/>
      <c r="AF320" s="104"/>
      <c r="AG320" s="104"/>
      <c r="AH320" s="104"/>
      <c r="AI320" s="104"/>
      <c r="AJ320" s="104"/>
      <c r="AK320" s="104"/>
      <c r="AL320" s="104"/>
      <c r="AM320" s="104"/>
      <c r="AN320" s="104"/>
      <c r="AO320" s="104"/>
      <c r="AP320" s="104"/>
      <c r="AQ320" s="104"/>
      <c r="AR320" s="104"/>
      <c r="AS320" s="104"/>
      <c r="AT320" s="104"/>
      <c r="AU320" s="104"/>
      <c r="AV320" s="104"/>
      <c r="AW320" s="104"/>
      <c r="AX320" s="104"/>
      <c r="AY320" s="104"/>
      <c r="AZ320" s="104"/>
      <c r="BA320" s="104"/>
      <c r="BB320" s="104"/>
      <c r="BC320" s="104"/>
      <c r="BD320" s="104"/>
      <c r="BE320" s="104"/>
      <c r="BF320" s="104"/>
      <c r="BG320" s="104"/>
      <c r="BH320" s="104"/>
      <c r="BI320" s="104"/>
      <c r="BJ320" s="104"/>
      <c r="BK320" s="104"/>
      <c r="BL320" s="104"/>
      <c r="BM320" s="104"/>
      <c r="BN320" s="104"/>
      <c r="BO320" s="104"/>
      <c r="BP320" s="104"/>
      <c r="BQ320" s="104"/>
    </row>
    <row r="321" spans="2:69">
      <c r="B321" s="104"/>
      <c r="C321" s="155"/>
      <c r="D321" s="104"/>
      <c r="E321" s="104"/>
      <c r="F321" s="104"/>
      <c r="G321" s="104"/>
      <c r="H321" s="104"/>
      <c r="I321" s="104"/>
      <c r="J321" s="104"/>
      <c r="K321" s="104"/>
      <c r="L321" s="104"/>
      <c r="M321" s="147"/>
      <c r="N321" s="104"/>
      <c r="O321" s="104"/>
      <c r="P321" s="104"/>
      <c r="Q321" s="104"/>
      <c r="R321" s="104"/>
      <c r="S321" s="104"/>
      <c r="T321" s="104"/>
      <c r="U321" s="104"/>
      <c r="V321" s="104"/>
      <c r="W321" s="104"/>
      <c r="X321" s="104"/>
      <c r="Y321" s="104"/>
      <c r="Z321" s="104"/>
      <c r="AA321" s="104"/>
      <c r="AB321" s="10"/>
      <c r="AC321" s="104"/>
      <c r="AD321" s="10"/>
      <c r="AE321" s="147"/>
      <c r="AF321" s="104"/>
      <c r="AG321" s="104"/>
      <c r="AH321" s="104"/>
      <c r="AI321" s="104"/>
      <c r="AJ321" s="104"/>
      <c r="AK321" s="104"/>
      <c r="AL321" s="104"/>
      <c r="AM321" s="104"/>
      <c r="AN321" s="104"/>
      <c r="AO321" s="104"/>
      <c r="AP321" s="104"/>
      <c r="AQ321" s="104"/>
      <c r="AR321" s="104"/>
      <c r="AS321" s="104"/>
      <c r="AT321" s="104"/>
      <c r="AU321" s="104"/>
      <c r="AV321" s="104"/>
      <c r="AW321" s="104"/>
      <c r="AX321" s="104"/>
      <c r="AY321" s="104"/>
      <c r="AZ321" s="104"/>
      <c r="BA321" s="104"/>
      <c r="BB321" s="104"/>
      <c r="BC321" s="104"/>
      <c r="BD321" s="104"/>
      <c r="BE321" s="104"/>
      <c r="BF321" s="104"/>
      <c r="BG321" s="104"/>
      <c r="BH321" s="104"/>
      <c r="BI321" s="104"/>
      <c r="BJ321" s="104"/>
      <c r="BK321" s="104"/>
      <c r="BL321" s="104"/>
      <c r="BM321" s="104"/>
      <c r="BN321" s="104"/>
      <c r="BO321" s="104"/>
      <c r="BP321" s="104"/>
      <c r="BQ321" s="104"/>
    </row>
    <row r="322" spans="2:69">
      <c r="B322" s="104"/>
      <c r="C322" s="155"/>
      <c r="D322" s="104"/>
      <c r="E322" s="104"/>
      <c r="F322" s="104"/>
      <c r="G322" s="104"/>
      <c r="H322" s="104"/>
      <c r="I322" s="104"/>
      <c r="J322" s="104"/>
      <c r="K322" s="104"/>
      <c r="L322" s="104"/>
      <c r="M322" s="147"/>
      <c r="N322" s="104"/>
      <c r="O322" s="104"/>
      <c r="P322" s="104"/>
      <c r="Q322" s="104"/>
      <c r="R322" s="104"/>
      <c r="S322" s="104"/>
      <c r="T322" s="104"/>
      <c r="U322" s="104"/>
      <c r="V322" s="104"/>
      <c r="W322" s="104"/>
      <c r="X322" s="104"/>
      <c r="Y322" s="104"/>
      <c r="Z322" s="104"/>
      <c r="AA322" s="104"/>
      <c r="AB322" s="10"/>
      <c r="AC322" s="104"/>
      <c r="AD322" s="10"/>
      <c r="AE322" s="147"/>
      <c r="AF322" s="104"/>
      <c r="AG322" s="104"/>
      <c r="AH322" s="104"/>
      <c r="AI322" s="104"/>
      <c r="AJ322" s="104"/>
      <c r="AK322" s="104"/>
      <c r="AL322" s="104"/>
      <c r="AM322" s="104"/>
      <c r="AN322" s="104"/>
      <c r="AO322" s="104"/>
      <c r="AP322" s="104"/>
      <c r="AQ322" s="104"/>
      <c r="AR322" s="104"/>
      <c r="AS322" s="104"/>
      <c r="AT322" s="104"/>
      <c r="AU322" s="104"/>
      <c r="AV322" s="104"/>
      <c r="AW322" s="104"/>
      <c r="AX322" s="104"/>
      <c r="AY322" s="104"/>
      <c r="AZ322" s="104"/>
      <c r="BA322" s="104"/>
      <c r="BB322" s="104"/>
      <c r="BC322" s="104"/>
      <c r="BD322" s="104"/>
      <c r="BE322" s="104"/>
      <c r="BF322" s="104"/>
      <c r="BG322" s="104"/>
      <c r="BH322" s="104"/>
      <c r="BI322" s="104"/>
      <c r="BJ322" s="104"/>
      <c r="BK322" s="104"/>
      <c r="BL322" s="104"/>
      <c r="BM322" s="104"/>
      <c r="BN322" s="104"/>
      <c r="BO322" s="104"/>
      <c r="BP322" s="104"/>
      <c r="BQ322" s="104"/>
    </row>
    <row r="323" spans="2:69">
      <c r="B323" s="104"/>
      <c r="C323" s="155"/>
      <c r="D323" s="104"/>
      <c r="E323" s="104"/>
      <c r="F323" s="104"/>
      <c r="G323" s="104"/>
      <c r="H323" s="104"/>
      <c r="I323" s="104"/>
      <c r="J323" s="104"/>
      <c r="K323" s="104"/>
      <c r="L323" s="104"/>
      <c r="M323" s="147"/>
      <c r="N323" s="104"/>
      <c r="O323" s="104"/>
      <c r="P323" s="104"/>
      <c r="Q323" s="104"/>
      <c r="R323" s="104"/>
      <c r="S323" s="104"/>
      <c r="T323" s="104"/>
      <c r="U323" s="104"/>
      <c r="V323" s="104"/>
      <c r="W323" s="104"/>
      <c r="X323" s="104"/>
      <c r="Y323" s="104"/>
      <c r="Z323" s="104"/>
      <c r="AA323" s="104"/>
      <c r="AB323" s="10"/>
      <c r="AC323" s="104"/>
      <c r="AD323" s="10"/>
      <c r="AE323" s="147"/>
      <c r="AF323" s="104"/>
      <c r="AG323" s="104"/>
      <c r="AH323" s="104"/>
      <c r="AI323" s="104"/>
      <c r="AJ323" s="104"/>
      <c r="AK323" s="104"/>
      <c r="AL323" s="104"/>
      <c r="AM323" s="104"/>
      <c r="AN323" s="104"/>
      <c r="AO323" s="104"/>
      <c r="AP323" s="104"/>
      <c r="AQ323" s="104"/>
      <c r="AR323" s="104"/>
      <c r="AS323" s="104"/>
      <c r="AT323" s="104"/>
      <c r="AU323" s="104"/>
      <c r="AV323" s="104"/>
      <c r="AW323" s="104"/>
      <c r="AX323" s="104"/>
      <c r="AY323" s="104"/>
      <c r="AZ323" s="104"/>
      <c r="BA323" s="104"/>
      <c r="BB323" s="104"/>
      <c r="BC323" s="104"/>
      <c r="BD323" s="104"/>
      <c r="BE323" s="104"/>
      <c r="BF323" s="104"/>
      <c r="BG323" s="104"/>
      <c r="BH323" s="104"/>
      <c r="BI323" s="104"/>
      <c r="BJ323" s="104"/>
      <c r="BK323" s="104"/>
      <c r="BL323" s="104"/>
      <c r="BM323" s="104"/>
      <c r="BN323" s="104"/>
      <c r="BO323" s="104"/>
      <c r="BP323" s="104"/>
      <c r="BQ323" s="104"/>
    </row>
    <row r="324" spans="2:69">
      <c r="B324" s="104"/>
      <c r="C324" s="155"/>
      <c r="D324" s="104"/>
      <c r="E324" s="104"/>
      <c r="F324" s="104"/>
      <c r="G324" s="104"/>
      <c r="H324" s="104"/>
      <c r="I324" s="104"/>
      <c r="J324" s="104"/>
      <c r="K324" s="104"/>
      <c r="L324" s="104"/>
      <c r="M324" s="147"/>
      <c r="N324" s="104"/>
      <c r="O324" s="104"/>
      <c r="P324" s="104"/>
      <c r="Q324" s="104"/>
      <c r="R324" s="104"/>
      <c r="S324" s="104"/>
      <c r="T324" s="104"/>
      <c r="U324" s="104"/>
      <c r="V324" s="104"/>
      <c r="W324" s="104"/>
      <c r="X324" s="104"/>
      <c r="Y324" s="104"/>
      <c r="Z324" s="104"/>
      <c r="AA324" s="104"/>
      <c r="AB324" s="10"/>
      <c r="AC324" s="104"/>
      <c r="AD324" s="10"/>
      <c r="AE324" s="147"/>
      <c r="AF324" s="104"/>
      <c r="AG324" s="104"/>
      <c r="AH324" s="104"/>
      <c r="AI324" s="104"/>
      <c r="AJ324" s="104"/>
      <c r="AK324" s="104"/>
      <c r="AL324" s="104"/>
      <c r="AM324" s="104"/>
      <c r="AN324" s="104"/>
      <c r="AO324" s="104"/>
      <c r="AP324" s="104"/>
      <c r="AQ324" s="104"/>
      <c r="AR324" s="104"/>
      <c r="AS324" s="104"/>
      <c r="AT324" s="104"/>
      <c r="AU324" s="104"/>
      <c r="AV324" s="104"/>
      <c r="AW324" s="104"/>
      <c r="AX324" s="104"/>
      <c r="AY324" s="104"/>
      <c r="AZ324" s="104"/>
      <c r="BA324" s="104"/>
      <c r="BB324" s="104"/>
      <c r="BC324" s="104"/>
      <c r="BD324" s="104"/>
      <c r="BE324" s="104"/>
      <c r="BF324" s="104"/>
      <c r="BG324" s="104"/>
      <c r="BH324" s="104"/>
      <c r="BI324" s="104"/>
      <c r="BJ324" s="104"/>
      <c r="BK324" s="104"/>
      <c r="BL324" s="104"/>
      <c r="BM324" s="104"/>
      <c r="BN324" s="104"/>
      <c r="BO324" s="104"/>
      <c r="BP324" s="104"/>
      <c r="BQ324" s="104"/>
    </row>
    <row r="325" spans="2:69">
      <c r="B325" s="104"/>
      <c r="C325" s="155"/>
      <c r="D325" s="104"/>
      <c r="E325" s="104"/>
      <c r="F325" s="104"/>
      <c r="G325" s="104"/>
      <c r="H325" s="104"/>
      <c r="I325" s="104"/>
      <c r="J325" s="104"/>
      <c r="K325" s="104"/>
      <c r="L325" s="104"/>
      <c r="M325" s="147"/>
      <c r="N325" s="104"/>
      <c r="O325" s="104"/>
      <c r="P325" s="104"/>
      <c r="Q325" s="104"/>
      <c r="R325" s="104"/>
      <c r="S325" s="104"/>
      <c r="T325" s="104"/>
      <c r="U325" s="104"/>
      <c r="V325" s="104"/>
      <c r="W325" s="104"/>
      <c r="X325" s="104"/>
      <c r="Y325" s="104"/>
      <c r="Z325" s="104"/>
      <c r="AA325" s="104"/>
      <c r="AB325" s="10"/>
      <c r="AC325" s="104"/>
      <c r="AD325" s="10"/>
      <c r="AE325" s="147"/>
      <c r="AF325" s="104"/>
      <c r="AG325" s="104"/>
      <c r="AH325" s="104"/>
      <c r="AI325" s="104"/>
      <c r="AJ325" s="104"/>
      <c r="AK325" s="104"/>
      <c r="AL325" s="104"/>
      <c r="AM325" s="104"/>
      <c r="AN325" s="104"/>
      <c r="AO325" s="104"/>
      <c r="AP325" s="104"/>
      <c r="AQ325" s="104"/>
      <c r="AR325" s="104"/>
      <c r="AS325" s="104"/>
      <c r="AT325" s="104"/>
      <c r="AU325" s="104"/>
      <c r="AV325" s="104"/>
      <c r="AW325" s="104"/>
      <c r="AX325" s="104"/>
      <c r="AY325" s="104"/>
      <c r="AZ325" s="104"/>
      <c r="BA325" s="104"/>
      <c r="BB325" s="104"/>
      <c r="BC325" s="104"/>
      <c r="BD325" s="104"/>
      <c r="BE325" s="104"/>
      <c r="BF325" s="104"/>
      <c r="BG325" s="104"/>
      <c r="BH325" s="104"/>
      <c r="BI325" s="104"/>
      <c r="BJ325" s="104"/>
      <c r="BK325" s="104"/>
      <c r="BL325" s="104"/>
      <c r="BM325" s="104"/>
      <c r="BN325" s="104"/>
      <c r="BO325" s="104"/>
      <c r="BP325" s="104"/>
      <c r="BQ325" s="104"/>
    </row>
  </sheetData>
  <sheetProtection password="ED67" sheet="1" objects="1" scenarios="1" selectLockedCells="1"/>
  <dataConsolidate/>
  <customSheetViews>
    <customSheetView guid="{60F2E9B3-473C-4B94-90AC-2B30E7B669F7}" scale="85" zeroValues="0" hiddenColumns="1">
      <selection activeCell="E3" sqref="E3:F3"/>
      <pageMargins left="0.7" right="0.7" top="0.75" bottom="0.75" header="0.3" footer="0.3"/>
      <pageSetup paperSize="9" orientation="portrait" horizontalDpi="1200" verticalDpi="1200" r:id="rId1"/>
    </customSheetView>
  </customSheetViews>
  <mergeCells count="11">
    <mergeCell ref="P3:Q3"/>
    <mergeCell ref="C3:D3"/>
    <mergeCell ref="E3:F3"/>
    <mergeCell ref="G3:H3"/>
    <mergeCell ref="I3:J3"/>
    <mergeCell ref="K3:L3"/>
    <mergeCell ref="R3:S3"/>
    <mergeCell ref="T3:U3"/>
    <mergeCell ref="V3:W3"/>
    <mergeCell ref="X3:Y3"/>
    <mergeCell ref="Z3:AA3"/>
  </mergeCells>
  <conditionalFormatting sqref="C5:D5">
    <cfRule type="cellIs" dxfId="4853" priority="1136" operator="equal">
      <formula>0</formula>
    </cfRule>
  </conditionalFormatting>
  <conditionalFormatting sqref="B5">
    <cfRule type="expression" dxfId="4852" priority="1135">
      <formula>C5=0</formula>
    </cfRule>
  </conditionalFormatting>
  <conditionalFormatting sqref="G5">
    <cfRule type="expression" dxfId="4851" priority="1134">
      <formula>G5&lt;H5/2</formula>
    </cfRule>
  </conditionalFormatting>
  <conditionalFormatting sqref="I5">
    <cfRule type="expression" dxfId="4850" priority="1133">
      <formula>I5&lt;J5/2</formula>
    </cfRule>
  </conditionalFormatting>
  <conditionalFormatting sqref="E5:E11">
    <cfRule type="expression" dxfId="4849" priority="1132">
      <formula>E5&lt;F5/2</formula>
    </cfRule>
  </conditionalFormatting>
  <conditionalFormatting sqref="P5">
    <cfRule type="expression" dxfId="4848" priority="1131">
      <formula>P5&lt;Q5/2</formula>
    </cfRule>
  </conditionalFormatting>
  <conditionalFormatting sqref="R5">
    <cfRule type="expression" dxfId="4847" priority="1130">
      <formula>R5&lt;S5/2</formula>
    </cfRule>
  </conditionalFormatting>
  <conditionalFormatting sqref="T5">
    <cfRule type="expression" dxfId="4846" priority="1129">
      <formula>T5&lt;U5/2</formula>
    </cfRule>
  </conditionalFormatting>
  <conditionalFormatting sqref="V5">
    <cfRule type="expression" dxfId="4845" priority="1128">
      <formula>V5&lt;W5/2</formula>
    </cfRule>
  </conditionalFormatting>
  <conditionalFormatting sqref="X5">
    <cfRule type="expression" dxfId="4844" priority="1127">
      <formula>X5&lt;Y5/2</formula>
    </cfRule>
  </conditionalFormatting>
  <conditionalFormatting sqref="C6:D6">
    <cfRule type="cellIs" dxfId="4843" priority="1126" operator="equal">
      <formula>0</formula>
    </cfRule>
  </conditionalFormatting>
  <conditionalFormatting sqref="B6">
    <cfRule type="expression" dxfId="4842" priority="1125">
      <formula>C6=0</formula>
    </cfRule>
  </conditionalFormatting>
  <conditionalFormatting sqref="G6">
    <cfRule type="expression" dxfId="4841" priority="1124">
      <formula>G6&lt;H6/2</formula>
    </cfRule>
  </conditionalFormatting>
  <conditionalFormatting sqref="I6">
    <cfRule type="expression" dxfId="4840" priority="1123">
      <formula>I6&lt;J6/2</formula>
    </cfRule>
  </conditionalFormatting>
  <conditionalFormatting sqref="E6">
    <cfRule type="expression" dxfId="4839" priority="1122">
      <formula>E6&lt;F6/2</formula>
    </cfRule>
  </conditionalFormatting>
  <conditionalFormatting sqref="P6">
    <cfRule type="expression" dxfId="4838" priority="1121">
      <formula>P6&lt;Q6/2</formula>
    </cfRule>
  </conditionalFormatting>
  <conditionalFormatting sqref="R6">
    <cfRule type="expression" dxfId="4837" priority="1120">
      <formula>R6&lt;S6/2</formula>
    </cfRule>
  </conditionalFormatting>
  <conditionalFormatting sqref="T6">
    <cfRule type="expression" dxfId="4836" priority="1119">
      <formula>T6&lt;U6/2</formula>
    </cfRule>
  </conditionalFormatting>
  <conditionalFormatting sqref="V6">
    <cfRule type="expression" dxfId="4835" priority="1118">
      <formula>V6&lt;W6/2</formula>
    </cfRule>
  </conditionalFormatting>
  <conditionalFormatting sqref="X6">
    <cfRule type="expression" dxfId="4834" priority="1117">
      <formula>X6&lt;Y6/2</formula>
    </cfRule>
  </conditionalFormatting>
  <conditionalFormatting sqref="C7:D7">
    <cfRule type="cellIs" dxfId="4833" priority="1116" operator="equal">
      <formula>0</formula>
    </cfRule>
  </conditionalFormatting>
  <conditionalFormatting sqref="B7">
    <cfRule type="expression" dxfId="4832" priority="1115">
      <formula>C7=0</formula>
    </cfRule>
  </conditionalFormatting>
  <conditionalFormatting sqref="G7">
    <cfRule type="expression" dxfId="4831" priority="1114">
      <formula>G7&lt;H7/2</formula>
    </cfRule>
  </conditionalFormatting>
  <conditionalFormatting sqref="I7">
    <cfRule type="expression" dxfId="4830" priority="1113">
      <formula>I7&lt;J7/2</formula>
    </cfRule>
  </conditionalFormatting>
  <conditionalFormatting sqref="E7">
    <cfRule type="expression" dxfId="4829" priority="1112">
      <formula>E7&lt;F7/2</formula>
    </cfRule>
  </conditionalFormatting>
  <conditionalFormatting sqref="P7">
    <cfRule type="expression" dxfId="4828" priority="1111">
      <formula>P7&lt;Q7/2</formula>
    </cfRule>
  </conditionalFormatting>
  <conditionalFormatting sqref="R7">
    <cfRule type="expression" dxfId="4827" priority="1110">
      <formula>R7&lt;S7/2</formula>
    </cfRule>
  </conditionalFormatting>
  <conditionalFormatting sqref="T7">
    <cfRule type="expression" dxfId="4826" priority="1109">
      <formula>T7&lt;U7/2</formula>
    </cfRule>
  </conditionalFormatting>
  <conditionalFormatting sqref="V7">
    <cfRule type="expression" dxfId="4825" priority="1108">
      <formula>V7&lt;W7/2</formula>
    </cfRule>
  </conditionalFormatting>
  <conditionalFormatting sqref="X7">
    <cfRule type="expression" dxfId="4824" priority="1107">
      <formula>X7&lt;Y7/2</formula>
    </cfRule>
  </conditionalFormatting>
  <conditionalFormatting sqref="C8:D8">
    <cfRule type="cellIs" dxfId="4823" priority="1106" operator="equal">
      <formula>0</formula>
    </cfRule>
  </conditionalFormatting>
  <conditionalFormatting sqref="B8">
    <cfRule type="expression" dxfId="4822" priority="1105">
      <formula>C8=0</formula>
    </cfRule>
  </conditionalFormatting>
  <conditionalFormatting sqref="G8">
    <cfRule type="expression" dxfId="4821" priority="1104">
      <formula>G8&lt;H8/2</formula>
    </cfRule>
  </conditionalFormatting>
  <conditionalFormatting sqref="I8">
    <cfRule type="expression" dxfId="4820" priority="1103">
      <formula>I8&lt;J8/2</formula>
    </cfRule>
  </conditionalFormatting>
  <conditionalFormatting sqref="E8">
    <cfRule type="expression" dxfId="4819" priority="1102">
      <formula>E8&lt;F8/2</formula>
    </cfRule>
  </conditionalFormatting>
  <conditionalFormatting sqref="P8">
    <cfRule type="expression" dxfId="4818" priority="1101">
      <formula>P8&lt;Q8/2</formula>
    </cfRule>
  </conditionalFormatting>
  <conditionalFormatting sqref="R8">
    <cfRule type="expression" dxfId="4817" priority="1100">
      <formula>R8&lt;S8/2</formula>
    </cfRule>
  </conditionalFormatting>
  <conditionalFormatting sqref="T8">
    <cfRule type="expression" dxfId="4816" priority="1099">
      <formula>T8&lt;U8/2</formula>
    </cfRule>
  </conditionalFormatting>
  <conditionalFormatting sqref="V8">
    <cfRule type="expression" dxfId="4815" priority="1098">
      <formula>V8&lt;W8/2</formula>
    </cfRule>
  </conditionalFormatting>
  <conditionalFormatting sqref="X8">
    <cfRule type="expression" dxfId="4814" priority="1097">
      <formula>X8&lt;Y8/2</formula>
    </cfRule>
  </conditionalFormatting>
  <conditionalFormatting sqref="C9:D9">
    <cfRule type="cellIs" dxfId="4813" priority="1096" operator="equal">
      <formula>0</formula>
    </cfRule>
  </conditionalFormatting>
  <conditionalFormatting sqref="B9">
    <cfRule type="expression" dxfId="4812" priority="1095">
      <formula>C9=0</formula>
    </cfRule>
  </conditionalFormatting>
  <conditionalFormatting sqref="G9">
    <cfRule type="expression" dxfId="4811" priority="1094">
      <formula>G9&lt;H9/2</formula>
    </cfRule>
  </conditionalFormatting>
  <conditionalFormatting sqref="I9">
    <cfRule type="expression" dxfId="4810" priority="1093">
      <formula>I9&lt;J9/2</formula>
    </cfRule>
  </conditionalFormatting>
  <conditionalFormatting sqref="E9">
    <cfRule type="expression" dxfId="4809" priority="1092">
      <formula>E9&lt;F9/2</formula>
    </cfRule>
  </conditionalFormatting>
  <conditionalFormatting sqref="P9">
    <cfRule type="expression" dxfId="4808" priority="1091">
      <formula>P9&lt;Q9/2</formula>
    </cfRule>
  </conditionalFormatting>
  <conditionalFormatting sqref="R9">
    <cfRule type="expression" dxfId="4807" priority="1090">
      <formula>R9&lt;S9/2</formula>
    </cfRule>
  </conditionalFormatting>
  <conditionalFormatting sqref="T9">
    <cfRule type="expression" dxfId="4806" priority="1089">
      <formula>T9&lt;U9/2</formula>
    </cfRule>
  </conditionalFormatting>
  <conditionalFormatting sqref="V9">
    <cfRule type="expression" dxfId="4805" priority="1088">
      <formula>V9&lt;W9/2</formula>
    </cfRule>
  </conditionalFormatting>
  <conditionalFormatting sqref="X9">
    <cfRule type="expression" dxfId="4804" priority="1087">
      <formula>X9&lt;Y9/2</formula>
    </cfRule>
  </conditionalFormatting>
  <conditionalFormatting sqref="C10:D10">
    <cfRule type="cellIs" dxfId="4803" priority="1086" operator="equal">
      <formula>0</formula>
    </cfRule>
  </conditionalFormatting>
  <conditionalFormatting sqref="B10">
    <cfRule type="expression" dxfId="4802" priority="1085">
      <formula>C10=0</formula>
    </cfRule>
  </conditionalFormatting>
  <conditionalFormatting sqref="G10">
    <cfRule type="expression" dxfId="4801" priority="1084">
      <formula>G10&lt;H10/2</formula>
    </cfRule>
  </conditionalFormatting>
  <conditionalFormatting sqref="I10">
    <cfRule type="expression" dxfId="4800" priority="1083">
      <formula>I10&lt;J10/2</formula>
    </cfRule>
  </conditionalFormatting>
  <conditionalFormatting sqref="E10">
    <cfRule type="expression" dxfId="4799" priority="1082">
      <formula>E10&lt;F10/2</formula>
    </cfRule>
  </conditionalFormatting>
  <conditionalFormatting sqref="P10">
    <cfRule type="expression" dxfId="4798" priority="1081">
      <formula>P10&lt;Q10/2</formula>
    </cfRule>
  </conditionalFormatting>
  <conditionalFormatting sqref="R10">
    <cfRule type="expression" dxfId="4797" priority="1080">
      <formula>R10&lt;S10/2</formula>
    </cfRule>
  </conditionalFormatting>
  <conditionalFormatting sqref="T10">
    <cfRule type="expression" dxfId="4796" priority="1079">
      <formula>T10&lt;U10/2</formula>
    </cfRule>
  </conditionalFormatting>
  <conditionalFormatting sqref="V10">
    <cfRule type="expression" dxfId="4795" priority="1078">
      <formula>V10&lt;W10/2</formula>
    </cfRule>
  </conditionalFormatting>
  <conditionalFormatting sqref="X10">
    <cfRule type="expression" dxfId="4794" priority="1077">
      <formula>X10&lt;Y10/2</formula>
    </cfRule>
  </conditionalFormatting>
  <conditionalFormatting sqref="C11:D11">
    <cfRule type="cellIs" dxfId="4793" priority="1076" operator="equal">
      <formula>0</formula>
    </cfRule>
  </conditionalFormatting>
  <conditionalFormatting sqref="B11">
    <cfRule type="expression" dxfId="4792" priority="1075">
      <formula>C11=0</formula>
    </cfRule>
  </conditionalFormatting>
  <conditionalFormatting sqref="G11">
    <cfRule type="expression" dxfId="4791" priority="1074">
      <formula>G11&lt;H11/2</formula>
    </cfRule>
  </conditionalFormatting>
  <conditionalFormatting sqref="I11">
    <cfRule type="expression" dxfId="4790" priority="1073">
      <formula>I11&lt;J11/2</formula>
    </cfRule>
  </conditionalFormatting>
  <conditionalFormatting sqref="E11">
    <cfRule type="expression" dxfId="4789" priority="1072">
      <formula>E11&lt;F11/2</formula>
    </cfRule>
  </conditionalFormatting>
  <conditionalFormatting sqref="P11">
    <cfRule type="expression" dxfId="4788" priority="1071">
      <formula>P11&lt;Q11/2</formula>
    </cfRule>
  </conditionalFormatting>
  <conditionalFormatting sqref="R11">
    <cfRule type="expression" dxfId="4787" priority="1070">
      <formula>R11&lt;S11/2</formula>
    </cfRule>
  </conditionalFormatting>
  <conditionalFormatting sqref="T11">
    <cfRule type="expression" dxfId="4786" priority="1069">
      <formula>T11&lt;U11/2</formula>
    </cfRule>
  </conditionalFormatting>
  <conditionalFormatting sqref="V11">
    <cfRule type="expression" dxfId="4785" priority="1068">
      <formula>V11&lt;W11/2</formula>
    </cfRule>
  </conditionalFormatting>
  <conditionalFormatting sqref="X11">
    <cfRule type="expression" dxfId="4784" priority="1067">
      <formula>X11&lt;Y11/2</formula>
    </cfRule>
  </conditionalFormatting>
  <conditionalFormatting sqref="C12:D12">
    <cfRule type="cellIs" dxfId="4783" priority="1066" operator="equal">
      <formula>0</formula>
    </cfRule>
  </conditionalFormatting>
  <conditionalFormatting sqref="B12">
    <cfRule type="expression" dxfId="4782" priority="1065">
      <formula>C12=0</formula>
    </cfRule>
  </conditionalFormatting>
  <conditionalFormatting sqref="G12">
    <cfRule type="expression" dxfId="4781" priority="1064">
      <formula>G12&lt;H12/2</formula>
    </cfRule>
  </conditionalFormatting>
  <conditionalFormatting sqref="I12">
    <cfRule type="expression" dxfId="4780" priority="1063">
      <formula>I12&lt;J12/2</formula>
    </cfRule>
  </conditionalFormatting>
  <conditionalFormatting sqref="E12">
    <cfRule type="expression" dxfId="4779" priority="1062">
      <formula>E12&lt;F12/2</formula>
    </cfRule>
  </conditionalFormatting>
  <conditionalFormatting sqref="P12">
    <cfRule type="expression" dxfId="4778" priority="1061">
      <formula>P12&lt;Q12/2</formula>
    </cfRule>
  </conditionalFormatting>
  <conditionalFormatting sqref="R12">
    <cfRule type="expression" dxfId="4777" priority="1060">
      <formula>R12&lt;S12/2</formula>
    </cfRule>
  </conditionalFormatting>
  <conditionalFormatting sqref="T12">
    <cfRule type="expression" dxfId="4776" priority="1059">
      <formula>T12&lt;U12/2</formula>
    </cfRule>
  </conditionalFormatting>
  <conditionalFormatting sqref="V12">
    <cfRule type="expression" dxfId="4775" priority="1058">
      <formula>V12&lt;W12/2</formula>
    </cfRule>
  </conditionalFormatting>
  <conditionalFormatting sqref="X12">
    <cfRule type="expression" dxfId="4774" priority="1057">
      <formula>X12&lt;Y12/2</formula>
    </cfRule>
  </conditionalFormatting>
  <conditionalFormatting sqref="C13:D13">
    <cfRule type="cellIs" dxfId="4773" priority="1056" operator="equal">
      <formula>0</formula>
    </cfRule>
  </conditionalFormatting>
  <conditionalFormatting sqref="B13">
    <cfRule type="expression" dxfId="4772" priority="1055">
      <formula>C13=0</formula>
    </cfRule>
  </conditionalFormatting>
  <conditionalFormatting sqref="G13">
    <cfRule type="expression" dxfId="4771" priority="1054">
      <formula>G13&lt;H13/2</formula>
    </cfRule>
  </conditionalFormatting>
  <conditionalFormatting sqref="I13">
    <cfRule type="expression" dxfId="4770" priority="1053">
      <formula>I13&lt;J13/2</formula>
    </cfRule>
  </conditionalFormatting>
  <conditionalFormatting sqref="E13">
    <cfRule type="expression" dxfId="4769" priority="1052">
      <formula>E13&lt;F13/2</formula>
    </cfRule>
  </conditionalFormatting>
  <conditionalFormatting sqref="P13">
    <cfRule type="expression" dxfId="4768" priority="1051">
      <formula>P13&lt;Q13/2</formula>
    </cfRule>
  </conditionalFormatting>
  <conditionalFormatting sqref="R13">
    <cfRule type="expression" dxfId="4767" priority="1050">
      <formula>R13&lt;S13/2</formula>
    </cfRule>
  </conditionalFormatting>
  <conditionalFormatting sqref="T13">
    <cfRule type="expression" dxfId="4766" priority="1049">
      <formula>T13&lt;U13/2</formula>
    </cfRule>
  </conditionalFormatting>
  <conditionalFormatting sqref="V13">
    <cfRule type="expression" dxfId="4765" priority="1048">
      <formula>V13&lt;W13/2</formula>
    </cfRule>
  </conditionalFormatting>
  <conditionalFormatting sqref="X13">
    <cfRule type="expression" dxfId="4764" priority="1047">
      <formula>X13&lt;Y13/2</formula>
    </cfRule>
  </conditionalFormatting>
  <conditionalFormatting sqref="C14:D14">
    <cfRule type="cellIs" dxfId="4763" priority="1046" operator="equal">
      <formula>0</formula>
    </cfRule>
  </conditionalFormatting>
  <conditionalFormatting sqref="B14">
    <cfRule type="expression" dxfId="4762" priority="1045">
      <formula>C14=0</formula>
    </cfRule>
  </conditionalFormatting>
  <conditionalFormatting sqref="G14">
    <cfRule type="expression" dxfId="4761" priority="1044">
      <formula>G14&lt;H14/2</formula>
    </cfRule>
  </conditionalFormatting>
  <conditionalFormatting sqref="I14">
    <cfRule type="expression" dxfId="4760" priority="1043">
      <formula>I14&lt;J14/2</formula>
    </cfRule>
  </conditionalFormatting>
  <conditionalFormatting sqref="E14">
    <cfRule type="expression" dxfId="4759" priority="1042">
      <formula>E14&lt;F14/2</formula>
    </cfRule>
  </conditionalFormatting>
  <conditionalFormatting sqref="P14">
    <cfRule type="expression" dxfId="4758" priority="1041">
      <formula>P14&lt;Q14/2</formula>
    </cfRule>
  </conditionalFormatting>
  <conditionalFormatting sqref="R14">
    <cfRule type="expression" dxfId="4757" priority="1040">
      <formula>R14&lt;S14/2</formula>
    </cfRule>
  </conditionalFormatting>
  <conditionalFormatting sqref="T14">
    <cfRule type="expression" dxfId="4756" priority="1039">
      <formula>T14&lt;U14/2</formula>
    </cfRule>
  </conditionalFormatting>
  <conditionalFormatting sqref="V14">
    <cfRule type="expression" dxfId="4755" priority="1038">
      <formula>V14&lt;W14/2</formula>
    </cfRule>
  </conditionalFormatting>
  <conditionalFormatting sqref="X14">
    <cfRule type="expression" dxfId="4754" priority="1037">
      <formula>X14&lt;Y14/2</formula>
    </cfRule>
  </conditionalFormatting>
  <conditionalFormatting sqref="C15:D15">
    <cfRule type="cellIs" dxfId="4753" priority="1036" operator="equal">
      <formula>0</formula>
    </cfRule>
  </conditionalFormatting>
  <conditionalFormatting sqref="B15">
    <cfRule type="expression" dxfId="4752" priority="1035">
      <formula>C15=0</formula>
    </cfRule>
  </conditionalFormatting>
  <conditionalFormatting sqref="G15">
    <cfRule type="expression" dxfId="4751" priority="1034">
      <formula>G15&lt;H15/2</formula>
    </cfRule>
  </conditionalFormatting>
  <conditionalFormatting sqref="I15">
    <cfRule type="expression" dxfId="4750" priority="1033">
      <formula>I15&lt;J15/2</formula>
    </cfRule>
  </conditionalFormatting>
  <conditionalFormatting sqref="E15">
    <cfRule type="expression" dxfId="4749" priority="1032">
      <formula>E15&lt;F15/2</formula>
    </cfRule>
  </conditionalFormatting>
  <conditionalFormatting sqref="P15">
    <cfRule type="expression" dxfId="4748" priority="1031">
      <formula>P15&lt;Q15/2</formula>
    </cfRule>
  </conditionalFormatting>
  <conditionalFormatting sqref="R15">
    <cfRule type="expression" dxfId="4747" priority="1030">
      <formula>R15&lt;S15/2</formula>
    </cfRule>
  </conditionalFormatting>
  <conditionalFormatting sqref="T15">
    <cfRule type="expression" dxfId="4746" priority="1029">
      <formula>T15&lt;U15/2</formula>
    </cfRule>
  </conditionalFormatting>
  <conditionalFormatting sqref="V15">
    <cfRule type="expression" dxfId="4745" priority="1028">
      <formula>V15&lt;W15/2</formula>
    </cfRule>
  </conditionalFormatting>
  <conditionalFormatting sqref="X15">
    <cfRule type="expression" dxfId="4744" priority="1027">
      <formula>X15&lt;Y15/2</formula>
    </cfRule>
  </conditionalFormatting>
  <conditionalFormatting sqref="C16:D16">
    <cfRule type="cellIs" dxfId="4743" priority="1026" operator="equal">
      <formula>0</formula>
    </cfRule>
  </conditionalFormatting>
  <conditionalFormatting sqref="B16">
    <cfRule type="expression" dxfId="4742" priority="1025">
      <formula>C16=0</formula>
    </cfRule>
  </conditionalFormatting>
  <conditionalFormatting sqref="G16">
    <cfRule type="expression" dxfId="4741" priority="1024">
      <formula>G16&lt;H16/2</formula>
    </cfRule>
  </conditionalFormatting>
  <conditionalFormatting sqref="I16">
    <cfRule type="expression" dxfId="4740" priority="1023">
      <formula>I16&lt;J16/2</formula>
    </cfRule>
  </conditionalFormatting>
  <conditionalFormatting sqref="E16">
    <cfRule type="expression" dxfId="4739" priority="1022">
      <formula>E16&lt;F16/2</formula>
    </cfRule>
  </conditionalFormatting>
  <conditionalFormatting sqref="P16">
    <cfRule type="expression" dxfId="4738" priority="1021">
      <formula>P16&lt;Q16/2</formula>
    </cfRule>
  </conditionalFormatting>
  <conditionalFormatting sqref="R16">
    <cfRule type="expression" dxfId="4737" priority="1020">
      <formula>R16&lt;S16/2</formula>
    </cfRule>
  </conditionalFormatting>
  <conditionalFormatting sqref="T16">
    <cfRule type="expression" dxfId="4736" priority="1019">
      <formula>T16&lt;U16/2</formula>
    </cfRule>
  </conditionalFormatting>
  <conditionalFormatting sqref="V16">
    <cfRule type="expression" dxfId="4735" priority="1018">
      <formula>V16&lt;W16/2</formula>
    </cfRule>
  </conditionalFormatting>
  <conditionalFormatting sqref="X16">
    <cfRule type="expression" dxfId="4734" priority="1017">
      <formula>X16&lt;Y16/2</formula>
    </cfRule>
  </conditionalFormatting>
  <conditionalFormatting sqref="C17:D17">
    <cfRule type="cellIs" dxfId="4733" priority="1016" operator="equal">
      <formula>0</formula>
    </cfRule>
  </conditionalFormatting>
  <conditionalFormatting sqref="B17">
    <cfRule type="expression" dxfId="4732" priority="1015">
      <formula>C17=0</formula>
    </cfRule>
  </conditionalFormatting>
  <conditionalFormatting sqref="G17">
    <cfRule type="expression" dxfId="4731" priority="1014">
      <formula>G17&lt;H17/2</formula>
    </cfRule>
  </conditionalFormatting>
  <conditionalFormatting sqref="I17">
    <cfRule type="expression" dxfId="4730" priority="1013">
      <formula>I17&lt;J17/2</formula>
    </cfRule>
  </conditionalFormatting>
  <conditionalFormatting sqref="E17">
    <cfRule type="expression" dxfId="4729" priority="1012">
      <formula>E17&lt;F17/2</formula>
    </cfRule>
  </conditionalFormatting>
  <conditionalFormatting sqref="P17">
    <cfRule type="expression" dxfId="4728" priority="1011">
      <formula>P17&lt;Q17/2</formula>
    </cfRule>
  </conditionalFormatting>
  <conditionalFormatting sqref="R17">
    <cfRule type="expression" dxfId="4727" priority="1010">
      <formula>R17&lt;S17/2</formula>
    </cfRule>
  </conditionalFormatting>
  <conditionalFormatting sqref="T17">
    <cfRule type="expression" dxfId="4726" priority="1009">
      <formula>T17&lt;U17/2</formula>
    </cfRule>
  </conditionalFormatting>
  <conditionalFormatting sqref="V17">
    <cfRule type="expression" dxfId="4725" priority="1008">
      <formula>V17&lt;W17/2</formula>
    </cfRule>
  </conditionalFormatting>
  <conditionalFormatting sqref="X17">
    <cfRule type="expression" dxfId="4724" priority="1007">
      <formula>X17&lt;Y17/2</formula>
    </cfRule>
  </conditionalFormatting>
  <conditionalFormatting sqref="C18:D18">
    <cfRule type="cellIs" dxfId="4723" priority="1006" operator="equal">
      <formula>0</formula>
    </cfRule>
  </conditionalFormatting>
  <conditionalFormatting sqref="B18">
    <cfRule type="expression" dxfId="4722" priority="1005">
      <formula>C18=0</formula>
    </cfRule>
  </conditionalFormatting>
  <conditionalFormatting sqref="G18">
    <cfRule type="expression" dxfId="4721" priority="1004">
      <formula>G18&lt;H18/2</formula>
    </cfRule>
  </conditionalFormatting>
  <conditionalFormatting sqref="I18">
    <cfRule type="expression" dxfId="4720" priority="1003">
      <formula>I18&lt;J18/2</formula>
    </cfRule>
  </conditionalFormatting>
  <conditionalFormatting sqref="E18">
    <cfRule type="expression" dxfId="4719" priority="1002">
      <formula>E18&lt;F18/2</formula>
    </cfRule>
  </conditionalFormatting>
  <conditionalFormatting sqref="P18">
    <cfRule type="expression" dxfId="4718" priority="1001">
      <formula>P18&lt;Q18/2</formula>
    </cfRule>
  </conditionalFormatting>
  <conditionalFormatting sqref="R18">
    <cfRule type="expression" dxfId="4717" priority="1000">
      <formula>R18&lt;S18/2</formula>
    </cfRule>
  </conditionalFormatting>
  <conditionalFormatting sqref="T18">
    <cfRule type="expression" dxfId="4716" priority="999">
      <formula>T18&lt;U18/2</formula>
    </cfRule>
  </conditionalFormatting>
  <conditionalFormatting sqref="V18">
    <cfRule type="expression" dxfId="4715" priority="998">
      <formula>V18&lt;W18/2</formula>
    </cfRule>
  </conditionalFormatting>
  <conditionalFormatting sqref="X18">
    <cfRule type="expression" dxfId="4714" priority="997">
      <formula>X18&lt;Y18/2</formula>
    </cfRule>
  </conditionalFormatting>
  <conditionalFormatting sqref="C19:D19">
    <cfRule type="cellIs" dxfId="4713" priority="996" operator="equal">
      <formula>0</formula>
    </cfRule>
  </conditionalFormatting>
  <conditionalFormatting sqref="B19">
    <cfRule type="expression" dxfId="4712" priority="995">
      <formula>C19=0</formula>
    </cfRule>
  </conditionalFormatting>
  <conditionalFormatting sqref="G19">
    <cfRule type="expression" dxfId="4711" priority="994">
      <formula>G19&lt;H19/2</formula>
    </cfRule>
  </conditionalFormatting>
  <conditionalFormatting sqref="I19">
    <cfRule type="expression" dxfId="4710" priority="993">
      <formula>I19&lt;J19/2</formula>
    </cfRule>
  </conditionalFormatting>
  <conditionalFormatting sqref="E19">
    <cfRule type="expression" dxfId="4709" priority="992">
      <formula>E19&lt;F19/2</formula>
    </cfRule>
  </conditionalFormatting>
  <conditionalFormatting sqref="P19">
    <cfRule type="expression" dxfId="4708" priority="991">
      <formula>P19&lt;Q19/2</formula>
    </cfRule>
  </conditionalFormatting>
  <conditionalFormatting sqref="R19">
    <cfRule type="expression" dxfId="4707" priority="990">
      <formula>R19&lt;S19/2</formula>
    </cfRule>
  </conditionalFormatting>
  <conditionalFormatting sqref="T19">
    <cfRule type="expression" dxfId="4706" priority="989">
      <formula>T19&lt;U19/2</formula>
    </cfRule>
  </conditionalFormatting>
  <conditionalFormatting sqref="V19">
    <cfRule type="expression" dxfId="4705" priority="988">
      <formula>V19&lt;W19/2</formula>
    </cfRule>
  </conditionalFormatting>
  <conditionalFormatting sqref="X19">
    <cfRule type="expression" dxfId="4704" priority="987">
      <formula>X19&lt;Y19/2</formula>
    </cfRule>
  </conditionalFormatting>
  <conditionalFormatting sqref="C20:D20">
    <cfRule type="cellIs" dxfId="4703" priority="986" operator="equal">
      <formula>0</formula>
    </cfRule>
  </conditionalFormatting>
  <conditionalFormatting sqref="B20">
    <cfRule type="expression" dxfId="4702" priority="985">
      <formula>C20=0</formula>
    </cfRule>
  </conditionalFormatting>
  <conditionalFormatting sqref="G20">
    <cfRule type="expression" dxfId="4701" priority="984">
      <formula>G20&lt;H20/2</formula>
    </cfRule>
  </conditionalFormatting>
  <conditionalFormatting sqref="I20">
    <cfRule type="expression" dxfId="4700" priority="983">
      <formula>I20&lt;J20/2</formula>
    </cfRule>
  </conditionalFormatting>
  <conditionalFormatting sqref="E20">
    <cfRule type="expression" dxfId="4699" priority="982">
      <formula>E20&lt;F20/2</formula>
    </cfRule>
  </conditionalFormatting>
  <conditionalFormatting sqref="P20">
    <cfRule type="expression" dxfId="4698" priority="981">
      <formula>P20&lt;Q20/2</formula>
    </cfRule>
  </conditionalFormatting>
  <conditionalFormatting sqref="R20">
    <cfRule type="expression" dxfId="4697" priority="980">
      <formula>R20&lt;S20/2</formula>
    </cfRule>
  </conditionalFormatting>
  <conditionalFormatting sqref="T20">
    <cfRule type="expression" dxfId="4696" priority="979">
      <formula>T20&lt;U20/2</formula>
    </cfRule>
  </conditionalFormatting>
  <conditionalFormatting sqref="V20">
    <cfRule type="expression" dxfId="4695" priority="978">
      <formula>V20&lt;W20/2</formula>
    </cfRule>
  </conditionalFormatting>
  <conditionalFormatting sqref="X20">
    <cfRule type="expression" dxfId="4694" priority="977">
      <formula>X20&lt;Y20/2</formula>
    </cfRule>
  </conditionalFormatting>
  <conditionalFormatting sqref="C21:D21">
    <cfRule type="cellIs" dxfId="4693" priority="976" operator="equal">
      <formula>0</formula>
    </cfRule>
  </conditionalFormatting>
  <conditionalFormatting sqref="B21">
    <cfRule type="expression" dxfId="4692" priority="975">
      <formula>C21=0</formula>
    </cfRule>
  </conditionalFormatting>
  <conditionalFormatting sqref="G21">
    <cfRule type="expression" dxfId="4691" priority="974">
      <formula>G21&lt;H21/2</formula>
    </cfRule>
  </conditionalFormatting>
  <conditionalFormatting sqref="I21">
    <cfRule type="expression" dxfId="4690" priority="973">
      <formula>I21&lt;J21/2</formula>
    </cfRule>
  </conditionalFormatting>
  <conditionalFormatting sqref="E21">
    <cfRule type="expression" dxfId="4689" priority="972">
      <formula>E21&lt;F21/2</formula>
    </cfRule>
  </conditionalFormatting>
  <conditionalFormatting sqref="P21">
    <cfRule type="expression" dxfId="4688" priority="971">
      <formula>P21&lt;Q21/2</formula>
    </cfRule>
  </conditionalFormatting>
  <conditionalFormatting sqref="R21">
    <cfRule type="expression" dxfId="4687" priority="970">
      <formula>R21&lt;S21/2</formula>
    </cfRule>
  </conditionalFormatting>
  <conditionalFormatting sqref="T21">
    <cfRule type="expression" dxfId="4686" priority="969">
      <formula>T21&lt;U21/2</formula>
    </cfRule>
  </conditionalFormatting>
  <conditionalFormatting sqref="V21">
    <cfRule type="expression" dxfId="4685" priority="968">
      <formula>V21&lt;W21/2</formula>
    </cfRule>
  </conditionalFormatting>
  <conditionalFormatting sqref="X21">
    <cfRule type="expression" dxfId="4684" priority="967">
      <formula>X21&lt;Y21/2</formula>
    </cfRule>
  </conditionalFormatting>
  <conditionalFormatting sqref="C22:D22">
    <cfRule type="cellIs" dxfId="4683" priority="966" operator="equal">
      <formula>0</formula>
    </cfRule>
  </conditionalFormatting>
  <conditionalFormatting sqref="B22">
    <cfRule type="expression" dxfId="4682" priority="965">
      <formula>C22=0</formula>
    </cfRule>
  </conditionalFormatting>
  <conditionalFormatting sqref="G22">
    <cfRule type="expression" dxfId="4681" priority="964">
      <formula>G22&lt;H22/2</formula>
    </cfRule>
  </conditionalFormatting>
  <conditionalFormatting sqref="I22">
    <cfRule type="expression" dxfId="4680" priority="963">
      <formula>I22&lt;J22/2</formula>
    </cfRule>
  </conditionalFormatting>
  <conditionalFormatting sqref="E22">
    <cfRule type="expression" dxfId="4679" priority="962">
      <formula>E22&lt;F22/2</formula>
    </cfRule>
  </conditionalFormatting>
  <conditionalFormatting sqref="P22">
    <cfRule type="expression" dxfId="4678" priority="961">
      <formula>P22&lt;Q22/2</formula>
    </cfRule>
  </conditionalFormatting>
  <conditionalFormatting sqref="R22">
    <cfRule type="expression" dxfId="4677" priority="960">
      <formula>R22&lt;S22/2</formula>
    </cfRule>
  </conditionalFormatting>
  <conditionalFormatting sqref="T22">
    <cfRule type="expression" dxfId="4676" priority="959">
      <formula>T22&lt;U22/2</formula>
    </cfRule>
  </conditionalFormatting>
  <conditionalFormatting sqref="V22">
    <cfRule type="expression" dxfId="4675" priority="958">
      <formula>V22&lt;W22/2</formula>
    </cfRule>
  </conditionalFormatting>
  <conditionalFormatting sqref="X22">
    <cfRule type="expression" dxfId="4674" priority="957">
      <formula>X22&lt;Y22/2</formula>
    </cfRule>
  </conditionalFormatting>
  <conditionalFormatting sqref="C23:D23">
    <cfRule type="cellIs" dxfId="4673" priority="956" operator="equal">
      <formula>0</formula>
    </cfRule>
  </conditionalFormatting>
  <conditionalFormatting sqref="B23">
    <cfRule type="expression" dxfId="4672" priority="955">
      <formula>C23=0</formula>
    </cfRule>
  </conditionalFormatting>
  <conditionalFormatting sqref="G23">
    <cfRule type="expression" dxfId="4671" priority="954">
      <formula>G23&lt;H23/2</formula>
    </cfRule>
  </conditionalFormatting>
  <conditionalFormatting sqref="I23">
    <cfRule type="expression" dxfId="4670" priority="953">
      <formula>I23&lt;J23/2</formula>
    </cfRule>
  </conditionalFormatting>
  <conditionalFormatting sqref="E23">
    <cfRule type="expression" dxfId="4669" priority="952">
      <formula>E23&lt;F23/2</formula>
    </cfRule>
  </conditionalFormatting>
  <conditionalFormatting sqref="P23">
    <cfRule type="expression" dxfId="4668" priority="951">
      <formula>P23&lt;Q23/2</formula>
    </cfRule>
  </conditionalFormatting>
  <conditionalFormatting sqref="R23">
    <cfRule type="expression" dxfId="4667" priority="950">
      <formula>R23&lt;S23/2</formula>
    </cfRule>
  </conditionalFormatting>
  <conditionalFormatting sqref="T23">
    <cfRule type="expression" dxfId="4666" priority="949">
      <formula>T23&lt;U23/2</formula>
    </cfRule>
  </conditionalFormatting>
  <conditionalFormatting sqref="V23">
    <cfRule type="expression" dxfId="4665" priority="948">
      <formula>V23&lt;W23/2</formula>
    </cfRule>
  </conditionalFormatting>
  <conditionalFormatting sqref="X23">
    <cfRule type="expression" dxfId="4664" priority="947">
      <formula>X23&lt;Y23/2</formula>
    </cfRule>
  </conditionalFormatting>
  <conditionalFormatting sqref="C24:D24">
    <cfRule type="cellIs" dxfId="4663" priority="946" operator="equal">
      <formula>0</formula>
    </cfRule>
  </conditionalFormatting>
  <conditionalFormatting sqref="B24">
    <cfRule type="expression" dxfId="4662" priority="945">
      <formula>C24=0</formula>
    </cfRule>
  </conditionalFormatting>
  <conditionalFormatting sqref="G24">
    <cfRule type="expression" dxfId="4661" priority="944">
      <formula>G24&lt;H24/2</formula>
    </cfRule>
  </conditionalFormatting>
  <conditionalFormatting sqref="I24">
    <cfRule type="expression" dxfId="4660" priority="943">
      <formula>I24&lt;J24/2</formula>
    </cfRule>
  </conditionalFormatting>
  <conditionalFormatting sqref="E24">
    <cfRule type="expression" dxfId="4659" priority="942">
      <formula>E24&lt;F24/2</formula>
    </cfRule>
  </conditionalFormatting>
  <conditionalFormatting sqref="P24">
    <cfRule type="expression" dxfId="4658" priority="941">
      <formula>P24&lt;Q24/2</formula>
    </cfRule>
  </conditionalFormatting>
  <conditionalFormatting sqref="R24">
    <cfRule type="expression" dxfId="4657" priority="940">
      <formula>R24&lt;S24/2</formula>
    </cfRule>
  </conditionalFormatting>
  <conditionalFormatting sqref="T24">
    <cfRule type="expression" dxfId="4656" priority="939">
      <formula>T24&lt;U24/2</formula>
    </cfRule>
  </conditionalFormatting>
  <conditionalFormatting sqref="V24">
    <cfRule type="expression" dxfId="4655" priority="938">
      <formula>V24&lt;W24/2</formula>
    </cfRule>
  </conditionalFormatting>
  <conditionalFormatting sqref="X24">
    <cfRule type="expression" dxfId="4654" priority="937">
      <formula>X24&lt;Y24/2</formula>
    </cfRule>
  </conditionalFormatting>
  <conditionalFormatting sqref="C25:D25">
    <cfRule type="cellIs" dxfId="4653" priority="936" operator="equal">
      <formula>0</formula>
    </cfRule>
  </conditionalFormatting>
  <conditionalFormatting sqref="B25">
    <cfRule type="expression" dxfId="4652" priority="935">
      <formula>C25=0</formula>
    </cfRule>
  </conditionalFormatting>
  <conditionalFormatting sqref="G25">
    <cfRule type="expression" dxfId="4651" priority="934">
      <formula>G25&lt;H25/2</formula>
    </cfRule>
  </conditionalFormatting>
  <conditionalFormatting sqref="I25">
    <cfRule type="expression" dxfId="4650" priority="933">
      <formula>I25&lt;J25/2</formula>
    </cfRule>
  </conditionalFormatting>
  <conditionalFormatting sqref="E25">
    <cfRule type="expression" dxfId="4649" priority="932">
      <formula>E25&lt;F25/2</formula>
    </cfRule>
  </conditionalFormatting>
  <conditionalFormatting sqref="P25">
    <cfRule type="expression" dxfId="4648" priority="931">
      <formula>P25&lt;Q25/2</formula>
    </cfRule>
  </conditionalFormatting>
  <conditionalFormatting sqref="R25">
    <cfRule type="expression" dxfId="4647" priority="930">
      <formula>R25&lt;S25/2</formula>
    </cfRule>
  </conditionalFormatting>
  <conditionalFormatting sqref="T25">
    <cfRule type="expression" dxfId="4646" priority="929">
      <formula>T25&lt;U25/2</formula>
    </cfRule>
  </conditionalFormatting>
  <conditionalFormatting sqref="V25">
    <cfRule type="expression" dxfId="4645" priority="928">
      <formula>V25&lt;W25/2</formula>
    </cfRule>
  </conditionalFormatting>
  <conditionalFormatting sqref="X25">
    <cfRule type="expression" dxfId="4644" priority="927">
      <formula>X25&lt;Y25/2</formula>
    </cfRule>
  </conditionalFormatting>
  <conditionalFormatting sqref="C26:D26">
    <cfRule type="cellIs" dxfId="4643" priority="926" operator="equal">
      <formula>0</formula>
    </cfRule>
  </conditionalFormatting>
  <conditionalFormatting sqref="B26">
    <cfRule type="expression" dxfId="4642" priority="925">
      <formula>C26=0</formula>
    </cfRule>
  </conditionalFormatting>
  <conditionalFormatting sqref="G26">
    <cfRule type="expression" dxfId="4641" priority="924">
      <formula>G26&lt;H26/2</formula>
    </cfRule>
  </conditionalFormatting>
  <conditionalFormatting sqref="I26">
    <cfRule type="expression" dxfId="4640" priority="923">
      <formula>I26&lt;J26/2</formula>
    </cfRule>
  </conditionalFormatting>
  <conditionalFormatting sqref="E26">
    <cfRule type="expression" dxfId="4639" priority="922">
      <formula>E26&lt;F26/2</formula>
    </cfRule>
  </conditionalFormatting>
  <conditionalFormatting sqref="P26">
    <cfRule type="expression" dxfId="4638" priority="921">
      <formula>P26&lt;Q26/2</formula>
    </cfRule>
  </conditionalFormatting>
  <conditionalFormatting sqref="R26">
    <cfRule type="expression" dxfId="4637" priority="920">
      <formula>R26&lt;S26/2</formula>
    </cfRule>
  </conditionalFormatting>
  <conditionalFormatting sqref="T26">
    <cfRule type="expression" dxfId="4636" priority="919">
      <formula>T26&lt;U26/2</formula>
    </cfRule>
  </conditionalFormatting>
  <conditionalFormatting sqref="V26">
    <cfRule type="expression" dxfId="4635" priority="918">
      <formula>V26&lt;W26/2</formula>
    </cfRule>
  </conditionalFormatting>
  <conditionalFormatting sqref="X26">
    <cfRule type="expression" dxfId="4634" priority="917">
      <formula>X26&lt;Y26/2</formula>
    </cfRule>
  </conditionalFormatting>
  <conditionalFormatting sqref="C27:D27">
    <cfRule type="cellIs" dxfId="4633" priority="916" operator="equal">
      <formula>0</formula>
    </cfRule>
  </conditionalFormatting>
  <conditionalFormatting sqref="B27">
    <cfRule type="expression" dxfId="4632" priority="915">
      <formula>C27=0</formula>
    </cfRule>
  </conditionalFormatting>
  <conditionalFormatting sqref="G27">
    <cfRule type="expression" dxfId="4631" priority="914">
      <formula>G27&lt;H27/2</formula>
    </cfRule>
  </conditionalFormatting>
  <conditionalFormatting sqref="I27">
    <cfRule type="expression" dxfId="4630" priority="913">
      <formula>I27&lt;J27/2</formula>
    </cfRule>
  </conditionalFormatting>
  <conditionalFormatting sqref="E27">
    <cfRule type="expression" dxfId="4629" priority="912">
      <formula>E27&lt;F27/2</formula>
    </cfRule>
  </conditionalFormatting>
  <conditionalFormatting sqref="P27">
    <cfRule type="expression" dxfId="4628" priority="911">
      <formula>P27&lt;Q27/2</formula>
    </cfRule>
  </conditionalFormatting>
  <conditionalFormatting sqref="R27">
    <cfRule type="expression" dxfId="4627" priority="910">
      <formula>R27&lt;S27/2</formula>
    </cfRule>
  </conditionalFormatting>
  <conditionalFormatting sqref="T27">
    <cfRule type="expression" dxfId="4626" priority="909">
      <formula>T27&lt;U27/2</formula>
    </cfRule>
  </conditionalFormatting>
  <conditionalFormatting sqref="V27">
    <cfRule type="expression" dxfId="4625" priority="908">
      <formula>V27&lt;W27/2</formula>
    </cfRule>
  </conditionalFormatting>
  <conditionalFormatting sqref="X27">
    <cfRule type="expression" dxfId="4624" priority="907">
      <formula>X27&lt;Y27/2</formula>
    </cfRule>
  </conditionalFormatting>
  <conditionalFormatting sqref="C28:D28">
    <cfRule type="cellIs" dxfId="4623" priority="906" operator="equal">
      <formula>0</formula>
    </cfRule>
  </conditionalFormatting>
  <conditionalFormatting sqref="B28">
    <cfRule type="expression" dxfId="4622" priority="905">
      <formula>C28=0</formula>
    </cfRule>
  </conditionalFormatting>
  <conditionalFormatting sqref="G28">
    <cfRule type="expression" dxfId="4621" priority="904">
      <formula>G28&lt;H28/2</formula>
    </cfRule>
  </conditionalFormatting>
  <conditionalFormatting sqref="I28">
    <cfRule type="expression" dxfId="4620" priority="903">
      <formula>I28&lt;J28/2</formula>
    </cfRule>
  </conditionalFormatting>
  <conditionalFormatting sqref="E28">
    <cfRule type="expression" dxfId="4619" priority="902">
      <formula>E28&lt;F28/2</formula>
    </cfRule>
  </conditionalFormatting>
  <conditionalFormatting sqref="P28">
    <cfRule type="expression" dxfId="4618" priority="901">
      <formula>P28&lt;Q28/2</formula>
    </cfRule>
  </conditionalFormatting>
  <conditionalFormatting sqref="R28">
    <cfRule type="expression" dxfId="4617" priority="900">
      <formula>R28&lt;S28/2</formula>
    </cfRule>
  </conditionalFormatting>
  <conditionalFormatting sqref="T28">
    <cfRule type="expression" dxfId="4616" priority="899">
      <formula>T28&lt;U28/2</formula>
    </cfRule>
  </conditionalFormatting>
  <conditionalFormatting sqref="V28">
    <cfRule type="expression" dxfId="4615" priority="898">
      <formula>V28&lt;W28/2</formula>
    </cfRule>
  </conditionalFormatting>
  <conditionalFormatting sqref="X28">
    <cfRule type="expression" dxfId="4614" priority="897">
      <formula>X28&lt;Y28/2</formula>
    </cfRule>
  </conditionalFormatting>
  <conditionalFormatting sqref="C29:D29">
    <cfRule type="cellIs" dxfId="4613" priority="896" operator="equal">
      <formula>0</formula>
    </cfRule>
  </conditionalFormatting>
  <conditionalFormatting sqref="B29">
    <cfRule type="expression" dxfId="4612" priority="895">
      <formula>C29=0</formula>
    </cfRule>
  </conditionalFormatting>
  <conditionalFormatting sqref="G29">
    <cfRule type="expression" dxfId="4611" priority="894">
      <formula>G29&lt;H29/2</formula>
    </cfRule>
  </conditionalFormatting>
  <conditionalFormatting sqref="I29">
    <cfRule type="expression" dxfId="4610" priority="893">
      <formula>I29&lt;J29/2</formula>
    </cfRule>
  </conditionalFormatting>
  <conditionalFormatting sqref="E29">
    <cfRule type="expression" dxfId="4609" priority="892">
      <formula>E29&lt;F29/2</formula>
    </cfRule>
  </conditionalFormatting>
  <conditionalFormatting sqref="P29">
    <cfRule type="expression" dxfId="4608" priority="891">
      <formula>P29&lt;Q29/2</formula>
    </cfRule>
  </conditionalFormatting>
  <conditionalFormatting sqref="R29">
    <cfRule type="expression" dxfId="4607" priority="890">
      <formula>R29&lt;S29/2</formula>
    </cfRule>
  </conditionalFormatting>
  <conditionalFormatting sqref="T29">
    <cfRule type="expression" dxfId="4606" priority="889">
      <formula>T29&lt;U29/2</formula>
    </cfRule>
  </conditionalFormatting>
  <conditionalFormatting sqref="V29">
    <cfRule type="expression" dxfId="4605" priority="888">
      <formula>V29&lt;W29/2</formula>
    </cfRule>
  </conditionalFormatting>
  <conditionalFormatting sqref="X29">
    <cfRule type="expression" dxfId="4604" priority="887">
      <formula>X29&lt;Y29/2</formula>
    </cfRule>
  </conditionalFormatting>
  <conditionalFormatting sqref="E5:M5 P5:AB5 K6:K29 Z6:Z29 M6:M29 AB6:AB29 Q6:Q11 E6:F11">
    <cfRule type="expression" dxfId="4603" priority="886">
      <formula>$C$5=0</formula>
    </cfRule>
  </conditionalFormatting>
  <conditionalFormatting sqref="E6:M6 P6:AB6">
    <cfRule type="expression" dxfId="4602" priority="885">
      <formula>$C$6=0</formula>
    </cfRule>
  </conditionalFormatting>
  <conditionalFormatting sqref="E7:M7 P7:AB7">
    <cfRule type="expression" dxfId="4601" priority="884">
      <formula>$C$7=0</formula>
    </cfRule>
  </conditionalFormatting>
  <conditionalFormatting sqref="E8:M8 P8:AB8">
    <cfRule type="expression" dxfId="4600" priority="883">
      <formula>$C$8=0</formula>
    </cfRule>
  </conditionalFormatting>
  <conditionalFormatting sqref="E9:M9 P9:AB9">
    <cfRule type="expression" dxfId="4599" priority="882">
      <formula>$C$9=0</formula>
    </cfRule>
  </conditionalFormatting>
  <conditionalFormatting sqref="E10:M10 P10:AB10">
    <cfRule type="expression" dxfId="4598" priority="881">
      <formula>$C$10=0</formula>
    </cfRule>
  </conditionalFormatting>
  <conditionalFormatting sqref="E11:M11 P11:AB11">
    <cfRule type="expression" dxfId="4597" priority="880">
      <formula>$C$11=0</formula>
    </cfRule>
  </conditionalFormatting>
  <conditionalFormatting sqref="E12:M12 P12:AB12">
    <cfRule type="expression" dxfId="4596" priority="879">
      <formula>$C$12=0</formula>
    </cfRule>
  </conditionalFormatting>
  <conditionalFormatting sqref="E13:M13 P13:AB13">
    <cfRule type="expression" dxfId="4595" priority="878">
      <formula>$C$13=0</formula>
    </cfRule>
  </conditionalFormatting>
  <conditionalFormatting sqref="E14:M14 P14:AB14">
    <cfRule type="expression" dxfId="4594" priority="877">
      <formula>$C$14=0</formula>
    </cfRule>
  </conditionalFormatting>
  <conditionalFormatting sqref="E15:M15 P15:AB15">
    <cfRule type="expression" dxfId="4593" priority="876">
      <formula>$C$15=0</formula>
    </cfRule>
  </conditionalFormatting>
  <conditionalFormatting sqref="E16:M16 P16:AB16">
    <cfRule type="expression" dxfId="4592" priority="875">
      <formula>$C$16=0</formula>
    </cfRule>
  </conditionalFormatting>
  <conditionalFormatting sqref="E17:M17 P17:AB17">
    <cfRule type="expression" dxfId="4591" priority="874">
      <formula>$C$17=0</formula>
    </cfRule>
  </conditionalFormatting>
  <conditionalFormatting sqref="E18:M18 P18:AB18">
    <cfRule type="expression" dxfId="4590" priority="873">
      <formula>$C$18=0</formula>
    </cfRule>
  </conditionalFormatting>
  <conditionalFormatting sqref="E19:M19 P19:AB19">
    <cfRule type="expression" dxfId="4589" priority="872">
      <formula>$C$19=0</formula>
    </cfRule>
  </conditionalFormatting>
  <conditionalFormatting sqref="E20:M20 P20:AB20">
    <cfRule type="expression" dxfId="4588" priority="871">
      <formula>$C$20=0</formula>
    </cfRule>
  </conditionalFormatting>
  <conditionalFormatting sqref="E21:M21 P21:AB21">
    <cfRule type="expression" dxfId="4587" priority="870">
      <formula>$C$21=0</formula>
    </cfRule>
  </conditionalFormatting>
  <conditionalFormatting sqref="E22:M22 P22:AB22">
    <cfRule type="expression" dxfId="4586" priority="869">
      <formula>$C$22=0</formula>
    </cfRule>
  </conditionalFormatting>
  <conditionalFormatting sqref="E23:M23 P23:AB23">
    <cfRule type="expression" dxfId="4585" priority="868">
      <formula>$C$23=0</formula>
    </cfRule>
  </conditionalFormatting>
  <conditionalFormatting sqref="E24:M24 P24:AB24">
    <cfRule type="expression" dxfId="4584" priority="867">
      <formula>$C$24=0</formula>
    </cfRule>
  </conditionalFormatting>
  <conditionalFormatting sqref="E25:M25 P25:AB25">
    <cfRule type="expression" dxfId="4583" priority="866">
      <formula>$C$25=0</formula>
    </cfRule>
  </conditionalFormatting>
  <conditionalFormatting sqref="E26:M26 P26:AB26">
    <cfRule type="expression" dxfId="4582" priority="865">
      <formula>$C$26=0</formula>
    </cfRule>
  </conditionalFormatting>
  <conditionalFormatting sqref="E27:M27 P27:AB27">
    <cfRule type="expression" dxfId="4581" priority="864">
      <formula>$C$27=0</formula>
    </cfRule>
  </conditionalFormatting>
  <conditionalFormatting sqref="E28:M28 P28:AB28">
    <cfRule type="expression" dxfId="4580" priority="863">
      <formula>$C$28=0</formula>
    </cfRule>
  </conditionalFormatting>
  <conditionalFormatting sqref="E29:M29 P29:AB29">
    <cfRule type="expression" dxfId="4579" priority="862">
      <formula>$C$29=0</formula>
    </cfRule>
  </conditionalFormatting>
  <conditionalFormatting sqref="K5:K29">
    <cfRule type="containsErrors" dxfId="4578" priority="860">
      <formula>ISERROR(K5)</formula>
    </cfRule>
    <cfRule type="expression" dxfId="4577" priority="861">
      <formula>K5&lt;50</formula>
    </cfRule>
  </conditionalFormatting>
  <conditionalFormatting sqref="K6">
    <cfRule type="expression" dxfId="4576" priority="859">
      <formula>K6&lt;50</formula>
    </cfRule>
  </conditionalFormatting>
  <conditionalFormatting sqref="K7">
    <cfRule type="expression" dxfId="4575" priority="858">
      <formula>K7&lt;50</formula>
    </cfRule>
  </conditionalFormatting>
  <conditionalFormatting sqref="K8">
    <cfRule type="expression" dxfId="4574" priority="857">
      <formula>K8&lt;50</formula>
    </cfRule>
  </conditionalFormatting>
  <conditionalFormatting sqref="K9">
    <cfRule type="expression" dxfId="4573" priority="856">
      <formula>K9&lt;50</formula>
    </cfRule>
  </conditionalFormatting>
  <conditionalFormatting sqref="K10">
    <cfRule type="expression" dxfId="4572" priority="855">
      <formula>K10&lt;50</formula>
    </cfRule>
  </conditionalFormatting>
  <conditionalFormatting sqref="K11">
    <cfRule type="expression" dxfId="4571" priority="854">
      <formula>K11&lt;50</formula>
    </cfRule>
  </conditionalFormatting>
  <conditionalFormatting sqref="K12">
    <cfRule type="expression" dxfId="4570" priority="853">
      <formula>K12&lt;50</formula>
    </cfRule>
  </conditionalFormatting>
  <conditionalFormatting sqref="K13">
    <cfRule type="expression" dxfId="4569" priority="852">
      <formula>K13&lt;50</formula>
    </cfRule>
  </conditionalFormatting>
  <conditionalFormatting sqref="K14">
    <cfRule type="expression" dxfId="4568" priority="851">
      <formula>K14&lt;50</formula>
    </cfRule>
  </conditionalFormatting>
  <conditionalFormatting sqref="K15">
    <cfRule type="expression" dxfId="4567" priority="850">
      <formula>K15&lt;50</formula>
    </cfRule>
  </conditionalFormatting>
  <conditionalFormatting sqref="K16">
    <cfRule type="expression" dxfId="4566" priority="849">
      <formula>K16&lt;50</formula>
    </cfRule>
  </conditionalFormatting>
  <conditionalFormatting sqref="K17">
    <cfRule type="expression" dxfId="4565" priority="848">
      <formula>K17&lt;50</formula>
    </cfRule>
  </conditionalFormatting>
  <conditionalFormatting sqref="K18">
    <cfRule type="expression" dxfId="4564" priority="847">
      <formula>K18&lt;50</formula>
    </cfRule>
  </conditionalFormatting>
  <conditionalFormatting sqref="K19">
    <cfRule type="expression" dxfId="4563" priority="846">
      <formula>K19&lt;50</formula>
    </cfRule>
  </conditionalFormatting>
  <conditionalFormatting sqref="K20">
    <cfRule type="expression" dxfId="4562" priority="845">
      <formula>K20&lt;50</formula>
    </cfRule>
  </conditionalFormatting>
  <conditionalFormatting sqref="K21">
    <cfRule type="expression" dxfId="4561" priority="844">
      <formula>K21&lt;50</formula>
    </cfRule>
  </conditionalFormatting>
  <conditionalFormatting sqref="K22">
    <cfRule type="expression" dxfId="4560" priority="843">
      <formula>K22&lt;50</formula>
    </cfRule>
  </conditionalFormatting>
  <conditionalFormatting sqref="K23">
    <cfRule type="expression" dxfId="4559" priority="842">
      <formula>K23&lt;50</formula>
    </cfRule>
  </conditionalFormatting>
  <conditionalFormatting sqref="K24">
    <cfRule type="expression" dxfId="4558" priority="841">
      <formula>K24&lt;50</formula>
    </cfRule>
  </conditionalFormatting>
  <conditionalFormatting sqref="K25">
    <cfRule type="expression" dxfId="4557" priority="840">
      <formula>K25&lt;50</formula>
    </cfRule>
  </conditionalFormatting>
  <conditionalFormatting sqref="K26">
    <cfRule type="expression" dxfId="4556" priority="839">
      <formula>K26&lt;50</formula>
    </cfRule>
  </conditionalFormatting>
  <conditionalFormatting sqref="K27">
    <cfRule type="expression" dxfId="4555" priority="838">
      <formula>K27&lt;50</formula>
    </cfRule>
  </conditionalFormatting>
  <conditionalFormatting sqref="K28">
    <cfRule type="expression" dxfId="4554" priority="837">
      <formula>K28&lt;50</formula>
    </cfRule>
  </conditionalFormatting>
  <conditionalFormatting sqref="K29">
    <cfRule type="expression" dxfId="4553" priority="836">
      <formula>K29&lt;50</formula>
    </cfRule>
  </conditionalFormatting>
  <conditionalFormatting sqref="Z5:Z29">
    <cfRule type="containsErrors" dxfId="4552" priority="834">
      <formula>ISERROR(Z5)</formula>
    </cfRule>
    <cfRule type="expression" dxfId="4551" priority="835">
      <formula>Z5&lt;50</formula>
    </cfRule>
  </conditionalFormatting>
  <conditionalFormatting sqref="Z6">
    <cfRule type="expression" dxfId="4550" priority="833">
      <formula>Z6&lt;50</formula>
    </cfRule>
  </conditionalFormatting>
  <conditionalFormatting sqref="Z7">
    <cfRule type="expression" dxfId="4549" priority="832">
      <formula>Z7&lt;50</formula>
    </cfRule>
  </conditionalFormatting>
  <conditionalFormatting sqref="Z8">
    <cfRule type="expression" dxfId="4548" priority="831">
      <formula>Z8&lt;50</formula>
    </cfRule>
  </conditionalFormatting>
  <conditionalFormatting sqref="Z9">
    <cfRule type="expression" dxfId="4547" priority="830">
      <formula>Z9&lt;50</formula>
    </cfRule>
  </conditionalFormatting>
  <conditionalFormatting sqref="Z10">
    <cfRule type="expression" dxfId="4546" priority="829">
      <formula>Z10&lt;50</formula>
    </cfRule>
  </conditionalFormatting>
  <conditionalFormatting sqref="Z11">
    <cfRule type="expression" dxfId="4545" priority="828">
      <formula>Z11&lt;50</formula>
    </cfRule>
  </conditionalFormatting>
  <conditionalFormatting sqref="Z12">
    <cfRule type="expression" dxfId="4544" priority="827">
      <formula>Z12&lt;50</formula>
    </cfRule>
  </conditionalFormatting>
  <conditionalFormatting sqref="Z13">
    <cfRule type="expression" dxfId="4543" priority="826">
      <formula>Z13&lt;50</formula>
    </cfRule>
  </conditionalFormatting>
  <conditionalFormatting sqref="Z14">
    <cfRule type="expression" dxfId="4542" priority="825">
      <formula>Z14&lt;50</formula>
    </cfRule>
  </conditionalFormatting>
  <conditionalFormatting sqref="Z15">
    <cfRule type="expression" dxfId="4541" priority="824">
      <formula>Z15&lt;50</formula>
    </cfRule>
  </conditionalFormatting>
  <conditionalFormatting sqref="Z16">
    <cfRule type="expression" dxfId="4540" priority="823">
      <formula>Z16&lt;50</formula>
    </cfRule>
  </conditionalFormatting>
  <conditionalFormatting sqref="Z17">
    <cfRule type="expression" dxfId="4539" priority="822">
      <formula>Z17&lt;50</formula>
    </cfRule>
  </conditionalFormatting>
  <conditionalFormatting sqref="Z18">
    <cfRule type="expression" dxfId="4538" priority="821">
      <formula>Z18&lt;50</formula>
    </cfRule>
  </conditionalFormatting>
  <conditionalFormatting sqref="Z19">
    <cfRule type="expression" dxfId="4537" priority="820">
      <formula>Z19&lt;50</formula>
    </cfRule>
  </conditionalFormatting>
  <conditionalFormatting sqref="Z20">
    <cfRule type="expression" dxfId="4536" priority="819">
      <formula>Z20&lt;50</formula>
    </cfRule>
  </conditionalFormatting>
  <conditionalFormatting sqref="Z21">
    <cfRule type="expression" dxfId="4535" priority="818">
      <formula>Z21&lt;50</formula>
    </cfRule>
  </conditionalFormatting>
  <conditionalFormatting sqref="Z22">
    <cfRule type="expression" dxfId="4534" priority="817">
      <formula>Z22&lt;50</formula>
    </cfRule>
  </conditionalFormatting>
  <conditionalFormatting sqref="Z23">
    <cfRule type="expression" dxfId="4533" priority="816">
      <formula>Z23&lt;50</formula>
    </cfRule>
  </conditionalFormatting>
  <conditionalFormatting sqref="Z24">
    <cfRule type="expression" dxfId="4532" priority="815">
      <formula>Z24&lt;50</formula>
    </cfRule>
  </conditionalFormatting>
  <conditionalFormatting sqref="Z25">
    <cfRule type="expression" dxfId="4531" priority="814">
      <formula>Z25&lt;50</formula>
    </cfRule>
  </conditionalFormatting>
  <conditionalFormatting sqref="Z26">
    <cfRule type="expression" dxfId="4530" priority="813">
      <formula>Z26&lt;50</formula>
    </cfRule>
  </conditionalFormatting>
  <conditionalFormatting sqref="Z27">
    <cfRule type="expression" dxfId="4529" priority="812">
      <formula>Z27&lt;50</formula>
    </cfRule>
  </conditionalFormatting>
  <conditionalFormatting sqref="Z28">
    <cfRule type="expression" dxfId="4528" priority="811">
      <formula>Z28&lt;50</formula>
    </cfRule>
  </conditionalFormatting>
  <conditionalFormatting sqref="Z29">
    <cfRule type="expression" dxfId="4527" priority="810">
      <formula>Z29&lt;50</formula>
    </cfRule>
  </conditionalFormatting>
  <conditionalFormatting sqref="G5">
    <cfRule type="expression" dxfId="4526" priority="809">
      <formula>G5&lt;H5/2</formula>
    </cfRule>
  </conditionalFormatting>
  <conditionalFormatting sqref="E5:E11">
    <cfRule type="expression" dxfId="4525" priority="808">
      <formula>E5&lt;F5/2</formula>
    </cfRule>
  </conditionalFormatting>
  <conditionalFormatting sqref="G6">
    <cfRule type="expression" dxfId="4524" priority="807">
      <formula>G6&lt;H6/2</formula>
    </cfRule>
  </conditionalFormatting>
  <conditionalFormatting sqref="E6">
    <cfRule type="expression" dxfId="4523" priority="806">
      <formula>E6&lt;F6/2</formula>
    </cfRule>
  </conditionalFormatting>
  <conditionalFormatting sqref="G7">
    <cfRule type="expression" dxfId="4522" priority="805">
      <formula>G7&lt;H7/2</formula>
    </cfRule>
  </conditionalFormatting>
  <conditionalFormatting sqref="E7">
    <cfRule type="expression" dxfId="4521" priority="804">
      <formula>E7&lt;F7/2</formula>
    </cfRule>
  </conditionalFormatting>
  <conditionalFormatting sqref="G8">
    <cfRule type="expression" dxfId="4520" priority="803">
      <formula>G8&lt;H8/2</formula>
    </cfRule>
  </conditionalFormatting>
  <conditionalFormatting sqref="E8">
    <cfRule type="expression" dxfId="4519" priority="802">
      <formula>E8&lt;F8/2</formula>
    </cfRule>
  </conditionalFormatting>
  <conditionalFormatting sqref="G9">
    <cfRule type="expression" dxfId="4518" priority="801">
      <formula>G9&lt;H9/2</formula>
    </cfRule>
  </conditionalFormatting>
  <conditionalFormatting sqref="E9">
    <cfRule type="expression" dxfId="4517" priority="800">
      <formula>E9&lt;F9/2</formula>
    </cfRule>
  </conditionalFormatting>
  <conditionalFormatting sqref="G10">
    <cfRule type="expression" dxfId="4516" priority="799">
      <formula>G10&lt;H10/2</formula>
    </cfRule>
  </conditionalFormatting>
  <conditionalFormatting sqref="E10">
    <cfRule type="expression" dxfId="4515" priority="798">
      <formula>E10&lt;F10/2</formula>
    </cfRule>
  </conditionalFormatting>
  <conditionalFormatting sqref="G11">
    <cfRule type="expression" dxfId="4514" priority="797">
      <formula>G11&lt;H11/2</formula>
    </cfRule>
  </conditionalFormatting>
  <conditionalFormatting sqref="E11">
    <cfRule type="expression" dxfId="4513" priority="796">
      <formula>E11&lt;F11/2</formula>
    </cfRule>
  </conditionalFormatting>
  <conditionalFormatting sqref="E5:H5 H6:H11 E6:F11">
    <cfRule type="expression" dxfId="4512" priority="795">
      <formula>$C$5=0</formula>
    </cfRule>
  </conditionalFormatting>
  <conditionalFormatting sqref="E6:H6">
    <cfRule type="expression" dxfId="4511" priority="794">
      <formula>$C$6=0</formula>
    </cfRule>
  </conditionalFormatting>
  <conditionalFormatting sqref="E7:H7">
    <cfRule type="expression" dxfId="4510" priority="793">
      <formula>$C$7=0</formula>
    </cfRule>
  </conditionalFormatting>
  <conditionalFormatting sqref="E8:H8">
    <cfRule type="expression" dxfId="4509" priority="792">
      <formula>$C$8=0</formula>
    </cfRule>
  </conditionalFormatting>
  <conditionalFormatting sqref="E9:H9">
    <cfRule type="expression" dxfId="4508" priority="791">
      <formula>$C$9=0</formula>
    </cfRule>
  </conditionalFormatting>
  <conditionalFormatting sqref="E10:H10">
    <cfRule type="expression" dxfId="4507" priority="790">
      <formula>$C$10=0</formula>
    </cfRule>
  </conditionalFormatting>
  <conditionalFormatting sqref="E11:H11">
    <cfRule type="expression" dxfId="4506" priority="789">
      <formula>$C$11=0</formula>
    </cfRule>
  </conditionalFormatting>
  <conditionalFormatting sqref="R5">
    <cfRule type="expression" dxfId="4505" priority="788">
      <formula>R5&lt;S5/2</formula>
    </cfRule>
  </conditionalFormatting>
  <conditionalFormatting sqref="P5">
    <cfRule type="expression" dxfId="4504" priority="787">
      <formula>P5&lt;Q5/2</formula>
    </cfRule>
  </conditionalFormatting>
  <conditionalFormatting sqref="R6">
    <cfRule type="expression" dxfId="4503" priority="786">
      <formula>R6&lt;S6/2</formula>
    </cfRule>
  </conditionalFormatting>
  <conditionalFormatting sqref="P6">
    <cfRule type="expression" dxfId="4502" priority="785">
      <formula>P6&lt;Q6/2</formula>
    </cfRule>
  </conditionalFormatting>
  <conditionalFormatting sqref="R7">
    <cfRule type="expression" dxfId="4501" priority="784">
      <formula>R7&lt;S7/2</formula>
    </cfRule>
  </conditionalFormatting>
  <conditionalFormatting sqref="P7">
    <cfRule type="expression" dxfId="4500" priority="783">
      <formula>P7&lt;Q7/2</formula>
    </cfRule>
  </conditionalFormatting>
  <conditionalFormatting sqref="R8">
    <cfRule type="expression" dxfId="4499" priority="782">
      <formula>R8&lt;S8/2</formula>
    </cfRule>
  </conditionalFormatting>
  <conditionalFormatting sqref="P8">
    <cfRule type="expression" dxfId="4498" priority="781">
      <formula>P8&lt;Q8/2</formula>
    </cfRule>
  </conditionalFormatting>
  <conditionalFormatting sqref="R9">
    <cfRule type="expression" dxfId="4497" priority="780">
      <formula>R9&lt;S9/2</formula>
    </cfRule>
  </conditionalFormatting>
  <conditionalFormatting sqref="P9">
    <cfRule type="expression" dxfId="4496" priority="779">
      <formula>P9&lt;Q9/2</formula>
    </cfRule>
  </conditionalFormatting>
  <conditionalFormatting sqref="R10">
    <cfRule type="expression" dxfId="4495" priority="778">
      <formula>R10&lt;S10/2</formula>
    </cfRule>
  </conditionalFormatting>
  <conditionalFormatting sqref="P10">
    <cfRule type="expression" dxfId="4494" priority="777">
      <formula>P10&lt;Q10/2</formula>
    </cfRule>
  </conditionalFormatting>
  <conditionalFormatting sqref="R11">
    <cfRule type="expression" dxfId="4493" priority="776">
      <formula>R11&lt;S11/2</formula>
    </cfRule>
  </conditionalFormatting>
  <conditionalFormatting sqref="P11">
    <cfRule type="expression" dxfId="4492" priority="775">
      <formula>P11&lt;Q11/2</formula>
    </cfRule>
  </conditionalFormatting>
  <conditionalFormatting sqref="P5:S5 S6:S11 Q6:Q11">
    <cfRule type="expression" dxfId="4491" priority="774">
      <formula>$C$5=0</formula>
    </cfRule>
  </conditionalFormatting>
  <conditionalFormatting sqref="P6:S6">
    <cfRule type="expression" dxfId="4490" priority="773">
      <formula>$C$6=0</formula>
    </cfRule>
  </conditionalFormatting>
  <conditionalFormatting sqref="P7:S7">
    <cfRule type="expression" dxfId="4489" priority="772">
      <formula>$C$7=0</formula>
    </cfRule>
  </conditionalFormatting>
  <conditionalFormatting sqref="P8:S8">
    <cfRule type="expression" dxfId="4488" priority="771">
      <formula>$C$8=0</formula>
    </cfRule>
  </conditionalFormatting>
  <conditionalFormatting sqref="P9:S9">
    <cfRule type="expression" dxfId="4487" priority="770">
      <formula>$C$9=0</formula>
    </cfRule>
  </conditionalFormatting>
  <conditionalFormatting sqref="P10:S10">
    <cfRule type="expression" dxfId="4486" priority="769">
      <formula>$C$10=0</formula>
    </cfRule>
  </conditionalFormatting>
  <conditionalFormatting sqref="P11:S11">
    <cfRule type="expression" dxfId="4485" priority="768">
      <formula>$C$11=0</formula>
    </cfRule>
  </conditionalFormatting>
  <conditionalFormatting sqref="AC5:AE5">
    <cfRule type="expression" dxfId="4484" priority="766">
      <formula>C5=0</formula>
    </cfRule>
    <cfRule type="iconSet" priority="767">
      <iconSet iconSet="3Arrows" reverse="1">
        <cfvo type="percent" val="0"/>
        <cfvo type="num" val="1"/>
        <cfvo type="num" val="2"/>
      </iconSet>
    </cfRule>
  </conditionalFormatting>
  <conditionalFormatting sqref="AC6:AE6">
    <cfRule type="expression" dxfId="4483" priority="764">
      <formula>C6=0</formula>
    </cfRule>
    <cfRule type="iconSet" priority="765">
      <iconSet iconSet="3Arrows" reverse="1">
        <cfvo type="percent" val="0"/>
        <cfvo type="num" val="1"/>
        <cfvo type="num" val="2"/>
      </iconSet>
    </cfRule>
  </conditionalFormatting>
  <conditionalFormatting sqref="AC7:AE7">
    <cfRule type="expression" dxfId="4482" priority="762">
      <formula>C7=0</formula>
    </cfRule>
    <cfRule type="iconSet" priority="763">
      <iconSet iconSet="3Arrows" reverse="1">
        <cfvo type="percent" val="0"/>
        <cfvo type="num" val="1"/>
        <cfvo type="num" val="2"/>
      </iconSet>
    </cfRule>
  </conditionalFormatting>
  <conditionalFormatting sqref="AC8:AE8">
    <cfRule type="expression" dxfId="4481" priority="760">
      <formula>C8=0</formula>
    </cfRule>
    <cfRule type="iconSet" priority="761">
      <iconSet iconSet="3Arrows" reverse="1">
        <cfvo type="percent" val="0"/>
        <cfvo type="num" val="1"/>
        <cfvo type="num" val="2"/>
      </iconSet>
    </cfRule>
  </conditionalFormatting>
  <conditionalFormatting sqref="AC9:AE9">
    <cfRule type="expression" dxfId="4480" priority="758">
      <formula>C9=0</formula>
    </cfRule>
    <cfRule type="iconSet" priority="759">
      <iconSet iconSet="3Arrows" reverse="1">
        <cfvo type="percent" val="0"/>
        <cfvo type="num" val="1"/>
        <cfvo type="num" val="2"/>
      </iconSet>
    </cfRule>
  </conditionalFormatting>
  <conditionalFormatting sqref="AC10:AE10">
    <cfRule type="expression" dxfId="4479" priority="756">
      <formula>C10=0</formula>
    </cfRule>
    <cfRule type="iconSet" priority="757">
      <iconSet iconSet="3Arrows" reverse="1">
        <cfvo type="percent" val="0"/>
        <cfvo type="num" val="1"/>
        <cfvo type="num" val="2"/>
      </iconSet>
    </cfRule>
  </conditionalFormatting>
  <conditionalFormatting sqref="AC11:AE11">
    <cfRule type="expression" dxfId="4478" priority="754">
      <formula>C11=0</formula>
    </cfRule>
    <cfRule type="iconSet" priority="755">
      <iconSet iconSet="3Arrows" reverse="1">
        <cfvo type="percent" val="0"/>
        <cfvo type="num" val="1"/>
        <cfvo type="num" val="2"/>
      </iconSet>
    </cfRule>
  </conditionalFormatting>
  <conditionalFormatting sqref="AC12:AE12">
    <cfRule type="expression" dxfId="4477" priority="752">
      <formula>C12=0</formula>
    </cfRule>
    <cfRule type="iconSet" priority="753">
      <iconSet iconSet="3Arrows" reverse="1">
        <cfvo type="percent" val="0"/>
        <cfvo type="num" val="1"/>
        <cfvo type="num" val="2"/>
      </iconSet>
    </cfRule>
  </conditionalFormatting>
  <conditionalFormatting sqref="AC13:AE13">
    <cfRule type="expression" dxfId="4476" priority="750">
      <formula>C13=0</formula>
    </cfRule>
    <cfRule type="iconSet" priority="751">
      <iconSet iconSet="3Arrows" reverse="1">
        <cfvo type="percent" val="0"/>
        <cfvo type="num" val="1"/>
        <cfvo type="num" val="2"/>
      </iconSet>
    </cfRule>
  </conditionalFormatting>
  <conditionalFormatting sqref="AC14:AE14">
    <cfRule type="expression" dxfId="4475" priority="748">
      <formula>C14=0</formula>
    </cfRule>
    <cfRule type="iconSet" priority="749">
      <iconSet iconSet="3Arrows" reverse="1">
        <cfvo type="percent" val="0"/>
        <cfvo type="num" val="1"/>
        <cfvo type="num" val="2"/>
      </iconSet>
    </cfRule>
  </conditionalFormatting>
  <conditionalFormatting sqref="AC15:AE15">
    <cfRule type="expression" dxfId="4474" priority="746">
      <formula>C15=0</formula>
    </cfRule>
    <cfRule type="iconSet" priority="747">
      <iconSet iconSet="3Arrows" reverse="1">
        <cfvo type="percent" val="0"/>
        <cfvo type="num" val="1"/>
        <cfvo type="num" val="2"/>
      </iconSet>
    </cfRule>
  </conditionalFormatting>
  <conditionalFormatting sqref="AC16:AE16">
    <cfRule type="expression" dxfId="4473" priority="744">
      <formula>C16=0</formula>
    </cfRule>
    <cfRule type="iconSet" priority="745">
      <iconSet iconSet="3Arrows" reverse="1">
        <cfvo type="percent" val="0"/>
        <cfvo type="num" val="1"/>
        <cfvo type="num" val="2"/>
      </iconSet>
    </cfRule>
  </conditionalFormatting>
  <conditionalFormatting sqref="AC17:AE17">
    <cfRule type="expression" dxfId="4472" priority="742">
      <formula>C17=0</formula>
    </cfRule>
    <cfRule type="iconSet" priority="743">
      <iconSet iconSet="3Arrows" reverse="1">
        <cfvo type="percent" val="0"/>
        <cfvo type="num" val="1"/>
        <cfvo type="num" val="2"/>
      </iconSet>
    </cfRule>
  </conditionalFormatting>
  <conditionalFormatting sqref="AC18:AE18">
    <cfRule type="expression" dxfId="4471" priority="740">
      <formula>C18=0</formula>
    </cfRule>
    <cfRule type="iconSet" priority="741">
      <iconSet iconSet="3Arrows" reverse="1">
        <cfvo type="percent" val="0"/>
        <cfvo type="num" val="1"/>
        <cfvo type="num" val="2"/>
      </iconSet>
    </cfRule>
  </conditionalFormatting>
  <conditionalFormatting sqref="AC19:AE19">
    <cfRule type="expression" dxfId="4470" priority="738">
      <formula>C19=0</formula>
    </cfRule>
    <cfRule type="iconSet" priority="739">
      <iconSet iconSet="3Arrows" reverse="1">
        <cfvo type="percent" val="0"/>
        <cfvo type="num" val="1"/>
        <cfvo type="num" val="2"/>
      </iconSet>
    </cfRule>
  </conditionalFormatting>
  <conditionalFormatting sqref="AC20:AE20">
    <cfRule type="expression" dxfId="4469" priority="736">
      <formula>C20=0</formula>
    </cfRule>
    <cfRule type="iconSet" priority="737">
      <iconSet iconSet="3Arrows" reverse="1">
        <cfvo type="percent" val="0"/>
        <cfvo type="num" val="1"/>
        <cfvo type="num" val="2"/>
      </iconSet>
    </cfRule>
  </conditionalFormatting>
  <conditionalFormatting sqref="AC21:AE21">
    <cfRule type="expression" dxfId="4468" priority="734">
      <formula>C21=0</formula>
    </cfRule>
    <cfRule type="iconSet" priority="735">
      <iconSet iconSet="3Arrows" reverse="1">
        <cfvo type="percent" val="0"/>
        <cfvo type="num" val="1"/>
        <cfvo type="num" val="2"/>
      </iconSet>
    </cfRule>
  </conditionalFormatting>
  <conditionalFormatting sqref="AC22:AE22">
    <cfRule type="expression" dxfId="4467" priority="732">
      <formula>C22=0</formula>
    </cfRule>
    <cfRule type="iconSet" priority="733">
      <iconSet iconSet="3Arrows" reverse="1">
        <cfvo type="percent" val="0"/>
        <cfvo type="num" val="1"/>
        <cfvo type="num" val="2"/>
      </iconSet>
    </cfRule>
  </conditionalFormatting>
  <conditionalFormatting sqref="AC23:AE23">
    <cfRule type="expression" dxfId="4466" priority="730">
      <formula>C23=0</formula>
    </cfRule>
    <cfRule type="iconSet" priority="731">
      <iconSet iconSet="3Arrows" reverse="1">
        <cfvo type="percent" val="0"/>
        <cfvo type="num" val="1"/>
        <cfvo type="num" val="2"/>
      </iconSet>
    </cfRule>
  </conditionalFormatting>
  <conditionalFormatting sqref="AC24:AE24">
    <cfRule type="expression" dxfId="4465" priority="728">
      <formula>C24=0</formula>
    </cfRule>
    <cfRule type="iconSet" priority="729">
      <iconSet iconSet="3Arrows" reverse="1">
        <cfvo type="percent" val="0"/>
        <cfvo type="num" val="1"/>
        <cfvo type="num" val="2"/>
      </iconSet>
    </cfRule>
  </conditionalFormatting>
  <conditionalFormatting sqref="AC25:AE25">
    <cfRule type="expression" dxfId="4464" priority="726">
      <formula>C25=0</formula>
    </cfRule>
    <cfRule type="iconSet" priority="727">
      <iconSet iconSet="3Arrows" reverse="1">
        <cfvo type="percent" val="0"/>
        <cfvo type="num" val="1"/>
        <cfvo type="num" val="2"/>
      </iconSet>
    </cfRule>
  </conditionalFormatting>
  <conditionalFormatting sqref="AC26:AE26">
    <cfRule type="expression" dxfId="4463" priority="724">
      <formula>C26=0</formula>
    </cfRule>
    <cfRule type="iconSet" priority="725">
      <iconSet iconSet="3Arrows" reverse="1">
        <cfvo type="percent" val="0"/>
        <cfvo type="num" val="1"/>
        <cfvo type="num" val="2"/>
      </iconSet>
    </cfRule>
  </conditionalFormatting>
  <conditionalFormatting sqref="AC27:AE27">
    <cfRule type="expression" dxfId="4462" priority="722">
      <formula>C27=0</formula>
    </cfRule>
    <cfRule type="iconSet" priority="723">
      <iconSet iconSet="3Arrows" reverse="1">
        <cfvo type="percent" val="0"/>
        <cfvo type="num" val="1"/>
        <cfvo type="num" val="2"/>
      </iconSet>
    </cfRule>
  </conditionalFormatting>
  <conditionalFormatting sqref="AC28:AE28">
    <cfRule type="expression" dxfId="4461" priority="720">
      <formula>C28=0</formula>
    </cfRule>
    <cfRule type="iconSet" priority="721">
      <iconSet iconSet="3Arrows" reverse="1">
        <cfvo type="percent" val="0"/>
        <cfvo type="num" val="1"/>
        <cfvo type="num" val="2"/>
      </iconSet>
    </cfRule>
  </conditionalFormatting>
  <conditionalFormatting sqref="AC29:AE29">
    <cfRule type="expression" dxfId="4460" priority="718">
      <formula>C29=0</formula>
    </cfRule>
    <cfRule type="iconSet" priority="719">
      <iconSet iconSet="3Arrows" reverse="1">
        <cfvo type="percent" val="0"/>
        <cfvo type="num" val="1"/>
        <cfvo type="num" val="2"/>
      </iconSet>
    </cfRule>
  </conditionalFormatting>
  <conditionalFormatting sqref="AC5:AE29">
    <cfRule type="containsErrors" dxfId="4459" priority="717">
      <formula>ISERROR(AC5)</formula>
    </cfRule>
  </conditionalFormatting>
  <conditionalFormatting sqref="M5:M29">
    <cfRule type="expression" dxfId="4458" priority="716">
      <formula>$C$5=0</formula>
    </cfRule>
  </conditionalFormatting>
  <conditionalFormatting sqref="M6">
    <cfRule type="expression" dxfId="4457" priority="715">
      <formula>$C$6=0</formula>
    </cfRule>
  </conditionalFormatting>
  <conditionalFormatting sqref="M7">
    <cfRule type="expression" dxfId="4456" priority="714">
      <formula>$C$7=0</formula>
    </cfRule>
  </conditionalFormatting>
  <conditionalFormatting sqref="M8">
    <cfRule type="expression" dxfId="4455" priority="713">
      <formula>$C$8=0</formula>
    </cfRule>
  </conditionalFormatting>
  <conditionalFormatting sqref="M9">
    <cfRule type="expression" dxfId="4454" priority="712">
      <formula>$C$9=0</formula>
    </cfRule>
  </conditionalFormatting>
  <conditionalFormatting sqref="M10">
    <cfRule type="expression" dxfId="4453" priority="711">
      <formula>$C$10=0</formula>
    </cfRule>
  </conditionalFormatting>
  <conditionalFormatting sqref="M11">
    <cfRule type="expression" dxfId="4452" priority="710">
      <formula>$C$11=0</formula>
    </cfRule>
  </conditionalFormatting>
  <conditionalFormatting sqref="M12">
    <cfRule type="expression" dxfId="4451" priority="709">
      <formula>$C$12=0</formula>
    </cfRule>
  </conditionalFormatting>
  <conditionalFormatting sqref="M13">
    <cfRule type="expression" dxfId="4450" priority="708">
      <formula>$C$13=0</formula>
    </cfRule>
  </conditionalFormatting>
  <conditionalFormatting sqref="M14">
    <cfRule type="expression" dxfId="4449" priority="707">
      <formula>$C$14=0</formula>
    </cfRule>
  </conditionalFormatting>
  <conditionalFormatting sqref="M15">
    <cfRule type="expression" dxfId="4448" priority="706">
      <formula>$C$15=0</formula>
    </cfRule>
  </conditionalFormatting>
  <conditionalFormatting sqref="M16">
    <cfRule type="expression" dxfId="4447" priority="705">
      <formula>$C$16=0</formula>
    </cfRule>
  </conditionalFormatting>
  <conditionalFormatting sqref="M17">
    <cfRule type="expression" dxfId="4446" priority="704">
      <formula>$C$17=0</formula>
    </cfRule>
  </conditionalFormatting>
  <conditionalFormatting sqref="M18">
    <cfRule type="expression" dxfId="4445" priority="703">
      <formula>$C$18=0</formula>
    </cfRule>
  </conditionalFormatting>
  <conditionalFormatting sqref="M19">
    <cfRule type="expression" dxfId="4444" priority="702">
      <formula>$C$19=0</formula>
    </cfRule>
  </conditionalFormatting>
  <conditionalFormatting sqref="M20">
    <cfRule type="expression" dxfId="4443" priority="701">
      <formula>$C$20=0</formula>
    </cfRule>
  </conditionalFormatting>
  <conditionalFormatting sqref="M21">
    <cfRule type="expression" dxfId="4442" priority="700">
      <formula>$C$21=0</formula>
    </cfRule>
  </conditionalFormatting>
  <conditionalFormatting sqref="M22">
    <cfRule type="expression" dxfId="4441" priority="699">
      <formula>$C$22=0</formula>
    </cfRule>
  </conditionalFormatting>
  <conditionalFormatting sqref="M23">
    <cfRule type="expression" dxfId="4440" priority="698">
      <formula>$C$23=0</formula>
    </cfRule>
  </conditionalFormatting>
  <conditionalFormatting sqref="M24">
    <cfRule type="expression" dxfId="4439" priority="697">
      <formula>$C$24=0</formula>
    </cfRule>
  </conditionalFormatting>
  <conditionalFormatting sqref="M25">
    <cfRule type="expression" dxfId="4438" priority="696">
      <formula>$C$25=0</formula>
    </cfRule>
  </conditionalFormatting>
  <conditionalFormatting sqref="M26">
    <cfRule type="expression" dxfId="4437" priority="695">
      <formula>$C$26=0</formula>
    </cfRule>
  </conditionalFormatting>
  <conditionalFormatting sqref="M27">
    <cfRule type="expression" dxfId="4436" priority="694">
      <formula>$C$27=0</formula>
    </cfRule>
  </conditionalFormatting>
  <conditionalFormatting sqref="M28">
    <cfRule type="expression" dxfId="4435" priority="693">
      <formula>$C$28=0</formula>
    </cfRule>
  </conditionalFormatting>
  <conditionalFormatting sqref="M29">
    <cfRule type="expression" dxfId="4434" priority="692">
      <formula>$C$29=0</formula>
    </cfRule>
  </conditionalFormatting>
  <conditionalFormatting sqref="M5:M29">
    <cfRule type="expression" dxfId="4433" priority="691">
      <formula>$C$5=0</formula>
    </cfRule>
  </conditionalFormatting>
  <conditionalFormatting sqref="M6">
    <cfRule type="expression" dxfId="4432" priority="690">
      <formula>$C$6=0</formula>
    </cfRule>
  </conditionalFormatting>
  <conditionalFormatting sqref="M7">
    <cfRule type="expression" dxfId="4431" priority="689">
      <formula>$C$7=0</formula>
    </cfRule>
  </conditionalFormatting>
  <conditionalFormatting sqref="M8">
    <cfRule type="expression" dxfId="4430" priority="688">
      <formula>$C$8=0</formula>
    </cfRule>
  </conditionalFormatting>
  <conditionalFormatting sqref="M9">
    <cfRule type="expression" dxfId="4429" priority="687">
      <formula>$C$9=0</formula>
    </cfRule>
  </conditionalFormatting>
  <conditionalFormatting sqref="M10">
    <cfRule type="expression" dxfId="4428" priority="686">
      <formula>$C$10=0</formula>
    </cfRule>
  </conditionalFormatting>
  <conditionalFormatting sqref="M11">
    <cfRule type="expression" dxfId="4427" priority="685">
      <formula>$C$11=0</formula>
    </cfRule>
  </conditionalFormatting>
  <conditionalFormatting sqref="M12">
    <cfRule type="expression" dxfId="4426" priority="684">
      <formula>$C$12=0</formula>
    </cfRule>
  </conditionalFormatting>
  <conditionalFormatting sqref="M13">
    <cfRule type="expression" dxfId="4425" priority="683">
      <formula>$C$13=0</formula>
    </cfRule>
  </conditionalFormatting>
  <conditionalFormatting sqref="M14">
    <cfRule type="expression" dxfId="4424" priority="682">
      <formula>$C$14=0</formula>
    </cfRule>
  </conditionalFormatting>
  <conditionalFormatting sqref="M15">
    <cfRule type="expression" dxfId="4423" priority="681">
      <formula>$C$15=0</formula>
    </cfRule>
  </conditionalFormatting>
  <conditionalFormatting sqref="M16">
    <cfRule type="expression" dxfId="4422" priority="680">
      <formula>$C$16=0</formula>
    </cfRule>
  </conditionalFormatting>
  <conditionalFormatting sqref="M17">
    <cfRule type="expression" dxfId="4421" priority="679">
      <formula>$C$17=0</formula>
    </cfRule>
  </conditionalFormatting>
  <conditionalFormatting sqref="M18">
    <cfRule type="expression" dxfId="4420" priority="678">
      <formula>$C$18=0</formula>
    </cfRule>
  </conditionalFormatting>
  <conditionalFormatting sqref="M19">
    <cfRule type="expression" dxfId="4419" priority="677">
      <formula>$C$19=0</formula>
    </cfRule>
  </conditionalFormatting>
  <conditionalFormatting sqref="M20">
    <cfRule type="expression" dxfId="4418" priority="676">
      <formula>$C$20=0</formula>
    </cfRule>
  </conditionalFormatting>
  <conditionalFormatting sqref="M21">
    <cfRule type="expression" dxfId="4417" priority="675">
      <formula>$C$21=0</formula>
    </cfRule>
  </conditionalFormatting>
  <conditionalFormatting sqref="M22">
    <cfRule type="expression" dxfId="4416" priority="674">
      <formula>$C$22=0</formula>
    </cfRule>
  </conditionalFormatting>
  <conditionalFormatting sqref="M23">
    <cfRule type="expression" dxfId="4415" priority="673">
      <formula>$C$23=0</formula>
    </cfRule>
  </conditionalFormatting>
  <conditionalFormatting sqref="M24">
    <cfRule type="expression" dxfId="4414" priority="672">
      <formula>$C$24=0</formula>
    </cfRule>
  </conditionalFormatting>
  <conditionalFormatting sqref="M25">
    <cfRule type="expression" dxfId="4413" priority="671">
      <formula>$C$25=0</formula>
    </cfRule>
  </conditionalFormatting>
  <conditionalFormatting sqref="M26">
    <cfRule type="expression" dxfId="4412" priority="670">
      <formula>$C$26=0</formula>
    </cfRule>
  </conditionalFormatting>
  <conditionalFormatting sqref="M27">
    <cfRule type="expression" dxfId="4411" priority="669">
      <formula>$C$27=0</formula>
    </cfRule>
  </conditionalFormatting>
  <conditionalFormatting sqref="M28">
    <cfRule type="expression" dxfId="4410" priority="668">
      <formula>$C$28=0</formula>
    </cfRule>
  </conditionalFormatting>
  <conditionalFormatting sqref="M29">
    <cfRule type="expression" dxfId="4409" priority="667">
      <formula>$C$29=0</formula>
    </cfRule>
  </conditionalFormatting>
  <conditionalFormatting sqref="M5:M29">
    <cfRule type="expression" dxfId="4408" priority="666">
      <formula>$C$5=0</formula>
    </cfRule>
  </conditionalFormatting>
  <conditionalFormatting sqref="M6">
    <cfRule type="expression" dxfId="4407" priority="665">
      <formula>$C$6=0</formula>
    </cfRule>
  </conditionalFormatting>
  <conditionalFormatting sqref="M7">
    <cfRule type="expression" dxfId="4406" priority="664">
      <formula>$C$7=0</formula>
    </cfRule>
  </conditionalFormatting>
  <conditionalFormatting sqref="M8">
    <cfRule type="expression" dxfId="4405" priority="663">
      <formula>$C$8=0</formula>
    </cfRule>
  </conditionalFormatting>
  <conditionalFormatting sqref="M9">
    <cfRule type="expression" dxfId="4404" priority="662">
      <formula>$C$9=0</formula>
    </cfRule>
  </conditionalFormatting>
  <conditionalFormatting sqref="M10">
    <cfRule type="expression" dxfId="4403" priority="661">
      <formula>$C$10=0</formula>
    </cfRule>
  </conditionalFormatting>
  <conditionalFormatting sqref="M11">
    <cfRule type="expression" dxfId="4402" priority="660">
      <formula>$C$11=0</formula>
    </cfRule>
  </conditionalFormatting>
  <conditionalFormatting sqref="M12">
    <cfRule type="expression" dxfId="4401" priority="659">
      <formula>$C$12=0</formula>
    </cfRule>
  </conditionalFormatting>
  <conditionalFormatting sqref="M13">
    <cfRule type="expression" dxfId="4400" priority="658">
      <formula>$C$13=0</formula>
    </cfRule>
  </conditionalFormatting>
  <conditionalFormatting sqref="M14">
    <cfRule type="expression" dxfId="4399" priority="657">
      <formula>$C$14=0</formula>
    </cfRule>
  </conditionalFormatting>
  <conditionalFormatting sqref="M15">
    <cfRule type="expression" dxfId="4398" priority="656">
      <formula>$C$15=0</formula>
    </cfRule>
  </conditionalFormatting>
  <conditionalFormatting sqref="M16">
    <cfRule type="expression" dxfId="4397" priority="655">
      <formula>$C$16=0</formula>
    </cfRule>
  </conditionalFormatting>
  <conditionalFormatting sqref="M17">
    <cfRule type="expression" dxfId="4396" priority="654">
      <formula>$C$17=0</formula>
    </cfRule>
  </conditionalFormatting>
  <conditionalFormatting sqref="M18">
    <cfRule type="expression" dxfId="4395" priority="653">
      <formula>$C$18=0</formula>
    </cfRule>
  </conditionalFormatting>
  <conditionalFormatting sqref="M19">
    <cfRule type="expression" dxfId="4394" priority="652">
      <formula>$C$19=0</formula>
    </cfRule>
  </conditionalFormatting>
  <conditionalFormatting sqref="M20">
    <cfRule type="expression" dxfId="4393" priority="651">
      <formula>$C$20=0</formula>
    </cfRule>
  </conditionalFormatting>
  <conditionalFormatting sqref="M21">
    <cfRule type="expression" dxfId="4392" priority="650">
      <formula>$C$21=0</formula>
    </cfRule>
  </conditionalFormatting>
  <conditionalFormatting sqref="M22">
    <cfRule type="expression" dxfId="4391" priority="649">
      <formula>$C$22=0</formula>
    </cfRule>
  </conditionalFormatting>
  <conditionalFormatting sqref="M23">
    <cfRule type="expression" dxfId="4390" priority="648">
      <formula>$C$23=0</formula>
    </cfRule>
  </conditionalFormatting>
  <conditionalFormatting sqref="M24">
    <cfRule type="expression" dxfId="4389" priority="647">
      <formula>$C$24=0</formula>
    </cfRule>
  </conditionalFormatting>
  <conditionalFormatting sqref="M25">
    <cfRule type="expression" dxfId="4388" priority="646">
      <formula>$C$25=0</formula>
    </cfRule>
  </conditionalFormatting>
  <conditionalFormatting sqref="M26">
    <cfRule type="expression" dxfId="4387" priority="645">
      <formula>$C$26=0</formula>
    </cfRule>
  </conditionalFormatting>
  <conditionalFormatting sqref="M27">
    <cfRule type="expression" dxfId="4386" priority="644">
      <formula>$C$27=0</formula>
    </cfRule>
  </conditionalFormatting>
  <conditionalFormatting sqref="M28">
    <cfRule type="expression" dxfId="4385" priority="643">
      <formula>$C$28=0</formula>
    </cfRule>
  </conditionalFormatting>
  <conditionalFormatting sqref="M29">
    <cfRule type="expression" dxfId="4384" priority="642">
      <formula>$C$29=0</formula>
    </cfRule>
  </conditionalFormatting>
  <conditionalFormatting sqref="M5:M29">
    <cfRule type="expression" dxfId="4383" priority="641">
      <formula>$C$5=0</formula>
    </cfRule>
  </conditionalFormatting>
  <conditionalFormatting sqref="M6">
    <cfRule type="expression" dxfId="4382" priority="640">
      <formula>$C$6=0</formula>
    </cfRule>
  </conditionalFormatting>
  <conditionalFormatting sqref="M7">
    <cfRule type="expression" dxfId="4381" priority="639">
      <formula>$C$7=0</formula>
    </cfRule>
  </conditionalFormatting>
  <conditionalFormatting sqref="M8">
    <cfRule type="expression" dxfId="4380" priority="638">
      <formula>$C$8=0</formula>
    </cfRule>
  </conditionalFormatting>
  <conditionalFormatting sqref="M9">
    <cfRule type="expression" dxfId="4379" priority="637">
      <formula>$C$9=0</formula>
    </cfRule>
  </conditionalFormatting>
  <conditionalFormatting sqref="M10">
    <cfRule type="expression" dxfId="4378" priority="636">
      <formula>$C$10=0</formula>
    </cfRule>
  </conditionalFormatting>
  <conditionalFormatting sqref="M11">
    <cfRule type="expression" dxfId="4377" priority="635">
      <formula>$C$11=0</formula>
    </cfRule>
  </conditionalFormatting>
  <conditionalFormatting sqref="M12">
    <cfRule type="expression" dxfId="4376" priority="634">
      <formula>$C$12=0</formula>
    </cfRule>
  </conditionalFormatting>
  <conditionalFormatting sqref="M13">
    <cfRule type="expression" dxfId="4375" priority="633">
      <formula>$C$13=0</formula>
    </cfRule>
  </conditionalFormatting>
  <conditionalFormatting sqref="M14">
    <cfRule type="expression" dxfId="4374" priority="632">
      <formula>$C$14=0</formula>
    </cfRule>
  </conditionalFormatting>
  <conditionalFormatting sqref="M15">
    <cfRule type="expression" dxfId="4373" priority="631">
      <formula>$C$15=0</formula>
    </cfRule>
  </conditionalFormatting>
  <conditionalFormatting sqref="M16">
    <cfRule type="expression" dxfId="4372" priority="630">
      <formula>$C$16=0</formula>
    </cfRule>
  </conditionalFormatting>
  <conditionalFormatting sqref="M17">
    <cfRule type="expression" dxfId="4371" priority="629">
      <formula>$C$17=0</formula>
    </cfRule>
  </conditionalFormatting>
  <conditionalFormatting sqref="M18">
    <cfRule type="expression" dxfId="4370" priority="628">
      <formula>$C$18=0</formula>
    </cfRule>
  </conditionalFormatting>
  <conditionalFormatting sqref="M19">
    <cfRule type="expression" dxfId="4369" priority="627">
      <formula>$C$19=0</formula>
    </cfRule>
  </conditionalFormatting>
  <conditionalFormatting sqref="M20">
    <cfRule type="expression" dxfId="4368" priority="626">
      <formula>$C$20=0</formula>
    </cfRule>
  </conditionalFormatting>
  <conditionalFormatting sqref="M21">
    <cfRule type="expression" dxfId="4367" priority="625">
      <formula>$C$21=0</formula>
    </cfRule>
  </conditionalFormatting>
  <conditionalFormatting sqref="M22">
    <cfRule type="expression" dxfId="4366" priority="624">
      <formula>$C$22=0</formula>
    </cfRule>
  </conditionalFormatting>
  <conditionalFormatting sqref="M23">
    <cfRule type="expression" dxfId="4365" priority="623">
      <formula>$C$23=0</formula>
    </cfRule>
  </conditionalFormatting>
  <conditionalFormatting sqref="M24">
    <cfRule type="expression" dxfId="4364" priority="622">
      <formula>$C$24=0</formula>
    </cfRule>
  </conditionalFormatting>
  <conditionalFormatting sqref="M25">
    <cfRule type="expression" dxfId="4363" priority="621">
      <formula>$C$25=0</formula>
    </cfRule>
  </conditionalFormatting>
  <conditionalFormatting sqref="M26">
    <cfRule type="expression" dxfId="4362" priority="620">
      <formula>$C$26=0</formula>
    </cfRule>
  </conditionalFormatting>
  <conditionalFormatting sqref="M27">
    <cfRule type="expression" dxfId="4361" priority="619">
      <formula>$C$27=0</formula>
    </cfRule>
  </conditionalFormatting>
  <conditionalFormatting sqref="M28">
    <cfRule type="expression" dxfId="4360" priority="618">
      <formula>$C$28=0</formula>
    </cfRule>
  </conditionalFormatting>
  <conditionalFormatting sqref="M29">
    <cfRule type="expression" dxfId="4359" priority="617">
      <formula>$C$29=0</formula>
    </cfRule>
  </conditionalFormatting>
  <conditionalFormatting sqref="M5:M29">
    <cfRule type="expression" dxfId="4358" priority="616">
      <formula>$C$5=0</formula>
    </cfRule>
  </conditionalFormatting>
  <conditionalFormatting sqref="M6">
    <cfRule type="expression" dxfId="4357" priority="615">
      <formula>$C$6=0</formula>
    </cfRule>
  </conditionalFormatting>
  <conditionalFormatting sqref="M7">
    <cfRule type="expression" dxfId="4356" priority="614">
      <formula>$C$7=0</formula>
    </cfRule>
  </conditionalFormatting>
  <conditionalFormatting sqref="M8">
    <cfRule type="expression" dxfId="4355" priority="613">
      <formula>$C$8=0</formula>
    </cfRule>
  </conditionalFormatting>
  <conditionalFormatting sqref="M9">
    <cfRule type="expression" dxfId="4354" priority="612">
      <formula>$C$9=0</formula>
    </cfRule>
  </conditionalFormatting>
  <conditionalFormatting sqref="M10">
    <cfRule type="expression" dxfId="4353" priority="611">
      <formula>$C$10=0</formula>
    </cfRule>
  </conditionalFormatting>
  <conditionalFormatting sqref="M11">
    <cfRule type="expression" dxfId="4352" priority="610">
      <formula>$C$11=0</formula>
    </cfRule>
  </conditionalFormatting>
  <conditionalFormatting sqref="M12">
    <cfRule type="expression" dxfId="4351" priority="609">
      <formula>$C$12=0</formula>
    </cfRule>
  </conditionalFormatting>
  <conditionalFormatting sqref="M13">
    <cfRule type="expression" dxfId="4350" priority="608">
      <formula>$C$13=0</formula>
    </cfRule>
  </conditionalFormatting>
  <conditionalFormatting sqref="M14">
    <cfRule type="expression" dxfId="4349" priority="607">
      <formula>$C$14=0</formula>
    </cfRule>
  </conditionalFormatting>
  <conditionalFormatting sqref="M15">
    <cfRule type="expression" dxfId="4348" priority="606">
      <formula>$C$15=0</formula>
    </cfRule>
  </conditionalFormatting>
  <conditionalFormatting sqref="M16">
    <cfRule type="expression" dxfId="4347" priority="605">
      <formula>$C$16=0</formula>
    </cfRule>
  </conditionalFormatting>
  <conditionalFormatting sqref="M17">
    <cfRule type="expression" dxfId="4346" priority="604">
      <formula>$C$17=0</formula>
    </cfRule>
  </conditionalFormatting>
  <conditionalFormatting sqref="M18">
    <cfRule type="expression" dxfId="4345" priority="603">
      <formula>$C$18=0</formula>
    </cfRule>
  </conditionalFormatting>
  <conditionalFormatting sqref="M19">
    <cfRule type="expression" dxfId="4344" priority="602">
      <formula>$C$19=0</formula>
    </cfRule>
  </conditionalFormatting>
  <conditionalFormatting sqref="M20">
    <cfRule type="expression" dxfId="4343" priority="601">
      <formula>$C$20=0</formula>
    </cfRule>
  </conditionalFormatting>
  <conditionalFormatting sqref="M21">
    <cfRule type="expression" dxfId="4342" priority="600">
      <formula>$C$21=0</formula>
    </cfRule>
  </conditionalFormatting>
  <conditionalFormatting sqref="M22">
    <cfRule type="expression" dxfId="4341" priority="599">
      <formula>$C$22=0</formula>
    </cfRule>
  </conditionalFormatting>
  <conditionalFormatting sqref="M23">
    <cfRule type="expression" dxfId="4340" priority="598">
      <formula>$C$23=0</formula>
    </cfRule>
  </conditionalFormatting>
  <conditionalFormatting sqref="M24">
    <cfRule type="expression" dxfId="4339" priority="597">
      <formula>$C$24=0</formula>
    </cfRule>
  </conditionalFormatting>
  <conditionalFormatting sqref="M25">
    <cfRule type="expression" dxfId="4338" priority="596">
      <formula>$C$25=0</formula>
    </cfRule>
  </conditionalFormatting>
  <conditionalFormatting sqref="M26">
    <cfRule type="expression" dxfId="4337" priority="595">
      <formula>$C$26=0</formula>
    </cfRule>
  </conditionalFormatting>
  <conditionalFormatting sqref="M27">
    <cfRule type="expression" dxfId="4336" priority="594">
      <formula>$C$27=0</formula>
    </cfRule>
  </conditionalFormatting>
  <conditionalFormatting sqref="M28">
    <cfRule type="expression" dxfId="4335" priority="593">
      <formula>$C$28=0</formula>
    </cfRule>
  </conditionalFormatting>
  <conditionalFormatting sqref="M29">
    <cfRule type="expression" dxfId="4334" priority="592">
      <formula>$C$29=0</formula>
    </cfRule>
  </conditionalFormatting>
  <conditionalFormatting sqref="M5:M29">
    <cfRule type="expression" dxfId="4333" priority="591">
      <formula>$C$5=0</formula>
    </cfRule>
  </conditionalFormatting>
  <conditionalFormatting sqref="M6">
    <cfRule type="expression" dxfId="4332" priority="590">
      <formula>$C$6=0</formula>
    </cfRule>
  </conditionalFormatting>
  <conditionalFormatting sqref="M7">
    <cfRule type="expression" dxfId="4331" priority="589">
      <formula>$C$7=0</formula>
    </cfRule>
  </conditionalFormatting>
  <conditionalFormatting sqref="M8">
    <cfRule type="expression" dxfId="4330" priority="588">
      <formula>$C$8=0</formula>
    </cfRule>
  </conditionalFormatting>
  <conditionalFormatting sqref="M9">
    <cfRule type="expression" dxfId="4329" priority="587">
      <formula>$C$9=0</formula>
    </cfRule>
  </conditionalFormatting>
  <conditionalFormatting sqref="M10">
    <cfRule type="expression" dxfId="4328" priority="586">
      <formula>$C$10=0</formula>
    </cfRule>
  </conditionalFormatting>
  <conditionalFormatting sqref="M11">
    <cfRule type="expression" dxfId="4327" priority="585">
      <formula>$C$11=0</formula>
    </cfRule>
  </conditionalFormatting>
  <conditionalFormatting sqref="M12">
    <cfRule type="expression" dxfId="4326" priority="584">
      <formula>$C$12=0</formula>
    </cfRule>
  </conditionalFormatting>
  <conditionalFormatting sqref="M13">
    <cfRule type="expression" dxfId="4325" priority="583">
      <formula>$C$13=0</formula>
    </cfRule>
  </conditionalFormatting>
  <conditionalFormatting sqref="M14">
    <cfRule type="expression" dxfId="4324" priority="582">
      <formula>$C$14=0</formula>
    </cfRule>
  </conditionalFormatting>
  <conditionalFormatting sqref="M15">
    <cfRule type="expression" dxfId="4323" priority="581">
      <formula>$C$15=0</formula>
    </cfRule>
  </conditionalFormatting>
  <conditionalFormatting sqref="M16">
    <cfRule type="expression" dxfId="4322" priority="580">
      <formula>$C$16=0</formula>
    </cfRule>
  </conditionalFormatting>
  <conditionalFormatting sqref="M17">
    <cfRule type="expression" dxfId="4321" priority="579">
      <formula>$C$17=0</formula>
    </cfRule>
  </conditionalFormatting>
  <conditionalFormatting sqref="M18">
    <cfRule type="expression" dxfId="4320" priority="578">
      <formula>$C$18=0</formula>
    </cfRule>
  </conditionalFormatting>
  <conditionalFormatting sqref="M19">
    <cfRule type="expression" dxfId="4319" priority="577">
      <formula>$C$19=0</formula>
    </cfRule>
  </conditionalFormatting>
  <conditionalFormatting sqref="M20">
    <cfRule type="expression" dxfId="4318" priority="576">
      <formula>$C$20=0</formula>
    </cfRule>
  </conditionalFormatting>
  <conditionalFormatting sqref="M21">
    <cfRule type="expression" dxfId="4317" priority="575">
      <formula>$C$21=0</formula>
    </cfRule>
  </conditionalFormatting>
  <conditionalFormatting sqref="M22">
    <cfRule type="expression" dxfId="4316" priority="574">
      <formula>$C$22=0</formula>
    </cfRule>
  </conditionalFormatting>
  <conditionalFormatting sqref="M23">
    <cfRule type="expression" dxfId="4315" priority="573">
      <formula>$C$23=0</formula>
    </cfRule>
  </conditionalFormatting>
  <conditionalFormatting sqref="M24">
    <cfRule type="expression" dxfId="4314" priority="572">
      <formula>$C$24=0</formula>
    </cfRule>
  </conditionalFormatting>
  <conditionalFormatting sqref="M25">
    <cfRule type="expression" dxfId="4313" priority="571">
      <formula>$C$25=0</formula>
    </cfRule>
  </conditionalFormatting>
  <conditionalFormatting sqref="M26">
    <cfRule type="expression" dxfId="4312" priority="570">
      <formula>$C$26=0</formula>
    </cfRule>
  </conditionalFormatting>
  <conditionalFormatting sqref="M27">
    <cfRule type="expression" dxfId="4311" priority="569">
      <formula>$C$27=0</formula>
    </cfRule>
  </conditionalFormatting>
  <conditionalFormatting sqref="M28">
    <cfRule type="expression" dxfId="4310" priority="568">
      <formula>$C$28=0</formula>
    </cfRule>
  </conditionalFormatting>
  <conditionalFormatting sqref="M29">
    <cfRule type="expression" dxfId="4309" priority="567">
      <formula>$C$29=0</formula>
    </cfRule>
  </conditionalFormatting>
  <conditionalFormatting sqref="M5:M29">
    <cfRule type="expression" dxfId="4308" priority="566">
      <formula>$C$5=0</formula>
    </cfRule>
  </conditionalFormatting>
  <conditionalFormatting sqref="M5:M29">
    <cfRule type="expression" dxfId="4307" priority="565">
      <formula>$C$6=0</formula>
    </cfRule>
  </conditionalFormatting>
  <conditionalFormatting sqref="M7:M11">
    <cfRule type="expression" dxfId="4306" priority="564">
      <formula>$C$7=0</formula>
    </cfRule>
  </conditionalFormatting>
  <conditionalFormatting sqref="M8">
    <cfRule type="expression" dxfId="4305" priority="563">
      <formula>$C$8=0</formula>
    </cfRule>
  </conditionalFormatting>
  <conditionalFormatting sqref="M9">
    <cfRule type="expression" dxfId="4304" priority="562">
      <formula>$C$9=0</formula>
    </cfRule>
  </conditionalFormatting>
  <conditionalFormatting sqref="M10">
    <cfRule type="expression" dxfId="4303" priority="561">
      <formula>$C$10=0</formula>
    </cfRule>
  </conditionalFormatting>
  <conditionalFormatting sqref="M11">
    <cfRule type="expression" dxfId="4302" priority="560">
      <formula>$C$11=0</formula>
    </cfRule>
  </conditionalFormatting>
  <conditionalFormatting sqref="M12:M29">
    <cfRule type="expression" dxfId="4301" priority="559">
      <formula>$C$12=0</formula>
    </cfRule>
  </conditionalFormatting>
  <conditionalFormatting sqref="M13">
    <cfRule type="expression" dxfId="4300" priority="558">
      <formula>$C$13=0</formula>
    </cfRule>
  </conditionalFormatting>
  <conditionalFormatting sqref="M14">
    <cfRule type="expression" dxfId="4299" priority="557">
      <formula>$C$14=0</formula>
    </cfRule>
  </conditionalFormatting>
  <conditionalFormatting sqref="M15">
    <cfRule type="expression" dxfId="4298" priority="556">
      <formula>$C$15=0</formula>
    </cfRule>
  </conditionalFormatting>
  <conditionalFormatting sqref="M16">
    <cfRule type="expression" dxfId="4297" priority="555">
      <formula>$C$16=0</formula>
    </cfRule>
  </conditionalFormatting>
  <conditionalFormatting sqref="M17">
    <cfRule type="expression" dxfId="4296" priority="554">
      <formula>$C$17=0</formula>
    </cfRule>
  </conditionalFormatting>
  <conditionalFormatting sqref="M18:M29">
    <cfRule type="expression" dxfId="4295" priority="553">
      <formula>$C$18=0</formula>
    </cfRule>
  </conditionalFormatting>
  <conditionalFormatting sqref="M19">
    <cfRule type="expression" dxfId="4294" priority="552">
      <formula>$C$19=0</formula>
    </cfRule>
  </conditionalFormatting>
  <conditionalFormatting sqref="M20">
    <cfRule type="expression" dxfId="4293" priority="551">
      <formula>$C$20=0</formula>
    </cfRule>
  </conditionalFormatting>
  <conditionalFormatting sqref="M21">
    <cfRule type="expression" dxfId="4292" priority="550">
      <formula>$C$21=0</formula>
    </cfRule>
  </conditionalFormatting>
  <conditionalFormatting sqref="M22">
    <cfRule type="expression" dxfId="4291" priority="549">
      <formula>$C$22=0</formula>
    </cfRule>
  </conditionalFormatting>
  <conditionalFormatting sqref="M23">
    <cfRule type="expression" dxfId="4290" priority="548">
      <formula>$C$23=0</formula>
    </cfRule>
  </conditionalFormatting>
  <conditionalFormatting sqref="M24">
    <cfRule type="expression" dxfId="4289" priority="547">
      <formula>$C$24=0</formula>
    </cfRule>
  </conditionalFormatting>
  <conditionalFormatting sqref="M25">
    <cfRule type="expression" dxfId="4288" priority="546">
      <formula>$C$25=0</formula>
    </cfRule>
  </conditionalFormatting>
  <conditionalFormatting sqref="M26">
    <cfRule type="expression" dxfId="4287" priority="545">
      <formula>$C$26=0</formula>
    </cfRule>
  </conditionalFormatting>
  <conditionalFormatting sqref="M27">
    <cfRule type="expression" dxfId="4286" priority="544">
      <formula>$C$27=0</formula>
    </cfRule>
  </conditionalFormatting>
  <conditionalFormatting sqref="M28">
    <cfRule type="expression" dxfId="4285" priority="543">
      <formula>$C$28=0</formula>
    </cfRule>
  </conditionalFormatting>
  <conditionalFormatting sqref="M29">
    <cfRule type="expression" dxfId="4284" priority="542">
      <formula>$C$29=0</formula>
    </cfRule>
  </conditionalFormatting>
  <conditionalFormatting sqref="M12:M29">
    <cfRule type="expression" dxfId="4283" priority="541">
      <formula>$C$5=0</formula>
    </cfRule>
  </conditionalFormatting>
  <conditionalFormatting sqref="M12:M29">
    <cfRule type="expression" dxfId="4282" priority="540">
      <formula>$C$6=0</formula>
    </cfRule>
  </conditionalFormatting>
  <conditionalFormatting sqref="M12:M29">
    <cfRule type="expression" dxfId="4281" priority="539">
      <formula>$C$7=0</formula>
    </cfRule>
  </conditionalFormatting>
  <conditionalFormatting sqref="M12:M29">
    <cfRule type="expression" dxfId="4280" priority="538">
      <formula>$C$11=0</formula>
    </cfRule>
  </conditionalFormatting>
  <conditionalFormatting sqref="AB5:AB29">
    <cfRule type="expression" dxfId="4279" priority="537">
      <formula>$C$5=0</formula>
    </cfRule>
  </conditionalFormatting>
  <conditionalFormatting sqref="AB6">
    <cfRule type="expression" dxfId="4278" priority="536">
      <formula>$C$6=0</formula>
    </cfRule>
  </conditionalFormatting>
  <conditionalFormatting sqref="AB7">
    <cfRule type="expression" dxfId="4277" priority="535">
      <formula>$C$7=0</formula>
    </cfRule>
  </conditionalFormatting>
  <conditionalFormatting sqref="AB8">
    <cfRule type="expression" dxfId="4276" priority="534">
      <formula>$C$8=0</formula>
    </cfRule>
  </conditionalFormatting>
  <conditionalFormatting sqref="AB9">
    <cfRule type="expression" dxfId="4275" priority="533">
      <formula>$C$9=0</formula>
    </cfRule>
  </conditionalFormatting>
  <conditionalFormatting sqref="AB10">
    <cfRule type="expression" dxfId="4274" priority="532">
      <formula>$C$10=0</formula>
    </cfRule>
  </conditionalFormatting>
  <conditionalFormatting sqref="AB11">
    <cfRule type="expression" dxfId="4273" priority="531">
      <formula>$C$11=0</formula>
    </cfRule>
  </conditionalFormatting>
  <conditionalFormatting sqref="AB12">
    <cfRule type="expression" dxfId="4272" priority="530">
      <formula>$C$12=0</formula>
    </cfRule>
  </conditionalFormatting>
  <conditionalFormatting sqref="AB13">
    <cfRule type="expression" dxfId="4271" priority="529">
      <formula>$C$13=0</formula>
    </cfRule>
  </conditionalFormatting>
  <conditionalFormatting sqref="AB14">
    <cfRule type="expression" dxfId="4270" priority="528">
      <formula>$C$14=0</formula>
    </cfRule>
  </conditionalFormatting>
  <conditionalFormatting sqref="AB15">
    <cfRule type="expression" dxfId="4269" priority="527">
      <formula>$C$15=0</formula>
    </cfRule>
  </conditionalFormatting>
  <conditionalFormatting sqref="AB16">
    <cfRule type="expression" dxfId="4268" priority="526">
      <formula>$C$16=0</formula>
    </cfRule>
  </conditionalFormatting>
  <conditionalFormatting sqref="AB17">
    <cfRule type="expression" dxfId="4267" priority="525">
      <formula>$C$17=0</formula>
    </cfRule>
  </conditionalFormatting>
  <conditionalFormatting sqref="AB18">
    <cfRule type="expression" dxfId="4266" priority="524">
      <formula>$C$18=0</formula>
    </cfRule>
  </conditionalFormatting>
  <conditionalFormatting sqref="AB19">
    <cfRule type="expression" dxfId="4265" priority="523">
      <formula>$C$19=0</formula>
    </cfRule>
  </conditionalFormatting>
  <conditionalFormatting sqref="AB20">
    <cfRule type="expression" dxfId="4264" priority="522">
      <formula>$C$20=0</formula>
    </cfRule>
  </conditionalFormatting>
  <conditionalFormatting sqref="AB21">
    <cfRule type="expression" dxfId="4263" priority="521">
      <formula>$C$21=0</formula>
    </cfRule>
  </conditionalFormatting>
  <conditionalFormatting sqref="AB22">
    <cfRule type="expression" dxfId="4262" priority="520">
      <formula>$C$22=0</formula>
    </cfRule>
  </conditionalFormatting>
  <conditionalFormatting sqref="AB23">
    <cfRule type="expression" dxfId="4261" priority="519">
      <formula>$C$23=0</formula>
    </cfRule>
  </conditionalFormatting>
  <conditionalFormatting sqref="AB24">
    <cfRule type="expression" dxfId="4260" priority="518">
      <formula>$C$24=0</formula>
    </cfRule>
  </conditionalFormatting>
  <conditionalFormatting sqref="AB25">
    <cfRule type="expression" dxfId="4259" priority="517">
      <formula>$C$25=0</formula>
    </cfRule>
  </conditionalFormatting>
  <conditionalFormatting sqref="AB26">
    <cfRule type="expression" dxfId="4258" priority="516">
      <formula>$C$26=0</formula>
    </cfRule>
  </conditionalFormatting>
  <conditionalFormatting sqref="AB27">
    <cfRule type="expression" dxfId="4257" priority="515">
      <formula>$C$27=0</formula>
    </cfRule>
  </conditionalFormatting>
  <conditionalFormatting sqref="AB28">
    <cfRule type="expression" dxfId="4256" priority="514">
      <formula>$C$28=0</formula>
    </cfRule>
  </conditionalFormatting>
  <conditionalFormatting sqref="AB29">
    <cfRule type="expression" dxfId="4255" priority="513">
      <formula>$C$29=0</formula>
    </cfRule>
  </conditionalFormatting>
  <conditionalFormatting sqref="AB5:AB29">
    <cfRule type="expression" dxfId="4254" priority="512">
      <formula>$C$5=0</formula>
    </cfRule>
  </conditionalFormatting>
  <conditionalFormatting sqref="AB6">
    <cfRule type="expression" dxfId="4253" priority="511">
      <formula>$C$6=0</formula>
    </cfRule>
  </conditionalFormatting>
  <conditionalFormatting sqref="AB7">
    <cfRule type="expression" dxfId="4252" priority="510">
      <formula>$C$7=0</formula>
    </cfRule>
  </conditionalFormatting>
  <conditionalFormatting sqref="AB8">
    <cfRule type="expression" dxfId="4251" priority="509">
      <formula>$C$8=0</formula>
    </cfRule>
  </conditionalFormatting>
  <conditionalFormatting sqref="AB9">
    <cfRule type="expression" dxfId="4250" priority="508">
      <formula>$C$9=0</formula>
    </cfRule>
  </conditionalFormatting>
  <conditionalFormatting sqref="AB10">
    <cfRule type="expression" dxfId="4249" priority="507">
      <formula>$C$10=0</formula>
    </cfRule>
  </conditionalFormatting>
  <conditionalFormatting sqref="AB11">
    <cfRule type="expression" dxfId="4248" priority="506">
      <formula>$C$11=0</formula>
    </cfRule>
  </conditionalFormatting>
  <conditionalFormatting sqref="AB12">
    <cfRule type="expression" dxfId="4247" priority="505">
      <formula>$C$12=0</formula>
    </cfRule>
  </conditionalFormatting>
  <conditionalFormatting sqref="AB13">
    <cfRule type="expression" dxfId="4246" priority="504">
      <formula>$C$13=0</formula>
    </cfRule>
  </conditionalFormatting>
  <conditionalFormatting sqref="AB14">
    <cfRule type="expression" dxfId="4245" priority="503">
      <formula>$C$14=0</formula>
    </cfRule>
  </conditionalFormatting>
  <conditionalFormatting sqref="AB15">
    <cfRule type="expression" dxfId="4244" priority="502">
      <formula>$C$15=0</formula>
    </cfRule>
  </conditionalFormatting>
  <conditionalFormatting sqref="AB16">
    <cfRule type="expression" dxfId="4243" priority="501">
      <formula>$C$16=0</formula>
    </cfRule>
  </conditionalFormatting>
  <conditionalFormatting sqref="AB17">
    <cfRule type="expression" dxfId="4242" priority="500">
      <formula>$C$17=0</formula>
    </cfRule>
  </conditionalFormatting>
  <conditionalFormatting sqref="AB18">
    <cfRule type="expression" dxfId="4241" priority="499">
      <formula>$C$18=0</formula>
    </cfRule>
  </conditionalFormatting>
  <conditionalFormatting sqref="AB19">
    <cfRule type="expression" dxfId="4240" priority="498">
      <formula>$C$19=0</formula>
    </cfRule>
  </conditionalFormatting>
  <conditionalFormatting sqref="AB20">
    <cfRule type="expression" dxfId="4239" priority="497">
      <formula>$C$20=0</formula>
    </cfRule>
  </conditionalFormatting>
  <conditionalFormatting sqref="AB21">
    <cfRule type="expression" dxfId="4238" priority="496">
      <formula>$C$21=0</formula>
    </cfRule>
  </conditionalFormatting>
  <conditionalFormatting sqref="AB22">
    <cfRule type="expression" dxfId="4237" priority="495">
      <formula>$C$22=0</formula>
    </cfRule>
  </conditionalFormatting>
  <conditionalFormatting sqref="AB23">
    <cfRule type="expression" dxfId="4236" priority="494">
      <formula>$C$23=0</formula>
    </cfRule>
  </conditionalFormatting>
  <conditionalFormatting sqref="AB24">
    <cfRule type="expression" dxfId="4235" priority="493">
      <formula>$C$24=0</formula>
    </cfRule>
  </conditionalFormatting>
  <conditionalFormatting sqref="AB25">
    <cfRule type="expression" dxfId="4234" priority="492">
      <formula>$C$25=0</formula>
    </cfRule>
  </conditionalFormatting>
  <conditionalFormatting sqref="AB26">
    <cfRule type="expression" dxfId="4233" priority="491">
      <formula>$C$26=0</formula>
    </cfRule>
  </conditionalFormatting>
  <conditionalFormatting sqref="AB27">
    <cfRule type="expression" dxfId="4232" priority="490">
      <formula>$C$27=0</formula>
    </cfRule>
  </conditionalFormatting>
  <conditionalFormatting sqref="AB28">
    <cfRule type="expression" dxfId="4231" priority="489">
      <formula>$C$28=0</formula>
    </cfRule>
  </conditionalFormatting>
  <conditionalFormatting sqref="AB29">
    <cfRule type="expression" dxfId="4230" priority="488">
      <formula>$C$29=0</formula>
    </cfRule>
  </conditionalFormatting>
  <conditionalFormatting sqref="AB5:AB29">
    <cfRule type="expression" dxfId="4229" priority="487">
      <formula>$C$5=0</formula>
    </cfRule>
  </conditionalFormatting>
  <conditionalFormatting sqref="AB6">
    <cfRule type="expression" dxfId="4228" priority="486">
      <formula>$C$6=0</formula>
    </cfRule>
  </conditionalFormatting>
  <conditionalFormatting sqref="AB7">
    <cfRule type="expression" dxfId="4227" priority="485">
      <formula>$C$7=0</formula>
    </cfRule>
  </conditionalFormatting>
  <conditionalFormatting sqref="AB8">
    <cfRule type="expression" dxfId="4226" priority="484">
      <formula>$C$8=0</formula>
    </cfRule>
  </conditionalFormatting>
  <conditionalFormatting sqref="AB9">
    <cfRule type="expression" dxfId="4225" priority="483">
      <formula>$C$9=0</formula>
    </cfRule>
  </conditionalFormatting>
  <conditionalFormatting sqref="AB10">
    <cfRule type="expression" dxfId="4224" priority="482">
      <formula>$C$10=0</formula>
    </cfRule>
  </conditionalFormatting>
  <conditionalFormatting sqref="AB11">
    <cfRule type="expression" dxfId="4223" priority="481">
      <formula>$C$11=0</formula>
    </cfRule>
  </conditionalFormatting>
  <conditionalFormatting sqref="AB12">
    <cfRule type="expression" dxfId="4222" priority="480">
      <formula>$C$12=0</formula>
    </cfRule>
  </conditionalFormatting>
  <conditionalFormatting sqref="AB13">
    <cfRule type="expression" dxfId="4221" priority="479">
      <formula>$C$13=0</formula>
    </cfRule>
  </conditionalFormatting>
  <conditionalFormatting sqref="AB14">
    <cfRule type="expression" dxfId="4220" priority="478">
      <formula>$C$14=0</formula>
    </cfRule>
  </conditionalFormatting>
  <conditionalFormatting sqref="AB15">
    <cfRule type="expression" dxfId="4219" priority="477">
      <formula>$C$15=0</formula>
    </cfRule>
  </conditionalFormatting>
  <conditionalFormatting sqref="AB16">
    <cfRule type="expression" dxfId="4218" priority="476">
      <formula>$C$16=0</formula>
    </cfRule>
  </conditionalFormatting>
  <conditionalFormatting sqref="AB17">
    <cfRule type="expression" dxfId="4217" priority="475">
      <formula>$C$17=0</formula>
    </cfRule>
  </conditionalFormatting>
  <conditionalFormatting sqref="AB18">
    <cfRule type="expression" dxfId="4216" priority="474">
      <formula>$C$18=0</formula>
    </cfRule>
  </conditionalFormatting>
  <conditionalFormatting sqref="AB19">
    <cfRule type="expression" dxfId="4215" priority="473">
      <formula>$C$19=0</formula>
    </cfRule>
  </conditionalFormatting>
  <conditionalFormatting sqref="AB20">
    <cfRule type="expression" dxfId="4214" priority="472">
      <formula>$C$20=0</formula>
    </cfRule>
  </conditionalFormatting>
  <conditionalFormatting sqref="AB21">
    <cfRule type="expression" dxfId="4213" priority="471">
      <formula>$C$21=0</formula>
    </cfRule>
  </conditionalFormatting>
  <conditionalFormatting sqref="AB22">
    <cfRule type="expression" dxfId="4212" priority="470">
      <formula>$C$22=0</formula>
    </cfRule>
  </conditionalFormatting>
  <conditionalFormatting sqref="AB23">
    <cfRule type="expression" dxfId="4211" priority="469">
      <formula>$C$23=0</formula>
    </cfRule>
  </conditionalFormatting>
  <conditionalFormatting sqref="AB24">
    <cfRule type="expression" dxfId="4210" priority="468">
      <formula>$C$24=0</formula>
    </cfRule>
  </conditionalFormatting>
  <conditionalFormatting sqref="AB25">
    <cfRule type="expression" dxfId="4209" priority="467">
      <formula>$C$25=0</formula>
    </cfRule>
  </conditionalFormatting>
  <conditionalFormatting sqref="AB26">
    <cfRule type="expression" dxfId="4208" priority="466">
      <formula>$C$26=0</formula>
    </cfRule>
  </conditionalFormatting>
  <conditionalFormatting sqref="AB27">
    <cfRule type="expression" dxfId="4207" priority="465">
      <formula>$C$27=0</formula>
    </cfRule>
  </conditionalFormatting>
  <conditionalFormatting sqref="AB28">
    <cfRule type="expression" dxfId="4206" priority="464">
      <formula>$C$28=0</formula>
    </cfRule>
  </conditionalFormatting>
  <conditionalFormatting sqref="AB29">
    <cfRule type="expression" dxfId="4205" priority="463">
      <formula>$C$29=0</formula>
    </cfRule>
  </conditionalFormatting>
  <conditionalFormatting sqref="AB5:AB29">
    <cfRule type="expression" dxfId="4204" priority="462">
      <formula>$C$5=0</formula>
    </cfRule>
  </conditionalFormatting>
  <conditionalFormatting sqref="AB6">
    <cfRule type="expression" dxfId="4203" priority="461">
      <formula>$C$6=0</formula>
    </cfRule>
  </conditionalFormatting>
  <conditionalFormatting sqref="AB7">
    <cfRule type="expression" dxfId="4202" priority="460">
      <formula>$C$7=0</formula>
    </cfRule>
  </conditionalFormatting>
  <conditionalFormatting sqref="AB8">
    <cfRule type="expression" dxfId="4201" priority="459">
      <formula>$C$8=0</formula>
    </cfRule>
  </conditionalFormatting>
  <conditionalFormatting sqref="AB9">
    <cfRule type="expression" dxfId="4200" priority="458">
      <formula>$C$9=0</formula>
    </cfRule>
  </conditionalFormatting>
  <conditionalFormatting sqref="AB10">
    <cfRule type="expression" dxfId="4199" priority="457">
      <formula>$C$10=0</formula>
    </cfRule>
  </conditionalFormatting>
  <conditionalFormatting sqref="AB11">
    <cfRule type="expression" dxfId="4198" priority="456">
      <formula>$C$11=0</formula>
    </cfRule>
  </conditionalFormatting>
  <conditionalFormatting sqref="AB12">
    <cfRule type="expression" dxfId="4197" priority="455">
      <formula>$C$12=0</formula>
    </cfRule>
  </conditionalFormatting>
  <conditionalFormatting sqref="AB13">
    <cfRule type="expression" dxfId="4196" priority="454">
      <formula>$C$13=0</formula>
    </cfRule>
  </conditionalFormatting>
  <conditionalFormatting sqref="AB14">
    <cfRule type="expression" dxfId="4195" priority="453">
      <formula>$C$14=0</formula>
    </cfRule>
  </conditionalFormatting>
  <conditionalFormatting sqref="AB15">
    <cfRule type="expression" dxfId="4194" priority="452">
      <formula>$C$15=0</formula>
    </cfRule>
  </conditionalFormatting>
  <conditionalFormatting sqref="AB16">
    <cfRule type="expression" dxfId="4193" priority="451">
      <formula>$C$16=0</formula>
    </cfRule>
  </conditionalFormatting>
  <conditionalFormatting sqref="AB17">
    <cfRule type="expression" dxfId="4192" priority="450">
      <formula>$C$17=0</formula>
    </cfRule>
  </conditionalFormatting>
  <conditionalFormatting sqref="AB18">
    <cfRule type="expression" dxfId="4191" priority="449">
      <formula>$C$18=0</formula>
    </cfRule>
  </conditionalFormatting>
  <conditionalFormatting sqref="AB19">
    <cfRule type="expression" dxfId="4190" priority="448">
      <formula>$C$19=0</formula>
    </cfRule>
  </conditionalFormatting>
  <conditionalFormatting sqref="AB20">
    <cfRule type="expression" dxfId="4189" priority="447">
      <formula>$C$20=0</formula>
    </cfRule>
  </conditionalFormatting>
  <conditionalFormatting sqref="AB21">
    <cfRule type="expression" dxfId="4188" priority="446">
      <formula>$C$21=0</formula>
    </cfRule>
  </conditionalFormatting>
  <conditionalFormatting sqref="AB22">
    <cfRule type="expression" dxfId="4187" priority="445">
      <formula>$C$22=0</formula>
    </cfRule>
  </conditionalFormatting>
  <conditionalFormatting sqref="AB23">
    <cfRule type="expression" dxfId="4186" priority="444">
      <formula>$C$23=0</formula>
    </cfRule>
  </conditionalFormatting>
  <conditionalFormatting sqref="AB24">
    <cfRule type="expression" dxfId="4185" priority="443">
      <formula>$C$24=0</formula>
    </cfRule>
  </conditionalFormatting>
  <conditionalFormatting sqref="AB25">
    <cfRule type="expression" dxfId="4184" priority="442">
      <formula>$C$25=0</formula>
    </cfRule>
  </conditionalFormatting>
  <conditionalFormatting sqref="AB26">
    <cfRule type="expression" dxfId="4183" priority="441">
      <formula>$C$26=0</formula>
    </cfRule>
  </conditionalFormatting>
  <conditionalFormatting sqref="AB27">
    <cfRule type="expression" dxfId="4182" priority="440">
      <formula>$C$27=0</formula>
    </cfRule>
  </conditionalFormatting>
  <conditionalFormatting sqref="AB28">
    <cfRule type="expression" dxfId="4181" priority="439">
      <formula>$C$28=0</formula>
    </cfRule>
  </conditionalFormatting>
  <conditionalFormatting sqref="AB29">
    <cfRule type="expression" dxfId="4180" priority="438">
      <formula>$C$29=0</formula>
    </cfRule>
  </conditionalFormatting>
  <conditionalFormatting sqref="AB5:AB29">
    <cfRule type="expression" dxfId="4179" priority="437">
      <formula>$C$5=0</formula>
    </cfRule>
  </conditionalFormatting>
  <conditionalFormatting sqref="AB6">
    <cfRule type="expression" dxfId="4178" priority="436">
      <formula>$C$6=0</formula>
    </cfRule>
  </conditionalFormatting>
  <conditionalFormatting sqref="AB7">
    <cfRule type="expression" dxfId="4177" priority="435">
      <formula>$C$7=0</formula>
    </cfRule>
  </conditionalFormatting>
  <conditionalFormatting sqref="AB8">
    <cfRule type="expression" dxfId="4176" priority="434">
      <formula>$C$8=0</formula>
    </cfRule>
  </conditionalFormatting>
  <conditionalFormatting sqref="AB9">
    <cfRule type="expression" dxfId="4175" priority="433">
      <formula>$C$9=0</formula>
    </cfRule>
  </conditionalFormatting>
  <conditionalFormatting sqref="AB10">
    <cfRule type="expression" dxfId="4174" priority="432">
      <formula>$C$10=0</formula>
    </cfRule>
  </conditionalFormatting>
  <conditionalFormatting sqref="AB11">
    <cfRule type="expression" dxfId="4173" priority="431">
      <formula>$C$11=0</formula>
    </cfRule>
  </conditionalFormatting>
  <conditionalFormatting sqref="AB12">
    <cfRule type="expression" dxfId="4172" priority="430">
      <formula>$C$12=0</formula>
    </cfRule>
  </conditionalFormatting>
  <conditionalFormatting sqref="AB13">
    <cfRule type="expression" dxfId="4171" priority="429">
      <formula>$C$13=0</formula>
    </cfRule>
  </conditionalFormatting>
  <conditionalFormatting sqref="AB14">
    <cfRule type="expression" dxfId="4170" priority="428">
      <formula>$C$14=0</formula>
    </cfRule>
  </conditionalFormatting>
  <conditionalFormatting sqref="AB15">
    <cfRule type="expression" dxfId="4169" priority="427">
      <formula>$C$15=0</formula>
    </cfRule>
  </conditionalFormatting>
  <conditionalFormatting sqref="AB16">
    <cfRule type="expression" dxfId="4168" priority="426">
      <formula>$C$16=0</formula>
    </cfRule>
  </conditionalFormatting>
  <conditionalFormatting sqref="AB17">
    <cfRule type="expression" dxfId="4167" priority="425">
      <formula>$C$17=0</formula>
    </cfRule>
  </conditionalFormatting>
  <conditionalFormatting sqref="AB18">
    <cfRule type="expression" dxfId="4166" priority="424">
      <formula>$C$18=0</formula>
    </cfRule>
  </conditionalFormatting>
  <conditionalFormatting sqref="AB19">
    <cfRule type="expression" dxfId="4165" priority="423">
      <formula>$C$19=0</formula>
    </cfRule>
  </conditionalFormatting>
  <conditionalFormatting sqref="AB20">
    <cfRule type="expression" dxfId="4164" priority="422">
      <formula>$C$20=0</formula>
    </cfRule>
  </conditionalFormatting>
  <conditionalFormatting sqref="AB21">
    <cfRule type="expression" dxfId="4163" priority="421">
      <formula>$C$21=0</formula>
    </cfRule>
  </conditionalFormatting>
  <conditionalFormatting sqref="AB22">
    <cfRule type="expression" dxfId="4162" priority="420">
      <formula>$C$22=0</formula>
    </cfRule>
  </conditionalFormatting>
  <conditionalFormatting sqref="AB23">
    <cfRule type="expression" dxfId="4161" priority="419">
      <formula>$C$23=0</formula>
    </cfRule>
  </conditionalFormatting>
  <conditionalFormatting sqref="AB24">
    <cfRule type="expression" dxfId="4160" priority="418">
      <formula>$C$24=0</formula>
    </cfRule>
  </conditionalFormatting>
  <conditionalFormatting sqref="AB25">
    <cfRule type="expression" dxfId="4159" priority="417">
      <formula>$C$25=0</formula>
    </cfRule>
  </conditionalFormatting>
  <conditionalFormatting sqref="AB26">
    <cfRule type="expression" dxfId="4158" priority="416">
      <formula>$C$26=0</formula>
    </cfRule>
  </conditionalFormatting>
  <conditionalFormatting sqref="AB27">
    <cfRule type="expression" dxfId="4157" priority="415">
      <formula>$C$27=0</formula>
    </cfRule>
  </conditionalFormatting>
  <conditionalFormatting sqref="AB28">
    <cfRule type="expression" dxfId="4156" priority="414">
      <formula>$C$28=0</formula>
    </cfRule>
  </conditionalFormatting>
  <conditionalFormatting sqref="AB29">
    <cfRule type="expression" dxfId="4155" priority="413">
      <formula>$C$29=0</formula>
    </cfRule>
  </conditionalFormatting>
  <conditionalFormatting sqref="AB5:AB29">
    <cfRule type="expression" dxfId="4154" priority="412">
      <formula>$C$5=0</formula>
    </cfRule>
  </conditionalFormatting>
  <conditionalFormatting sqref="AB6">
    <cfRule type="expression" dxfId="4153" priority="411">
      <formula>$C$6=0</formula>
    </cfRule>
  </conditionalFormatting>
  <conditionalFormatting sqref="AB7">
    <cfRule type="expression" dxfId="4152" priority="410">
      <formula>$C$7=0</formula>
    </cfRule>
  </conditionalFormatting>
  <conditionalFormatting sqref="AB8">
    <cfRule type="expression" dxfId="4151" priority="409">
      <formula>$C$8=0</formula>
    </cfRule>
  </conditionalFormatting>
  <conditionalFormatting sqref="AB9">
    <cfRule type="expression" dxfId="4150" priority="408">
      <formula>$C$9=0</formula>
    </cfRule>
  </conditionalFormatting>
  <conditionalFormatting sqref="AB10">
    <cfRule type="expression" dxfId="4149" priority="407">
      <formula>$C$10=0</formula>
    </cfRule>
  </conditionalFormatting>
  <conditionalFormatting sqref="AB11">
    <cfRule type="expression" dxfId="4148" priority="406">
      <formula>$C$11=0</formula>
    </cfRule>
  </conditionalFormatting>
  <conditionalFormatting sqref="AB12">
    <cfRule type="expression" dxfId="4147" priority="405">
      <formula>$C$12=0</formula>
    </cfRule>
  </conditionalFormatting>
  <conditionalFormatting sqref="AB13">
    <cfRule type="expression" dxfId="4146" priority="404">
      <formula>$C$13=0</formula>
    </cfRule>
  </conditionalFormatting>
  <conditionalFormatting sqref="AB14">
    <cfRule type="expression" dxfId="4145" priority="403">
      <formula>$C$14=0</formula>
    </cfRule>
  </conditionalFormatting>
  <conditionalFormatting sqref="AB15">
    <cfRule type="expression" dxfId="4144" priority="402">
      <formula>$C$15=0</formula>
    </cfRule>
  </conditionalFormatting>
  <conditionalFormatting sqref="AB16">
    <cfRule type="expression" dxfId="4143" priority="401">
      <formula>$C$16=0</formula>
    </cfRule>
  </conditionalFormatting>
  <conditionalFormatting sqref="AB17">
    <cfRule type="expression" dxfId="4142" priority="400">
      <formula>$C$17=0</formula>
    </cfRule>
  </conditionalFormatting>
  <conditionalFormatting sqref="AB18">
    <cfRule type="expression" dxfId="4141" priority="399">
      <formula>$C$18=0</formula>
    </cfRule>
  </conditionalFormatting>
  <conditionalFormatting sqref="AB19">
    <cfRule type="expression" dxfId="4140" priority="398">
      <formula>$C$19=0</formula>
    </cfRule>
  </conditionalFormatting>
  <conditionalFormatting sqref="AB20">
    <cfRule type="expression" dxfId="4139" priority="397">
      <formula>$C$20=0</formula>
    </cfRule>
  </conditionalFormatting>
  <conditionalFormatting sqref="AB21">
    <cfRule type="expression" dxfId="4138" priority="396">
      <formula>$C$21=0</formula>
    </cfRule>
  </conditionalFormatting>
  <conditionalFormatting sqref="AB22">
    <cfRule type="expression" dxfId="4137" priority="395">
      <formula>$C$22=0</formula>
    </cfRule>
  </conditionalFormatting>
  <conditionalFormatting sqref="AB23">
    <cfRule type="expression" dxfId="4136" priority="394">
      <formula>$C$23=0</formula>
    </cfRule>
  </conditionalFormatting>
  <conditionalFormatting sqref="AB24">
    <cfRule type="expression" dxfId="4135" priority="393">
      <formula>$C$24=0</formula>
    </cfRule>
  </conditionalFormatting>
  <conditionalFormatting sqref="AB25">
    <cfRule type="expression" dxfId="4134" priority="392">
      <formula>$C$25=0</formula>
    </cfRule>
  </conditionalFormatting>
  <conditionalFormatting sqref="AB26">
    <cfRule type="expression" dxfId="4133" priority="391">
      <formula>$C$26=0</formula>
    </cfRule>
  </conditionalFormatting>
  <conditionalFormatting sqref="AB27">
    <cfRule type="expression" dxfId="4132" priority="390">
      <formula>$C$27=0</formula>
    </cfRule>
  </conditionalFormatting>
  <conditionalFormatting sqref="AB28">
    <cfRule type="expression" dxfId="4131" priority="389">
      <formula>$C$28=0</formula>
    </cfRule>
  </conditionalFormatting>
  <conditionalFormatting sqref="AB29">
    <cfRule type="expression" dxfId="4130" priority="388">
      <formula>$C$29=0</formula>
    </cfRule>
  </conditionalFormatting>
  <conditionalFormatting sqref="AB5:AB29">
    <cfRule type="expression" dxfId="4129" priority="387">
      <formula>$C$5=0</formula>
    </cfRule>
  </conditionalFormatting>
  <conditionalFormatting sqref="AB6">
    <cfRule type="expression" dxfId="4128" priority="386">
      <formula>$C$6=0</formula>
    </cfRule>
  </conditionalFormatting>
  <conditionalFormatting sqref="AB7">
    <cfRule type="expression" dxfId="4127" priority="385">
      <formula>$C$7=0</formula>
    </cfRule>
  </conditionalFormatting>
  <conditionalFormatting sqref="AB8">
    <cfRule type="expression" dxfId="4126" priority="384">
      <formula>$C$8=0</formula>
    </cfRule>
  </conditionalFormatting>
  <conditionalFormatting sqref="AB9">
    <cfRule type="expression" dxfId="4125" priority="383">
      <formula>$C$9=0</formula>
    </cfRule>
  </conditionalFormatting>
  <conditionalFormatting sqref="AB10">
    <cfRule type="expression" dxfId="4124" priority="382">
      <formula>$C$10=0</formula>
    </cfRule>
  </conditionalFormatting>
  <conditionalFormatting sqref="AB11">
    <cfRule type="expression" dxfId="4123" priority="381">
      <formula>$C$11=0</formula>
    </cfRule>
  </conditionalFormatting>
  <conditionalFormatting sqref="AB12">
    <cfRule type="expression" dxfId="4122" priority="380">
      <formula>$C$12=0</formula>
    </cfRule>
  </conditionalFormatting>
  <conditionalFormatting sqref="AB13">
    <cfRule type="expression" dxfId="4121" priority="379">
      <formula>$C$13=0</formula>
    </cfRule>
  </conditionalFormatting>
  <conditionalFormatting sqref="AB14">
    <cfRule type="expression" dxfId="4120" priority="378">
      <formula>$C$14=0</formula>
    </cfRule>
  </conditionalFormatting>
  <conditionalFormatting sqref="AB15">
    <cfRule type="expression" dxfId="4119" priority="377">
      <formula>$C$15=0</formula>
    </cfRule>
  </conditionalFormatting>
  <conditionalFormatting sqref="AB16">
    <cfRule type="expression" dxfId="4118" priority="376">
      <formula>$C$16=0</formula>
    </cfRule>
  </conditionalFormatting>
  <conditionalFormatting sqref="AB17">
    <cfRule type="expression" dxfId="4117" priority="375">
      <formula>$C$17=0</formula>
    </cfRule>
  </conditionalFormatting>
  <conditionalFormatting sqref="AB18">
    <cfRule type="expression" dxfId="4116" priority="374">
      <formula>$C$18=0</formula>
    </cfRule>
  </conditionalFormatting>
  <conditionalFormatting sqref="AB19">
    <cfRule type="expression" dxfId="4115" priority="373">
      <formula>$C$19=0</formula>
    </cfRule>
  </conditionalFormatting>
  <conditionalFormatting sqref="AB20">
    <cfRule type="expression" dxfId="4114" priority="372">
      <formula>$C$20=0</formula>
    </cfRule>
  </conditionalFormatting>
  <conditionalFormatting sqref="AB21">
    <cfRule type="expression" dxfId="4113" priority="371">
      <formula>$C$21=0</formula>
    </cfRule>
  </conditionalFormatting>
  <conditionalFormatting sqref="AB22">
    <cfRule type="expression" dxfId="4112" priority="370">
      <formula>$C$22=0</formula>
    </cfRule>
  </conditionalFormatting>
  <conditionalFormatting sqref="AB23">
    <cfRule type="expression" dxfId="4111" priority="369">
      <formula>$C$23=0</formula>
    </cfRule>
  </conditionalFormatting>
  <conditionalFormatting sqref="AB24">
    <cfRule type="expression" dxfId="4110" priority="368">
      <formula>$C$24=0</formula>
    </cfRule>
  </conditionalFormatting>
  <conditionalFormatting sqref="AB25">
    <cfRule type="expression" dxfId="4109" priority="367">
      <formula>$C$25=0</formula>
    </cfRule>
  </conditionalFormatting>
  <conditionalFormatting sqref="AB26">
    <cfRule type="expression" dxfId="4108" priority="366">
      <formula>$C$26=0</formula>
    </cfRule>
  </conditionalFormatting>
  <conditionalFormatting sqref="AB27">
    <cfRule type="expression" dxfId="4107" priority="365">
      <formula>$C$27=0</formula>
    </cfRule>
  </conditionalFormatting>
  <conditionalFormatting sqref="AB28">
    <cfRule type="expression" dxfId="4106" priority="364">
      <formula>$C$28=0</formula>
    </cfRule>
  </conditionalFormatting>
  <conditionalFormatting sqref="AB29">
    <cfRule type="expression" dxfId="4105" priority="363">
      <formula>$C$29=0</formula>
    </cfRule>
  </conditionalFormatting>
  <conditionalFormatting sqref="AB5:AB29">
    <cfRule type="expression" dxfId="4104" priority="362">
      <formula>$C$6=0</formula>
    </cfRule>
  </conditionalFormatting>
  <conditionalFormatting sqref="AD5:AE5">
    <cfRule type="expression" dxfId="4103" priority="360">
      <formula>D5=0</formula>
    </cfRule>
    <cfRule type="iconSet" priority="361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4102" priority="358">
      <formula>D6=0</formula>
    </cfRule>
    <cfRule type="iconSet" priority="359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4101" priority="356">
      <formula>D7=0</formula>
    </cfRule>
    <cfRule type="iconSet" priority="357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4100" priority="354">
      <formula>D8=0</formula>
    </cfRule>
    <cfRule type="iconSet" priority="355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4099" priority="352">
      <formula>D9=0</formula>
    </cfRule>
    <cfRule type="iconSet" priority="353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4098" priority="350">
      <formula>D10=0</formula>
    </cfRule>
    <cfRule type="iconSet" priority="351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4097" priority="348">
      <formula>D11=0</formula>
    </cfRule>
    <cfRule type="iconSet" priority="349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4096" priority="346">
      <formula>D12=0</formula>
    </cfRule>
    <cfRule type="iconSet" priority="347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4095" priority="344">
      <formula>D13=0</formula>
    </cfRule>
    <cfRule type="iconSet" priority="345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4094" priority="342">
      <formula>D14=0</formula>
    </cfRule>
    <cfRule type="iconSet" priority="343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4093" priority="340">
      <formula>D15=0</formula>
    </cfRule>
    <cfRule type="iconSet" priority="341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4092" priority="338">
      <formula>D16=0</formula>
    </cfRule>
    <cfRule type="iconSet" priority="339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4091" priority="336">
      <formula>D17=0</formula>
    </cfRule>
    <cfRule type="iconSet" priority="337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4090" priority="334">
      <formula>D18=0</formula>
    </cfRule>
    <cfRule type="iconSet" priority="335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4089" priority="332">
      <formula>D19=0</formula>
    </cfRule>
    <cfRule type="iconSet" priority="333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4088" priority="330">
      <formula>D20=0</formula>
    </cfRule>
    <cfRule type="iconSet" priority="331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4087" priority="328">
      <formula>D21=0</formula>
    </cfRule>
    <cfRule type="iconSet" priority="329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4086" priority="326">
      <formula>D22=0</formula>
    </cfRule>
    <cfRule type="iconSet" priority="327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4085" priority="324">
      <formula>D23=0</formula>
    </cfRule>
    <cfRule type="iconSet" priority="325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4084" priority="322">
      <formula>D24=0</formula>
    </cfRule>
    <cfRule type="iconSet" priority="323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4083" priority="320">
      <formula>D25=0</formula>
    </cfRule>
    <cfRule type="iconSet" priority="321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4082" priority="318">
      <formula>D26=0</formula>
    </cfRule>
    <cfRule type="iconSet" priority="319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4081" priority="316">
      <formula>D27=0</formula>
    </cfRule>
    <cfRule type="iconSet" priority="317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4080" priority="314">
      <formula>D28=0</formula>
    </cfRule>
    <cfRule type="iconSet" priority="315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4079" priority="312">
      <formula>D29=0</formula>
    </cfRule>
    <cfRule type="iconSet" priority="313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4078" priority="311">
      <formula>ISERROR(AD5)</formula>
    </cfRule>
  </conditionalFormatting>
  <conditionalFormatting sqref="AD5:AE5">
    <cfRule type="expression" dxfId="4077" priority="309">
      <formula>D5=0</formula>
    </cfRule>
    <cfRule type="iconSet" priority="310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4076" priority="307">
      <formula>D6=0</formula>
    </cfRule>
    <cfRule type="iconSet" priority="308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4075" priority="305">
      <formula>D7=0</formula>
    </cfRule>
    <cfRule type="iconSet" priority="306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4074" priority="303">
      <formula>D8=0</formula>
    </cfRule>
    <cfRule type="iconSet" priority="304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4073" priority="301">
      <formula>D9=0</formula>
    </cfRule>
    <cfRule type="iconSet" priority="302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4072" priority="299">
      <formula>D10=0</formula>
    </cfRule>
    <cfRule type="iconSet" priority="300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4071" priority="297">
      <formula>D11=0</formula>
    </cfRule>
    <cfRule type="iconSet" priority="298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4070" priority="295">
      <formula>D12=0</formula>
    </cfRule>
    <cfRule type="iconSet" priority="296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4069" priority="293">
      <formula>D13=0</formula>
    </cfRule>
    <cfRule type="iconSet" priority="294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4068" priority="291">
      <formula>D14=0</formula>
    </cfRule>
    <cfRule type="iconSet" priority="292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4067" priority="289">
      <formula>D15=0</formula>
    </cfRule>
    <cfRule type="iconSet" priority="290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4066" priority="287">
      <formula>D16=0</formula>
    </cfRule>
    <cfRule type="iconSet" priority="288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4065" priority="285">
      <formula>D17=0</formula>
    </cfRule>
    <cfRule type="iconSet" priority="286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4064" priority="283">
      <formula>D18=0</formula>
    </cfRule>
    <cfRule type="iconSet" priority="284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4063" priority="281">
      <formula>D19=0</formula>
    </cfRule>
    <cfRule type="iconSet" priority="282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4062" priority="279">
      <formula>D20=0</formula>
    </cfRule>
    <cfRule type="iconSet" priority="280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4061" priority="277">
      <formula>D21=0</formula>
    </cfRule>
    <cfRule type="iconSet" priority="278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4060" priority="275">
      <formula>D22=0</formula>
    </cfRule>
    <cfRule type="iconSet" priority="276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4059" priority="273">
      <formula>D23=0</formula>
    </cfRule>
    <cfRule type="iconSet" priority="274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4058" priority="271">
      <formula>D24=0</formula>
    </cfRule>
    <cfRule type="iconSet" priority="272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4057" priority="269">
      <formula>D25=0</formula>
    </cfRule>
    <cfRule type="iconSet" priority="270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4056" priority="267">
      <formula>D26=0</formula>
    </cfRule>
    <cfRule type="iconSet" priority="268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4055" priority="265">
      <formula>D27=0</formula>
    </cfRule>
    <cfRule type="iconSet" priority="266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4054" priority="263">
      <formula>D28=0</formula>
    </cfRule>
    <cfRule type="iconSet" priority="264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4053" priority="261">
      <formula>D29=0</formula>
    </cfRule>
    <cfRule type="iconSet" priority="262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4052" priority="260">
      <formula>ISERROR(AD5)</formula>
    </cfRule>
  </conditionalFormatting>
  <conditionalFormatting sqref="AD5:AE5">
    <cfRule type="expression" dxfId="4051" priority="258">
      <formula>D5=0</formula>
    </cfRule>
    <cfRule type="iconSet" priority="259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4050" priority="256">
      <formula>D6=0</formula>
    </cfRule>
    <cfRule type="iconSet" priority="257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4049" priority="254">
      <formula>D7=0</formula>
    </cfRule>
    <cfRule type="iconSet" priority="255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4048" priority="252">
      <formula>D8=0</formula>
    </cfRule>
    <cfRule type="iconSet" priority="253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4047" priority="250">
      <formula>D9=0</formula>
    </cfRule>
    <cfRule type="iconSet" priority="251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4046" priority="248">
      <formula>D10=0</formula>
    </cfRule>
    <cfRule type="iconSet" priority="249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4045" priority="246">
      <formula>D11=0</formula>
    </cfRule>
    <cfRule type="iconSet" priority="247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4044" priority="244">
      <formula>D12=0</formula>
    </cfRule>
    <cfRule type="iconSet" priority="245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4043" priority="242">
      <formula>D13=0</formula>
    </cfRule>
    <cfRule type="iconSet" priority="243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4042" priority="240">
      <formula>D14=0</formula>
    </cfRule>
    <cfRule type="iconSet" priority="241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4041" priority="238">
      <formula>D15=0</formula>
    </cfRule>
    <cfRule type="iconSet" priority="239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4040" priority="236">
      <formula>D16=0</formula>
    </cfRule>
    <cfRule type="iconSet" priority="237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4039" priority="234">
      <formula>D17=0</formula>
    </cfRule>
    <cfRule type="iconSet" priority="235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4038" priority="232">
      <formula>D18=0</formula>
    </cfRule>
    <cfRule type="iconSet" priority="233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4037" priority="230">
      <formula>D19=0</formula>
    </cfRule>
    <cfRule type="iconSet" priority="231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4036" priority="228">
      <formula>D20=0</formula>
    </cfRule>
    <cfRule type="iconSet" priority="229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4035" priority="226">
      <formula>D21=0</formula>
    </cfRule>
    <cfRule type="iconSet" priority="227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4034" priority="224">
      <formula>D22=0</formula>
    </cfRule>
    <cfRule type="iconSet" priority="225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4033" priority="222">
      <formula>D23=0</formula>
    </cfRule>
    <cfRule type="iconSet" priority="223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4032" priority="220">
      <formula>D24=0</formula>
    </cfRule>
    <cfRule type="iconSet" priority="221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4031" priority="218">
      <formula>D25=0</formula>
    </cfRule>
    <cfRule type="iconSet" priority="219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4030" priority="216">
      <formula>D26=0</formula>
    </cfRule>
    <cfRule type="iconSet" priority="217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4029" priority="214">
      <formula>D27=0</formula>
    </cfRule>
    <cfRule type="iconSet" priority="215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4028" priority="212">
      <formula>D28=0</formula>
    </cfRule>
    <cfRule type="iconSet" priority="213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4027" priority="210">
      <formula>D29=0</formula>
    </cfRule>
    <cfRule type="iconSet" priority="211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4026" priority="209">
      <formula>ISERROR(AD5)</formula>
    </cfRule>
  </conditionalFormatting>
  <conditionalFormatting sqref="AD5:AE5">
    <cfRule type="expression" dxfId="4025" priority="207">
      <formula>D5=0</formula>
    </cfRule>
    <cfRule type="iconSet" priority="208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4024" priority="205">
      <formula>D6=0</formula>
    </cfRule>
    <cfRule type="iconSet" priority="206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4023" priority="203">
      <formula>D7=0</formula>
    </cfRule>
    <cfRule type="iconSet" priority="204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4022" priority="201">
      <formula>D8=0</formula>
    </cfRule>
    <cfRule type="iconSet" priority="202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4021" priority="199">
      <formula>D9=0</formula>
    </cfRule>
    <cfRule type="iconSet" priority="200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4020" priority="197">
      <formula>D10=0</formula>
    </cfRule>
    <cfRule type="iconSet" priority="198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4019" priority="195">
      <formula>D11=0</formula>
    </cfRule>
    <cfRule type="iconSet" priority="196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4018" priority="193">
      <formula>D12=0</formula>
    </cfRule>
    <cfRule type="iconSet" priority="194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4017" priority="191">
      <formula>D13=0</formula>
    </cfRule>
    <cfRule type="iconSet" priority="192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4016" priority="189">
      <formula>D14=0</formula>
    </cfRule>
    <cfRule type="iconSet" priority="190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4015" priority="187">
      <formula>D15=0</formula>
    </cfRule>
    <cfRule type="iconSet" priority="188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4014" priority="185">
      <formula>D16=0</formula>
    </cfRule>
    <cfRule type="iconSet" priority="186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4013" priority="183">
      <formula>D17=0</formula>
    </cfRule>
    <cfRule type="iconSet" priority="184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4012" priority="181">
      <formula>D18=0</formula>
    </cfRule>
    <cfRule type="iconSet" priority="182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4011" priority="179">
      <formula>D19=0</formula>
    </cfRule>
    <cfRule type="iconSet" priority="180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4010" priority="177">
      <formula>D20=0</formula>
    </cfRule>
    <cfRule type="iconSet" priority="178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4009" priority="175">
      <formula>D21=0</formula>
    </cfRule>
    <cfRule type="iconSet" priority="176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4008" priority="173">
      <formula>D22=0</formula>
    </cfRule>
    <cfRule type="iconSet" priority="174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4007" priority="171">
      <formula>D23=0</formula>
    </cfRule>
    <cfRule type="iconSet" priority="172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4006" priority="169">
      <formula>D24=0</formula>
    </cfRule>
    <cfRule type="iconSet" priority="170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4005" priority="167">
      <formula>D25=0</formula>
    </cfRule>
    <cfRule type="iconSet" priority="168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4004" priority="165">
      <formula>D26=0</formula>
    </cfRule>
    <cfRule type="iconSet" priority="166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4003" priority="163">
      <formula>D27=0</formula>
    </cfRule>
    <cfRule type="iconSet" priority="164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4002" priority="161">
      <formula>D28=0</formula>
    </cfRule>
    <cfRule type="iconSet" priority="162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4001" priority="159">
      <formula>D29=0</formula>
    </cfRule>
    <cfRule type="iconSet" priority="160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4000" priority="158">
      <formula>ISERROR(AD5)</formula>
    </cfRule>
  </conditionalFormatting>
  <conditionalFormatting sqref="AD5:AE5">
    <cfRule type="iconSet" priority="157">
      <iconSet iconSet="3Arrows" reverse="1">
        <cfvo type="percent" val="0"/>
        <cfvo type="num" val="1"/>
        <cfvo type="num" val="2"/>
      </iconSet>
    </cfRule>
  </conditionalFormatting>
  <conditionalFormatting sqref="AD5:AE5">
    <cfRule type="expression" dxfId="3999" priority="155">
      <formula>D5=0</formula>
    </cfRule>
    <cfRule type="iconSet" priority="156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3998" priority="153">
      <formula>D6=0</formula>
    </cfRule>
    <cfRule type="iconSet" priority="154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3997" priority="151">
      <formula>D7=0</formula>
    </cfRule>
    <cfRule type="iconSet" priority="152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3996" priority="149">
      <formula>D8=0</formula>
    </cfRule>
    <cfRule type="iconSet" priority="150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3995" priority="147">
      <formula>D9=0</formula>
    </cfRule>
    <cfRule type="iconSet" priority="148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3994" priority="145">
      <formula>D10=0</formula>
    </cfRule>
    <cfRule type="iconSet" priority="146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3993" priority="143">
      <formula>D11=0</formula>
    </cfRule>
    <cfRule type="iconSet" priority="144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3992" priority="141">
      <formula>D12=0</formula>
    </cfRule>
    <cfRule type="iconSet" priority="142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3991" priority="139">
      <formula>D13=0</formula>
    </cfRule>
    <cfRule type="iconSet" priority="140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3990" priority="137">
      <formula>D14=0</formula>
    </cfRule>
    <cfRule type="iconSet" priority="138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3989" priority="135">
      <formula>D15=0</formula>
    </cfRule>
    <cfRule type="iconSet" priority="136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3988" priority="133">
      <formula>D16=0</formula>
    </cfRule>
    <cfRule type="iconSet" priority="134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3987" priority="131">
      <formula>D17=0</formula>
    </cfRule>
    <cfRule type="iconSet" priority="132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3986" priority="129">
      <formula>D18=0</formula>
    </cfRule>
    <cfRule type="iconSet" priority="130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3985" priority="127">
      <formula>D19=0</formula>
    </cfRule>
    <cfRule type="iconSet" priority="128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3984" priority="125">
      <formula>D20=0</formula>
    </cfRule>
    <cfRule type="iconSet" priority="126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3983" priority="123">
      <formula>D21=0</formula>
    </cfRule>
    <cfRule type="iconSet" priority="124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3982" priority="121">
      <formula>D22=0</formula>
    </cfRule>
    <cfRule type="iconSet" priority="122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3981" priority="119">
      <formula>D23=0</formula>
    </cfRule>
    <cfRule type="iconSet" priority="120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3980" priority="117">
      <formula>D24=0</formula>
    </cfRule>
    <cfRule type="iconSet" priority="118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3979" priority="115">
      <formula>D25=0</formula>
    </cfRule>
    <cfRule type="iconSet" priority="116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3978" priority="113">
      <formula>D26=0</formula>
    </cfRule>
    <cfRule type="iconSet" priority="114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3977" priority="111">
      <formula>D27=0</formula>
    </cfRule>
    <cfRule type="iconSet" priority="112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3976" priority="109">
      <formula>D28=0</formula>
    </cfRule>
    <cfRule type="iconSet" priority="110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3975" priority="107">
      <formula>D29=0</formula>
    </cfRule>
    <cfRule type="iconSet" priority="108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3974" priority="106">
      <formula>ISERROR(AD5)</formula>
    </cfRule>
  </conditionalFormatting>
  <conditionalFormatting sqref="AD5:AE5">
    <cfRule type="expression" dxfId="3973" priority="104">
      <formula>D5=0</formula>
    </cfRule>
    <cfRule type="iconSet" priority="105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3972" priority="102">
      <formula>D6=0</formula>
    </cfRule>
    <cfRule type="iconSet" priority="103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3971" priority="100">
      <formula>D7=0</formula>
    </cfRule>
    <cfRule type="iconSet" priority="101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3970" priority="98">
      <formula>D8=0</formula>
    </cfRule>
    <cfRule type="iconSet" priority="99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3969" priority="96">
      <formula>D9=0</formula>
    </cfRule>
    <cfRule type="iconSet" priority="97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3968" priority="94">
      <formula>D10=0</formula>
    </cfRule>
    <cfRule type="iconSet" priority="95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3967" priority="92">
      <formula>D11=0</formula>
    </cfRule>
    <cfRule type="iconSet" priority="93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3966" priority="90">
      <formula>D12=0</formula>
    </cfRule>
    <cfRule type="iconSet" priority="91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3965" priority="88">
      <formula>D13=0</formula>
    </cfRule>
    <cfRule type="iconSet" priority="89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3964" priority="86">
      <formula>D14=0</formula>
    </cfRule>
    <cfRule type="iconSet" priority="87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3963" priority="84">
      <formula>D15=0</formula>
    </cfRule>
    <cfRule type="iconSet" priority="85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3962" priority="82">
      <formula>D16=0</formula>
    </cfRule>
    <cfRule type="iconSet" priority="83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3961" priority="80">
      <formula>D17=0</formula>
    </cfRule>
    <cfRule type="iconSet" priority="81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3960" priority="78">
      <formula>D18=0</formula>
    </cfRule>
    <cfRule type="iconSet" priority="79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3959" priority="76">
      <formula>D19=0</formula>
    </cfRule>
    <cfRule type="iconSet" priority="77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3958" priority="74">
      <formula>D20=0</formula>
    </cfRule>
    <cfRule type="iconSet" priority="75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3957" priority="72">
      <formula>D21=0</formula>
    </cfRule>
    <cfRule type="iconSet" priority="73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3956" priority="70">
      <formula>D22=0</formula>
    </cfRule>
    <cfRule type="iconSet" priority="71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3955" priority="68">
      <formula>D23=0</formula>
    </cfRule>
    <cfRule type="iconSet" priority="69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3954" priority="66">
      <formula>D24=0</formula>
    </cfRule>
    <cfRule type="iconSet" priority="67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3953" priority="64">
      <formula>D25=0</formula>
    </cfRule>
    <cfRule type="iconSet" priority="65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3952" priority="62">
      <formula>D26=0</formula>
    </cfRule>
    <cfRule type="iconSet" priority="63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3951" priority="60">
      <formula>D27=0</formula>
    </cfRule>
    <cfRule type="iconSet" priority="61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3950" priority="58">
      <formula>D28=0</formula>
    </cfRule>
    <cfRule type="iconSet" priority="59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3949" priority="56">
      <formula>D29=0</formula>
    </cfRule>
    <cfRule type="iconSet" priority="57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3948" priority="55">
      <formula>ISERROR(AD5)</formula>
    </cfRule>
  </conditionalFormatting>
  <conditionalFormatting sqref="AD5:AD29">
    <cfRule type="containsErrors" dxfId="3947" priority="54">
      <formula>ISERROR(AD5)</formula>
    </cfRule>
  </conditionalFormatting>
  <conditionalFormatting sqref="AD5">
    <cfRule type="iconSet" priority="53">
      <iconSet iconSet="3Arrows">
        <cfvo type="percent" val="0"/>
        <cfvo type="num" val="0"/>
        <cfvo type="num" val="1"/>
      </iconSet>
    </cfRule>
  </conditionalFormatting>
  <conditionalFormatting sqref="AD6">
    <cfRule type="iconSet" priority="52">
      <iconSet iconSet="3Arrows">
        <cfvo type="percent" val="0"/>
        <cfvo type="num" val="0"/>
        <cfvo type="num" val="1"/>
      </iconSet>
    </cfRule>
  </conditionalFormatting>
  <conditionalFormatting sqref="AD7">
    <cfRule type="iconSet" priority="51">
      <iconSet iconSet="3Arrows">
        <cfvo type="percent" val="0"/>
        <cfvo type="num" val="0"/>
        <cfvo type="num" val="1"/>
      </iconSet>
    </cfRule>
  </conditionalFormatting>
  <conditionalFormatting sqref="AD8">
    <cfRule type="iconSet" priority="50">
      <iconSet iconSet="3Arrows">
        <cfvo type="percent" val="0"/>
        <cfvo type="num" val="0"/>
        <cfvo type="num" val="1"/>
      </iconSet>
    </cfRule>
  </conditionalFormatting>
  <conditionalFormatting sqref="AD9">
    <cfRule type="iconSet" priority="49">
      <iconSet iconSet="3Arrows">
        <cfvo type="percent" val="0"/>
        <cfvo type="num" val="0"/>
        <cfvo type="num" val="1"/>
      </iconSet>
    </cfRule>
  </conditionalFormatting>
  <conditionalFormatting sqref="AD10">
    <cfRule type="iconSet" priority="48">
      <iconSet iconSet="3Arrows">
        <cfvo type="percent" val="0"/>
        <cfvo type="num" val="0"/>
        <cfvo type="num" val="1"/>
      </iconSet>
    </cfRule>
  </conditionalFormatting>
  <conditionalFormatting sqref="AD11">
    <cfRule type="iconSet" priority="47">
      <iconSet iconSet="3Arrows">
        <cfvo type="percent" val="0"/>
        <cfvo type="num" val="0"/>
        <cfvo type="num" val="1"/>
      </iconSet>
    </cfRule>
  </conditionalFormatting>
  <conditionalFormatting sqref="AD12">
    <cfRule type="iconSet" priority="46">
      <iconSet iconSet="3Arrows">
        <cfvo type="percent" val="0"/>
        <cfvo type="num" val="0"/>
        <cfvo type="num" val="1"/>
      </iconSet>
    </cfRule>
  </conditionalFormatting>
  <conditionalFormatting sqref="AD13">
    <cfRule type="iconSet" priority="45">
      <iconSet iconSet="3Arrows">
        <cfvo type="percent" val="0"/>
        <cfvo type="num" val="0"/>
        <cfvo type="num" val="1"/>
      </iconSet>
    </cfRule>
  </conditionalFormatting>
  <conditionalFormatting sqref="AD14">
    <cfRule type="iconSet" priority="44">
      <iconSet iconSet="3Arrows">
        <cfvo type="percent" val="0"/>
        <cfvo type="num" val="0"/>
        <cfvo type="num" val="1"/>
      </iconSet>
    </cfRule>
  </conditionalFormatting>
  <conditionalFormatting sqref="AD15">
    <cfRule type="iconSet" priority="43">
      <iconSet iconSet="3Arrows">
        <cfvo type="percent" val="0"/>
        <cfvo type="num" val="0"/>
        <cfvo type="num" val="1"/>
      </iconSet>
    </cfRule>
  </conditionalFormatting>
  <conditionalFormatting sqref="AD16">
    <cfRule type="iconSet" priority="42">
      <iconSet iconSet="3Arrows">
        <cfvo type="percent" val="0"/>
        <cfvo type="num" val="0"/>
        <cfvo type="num" val="1"/>
      </iconSet>
    </cfRule>
  </conditionalFormatting>
  <conditionalFormatting sqref="AD17">
    <cfRule type="iconSet" priority="41">
      <iconSet iconSet="3Arrows">
        <cfvo type="percent" val="0"/>
        <cfvo type="num" val="0"/>
        <cfvo type="num" val="1"/>
      </iconSet>
    </cfRule>
  </conditionalFormatting>
  <conditionalFormatting sqref="AD18">
    <cfRule type="iconSet" priority="40">
      <iconSet iconSet="3Arrows">
        <cfvo type="percent" val="0"/>
        <cfvo type="num" val="0"/>
        <cfvo type="num" val="1"/>
      </iconSet>
    </cfRule>
  </conditionalFormatting>
  <conditionalFormatting sqref="AD19">
    <cfRule type="iconSet" priority="39">
      <iconSet iconSet="3Arrows">
        <cfvo type="percent" val="0"/>
        <cfvo type="num" val="0"/>
        <cfvo type="num" val="1"/>
      </iconSet>
    </cfRule>
  </conditionalFormatting>
  <conditionalFormatting sqref="AD20">
    <cfRule type="iconSet" priority="38">
      <iconSet iconSet="3Arrows">
        <cfvo type="percent" val="0"/>
        <cfvo type="num" val="0"/>
        <cfvo type="num" val="1"/>
      </iconSet>
    </cfRule>
  </conditionalFormatting>
  <conditionalFormatting sqref="AD21">
    <cfRule type="iconSet" priority="37">
      <iconSet iconSet="3Arrows">
        <cfvo type="percent" val="0"/>
        <cfvo type="num" val="0"/>
        <cfvo type="num" val="1"/>
      </iconSet>
    </cfRule>
  </conditionalFormatting>
  <conditionalFormatting sqref="AD22">
    <cfRule type="iconSet" priority="36">
      <iconSet iconSet="3Arrows">
        <cfvo type="percent" val="0"/>
        <cfvo type="num" val="0"/>
        <cfvo type="num" val="1"/>
      </iconSet>
    </cfRule>
  </conditionalFormatting>
  <conditionalFormatting sqref="AD23">
    <cfRule type="iconSet" priority="35">
      <iconSet iconSet="3Arrows">
        <cfvo type="percent" val="0"/>
        <cfvo type="num" val="0"/>
        <cfvo type="num" val="1"/>
      </iconSet>
    </cfRule>
  </conditionalFormatting>
  <conditionalFormatting sqref="AD24">
    <cfRule type="iconSet" priority="34">
      <iconSet iconSet="3Arrows">
        <cfvo type="percent" val="0"/>
        <cfvo type="num" val="0"/>
        <cfvo type="num" val="1"/>
      </iconSet>
    </cfRule>
  </conditionalFormatting>
  <conditionalFormatting sqref="AD25">
    <cfRule type="iconSet" priority="33">
      <iconSet iconSet="3Arrows">
        <cfvo type="percent" val="0"/>
        <cfvo type="num" val="0"/>
        <cfvo type="num" val="1"/>
      </iconSet>
    </cfRule>
  </conditionalFormatting>
  <conditionalFormatting sqref="AD26">
    <cfRule type="iconSet" priority="32">
      <iconSet iconSet="3Arrows">
        <cfvo type="percent" val="0"/>
        <cfvo type="num" val="0"/>
        <cfvo type="num" val="1"/>
      </iconSet>
    </cfRule>
  </conditionalFormatting>
  <conditionalFormatting sqref="AD27">
    <cfRule type="iconSet" priority="31">
      <iconSet iconSet="3Arrows">
        <cfvo type="percent" val="0"/>
        <cfvo type="num" val="0"/>
        <cfvo type="num" val="1"/>
      </iconSet>
    </cfRule>
  </conditionalFormatting>
  <conditionalFormatting sqref="AD28">
    <cfRule type="iconSet" priority="30">
      <iconSet iconSet="3Arrows">
        <cfvo type="percent" val="0"/>
        <cfvo type="num" val="0"/>
        <cfvo type="num" val="1"/>
      </iconSet>
    </cfRule>
  </conditionalFormatting>
  <conditionalFormatting sqref="AD29">
    <cfRule type="iconSet" priority="29">
      <iconSet iconSet="3Arrows">
        <cfvo type="percent" val="0"/>
        <cfvo type="num" val="0"/>
        <cfvo type="num" val="1"/>
      </iconSet>
    </cfRule>
  </conditionalFormatting>
  <conditionalFormatting sqref="E5">
    <cfRule type="expression" dxfId="3946" priority="28">
      <formula>E5&lt;F5/2</formula>
    </cfRule>
  </conditionalFormatting>
  <conditionalFormatting sqref="E6">
    <cfRule type="expression" dxfId="3945" priority="27">
      <formula>E6&lt;F6/2</formula>
    </cfRule>
  </conditionalFormatting>
  <conditionalFormatting sqref="E7">
    <cfRule type="expression" dxfId="3944" priority="26">
      <formula>E7&lt;F7/2</formula>
    </cfRule>
  </conditionalFormatting>
  <conditionalFormatting sqref="E8">
    <cfRule type="expression" dxfId="3943" priority="25">
      <formula>E8&lt;F8/2</formula>
    </cfRule>
  </conditionalFormatting>
  <conditionalFormatting sqref="E9">
    <cfRule type="expression" dxfId="3942" priority="24">
      <formula>E9&lt;F9/2</formula>
    </cfRule>
  </conditionalFormatting>
  <conditionalFormatting sqref="E10">
    <cfRule type="expression" dxfId="3941" priority="23">
      <formula>E10&lt;F10/2</formula>
    </cfRule>
  </conditionalFormatting>
  <conditionalFormatting sqref="E11">
    <cfRule type="expression" dxfId="3940" priority="22">
      <formula>E11&lt;F11/2</formula>
    </cfRule>
  </conditionalFormatting>
  <conditionalFormatting sqref="E5:F5 F6:F11">
    <cfRule type="expression" dxfId="3939" priority="21">
      <formula>$C$5=0</formula>
    </cfRule>
  </conditionalFormatting>
  <conditionalFormatting sqref="E6:F6">
    <cfRule type="expression" dxfId="3938" priority="20">
      <formula>$C$6=0</formula>
    </cfRule>
  </conditionalFormatting>
  <conditionalFormatting sqref="E7:F7">
    <cfRule type="expression" dxfId="3937" priority="19">
      <formula>$C$7=0</formula>
    </cfRule>
  </conditionalFormatting>
  <conditionalFormatting sqref="E8:F8">
    <cfRule type="expression" dxfId="3936" priority="18">
      <formula>$C$8=0</formula>
    </cfRule>
  </conditionalFormatting>
  <conditionalFormatting sqref="E9:F9">
    <cfRule type="expression" dxfId="3935" priority="17">
      <formula>$C$9=0</formula>
    </cfRule>
  </conditionalFormatting>
  <conditionalFormatting sqref="E10:F10">
    <cfRule type="expression" dxfId="3934" priority="16">
      <formula>$C$10=0</formula>
    </cfRule>
  </conditionalFormatting>
  <conditionalFormatting sqref="E11:F11">
    <cfRule type="expression" dxfId="3933" priority="15">
      <formula>$C$11=0</formula>
    </cfRule>
  </conditionalFormatting>
  <conditionalFormatting sqref="P5">
    <cfRule type="expression" dxfId="3932" priority="14">
      <formula>P5&lt;Q5/2</formula>
    </cfRule>
  </conditionalFormatting>
  <conditionalFormatting sqref="P6">
    <cfRule type="expression" dxfId="3931" priority="13">
      <formula>P6&lt;Q6/2</formula>
    </cfRule>
  </conditionalFormatting>
  <conditionalFormatting sqref="P7">
    <cfRule type="expression" dxfId="3930" priority="12">
      <formula>P7&lt;Q7/2</formula>
    </cfRule>
  </conditionalFormatting>
  <conditionalFormatting sqref="P8">
    <cfRule type="expression" dxfId="3929" priority="11">
      <formula>P8&lt;Q8/2</formula>
    </cfRule>
  </conditionalFormatting>
  <conditionalFormatting sqref="P9">
    <cfRule type="expression" dxfId="3928" priority="10">
      <formula>P9&lt;Q9/2</formula>
    </cfRule>
  </conditionalFormatting>
  <conditionalFormatting sqref="P10">
    <cfRule type="expression" dxfId="3927" priority="9">
      <formula>P10&lt;Q10/2</formula>
    </cfRule>
  </conditionalFormatting>
  <conditionalFormatting sqref="P11">
    <cfRule type="expression" dxfId="3926" priority="8">
      <formula>P11&lt;Q11/2</formula>
    </cfRule>
  </conditionalFormatting>
  <conditionalFormatting sqref="P5:Q5 Q6:Q11">
    <cfRule type="expression" dxfId="3925" priority="7">
      <formula>$C$5=0</formula>
    </cfRule>
  </conditionalFormatting>
  <conditionalFormatting sqref="P6:Q6">
    <cfRule type="expression" dxfId="3924" priority="6">
      <formula>$C$6=0</formula>
    </cfRule>
  </conditionalFormatting>
  <conditionalFormatting sqref="P7:Q7">
    <cfRule type="expression" dxfId="3923" priority="5">
      <formula>$C$7=0</formula>
    </cfRule>
  </conditionalFormatting>
  <conditionalFormatting sqref="P8:Q8">
    <cfRule type="expression" dxfId="3922" priority="4">
      <formula>$C$8=0</formula>
    </cfRule>
  </conditionalFormatting>
  <conditionalFormatting sqref="P9:Q9">
    <cfRule type="expression" dxfId="3921" priority="3">
      <formula>$C$9=0</formula>
    </cfRule>
  </conditionalFormatting>
  <conditionalFormatting sqref="P10:Q10">
    <cfRule type="expression" dxfId="3920" priority="2">
      <formula>$C$10=0</formula>
    </cfRule>
  </conditionalFormatting>
  <conditionalFormatting sqref="P11:Q11">
    <cfRule type="expression" dxfId="3919" priority="1">
      <formula>$C$11=0</formula>
    </cfRule>
  </conditionalFormatting>
  <dataValidations count="4">
    <dataValidation type="custom" allowBlank="1" showInputMessage="1" showErrorMessage="1" errorTitle="Erreur d'encodage" error="La valeur que vous avez tapée n'est pas valide. Veuillez entrer 'NE', 'CM' ou un nombre sous la valeur MAX." sqref="X5:X29 G5:G29 I5:I29 E5:E29 R5:R29 T5:T29 V5:V29 P5:P29">
      <formula1>OR(AND(E5="NE"),AND(E5="CM"),AND(E5="D"),AND(E5&gt;=0,E5&lt;999))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Y5:Y29 W5:W29 J5:J29 U5:U29 S5:S29 H5:H29 Q12:Q29">
      <formula1>OR(AND(H5&gt;=G5),AND(H5="NE",G5="NE"),AND(H5="CM",G5="CM"))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N5:O29">
      <formula1>OR(AND(N5&gt;=J5),AND(N5="NE",J5="NE"),AND(N5="CM",J5="CM"))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F5:F29 Q5:Q11">
      <formula1>OR(AND(E5="NE",F5="NE"),AND(E5="CM",F5="CM"),AND(F5&gt;=E5))</formula1>
    </dataValidation>
  </dataValidations>
  <pageMargins left="0.7" right="0.7" top="0.75" bottom="0.75" header="0.3" footer="0.3"/>
  <pageSetup paperSize="9" orientation="portrait" horizontalDpi="1200" verticalDpi="1200" r:id="rId2"/>
  <drawing r:id="rId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6">
    <tabColor rgb="FFFFFF00"/>
  </sheetPr>
  <dimension ref="A1:BQ325"/>
  <sheetViews>
    <sheetView showZeros="0" zoomScale="85" zoomScaleNormal="85" workbookViewId="0">
      <selection activeCell="E3" sqref="E3:F3"/>
    </sheetView>
  </sheetViews>
  <sheetFormatPr baseColWidth="10" defaultRowHeight="15"/>
  <cols>
    <col min="1" max="1" width="10.7109375" style="3" customWidth="1"/>
    <col min="2" max="2" width="2.7109375" style="3" customWidth="1"/>
    <col min="3" max="3" width="27.7109375" style="1" customWidth="1"/>
    <col min="4" max="4" width="22.7109375" customWidth="1"/>
    <col min="5" max="10" width="7.7109375" customWidth="1"/>
    <col min="11" max="12" width="8.7109375" style="3" customWidth="1"/>
    <col min="13" max="13" width="5.7109375" style="77" customWidth="1"/>
    <col min="14" max="15" width="2.7109375" customWidth="1"/>
    <col min="16" max="25" width="7.7109375" customWidth="1"/>
    <col min="26" max="27" width="8.7109375" style="3" customWidth="1"/>
    <col min="28" max="28" width="5.7109375" style="7" customWidth="1"/>
    <col min="29" max="29" width="2.7109375" style="3" hidden="1" customWidth="1"/>
    <col min="30" max="30" width="5.7109375" style="7" customWidth="1"/>
    <col min="31" max="31" width="3.7109375" style="77" customWidth="1"/>
    <col min="32" max="48" width="11.42578125" style="3"/>
  </cols>
  <sheetData>
    <row r="1" spans="1:55" s="3" customFormat="1" ht="54.95" customHeight="1">
      <c r="A1" s="104"/>
      <c r="B1" s="25"/>
      <c r="C1" s="167" t="s">
        <v>44</v>
      </c>
      <c r="D1" s="166">
        <f>MATIÈRES!I19</f>
        <v>0</v>
      </c>
      <c r="E1" s="164"/>
      <c r="F1" s="164"/>
      <c r="G1" s="164"/>
      <c r="H1" s="164"/>
      <c r="I1" s="164"/>
      <c r="J1" s="164"/>
      <c r="K1" s="164"/>
      <c r="L1" s="164"/>
      <c r="M1" s="164"/>
      <c r="N1" s="165" t="s">
        <v>145</v>
      </c>
      <c r="O1" s="168" t="s">
        <v>144</v>
      </c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0"/>
      <c r="AE1" s="147"/>
      <c r="AF1" s="104"/>
      <c r="AG1" s="104"/>
      <c r="AH1" s="104"/>
      <c r="AI1" s="104"/>
      <c r="AJ1" s="104"/>
      <c r="AK1" s="104"/>
      <c r="AL1" s="104"/>
      <c r="AM1" s="104"/>
      <c r="AN1" s="104"/>
      <c r="AO1" s="104"/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</row>
    <row r="2" spans="1:55" s="3" customFormat="1" ht="15" customHeight="1">
      <c r="A2" s="21"/>
      <c r="B2" s="21"/>
      <c r="C2" s="24"/>
      <c r="D2" s="21"/>
      <c r="E2" s="21"/>
      <c r="F2" s="21"/>
      <c r="G2" s="21"/>
      <c r="H2" s="21"/>
      <c r="I2" s="21"/>
      <c r="J2" s="21"/>
      <c r="K2" s="21"/>
      <c r="L2" s="21"/>
      <c r="M2" s="76"/>
      <c r="N2" s="21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5"/>
      <c r="AC2" s="33"/>
      <c r="AD2" s="35"/>
      <c r="AE2" s="92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104"/>
      <c r="AS2" s="104"/>
      <c r="AT2" s="104"/>
      <c r="AU2" s="104"/>
      <c r="AV2" s="104"/>
      <c r="AW2" s="104"/>
      <c r="AX2" s="104"/>
      <c r="AY2" s="104"/>
      <c r="AZ2" s="104"/>
      <c r="BA2" s="104"/>
      <c r="BB2" s="104"/>
      <c r="BC2" s="104"/>
    </row>
    <row r="3" spans="1:55">
      <c r="A3" s="104"/>
      <c r="B3" s="21"/>
      <c r="C3" s="229" t="s">
        <v>37</v>
      </c>
      <c r="D3" s="229"/>
      <c r="E3" s="227"/>
      <c r="F3" s="227"/>
      <c r="G3" s="228"/>
      <c r="H3" s="228"/>
      <c r="I3" s="227"/>
      <c r="J3" s="227"/>
      <c r="K3" s="230" t="s">
        <v>35</v>
      </c>
      <c r="L3" s="230"/>
      <c r="M3" s="94" t="s">
        <v>65</v>
      </c>
      <c r="N3" s="62"/>
      <c r="O3" s="63"/>
      <c r="P3" s="228"/>
      <c r="Q3" s="228"/>
      <c r="R3" s="227"/>
      <c r="S3" s="227"/>
      <c r="T3" s="228"/>
      <c r="U3" s="228"/>
      <c r="V3" s="227"/>
      <c r="W3" s="227"/>
      <c r="X3" s="228"/>
      <c r="Y3" s="228"/>
      <c r="Z3" s="230" t="s">
        <v>35</v>
      </c>
      <c r="AA3" s="230"/>
      <c r="AB3" s="94" t="s">
        <v>65</v>
      </c>
      <c r="AC3" s="35"/>
      <c r="AD3" s="35"/>
      <c r="AE3" s="92"/>
      <c r="AF3" s="10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4"/>
      <c r="AT3" s="104"/>
      <c r="AU3" s="104"/>
      <c r="AV3" s="104"/>
      <c r="AW3" s="104"/>
      <c r="AX3" s="104"/>
      <c r="AY3" s="104"/>
      <c r="AZ3" s="104"/>
      <c r="BA3" s="104"/>
      <c r="BB3" s="104"/>
      <c r="BC3" s="104"/>
    </row>
    <row r="4" spans="1:55">
      <c r="A4" s="104"/>
      <c r="B4" s="21"/>
      <c r="C4" s="9" t="s">
        <v>0</v>
      </c>
      <c r="D4" s="138" t="s">
        <v>1</v>
      </c>
      <c r="E4" s="140" t="s">
        <v>2</v>
      </c>
      <c r="F4" s="140" t="s">
        <v>3</v>
      </c>
      <c r="G4" s="139" t="s">
        <v>4</v>
      </c>
      <c r="H4" s="139" t="s">
        <v>5</v>
      </c>
      <c r="I4" s="140" t="s">
        <v>6</v>
      </c>
      <c r="J4" s="140" t="s">
        <v>7</v>
      </c>
      <c r="K4" s="11"/>
      <c r="L4" s="11"/>
      <c r="M4" s="94"/>
      <c r="N4" s="26"/>
      <c r="O4" s="34"/>
      <c r="P4" s="139" t="s">
        <v>8</v>
      </c>
      <c r="Q4" s="139" t="s">
        <v>9</v>
      </c>
      <c r="R4" s="140" t="s">
        <v>10</v>
      </c>
      <c r="S4" s="140" t="s">
        <v>11</v>
      </c>
      <c r="T4" s="139" t="s">
        <v>12</v>
      </c>
      <c r="U4" s="139" t="s">
        <v>13</v>
      </c>
      <c r="V4" s="140" t="s">
        <v>14</v>
      </c>
      <c r="W4" s="140" t="s">
        <v>15</v>
      </c>
      <c r="X4" s="139" t="s">
        <v>16</v>
      </c>
      <c r="Y4" s="139" t="s">
        <v>17</v>
      </c>
      <c r="Z4" s="11"/>
      <c r="AA4" s="11"/>
      <c r="AB4" s="95"/>
      <c r="AC4" s="35"/>
      <c r="AD4" s="35"/>
      <c r="AE4" s="92"/>
      <c r="AF4" s="10"/>
      <c r="AG4" s="104"/>
      <c r="AH4" s="104"/>
      <c r="AI4" s="104"/>
      <c r="AJ4" s="104"/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04"/>
      <c r="BA4" s="104"/>
      <c r="BB4" s="104"/>
      <c r="BC4" s="104"/>
    </row>
    <row r="5" spans="1:55">
      <c r="A5" s="104"/>
      <c r="B5" s="31">
        <v>1</v>
      </c>
      <c r="C5" s="10" t="str">
        <f>Élèves!C4</f>
        <v>MARTIN</v>
      </c>
      <c r="D5" s="10" t="str">
        <f>Élèves!D4</f>
        <v>Paul</v>
      </c>
      <c r="E5" s="5"/>
      <c r="F5" s="5"/>
      <c r="G5" s="5"/>
      <c r="H5" s="5"/>
      <c r="I5" s="32"/>
      <c r="J5" s="5"/>
      <c r="K5" s="12" t="e">
        <f>SUM(E5,G5,I5)/SUM(F5,H5,J5)*100</f>
        <v>#DIV/0!</v>
      </c>
      <c r="L5" s="11" t="s">
        <v>22</v>
      </c>
      <c r="M5" s="94" t="e">
        <f ca="1">RANK(K5,INDIRECT("K5:K" &amp; $AL$5))</f>
        <v>#DIV/0!</v>
      </c>
      <c r="N5" s="22"/>
      <c r="O5" s="35"/>
      <c r="P5" s="5"/>
      <c r="Q5" s="5"/>
      <c r="R5" s="5"/>
      <c r="S5" s="5"/>
      <c r="T5" s="5"/>
      <c r="U5" s="5"/>
      <c r="V5" s="5"/>
      <c r="W5" s="5"/>
      <c r="X5" s="5"/>
      <c r="Y5" s="5"/>
      <c r="Z5" s="12" t="e">
        <f>SUM(E5,G5,I5,P5,R5,T5,V5,X5)/SUM(F5,H5,J5,Q5,S5,U5,W5,Y5)*100</f>
        <v>#DIV/0!</v>
      </c>
      <c r="AA5" s="11" t="s">
        <v>22</v>
      </c>
      <c r="AB5" s="94" t="e">
        <f ca="1">RANK(Z5,INDIRECT("Z5:Z" &amp; AL$5))</f>
        <v>#DIV/0!</v>
      </c>
      <c r="AC5" s="35" t="e">
        <f t="shared" ref="AC5:AC29" si="0">IF(K5&gt;Z5,2,0)</f>
        <v>#DIV/0!</v>
      </c>
      <c r="AD5" s="52" t="e">
        <f t="shared" ref="AD5:AD29" si="1">Z5-K5</f>
        <v>#DIV/0!</v>
      </c>
      <c r="AE5" s="93" t="s">
        <v>54</v>
      </c>
      <c r="AF5" s="10"/>
      <c r="AG5" s="104"/>
      <c r="AH5" s="104"/>
      <c r="AI5" s="104"/>
      <c r="AJ5" s="104"/>
      <c r="AK5" s="104"/>
      <c r="AL5" s="104">
        <f>SUM(Élèves!P6+4)</f>
        <v>11</v>
      </c>
      <c r="AM5" s="104"/>
      <c r="AN5" s="104"/>
      <c r="AO5" s="104"/>
      <c r="AP5" s="104"/>
      <c r="AQ5" s="104"/>
      <c r="AR5" s="104"/>
      <c r="AS5" s="104"/>
      <c r="AT5" s="104"/>
      <c r="AU5" s="104"/>
      <c r="AV5" s="104"/>
      <c r="AW5" s="104"/>
      <c r="AX5" s="104"/>
      <c r="AY5" s="104"/>
      <c r="AZ5" s="104"/>
      <c r="BA5" s="104"/>
      <c r="BB5" s="104"/>
      <c r="BC5" s="104"/>
    </row>
    <row r="6" spans="1:55">
      <c r="A6" s="104"/>
      <c r="B6" s="31">
        <v>2</v>
      </c>
      <c r="C6" s="10" t="str">
        <f>Élèves!C5</f>
        <v>DUPOND</v>
      </c>
      <c r="D6" s="10" t="str">
        <f>Élèves!D5</f>
        <v>Henri</v>
      </c>
      <c r="E6" s="5"/>
      <c r="F6" s="5"/>
      <c r="G6" s="5"/>
      <c r="H6" s="5"/>
      <c r="I6" s="32"/>
      <c r="J6" s="5"/>
      <c r="K6" s="12" t="e">
        <f t="shared" ref="K6:K29" si="2">SUM(E6,G6,I6)/SUM(F6,H6,J6)*100</f>
        <v>#DIV/0!</v>
      </c>
      <c r="L6" s="11" t="s">
        <v>22</v>
      </c>
      <c r="M6" s="94" t="e">
        <f t="shared" ref="M6:M29" ca="1" si="3">RANK(K6,INDIRECT("K5:K" &amp; $AL$5))</f>
        <v>#DIV/0!</v>
      </c>
      <c r="N6" s="22"/>
      <c r="O6" s="35"/>
      <c r="P6" s="5"/>
      <c r="Q6" s="5"/>
      <c r="R6" s="5"/>
      <c r="S6" s="5"/>
      <c r="T6" s="5"/>
      <c r="U6" s="5"/>
      <c r="V6" s="5"/>
      <c r="W6" s="5"/>
      <c r="X6" s="5"/>
      <c r="Y6" s="5"/>
      <c r="Z6" s="12" t="e">
        <f t="shared" ref="Z6:Z29" si="4">SUM(E6,G6,I6,P6,R6,T6,V6,X6)/SUM(F6,H6,J6,Q6,S6,U6,W6,Y6)*100</f>
        <v>#DIV/0!</v>
      </c>
      <c r="AA6" s="11" t="s">
        <v>22</v>
      </c>
      <c r="AB6" s="94" t="e">
        <f t="shared" ref="AB6:AB29" ca="1" si="5">RANK(Z6,INDIRECT("Z5:Z" &amp; AL$5))</f>
        <v>#DIV/0!</v>
      </c>
      <c r="AC6" s="35" t="e">
        <f t="shared" si="0"/>
        <v>#DIV/0!</v>
      </c>
      <c r="AD6" s="52" t="e">
        <f t="shared" si="1"/>
        <v>#DIV/0!</v>
      </c>
      <c r="AE6" s="93" t="s">
        <v>54</v>
      </c>
      <c r="AF6" s="10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  <c r="AR6" s="104"/>
      <c r="AS6" s="104"/>
      <c r="AT6" s="104"/>
      <c r="AU6" s="104"/>
      <c r="AV6" s="104"/>
      <c r="AW6" s="104"/>
      <c r="AX6" s="104"/>
      <c r="AY6" s="104"/>
      <c r="AZ6" s="104"/>
      <c r="BA6" s="104"/>
      <c r="BB6" s="104"/>
      <c r="BC6" s="104"/>
    </row>
    <row r="7" spans="1:55">
      <c r="A7" s="104"/>
      <c r="B7" s="31">
        <v>3</v>
      </c>
      <c r="C7" s="10" t="str">
        <f>Élèves!C6</f>
        <v>TABERNACLE</v>
      </c>
      <c r="D7" s="10" t="str">
        <f>Élèves!D6</f>
        <v>Ghislain</v>
      </c>
      <c r="E7" s="5"/>
      <c r="F7" s="5"/>
      <c r="G7" s="5"/>
      <c r="H7" s="5"/>
      <c r="I7" s="32"/>
      <c r="J7" s="5"/>
      <c r="K7" s="12" t="e">
        <f t="shared" si="2"/>
        <v>#DIV/0!</v>
      </c>
      <c r="L7" s="11" t="s">
        <v>22</v>
      </c>
      <c r="M7" s="94" t="e">
        <f t="shared" ca="1" si="3"/>
        <v>#DIV/0!</v>
      </c>
      <c r="N7" s="22"/>
      <c r="O7" s="35"/>
      <c r="P7" s="5"/>
      <c r="Q7" s="5"/>
      <c r="R7" s="5"/>
      <c r="S7" s="5"/>
      <c r="T7" s="5"/>
      <c r="U7" s="5"/>
      <c r="V7" s="5"/>
      <c r="W7" s="5"/>
      <c r="X7" s="5"/>
      <c r="Y7" s="5"/>
      <c r="Z7" s="12" t="e">
        <f t="shared" si="4"/>
        <v>#DIV/0!</v>
      </c>
      <c r="AA7" s="11" t="s">
        <v>22</v>
      </c>
      <c r="AB7" s="94" t="e">
        <f t="shared" ca="1" si="5"/>
        <v>#DIV/0!</v>
      </c>
      <c r="AC7" s="35" t="e">
        <f t="shared" si="0"/>
        <v>#DIV/0!</v>
      </c>
      <c r="AD7" s="52" t="e">
        <f t="shared" si="1"/>
        <v>#DIV/0!</v>
      </c>
      <c r="AE7" s="93" t="s">
        <v>54</v>
      </c>
      <c r="AF7" s="10"/>
      <c r="AG7" s="104"/>
      <c r="AH7" s="104"/>
      <c r="AI7" s="104"/>
      <c r="AJ7" s="104"/>
      <c r="AK7" s="104"/>
      <c r="AL7" s="104"/>
      <c r="AM7" s="104"/>
      <c r="AN7" s="104"/>
      <c r="AO7" s="104"/>
      <c r="AP7" s="104"/>
      <c r="AQ7" s="104"/>
      <c r="AR7" s="104"/>
      <c r="AS7" s="104"/>
      <c r="AT7" s="104"/>
      <c r="AU7" s="104"/>
      <c r="AV7" s="104"/>
      <c r="AW7" s="104"/>
      <c r="AX7" s="104"/>
      <c r="AY7" s="104"/>
      <c r="AZ7" s="104"/>
      <c r="BA7" s="104"/>
      <c r="BB7" s="104"/>
      <c r="BC7" s="104"/>
    </row>
    <row r="8" spans="1:55">
      <c r="A8" s="104"/>
      <c r="B8" s="31">
        <v>4</v>
      </c>
      <c r="C8" s="10" t="str">
        <f>Élèves!C7</f>
        <v>EASY</v>
      </c>
      <c r="D8" s="10" t="str">
        <f>Élèves!D7</f>
        <v>Isabelle</v>
      </c>
      <c r="E8" s="5"/>
      <c r="F8" s="5"/>
      <c r="G8" s="5"/>
      <c r="H8" s="5"/>
      <c r="I8" s="32"/>
      <c r="J8" s="5"/>
      <c r="K8" s="12" t="e">
        <f t="shared" si="2"/>
        <v>#DIV/0!</v>
      </c>
      <c r="L8" s="11" t="s">
        <v>22</v>
      </c>
      <c r="M8" s="94" t="e">
        <f t="shared" ca="1" si="3"/>
        <v>#DIV/0!</v>
      </c>
      <c r="N8" s="22"/>
      <c r="O8" s="35"/>
      <c r="P8" s="5"/>
      <c r="Q8" s="5"/>
      <c r="R8" s="5"/>
      <c r="S8" s="5"/>
      <c r="T8" s="5"/>
      <c r="U8" s="5"/>
      <c r="V8" s="5"/>
      <c r="W8" s="5"/>
      <c r="X8" s="5"/>
      <c r="Y8" s="5"/>
      <c r="Z8" s="12" t="e">
        <f t="shared" si="4"/>
        <v>#DIV/0!</v>
      </c>
      <c r="AA8" s="11" t="s">
        <v>22</v>
      </c>
      <c r="AB8" s="94" t="e">
        <f t="shared" ca="1" si="5"/>
        <v>#DIV/0!</v>
      </c>
      <c r="AC8" s="35" t="e">
        <f t="shared" si="0"/>
        <v>#DIV/0!</v>
      </c>
      <c r="AD8" s="52" t="e">
        <f t="shared" si="1"/>
        <v>#DIV/0!</v>
      </c>
      <c r="AE8" s="93" t="s">
        <v>54</v>
      </c>
      <c r="AF8" s="10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</row>
    <row r="9" spans="1:55">
      <c r="A9" s="104"/>
      <c r="B9" s="31">
        <v>5</v>
      </c>
      <c r="C9" s="10" t="str">
        <f>Élèves!C8</f>
        <v>KINGDOM</v>
      </c>
      <c r="D9" s="10" t="str">
        <f>Élèves!D8</f>
        <v>Aline</v>
      </c>
      <c r="E9" s="5"/>
      <c r="F9" s="5"/>
      <c r="G9" s="5"/>
      <c r="H9" s="5"/>
      <c r="I9" s="32"/>
      <c r="J9" s="5"/>
      <c r="K9" s="12" t="e">
        <f t="shared" si="2"/>
        <v>#DIV/0!</v>
      </c>
      <c r="L9" s="11" t="s">
        <v>22</v>
      </c>
      <c r="M9" s="94" t="e">
        <f t="shared" ca="1" si="3"/>
        <v>#DIV/0!</v>
      </c>
      <c r="N9" s="22"/>
      <c r="O9" s="35"/>
      <c r="P9" s="5"/>
      <c r="Q9" s="5"/>
      <c r="R9" s="5"/>
      <c r="S9" s="5"/>
      <c r="T9" s="5"/>
      <c r="U9" s="5"/>
      <c r="V9" s="5"/>
      <c r="W9" s="5"/>
      <c r="X9" s="5"/>
      <c r="Y9" s="5"/>
      <c r="Z9" s="12" t="e">
        <f t="shared" si="4"/>
        <v>#DIV/0!</v>
      </c>
      <c r="AA9" s="11" t="s">
        <v>22</v>
      </c>
      <c r="AB9" s="94" t="e">
        <f t="shared" ca="1" si="5"/>
        <v>#DIV/0!</v>
      </c>
      <c r="AC9" s="35" t="e">
        <f t="shared" si="0"/>
        <v>#DIV/0!</v>
      </c>
      <c r="AD9" s="52" t="e">
        <f t="shared" si="1"/>
        <v>#DIV/0!</v>
      </c>
      <c r="AE9" s="93" t="s">
        <v>54</v>
      </c>
      <c r="AF9" s="10"/>
      <c r="AG9" s="104"/>
      <c r="AH9" s="104"/>
      <c r="AI9" s="104"/>
      <c r="AJ9" s="104"/>
      <c r="AK9" s="104"/>
      <c r="AL9" s="104"/>
      <c r="AM9" s="104"/>
      <c r="AN9" s="104"/>
      <c r="AO9" s="104"/>
      <c r="AP9" s="104"/>
      <c r="AQ9" s="104"/>
      <c r="AR9" s="104"/>
      <c r="AS9" s="104"/>
      <c r="AT9" s="104"/>
      <c r="AU9" s="104"/>
      <c r="AV9" s="104"/>
      <c r="AW9" s="104"/>
      <c r="AX9" s="104"/>
      <c r="AY9" s="104"/>
      <c r="AZ9" s="104"/>
      <c r="BA9" s="104"/>
      <c r="BB9" s="104"/>
      <c r="BC9" s="104"/>
    </row>
    <row r="10" spans="1:55">
      <c r="A10" s="104"/>
      <c r="B10" s="31">
        <v>6</v>
      </c>
      <c r="C10" s="10" t="str">
        <f>Élèves!C9</f>
        <v>FORTE</v>
      </c>
      <c r="D10" s="10" t="str">
        <f>Élèves!D9</f>
        <v>Salie</v>
      </c>
      <c r="E10" s="5"/>
      <c r="F10" s="5"/>
      <c r="G10" s="5"/>
      <c r="H10" s="5"/>
      <c r="I10" s="32"/>
      <c r="J10" s="5"/>
      <c r="K10" s="12" t="e">
        <f t="shared" si="2"/>
        <v>#DIV/0!</v>
      </c>
      <c r="L10" s="11" t="s">
        <v>22</v>
      </c>
      <c r="M10" s="94" t="e">
        <f t="shared" ca="1" si="3"/>
        <v>#DIV/0!</v>
      </c>
      <c r="N10" s="22"/>
      <c r="O10" s="35"/>
      <c r="P10" s="5"/>
      <c r="Q10" s="5"/>
      <c r="R10" s="5"/>
      <c r="S10" s="5"/>
      <c r="T10" s="5"/>
      <c r="U10" s="5"/>
      <c r="V10" s="5"/>
      <c r="W10" s="5"/>
      <c r="X10" s="5"/>
      <c r="Y10" s="5"/>
      <c r="Z10" s="12" t="e">
        <f t="shared" si="4"/>
        <v>#DIV/0!</v>
      </c>
      <c r="AA10" s="11" t="s">
        <v>22</v>
      </c>
      <c r="AB10" s="94" t="e">
        <f t="shared" ca="1" si="5"/>
        <v>#DIV/0!</v>
      </c>
      <c r="AC10" s="35" t="e">
        <f t="shared" si="0"/>
        <v>#DIV/0!</v>
      </c>
      <c r="AD10" s="52" t="e">
        <f t="shared" si="1"/>
        <v>#DIV/0!</v>
      </c>
      <c r="AE10" s="93" t="s">
        <v>54</v>
      </c>
      <c r="AF10" s="10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04"/>
      <c r="AV10" s="104"/>
      <c r="AW10" s="104"/>
      <c r="AX10" s="104"/>
      <c r="AY10" s="104"/>
      <c r="AZ10" s="104"/>
      <c r="BA10" s="104"/>
      <c r="BB10" s="104"/>
      <c r="BC10" s="104"/>
    </row>
    <row r="11" spans="1:55">
      <c r="A11" s="104"/>
      <c r="B11" s="31">
        <v>7</v>
      </c>
      <c r="C11" s="10" t="str">
        <f>Élèves!C10</f>
        <v>SEGEC</v>
      </c>
      <c r="D11" s="10" t="str">
        <f>Élèves!D10</f>
        <v>Rédoine</v>
      </c>
      <c r="E11" s="5"/>
      <c r="F11" s="5"/>
      <c r="G11" s="5"/>
      <c r="H11" s="5"/>
      <c r="I11" s="32"/>
      <c r="J11" s="5"/>
      <c r="K11" s="12" t="e">
        <f t="shared" si="2"/>
        <v>#DIV/0!</v>
      </c>
      <c r="L11" s="11" t="s">
        <v>22</v>
      </c>
      <c r="M11" s="94" t="e">
        <f t="shared" ca="1" si="3"/>
        <v>#DIV/0!</v>
      </c>
      <c r="N11" s="22"/>
      <c r="O11" s="35"/>
      <c r="P11" s="5"/>
      <c r="Q11" s="5"/>
      <c r="R11" s="5"/>
      <c r="S11" s="5"/>
      <c r="T11" s="5"/>
      <c r="U11" s="5"/>
      <c r="V11" s="5"/>
      <c r="W11" s="5"/>
      <c r="X11" s="5"/>
      <c r="Y11" s="5"/>
      <c r="Z11" s="12" t="e">
        <f t="shared" si="4"/>
        <v>#DIV/0!</v>
      </c>
      <c r="AA11" s="11" t="s">
        <v>22</v>
      </c>
      <c r="AB11" s="94" t="e">
        <f t="shared" ca="1" si="5"/>
        <v>#DIV/0!</v>
      </c>
      <c r="AC11" s="35" t="e">
        <f t="shared" si="0"/>
        <v>#DIV/0!</v>
      </c>
      <c r="AD11" s="52" t="e">
        <f t="shared" si="1"/>
        <v>#DIV/0!</v>
      </c>
      <c r="AE11" s="93" t="s">
        <v>54</v>
      </c>
      <c r="AF11" s="10"/>
      <c r="AG11" s="104"/>
      <c r="AH11" s="104"/>
      <c r="AI11" s="104"/>
      <c r="AJ11" s="104"/>
      <c r="AK11" s="104"/>
      <c r="AL11" s="104"/>
      <c r="AM11" s="104"/>
      <c r="AN11" s="104"/>
      <c r="AO11" s="104"/>
      <c r="AP11" s="104"/>
      <c r="AQ11" s="104"/>
      <c r="AR11" s="104"/>
      <c r="AS11" s="104"/>
      <c r="AT11" s="104"/>
      <c r="AU11" s="104"/>
      <c r="AV11" s="104"/>
      <c r="AW11" s="104"/>
      <c r="AX11" s="104"/>
      <c r="AY11" s="104"/>
      <c r="AZ11" s="104"/>
      <c r="BA11" s="104"/>
      <c r="BB11" s="104"/>
      <c r="BC11" s="104"/>
    </row>
    <row r="12" spans="1:55">
      <c r="A12" s="104"/>
      <c r="B12" s="31">
        <v>8</v>
      </c>
      <c r="C12" s="10">
        <f>Élèves!C11</f>
        <v>0</v>
      </c>
      <c r="D12" s="10">
        <f>Élèves!D11</f>
        <v>0</v>
      </c>
      <c r="E12" s="5"/>
      <c r="F12" s="5"/>
      <c r="G12" s="5"/>
      <c r="H12" s="5"/>
      <c r="I12" s="32"/>
      <c r="J12" s="5"/>
      <c r="K12" s="12" t="e">
        <f t="shared" si="2"/>
        <v>#DIV/0!</v>
      </c>
      <c r="L12" s="11" t="s">
        <v>22</v>
      </c>
      <c r="M12" s="94" t="e">
        <f t="shared" ca="1" si="3"/>
        <v>#DIV/0!</v>
      </c>
      <c r="N12" s="22"/>
      <c r="O12" s="35"/>
      <c r="P12" s="5"/>
      <c r="Q12" s="5"/>
      <c r="R12" s="5"/>
      <c r="S12" s="5"/>
      <c r="T12" s="5"/>
      <c r="U12" s="5"/>
      <c r="V12" s="5"/>
      <c r="W12" s="5"/>
      <c r="X12" s="5"/>
      <c r="Y12" s="5"/>
      <c r="Z12" s="12" t="e">
        <f t="shared" si="4"/>
        <v>#DIV/0!</v>
      </c>
      <c r="AA12" s="11" t="s">
        <v>22</v>
      </c>
      <c r="AB12" s="94" t="e">
        <f t="shared" ca="1" si="5"/>
        <v>#DIV/0!</v>
      </c>
      <c r="AC12" s="35" t="e">
        <f t="shared" si="0"/>
        <v>#DIV/0!</v>
      </c>
      <c r="AD12" s="52" t="e">
        <f t="shared" si="1"/>
        <v>#DIV/0!</v>
      </c>
      <c r="AE12" s="93" t="s">
        <v>54</v>
      </c>
      <c r="AF12" s="10"/>
      <c r="AG12" s="104"/>
      <c r="AH12" s="104"/>
      <c r="AI12" s="104"/>
      <c r="AJ12" s="104"/>
      <c r="AK12" s="104"/>
      <c r="AL12" s="104"/>
      <c r="AM12" s="104"/>
      <c r="AN12" s="104"/>
      <c r="AO12" s="104"/>
      <c r="AP12" s="104"/>
      <c r="AQ12" s="104"/>
      <c r="AR12" s="104"/>
      <c r="AS12" s="104"/>
      <c r="AT12" s="104"/>
      <c r="AU12" s="104"/>
      <c r="AV12" s="104"/>
      <c r="AW12" s="104"/>
      <c r="AX12" s="104"/>
      <c r="AY12" s="104"/>
      <c r="AZ12" s="104"/>
      <c r="BA12" s="104"/>
      <c r="BB12" s="104"/>
      <c r="BC12" s="104"/>
    </row>
    <row r="13" spans="1:55">
      <c r="A13" s="104"/>
      <c r="B13" s="31">
        <v>9</v>
      </c>
      <c r="C13" s="10">
        <f>Élèves!C12</f>
        <v>0</v>
      </c>
      <c r="D13" s="10">
        <f>Élèves!D12</f>
        <v>0</v>
      </c>
      <c r="E13" s="5"/>
      <c r="F13" s="5"/>
      <c r="G13" s="5"/>
      <c r="H13" s="5"/>
      <c r="I13" s="32"/>
      <c r="J13" s="5"/>
      <c r="K13" s="12" t="e">
        <f t="shared" si="2"/>
        <v>#DIV/0!</v>
      </c>
      <c r="L13" s="11" t="s">
        <v>22</v>
      </c>
      <c r="M13" s="94" t="e">
        <f t="shared" ca="1" si="3"/>
        <v>#DIV/0!</v>
      </c>
      <c r="N13" s="22"/>
      <c r="O13" s="35"/>
      <c r="P13" s="5"/>
      <c r="Q13" s="5"/>
      <c r="R13" s="5"/>
      <c r="S13" s="5"/>
      <c r="T13" s="5"/>
      <c r="U13" s="5"/>
      <c r="V13" s="5"/>
      <c r="W13" s="5"/>
      <c r="X13" s="5"/>
      <c r="Y13" s="5"/>
      <c r="Z13" s="12" t="e">
        <f t="shared" si="4"/>
        <v>#DIV/0!</v>
      </c>
      <c r="AA13" s="11" t="s">
        <v>22</v>
      </c>
      <c r="AB13" s="94" t="e">
        <f t="shared" ca="1" si="5"/>
        <v>#DIV/0!</v>
      </c>
      <c r="AC13" s="35" t="e">
        <f t="shared" si="0"/>
        <v>#DIV/0!</v>
      </c>
      <c r="AD13" s="52" t="e">
        <f t="shared" si="1"/>
        <v>#DIV/0!</v>
      </c>
      <c r="AE13" s="93" t="s">
        <v>54</v>
      </c>
      <c r="AF13" s="10"/>
      <c r="AG13" s="104"/>
      <c r="AH13" s="104"/>
      <c r="AI13" s="104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104"/>
      <c r="AU13" s="104"/>
      <c r="AV13" s="104"/>
      <c r="AW13" s="104"/>
      <c r="AX13" s="104"/>
      <c r="AY13" s="104"/>
      <c r="AZ13" s="104"/>
      <c r="BA13" s="104"/>
      <c r="BB13" s="104"/>
      <c r="BC13" s="104"/>
    </row>
    <row r="14" spans="1:55">
      <c r="A14" s="104"/>
      <c r="B14" s="31">
        <v>10</v>
      </c>
      <c r="C14" s="10">
        <f>Élèves!C13</f>
        <v>0</v>
      </c>
      <c r="D14" s="10">
        <f>Élèves!D13</f>
        <v>0</v>
      </c>
      <c r="E14" s="5"/>
      <c r="F14" s="5"/>
      <c r="G14" s="5"/>
      <c r="H14" s="5"/>
      <c r="I14" s="32"/>
      <c r="J14" s="5"/>
      <c r="K14" s="12" t="e">
        <f t="shared" si="2"/>
        <v>#DIV/0!</v>
      </c>
      <c r="L14" s="11" t="s">
        <v>22</v>
      </c>
      <c r="M14" s="94" t="e">
        <f t="shared" ca="1" si="3"/>
        <v>#DIV/0!</v>
      </c>
      <c r="N14" s="22"/>
      <c r="O14" s="35"/>
      <c r="P14" s="5"/>
      <c r="Q14" s="5"/>
      <c r="R14" s="5"/>
      <c r="S14" s="5"/>
      <c r="T14" s="5"/>
      <c r="U14" s="5"/>
      <c r="V14" s="5"/>
      <c r="W14" s="5"/>
      <c r="X14" s="5"/>
      <c r="Y14" s="5"/>
      <c r="Z14" s="12" t="e">
        <f t="shared" si="4"/>
        <v>#DIV/0!</v>
      </c>
      <c r="AA14" s="11" t="s">
        <v>22</v>
      </c>
      <c r="AB14" s="94" t="e">
        <f t="shared" ca="1" si="5"/>
        <v>#DIV/0!</v>
      </c>
      <c r="AC14" s="35" t="e">
        <f t="shared" si="0"/>
        <v>#DIV/0!</v>
      </c>
      <c r="AD14" s="52" t="e">
        <f t="shared" si="1"/>
        <v>#DIV/0!</v>
      </c>
      <c r="AE14" s="93" t="s">
        <v>54</v>
      </c>
      <c r="AF14" s="10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04"/>
      <c r="AX14" s="104"/>
      <c r="AY14" s="104"/>
      <c r="AZ14" s="104"/>
      <c r="BA14" s="104"/>
      <c r="BB14" s="104"/>
      <c r="BC14" s="104"/>
    </row>
    <row r="15" spans="1:55">
      <c r="A15" s="104"/>
      <c r="B15" s="31">
        <v>11</v>
      </c>
      <c r="C15" s="10">
        <f>Élèves!C14</f>
        <v>0</v>
      </c>
      <c r="D15" s="10">
        <f>Élèves!D14</f>
        <v>0</v>
      </c>
      <c r="E15" s="5"/>
      <c r="F15" s="5"/>
      <c r="G15" s="5"/>
      <c r="H15" s="5"/>
      <c r="I15" s="32"/>
      <c r="J15" s="5"/>
      <c r="K15" s="12" t="e">
        <f t="shared" si="2"/>
        <v>#DIV/0!</v>
      </c>
      <c r="L15" s="11" t="s">
        <v>22</v>
      </c>
      <c r="M15" s="94" t="e">
        <f t="shared" ca="1" si="3"/>
        <v>#DIV/0!</v>
      </c>
      <c r="N15" s="22"/>
      <c r="O15" s="35"/>
      <c r="P15" s="5"/>
      <c r="Q15" s="5"/>
      <c r="R15" s="5"/>
      <c r="S15" s="5"/>
      <c r="T15" s="5"/>
      <c r="U15" s="5"/>
      <c r="V15" s="5"/>
      <c r="W15" s="5"/>
      <c r="X15" s="5"/>
      <c r="Y15" s="5"/>
      <c r="Z15" s="12" t="e">
        <f t="shared" si="4"/>
        <v>#DIV/0!</v>
      </c>
      <c r="AA15" s="11" t="s">
        <v>22</v>
      </c>
      <c r="AB15" s="94" t="e">
        <f t="shared" ca="1" si="5"/>
        <v>#DIV/0!</v>
      </c>
      <c r="AC15" s="35" t="e">
        <f t="shared" si="0"/>
        <v>#DIV/0!</v>
      </c>
      <c r="AD15" s="52" t="e">
        <f t="shared" si="1"/>
        <v>#DIV/0!</v>
      </c>
      <c r="AE15" s="93" t="s">
        <v>54</v>
      </c>
      <c r="AF15" s="10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</row>
    <row r="16" spans="1:55">
      <c r="A16" s="104"/>
      <c r="B16" s="31">
        <v>12</v>
      </c>
      <c r="C16" s="10">
        <f>Élèves!C15</f>
        <v>0</v>
      </c>
      <c r="D16" s="10">
        <f>Élèves!D15</f>
        <v>0</v>
      </c>
      <c r="E16" s="5"/>
      <c r="F16" s="5"/>
      <c r="G16" s="5"/>
      <c r="H16" s="5"/>
      <c r="I16" s="32"/>
      <c r="J16" s="5"/>
      <c r="K16" s="12" t="e">
        <f t="shared" si="2"/>
        <v>#DIV/0!</v>
      </c>
      <c r="L16" s="11" t="s">
        <v>22</v>
      </c>
      <c r="M16" s="94" t="e">
        <f t="shared" ca="1" si="3"/>
        <v>#DIV/0!</v>
      </c>
      <c r="N16" s="22"/>
      <c r="O16" s="35"/>
      <c r="P16" s="5"/>
      <c r="Q16" s="5"/>
      <c r="R16" s="5"/>
      <c r="S16" s="5"/>
      <c r="T16" s="5"/>
      <c r="U16" s="5"/>
      <c r="V16" s="5"/>
      <c r="W16" s="5"/>
      <c r="X16" s="5"/>
      <c r="Y16" s="5"/>
      <c r="Z16" s="12" t="e">
        <f t="shared" si="4"/>
        <v>#DIV/0!</v>
      </c>
      <c r="AA16" s="11" t="s">
        <v>22</v>
      </c>
      <c r="AB16" s="94" t="e">
        <f t="shared" ca="1" si="5"/>
        <v>#DIV/0!</v>
      </c>
      <c r="AC16" s="35" t="e">
        <f t="shared" si="0"/>
        <v>#DIV/0!</v>
      </c>
      <c r="AD16" s="52" t="e">
        <f t="shared" si="1"/>
        <v>#DIV/0!</v>
      </c>
      <c r="AE16" s="93" t="s">
        <v>54</v>
      </c>
      <c r="AF16" s="10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4"/>
      <c r="AV16" s="104"/>
      <c r="AW16" s="104"/>
      <c r="AX16" s="104"/>
      <c r="AY16" s="104"/>
      <c r="AZ16" s="104"/>
      <c r="BA16" s="104"/>
      <c r="BB16" s="104"/>
      <c r="BC16" s="104"/>
    </row>
    <row r="17" spans="1:55">
      <c r="A17" s="104"/>
      <c r="B17" s="31">
        <v>13</v>
      </c>
      <c r="C17" s="10">
        <f>Élèves!C16</f>
        <v>0</v>
      </c>
      <c r="D17" s="10">
        <f>Élèves!D16</f>
        <v>0</v>
      </c>
      <c r="E17" s="5"/>
      <c r="F17" s="5"/>
      <c r="G17" s="5"/>
      <c r="H17" s="5"/>
      <c r="I17" s="32"/>
      <c r="J17" s="5"/>
      <c r="K17" s="12" t="e">
        <f t="shared" si="2"/>
        <v>#DIV/0!</v>
      </c>
      <c r="L17" s="11" t="s">
        <v>22</v>
      </c>
      <c r="M17" s="94" t="e">
        <f t="shared" ca="1" si="3"/>
        <v>#DIV/0!</v>
      </c>
      <c r="N17" s="22"/>
      <c r="O17" s="35"/>
      <c r="P17" s="5"/>
      <c r="Q17" s="5"/>
      <c r="R17" s="5"/>
      <c r="S17" s="5"/>
      <c r="T17" s="5"/>
      <c r="U17" s="5"/>
      <c r="V17" s="5"/>
      <c r="W17" s="5"/>
      <c r="X17" s="5"/>
      <c r="Y17" s="5"/>
      <c r="Z17" s="12" t="e">
        <f t="shared" si="4"/>
        <v>#DIV/0!</v>
      </c>
      <c r="AA17" s="11" t="s">
        <v>22</v>
      </c>
      <c r="AB17" s="94" t="e">
        <f t="shared" ca="1" si="5"/>
        <v>#DIV/0!</v>
      </c>
      <c r="AC17" s="35" t="e">
        <f t="shared" si="0"/>
        <v>#DIV/0!</v>
      </c>
      <c r="AD17" s="52" t="e">
        <f t="shared" si="1"/>
        <v>#DIV/0!</v>
      </c>
      <c r="AE17" s="93" t="s">
        <v>54</v>
      </c>
      <c r="AF17" s="10"/>
      <c r="AG17" s="104"/>
      <c r="AH17" s="104"/>
      <c r="AI17" s="104"/>
      <c r="AJ17" s="104"/>
      <c r="AK17" s="104"/>
      <c r="AL17" s="104"/>
      <c r="AM17" s="104"/>
      <c r="AN17" s="104"/>
      <c r="AO17" s="104"/>
      <c r="AP17" s="104"/>
      <c r="AQ17" s="104"/>
      <c r="AR17" s="104"/>
      <c r="AS17" s="104"/>
      <c r="AT17" s="104"/>
      <c r="AU17" s="104"/>
      <c r="AV17" s="104"/>
      <c r="AW17" s="104"/>
      <c r="AX17" s="104"/>
      <c r="AY17" s="104"/>
      <c r="AZ17" s="104"/>
      <c r="BA17" s="104"/>
      <c r="BB17" s="104"/>
      <c r="BC17" s="104"/>
    </row>
    <row r="18" spans="1:55">
      <c r="A18" s="104"/>
      <c r="B18" s="31">
        <v>14</v>
      </c>
      <c r="C18" s="10">
        <f>Élèves!C17</f>
        <v>0</v>
      </c>
      <c r="D18" s="10">
        <f>Élèves!D17</f>
        <v>0</v>
      </c>
      <c r="E18" s="5"/>
      <c r="F18" s="5"/>
      <c r="G18" s="5"/>
      <c r="H18" s="5"/>
      <c r="I18" s="32"/>
      <c r="J18" s="5"/>
      <c r="K18" s="12" t="e">
        <f t="shared" si="2"/>
        <v>#DIV/0!</v>
      </c>
      <c r="L18" s="11" t="s">
        <v>22</v>
      </c>
      <c r="M18" s="94" t="e">
        <f t="shared" ca="1" si="3"/>
        <v>#DIV/0!</v>
      </c>
      <c r="N18" s="22"/>
      <c r="O18" s="35"/>
      <c r="P18" s="5"/>
      <c r="Q18" s="5"/>
      <c r="R18" s="5"/>
      <c r="S18" s="5"/>
      <c r="T18" s="5"/>
      <c r="U18" s="5"/>
      <c r="V18" s="5"/>
      <c r="W18" s="5"/>
      <c r="X18" s="5"/>
      <c r="Y18" s="5"/>
      <c r="Z18" s="12" t="e">
        <f t="shared" si="4"/>
        <v>#DIV/0!</v>
      </c>
      <c r="AA18" s="11" t="s">
        <v>22</v>
      </c>
      <c r="AB18" s="94" t="e">
        <f t="shared" ca="1" si="5"/>
        <v>#DIV/0!</v>
      </c>
      <c r="AC18" s="35" t="e">
        <f t="shared" si="0"/>
        <v>#DIV/0!</v>
      </c>
      <c r="AD18" s="52" t="e">
        <f t="shared" si="1"/>
        <v>#DIV/0!</v>
      </c>
      <c r="AE18" s="93" t="s">
        <v>54</v>
      </c>
      <c r="AF18" s="10"/>
      <c r="AG18" s="104"/>
      <c r="AH18" s="104"/>
      <c r="AI18" s="104"/>
      <c r="AJ18" s="104"/>
      <c r="AK18" s="104"/>
      <c r="AL18" s="104"/>
      <c r="AM18" s="104"/>
      <c r="AN18" s="104"/>
      <c r="AO18" s="104"/>
      <c r="AP18" s="104"/>
      <c r="AQ18" s="104"/>
      <c r="AR18" s="104"/>
      <c r="AS18" s="104"/>
      <c r="AT18" s="104"/>
      <c r="AU18" s="104"/>
      <c r="AV18" s="104"/>
      <c r="AW18" s="104"/>
      <c r="AX18" s="104"/>
      <c r="AY18" s="104"/>
      <c r="AZ18" s="104"/>
      <c r="BA18" s="104"/>
      <c r="BB18" s="104"/>
      <c r="BC18" s="104"/>
    </row>
    <row r="19" spans="1:55">
      <c r="A19" s="104"/>
      <c r="B19" s="31">
        <v>15</v>
      </c>
      <c r="C19" s="10">
        <f>Élèves!C18</f>
        <v>0</v>
      </c>
      <c r="D19" s="10">
        <f>Élèves!D18</f>
        <v>0</v>
      </c>
      <c r="E19" s="5"/>
      <c r="F19" s="5"/>
      <c r="G19" s="5"/>
      <c r="H19" s="5"/>
      <c r="I19" s="32"/>
      <c r="J19" s="5"/>
      <c r="K19" s="12" t="e">
        <f t="shared" si="2"/>
        <v>#DIV/0!</v>
      </c>
      <c r="L19" s="11" t="s">
        <v>22</v>
      </c>
      <c r="M19" s="94" t="e">
        <f t="shared" ca="1" si="3"/>
        <v>#DIV/0!</v>
      </c>
      <c r="N19" s="22"/>
      <c r="O19" s="35"/>
      <c r="P19" s="5"/>
      <c r="Q19" s="5"/>
      <c r="R19" s="5"/>
      <c r="S19" s="5"/>
      <c r="T19" s="5"/>
      <c r="U19" s="5"/>
      <c r="V19" s="5"/>
      <c r="W19" s="5"/>
      <c r="X19" s="5"/>
      <c r="Y19" s="5"/>
      <c r="Z19" s="12" t="e">
        <f t="shared" si="4"/>
        <v>#DIV/0!</v>
      </c>
      <c r="AA19" s="11" t="s">
        <v>22</v>
      </c>
      <c r="AB19" s="94" t="e">
        <f t="shared" ca="1" si="5"/>
        <v>#DIV/0!</v>
      </c>
      <c r="AC19" s="35" t="e">
        <f t="shared" si="0"/>
        <v>#DIV/0!</v>
      </c>
      <c r="AD19" s="52" t="e">
        <f t="shared" si="1"/>
        <v>#DIV/0!</v>
      </c>
      <c r="AE19" s="93" t="s">
        <v>54</v>
      </c>
      <c r="AF19" s="10"/>
      <c r="AG19" s="104"/>
      <c r="AH19" s="104"/>
      <c r="AI19" s="104"/>
      <c r="AJ19" s="104"/>
      <c r="AK19" s="104"/>
      <c r="AL19" s="104"/>
      <c r="AM19" s="104"/>
      <c r="AN19" s="104"/>
      <c r="AO19" s="104"/>
      <c r="AP19" s="104"/>
      <c r="AQ19" s="104"/>
      <c r="AR19" s="104"/>
      <c r="AS19" s="104"/>
      <c r="AT19" s="104"/>
      <c r="AU19" s="104"/>
      <c r="AV19" s="104"/>
      <c r="AW19" s="104"/>
      <c r="AX19" s="104"/>
      <c r="AY19" s="104"/>
      <c r="AZ19" s="104"/>
      <c r="BA19" s="104"/>
      <c r="BB19" s="104"/>
      <c r="BC19" s="104"/>
    </row>
    <row r="20" spans="1:55">
      <c r="A20" s="104"/>
      <c r="B20" s="31">
        <v>16</v>
      </c>
      <c r="C20" s="10">
        <f>Élèves!C19</f>
        <v>0</v>
      </c>
      <c r="D20" s="10">
        <f>Élèves!D19</f>
        <v>0</v>
      </c>
      <c r="E20" s="5"/>
      <c r="F20" s="5"/>
      <c r="G20" s="5"/>
      <c r="H20" s="5"/>
      <c r="I20" s="32"/>
      <c r="J20" s="5"/>
      <c r="K20" s="12" t="e">
        <f t="shared" si="2"/>
        <v>#DIV/0!</v>
      </c>
      <c r="L20" s="11" t="s">
        <v>22</v>
      </c>
      <c r="M20" s="94" t="e">
        <f t="shared" ca="1" si="3"/>
        <v>#DIV/0!</v>
      </c>
      <c r="N20" s="22"/>
      <c r="O20" s="35"/>
      <c r="P20" s="5"/>
      <c r="Q20" s="5"/>
      <c r="R20" s="5"/>
      <c r="S20" s="5"/>
      <c r="T20" s="5"/>
      <c r="U20" s="5"/>
      <c r="V20" s="5"/>
      <c r="W20" s="5"/>
      <c r="X20" s="5"/>
      <c r="Y20" s="5"/>
      <c r="Z20" s="12" t="e">
        <f t="shared" si="4"/>
        <v>#DIV/0!</v>
      </c>
      <c r="AA20" s="11" t="s">
        <v>22</v>
      </c>
      <c r="AB20" s="94" t="e">
        <f t="shared" ca="1" si="5"/>
        <v>#DIV/0!</v>
      </c>
      <c r="AC20" s="35" t="e">
        <f t="shared" si="0"/>
        <v>#DIV/0!</v>
      </c>
      <c r="AD20" s="52" t="e">
        <f t="shared" si="1"/>
        <v>#DIV/0!</v>
      </c>
      <c r="AE20" s="93" t="s">
        <v>54</v>
      </c>
      <c r="AF20" s="10"/>
      <c r="AG20" s="104"/>
      <c r="AH20" s="104"/>
      <c r="AI20" s="104"/>
      <c r="AJ20" s="104"/>
      <c r="AK20" s="104"/>
      <c r="AL20" s="104"/>
      <c r="AM20" s="104"/>
      <c r="AN20" s="104"/>
      <c r="AO20" s="104"/>
      <c r="AP20" s="104"/>
      <c r="AQ20" s="104"/>
      <c r="AR20" s="104"/>
      <c r="AS20" s="104"/>
      <c r="AT20" s="104"/>
      <c r="AU20" s="104"/>
      <c r="AV20" s="104"/>
      <c r="AW20" s="104"/>
      <c r="AX20" s="104"/>
      <c r="AY20" s="104"/>
      <c r="AZ20" s="104"/>
      <c r="BA20" s="104"/>
      <c r="BB20" s="104"/>
      <c r="BC20" s="104"/>
    </row>
    <row r="21" spans="1:55">
      <c r="A21" s="104"/>
      <c r="B21" s="31">
        <v>17</v>
      </c>
      <c r="C21" s="10">
        <f>Élèves!C20</f>
        <v>0</v>
      </c>
      <c r="D21" s="10">
        <f>Élèves!D20</f>
        <v>0</v>
      </c>
      <c r="E21" s="5"/>
      <c r="F21" s="5"/>
      <c r="G21" s="5"/>
      <c r="H21" s="5"/>
      <c r="I21" s="32"/>
      <c r="J21" s="5"/>
      <c r="K21" s="12" t="e">
        <f t="shared" si="2"/>
        <v>#DIV/0!</v>
      </c>
      <c r="L21" s="11" t="s">
        <v>22</v>
      </c>
      <c r="M21" s="94" t="e">
        <f t="shared" ca="1" si="3"/>
        <v>#DIV/0!</v>
      </c>
      <c r="N21" s="22"/>
      <c r="O21" s="35"/>
      <c r="P21" s="5"/>
      <c r="Q21" s="5"/>
      <c r="R21" s="5"/>
      <c r="S21" s="5"/>
      <c r="T21" s="5"/>
      <c r="U21" s="5"/>
      <c r="V21" s="5"/>
      <c r="W21" s="5"/>
      <c r="X21" s="5"/>
      <c r="Y21" s="5"/>
      <c r="Z21" s="12" t="e">
        <f t="shared" si="4"/>
        <v>#DIV/0!</v>
      </c>
      <c r="AA21" s="11" t="s">
        <v>22</v>
      </c>
      <c r="AB21" s="94" t="e">
        <f t="shared" ca="1" si="5"/>
        <v>#DIV/0!</v>
      </c>
      <c r="AC21" s="35" t="e">
        <f t="shared" si="0"/>
        <v>#DIV/0!</v>
      </c>
      <c r="AD21" s="52" t="e">
        <f t="shared" si="1"/>
        <v>#DIV/0!</v>
      </c>
      <c r="AE21" s="93" t="s">
        <v>54</v>
      </c>
      <c r="AF21" s="10"/>
      <c r="AG21" s="104"/>
      <c r="AH21" s="104"/>
      <c r="AI21" s="104"/>
      <c r="AJ21" s="104"/>
      <c r="AK21" s="104"/>
      <c r="AL21" s="104"/>
      <c r="AM21" s="104"/>
      <c r="AN21" s="104"/>
      <c r="AO21" s="104"/>
      <c r="AP21" s="104"/>
      <c r="AQ21" s="104"/>
      <c r="AR21" s="104"/>
      <c r="AS21" s="104"/>
      <c r="AT21" s="104"/>
      <c r="AU21" s="104"/>
      <c r="AV21" s="104"/>
      <c r="AW21" s="104"/>
      <c r="AX21" s="104"/>
      <c r="AY21" s="104"/>
      <c r="AZ21" s="104"/>
      <c r="BA21" s="104"/>
      <c r="BB21" s="104"/>
      <c r="BC21" s="104"/>
    </row>
    <row r="22" spans="1:55">
      <c r="A22" s="104"/>
      <c r="B22" s="31">
        <v>18</v>
      </c>
      <c r="C22" s="10">
        <f>Élèves!C21</f>
        <v>0</v>
      </c>
      <c r="D22" s="10">
        <f>Élèves!D21</f>
        <v>0</v>
      </c>
      <c r="E22" s="5"/>
      <c r="F22" s="5"/>
      <c r="G22" s="5"/>
      <c r="H22" s="5"/>
      <c r="I22" s="32"/>
      <c r="J22" s="5"/>
      <c r="K22" s="12" t="e">
        <f t="shared" si="2"/>
        <v>#DIV/0!</v>
      </c>
      <c r="L22" s="11" t="s">
        <v>22</v>
      </c>
      <c r="M22" s="94" t="e">
        <f t="shared" ca="1" si="3"/>
        <v>#DIV/0!</v>
      </c>
      <c r="N22" s="22"/>
      <c r="O22" s="35"/>
      <c r="P22" s="5"/>
      <c r="Q22" s="5"/>
      <c r="R22" s="5"/>
      <c r="S22" s="5"/>
      <c r="T22" s="5"/>
      <c r="U22" s="5"/>
      <c r="V22" s="5"/>
      <c r="W22" s="5"/>
      <c r="X22" s="5"/>
      <c r="Y22" s="5"/>
      <c r="Z22" s="12" t="e">
        <f t="shared" si="4"/>
        <v>#DIV/0!</v>
      </c>
      <c r="AA22" s="11" t="s">
        <v>22</v>
      </c>
      <c r="AB22" s="94" t="e">
        <f t="shared" ca="1" si="5"/>
        <v>#DIV/0!</v>
      </c>
      <c r="AC22" s="35" t="e">
        <f t="shared" si="0"/>
        <v>#DIV/0!</v>
      </c>
      <c r="AD22" s="52" t="e">
        <f t="shared" si="1"/>
        <v>#DIV/0!</v>
      </c>
      <c r="AE22" s="93" t="s">
        <v>54</v>
      </c>
      <c r="AF22" s="10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4"/>
      <c r="AT22" s="104"/>
      <c r="AU22" s="104"/>
      <c r="AV22" s="104"/>
      <c r="AW22" s="104"/>
      <c r="AX22" s="104"/>
      <c r="AY22" s="104"/>
      <c r="AZ22" s="104"/>
      <c r="BA22" s="104"/>
      <c r="BB22" s="104"/>
      <c r="BC22" s="104"/>
    </row>
    <row r="23" spans="1:55">
      <c r="A23" s="104"/>
      <c r="B23" s="31">
        <v>19</v>
      </c>
      <c r="C23" s="10">
        <f>Élèves!C22</f>
        <v>0</v>
      </c>
      <c r="D23" s="10">
        <f>Élèves!D22</f>
        <v>0</v>
      </c>
      <c r="E23" s="5"/>
      <c r="F23" s="5"/>
      <c r="G23" s="5"/>
      <c r="H23" s="5"/>
      <c r="I23" s="32"/>
      <c r="J23" s="5"/>
      <c r="K23" s="12" t="e">
        <f t="shared" si="2"/>
        <v>#DIV/0!</v>
      </c>
      <c r="L23" s="11" t="s">
        <v>22</v>
      </c>
      <c r="M23" s="94" t="e">
        <f t="shared" ca="1" si="3"/>
        <v>#DIV/0!</v>
      </c>
      <c r="N23" s="22"/>
      <c r="O23" s="35"/>
      <c r="P23" s="5"/>
      <c r="Q23" s="5"/>
      <c r="R23" s="5"/>
      <c r="S23" s="5"/>
      <c r="T23" s="5"/>
      <c r="U23" s="5"/>
      <c r="V23" s="5"/>
      <c r="W23" s="5"/>
      <c r="X23" s="5"/>
      <c r="Y23" s="5"/>
      <c r="Z23" s="12" t="e">
        <f t="shared" si="4"/>
        <v>#DIV/0!</v>
      </c>
      <c r="AA23" s="11" t="s">
        <v>22</v>
      </c>
      <c r="AB23" s="94" t="e">
        <f t="shared" ca="1" si="5"/>
        <v>#DIV/0!</v>
      </c>
      <c r="AC23" s="35" t="e">
        <f t="shared" si="0"/>
        <v>#DIV/0!</v>
      </c>
      <c r="AD23" s="52" t="e">
        <f t="shared" si="1"/>
        <v>#DIV/0!</v>
      </c>
      <c r="AE23" s="93" t="s">
        <v>54</v>
      </c>
      <c r="AF23" s="10"/>
      <c r="AG23" s="104"/>
      <c r="AH23" s="104"/>
      <c r="AI23" s="104"/>
      <c r="AJ23" s="104"/>
      <c r="AK23" s="104"/>
      <c r="AL23" s="104"/>
      <c r="AM23" s="104"/>
      <c r="AN23" s="104"/>
      <c r="AO23" s="104"/>
      <c r="AP23" s="104"/>
      <c r="AQ23" s="104"/>
      <c r="AR23" s="104"/>
      <c r="AS23" s="104"/>
      <c r="AT23" s="104"/>
      <c r="AU23" s="104"/>
      <c r="AV23" s="104"/>
      <c r="AW23" s="104"/>
      <c r="AX23" s="104"/>
      <c r="AY23" s="104"/>
      <c r="AZ23" s="104"/>
      <c r="BA23" s="104"/>
      <c r="BB23" s="104"/>
      <c r="BC23" s="104"/>
    </row>
    <row r="24" spans="1:55">
      <c r="A24" s="104"/>
      <c r="B24" s="31">
        <v>20</v>
      </c>
      <c r="C24" s="10">
        <f>Élèves!C23</f>
        <v>0</v>
      </c>
      <c r="D24" s="10">
        <f>Élèves!D23</f>
        <v>0</v>
      </c>
      <c r="E24" s="5"/>
      <c r="F24" s="5"/>
      <c r="G24" s="5"/>
      <c r="H24" s="5"/>
      <c r="I24" s="32"/>
      <c r="J24" s="5"/>
      <c r="K24" s="12" t="e">
        <f t="shared" si="2"/>
        <v>#DIV/0!</v>
      </c>
      <c r="L24" s="11" t="s">
        <v>22</v>
      </c>
      <c r="M24" s="94" t="e">
        <f t="shared" ca="1" si="3"/>
        <v>#DIV/0!</v>
      </c>
      <c r="N24" s="22"/>
      <c r="O24" s="35"/>
      <c r="P24" s="5"/>
      <c r="Q24" s="5"/>
      <c r="R24" s="5"/>
      <c r="S24" s="5"/>
      <c r="T24" s="5"/>
      <c r="U24" s="5"/>
      <c r="V24" s="5"/>
      <c r="W24" s="5"/>
      <c r="X24" s="5"/>
      <c r="Y24" s="5"/>
      <c r="Z24" s="12" t="e">
        <f t="shared" si="4"/>
        <v>#DIV/0!</v>
      </c>
      <c r="AA24" s="11" t="s">
        <v>22</v>
      </c>
      <c r="AB24" s="94" t="e">
        <f t="shared" ca="1" si="5"/>
        <v>#DIV/0!</v>
      </c>
      <c r="AC24" s="35" t="e">
        <f t="shared" si="0"/>
        <v>#DIV/0!</v>
      </c>
      <c r="AD24" s="52" t="e">
        <f t="shared" si="1"/>
        <v>#DIV/0!</v>
      </c>
      <c r="AE24" s="93" t="s">
        <v>54</v>
      </c>
      <c r="AF24" s="10"/>
      <c r="AG24" s="104"/>
      <c r="AH24" s="104"/>
      <c r="AI24" s="104"/>
      <c r="AJ24" s="104"/>
      <c r="AK24" s="104"/>
      <c r="AL24" s="104"/>
      <c r="AM24" s="104"/>
      <c r="AN24" s="104"/>
      <c r="AO24" s="104"/>
      <c r="AP24" s="104"/>
      <c r="AQ24" s="104"/>
      <c r="AR24" s="104"/>
      <c r="AS24" s="104"/>
      <c r="AT24" s="104"/>
      <c r="AU24" s="104"/>
      <c r="AV24" s="104"/>
      <c r="AW24" s="104"/>
      <c r="AX24" s="104"/>
      <c r="AY24" s="104"/>
      <c r="AZ24" s="104"/>
      <c r="BA24" s="104"/>
      <c r="BB24" s="104"/>
      <c r="BC24" s="104"/>
    </row>
    <row r="25" spans="1:55">
      <c r="A25" s="104"/>
      <c r="B25" s="31">
        <v>21</v>
      </c>
      <c r="C25" s="10">
        <f>Élèves!C24</f>
        <v>0</v>
      </c>
      <c r="D25" s="10">
        <f>Élèves!D24</f>
        <v>0</v>
      </c>
      <c r="E25" s="5"/>
      <c r="F25" s="5"/>
      <c r="G25" s="5"/>
      <c r="H25" s="5"/>
      <c r="I25" s="32"/>
      <c r="J25" s="5"/>
      <c r="K25" s="12" t="e">
        <f t="shared" si="2"/>
        <v>#DIV/0!</v>
      </c>
      <c r="L25" s="11" t="s">
        <v>22</v>
      </c>
      <c r="M25" s="94" t="e">
        <f t="shared" ca="1" si="3"/>
        <v>#DIV/0!</v>
      </c>
      <c r="N25" s="22"/>
      <c r="O25" s="35"/>
      <c r="P25" s="5"/>
      <c r="Q25" s="5"/>
      <c r="R25" s="5"/>
      <c r="S25" s="5"/>
      <c r="T25" s="5"/>
      <c r="U25" s="5"/>
      <c r="V25" s="5"/>
      <c r="W25" s="5"/>
      <c r="X25" s="5"/>
      <c r="Y25" s="5"/>
      <c r="Z25" s="12" t="e">
        <f t="shared" si="4"/>
        <v>#DIV/0!</v>
      </c>
      <c r="AA25" s="11" t="s">
        <v>22</v>
      </c>
      <c r="AB25" s="94" t="e">
        <f t="shared" ca="1" si="5"/>
        <v>#DIV/0!</v>
      </c>
      <c r="AC25" s="35" t="e">
        <f t="shared" si="0"/>
        <v>#DIV/0!</v>
      </c>
      <c r="AD25" s="52" t="e">
        <f t="shared" si="1"/>
        <v>#DIV/0!</v>
      </c>
      <c r="AE25" s="93" t="s">
        <v>54</v>
      </c>
      <c r="AF25" s="10"/>
      <c r="AG25" s="104"/>
      <c r="AH25" s="104"/>
      <c r="AI25" s="104"/>
      <c r="AJ25" s="104"/>
      <c r="AK25" s="104"/>
      <c r="AL25" s="104"/>
      <c r="AM25" s="104"/>
      <c r="AN25" s="104"/>
      <c r="AO25" s="104"/>
      <c r="AP25" s="104"/>
      <c r="AQ25" s="104"/>
      <c r="AR25" s="104"/>
      <c r="AS25" s="104"/>
      <c r="AT25" s="104"/>
      <c r="AU25" s="104"/>
      <c r="AV25" s="104"/>
      <c r="AW25" s="104"/>
      <c r="AX25" s="104"/>
      <c r="AY25" s="104"/>
      <c r="AZ25" s="104"/>
      <c r="BA25" s="104"/>
      <c r="BB25" s="104"/>
      <c r="BC25" s="104"/>
    </row>
    <row r="26" spans="1:55">
      <c r="A26" s="104"/>
      <c r="B26" s="31">
        <v>22</v>
      </c>
      <c r="C26" s="10">
        <f>Élèves!C25</f>
        <v>0</v>
      </c>
      <c r="D26" s="10">
        <f>Élèves!D25</f>
        <v>0</v>
      </c>
      <c r="E26" s="5"/>
      <c r="F26" s="5"/>
      <c r="G26" s="5"/>
      <c r="H26" s="5"/>
      <c r="I26" s="32"/>
      <c r="J26" s="5"/>
      <c r="K26" s="12" t="e">
        <f t="shared" si="2"/>
        <v>#DIV/0!</v>
      </c>
      <c r="L26" s="11" t="s">
        <v>22</v>
      </c>
      <c r="M26" s="94" t="e">
        <f t="shared" ca="1" si="3"/>
        <v>#DIV/0!</v>
      </c>
      <c r="N26" s="22"/>
      <c r="O26" s="35"/>
      <c r="P26" s="5"/>
      <c r="Q26" s="5"/>
      <c r="R26" s="5"/>
      <c r="S26" s="5"/>
      <c r="T26" s="5"/>
      <c r="U26" s="5"/>
      <c r="V26" s="5"/>
      <c r="W26" s="5"/>
      <c r="X26" s="5"/>
      <c r="Y26" s="5"/>
      <c r="Z26" s="12" t="e">
        <f t="shared" si="4"/>
        <v>#DIV/0!</v>
      </c>
      <c r="AA26" s="11" t="s">
        <v>22</v>
      </c>
      <c r="AB26" s="94" t="e">
        <f t="shared" ca="1" si="5"/>
        <v>#DIV/0!</v>
      </c>
      <c r="AC26" s="35" t="e">
        <f t="shared" si="0"/>
        <v>#DIV/0!</v>
      </c>
      <c r="AD26" s="52" t="e">
        <f t="shared" si="1"/>
        <v>#DIV/0!</v>
      </c>
      <c r="AE26" s="93" t="s">
        <v>54</v>
      </c>
      <c r="AF26" s="10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  <c r="AX26" s="104"/>
      <c r="AY26" s="104"/>
      <c r="AZ26" s="104"/>
      <c r="BA26" s="104"/>
      <c r="BB26" s="104"/>
      <c r="BC26" s="104"/>
    </row>
    <row r="27" spans="1:55">
      <c r="A27" s="104"/>
      <c r="B27" s="31">
        <v>23</v>
      </c>
      <c r="C27" s="10">
        <f>Élèves!C26</f>
        <v>0</v>
      </c>
      <c r="D27" s="10">
        <f>Élèves!D26</f>
        <v>0</v>
      </c>
      <c r="E27" s="5"/>
      <c r="F27" s="5"/>
      <c r="G27" s="5"/>
      <c r="H27" s="5"/>
      <c r="I27" s="32"/>
      <c r="J27" s="5"/>
      <c r="K27" s="12" t="e">
        <f t="shared" si="2"/>
        <v>#DIV/0!</v>
      </c>
      <c r="L27" s="11" t="s">
        <v>22</v>
      </c>
      <c r="M27" s="94" t="e">
        <f t="shared" ca="1" si="3"/>
        <v>#DIV/0!</v>
      </c>
      <c r="N27" s="22"/>
      <c r="O27" s="35"/>
      <c r="P27" s="5"/>
      <c r="Q27" s="5"/>
      <c r="R27" s="5"/>
      <c r="S27" s="5"/>
      <c r="T27" s="5"/>
      <c r="U27" s="5"/>
      <c r="V27" s="5"/>
      <c r="W27" s="5"/>
      <c r="X27" s="5"/>
      <c r="Y27" s="5"/>
      <c r="Z27" s="12" t="e">
        <f t="shared" si="4"/>
        <v>#DIV/0!</v>
      </c>
      <c r="AA27" s="11" t="s">
        <v>22</v>
      </c>
      <c r="AB27" s="94" t="e">
        <f t="shared" ca="1" si="5"/>
        <v>#DIV/0!</v>
      </c>
      <c r="AC27" s="35" t="e">
        <f t="shared" si="0"/>
        <v>#DIV/0!</v>
      </c>
      <c r="AD27" s="52" t="e">
        <f t="shared" si="1"/>
        <v>#DIV/0!</v>
      </c>
      <c r="AE27" s="93" t="s">
        <v>54</v>
      </c>
      <c r="AF27" s="10"/>
      <c r="AG27" s="104"/>
      <c r="AH27" s="104"/>
      <c r="AI27" s="104"/>
      <c r="AJ27" s="104"/>
      <c r="AK27" s="104"/>
      <c r="AL27" s="104"/>
      <c r="AM27" s="104"/>
      <c r="AN27" s="104"/>
      <c r="AO27" s="104"/>
      <c r="AP27" s="104"/>
      <c r="AQ27" s="104"/>
      <c r="AR27" s="104"/>
      <c r="AS27" s="104"/>
      <c r="AT27" s="104"/>
      <c r="AU27" s="104"/>
      <c r="AV27" s="104"/>
      <c r="AW27" s="104"/>
      <c r="AX27" s="104"/>
      <c r="AY27" s="104"/>
      <c r="AZ27" s="104"/>
      <c r="BA27" s="104"/>
      <c r="BB27" s="104"/>
      <c r="BC27" s="104"/>
    </row>
    <row r="28" spans="1:55">
      <c r="A28" s="104"/>
      <c r="B28" s="31">
        <v>24</v>
      </c>
      <c r="C28" s="10">
        <f>Élèves!C27</f>
        <v>0</v>
      </c>
      <c r="D28" s="10">
        <f>Élèves!D27</f>
        <v>0</v>
      </c>
      <c r="E28" s="5"/>
      <c r="F28" s="5"/>
      <c r="G28" s="5"/>
      <c r="H28" s="5"/>
      <c r="I28" s="32"/>
      <c r="J28" s="5"/>
      <c r="K28" s="12" t="e">
        <f t="shared" si="2"/>
        <v>#DIV/0!</v>
      </c>
      <c r="L28" s="11" t="s">
        <v>22</v>
      </c>
      <c r="M28" s="94" t="e">
        <f t="shared" ca="1" si="3"/>
        <v>#DIV/0!</v>
      </c>
      <c r="N28" s="22"/>
      <c r="O28" s="35"/>
      <c r="P28" s="5"/>
      <c r="Q28" s="5"/>
      <c r="R28" s="5"/>
      <c r="S28" s="5"/>
      <c r="T28" s="5"/>
      <c r="U28" s="5"/>
      <c r="V28" s="5"/>
      <c r="W28" s="5"/>
      <c r="X28" s="5"/>
      <c r="Y28" s="5"/>
      <c r="Z28" s="12" t="e">
        <f t="shared" si="4"/>
        <v>#DIV/0!</v>
      </c>
      <c r="AA28" s="11" t="s">
        <v>22</v>
      </c>
      <c r="AB28" s="94" t="e">
        <f t="shared" ca="1" si="5"/>
        <v>#DIV/0!</v>
      </c>
      <c r="AC28" s="35" t="e">
        <f t="shared" si="0"/>
        <v>#DIV/0!</v>
      </c>
      <c r="AD28" s="52" t="e">
        <f t="shared" si="1"/>
        <v>#DIV/0!</v>
      </c>
      <c r="AE28" s="93" t="s">
        <v>54</v>
      </c>
      <c r="AF28" s="10"/>
      <c r="AG28" s="104"/>
      <c r="AH28" s="104"/>
      <c r="AI28" s="104"/>
      <c r="AJ28" s="104"/>
      <c r="AK28" s="104"/>
      <c r="AL28" s="104"/>
      <c r="AM28" s="104"/>
      <c r="AN28" s="104"/>
      <c r="AO28" s="104"/>
      <c r="AP28" s="104"/>
      <c r="AQ28" s="104"/>
      <c r="AR28" s="104"/>
      <c r="AS28" s="104"/>
      <c r="AT28" s="104"/>
      <c r="AU28" s="104"/>
      <c r="AV28" s="104"/>
      <c r="AW28" s="104"/>
      <c r="AX28" s="104"/>
      <c r="AY28" s="104"/>
      <c r="AZ28" s="104"/>
      <c r="BA28" s="104"/>
      <c r="BB28" s="104"/>
      <c r="BC28" s="104"/>
    </row>
    <row r="29" spans="1:55">
      <c r="A29" s="104"/>
      <c r="B29" s="31">
        <v>25</v>
      </c>
      <c r="C29" s="10">
        <f>Élèves!C28</f>
        <v>0</v>
      </c>
      <c r="D29" s="10">
        <f>Élèves!D28</f>
        <v>0</v>
      </c>
      <c r="E29" s="5"/>
      <c r="F29" s="5"/>
      <c r="G29" s="5"/>
      <c r="H29" s="5"/>
      <c r="I29" s="32"/>
      <c r="J29" s="5"/>
      <c r="K29" s="12" t="e">
        <f t="shared" si="2"/>
        <v>#DIV/0!</v>
      </c>
      <c r="L29" s="11" t="s">
        <v>22</v>
      </c>
      <c r="M29" s="94" t="e">
        <f t="shared" ca="1" si="3"/>
        <v>#DIV/0!</v>
      </c>
      <c r="N29" s="22"/>
      <c r="O29" s="35"/>
      <c r="P29" s="5"/>
      <c r="Q29" s="5"/>
      <c r="R29" s="5"/>
      <c r="S29" s="5"/>
      <c r="T29" s="5"/>
      <c r="U29" s="5"/>
      <c r="V29" s="5"/>
      <c r="W29" s="5"/>
      <c r="X29" s="5"/>
      <c r="Y29" s="5"/>
      <c r="Z29" s="12" t="e">
        <f t="shared" si="4"/>
        <v>#DIV/0!</v>
      </c>
      <c r="AA29" s="11" t="s">
        <v>22</v>
      </c>
      <c r="AB29" s="94" t="e">
        <f t="shared" ca="1" si="5"/>
        <v>#DIV/0!</v>
      </c>
      <c r="AC29" s="35" t="e">
        <f t="shared" si="0"/>
        <v>#DIV/0!</v>
      </c>
      <c r="AD29" s="52" t="e">
        <f t="shared" si="1"/>
        <v>#DIV/0!</v>
      </c>
      <c r="AE29" s="93" t="s">
        <v>54</v>
      </c>
      <c r="AF29" s="10"/>
      <c r="AG29" s="104"/>
      <c r="AH29" s="104"/>
      <c r="AI29" s="104"/>
      <c r="AJ29" s="104"/>
      <c r="AK29" s="104"/>
      <c r="AL29" s="104"/>
      <c r="AM29" s="104"/>
      <c r="AN29" s="104"/>
      <c r="AO29" s="104"/>
      <c r="AP29" s="104"/>
      <c r="AQ29" s="104"/>
      <c r="AR29" s="104"/>
      <c r="AS29" s="104"/>
      <c r="AT29" s="104"/>
      <c r="AU29" s="104"/>
      <c r="AV29" s="104"/>
      <c r="AW29" s="104"/>
      <c r="AX29" s="104"/>
      <c r="AY29" s="104"/>
      <c r="AZ29" s="104"/>
      <c r="BA29" s="104"/>
      <c r="BB29" s="104"/>
      <c r="BC29" s="104"/>
    </row>
    <row r="30" spans="1:55" s="3" customFormat="1">
      <c r="A30" s="104"/>
      <c r="B30" s="21"/>
      <c r="C30" s="24"/>
      <c r="D30" s="21"/>
      <c r="E30" s="21"/>
      <c r="F30" s="21"/>
      <c r="G30" s="21"/>
      <c r="H30" s="21"/>
      <c r="I30" s="21"/>
      <c r="J30" s="21"/>
      <c r="K30" s="21"/>
      <c r="L30" s="21"/>
      <c r="M30" s="76"/>
      <c r="N30" s="21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5"/>
      <c r="AC30" s="33"/>
      <c r="AD30" s="35"/>
      <c r="AE30" s="92"/>
      <c r="AF30" s="104"/>
      <c r="AG30" s="104"/>
      <c r="AH30" s="104"/>
      <c r="AI30" s="104"/>
      <c r="AJ30" s="104"/>
      <c r="AK30" s="104"/>
      <c r="AL30" s="104"/>
      <c r="AM30" s="104"/>
      <c r="AN30" s="104"/>
      <c r="AO30" s="104"/>
      <c r="AP30" s="104"/>
      <c r="AQ30" s="104"/>
      <c r="AR30" s="104"/>
      <c r="AS30" s="104"/>
      <c r="AT30" s="104"/>
      <c r="AU30" s="104"/>
      <c r="AV30" s="104"/>
      <c r="AW30" s="104"/>
      <c r="AX30" s="104"/>
      <c r="AY30" s="104"/>
      <c r="AZ30" s="104"/>
      <c r="BA30" s="104"/>
      <c r="BB30" s="104"/>
      <c r="BC30" s="104"/>
    </row>
    <row r="31" spans="1:55" s="3" customFormat="1">
      <c r="A31" s="104"/>
      <c r="B31" s="104"/>
      <c r="C31" s="155"/>
      <c r="D31" s="104"/>
      <c r="E31" s="104"/>
      <c r="F31" s="104"/>
      <c r="G31" s="104"/>
      <c r="H31" s="104"/>
      <c r="I31" s="104"/>
      <c r="J31" s="104"/>
      <c r="K31" s="104"/>
      <c r="L31" s="104"/>
      <c r="M31" s="147"/>
      <c r="N31" s="21"/>
      <c r="O31" s="33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"/>
      <c r="AC31" s="104"/>
      <c r="AD31" s="10"/>
      <c r="AE31" s="147"/>
      <c r="AF31" s="104"/>
      <c r="AG31" s="104"/>
      <c r="AH31" s="104"/>
      <c r="AI31" s="104"/>
      <c r="AJ31" s="104"/>
      <c r="AK31" s="104"/>
      <c r="AL31" s="104"/>
      <c r="AM31" s="104"/>
      <c r="AN31" s="104"/>
      <c r="AO31" s="104"/>
      <c r="AP31" s="104"/>
      <c r="AQ31" s="104"/>
      <c r="AR31" s="104"/>
      <c r="AS31" s="104"/>
      <c r="AT31" s="104"/>
      <c r="AU31" s="104"/>
      <c r="AV31" s="104"/>
      <c r="AW31" s="104"/>
      <c r="AX31" s="104"/>
      <c r="AY31" s="104"/>
      <c r="AZ31" s="104"/>
      <c r="BA31" s="104"/>
      <c r="BB31" s="104"/>
      <c r="BC31" s="104"/>
    </row>
    <row r="32" spans="1:55" s="3" customFormat="1">
      <c r="A32" s="104"/>
      <c r="B32" s="104"/>
      <c r="C32" s="155"/>
      <c r="D32" s="104"/>
      <c r="E32" s="104"/>
      <c r="F32" s="104"/>
      <c r="G32" s="104"/>
      <c r="H32" s="104"/>
      <c r="I32" s="104"/>
      <c r="J32" s="104"/>
      <c r="K32" s="104"/>
      <c r="L32" s="104"/>
      <c r="M32" s="147"/>
      <c r="N32" s="21"/>
      <c r="O32" s="33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"/>
      <c r="AC32" s="104"/>
      <c r="AD32" s="10"/>
      <c r="AE32" s="147"/>
      <c r="AF32" s="104"/>
      <c r="AG32" s="104"/>
      <c r="AH32" s="104"/>
      <c r="AI32" s="104"/>
      <c r="AJ32" s="104"/>
      <c r="AK32" s="104"/>
      <c r="AL32" s="104"/>
      <c r="AM32" s="104"/>
      <c r="AN32" s="104"/>
      <c r="AO32" s="104"/>
      <c r="AP32" s="104"/>
      <c r="AQ32" s="104"/>
      <c r="AR32" s="104"/>
      <c r="AS32" s="104"/>
      <c r="AT32" s="104"/>
      <c r="AU32" s="104"/>
      <c r="AV32" s="104"/>
      <c r="AW32" s="104"/>
      <c r="AX32" s="104"/>
      <c r="AY32" s="104"/>
      <c r="AZ32" s="104"/>
      <c r="BA32" s="104"/>
      <c r="BB32" s="104"/>
      <c r="BC32" s="104"/>
    </row>
    <row r="33" spans="1:69" s="3" customFormat="1">
      <c r="A33" s="104"/>
      <c r="B33" s="104"/>
      <c r="C33" s="155"/>
      <c r="D33" s="104"/>
      <c r="E33" s="104"/>
      <c r="F33" s="104"/>
      <c r="G33" s="104"/>
      <c r="H33" s="104"/>
      <c r="I33" s="104"/>
      <c r="J33" s="104"/>
      <c r="K33" s="104"/>
      <c r="L33" s="21"/>
      <c r="M33" s="76"/>
      <c r="N33" s="21"/>
      <c r="O33" s="33"/>
      <c r="P33" s="33"/>
      <c r="Q33" s="33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"/>
      <c r="AC33" s="104"/>
      <c r="AD33" s="10"/>
      <c r="AE33" s="147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  <c r="AU33" s="104"/>
      <c r="AV33" s="104"/>
      <c r="AW33" s="104"/>
      <c r="AX33" s="104"/>
      <c r="AY33" s="104"/>
      <c r="AZ33" s="104"/>
      <c r="BA33" s="104"/>
      <c r="BB33" s="104"/>
      <c r="BC33" s="104"/>
    </row>
    <row r="34" spans="1:69" s="3" customFormat="1">
      <c r="A34" s="104"/>
      <c r="B34" s="104"/>
      <c r="C34" s="155"/>
      <c r="D34" s="104"/>
      <c r="E34" s="104"/>
      <c r="F34" s="104"/>
      <c r="G34" s="104"/>
      <c r="H34" s="104"/>
      <c r="I34" s="104"/>
      <c r="J34" s="104"/>
      <c r="K34" s="104"/>
      <c r="L34" s="148" t="s">
        <v>146</v>
      </c>
      <c r="M34" s="169">
        <f>MATIÈRES!I19</f>
        <v>0</v>
      </c>
      <c r="N34" s="146"/>
      <c r="O34" s="148"/>
      <c r="P34" s="149"/>
      <c r="Q34" s="10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"/>
      <c r="AC34" s="104"/>
      <c r="AD34" s="10"/>
      <c r="AE34" s="147"/>
      <c r="AF34" s="104"/>
      <c r="AG34" s="104"/>
      <c r="AH34" s="104"/>
      <c r="AI34" s="104"/>
      <c r="AJ34" s="104"/>
      <c r="AK34" s="104"/>
      <c r="AL34" s="104"/>
      <c r="AM34" s="104"/>
      <c r="AN34" s="104"/>
      <c r="AO34" s="104"/>
      <c r="AP34" s="104"/>
      <c r="AQ34" s="104"/>
      <c r="AR34" s="104"/>
      <c r="AS34" s="104"/>
      <c r="AT34" s="104"/>
      <c r="AU34" s="104"/>
      <c r="AV34" s="104"/>
      <c r="AW34" s="104"/>
      <c r="AX34" s="104"/>
      <c r="AY34" s="104"/>
      <c r="AZ34" s="104"/>
      <c r="BA34" s="104"/>
      <c r="BB34" s="104"/>
      <c r="BC34" s="104"/>
      <c r="BD34" s="104"/>
      <c r="BE34" s="104"/>
      <c r="BF34" s="104"/>
      <c r="BG34" s="104"/>
      <c r="BH34" s="104"/>
      <c r="BI34" s="104"/>
      <c r="BJ34" s="104"/>
      <c r="BK34" s="104"/>
      <c r="BL34" s="104"/>
      <c r="BM34" s="104"/>
      <c r="BN34" s="104"/>
      <c r="BO34" s="104"/>
      <c r="BP34" s="104"/>
      <c r="BQ34" s="104"/>
    </row>
    <row r="35" spans="1:69" s="3" customFormat="1">
      <c r="A35" s="104"/>
      <c r="B35" s="104"/>
      <c r="C35" s="155"/>
      <c r="D35" s="104"/>
      <c r="E35" s="104"/>
      <c r="F35" s="104"/>
      <c r="G35" s="104"/>
      <c r="H35" s="104"/>
      <c r="I35" s="104"/>
      <c r="J35" s="104"/>
      <c r="K35" s="104"/>
      <c r="L35" s="104"/>
      <c r="M35" s="147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"/>
      <c r="AC35" s="104"/>
      <c r="AD35" s="10"/>
      <c r="AE35" s="147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  <c r="AW35" s="104"/>
      <c r="AX35" s="104"/>
      <c r="AY35" s="104"/>
      <c r="AZ35" s="104"/>
      <c r="BA35" s="104"/>
      <c r="BB35" s="104"/>
      <c r="BC35" s="104"/>
      <c r="BD35" s="104"/>
      <c r="BE35" s="104"/>
      <c r="BF35" s="104"/>
      <c r="BG35" s="104"/>
      <c r="BH35" s="104"/>
      <c r="BI35" s="104"/>
      <c r="BJ35" s="104"/>
      <c r="BK35" s="104"/>
      <c r="BL35" s="104"/>
      <c r="BM35" s="104"/>
      <c r="BN35" s="104"/>
      <c r="BO35" s="104"/>
      <c r="BP35" s="104"/>
      <c r="BQ35" s="104"/>
    </row>
    <row r="36" spans="1:69" s="3" customFormat="1">
      <c r="A36" s="104"/>
      <c r="B36" s="104"/>
      <c r="C36" s="155"/>
      <c r="D36" s="104"/>
      <c r="E36" s="104"/>
      <c r="F36" s="104"/>
      <c r="G36" s="104"/>
      <c r="H36" s="104"/>
      <c r="I36" s="104"/>
      <c r="J36" s="104"/>
      <c r="K36" s="104"/>
      <c r="L36" s="104"/>
      <c r="M36" s="147"/>
      <c r="N36" s="104"/>
      <c r="O36" s="104"/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"/>
      <c r="AC36" s="104"/>
      <c r="AD36" s="10"/>
      <c r="AE36" s="147"/>
      <c r="AF36" s="104"/>
      <c r="AG36" s="104"/>
      <c r="AH36" s="104"/>
      <c r="AI36" s="104"/>
      <c r="AJ36" s="104"/>
      <c r="AK36" s="104"/>
      <c r="AL36" s="104"/>
      <c r="AM36" s="104"/>
      <c r="AN36" s="104"/>
      <c r="AO36" s="104"/>
      <c r="AP36" s="104"/>
      <c r="AQ36" s="104"/>
      <c r="AR36" s="104"/>
      <c r="AS36" s="104"/>
      <c r="AT36" s="104"/>
      <c r="AU36" s="104"/>
      <c r="AV36" s="104"/>
      <c r="AW36" s="104"/>
      <c r="AX36" s="104"/>
      <c r="AY36" s="104"/>
      <c r="AZ36" s="104"/>
      <c r="BA36" s="104"/>
      <c r="BB36" s="104"/>
      <c r="BC36" s="104"/>
      <c r="BD36" s="104"/>
      <c r="BE36" s="104"/>
      <c r="BF36" s="104"/>
      <c r="BG36" s="104"/>
      <c r="BH36" s="104"/>
      <c r="BI36" s="104"/>
      <c r="BJ36" s="104"/>
      <c r="BK36" s="104"/>
      <c r="BL36" s="104"/>
      <c r="BM36" s="104"/>
      <c r="BN36" s="104"/>
      <c r="BO36" s="104"/>
      <c r="BP36" s="104"/>
      <c r="BQ36" s="104"/>
    </row>
    <row r="37" spans="1:69" s="3" customFormat="1">
      <c r="A37" s="104"/>
      <c r="B37" s="104"/>
      <c r="C37" s="155"/>
      <c r="D37" s="104"/>
      <c r="E37" s="104"/>
      <c r="F37" s="104"/>
      <c r="G37" s="104"/>
      <c r="H37" s="104"/>
      <c r="I37" s="104"/>
      <c r="J37" s="104"/>
      <c r="K37" s="104"/>
      <c r="L37" s="104"/>
      <c r="M37" s="147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"/>
      <c r="AC37" s="104"/>
      <c r="AD37" s="10"/>
      <c r="AE37" s="147"/>
      <c r="AF37" s="104"/>
      <c r="AG37" s="104"/>
      <c r="AH37" s="104"/>
      <c r="AI37" s="104"/>
      <c r="AJ37" s="104"/>
      <c r="AK37" s="104"/>
      <c r="AL37" s="104"/>
      <c r="AM37" s="104"/>
      <c r="AN37" s="104"/>
      <c r="AO37" s="104"/>
      <c r="AP37" s="104"/>
      <c r="AQ37" s="104"/>
      <c r="AR37" s="104"/>
      <c r="AS37" s="104"/>
      <c r="AT37" s="104"/>
      <c r="AU37" s="104"/>
      <c r="AV37" s="104"/>
      <c r="AW37" s="104"/>
      <c r="AX37" s="104"/>
      <c r="AY37" s="104"/>
      <c r="AZ37" s="104"/>
      <c r="BA37" s="104"/>
      <c r="BB37" s="104"/>
      <c r="BC37" s="104"/>
      <c r="BD37" s="104"/>
      <c r="BE37" s="104"/>
      <c r="BF37" s="104"/>
      <c r="BG37" s="104"/>
      <c r="BH37" s="104"/>
      <c r="BI37" s="104"/>
      <c r="BJ37" s="104"/>
      <c r="BK37" s="104"/>
      <c r="BL37" s="104"/>
      <c r="BM37" s="104"/>
      <c r="BN37" s="104"/>
      <c r="BO37" s="104"/>
      <c r="BP37" s="104"/>
      <c r="BQ37" s="104"/>
    </row>
    <row r="38" spans="1:69" s="3" customFormat="1">
      <c r="A38" s="104"/>
      <c r="B38" s="104"/>
      <c r="C38" s="155"/>
      <c r="D38" s="104"/>
      <c r="E38" s="104"/>
      <c r="F38" s="104"/>
      <c r="G38" s="104"/>
      <c r="H38" s="104"/>
      <c r="I38" s="104"/>
      <c r="J38" s="104"/>
      <c r="K38" s="104"/>
      <c r="L38" s="104"/>
      <c r="M38" s="147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"/>
      <c r="AC38" s="104"/>
      <c r="AD38" s="10"/>
      <c r="AE38" s="147"/>
      <c r="AF38" s="104"/>
      <c r="AG38" s="104"/>
      <c r="AH38" s="104"/>
      <c r="AI38" s="104"/>
      <c r="AJ38" s="104"/>
      <c r="AK38" s="104"/>
      <c r="AL38" s="104"/>
      <c r="AM38" s="104"/>
      <c r="AN38" s="104"/>
      <c r="AO38" s="104"/>
      <c r="AP38" s="104"/>
      <c r="AQ38" s="104"/>
      <c r="AR38" s="104"/>
      <c r="AS38" s="104"/>
      <c r="AT38" s="104"/>
      <c r="AU38" s="104"/>
      <c r="AV38" s="104"/>
      <c r="AW38" s="104"/>
      <c r="AX38" s="104"/>
      <c r="AY38" s="104"/>
      <c r="AZ38" s="104"/>
      <c r="BA38" s="104"/>
      <c r="BB38" s="104"/>
      <c r="BC38" s="104"/>
      <c r="BD38" s="104"/>
      <c r="BE38" s="104"/>
      <c r="BF38" s="104"/>
      <c r="BG38" s="104"/>
      <c r="BH38" s="104"/>
      <c r="BI38" s="104"/>
      <c r="BJ38" s="104"/>
      <c r="BK38" s="104"/>
      <c r="BL38" s="104"/>
      <c r="BM38" s="104"/>
      <c r="BN38" s="104"/>
      <c r="BO38" s="104"/>
      <c r="BP38" s="104"/>
      <c r="BQ38" s="104"/>
    </row>
    <row r="39" spans="1:69" s="3" customFormat="1">
      <c r="A39" s="104"/>
      <c r="B39" s="104"/>
      <c r="C39" s="155"/>
      <c r="D39" s="104"/>
      <c r="E39" s="104"/>
      <c r="F39" s="104"/>
      <c r="G39" s="104"/>
      <c r="H39" s="104"/>
      <c r="I39" s="104"/>
      <c r="J39" s="104"/>
      <c r="K39" s="104"/>
      <c r="L39" s="104"/>
      <c r="M39" s="147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"/>
      <c r="AC39" s="104"/>
      <c r="AD39" s="10"/>
      <c r="AE39" s="147"/>
      <c r="AF39" s="104"/>
      <c r="AG39" s="104"/>
      <c r="AH39" s="104"/>
      <c r="AI39" s="104"/>
      <c r="AJ39" s="104"/>
      <c r="AK39" s="104"/>
      <c r="AL39" s="104"/>
      <c r="AM39" s="104"/>
      <c r="AN39" s="104"/>
      <c r="AO39" s="104"/>
      <c r="AP39" s="104"/>
      <c r="AQ39" s="104"/>
      <c r="AR39" s="104"/>
      <c r="AS39" s="104"/>
      <c r="AT39" s="104"/>
      <c r="AU39" s="104"/>
      <c r="AV39" s="104"/>
      <c r="AW39" s="104"/>
      <c r="AX39" s="104"/>
      <c r="AY39" s="104"/>
      <c r="AZ39" s="104"/>
      <c r="BA39" s="104"/>
      <c r="BB39" s="104"/>
      <c r="BC39" s="104"/>
      <c r="BD39" s="104"/>
      <c r="BE39" s="104"/>
      <c r="BF39" s="104"/>
      <c r="BG39" s="104"/>
      <c r="BH39" s="104"/>
      <c r="BI39" s="104"/>
      <c r="BJ39" s="104"/>
      <c r="BK39" s="104"/>
      <c r="BL39" s="104"/>
      <c r="BM39" s="104"/>
      <c r="BN39" s="104"/>
      <c r="BO39" s="104"/>
      <c r="BP39" s="104"/>
      <c r="BQ39" s="104"/>
    </row>
    <row r="40" spans="1:69" s="3" customFormat="1">
      <c r="A40" s="104"/>
      <c r="B40" s="104"/>
      <c r="C40" s="155"/>
      <c r="D40" s="104"/>
      <c r="E40" s="104"/>
      <c r="F40" s="104"/>
      <c r="G40" s="104"/>
      <c r="H40" s="104"/>
      <c r="I40" s="104"/>
      <c r="J40" s="104"/>
      <c r="K40" s="104"/>
      <c r="L40" s="104"/>
      <c r="M40" s="147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"/>
      <c r="AC40" s="104"/>
      <c r="AD40" s="10"/>
      <c r="AE40" s="147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/>
      <c r="AR40" s="104"/>
      <c r="AS40" s="104"/>
      <c r="AT40" s="104"/>
      <c r="AU40" s="104"/>
      <c r="AV40" s="104"/>
      <c r="AW40" s="104"/>
      <c r="AX40" s="104"/>
      <c r="AY40" s="104"/>
      <c r="AZ40" s="104"/>
      <c r="BA40" s="104"/>
      <c r="BB40" s="104"/>
      <c r="BC40" s="104"/>
      <c r="BD40" s="104"/>
      <c r="BE40" s="104"/>
      <c r="BF40" s="104"/>
      <c r="BG40" s="104"/>
      <c r="BH40" s="104"/>
      <c r="BI40" s="104"/>
      <c r="BJ40" s="104"/>
      <c r="BK40" s="104"/>
      <c r="BL40" s="104"/>
      <c r="BM40" s="104"/>
      <c r="BN40" s="104"/>
      <c r="BO40" s="104"/>
      <c r="BP40" s="104"/>
      <c r="BQ40" s="104"/>
    </row>
    <row r="41" spans="1:69" s="3" customFormat="1">
      <c r="A41" s="104"/>
      <c r="B41" s="104"/>
      <c r="C41" s="155"/>
      <c r="D41" s="104"/>
      <c r="E41" s="104"/>
      <c r="F41" s="104"/>
      <c r="G41" s="104"/>
      <c r="H41" s="104"/>
      <c r="I41" s="104"/>
      <c r="J41" s="104"/>
      <c r="K41" s="104"/>
      <c r="L41" s="104"/>
      <c r="M41" s="147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"/>
      <c r="AC41" s="104"/>
      <c r="AD41" s="10"/>
      <c r="AE41" s="147"/>
      <c r="AF41" s="104"/>
      <c r="AG41" s="104"/>
      <c r="AH41" s="104"/>
      <c r="AI41" s="104"/>
      <c r="AJ41" s="104"/>
      <c r="AK41" s="104"/>
      <c r="AL41" s="104"/>
      <c r="AM41" s="104"/>
      <c r="AN41" s="104"/>
      <c r="AO41" s="104"/>
      <c r="AP41" s="104"/>
      <c r="AQ41" s="104"/>
      <c r="AR41" s="104"/>
      <c r="AS41" s="104"/>
      <c r="AT41" s="104"/>
      <c r="AU41" s="104"/>
      <c r="AV41" s="104"/>
      <c r="AW41" s="104"/>
      <c r="AX41" s="104"/>
      <c r="AY41" s="104"/>
      <c r="AZ41" s="104"/>
      <c r="BA41" s="104"/>
      <c r="BB41" s="104"/>
      <c r="BC41" s="104"/>
      <c r="BD41" s="104"/>
      <c r="BE41" s="104"/>
      <c r="BF41" s="104"/>
      <c r="BG41" s="104"/>
      <c r="BH41" s="104"/>
      <c r="BI41" s="104"/>
      <c r="BJ41" s="104"/>
      <c r="BK41" s="104"/>
      <c r="BL41" s="104"/>
      <c r="BM41" s="104"/>
      <c r="BN41" s="104"/>
      <c r="BO41" s="104"/>
      <c r="BP41" s="104"/>
      <c r="BQ41" s="104"/>
    </row>
    <row r="42" spans="1:69">
      <c r="A42" s="104"/>
      <c r="B42" s="104"/>
      <c r="C42" s="155"/>
      <c r="D42" s="104"/>
      <c r="E42" s="104"/>
      <c r="F42" s="104"/>
      <c r="G42" s="104"/>
      <c r="H42" s="104"/>
      <c r="I42" s="104"/>
      <c r="J42" s="104"/>
      <c r="K42" s="104"/>
      <c r="L42" s="104"/>
      <c r="M42" s="147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"/>
      <c r="AC42" s="104"/>
      <c r="AD42" s="10"/>
      <c r="AE42" s="147"/>
      <c r="AF42" s="104"/>
      <c r="AG42" s="104"/>
      <c r="AH42" s="104"/>
      <c r="AI42" s="104"/>
      <c r="AJ42" s="104"/>
      <c r="AK42" s="104"/>
      <c r="AL42" s="104"/>
      <c r="AM42" s="104"/>
      <c r="AN42" s="104"/>
      <c r="AO42" s="104"/>
      <c r="AP42" s="104"/>
      <c r="AQ42" s="104"/>
      <c r="AR42" s="104"/>
      <c r="AS42" s="104"/>
      <c r="AT42" s="104"/>
      <c r="AU42" s="104"/>
      <c r="AV42" s="104"/>
      <c r="AW42" s="104"/>
      <c r="AX42" s="104"/>
      <c r="AY42" s="104"/>
      <c r="AZ42" s="104"/>
      <c r="BA42" s="104"/>
      <c r="BB42" s="104"/>
      <c r="BC42" s="104"/>
      <c r="BD42" s="104"/>
      <c r="BE42" s="104"/>
      <c r="BF42" s="104"/>
      <c r="BG42" s="104"/>
      <c r="BH42" s="104"/>
      <c r="BI42" s="104"/>
      <c r="BJ42" s="104"/>
      <c r="BK42" s="104"/>
      <c r="BL42" s="104"/>
      <c r="BM42" s="104"/>
      <c r="BN42" s="104"/>
      <c r="BO42" s="104"/>
      <c r="BP42" s="104"/>
      <c r="BQ42" s="104"/>
    </row>
    <row r="43" spans="1:69">
      <c r="A43" s="104"/>
      <c r="B43" s="104"/>
      <c r="C43" s="155"/>
      <c r="D43" s="104"/>
      <c r="E43" s="104"/>
      <c r="F43" s="104"/>
      <c r="G43" s="104"/>
      <c r="H43" s="104"/>
      <c r="I43" s="104"/>
      <c r="J43" s="104"/>
      <c r="K43" s="104"/>
      <c r="L43" s="104"/>
      <c r="M43" s="147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"/>
      <c r="AC43" s="104"/>
      <c r="AD43" s="10"/>
      <c r="AE43" s="147"/>
      <c r="AF43" s="104"/>
      <c r="AG43" s="104"/>
      <c r="AH43" s="104"/>
      <c r="AI43" s="104"/>
      <c r="AJ43" s="104"/>
      <c r="AK43" s="104"/>
      <c r="AL43" s="104"/>
      <c r="AM43" s="104"/>
      <c r="AN43" s="104"/>
      <c r="AO43" s="104"/>
      <c r="AP43" s="104"/>
      <c r="AQ43" s="104"/>
      <c r="AR43" s="104"/>
      <c r="AS43" s="104"/>
      <c r="AT43" s="104"/>
      <c r="AU43" s="104"/>
      <c r="AV43" s="104"/>
      <c r="AW43" s="104"/>
      <c r="AX43" s="104"/>
      <c r="AY43" s="104"/>
      <c r="AZ43" s="104"/>
      <c r="BA43" s="104"/>
      <c r="BB43" s="104"/>
      <c r="BC43" s="104"/>
      <c r="BD43" s="104"/>
      <c r="BE43" s="104"/>
      <c r="BF43" s="104"/>
      <c r="BG43" s="104"/>
      <c r="BH43" s="104"/>
      <c r="BI43" s="104"/>
      <c r="BJ43" s="104"/>
      <c r="BK43" s="104"/>
      <c r="BL43" s="104"/>
      <c r="BM43" s="104"/>
      <c r="BN43" s="104"/>
      <c r="BO43" s="104"/>
      <c r="BP43" s="104"/>
      <c r="BQ43" s="104"/>
    </row>
    <row r="44" spans="1:69">
      <c r="A44" s="104"/>
      <c r="B44" s="104"/>
      <c r="C44" s="155"/>
      <c r="D44" s="104"/>
      <c r="E44" s="104"/>
      <c r="F44" s="104"/>
      <c r="G44" s="104"/>
      <c r="H44" s="104"/>
      <c r="I44" s="104"/>
      <c r="J44" s="104"/>
      <c r="K44" s="104"/>
      <c r="L44" s="104"/>
      <c r="M44" s="147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"/>
      <c r="AC44" s="104"/>
      <c r="AD44" s="10"/>
      <c r="AE44" s="147"/>
      <c r="AF44" s="104"/>
      <c r="AG44" s="104"/>
      <c r="AH44" s="104"/>
      <c r="AI44" s="104"/>
      <c r="AJ44" s="104"/>
      <c r="AK44" s="104"/>
      <c r="AL44" s="104"/>
      <c r="AM44" s="104"/>
      <c r="AN44" s="104"/>
      <c r="AO44" s="104"/>
      <c r="AP44" s="104"/>
      <c r="AQ44" s="104"/>
      <c r="AR44" s="104"/>
      <c r="AS44" s="104"/>
      <c r="AT44" s="104"/>
      <c r="AU44" s="104"/>
      <c r="AV44" s="104"/>
      <c r="AW44" s="104"/>
      <c r="AX44" s="104"/>
      <c r="AY44" s="104"/>
      <c r="AZ44" s="104"/>
      <c r="BA44" s="104"/>
      <c r="BB44" s="104"/>
      <c r="BC44" s="104"/>
      <c r="BD44" s="104"/>
      <c r="BE44" s="104"/>
      <c r="BF44" s="104"/>
      <c r="BG44" s="104"/>
      <c r="BH44" s="104"/>
      <c r="BI44" s="104"/>
      <c r="BJ44" s="104"/>
      <c r="BK44" s="104"/>
      <c r="BL44" s="104"/>
      <c r="BM44" s="104"/>
      <c r="BN44" s="104"/>
      <c r="BO44" s="104"/>
      <c r="BP44" s="104"/>
      <c r="BQ44" s="104"/>
    </row>
    <row r="45" spans="1:69">
      <c r="A45" s="104"/>
      <c r="B45" s="104"/>
      <c r="C45" s="155"/>
      <c r="D45" s="104"/>
      <c r="E45" s="104"/>
      <c r="F45" s="104"/>
      <c r="G45" s="104"/>
      <c r="H45" s="104"/>
      <c r="I45" s="104"/>
      <c r="J45" s="104"/>
      <c r="K45" s="104"/>
      <c r="L45" s="104"/>
      <c r="M45" s="147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"/>
      <c r="AC45" s="104"/>
      <c r="AD45" s="10"/>
      <c r="AE45" s="147"/>
      <c r="AF45" s="104"/>
      <c r="AG45" s="104"/>
      <c r="AH45" s="104"/>
      <c r="AI45" s="104"/>
      <c r="AJ45" s="104"/>
      <c r="AK45" s="104"/>
      <c r="AL45" s="104"/>
      <c r="AM45" s="104"/>
      <c r="AN45" s="104"/>
      <c r="AO45" s="104"/>
      <c r="AP45" s="104"/>
      <c r="AQ45" s="104"/>
      <c r="AR45" s="104"/>
      <c r="AS45" s="104"/>
      <c r="AT45" s="104"/>
      <c r="AU45" s="104"/>
      <c r="AV45" s="104"/>
      <c r="AW45" s="104"/>
      <c r="AX45" s="104"/>
      <c r="AY45" s="104"/>
      <c r="AZ45" s="104"/>
      <c r="BA45" s="104"/>
      <c r="BB45" s="104"/>
      <c r="BC45" s="104"/>
      <c r="BD45" s="104"/>
      <c r="BE45" s="104"/>
      <c r="BF45" s="104"/>
      <c r="BG45" s="104"/>
      <c r="BH45" s="104"/>
      <c r="BI45" s="104"/>
      <c r="BJ45" s="104"/>
      <c r="BK45" s="104"/>
      <c r="BL45" s="104"/>
      <c r="BM45" s="104"/>
      <c r="BN45" s="104"/>
      <c r="BO45" s="104"/>
      <c r="BP45" s="104"/>
      <c r="BQ45" s="104"/>
    </row>
    <row r="46" spans="1:69">
      <c r="A46" s="104"/>
      <c r="B46" s="104"/>
      <c r="C46" s="155"/>
      <c r="D46" s="104"/>
      <c r="E46" s="104"/>
      <c r="F46" s="104"/>
      <c r="G46" s="104"/>
      <c r="H46" s="104"/>
      <c r="I46" s="104"/>
      <c r="J46" s="104"/>
      <c r="K46" s="104"/>
      <c r="L46" s="104"/>
      <c r="M46" s="147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"/>
      <c r="AC46" s="104"/>
      <c r="AD46" s="10"/>
      <c r="AE46" s="147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P46" s="104"/>
      <c r="AQ46" s="104"/>
      <c r="AR46" s="104"/>
      <c r="AS46" s="104"/>
      <c r="AT46" s="104"/>
      <c r="AU46" s="104"/>
      <c r="AV46" s="104"/>
      <c r="AW46" s="104"/>
      <c r="AX46" s="104"/>
      <c r="AY46" s="104"/>
      <c r="AZ46" s="104"/>
      <c r="BA46" s="104"/>
      <c r="BB46" s="104"/>
      <c r="BC46" s="104"/>
      <c r="BD46" s="104"/>
      <c r="BE46" s="104"/>
      <c r="BF46" s="104"/>
      <c r="BG46" s="104"/>
      <c r="BH46" s="104"/>
      <c r="BI46" s="104"/>
      <c r="BJ46" s="104"/>
      <c r="BK46" s="104"/>
      <c r="BL46" s="104"/>
      <c r="BM46" s="104"/>
      <c r="BN46" s="104"/>
      <c r="BO46" s="104"/>
      <c r="BP46" s="104"/>
      <c r="BQ46" s="104"/>
    </row>
    <row r="47" spans="1:69">
      <c r="A47" s="104"/>
      <c r="B47" s="104"/>
      <c r="C47" s="155"/>
      <c r="D47" s="104"/>
      <c r="E47" s="104"/>
      <c r="F47" s="104"/>
      <c r="G47" s="104"/>
      <c r="H47" s="104"/>
      <c r="I47" s="104"/>
      <c r="J47" s="104"/>
      <c r="K47" s="104"/>
      <c r="L47" s="104"/>
      <c r="M47" s="147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"/>
      <c r="AC47" s="104"/>
      <c r="AD47" s="10"/>
      <c r="AE47" s="147"/>
      <c r="AF47" s="104"/>
      <c r="AG47" s="104"/>
      <c r="AH47" s="104"/>
      <c r="AI47" s="104"/>
      <c r="AJ47" s="104"/>
      <c r="AK47" s="104"/>
      <c r="AL47" s="104"/>
      <c r="AM47" s="104"/>
      <c r="AN47" s="104"/>
      <c r="AO47" s="104"/>
      <c r="AP47" s="104"/>
      <c r="AQ47" s="104"/>
      <c r="AR47" s="104"/>
      <c r="AS47" s="104"/>
      <c r="AT47" s="104"/>
      <c r="AU47" s="104"/>
      <c r="AV47" s="104"/>
      <c r="AW47" s="104"/>
      <c r="AX47" s="104"/>
      <c r="AY47" s="104"/>
      <c r="AZ47" s="104"/>
      <c r="BA47" s="104"/>
      <c r="BB47" s="104"/>
      <c r="BC47" s="104"/>
      <c r="BD47" s="104"/>
      <c r="BE47" s="104"/>
      <c r="BF47" s="104"/>
      <c r="BG47" s="104"/>
      <c r="BH47" s="104"/>
      <c r="BI47" s="104"/>
      <c r="BJ47" s="104"/>
      <c r="BK47" s="104"/>
      <c r="BL47" s="104"/>
      <c r="BM47" s="104"/>
      <c r="BN47" s="104"/>
      <c r="BO47" s="104"/>
      <c r="BP47" s="104"/>
      <c r="BQ47" s="104"/>
    </row>
    <row r="48" spans="1:69">
      <c r="A48" s="104"/>
      <c r="B48" s="104"/>
      <c r="C48" s="155"/>
      <c r="D48" s="104"/>
      <c r="E48" s="104"/>
      <c r="F48" s="104"/>
      <c r="G48" s="104"/>
      <c r="H48" s="104"/>
      <c r="I48" s="104"/>
      <c r="J48" s="104"/>
      <c r="K48" s="104"/>
      <c r="L48" s="104"/>
      <c r="M48" s="147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"/>
      <c r="AC48" s="104"/>
      <c r="AD48" s="10"/>
      <c r="AE48" s="147"/>
      <c r="AF48" s="104"/>
      <c r="AG48" s="104"/>
      <c r="AH48" s="104"/>
      <c r="AI48" s="104"/>
      <c r="AJ48" s="104"/>
      <c r="AK48" s="104"/>
      <c r="AL48" s="104"/>
      <c r="AM48" s="104"/>
      <c r="AN48" s="104"/>
      <c r="AO48" s="104"/>
      <c r="AP48" s="104"/>
      <c r="AQ48" s="104"/>
      <c r="AR48" s="104"/>
      <c r="AS48" s="104"/>
      <c r="AT48" s="104"/>
      <c r="AU48" s="104"/>
      <c r="AV48" s="104"/>
      <c r="AW48" s="104"/>
      <c r="AX48" s="104"/>
      <c r="AY48" s="104"/>
      <c r="AZ48" s="104"/>
      <c r="BA48" s="104"/>
      <c r="BB48" s="104"/>
      <c r="BC48" s="104"/>
      <c r="BD48" s="104"/>
      <c r="BE48" s="104"/>
      <c r="BF48" s="104"/>
      <c r="BG48" s="104"/>
      <c r="BH48" s="104"/>
      <c r="BI48" s="104"/>
      <c r="BJ48" s="104"/>
      <c r="BK48" s="104"/>
      <c r="BL48" s="104"/>
      <c r="BM48" s="104"/>
      <c r="BN48" s="104"/>
      <c r="BO48" s="104"/>
      <c r="BP48" s="104"/>
      <c r="BQ48" s="104"/>
    </row>
    <row r="49" spans="1:69">
      <c r="A49" s="104"/>
      <c r="B49" s="104"/>
      <c r="C49" s="155"/>
      <c r="D49" s="104"/>
      <c r="E49" s="104"/>
      <c r="F49" s="104"/>
      <c r="G49" s="104"/>
      <c r="H49" s="104"/>
      <c r="I49" s="104"/>
      <c r="J49" s="104"/>
      <c r="K49" s="104"/>
      <c r="L49" s="104"/>
      <c r="M49" s="147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"/>
      <c r="AC49" s="104"/>
      <c r="AD49" s="10"/>
      <c r="AE49" s="147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/>
      <c r="AR49" s="104"/>
      <c r="AS49" s="104"/>
      <c r="AT49" s="104"/>
      <c r="AU49" s="104"/>
      <c r="AV49" s="104"/>
      <c r="AW49" s="104"/>
      <c r="AX49" s="104"/>
      <c r="AY49" s="104"/>
      <c r="AZ49" s="104"/>
      <c r="BA49" s="104"/>
      <c r="BB49" s="104"/>
      <c r="BC49" s="104"/>
      <c r="BD49" s="104"/>
      <c r="BE49" s="104"/>
      <c r="BF49" s="104"/>
      <c r="BG49" s="104"/>
      <c r="BH49" s="104"/>
      <c r="BI49" s="104"/>
      <c r="BJ49" s="104"/>
      <c r="BK49" s="104"/>
      <c r="BL49" s="104"/>
      <c r="BM49" s="104"/>
      <c r="BN49" s="104"/>
      <c r="BO49" s="104"/>
      <c r="BP49" s="104"/>
      <c r="BQ49" s="104"/>
    </row>
    <row r="50" spans="1:69">
      <c r="A50" s="104"/>
      <c r="B50" s="104"/>
      <c r="C50" s="155"/>
      <c r="D50" s="104"/>
      <c r="E50" s="104"/>
      <c r="F50" s="104"/>
      <c r="G50" s="104"/>
      <c r="H50" s="104"/>
      <c r="I50" s="104"/>
      <c r="J50" s="104"/>
      <c r="K50" s="104"/>
      <c r="L50" s="104"/>
      <c r="M50" s="147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"/>
      <c r="AC50" s="104"/>
      <c r="AD50" s="10"/>
      <c r="AE50" s="147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4"/>
      <c r="AQ50" s="104"/>
      <c r="AR50" s="104"/>
      <c r="AS50" s="104"/>
      <c r="AT50" s="104"/>
      <c r="AU50" s="104"/>
      <c r="AV50" s="104"/>
      <c r="AW50" s="104"/>
      <c r="AX50" s="104"/>
      <c r="AY50" s="104"/>
      <c r="AZ50" s="104"/>
      <c r="BA50" s="104"/>
      <c r="BB50" s="104"/>
      <c r="BC50" s="104"/>
      <c r="BD50" s="104"/>
      <c r="BE50" s="104"/>
      <c r="BF50" s="104"/>
      <c r="BG50" s="104"/>
      <c r="BH50" s="104"/>
      <c r="BI50" s="104"/>
      <c r="BJ50" s="104"/>
      <c r="BK50" s="104"/>
      <c r="BL50" s="104"/>
      <c r="BM50" s="104"/>
      <c r="BN50" s="104"/>
      <c r="BO50" s="104"/>
      <c r="BP50" s="104"/>
      <c r="BQ50" s="104"/>
    </row>
    <row r="51" spans="1:69">
      <c r="A51" s="104"/>
      <c r="B51" s="104"/>
      <c r="C51" s="155"/>
      <c r="D51" s="104"/>
      <c r="E51" s="104"/>
      <c r="F51" s="104"/>
      <c r="G51" s="104"/>
      <c r="H51" s="104"/>
      <c r="I51" s="104"/>
      <c r="J51" s="104"/>
      <c r="K51" s="104"/>
      <c r="L51" s="104"/>
      <c r="M51" s="147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"/>
      <c r="AC51" s="104"/>
      <c r="AD51" s="10"/>
      <c r="AE51" s="147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P51" s="104"/>
      <c r="AQ51" s="104"/>
      <c r="AR51" s="104"/>
      <c r="AS51" s="104"/>
      <c r="AT51" s="104"/>
      <c r="AU51" s="104"/>
      <c r="AV51" s="104"/>
      <c r="AW51" s="104"/>
      <c r="AX51" s="104"/>
      <c r="AY51" s="104"/>
      <c r="AZ51" s="104"/>
      <c r="BA51" s="104"/>
      <c r="BB51" s="104"/>
      <c r="BC51" s="104"/>
      <c r="BD51" s="104"/>
      <c r="BE51" s="104"/>
      <c r="BF51" s="104"/>
      <c r="BG51" s="104"/>
      <c r="BH51" s="104"/>
      <c r="BI51" s="104"/>
      <c r="BJ51" s="104"/>
      <c r="BK51" s="104"/>
      <c r="BL51" s="104"/>
      <c r="BM51" s="104"/>
      <c r="BN51" s="104"/>
      <c r="BO51" s="104"/>
      <c r="BP51" s="104"/>
      <c r="BQ51" s="104"/>
    </row>
    <row r="52" spans="1:69">
      <c r="A52" s="104"/>
      <c r="B52" s="104"/>
      <c r="C52" s="155"/>
      <c r="D52" s="104"/>
      <c r="E52" s="104"/>
      <c r="F52" s="104"/>
      <c r="G52" s="104"/>
      <c r="H52" s="104"/>
      <c r="I52" s="104"/>
      <c r="J52" s="104"/>
      <c r="K52" s="104"/>
      <c r="L52" s="104"/>
      <c r="M52" s="147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"/>
      <c r="AC52" s="104"/>
      <c r="AD52" s="10"/>
      <c r="AE52" s="147"/>
      <c r="AF52" s="104"/>
      <c r="AG52" s="104"/>
      <c r="AH52" s="104"/>
      <c r="AI52" s="104"/>
      <c r="AJ52" s="104"/>
      <c r="AK52" s="104"/>
      <c r="AL52" s="104"/>
      <c r="AM52" s="104"/>
      <c r="AN52" s="104"/>
      <c r="AO52" s="104"/>
      <c r="AP52" s="104"/>
      <c r="AQ52" s="104"/>
      <c r="AR52" s="104"/>
      <c r="AS52" s="104"/>
      <c r="AT52" s="104"/>
      <c r="AU52" s="104"/>
      <c r="AV52" s="104"/>
      <c r="AW52" s="104"/>
      <c r="AX52" s="104"/>
      <c r="AY52" s="104"/>
      <c r="AZ52" s="104"/>
      <c r="BA52" s="104"/>
      <c r="BB52" s="104"/>
      <c r="BC52" s="104"/>
      <c r="BD52" s="104"/>
      <c r="BE52" s="104"/>
      <c r="BF52" s="104"/>
      <c r="BG52" s="104"/>
      <c r="BH52" s="104"/>
      <c r="BI52" s="104"/>
      <c r="BJ52" s="104"/>
      <c r="BK52" s="104"/>
      <c r="BL52" s="104"/>
      <c r="BM52" s="104"/>
      <c r="BN52" s="104"/>
      <c r="BO52" s="104"/>
      <c r="BP52" s="104"/>
      <c r="BQ52" s="104"/>
    </row>
    <row r="53" spans="1:69">
      <c r="A53" s="104"/>
      <c r="B53" s="104"/>
      <c r="C53" s="155"/>
      <c r="D53" s="104"/>
      <c r="E53" s="104"/>
      <c r="F53" s="104"/>
      <c r="G53" s="104"/>
      <c r="H53" s="104"/>
      <c r="I53" s="104"/>
      <c r="J53" s="104"/>
      <c r="K53" s="104"/>
      <c r="L53" s="104"/>
      <c r="M53" s="147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"/>
      <c r="AC53" s="104"/>
      <c r="AD53" s="10"/>
      <c r="AE53" s="147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P53" s="104"/>
      <c r="AQ53" s="104"/>
      <c r="AR53" s="104"/>
      <c r="AS53" s="104"/>
      <c r="AT53" s="104"/>
      <c r="AU53" s="104"/>
      <c r="AV53" s="104"/>
      <c r="AW53" s="104"/>
      <c r="AX53" s="104"/>
      <c r="AY53" s="104"/>
      <c r="AZ53" s="104"/>
      <c r="BA53" s="104"/>
      <c r="BB53" s="104"/>
      <c r="BC53" s="104"/>
      <c r="BD53" s="104"/>
      <c r="BE53" s="104"/>
      <c r="BF53" s="104"/>
      <c r="BG53" s="104"/>
      <c r="BH53" s="104"/>
      <c r="BI53" s="104"/>
      <c r="BJ53" s="104"/>
      <c r="BK53" s="104"/>
      <c r="BL53" s="104"/>
      <c r="BM53" s="104"/>
      <c r="BN53" s="104"/>
      <c r="BO53" s="104"/>
      <c r="BP53" s="104"/>
      <c r="BQ53" s="104"/>
    </row>
    <row r="54" spans="1:69">
      <c r="A54" s="104"/>
      <c r="B54" s="104"/>
      <c r="C54" s="155"/>
      <c r="D54" s="104"/>
      <c r="E54" s="104"/>
      <c r="F54" s="104"/>
      <c r="G54" s="104"/>
      <c r="H54" s="104"/>
      <c r="I54" s="104"/>
      <c r="J54" s="104"/>
      <c r="K54" s="104"/>
      <c r="L54" s="104"/>
      <c r="M54" s="147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"/>
      <c r="AC54" s="104"/>
      <c r="AD54" s="10"/>
      <c r="AE54" s="147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  <c r="AR54" s="104"/>
      <c r="AS54" s="104"/>
      <c r="AT54" s="104"/>
      <c r="AU54" s="104"/>
      <c r="AV54" s="104"/>
      <c r="AW54" s="104"/>
      <c r="AX54" s="104"/>
      <c r="AY54" s="104"/>
      <c r="AZ54" s="104"/>
      <c r="BA54" s="104"/>
      <c r="BB54" s="104"/>
      <c r="BC54" s="104"/>
      <c r="BD54" s="104"/>
      <c r="BE54" s="104"/>
      <c r="BF54" s="104"/>
      <c r="BG54" s="104"/>
      <c r="BH54" s="104"/>
      <c r="BI54" s="104"/>
      <c r="BJ54" s="104"/>
      <c r="BK54" s="104"/>
      <c r="BL54" s="104"/>
      <c r="BM54" s="104"/>
      <c r="BN54" s="104"/>
      <c r="BO54" s="104"/>
      <c r="BP54" s="104"/>
      <c r="BQ54" s="104"/>
    </row>
    <row r="55" spans="1:69">
      <c r="A55" s="104"/>
      <c r="B55" s="104"/>
      <c r="C55" s="155"/>
      <c r="D55" s="104"/>
      <c r="E55" s="104"/>
      <c r="F55" s="104"/>
      <c r="G55" s="104"/>
      <c r="H55" s="104"/>
      <c r="I55" s="104"/>
      <c r="J55" s="104"/>
      <c r="K55" s="104"/>
      <c r="L55" s="104"/>
      <c r="M55" s="147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"/>
      <c r="AC55" s="104"/>
      <c r="AD55" s="10"/>
      <c r="AE55" s="147"/>
      <c r="AF55" s="104"/>
      <c r="AG55" s="104"/>
      <c r="AH55" s="104"/>
      <c r="AI55" s="104"/>
      <c r="AJ55" s="104"/>
      <c r="AK55" s="104"/>
      <c r="AL55" s="104"/>
      <c r="AM55" s="104"/>
      <c r="AN55" s="104"/>
      <c r="AO55" s="104"/>
      <c r="AP55" s="104"/>
      <c r="AQ55" s="104"/>
      <c r="AR55" s="104"/>
      <c r="AS55" s="104"/>
      <c r="AT55" s="104"/>
      <c r="AU55" s="104"/>
      <c r="AV55" s="104"/>
      <c r="AW55" s="104"/>
      <c r="AX55" s="104"/>
      <c r="AY55" s="104"/>
      <c r="AZ55" s="104"/>
      <c r="BA55" s="104"/>
      <c r="BB55" s="104"/>
      <c r="BC55" s="104"/>
      <c r="BD55" s="104"/>
      <c r="BE55" s="104"/>
      <c r="BF55" s="104"/>
      <c r="BG55" s="104"/>
      <c r="BH55" s="104"/>
      <c r="BI55" s="104"/>
      <c r="BJ55" s="104"/>
      <c r="BK55" s="104"/>
      <c r="BL55" s="104"/>
      <c r="BM55" s="104"/>
      <c r="BN55" s="104"/>
      <c r="BO55" s="104"/>
      <c r="BP55" s="104"/>
      <c r="BQ55" s="104"/>
    </row>
    <row r="56" spans="1:69">
      <c r="A56" s="104"/>
      <c r="B56" s="104"/>
      <c r="C56" s="155"/>
      <c r="D56" s="104"/>
      <c r="E56" s="104"/>
      <c r="F56" s="104"/>
      <c r="G56" s="104"/>
      <c r="H56" s="104"/>
      <c r="I56" s="104"/>
      <c r="J56" s="104"/>
      <c r="K56" s="104"/>
      <c r="L56" s="104"/>
      <c r="M56" s="147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"/>
      <c r="AC56" s="104"/>
      <c r="AD56" s="10"/>
      <c r="AE56" s="147"/>
      <c r="AF56" s="104"/>
      <c r="AG56" s="104"/>
      <c r="AH56" s="104"/>
      <c r="AI56" s="104"/>
      <c r="AJ56" s="104"/>
      <c r="AK56" s="104"/>
      <c r="AL56" s="104"/>
      <c r="AM56" s="104"/>
      <c r="AN56" s="104"/>
      <c r="AO56" s="104"/>
      <c r="AP56" s="104"/>
      <c r="AQ56" s="104"/>
      <c r="AR56" s="104"/>
      <c r="AS56" s="104"/>
      <c r="AT56" s="104"/>
      <c r="AU56" s="104"/>
      <c r="AV56" s="104"/>
      <c r="AW56" s="104"/>
      <c r="AX56" s="104"/>
      <c r="AY56" s="104"/>
      <c r="AZ56" s="104"/>
      <c r="BA56" s="104"/>
      <c r="BB56" s="104"/>
      <c r="BC56" s="104"/>
      <c r="BD56" s="104"/>
      <c r="BE56" s="104"/>
      <c r="BF56" s="104"/>
      <c r="BG56" s="104"/>
      <c r="BH56" s="104"/>
      <c r="BI56" s="104"/>
      <c r="BJ56" s="104"/>
      <c r="BK56" s="104"/>
      <c r="BL56" s="104"/>
      <c r="BM56" s="104"/>
      <c r="BN56" s="104"/>
      <c r="BO56" s="104"/>
      <c r="BP56" s="104"/>
      <c r="BQ56" s="104"/>
    </row>
    <row r="57" spans="1:69">
      <c r="A57" s="104"/>
      <c r="B57" s="104"/>
      <c r="C57" s="155"/>
      <c r="D57" s="104"/>
      <c r="E57" s="104"/>
      <c r="F57" s="104"/>
      <c r="G57" s="104"/>
      <c r="H57" s="104"/>
      <c r="I57" s="104"/>
      <c r="J57" s="104"/>
      <c r="K57" s="104"/>
      <c r="L57" s="104"/>
      <c r="M57" s="147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"/>
      <c r="AC57" s="104"/>
      <c r="AD57" s="10"/>
      <c r="AE57" s="147"/>
      <c r="AF57" s="104"/>
      <c r="AG57" s="104"/>
      <c r="AH57" s="104"/>
      <c r="AI57" s="104"/>
      <c r="AJ57" s="104"/>
      <c r="AK57" s="104"/>
      <c r="AL57" s="104"/>
      <c r="AM57" s="104"/>
      <c r="AN57" s="104"/>
      <c r="AO57" s="104"/>
      <c r="AP57" s="104"/>
      <c r="AQ57" s="104"/>
      <c r="AR57" s="104"/>
      <c r="AS57" s="104"/>
      <c r="AT57" s="104"/>
      <c r="AU57" s="104"/>
      <c r="AV57" s="104"/>
      <c r="AW57" s="104"/>
      <c r="AX57" s="104"/>
      <c r="AY57" s="104"/>
      <c r="AZ57" s="104"/>
      <c r="BA57" s="104"/>
      <c r="BB57" s="104"/>
      <c r="BC57" s="104"/>
      <c r="BD57" s="104"/>
      <c r="BE57" s="104"/>
      <c r="BF57" s="104"/>
      <c r="BG57" s="104"/>
      <c r="BH57" s="104"/>
      <c r="BI57" s="104"/>
      <c r="BJ57" s="104"/>
      <c r="BK57" s="104"/>
      <c r="BL57" s="104"/>
      <c r="BM57" s="104"/>
      <c r="BN57" s="104"/>
      <c r="BO57" s="104"/>
      <c r="BP57" s="104"/>
      <c r="BQ57" s="104"/>
    </row>
    <row r="58" spans="1:69">
      <c r="A58" s="104"/>
      <c r="B58" s="104"/>
      <c r="C58" s="155"/>
      <c r="D58" s="104"/>
      <c r="E58" s="104"/>
      <c r="F58" s="104"/>
      <c r="G58" s="104"/>
      <c r="H58" s="104"/>
      <c r="I58" s="104"/>
      <c r="J58" s="104"/>
      <c r="K58" s="104"/>
      <c r="L58" s="104"/>
      <c r="M58" s="147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"/>
      <c r="AC58" s="104"/>
      <c r="AD58" s="10"/>
      <c r="AE58" s="147"/>
      <c r="AF58" s="104"/>
      <c r="AG58" s="104"/>
      <c r="AH58" s="104"/>
      <c r="AI58" s="104"/>
      <c r="AJ58" s="104"/>
      <c r="AK58" s="104"/>
      <c r="AL58" s="104"/>
      <c r="AM58" s="104"/>
      <c r="AN58" s="104"/>
      <c r="AO58" s="104"/>
      <c r="AP58" s="104"/>
      <c r="AQ58" s="104"/>
      <c r="AR58" s="104"/>
      <c r="AS58" s="104"/>
      <c r="AT58" s="104"/>
      <c r="AU58" s="104"/>
      <c r="AV58" s="104"/>
      <c r="AW58" s="104"/>
      <c r="AX58" s="104"/>
      <c r="AY58" s="104"/>
      <c r="AZ58" s="104"/>
      <c r="BA58" s="104"/>
      <c r="BB58" s="104"/>
      <c r="BC58" s="104"/>
      <c r="BD58" s="104"/>
      <c r="BE58" s="104"/>
      <c r="BF58" s="104"/>
      <c r="BG58" s="104"/>
      <c r="BH58" s="104"/>
      <c r="BI58" s="104"/>
      <c r="BJ58" s="104"/>
      <c r="BK58" s="104"/>
      <c r="BL58" s="104"/>
      <c r="BM58" s="104"/>
      <c r="BN58" s="104"/>
      <c r="BO58" s="104"/>
      <c r="BP58" s="104"/>
      <c r="BQ58" s="104"/>
    </row>
    <row r="59" spans="1:69">
      <c r="A59" s="104"/>
      <c r="B59" s="104"/>
      <c r="C59" s="155"/>
      <c r="D59" s="104"/>
      <c r="E59" s="104"/>
      <c r="F59" s="104"/>
      <c r="G59" s="104"/>
      <c r="H59" s="104"/>
      <c r="I59" s="104"/>
      <c r="J59" s="104"/>
      <c r="K59" s="104"/>
      <c r="L59" s="104"/>
      <c r="M59" s="147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"/>
      <c r="AC59" s="104"/>
      <c r="AD59" s="10"/>
      <c r="AE59" s="147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  <c r="AR59" s="104"/>
      <c r="AS59" s="104"/>
      <c r="AT59" s="104"/>
      <c r="AU59" s="104"/>
      <c r="AV59" s="104"/>
      <c r="AW59" s="104"/>
      <c r="AX59" s="104"/>
      <c r="AY59" s="104"/>
      <c r="AZ59" s="104"/>
      <c r="BA59" s="104"/>
      <c r="BB59" s="104"/>
      <c r="BC59" s="104"/>
      <c r="BD59" s="104"/>
      <c r="BE59" s="104"/>
      <c r="BF59" s="104"/>
      <c r="BG59" s="104"/>
      <c r="BH59" s="104"/>
      <c r="BI59" s="104"/>
      <c r="BJ59" s="104"/>
      <c r="BK59" s="104"/>
      <c r="BL59" s="104"/>
      <c r="BM59" s="104"/>
      <c r="BN59" s="104"/>
      <c r="BO59" s="104"/>
      <c r="BP59" s="104"/>
      <c r="BQ59" s="104"/>
    </row>
    <row r="60" spans="1:69">
      <c r="A60" s="104"/>
      <c r="B60" s="104"/>
      <c r="C60" s="155"/>
      <c r="D60" s="104"/>
      <c r="E60" s="104"/>
      <c r="F60" s="104"/>
      <c r="G60" s="104"/>
      <c r="H60" s="104"/>
      <c r="I60" s="104"/>
      <c r="J60" s="104"/>
      <c r="K60" s="104"/>
      <c r="L60" s="104"/>
      <c r="M60" s="147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"/>
      <c r="AC60" s="104"/>
      <c r="AD60" s="10"/>
      <c r="AE60" s="147"/>
      <c r="AF60" s="104"/>
      <c r="AG60" s="104"/>
      <c r="AH60" s="104"/>
      <c r="AI60" s="104"/>
      <c r="AJ60" s="104"/>
      <c r="AK60" s="104"/>
      <c r="AL60" s="104"/>
      <c r="AM60" s="104"/>
      <c r="AN60" s="104"/>
      <c r="AO60" s="104"/>
      <c r="AP60" s="104"/>
      <c r="AQ60" s="104"/>
      <c r="AR60" s="104"/>
      <c r="AS60" s="104"/>
      <c r="AT60" s="104"/>
      <c r="AU60" s="104"/>
      <c r="AV60" s="104"/>
      <c r="AW60" s="104"/>
      <c r="AX60" s="104"/>
      <c r="AY60" s="104"/>
      <c r="AZ60" s="104"/>
      <c r="BA60" s="104"/>
      <c r="BB60" s="104"/>
      <c r="BC60" s="104"/>
      <c r="BD60" s="104"/>
      <c r="BE60" s="104"/>
      <c r="BF60" s="104"/>
      <c r="BG60" s="104"/>
      <c r="BH60" s="104"/>
      <c r="BI60" s="104"/>
      <c r="BJ60" s="104"/>
      <c r="BK60" s="104"/>
      <c r="BL60" s="104"/>
      <c r="BM60" s="104"/>
      <c r="BN60" s="104"/>
      <c r="BO60" s="104"/>
      <c r="BP60" s="104"/>
      <c r="BQ60" s="104"/>
    </row>
    <row r="61" spans="1:69">
      <c r="A61" s="104"/>
      <c r="B61" s="104"/>
      <c r="C61" s="155"/>
      <c r="D61" s="104"/>
      <c r="E61" s="104"/>
      <c r="F61" s="104"/>
      <c r="G61" s="104"/>
      <c r="H61" s="104"/>
      <c r="I61" s="104"/>
      <c r="J61" s="104"/>
      <c r="K61" s="104"/>
      <c r="L61" s="104"/>
      <c r="M61" s="147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"/>
      <c r="AC61" s="104"/>
      <c r="AD61" s="10"/>
      <c r="AE61" s="147"/>
      <c r="AF61" s="104"/>
      <c r="AG61" s="104"/>
      <c r="AH61" s="104"/>
      <c r="AI61" s="104"/>
      <c r="AJ61" s="104"/>
      <c r="AK61" s="104"/>
      <c r="AL61" s="104"/>
      <c r="AM61" s="104"/>
      <c r="AN61" s="104"/>
      <c r="AO61" s="104"/>
      <c r="AP61" s="104"/>
      <c r="AQ61" s="104"/>
      <c r="AR61" s="104"/>
      <c r="AS61" s="104"/>
      <c r="AT61" s="104"/>
      <c r="AU61" s="104"/>
      <c r="AV61" s="104"/>
      <c r="AW61" s="104"/>
      <c r="AX61" s="104"/>
      <c r="AY61" s="104"/>
      <c r="AZ61" s="104"/>
      <c r="BA61" s="104"/>
      <c r="BB61" s="104"/>
      <c r="BC61" s="104"/>
      <c r="BD61" s="104"/>
      <c r="BE61" s="104"/>
      <c r="BF61" s="104"/>
      <c r="BG61" s="104"/>
      <c r="BH61" s="104"/>
      <c r="BI61" s="104"/>
      <c r="BJ61" s="104"/>
      <c r="BK61" s="104"/>
      <c r="BL61" s="104"/>
      <c r="BM61" s="104"/>
      <c r="BN61" s="104"/>
      <c r="BO61" s="104"/>
      <c r="BP61" s="104"/>
      <c r="BQ61" s="104"/>
    </row>
    <row r="62" spans="1:69">
      <c r="A62" s="104"/>
      <c r="B62" s="104"/>
      <c r="C62" s="155"/>
      <c r="D62" s="104"/>
      <c r="E62" s="104"/>
      <c r="F62" s="104"/>
      <c r="G62" s="104"/>
      <c r="H62" s="104"/>
      <c r="I62" s="104"/>
      <c r="J62" s="104"/>
      <c r="K62" s="104"/>
      <c r="L62" s="104"/>
      <c r="M62" s="147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"/>
      <c r="AC62" s="104"/>
      <c r="AD62" s="10"/>
      <c r="AE62" s="147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/>
      <c r="AS62" s="104"/>
      <c r="AT62" s="104"/>
      <c r="AU62" s="104"/>
      <c r="AV62" s="104"/>
      <c r="AW62" s="104"/>
      <c r="AX62" s="104"/>
      <c r="AY62" s="104"/>
      <c r="AZ62" s="104"/>
      <c r="BA62" s="104"/>
      <c r="BB62" s="104"/>
      <c r="BC62" s="104"/>
      <c r="BD62" s="104"/>
      <c r="BE62" s="104"/>
      <c r="BF62" s="104"/>
      <c r="BG62" s="104"/>
      <c r="BH62" s="104"/>
      <c r="BI62" s="104"/>
      <c r="BJ62" s="104"/>
      <c r="BK62" s="104"/>
      <c r="BL62" s="104"/>
      <c r="BM62" s="104"/>
      <c r="BN62" s="104"/>
      <c r="BO62" s="104"/>
      <c r="BP62" s="104"/>
      <c r="BQ62" s="104"/>
    </row>
    <row r="63" spans="1:69">
      <c r="A63" s="104"/>
      <c r="B63" s="104"/>
      <c r="C63" s="155"/>
      <c r="D63" s="104"/>
      <c r="E63" s="104"/>
      <c r="F63" s="104"/>
      <c r="G63" s="104"/>
      <c r="H63" s="104"/>
      <c r="I63" s="104"/>
      <c r="J63" s="104"/>
      <c r="K63" s="104"/>
      <c r="L63" s="104"/>
      <c r="M63" s="147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"/>
      <c r="AC63" s="104"/>
      <c r="AD63" s="10"/>
      <c r="AE63" s="147"/>
      <c r="AF63" s="104"/>
      <c r="AG63" s="104"/>
      <c r="AH63" s="104"/>
      <c r="AI63" s="104"/>
      <c r="AJ63" s="104"/>
      <c r="AK63" s="104"/>
      <c r="AL63" s="104"/>
      <c r="AM63" s="104"/>
      <c r="AN63" s="104"/>
      <c r="AO63" s="104"/>
      <c r="AP63" s="104"/>
      <c r="AQ63" s="104"/>
      <c r="AR63" s="104"/>
      <c r="AS63" s="104"/>
      <c r="AT63" s="104"/>
      <c r="AU63" s="104"/>
      <c r="AV63" s="104"/>
      <c r="AW63" s="104"/>
      <c r="AX63" s="104"/>
      <c r="AY63" s="104"/>
      <c r="AZ63" s="104"/>
      <c r="BA63" s="104"/>
      <c r="BB63" s="104"/>
      <c r="BC63" s="104"/>
      <c r="BD63" s="104"/>
      <c r="BE63" s="104"/>
      <c r="BF63" s="104"/>
      <c r="BG63" s="104"/>
      <c r="BH63" s="104"/>
      <c r="BI63" s="104"/>
      <c r="BJ63" s="104"/>
      <c r="BK63" s="104"/>
      <c r="BL63" s="104"/>
      <c r="BM63" s="104"/>
      <c r="BN63" s="104"/>
      <c r="BO63" s="104"/>
      <c r="BP63" s="104"/>
      <c r="BQ63" s="104"/>
    </row>
    <row r="64" spans="1:69">
      <c r="A64" s="104"/>
      <c r="B64" s="104"/>
      <c r="C64" s="155"/>
      <c r="D64" s="104"/>
      <c r="E64" s="104"/>
      <c r="F64" s="104"/>
      <c r="G64" s="104"/>
      <c r="H64" s="104"/>
      <c r="I64" s="104"/>
      <c r="J64" s="104"/>
      <c r="K64" s="104"/>
      <c r="L64" s="104"/>
      <c r="M64" s="147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"/>
      <c r="AC64" s="104"/>
      <c r="AD64" s="10"/>
      <c r="AE64" s="147"/>
      <c r="AF64" s="104"/>
      <c r="AG64" s="104"/>
      <c r="AH64" s="104"/>
      <c r="AI64" s="104"/>
      <c r="AJ64" s="104"/>
      <c r="AK64" s="104"/>
      <c r="AL64" s="104"/>
      <c r="AM64" s="104"/>
      <c r="AN64" s="104"/>
      <c r="AO64" s="104"/>
      <c r="AP64" s="104"/>
      <c r="AQ64" s="104"/>
      <c r="AR64" s="104"/>
      <c r="AS64" s="104"/>
      <c r="AT64" s="104"/>
      <c r="AU64" s="104"/>
      <c r="AV64" s="104"/>
      <c r="AW64" s="104"/>
      <c r="AX64" s="104"/>
      <c r="AY64" s="104"/>
      <c r="AZ64" s="104"/>
      <c r="BA64" s="104"/>
      <c r="BB64" s="104"/>
      <c r="BC64" s="104"/>
      <c r="BD64" s="104"/>
      <c r="BE64" s="104"/>
      <c r="BF64" s="104"/>
      <c r="BG64" s="104"/>
      <c r="BH64" s="104"/>
      <c r="BI64" s="104"/>
      <c r="BJ64" s="104"/>
      <c r="BK64" s="104"/>
      <c r="BL64" s="104"/>
      <c r="BM64" s="104"/>
      <c r="BN64" s="104"/>
      <c r="BO64" s="104"/>
      <c r="BP64" s="104"/>
      <c r="BQ64" s="104"/>
    </row>
    <row r="65" spans="1:69">
      <c r="A65" s="104"/>
      <c r="B65" s="104"/>
      <c r="C65" s="155"/>
      <c r="D65" s="104"/>
      <c r="E65" s="104"/>
      <c r="F65" s="104"/>
      <c r="G65" s="104"/>
      <c r="H65" s="104"/>
      <c r="I65" s="104"/>
      <c r="J65" s="104"/>
      <c r="K65" s="104"/>
      <c r="L65" s="104"/>
      <c r="M65" s="147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"/>
      <c r="AC65" s="104"/>
      <c r="AD65" s="10"/>
      <c r="AE65" s="147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04"/>
      <c r="AQ65" s="104"/>
      <c r="AR65" s="104"/>
      <c r="AS65" s="104"/>
      <c r="AT65" s="104"/>
      <c r="AU65" s="104"/>
      <c r="AV65" s="104"/>
      <c r="AW65" s="104"/>
      <c r="AX65" s="104"/>
      <c r="AY65" s="104"/>
      <c r="AZ65" s="104"/>
      <c r="BA65" s="104"/>
      <c r="BB65" s="104"/>
      <c r="BC65" s="104"/>
      <c r="BD65" s="104"/>
      <c r="BE65" s="104"/>
      <c r="BF65" s="104"/>
      <c r="BG65" s="104"/>
      <c r="BH65" s="104"/>
      <c r="BI65" s="104"/>
      <c r="BJ65" s="104"/>
      <c r="BK65" s="104"/>
      <c r="BL65" s="104"/>
      <c r="BM65" s="104"/>
      <c r="BN65" s="104"/>
      <c r="BO65" s="104"/>
      <c r="BP65" s="104"/>
      <c r="BQ65" s="104"/>
    </row>
    <row r="66" spans="1:69">
      <c r="A66" s="104"/>
      <c r="B66" s="104"/>
      <c r="C66" s="155"/>
      <c r="D66" s="104"/>
      <c r="E66" s="104"/>
      <c r="F66" s="104"/>
      <c r="G66" s="104"/>
      <c r="H66" s="104"/>
      <c r="I66" s="104"/>
      <c r="J66" s="104"/>
      <c r="K66" s="104"/>
      <c r="L66" s="104"/>
      <c r="M66" s="147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"/>
      <c r="AC66" s="104"/>
      <c r="AD66" s="10"/>
      <c r="AE66" s="147"/>
      <c r="AF66" s="104"/>
      <c r="AG66" s="104"/>
      <c r="AH66" s="104"/>
      <c r="AI66" s="104"/>
      <c r="AJ66" s="104"/>
      <c r="AK66" s="104"/>
      <c r="AL66" s="104"/>
      <c r="AM66" s="104"/>
      <c r="AN66" s="104"/>
      <c r="AO66" s="104"/>
      <c r="AP66" s="104"/>
      <c r="AQ66" s="104"/>
      <c r="AR66" s="104"/>
      <c r="AS66" s="104"/>
      <c r="AT66" s="104"/>
      <c r="AU66" s="104"/>
      <c r="AV66" s="104"/>
      <c r="AW66" s="104"/>
      <c r="AX66" s="104"/>
      <c r="AY66" s="104"/>
      <c r="AZ66" s="104"/>
      <c r="BA66" s="104"/>
      <c r="BB66" s="104"/>
      <c r="BC66" s="104"/>
      <c r="BD66" s="104"/>
      <c r="BE66" s="104"/>
      <c r="BF66" s="104"/>
      <c r="BG66" s="104"/>
      <c r="BH66" s="104"/>
      <c r="BI66" s="104"/>
      <c r="BJ66" s="104"/>
      <c r="BK66" s="104"/>
      <c r="BL66" s="104"/>
      <c r="BM66" s="104"/>
      <c r="BN66" s="104"/>
      <c r="BO66" s="104"/>
      <c r="BP66" s="104"/>
      <c r="BQ66" s="104"/>
    </row>
    <row r="67" spans="1:69">
      <c r="A67" s="104"/>
      <c r="B67" s="104"/>
      <c r="C67" s="155"/>
      <c r="D67" s="104"/>
      <c r="E67" s="104"/>
      <c r="F67" s="104"/>
      <c r="G67" s="104"/>
      <c r="H67" s="104"/>
      <c r="I67" s="104"/>
      <c r="J67" s="104"/>
      <c r="K67" s="104"/>
      <c r="L67" s="104"/>
      <c r="M67" s="147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"/>
      <c r="AC67" s="104"/>
      <c r="AD67" s="10"/>
      <c r="AE67" s="147"/>
      <c r="AF67" s="104"/>
      <c r="AG67" s="104"/>
      <c r="AH67" s="104"/>
      <c r="AI67" s="104"/>
      <c r="AJ67" s="104"/>
      <c r="AK67" s="104"/>
      <c r="AL67" s="104"/>
      <c r="AM67" s="104"/>
      <c r="AN67" s="104"/>
      <c r="AO67" s="104"/>
      <c r="AP67" s="104"/>
      <c r="AQ67" s="104"/>
      <c r="AR67" s="104"/>
      <c r="AS67" s="104"/>
      <c r="AT67" s="104"/>
      <c r="AU67" s="104"/>
      <c r="AV67" s="104"/>
      <c r="AW67" s="104"/>
      <c r="AX67" s="104"/>
      <c r="AY67" s="104"/>
      <c r="AZ67" s="104"/>
      <c r="BA67" s="104"/>
      <c r="BB67" s="104"/>
      <c r="BC67" s="104"/>
      <c r="BD67" s="104"/>
      <c r="BE67" s="104"/>
      <c r="BF67" s="104"/>
      <c r="BG67" s="104"/>
      <c r="BH67" s="104"/>
      <c r="BI67" s="104"/>
      <c r="BJ67" s="104"/>
      <c r="BK67" s="104"/>
      <c r="BL67" s="104"/>
      <c r="BM67" s="104"/>
      <c r="BN67" s="104"/>
      <c r="BO67" s="104"/>
      <c r="BP67" s="104"/>
      <c r="BQ67" s="104"/>
    </row>
    <row r="68" spans="1:69">
      <c r="A68" s="104"/>
      <c r="B68" s="104"/>
      <c r="C68" s="155"/>
      <c r="D68" s="104"/>
      <c r="E68" s="104"/>
      <c r="F68" s="104"/>
      <c r="G68" s="104"/>
      <c r="H68" s="104"/>
      <c r="I68" s="104"/>
      <c r="J68" s="104"/>
      <c r="K68" s="104"/>
      <c r="L68" s="104"/>
      <c r="M68" s="147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"/>
      <c r="AC68" s="104"/>
      <c r="AD68" s="10"/>
      <c r="AE68" s="147"/>
      <c r="AF68" s="104"/>
      <c r="AG68" s="104"/>
      <c r="AH68" s="104"/>
      <c r="AI68" s="104"/>
      <c r="AJ68" s="104"/>
      <c r="AK68" s="104"/>
      <c r="AL68" s="104"/>
      <c r="AM68" s="104"/>
      <c r="AN68" s="104"/>
      <c r="AO68" s="104"/>
      <c r="AP68" s="104"/>
      <c r="AQ68" s="104"/>
      <c r="AR68" s="104"/>
      <c r="AS68" s="104"/>
      <c r="AT68" s="104"/>
      <c r="AU68" s="104"/>
      <c r="AV68" s="104"/>
      <c r="AW68" s="104"/>
      <c r="AX68" s="104"/>
      <c r="AY68" s="104"/>
      <c r="AZ68" s="104"/>
      <c r="BA68" s="104"/>
      <c r="BB68" s="104"/>
      <c r="BC68" s="104"/>
      <c r="BD68" s="104"/>
      <c r="BE68" s="104"/>
      <c r="BF68" s="104"/>
      <c r="BG68" s="104"/>
      <c r="BH68" s="104"/>
      <c r="BI68" s="104"/>
      <c r="BJ68" s="104"/>
      <c r="BK68" s="104"/>
      <c r="BL68" s="104"/>
      <c r="BM68" s="104"/>
      <c r="BN68" s="104"/>
      <c r="BO68" s="104"/>
      <c r="BP68" s="104"/>
      <c r="BQ68" s="104"/>
    </row>
    <row r="69" spans="1:69">
      <c r="A69" s="104"/>
      <c r="B69" s="104"/>
      <c r="C69" s="155"/>
      <c r="D69" s="104"/>
      <c r="E69" s="104"/>
      <c r="F69" s="104"/>
      <c r="G69" s="104"/>
      <c r="H69" s="104"/>
      <c r="I69" s="104"/>
      <c r="J69" s="104"/>
      <c r="K69" s="104"/>
      <c r="L69" s="104"/>
      <c r="M69" s="147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"/>
      <c r="AC69" s="104"/>
      <c r="AD69" s="10"/>
      <c r="AE69" s="147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  <c r="AR69" s="104"/>
      <c r="AS69" s="104"/>
      <c r="AT69" s="104"/>
      <c r="AU69" s="104"/>
      <c r="AV69" s="104"/>
      <c r="AW69" s="104"/>
      <c r="AX69" s="104"/>
      <c r="AY69" s="104"/>
      <c r="AZ69" s="104"/>
      <c r="BA69" s="104"/>
      <c r="BB69" s="104"/>
      <c r="BC69" s="104"/>
      <c r="BD69" s="104"/>
      <c r="BE69" s="104"/>
      <c r="BF69" s="104"/>
      <c r="BG69" s="104"/>
      <c r="BH69" s="104"/>
      <c r="BI69" s="104"/>
      <c r="BJ69" s="104"/>
      <c r="BK69" s="104"/>
      <c r="BL69" s="104"/>
      <c r="BM69" s="104"/>
      <c r="BN69" s="104"/>
      <c r="BO69" s="104"/>
      <c r="BP69" s="104"/>
      <c r="BQ69" s="104"/>
    </row>
    <row r="70" spans="1:69">
      <c r="A70" s="104"/>
      <c r="B70" s="104"/>
      <c r="C70" s="155"/>
      <c r="D70" s="104"/>
      <c r="E70" s="104"/>
      <c r="F70" s="104"/>
      <c r="G70" s="104"/>
      <c r="H70" s="104"/>
      <c r="I70" s="104"/>
      <c r="J70" s="104"/>
      <c r="K70" s="104"/>
      <c r="L70" s="104"/>
      <c r="M70" s="147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"/>
      <c r="AC70" s="104"/>
      <c r="AD70" s="10"/>
      <c r="AE70" s="147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104"/>
      <c r="AT70" s="104"/>
      <c r="AU70" s="104"/>
      <c r="AV70" s="104"/>
      <c r="AW70" s="104"/>
      <c r="AX70" s="104"/>
      <c r="AY70" s="104"/>
      <c r="AZ70" s="104"/>
      <c r="BA70" s="104"/>
      <c r="BB70" s="104"/>
      <c r="BC70" s="104"/>
      <c r="BD70" s="104"/>
      <c r="BE70" s="104"/>
      <c r="BF70" s="104"/>
      <c r="BG70" s="104"/>
      <c r="BH70" s="104"/>
      <c r="BI70" s="104"/>
      <c r="BJ70" s="104"/>
      <c r="BK70" s="104"/>
      <c r="BL70" s="104"/>
      <c r="BM70" s="104"/>
      <c r="BN70" s="104"/>
      <c r="BO70" s="104"/>
      <c r="BP70" s="104"/>
      <c r="BQ70" s="104"/>
    </row>
    <row r="71" spans="1:69">
      <c r="A71" s="104"/>
      <c r="B71" s="104"/>
      <c r="C71" s="155"/>
      <c r="D71" s="104"/>
      <c r="E71" s="104"/>
      <c r="F71" s="104"/>
      <c r="G71" s="104"/>
      <c r="H71" s="104"/>
      <c r="I71" s="104"/>
      <c r="J71" s="104"/>
      <c r="K71" s="104"/>
      <c r="L71" s="104"/>
      <c r="M71" s="147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"/>
      <c r="AC71" s="104"/>
      <c r="AD71" s="10"/>
      <c r="AE71" s="147"/>
      <c r="AF71" s="104"/>
      <c r="AG71" s="104"/>
      <c r="AH71" s="104"/>
      <c r="AI71" s="104"/>
      <c r="AJ71" s="104"/>
      <c r="AK71" s="104"/>
      <c r="AL71" s="104"/>
      <c r="AM71" s="104"/>
      <c r="AN71" s="104"/>
      <c r="AO71" s="104"/>
      <c r="AP71" s="104"/>
      <c r="AQ71" s="104"/>
      <c r="AR71" s="104"/>
      <c r="AS71" s="104"/>
      <c r="AT71" s="104"/>
      <c r="AU71" s="104"/>
      <c r="AV71" s="104"/>
      <c r="AW71" s="104"/>
      <c r="AX71" s="104"/>
      <c r="AY71" s="104"/>
      <c r="AZ71" s="104"/>
      <c r="BA71" s="104"/>
      <c r="BB71" s="104"/>
      <c r="BC71" s="104"/>
      <c r="BD71" s="104"/>
      <c r="BE71" s="104"/>
      <c r="BF71" s="104"/>
      <c r="BG71" s="104"/>
      <c r="BH71" s="104"/>
      <c r="BI71" s="104"/>
      <c r="BJ71" s="104"/>
      <c r="BK71" s="104"/>
      <c r="BL71" s="104"/>
      <c r="BM71" s="104"/>
      <c r="BN71" s="104"/>
      <c r="BO71" s="104"/>
      <c r="BP71" s="104"/>
      <c r="BQ71" s="104"/>
    </row>
    <row r="72" spans="1:69">
      <c r="A72" s="104"/>
      <c r="B72" s="104"/>
      <c r="C72" s="155"/>
      <c r="D72" s="104"/>
      <c r="E72" s="104"/>
      <c r="F72" s="104"/>
      <c r="G72" s="104"/>
      <c r="H72" s="104"/>
      <c r="I72" s="104"/>
      <c r="J72" s="104"/>
      <c r="K72" s="104"/>
      <c r="L72" s="104"/>
      <c r="M72" s="147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"/>
      <c r="AC72" s="104"/>
      <c r="AD72" s="10"/>
      <c r="AE72" s="147"/>
      <c r="AF72" s="104"/>
      <c r="AG72" s="104"/>
      <c r="AH72" s="104"/>
      <c r="AI72" s="104"/>
      <c r="AJ72" s="104"/>
      <c r="AK72" s="104"/>
      <c r="AL72" s="104"/>
      <c r="AM72" s="104"/>
      <c r="AN72" s="104"/>
      <c r="AO72" s="104"/>
      <c r="AP72" s="104"/>
      <c r="AQ72" s="104"/>
      <c r="AR72" s="104"/>
      <c r="AS72" s="104"/>
      <c r="AT72" s="104"/>
      <c r="AU72" s="104"/>
      <c r="AV72" s="104"/>
      <c r="AW72" s="104"/>
      <c r="AX72" s="104"/>
      <c r="AY72" s="104"/>
      <c r="AZ72" s="104"/>
      <c r="BA72" s="104"/>
      <c r="BB72" s="104"/>
      <c r="BC72" s="104"/>
      <c r="BD72" s="104"/>
      <c r="BE72" s="104"/>
      <c r="BF72" s="104"/>
      <c r="BG72" s="104"/>
      <c r="BH72" s="104"/>
      <c r="BI72" s="104"/>
      <c r="BJ72" s="104"/>
      <c r="BK72" s="104"/>
      <c r="BL72" s="104"/>
      <c r="BM72" s="104"/>
      <c r="BN72" s="104"/>
      <c r="BO72" s="104"/>
      <c r="BP72" s="104"/>
      <c r="BQ72" s="104"/>
    </row>
    <row r="73" spans="1:69">
      <c r="A73" s="104"/>
      <c r="B73" s="104"/>
      <c r="C73" s="155"/>
      <c r="D73" s="104"/>
      <c r="E73" s="104"/>
      <c r="F73" s="104"/>
      <c r="G73" s="104"/>
      <c r="H73" s="104"/>
      <c r="I73" s="104"/>
      <c r="J73" s="104"/>
      <c r="K73" s="104"/>
      <c r="L73" s="104"/>
      <c r="M73" s="147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"/>
      <c r="AC73" s="104"/>
      <c r="AD73" s="10"/>
      <c r="AE73" s="147"/>
      <c r="AF73" s="104"/>
      <c r="AG73" s="104"/>
      <c r="AH73" s="104"/>
      <c r="AI73" s="104"/>
      <c r="AJ73" s="104"/>
      <c r="AK73" s="104"/>
      <c r="AL73" s="104"/>
      <c r="AM73" s="104"/>
      <c r="AN73" s="104"/>
      <c r="AO73" s="104"/>
      <c r="AP73" s="104"/>
      <c r="AQ73" s="104"/>
      <c r="AR73" s="104"/>
      <c r="AS73" s="104"/>
      <c r="AT73" s="104"/>
      <c r="AU73" s="104"/>
      <c r="AV73" s="104"/>
      <c r="AW73" s="104"/>
      <c r="AX73" s="104"/>
      <c r="AY73" s="104"/>
      <c r="AZ73" s="104"/>
      <c r="BA73" s="104"/>
      <c r="BB73" s="104"/>
      <c r="BC73" s="104"/>
      <c r="BD73" s="104"/>
      <c r="BE73" s="104"/>
      <c r="BF73" s="104"/>
      <c r="BG73" s="104"/>
      <c r="BH73" s="104"/>
      <c r="BI73" s="104"/>
      <c r="BJ73" s="104"/>
      <c r="BK73" s="104"/>
      <c r="BL73" s="104"/>
      <c r="BM73" s="104"/>
      <c r="BN73" s="104"/>
      <c r="BO73" s="104"/>
      <c r="BP73" s="104"/>
      <c r="BQ73" s="104"/>
    </row>
    <row r="74" spans="1:69">
      <c r="A74" s="104"/>
      <c r="B74" s="104"/>
      <c r="C74" s="155"/>
      <c r="D74" s="104"/>
      <c r="E74" s="104"/>
      <c r="F74" s="104"/>
      <c r="G74" s="104"/>
      <c r="H74" s="104"/>
      <c r="I74" s="104"/>
      <c r="J74" s="104"/>
      <c r="K74" s="104"/>
      <c r="L74" s="104"/>
      <c r="M74" s="147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"/>
      <c r="AC74" s="104"/>
      <c r="AD74" s="10"/>
      <c r="AE74" s="147"/>
      <c r="AF74" s="104"/>
      <c r="AG74" s="104"/>
      <c r="AH74" s="104"/>
      <c r="AI74" s="104"/>
      <c r="AJ74" s="104"/>
      <c r="AK74" s="104"/>
      <c r="AL74" s="104"/>
      <c r="AM74" s="104"/>
      <c r="AN74" s="104"/>
      <c r="AO74" s="104"/>
      <c r="AP74" s="104"/>
      <c r="AQ74" s="104"/>
      <c r="AR74" s="104"/>
      <c r="AS74" s="104"/>
      <c r="AT74" s="104"/>
      <c r="AU74" s="104"/>
      <c r="AV74" s="104"/>
      <c r="AW74" s="104"/>
      <c r="AX74" s="104"/>
      <c r="AY74" s="104"/>
      <c r="AZ74" s="104"/>
      <c r="BA74" s="104"/>
      <c r="BB74" s="104"/>
      <c r="BC74" s="104"/>
      <c r="BD74" s="104"/>
      <c r="BE74" s="104"/>
      <c r="BF74" s="104"/>
      <c r="BG74" s="104"/>
      <c r="BH74" s="104"/>
      <c r="BI74" s="104"/>
      <c r="BJ74" s="104"/>
      <c r="BK74" s="104"/>
      <c r="BL74" s="104"/>
      <c r="BM74" s="104"/>
      <c r="BN74" s="104"/>
      <c r="BO74" s="104"/>
      <c r="BP74" s="104"/>
      <c r="BQ74" s="104"/>
    </row>
    <row r="75" spans="1:69">
      <c r="A75" s="104"/>
      <c r="B75" s="104"/>
      <c r="C75" s="155"/>
      <c r="D75" s="104"/>
      <c r="E75" s="104"/>
      <c r="F75" s="104"/>
      <c r="G75" s="104"/>
      <c r="H75" s="104"/>
      <c r="I75" s="104"/>
      <c r="J75" s="104"/>
      <c r="K75" s="104"/>
      <c r="L75" s="104"/>
      <c r="M75" s="147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"/>
      <c r="AC75" s="104"/>
      <c r="AD75" s="10"/>
      <c r="AE75" s="147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04"/>
      <c r="AQ75" s="104"/>
      <c r="AR75" s="104"/>
      <c r="AS75" s="104"/>
      <c r="AT75" s="104"/>
      <c r="AU75" s="104"/>
      <c r="AV75" s="104"/>
      <c r="AW75" s="104"/>
      <c r="AX75" s="104"/>
      <c r="AY75" s="104"/>
      <c r="AZ75" s="104"/>
      <c r="BA75" s="104"/>
      <c r="BB75" s="104"/>
      <c r="BC75" s="104"/>
      <c r="BD75" s="104"/>
      <c r="BE75" s="104"/>
      <c r="BF75" s="104"/>
      <c r="BG75" s="104"/>
      <c r="BH75" s="104"/>
      <c r="BI75" s="104"/>
      <c r="BJ75" s="104"/>
      <c r="BK75" s="104"/>
      <c r="BL75" s="104"/>
      <c r="BM75" s="104"/>
      <c r="BN75" s="104"/>
      <c r="BO75" s="104"/>
      <c r="BP75" s="104"/>
      <c r="BQ75" s="104"/>
    </row>
    <row r="76" spans="1:69">
      <c r="A76" s="104"/>
      <c r="B76" s="104"/>
      <c r="C76" s="155"/>
      <c r="D76" s="104"/>
      <c r="E76" s="104"/>
      <c r="F76" s="104"/>
      <c r="G76" s="104"/>
      <c r="H76" s="104"/>
      <c r="I76" s="104"/>
      <c r="J76" s="104"/>
      <c r="K76" s="104"/>
      <c r="L76" s="104"/>
      <c r="M76" s="147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  <c r="AA76" s="104"/>
      <c r="AB76" s="10"/>
      <c r="AC76" s="104"/>
      <c r="AD76" s="10"/>
      <c r="AE76" s="147"/>
      <c r="AF76" s="104"/>
      <c r="AG76" s="104"/>
      <c r="AH76" s="104"/>
      <c r="AI76" s="104"/>
      <c r="AJ76" s="104"/>
      <c r="AK76" s="104"/>
      <c r="AL76" s="104"/>
      <c r="AM76" s="104"/>
      <c r="AN76" s="104"/>
      <c r="AO76" s="104"/>
      <c r="AP76" s="104"/>
      <c r="AQ76" s="104"/>
      <c r="AR76" s="104"/>
      <c r="AS76" s="104"/>
      <c r="AT76" s="104"/>
      <c r="AU76" s="104"/>
      <c r="AV76" s="104"/>
      <c r="AW76" s="104"/>
      <c r="AX76" s="104"/>
      <c r="AY76" s="104"/>
      <c r="AZ76" s="104"/>
      <c r="BA76" s="104"/>
      <c r="BB76" s="104"/>
      <c r="BC76" s="104"/>
      <c r="BD76" s="104"/>
      <c r="BE76" s="104"/>
      <c r="BF76" s="104"/>
      <c r="BG76" s="104"/>
      <c r="BH76" s="104"/>
      <c r="BI76" s="104"/>
      <c r="BJ76" s="104"/>
      <c r="BK76" s="104"/>
      <c r="BL76" s="104"/>
      <c r="BM76" s="104"/>
      <c r="BN76" s="104"/>
      <c r="BO76" s="104"/>
      <c r="BP76" s="104"/>
      <c r="BQ76" s="104"/>
    </row>
    <row r="77" spans="1:69">
      <c r="A77" s="104"/>
      <c r="B77" s="104"/>
      <c r="C77" s="155"/>
      <c r="D77" s="104"/>
      <c r="E77" s="104"/>
      <c r="F77" s="104"/>
      <c r="G77" s="104"/>
      <c r="H77" s="104"/>
      <c r="I77" s="104"/>
      <c r="J77" s="104"/>
      <c r="K77" s="104"/>
      <c r="L77" s="104"/>
      <c r="M77" s="147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"/>
      <c r="AC77" s="104"/>
      <c r="AD77" s="10"/>
      <c r="AE77" s="147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104"/>
      <c r="AQ77" s="104"/>
      <c r="AR77" s="104"/>
      <c r="AS77" s="104"/>
      <c r="AT77" s="104"/>
      <c r="AU77" s="104"/>
      <c r="AV77" s="104"/>
      <c r="AW77" s="104"/>
      <c r="AX77" s="104"/>
      <c r="AY77" s="104"/>
      <c r="AZ77" s="104"/>
      <c r="BA77" s="104"/>
      <c r="BB77" s="104"/>
      <c r="BC77" s="104"/>
      <c r="BD77" s="104"/>
      <c r="BE77" s="104"/>
      <c r="BF77" s="104"/>
      <c r="BG77" s="104"/>
      <c r="BH77" s="104"/>
      <c r="BI77" s="104"/>
      <c r="BJ77" s="104"/>
      <c r="BK77" s="104"/>
      <c r="BL77" s="104"/>
      <c r="BM77" s="104"/>
      <c r="BN77" s="104"/>
      <c r="BO77" s="104"/>
      <c r="BP77" s="104"/>
      <c r="BQ77" s="104"/>
    </row>
    <row r="78" spans="1:69">
      <c r="A78" s="104"/>
      <c r="B78" s="104"/>
      <c r="C78" s="155"/>
      <c r="D78" s="104"/>
      <c r="E78" s="104"/>
      <c r="F78" s="104"/>
      <c r="G78" s="104"/>
      <c r="H78" s="104"/>
      <c r="I78" s="104"/>
      <c r="J78" s="104"/>
      <c r="K78" s="104"/>
      <c r="L78" s="104"/>
      <c r="M78" s="147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  <c r="AA78" s="104"/>
      <c r="AB78" s="10"/>
      <c r="AC78" s="104"/>
      <c r="AD78" s="10"/>
      <c r="AE78" s="147"/>
      <c r="AF78" s="104"/>
      <c r="AG78" s="104"/>
      <c r="AH78" s="104"/>
      <c r="AI78" s="104"/>
      <c r="AJ78" s="104"/>
      <c r="AK78" s="104"/>
      <c r="AL78" s="104"/>
      <c r="AM78" s="104"/>
      <c r="AN78" s="104"/>
      <c r="AO78" s="104"/>
      <c r="AP78" s="104"/>
      <c r="AQ78" s="104"/>
      <c r="AR78" s="104"/>
      <c r="AS78" s="104"/>
      <c r="AT78" s="104"/>
      <c r="AU78" s="104"/>
      <c r="AV78" s="104"/>
      <c r="AW78" s="104"/>
      <c r="AX78" s="104"/>
      <c r="AY78" s="104"/>
      <c r="AZ78" s="104"/>
      <c r="BA78" s="104"/>
      <c r="BB78" s="104"/>
      <c r="BC78" s="104"/>
      <c r="BD78" s="104"/>
      <c r="BE78" s="104"/>
      <c r="BF78" s="104"/>
      <c r="BG78" s="104"/>
      <c r="BH78" s="104"/>
      <c r="BI78" s="104"/>
      <c r="BJ78" s="104"/>
      <c r="BK78" s="104"/>
      <c r="BL78" s="104"/>
      <c r="BM78" s="104"/>
      <c r="BN78" s="104"/>
      <c r="BO78" s="104"/>
      <c r="BP78" s="104"/>
      <c r="BQ78" s="104"/>
    </row>
    <row r="79" spans="1:69">
      <c r="A79" s="104"/>
      <c r="B79" s="104"/>
      <c r="C79" s="155"/>
      <c r="D79" s="104"/>
      <c r="E79" s="104"/>
      <c r="F79" s="104"/>
      <c r="G79" s="104"/>
      <c r="H79" s="104"/>
      <c r="I79" s="104"/>
      <c r="J79" s="104"/>
      <c r="K79" s="104"/>
      <c r="L79" s="104"/>
      <c r="M79" s="147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  <c r="AA79" s="104"/>
      <c r="AB79" s="10"/>
      <c r="AC79" s="104"/>
      <c r="AD79" s="10"/>
      <c r="AE79" s="147"/>
      <c r="AF79" s="104"/>
      <c r="AG79" s="104"/>
      <c r="AH79" s="104"/>
      <c r="AI79" s="104"/>
      <c r="AJ79" s="104"/>
      <c r="AK79" s="104"/>
      <c r="AL79" s="104"/>
      <c r="AM79" s="104"/>
      <c r="AN79" s="104"/>
      <c r="AO79" s="104"/>
      <c r="AP79" s="104"/>
      <c r="AQ79" s="104"/>
      <c r="AR79" s="104"/>
      <c r="AS79" s="104"/>
      <c r="AT79" s="104"/>
      <c r="AU79" s="104"/>
      <c r="AV79" s="104"/>
      <c r="AW79" s="104"/>
      <c r="AX79" s="104"/>
      <c r="AY79" s="104"/>
      <c r="AZ79" s="104"/>
      <c r="BA79" s="104"/>
      <c r="BB79" s="104"/>
      <c r="BC79" s="104"/>
      <c r="BD79" s="104"/>
      <c r="BE79" s="104"/>
      <c r="BF79" s="104"/>
      <c r="BG79" s="104"/>
      <c r="BH79" s="104"/>
      <c r="BI79" s="104"/>
      <c r="BJ79" s="104"/>
      <c r="BK79" s="104"/>
      <c r="BL79" s="104"/>
      <c r="BM79" s="104"/>
      <c r="BN79" s="104"/>
      <c r="BO79" s="104"/>
      <c r="BP79" s="104"/>
      <c r="BQ79" s="104"/>
    </row>
    <row r="80" spans="1:69">
      <c r="A80" s="104"/>
      <c r="B80" s="104"/>
      <c r="C80" s="155"/>
      <c r="D80" s="104"/>
      <c r="E80" s="104"/>
      <c r="F80" s="104"/>
      <c r="G80" s="104"/>
      <c r="H80" s="104"/>
      <c r="I80" s="104"/>
      <c r="J80" s="104"/>
      <c r="K80" s="104"/>
      <c r="L80" s="104"/>
      <c r="M80" s="147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  <c r="AA80" s="104"/>
      <c r="AB80" s="10"/>
      <c r="AC80" s="104"/>
      <c r="AD80" s="10"/>
      <c r="AE80" s="147"/>
      <c r="AF80" s="104"/>
      <c r="AG80" s="104"/>
      <c r="AH80" s="104"/>
      <c r="AI80" s="104"/>
      <c r="AJ80" s="104"/>
      <c r="AK80" s="104"/>
      <c r="AL80" s="104"/>
      <c r="AM80" s="104"/>
      <c r="AN80" s="104"/>
      <c r="AO80" s="104"/>
      <c r="AP80" s="104"/>
      <c r="AQ80" s="104"/>
      <c r="AR80" s="104"/>
      <c r="AS80" s="104"/>
      <c r="AT80" s="104"/>
      <c r="AU80" s="104"/>
      <c r="AV80" s="104"/>
      <c r="AW80" s="104"/>
      <c r="AX80" s="104"/>
      <c r="AY80" s="104"/>
      <c r="AZ80" s="104"/>
      <c r="BA80" s="104"/>
      <c r="BB80" s="104"/>
      <c r="BC80" s="104"/>
      <c r="BD80" s="104"/>
      <c r="BE80" s="104"/>
      <c r="BF80" s="104"/>
      <c r="BG80" s="104"/>
      <c r="BH80" s="104"/>
      <c r="BI80" s="104"/>
      <c r="BJ80" s="104"/>
      <c r="BK80" s="104"/>
      <c r="BL80" s="104"/>
      <c r="BM80" s="104"/>
      <c r="BN80" s="104"/>
      <c r="BO80" s="104"/>
      <c r="BP80" s="104"/>
      <c r="BQ80" s="104"/>
    </row>
    <row r="81" spans="1:69">
      <c r="A81" s="104"/>
      <c r="B81" s="104"/>
      <c r="C81" s="155"/>
      <c r="D81" s="104"/>
      <c r="E81" s="104"/>
      <c r="F81" s="104"/>
      <c r="G81" s="104"/>
      <c r="H81" s="104"/>
      <c r="I81" s="104"/>
      <c r="J81" s="104"/>
      <c r="K81" s="104"/>
      <c r="L81" s="104"/>
      <c r="M81" s="147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  <c r="AA81" s="104"/>
      <c r="AB81" s="10"/>
      <c r="AC81" s="104"/>
      <c r="AD81" s="10"/>
      <c r="AE81" s="147"/>
      <c r="AF81" s="104"/>
      <c r="AG81" s="104"/>
      <c r="AH81" s="104"/>
      <c r="AI81" s="104"/>
      <c r="AJ81" s="104"/>
      <c r="AK81" s="104"/>
      <c r="AL81" s="104"/>
      <c r="AM81" s="104"/>
      <c r="AN81" s="104"/>
      <c r="AO81" s="104"/>
      <c r="AP81" s="104"/>
      <c r="AQ81" s="104"/>
      <c r="AR81" s="104"/>
      <c r="AS81" s="104"/>
      <c r="AT81" s="104"/>
      <c r="AU81" s="104"/>
      <c r="AV81" s="104"/>
      <c r="AW81" s="104"/>
      <c r="AX81" s="104"/>
      <c r="AY81" s="104"/>
      <c r="AZ81" s="104"/>
      <c r="BA81" s="104"/>
      <c r="BB81" s="104"/>
      <c r="BC81" s="104"/>
      <c r="BD81" s="104"/>
      <c r="BE81" s="104"/>
      <c r="BF81" s="104"/>
      <c r="BG81" s="104"/>
      <c r="BH81" s="104"/>
      <c r="BI81" s="104"/>
      <c r="BJ81" s="104"/>
      <c r="BK81" s="104"/>
      <c r="BL81" s="104"/>
      <c r="BM81" s="104"/>
      <c r="BN81" s="104"/>
      <c r="BO81" s="104"/>
      <c r="BP81" s="104"/>
      <c r="BQ81" s="104"/>
    </row>
    <row r="82" spans="1:69">
      <c r="A82" s="104"/>
      <c r="B82" s="104"/>
      <c r="C82" s="155"/>
      <c r="D82" s="104"/>
      <c r="E82" s="104"/>
      <c r="F82" s="104"/>
      <c r="G82" s="104"/>
      <c r="H82" s="104"/>
      <c r="I82" s="104"/>
      <c r="J82" s="104"/>
      <c r="K82" s="104"/>
      <c r="L82" s="104"/>
      <c r="M82" s="147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  <c r="AA82" s="104"/>
      <c r="AB82" s="10"/>
      <c r="AC82" s="104"/>
      <c r="AD82" s="10"/>
      <c r="AE82" s="147"/>
      <c r="AF82" s="104"/>
      <c r="AG82" s="104"/>
      <c r="AH82" s="104"/>
      <c r="AI82" s="104"/>
      <c r="AJ82" s="104"/>
      <c r="AK82" s="104"/>
      <c r="AL82" s="104"/>
      <c r="AM82" s="104"/>
      <c r="AN82" s="104"/>
      <c r="AO82" s="104"/>
      <c r="AP82" s="104"/>
      <c r="AQ82" s="104"/>
      <c r="AR82" s="104"/>
      <c r="AS82" s="104"/>
      <c r="AT82" s="104"/>
      <c r="AU82" s="104"/>
      <c r="AV82" s="104"/>
      <c r="AW82" s="104"/>
      <c r="AX82" s="104"/>
      <c r="AY82" s="104"/>
      <c r="AZ82" s="104"/>
      <c r="BA82" s="104"/>
      <c r="BB82" s="104"/>
      <c r="BC82" s="104"/>
      <c r="BD82" s="104"/>
      <c r="BE82" s="104"/>
      <c r="BF82" s="104"/>
      <c r="BG82" s="104"/>
      <c r="BH82" s="104"/>
      <c r="BI82" s="104"/>
      <c r="BJ82" s="104"/>
      <c r="BK82" s="104"/>
      <c r="BL82" s="104"/>
      <c r="BM82" s="104"/>
      <c r="BN82" s="104"/>
      <c r="BO82" s="104"/>
      <c r="BP82" s="104"/>
      <c r="BQ82" s="104"/>
    </row>
    <row r="83" spans="1:69">
      <c r="A83" s="104"/>
      <c r="B83" s="104"/>
      <c r="C83" s="155"/>
      <c r="D83" s="104"/>
      <c r="E83" s="104"/>
      <c r="F83" s="104"/>
      <c r="G83" s="104"/>
      <c r="H83" s="104"/>
      <c r="I83" s="104"/>
      <c r="J83" s="104"/>
      <c r="K83" s="104"/>
      <c r="L83" s="104"/>
      <c r="M83" s="147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  <c r="AA83" s="104"/>
      <c r="AB83" s="10"/>
      <c r="AC83" s="104"/>
      <c r="AD83" s="10"/>
      <c r="AE83" s="147"/>
      <c r="AF83" s="104"/>
      <c r="AG83" s="104"/>
      <c r="AH83" s="104"/>
      <c r="AI83" s="104"/>
      <c r="AJ83" s="104"/>
      <c r="AK83" s="104"/>
      <c r="AL83" s="104"/>
      <c r="AM83" s="104"/>
      <c r="AN83" s="104"/>
      <c r="AO83" s="104"/>
      <c r="AP83" s="104"/>
      <c r="AQ83" s="104"/>
      <c r="AR83" s="104"/>
      <c r="AS83" s="104"/>
      <c r="AT83" s="104"/>
      <c r="AU83" s="104"/>
      <c r="AV83" s="104"/>
      <c r="AW83" s="104"/>
      <c r="AX83" s="104"/>
      <c r="AY83" s="104"/>
      <c r="AZ83" s="104"/>
      <c r="BA83" s="104"/>
      <c r="BB83" s="104"/>
      <c r="BC83" s="104"/>
      <c r="BD83" s="104"/>
      <c r="BE83" s="104"/>
      <c r="BF83" s="104"/>
      <c r="BG83" s="104"/>
      <c r="BH83" s="104"/>
      <c r="BI83" s="104"/>
      <c r="BJ83" s="104"/>
      <c r="BK83" s="104"/>
      <c r="BL83" s="104"/>
      <c r="BM83" s="104"/>
      <c r="BN83" s="104"/>
      <c r="BO83" s="104"/>
      <c r="BP83" s="104"/>
      <c r="BQ83" s="104"/>
    </row>
    <row r="84" spans="1:69">
      <c r="A84" s="104"/>
      <c r="B84" s="104"/>
      <c r="C84" s="155"/>
      <c r="D84" s="104"/>
      <c r="E84" s="104"/>
      <c r="F84" s="104"/>
      <c r="G84" s="104"/>
      <c r="H84" s="104"/>
      <c r="I84" s="104"/>
      <c r="J84" s="104"/>
      <c r="K84" s="104"/>
      <c r="L84" s="104"/>
      <c r="M84" s="147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  <c r="AA84" s="104"/>
      <c r="AB84" s="10"/>
      <c r="AC84" s="104"/>
      <c r="AD84" s="10"/>
      <c r="AE84" s="147"/>
      <c r="AF84" s="104"/>
      <c r="AG84" s="104"/>
      <c r="AH84" s="104"/>
      <c r="AI84" s="104"/>
      <c r="AJ84" s="104"/>
      <c r="AK84" s="104"/>
      <c r="AL84" s="104"/>
      <c r="AM84" s="104"/>
      <c r="AN84" s="104"/>
      <c r="AO84" s="104"/>
      <c r="AP84" s="104"/>
      <c r="AQ84" s="104"/>
      <c r="AR84" s="104"/>
      <c r="AS84" s="104"/>
      <c r="AT84" s="104"/>
      <c r="AU84" s="104"/>
      <c r="AV84" s="104"/>
      <c r="AW84" s="104"/>
      <c r="AX84" s="104"/>
      <c r="AY84" s="104"/>
      <c r="AZ84" s="104"/>
      <c r="BA84" s="104"/>
      <c r="BB84" s="104"/>
      <c r="BC84" s="104"/>
      <c r="BD84" s="104"/>
      <c r="BE84" s="104"/>
      <c r="BF84" s="104"/>
      <c r="BG84" s="104"/>
      <c r="BH84" s="104"/>
      <c r="BI84" s="104"/>
      <c r="BJ84" s="104"/>
      <c r="BK84" s="104"/>
      <c r="BL84" s="104"/>
      <c r="BM84" s="104"/>
      <c r="BN84" s="104"/>
      <c r="BO84" s="104"/>
      <c r="BP84" s="104"/>
      <c r="BQ84" s="104"/>
    </row>
    <row r="85" spans="1:69">
      <c r="A85" s="104"/>
      <c r="B85" s="104"/>
      <c r="C85" s="155"/>
      <c r="D85" s="104"/>
      <c r="E85" s="104"/>
      <c r="F85" s="104"/>
      <c r="G85" s="104"/>
      <c r="H85" s="104"/>
      <c r="I85" s="104"/>
      <c r="J85" s="104"/>
      <c r="K85" s="104"/>
      <c r="L85" s="104"/>
      <c r="M85" s="147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  <c r="AA85" s="104"/>
      <c r="AB85" s="10"/>
      <c r="AC85" s="104"/>
      <c r="AD85" s="10"/>
      <c r="AE85" s="147"/>
      <c r="AF85" s="104"/>
      <c r="AG85" s="104"/>
      <c r="AH85" s="104"/>
      <c r="AI85" s="104"/>
      <c r="AJ85" s="104"/>
      <c r="AK85" s="104"/>
      <c r="AL85" s="104"/>
      <c r="AM85" s="104"/>
      <c r="AN85" s="104"/>
      <c r="AO85" s="104"/>
      <c r="AP85" s="104"/>
      <c r="AQ85" s="104"/>
      <c r="AR85" s="104"/>
      <c r="AS85" s="104"/>
      <c r="AT85" s="104"/>
      <c r="AU85" s="104"/>
      <c r="AV85" s="104"/>
      <c r="AW85" s="104"/>
      <c r="AX85" s="104"/>
      <c r="AY85" s="104"/>
      <c r="AZ85" s="104"/>
      <c r="BA85" s="104"/>
      <c r="BB85" s="104"/>
      <c r="BC85" s="104"/>
      <c r="BD85" s="104"/>
      <c r="BE85" s="104"/>
      <c r="BF85" s="104"/>
      <c r="BG85" s="104"/>
      <c r="BH85" s="104"/>
      <c r="BI85" s="104"/>
      <c r="BJ85" s="104"/>
      <c r="BK85" s="104"/>
      <c r="BL85" s="104"/>
      <c r="BM85" s="104"/>
      <c r="BN85" s="104"/>
      <c r="BO85" s="104"/>
      <c r="BP85" s="104"/>
      <c r="BQ85" s="104"/>
    </row>
    <row r="86" spans="1:69">
      <c r="A86" s="104"/>
      <c r="B86" s="104"/>
      <c r="C86" s="155"/>
      <c r="D86" s="104"/>
      <c r="E86" s="104"/>
      <c r="F86" s="104"/>
      <c r="G86" s="104"/>
      <c r="H86" s="104"/>
      <c r="I86" s="104"/>
      <c r="J86" s="104"/>
      <c r="K86" s="104"/>
      <c r="L86" s="104"/>
      <c r="M86" s="147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  <c r="AA86" s="104"/>
      <c r="AB86" s="10"/>
      <c r="AC86" s="104"/>
      <c r="AD86" s="10"/>
      <c r="AE86" s="147"/>
      <c r="AF86" s="104"/>
      <c r="AG86" s="104"/>
      <c r="AH86" s="104"/>
      <c r="AI86" s="104"/>
      <c r="AJ86" s="104"/>
      <c r="AK86" s="104"/>
      <c r="AL86" s="104"/>
      <c r="AM86" s="104"/>
      <c r="AN86" s="104"/>
      <c r="AO86" s="104"/>
      <c r="AP86" s="104"/>
      <c r="AQ86" s="104"/>
      <c r="AR86" s="104"/>
      <c r="AS86" s="104"/>
      <c r="AT86" s="104"/>
      <c r="AU86" s="104"/>
      <c r="AV86" s="104"/>
      <c r="AW86" s="104"/>
      <c r="AX86" s="104"/>
      <c r="AY86" s="104"/>
      <c r="AZ86" s="104"/>
      <c r="BA86" s="104"/>
      <c r="BB86" s="104"/>
      <c r="BC86" s="104"/>
      <c r="BD86" s="104"/>
      <c r="BE86" s="104"/>
      <c r="BF86" s="104"/>
      <c r="BG86" s="104"/>
      <c r="BH86" s="104"/>
      <c r="BI86" s="104"/>
      <c r="BJ86" s="104"/>
      <c r="BK86" s="104"/>
      <c r="BL86" s="104"/>
      <c r="BM86" s="104"/>
      <c r="BN86" s="104"/>
      <c r="BO86" s="104"/>
      <c r="BP86" s="104"/>
      <c r="BQ86" s="104"/>
    </row>
    <row r="87" spans="1:69">
      <c r="B87" s="104"/>
      <c r="C87" s="155"/>
      <c r="D87" s="104"/>
      <c r="E87" s="104"/>
      <c r="F87" s="104"/>
      <c r="G87" s="104"/>
      <c r="H87" s="104"/>
      <c r="I87" s="104"/>
      <c r="J87" s="104"/>
      <c r="K87" s="104"/>
      <c r="L87" s="104"/>
      <c r="M87" s="147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  <c r="AA87" s="104"/>
      <c r="AB87" s="10"/>
      <c r="AC87" s="104"/>
      <c r="AD87" s="10"/>
      <c r="AE87" s="147"/>
      <c r="AF87" s="104"/>
      <c r="AG87" s="104"/>
      <c r="AH87" s="104"/>
      <c r="AI87" s="104"/>
      <c r="AJ87" s="104"/>
      <c r="AK87" s="104"/>
      <c r="AL87" s="104"/>
      <c r="AM87" s="104"/>
      <c r="AN87" s="104"/>
      <c r="AO87" s="104"/>
      <c r="AP87" s="104"/>
      <c r="AQ87" s="104"/>
      <c r="AR87" s="104"/>
      <c r="AS87" s="104"/>
      <c r="AT87" s="104"/>
      <c r="AU87" s="104"/>
      <c r="AV87" s="104"/>
      <c r="AW87" s="104"/>
      <c r="AX87" s="104"/>
      <c r="AY87" s="104"/>
      <c r="AZ87" s="104"/>
      <c r="BA87" s="104"/>
      <c r="BB87" s="104"/>
      <c r="BC87" s="104"/>
      <c r="BD87" s="104"/>
      <c r="BE87" s="104"/>
      <c r="BF87" s="104"/>
      <c r="BG87" s="104"/>
      <c r="BH87" s="104"/>
      <c r="BI87" s="104"/>
      <c r="BJ87" s="104"/>
      <c r="BK87" s="104"/>
      <c r="BL87" s="104"/>
      <c r="BM87" s="104"/>
      <c r="BN87" s="104"/>
      <c r="BO87" s="104"/>
      <c r="BP87" s="104"/>
      <c r="BQ87" s="104"/>
    </row>
    <row r="88" spans="1:69">
      <c r="B88" s="104"/>
      <c r="C88" s="155"/>
      <c r="D88" s="104"/>
      <c r="E88" s="104"/>
      <c r="F88" s="104"/>
      <c r="G88" s="104"/>
      <c r="H88" s="104"/>
      <c r="I88" s="104"/>
      <c r="J88" s="104"/>
      <c r="K88" s="104"/>
      <c r="L88" s="104"/>
      <c r="M88" s="147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  <c r="AB88" s="10"/>
      <c r="AC88" s="104"/>
      <c r="AD88" s="10"/>
      <c r="AE88" s="147"/>
      <c r="AF88" s="104"/>
      <c r="AG88" s="104"/>
      <c r="AH88" s="104"/>
      <c r="AI88" s="104"/>
      <c r="AJ88" s="104"/>
      <c r="AK88" s="104"/>
      <c r="AL88" s="104"/>
      <c r="AM88" s="104"/>
      <c r="AN88" s="104"/>
      <c r="AO88" s="104"/>
      <c r="AP88" s="104"/>
      <c r="AQ88" s="104"/>
      <c r="AR88" s="104"/>
      <c r="AS88" s="104"/>
      <c r="AT88" s="104"/>
      <c r="AU88" s="104"/>
      <c r="AV88" s="104"/>
      <c r="AW88" s="104"/>
      <c r="AX88" s="104"/>
      <c r="AY88" s="104"/>
      <c r="AZ88" s="104"/>
      <c r="BA88" s="104"/>
      <c r="BB88" s="104"/>
      <c r="BC88" s="104"/>
      <c r="BD88" s="104"/>
      <c r="BE88" s="104"/>
      <c r="BF88" s="104"/>
      <c r="BG88" s="104"/>
      <c r="BH88" s="104"/>
      <c r="BI88" s="104"/>
      <c r="BJ88" s="104"/>
      <c r="BK88" s="104"/>
      <c r="BL88" s="104"/>
      <c r="BM88" s="104"/>
      <c r="BN88" s="104"/>
      <c r="BO88" s="104"/>
      <c r="BP88" s="104"/>
      <c r="BQ88" s="104"/>
    </row>
    <row r="89" spans="1:69">
      <c r="B89" s="104"/>
      <c r="C89" s="155"/>
      <c r="D89" s="104"/>
      <c r="E89" s="104"/>
      <c r="F89" s="104"/>
      <c r="G89" s="104"/>
      <c r="H89" s="104"/>
      <c r="I89" s="104"/>
      <c r="J89" s="104"/>
      <c r="K89" s="104"/>
      <c r="L89" s="104"/>
      <c r="M89" s="147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  <c r="AA89" s="104"/>
      <c r="AB89" s="10"/>
      <c r="AC89" s="104"/>
      <c r="AD89" s="10"/>
      <c r="AE89" s="147"/>
      <c r="AF89" s="104"/>
      <c r="AG89" s="104"/>
      <c r="AH89" s="104"/>
      <c r="AI89" s="104"/>
      <c r="AJ89" s="104"/>
      <c r="AK89" s="104"/>
      <c r="AL89" s="104"/>
      <c r="AM89" s="104"/>
      <c r="AN89" s="104"/>
      <c r="AO89" s="104"/>
      <c r="AP89" s="104"/>
      <c r="AQ89" s="104"/>
      <c r="AR89" s="104"/>
      <c r="AS89" s="104"/>
      <c r="AT89" s="104"/>
      <c r="AU89" s="104"/>
      <c r="AV89" s="104"/>
      <c r="AW89" s="104"/>
      <c r="AX89" s="104"/>
      <c r="AY89" s="104"/>
      <c r="AZ89" s="104"/>
      <c r="BA89" s="104"/>
      <c r="BB89" s="104"/>
      <c r="BC89" s="104"/>
      <c r="BD89" s="104"/>
      <c r="BE89" s="104"/>
      <c r="BF89" s="104"/>
      <c r="BG89" s="104"/>
      <c r="BH89" s="104"/>
      <c r="BI89" s="104"/>
      <c r="BJ89" s="104"/>
      <c r="BK89" s="104"/>
      <c r="BL89" s="104"/>
      <c r="BM89" s="104"/>
      <c r="BN89" s="104"/>
      <c r="BO89" s="104"/>
      <c r="BP89" s="104"/>
      <c r="BQ89" s="104"/>
    </row>
    <row r="90" spans="1:69">
      <c r="B90" s="104"/>
      <c r="C90" s="155"/>
      <c r="D90" s="104"/>
      <c r="E90" s="104"/>
      <c r="F90" s="104"/>
      <c r="G90" s="104"/>
      <c r="H90" s="104"/>
      <c r="I90" s="104"/>
      <c r="J90" s="104"/>
      <c r="K90" s="104"/>
      <c r="L90" s="104"/>
      <c r="M90" s="147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4"/>
      <c r="Z90" s="104"/>
      <c r="AA90" s="104"/>
      <c r="AB90" s="10"/>
      <c r="AC90" s="104"/>
      <c r="AD90" s="10"/>
      <c r="AE90" s="147"/>
      <c r="AF90" s="104"/>
      <c r="AG90" s="104"/>
      <c r="AH90" s="104"/>
      <c r="AI90" s="104"/>
      <c r="AJ90" s="104"/>
      <c r="AK90" s="104"/>
      <c r="AL90" s="104"/>
      <c r="AM90" s="104"/>
      <c r="AN90" s="104"/>
      <c r="AO90" s="104"/>
      <c r="AP90" s="104"/>
      <c r="AQ90" s="104"/>
      <c r="AR90" s="104"/>
      <c r="AS90" s="104"/>
      <c r="AT90" s="104"/>
      <c r="AU90" s="104"/>
      <c r="AV90" s="104"/>
      <c r="AW90" s="104"/>
      <c r="AX90" s="104"/>
      <c r="AY90" s="104"/>
      <c r="AZ90" s="104"/>
      <c r="BA90" s="104"/>
      <c r="BB90" s="104"/>
      <c r="BC90" s="104"/>
      <c r="BD90" s="104"/>
      <c r="BE90" s="104"/>
      <c r="BF90" s="104"/>
      <c r="BG90" s="104"/>
      <c r="BH90" s="104"/>
      <c r="BI90" s="104"/>
      <c r="BJ90" s="104"/>
      <c r="BK90" s="104"/>
      <c r="BL90" s="104"/>
      <c r="BM90" s="104"/>
      <c r="BN90" s="104"/>
      <c r="BO90" s="104"/>
      <c r="BP90" s="104"/>
      <c r="BQ90" s="104"/>
    </row>
    <row r="91" spans="1:69">
      <c r="B91" s="104"/>
      <c r="C91" s="155"/>
      <c r="D91" s="104"/>
      <c r="E91" s="104"/>
      <c r="F91" s="104"/>
      <c r="G91" s="104"/>
      <c r="H91" s="104"/>
      <c r="I91" s="104"/>
      <c r="J91" s="104"/>
      <c r="K91" s="104"/>
      <c r="L91" s="104"/>
      <c r="M91" s="147"/>
      <c r="N91" s="104"/>
      <c r="O91" s="104"/>
      <c r="P91" s="104"/>
      <c r="Q91" s="104"/>
      <c r="R91" s="104"/>
      <c r="S91" s="104"/>
      <c r="T91" s="104"/>
      <c r="U91" s="104"/>
      <c r="V91" s="104"/>
      <c r="W91" s="104"/>
      <c r="X91" s="104"/>
      <c r="Y91" s="104"/>
      <c r="Z91" s="104"/>
      <c r="AA91" s="104"/>
      <c r="AB91" s="10"/>
      <c r="AC91" s="104"/>
      <c r="AD91" s="10"/>
      <c r="AE91" s="147"/>
      <c r="AF91" s="104"/>
      <c r="AG91" s="104"/>
      <c r="AH91" s="104"/>
      <c r="AI91" s="104"/>
      <c r="AJ91" s="104"/>
      <c r="AK91" s="104"/>
      <c r="AL91" s="104"/>
      <c r="AM91" s="104"/>
      <c r="AN91" s="104"/>
      <c r="AO91" s="104"/>
      <c r="AP91" s="104"/>
      <c r="AQ91" s="104"/>
      <c r="AR91" s="104"/>
      <c r="AS91" s="104"/>
      <c r="AT91" s="104"/>
      <c r="AU91" s="104"/>
      <c r="AV91" s="104"/>
      <c r="AW91" s="104"/>
      <c r="AX91" s="104"/>
      <c r="AY91" s="104"/>
      <c r="AZ91" s="104"/>
      <c r="BA91" s="104"/>
      <c r="BB91" s="104"/>
      <c r="BC91" s="104"/>
      <c r="BD91" s="104"/>
      <c r="BE91" s="104"/>
      <c r="BF91" s="104"/>
      <c r="BG91" s="104"/>
      <c r="BH91" s="104"/>
      <c r="BI91" s="104"/>
      <c r="BJ91" s="104"/>
      <c r="BK91" s="104"/>
      <c r="BL91" s="104"/>
      <c r="BM91" s="104"/>
      <c r="BN91" s="104"/>
      <c r="BO91" s="104"/>
      <c r="BP91" s="104"/>
      <c r="BQ91" s="104"/>
    </row>
    <row r="92" spans="1:69">
      <c r="B92" s="104"/>
      <c r="C92" s="155"/>
      <c r="D92" s="104"/>
      <c r="E92" s="104"/>
      <c r="F92" s="104"/>
      <c r="G92" s="104"/>
      <c r="H92" s="104"/>
      <c r="I92" s="104"/>
      <c r="J92" s="104"/>
      <c r="K92" s="104"/>
      <c r="L92" s="104"/>
      <c r="M92" s="147"/>
      <c r="N92" s="104"/>
      <c r="O92" s="104"/>
      <c r="P92" s="104"/>
      <c r="Q92" s="104"/>
      <c r="R92" s="104"/>
      <c r="S92" s="104"/>
      <c r="T92" s="104"/>
      <c r="U92" s="104"/>
      <c r="V92" s="104"/>
      <c r="W92" s="104"/>
      <c r="X92" s="104"/>
      <c r="Y92" s="104"/>
      <c r="Z92" s="104"/>
      <c r="AA92" s="104"/>
      <c r="AB92" s="10"/>
      <c r="AC92" s="104"/>
      <c r="AD92" s="10"/>
      <c r="AE92" s="147"/>
      <c r="AF92" s="104"/>
      <c r="AG92" s="104"/>
      <c r="AH92" s="104"/>
      <c r="AI92" s="104"/>
      <c r="AJ92" s="104"/>
      <c r="AK92" s="104"/>
      <c r="AL92" s="104"/>
      <c r="AM92" s="104"/>
      <c r="AN92" s="104"/>
      <c r="AO92" s="104"/>
      <c r="AP92" s="104"/>
      <c r="AQ92" s="104"/>
      <c r="AR92" s="104"/>
      <c r="AS92" s="104"/>
      <c r="AT92" s="104"/>
      <c r="AU92" s="104"/>
      <c r="AV92" s="104"/>
      <c r="AW92" s="104"/>
      <c r="AX92" s="104"/>
      <c r="AY92" s="104"/>
      <c r="AZ92" s="104"/>
      <c r="BA92" s="104"/>
      <c r="BB92" s="104"/>
      <c r="BC92" s="104"/>
      <c r="BD92" s="104"/>
      <c r="BE92" s="104"/>
      <c r="BF92" s="104"/>
      <c r="BG92" s="104"/>
      <c r="BH92" s="104"/>
      <c r="BI92" s="104"/>
      <c r="BJ92" s="104"/>
      <c r="BK92" s="104"/>
      <c r="BL92" s="104"/>
      <c r="BM92" s="104"/>
      <c r="BN92" s="104"/>
      <c r="BO92" s="104"/>
      <c r="BP92" s="104"/>
      <c r="BQ92" s="104"/>
    </row>
    <row r="93" spans="1:69">
      <c r="B93" s="104"/>
      <c r="C93" s="155"/>
      <c r="D93" s="104"/>
      <c r="E93" s="104"/>
      <c r="F93" s="104"/>
      <c r="G93" s="104"/>
      <c r="H93" s="104"/>
      <c r="I93" s="104"/>
      <c r="J93" s="104"/>
      <c r="K93" s="104"/>
      <c r="L93" s="104"/>
      <c r="M93" s="147"/>
      <c r="N93" s="104"/>
      <c r="O93" s="104"/>
      <c r="P93" s="104"/>
      <c r="Q93" s="104"/>
      <c r="R93" s="104"/>
      <c r="S93" s="104"/>
      <c r="T93" s="104"/>
      <c r="U93" s="104"/>
      <c r="V93" s="104"/>
      <c r="W93" s="104"/>
      <c r="X93" s="104"/>
      <c r="Y93" s="104"/>
      <c r="Z93" s="104"/>
      <c r="AA93" s="104"/>
      <c r="AB93" s="10"/>
      <c r="AC93" s="104"/>
      <c r="AD93" s="10"/>
      <c r="AE93" s="147"/>
      <c r="AF93" s="104"/>
      <c r="AG93" s="104"/>
      <c r="AH93" s="104"/>
      <c r="AI93" s="104"/>
      <c r="AJ93" s="104"/>
      <c r="AK93" s="104"/>
      <c r="AL93" s="104"/>
      <c r="AM93" s="104"/>
      <c r="AN93" s="104"/>
      <c r="AO93" s="104"/>
      <c r="AP93" s="104"/>
      <c r="AQ93" s="104"/>
      <c r="AR93" s="104"/>
      <c r="AS93" s="104"/>
      <c r="AT93" s="104"/>
      <c r="AU93" s="104"/>
      <c r="AV93" s="104"/>
      <c r="AW93" s="104"/>
      <c r="AX93" s="104"/>
      <c r="AY93" s="104"/>
      <c r="AZ93" s="104"/>
      <c r="BA93" s="104"/>
      <c r="BB93" s="104"/>
      <c r="BC93" s="104"/>
      <c r="BD93" s="104"/>
      <c r="BE93" s="104"/>
      <c r="BF93" s="104"/>
      <c r="BG93" s="104"/>
      <c r="BH93" s="104"/>
      <c r="BI93" s="104"/>
      <c r="BJ93" s="104"/>
      <c r="BK93" s="104"/>
      <c r="BL93" s="104"/>
      <c r="BM93" s="104"/>
      <c r="BN93" s="104"/>
      <c r="BO93" s="104"/>
      <c r="BP93" s="104"/>
      <c r="BQ93" s="104"/>
    </row>
    <row r="94" spans="1:69">
      <c r="B94" s="104"/>
      <c r="C94" s="155"/>
      <c r="D94" s="104"/>
      <c r="E94" s="104"/>
      <c r="F94" s="104"/>
      <c r="G94" s="104"/>
      <c r="H94" s="104"/>
      <c r="I94" s="104"/>
      <c r="J94" s="104"/>
      <c r="K94" s="104"/>
      <c r="L94" s="104"/>
      <c r="M94" s="147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4"/>
      <c r="Z94" s="104"/>
      <c r="AA94" s="104"/>
      <c r="AB94" s="10"/>
      <c r="AC94" s="104"/>
      <c r="AD94" s="10"/>
      <c r="AE94" s="147"/>
      <c r="AF94" s="104"/>
      <c r="AG94" s="104"/>
      <c r="AH94" s="104"/>
      <c r="AI94" s="104"/>
      <c r="AJ94" s="104"/>
      <c r="AK94" s="104"/>
      <c r="AL94" s="104"/>
      <c r="AM94" s="104"/>
      <c r="AN94" s="104"/>
      <c r="AO94" s="104"/>
      <c r="AP94" s="104"/>
      <c r="AQ94" s="104"/>
      <c r="AR94" s="104"/>
      <c r="AS94" s="104"/>
      <c r="AT94" s="104"/>
      <c r="AU94" s="104"/>
      <c r="AV94" s="104"/>
      <c r="AW94" s="104"/>
      <c r="AX94" s="104"/>
      <c r="AY94" s="104"/>
      <c r="AZ94" s="104"/>
      <c r="BA94" s="104"/>
      <c r="BB94" s="104"/>
      <c r="BC94" s="104"/>
      <c r="BD94" s="104"/>
      <c r="BE94" s="104"/>
      <c r="BF94" s="104"/>
      <c r="BG94" s="104"/>
      <c r="BH94" s="104"/>
      <c r="BI94" s="104"/>
      <c r="BJ94" s="104"/>
      <c r="BK94" s="104"/>
      <c r="BL94" s="104"/>
      <c r="BM94" s="104"/>
      <c r="BN94" s="104"/>
      <c r="BO94" s="104"/>
      <c r="BP94" s="104"/>
      <c r="BQ94" s="104"/>
    </row>
    <row r="95" spans="1:69">
      <c r="B95" s="104"/>
      <c r="C95" s="155"/>
      <c r="D95" s="104"/>
      <c r="E95" s="104"/>
      <c r="F95" s="104"/>
      <c r="G95" s="104"/>
      <c r="H95" s="104"/>
      <c r="I95" s="104"/>
      <c r="J95" s="104"/>
      <c r="K95" s="104"/>
      <c r="L95" s="104"/>
      <c r="M95" s="147"/>
      <c r="N95" s="104"/>
      <c r="O95" s="104"/>
      <c r="P95" s="104"/>
      <c r="Q95" s="104"/>
      <c r="R95" s="104"/>
      <c r="S95" s="104"/>
      <c r="T95" s="104"/>
      <c r="U95" s="104"/>
      <c r="V95" s="104"/>
      <c r="W95" s="104"/>
      <c r="X95" s="104"/>
      <c r="Y95" s="104"/>
      <c r="Z95" s="104"/>
      <c r="AA95" s="104"/>
      <c r="AB95" s="10"/>
      <c r="AC95" s="104"/>
      <c r="AD95" s="10"/>
      <c r="AE95" s="147"/>
      <c r="AF95" s="104"/>
      <c r="AG95" s="104"/>
      <c r="AH95" s="104"/>
      <c r="AI95" s="104"/>
      <c r="AJ95" s="104"/>
      <c r="AK95" s="104"/>
      <c r="AL95" s="104"/>
      <c r="AM95" s="104"/>
      <c r="AN95" s="104"/>
      <c r="AO95" s="104"/>
      <c r="AP95" s="104"/>
      <c r="AQ95" s="104"/>
      <c r="AR95" s="104"/>
      <c r="AS95" s="104"/>
      <c r="AT95" s="104"/>
      <c r="AU95" s="104"/>
      <c r="AV95" s="104"/>
      <c r="AW95" s="104"/>
      <c r="AX95" s="104"/>
      <c r="AY95" s="104"/>
      <c r="AZ95" s="104"/>
      <c r="BA95" s="104"/>
      <c r="BB95" s="104"/>
      <c r="BC95" s="104"/>
      <c r="BD95" s="104"/>
      <c r="BE95" s="104"/>
      <c r="BF95" s="104"/>
      <c r="BG95" s="104"/>
      <c r="BH95" s="104"/>
      <c r="BI95" s="104"/>
      <c r="BJ95" s="104"/>
      <c r="BK95" s="104"/>
      <c r="BL95" s="104"/>
      <c r="BM95" s="104"/>
      <c r="BN95" s="104"/>
      <c r="BO95" s="104"/>
      <c r="BP95" s="104"/>
      <c r="BQ95" s="104"/>
    </row>
    <row r="96" spans="1:69">
      <c r="B96" s="104"/>
      <c r="C96" s="155"/>
      <c r="D96" s="104"/>
      <c r="E96" s="104"/>
      <c r="F96" s="104"/>
      <c r="G96" s="104"/>
      <c r="H96" s="104"/>
      <c r="I96" s="104"/>
      <c r="J96" s="104"/>
      <c r="K96" s="104"/>
      <c r="L96" s="104"/>
      <c r="M96" s="147"/>
      <c r="N96" s="104"/>
      <c r="O96" s="104"/>
      <c r="P96" s="104"/>
      <c r="Q96" s="104"/>
      <c r="R96" s="104"/>
      <c r="S96" s="104"/>
      <c r="T96" s="104"/>
      <c r="U96" s="104"/>
      <c r="V96" s="104"/>
      <c r="W96" s="104"/>
      <c r="X96" s="104"/>
      <c r="Y96" s="104"/>
      <c r="Z96" s="104"/>
      <c r="AA96" s="104"/>
      <c r="AB96" s="10"/>
      <c r="AC96" s="104"/>
      <c r="AD96" s="10"/>
      <c r="AE96" s="147"/>
      <c r="AF96" s="104"/>
      <c r="AG96" s="104"/>
      <c r="AH96" s="104"/>
      <c r="AI96" s="104"/>
      <c r="AJ96" s="104"/>
      <c r="AK96" s="104"/>
      <c r="AL96" s="104"/>
      <c r="AM96" s="104"/>
      <c r="AN96" s="104"/>
      <c r="AO96" s="104"/>
      <c r="AP96" s="104"/>
      <c r="AQ96" s="104"/>
      <c r="AR96" s="104"/>
      <c r="AS96" s="104"/>
      <c r="AT96" s="104"/>
      <c r="AU96" s="104"/>
      <c r="AV96" s="104"/>
      <c r="AW96" s="104"/>
      <c r="AX96" s="104"/>
      <c r="AY96" s="104"/>
      <c r="AZ96" s="104"/>
      <c r="BA96" s="104"/>
      <c r="BB96" s="104"/>
      <c r="BC96" s="104"/>
      <c r="BD96" s="104"/>
      <c r="BE96" s="104"/>
      <c r="BF96" s="104"/>
      <c r="BG96" s="104"/>
      <c r="BH96" s="104"/>
      <c r="BI96" s="104"/>
      <c r="BJ96" s="104"/>
      <c r="BK96" s="104"/>
      <c r="BL96" s="104"/>
      <c r="BM96" s="104"/>
      <c r="BN96" s="104"/>
      <c r="BO96" s="104"/>
      <c r="BP96" s="104"/>
      <c r="BQ96" s="104"/>
    </row>
    <row r="97" spans="2:69">
      <c r="B97" s="104"/>
      <c r="C97" s="155"/>
      <c r="D97" s="104"/>
      <c r="E97" s="104"/>
      <c r="F97" s="104"/>
      <c r="G97" s="104"/>
      <c r="H97" s="104"/>
      <c r="I97" s="104"/>
      <c r="J97" s="104"/>
      <c r="K97" s="104"/>
      <c r="L97" s="104"/>
      <c r="M97" s="147"/>
      <c r="N97" s="104"/>
      <c r="O97" s="104"/>
      <c r="P97" s="104"/>
      <c r="Q97" s="104"/>
      <c r="R97" s="104"/>
      <c r="S97" s="104"/>
      <c r="T97" s="104"/>
      <c r="U97" s="104"/>
      <c r="V97" s="104"/>
      <c r="W97" s="104"/>
      <c r="X97" s="104"/>
      <c r="Y97" s="104"/>
      <c r="Z97" s="104"/>
      <c r="AA97" s="104"/>
      <c r="AB97" s="10"/>
      <c r="AC97" s="104"/>
      <c r="AD97" s="10"/>
      <c r="AE97" s="147"/>
      <c r="AF97" s="104"/>
      <c r="AG97" s="104"/>
      <c r="AH97" s="104"/>
      <c r="AI97" s="104"/>
      <c r="AJ97" s="104"/>
      <c r="AK97" s="104"/>
      <c r="AL97" s="104"/>
      <c r="AM97" s="104"/>
      <c r="AN97" s="104"/>
      <c r="AO97" s="104"/>
      <c r="AP97" s="104"/>
      <c r="AQ97" s="104"/>
      <c r="AR97" s="104"/>
      <c r="AS97" s="104"/>
      <c r="AT97" s="104"/>
      <c r="AU97" s="104"/>
      <c r="AV97" s="104"/>
      <c r="AW97" s="104"/>
      <c r="AX97" s="104"/>
      <c r="AY97" s="104"/>
      <c r="AZ97" s="104"/>
      <c r="BA97" s="104"/>
      <c r="BB97" s="104"/>
      <c r="BC97" s="104"/>
      <c r="BD97" s="104"/>
      <c r="BE97" s="104"/>
      <c r="BF97" s="104"/>
      <c r="BG97" s="104"/>
      <c r="BH97" s="104"/>
      <c r="BI97" s="104"/>
      <c r="BJ97" s="104"/>
      <c r="BK97" s="104"/>
      <c r="BL97" s="104"/>
      <c r="BM97" s="104"/>
      <c r="BN97" s="104"/>
      <c r="BO97" s="104"/>
      <c r="BP97" s="104"/>
      <c r="BQ97" s="104"/>
    </row>
    <row r="98" spans="2:69">
      <c r="B98" s="104"/>
      <c r="C98" s="155"/>
      <c r="D98" s="104"/>
      <c r="E98" s="104"/>
      <c r="F98" s="104"/>
      <c r="G98" s="104"/>
      <c r="H98" s="104"/>
      <c r="I98" s="104"/>
      <c r="J98" s="104"/>
      <c r="K98" s="104"/>
      <c r="L98" s="104"/>
      <c r="M98" s="147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  <c r="AA98" s="104"/>
      <c r="AB98" s="10"/>
      <c r="AC98" s="104"/>
      <c r="AD98" s="10"/>
      <c r="AE98" s="147"/>
      <c r="AF98" s="104"/>
      <c r="AG98" s="104"/>
      <c r="AH98" s="104"/>
      <c r="AI98" s="104"/>
      <c r="AJ98" s="104"/>
      <c r="AK98" s="104"/>
      <c r="AL98" s="104"/>
      <c r="AM98" s="104"/>
      <c r="AN98" s="104"/>
      <c r="AO98" s="104"/>
      <c r="AP98" s="104"/>
      <c r="AQ98" s="104"/>
      <c r="AR98" s="104"/>
      <c r="AS98" s="104"/>
      <c r="AT98" s="104"/>
      <c r="AU98" s="104"/>
      <c r="AV98" s="104"/>
      <c r="AW98" s="104"/>
      <c r="AX98" s="104"/>
      <c r="AY98" s="104"/>
      <c r="AZ98" s="104"/>
      <c r="BA98" s="104"/>
      <c r="BB98" s="104"/>
      <c r="BC98" s="104"/>
      <c r="BD98" s="104"/>
      <c r="BE98" s="104"/>
      <c r="BF98" s="104"/>
      <c r="BG98" s="104"/>
      <c r="BH98" s="104"/>
      <c r="BI98" s="104"/>
      <c r="BJ98" s="104"/>
      <c r="BK98" s="104"/>
      <c r="BL98" s="104"/>
      <c r="BM98" s="104"/>
      <c r="BN98" s="104"/>
      <c r="BO98" s="104"/>
      <c r="BP98" s="104"/>
      <c r="BQ98" s="104"/>
    </row>
    <row r="99" spans="2:69">
      <c r="B99" s="104"/>
      <c r="C99" s="155"/>
      <c r="D99" s="104"/>
      <c r="E99" s="104"/>
      <c r="F99" s="104"/>
      <c r="G99" s="104"/>
      <c r="H99" s="104"/>
      <c r="I99" s="104"/>
      <c r="J99" s="104"/>
      <c r="K99" s="104"/>
      <c r="L99" s="104"/>
      <c r="M99" s="147"/>
      <c r="N99" s="104"/>
      <c r="O99" s="104"/>
      <c r="P99" s="104"/>
      <c r="Q99" s="104"/>
      <c r="R99" s="104"/>
      <c r="S99" s="104"/>
      <c r="T99" s="104"/>
      <c r="U99" s="104"/>
      <c r="V99" s="104"/>
      <c r="W99" s="104"/>
      <c r="X99" s="104"/>
      <c r="Y99" s="104"/>
      <c r="Z99" s="104"/>
      <c r="AA99" s="104"/>
      <c r="AB99" s="10"/>
      <c r="AC99" s="104"/>
      <c r="AD99" s="10"/>
      <c r="AE99" s="147"/>
      <c r="AF99" s="104"/>
      <c r="AG99" s="104"/>
      <c r="AH99" s="104"/>
      <c r="AI99" s="104"/>
      <c r="AJ99" s="104"/>
      <c r="AK99" s="104"/>
      <c r="AL99" s="104"/>
      <c r="AM99" s="104"/>
      <c r="AN99" s="104"/>
      <c r="AO99" s="104"/>
      <c r="AP99" s="104"/>
      <c r="AQ99" s="104"/>
      <c r="AR99" s="104"/>
      <c r="AS99" s="104"/>
      <c r="AT99" s="104"/>
      <c r="AU99" s="104"/>
      <c r="AV99" s="104"/>
      <c r="AW99" s="104"/>
      <c r="AX99" s="104"/>
      <c r="AY99" s="104"/>
      <c r="AZ99" s="104"/>
      <c r="BA99" s="104"/>
      <c r="BB99" s="104"/>
      <c r="BC99" s="104"/>
      <c r="BD99" s="104"/>
      <c r="BE99" s="104"/>
      <c r="BF99" s="104"/>
      <c r="BG99" s="104"/>
      <c r="BH99" s="104"/>
      <c r="BI99" s="104"/>
      <c r="BJ99" s="104"/>
      <c r="BK99" s="104"/>
      <c r="BL99" s="104"/>
      <c r="BM99" s="104"/>
      <c r="BN99" s="104"/>
      <c r="BO99" s="104"/>
      <c r="BP99" s="104"/>
      <c r="BQ99" s="104"/>
    </row>
    <row r="100" spans="2:69">
      <c r="B100" s="104"/>
      <c r="C100" s="155"/>
      <c r="D100" s="104"/>
      <c r="E100" s="104"/>
      <c r="F100" s="104"/>
      <c r="G100" s="104"/>
      <c r="H100" s="104"/>
      <c r="I100" s="104"/>
      <c r="J100" s="104"/>
      <c r="K100" s="104"/>
      <c r="L100" s="104"/>
      <c r="M100" s="147"/>
      <c r="N100" s="104"/>
      <c r="O100" s="104"/>
      <c r="P100" s="104"/>
      <c r="Q100" s="104"/>
      <c r="R100" s="104"/>
      <c r="S100" s="104"/>
      <c r="T100" s="104"/>
      <c r="U100" s="104"/>
      <c r="V100" s="104"/>
      <c r="W100" s="104"/>
      <c r="X100" s="104"/>
      <c r="Y100" s="104"/>
      <c r="Z100" s="104"/>
      <c r="AA100" s="104"/>
      <c r="AB100" s="10"/>
      <c r="AC100" s="104"/>
      <c r="AD100" s="10"/>
      <c r="AE100" s="147"/>
      <c r="AF100" s="104"/>
      <c r="AG100" s="104"/>
      <c r="AH100" s="104"/>
      <c r="AI100" s="104"/>
      <c r="AJ100" s="104"/>
      <c r="AK100" s="104"/>
      <c r="AL100" s="104"/>
      <c r="AM100" s="104"/>
      <c r="AN100" s="104"/>
      <c r="AO100" s="104"/>
      <c r="AP100" s="104"/>
      <c r="AQ100" s="104"/>
      <c r="AR100" s="104"/>
      <c r="AS100" s="104"/>
      <c r="AT100" s="104"/>
      <c r="AU100" s="104"/>
      <c r="AV100" s="104"/>
      <c r="AW100" s="104"/>
      <c r="AX100" s="104"/>
      <c r="AY100" s="104"/>
      <c r="AZ100" s="104"/>
      <c r="BA100" s="104"/>
      <c r="BB100" s="104"/>
      <c r="BC100" s="104"/>
      <c r="BD100" s="104"/>
      <c r="BE100" s="104"/>
      <c r="BF100" s="104"/>
      <c r="BG100" s="104"/>
      <c r="BH100" s="104"/>
      <c r="BI100" s="104"/>
      <c r="BJ100" s="104"/>
      <c r="BK100" s="104"/>
      <c r="BL100" s="104"/>
      <c r="BM100" s="104"/>
      <c r="BN100" s="104"/>
      <c r="BO100" s="104"/>
      <c r="BP100" s="104"/>
      <c r="BQ100" s="104"/>
    </row>
    <row r="101" spans="2:69">
      <c r="B101" s="104"/>
      <c r="C101" s="155"/>
      <c r="D101" s="104"/>
      <c r="E101" s="104"/>
      <c r="F101" s="104"/>
      <c r="G101" s="104"/>
      <c r="H101" s="104"/>
      <c r="I101" s="104"/>
      <c r="J101" s="104"/>
      <c r="K101" s="104"/>
      <c r="L101" s="104"/>
      <c r="M101" s="147"/>
      <c r="N101" s="104"/>
      <c r="O101" s="104"/>
      <c r="P101" s="104"/>
      <c r="Q101" s="104"/>
      <c r="R101" s="104"/>
      <c r="S101" s="104"/>
      <c r="T101" s="104"/>
      <c r="U101" s="104"/>
      <c r="V101" s="104"/>
      <c r="W101" s="104"/>
      <c r="X101" s="104"/>
      <c r="Y101" s="104"/>
      <c r="Z101" s="104"/>
      <c r="AA101" s="104"/>
      <c r="AB101" s="10"/>
      <c r="AC101" s="104"/>
      <c r="AD101" s="10"/>
      <c r="AE101" s="147"/>
      <c r="AF101" s="104"/>
      <c r="AG101" s="104"/>
      <c r="AH101" s="104"/>
      <c r="AI101" s="104"/>
      <c r="AJ101" s="104"/>
      <c r="AK101" s="104"/>
      <c r="AL101" s="104"/>
      <c r="AM101" s="104"/>
      <c r="AN101" s="104"/>
      <c r="AO101" s="104"/>
      <c r="AP101" s="104"/>
      <c r="AQ101" s="104"/>
      <c r="AR101" s="104"/>
      <c r="AS101" s="104"/>
      <c r="AT101" s="104"/>
      <c r="AU101" s="104"/>
      <c r="AV101" s="104"/>
      <c r="AW101" s="104"/>
      <c r="AX101" s="104"/>
      <c r="AY101" s="104"/>
      <c r="AZ101" s="104"/>
      <c r="BA101" s="104"/>
      <c r="BB101" s="104"/>
      <c r="BC101" s="104"/>
      <c r="BD101" s="104"/>
      <c r="BE101" s="104"/>
      <c r="BF101" s="104"/>
      <c r="BG101" s="104"/>
      <c r="BH101" s="104"/>
      <c r="BI101" s="104"/>
      <c r="BJ101" s="104"/>
      <c r="BK101" s="104"/>
      <c r="BL101" s="104"/>
      <c r="BM101" s="104"/>
      <c r="BN101" s="104"/>
      <c r="BO101" s="104"/>
      <c r="BP101" s="104"/>
      <c r="BQ101" s="104"/>
    </row>
    <row r="102" spans="2:69">
      <c r="B102" s="104"/>
      <c r="C102" s="155"/>
      <c r="D102" s="104"/>
      <c r="E102" s="104"/>
      <c r="F102" s="104"/>
      <c r="G102" s="104"/>
      <c r="H102" s="104"/>
      <c r="I102" s="104"/>
      <c r="J102" s="104"/>
      <c r="K102" s="104"/>
      <c r="L102" s="104"/>
      <c r="M102" s="147"/>
      <c r="N102" s="104"/>
      <c r="O102" s="104"/>
      <c r="P102" s="104"/>
      <c r="Q102" s="104"/>
      <c r="R102" s="104"/>
      <c r="S102" s="104"/>
      <c r="T102" s="104"/>
      <c r="U102" s="104"/>
      <c r="V102" s="104"/>
      <c r="W102" s="104"/>
      <c r="X102" s="104"/>
      <c r="Y102" s="104"/>
      <c r="Z102" s="104"/>
      <c r="AA102" s="104"/>
      <c r="AB102" s="10"/>
      <c r="AC102" s="104"/>
      <c r="AD102" s="10"/>
      <c r="AE102" s="147"/>
      <c r="AF102" s="104"/>
      <c r="AG102" s="104"/>
      <c r="AH102" s="104"/>
      <c r="AI102" s="104"/>
      <c r="AJ102" s="104"/>
      <c r="AK102" s="104"/>
      <c r="AL102" s="104"/>
      <c r="AM102" s="104"/>
      <c r="AN102" s="104"/>
      <c r="AO102" s="104"/>
      <c r="AP102" s="104"/>
      <c r="AQ102" s="104"/>
      <c r="AR102" s="104"/>
      <c r="AS102" s="104"/>
      <c r="AT102" s="104"/>
      <c r="AU102" s="104"/>
      <c r="AV102" s="104"/>
      <c r="AW102" s="104"/>
      <c r="AX102" s="104"/>
      <c r="AY102" s="104"/>
      <c r="AZ102" s="104"/>
      <c r="BA102" s="104"/>
      <c r="BB102" s="104"/>
      <c r="BC102" s="104"/>
      <c r="BD102" s="104"/>
      <c r="BE102" s="104"/>
      <c r="BF102" s="104"/>
      <c r="BG102" s="104"/>
      <c r="BH102" s="104"/>
      <c r="BI102" s="104"/>
      <c r="BJ102" s="104"/>
      <c r="BK102" s="104"/>
      <c r="BL102" s="104"/>
      <c r="BM102" s="104"/>
      <c r="BN102" s="104"/>
      <c r="BO102" s="104"/>
      <c r="BP102" s="104"/>
      <c r="BQ102" s="104"/>
    </row>
    <row r="103" spans="2:69">
      <c r="B103" s="104"/>
      <c r="C103" s="155"/>
      <c r="D103" s="104"/>
      <c r="E103" s="104"/>
      <c r="F103" s="104"/>
      <c r="G103" s="104"/>
      <c r="H103" s="104"/>
      <c r="I103" s="104"/>
      <c r="J103" s="104"/>
      <c r="K103" s="104"/>
      <c r="L103" s="104"/>
      <c r="M103" s="147"/>
      <c r="N103" s="104"/>
      <c r="O103" s="104"/>
      <c r="P103" s="104"/>
      <c r="Q103" s="104"/>
      <c r="R103" s="104"/>
      <c r="S103" s="104"/>
      <c r="T103" s="104"/>
      <c r="U103" s="104"/>
      <c r="V103" s="104"/>
      <c r="W103" s="104"/>
      <c r="X103" s="104"/>
      <c r="Y103" s="104"/>
      <c r="Z103" s="104"/>
      <c r="AA103" s="104"/>
      <c r="AB103" s="10"/>
      <c r="AC103" s="104"/>
      <c r="AD103" s="10"/>
      <c r="AE103" s="147"/>
      <c r="AF103" s="104"/>
      <c r="AG103" s="104"/>
      <c r="AH103" s="104"/>
      <c r="AI103" s="104"/>
      <c r="AJ103" s="104"/>
      <c r="AK103" s="104"/>
      <c r="AL103" s="104"/>
      <c r="AM103" s="104"/>
      <c r="AN103" s="104"/>
      <c r="AO103" s="104"/>
      <c r="AP103" s="104"/>
      <c r="AQ103" s="104"/>
      <c r="AR103" s="104"/>
      <c r="AS103" s="104"/>
      <c r="AT103" s="104"/>
      <c r="AU103" s="104"/>
      <c r="AV103" s="104"/>
      <c r="AW103" s="104"/>
      <c r="AX103" s="104"/>
      <c r="AY103" s="104"/>
      <c r="AZ103" s="104"/>
      <c r="BA103" s="104"/>
      <c r="BB103" s="104"/>
      <c r="BC103" s="104"/>
      <c r="BD103" s="104"/>
      <c r="BE103" s="104"/>
      <c r="BF103" s="104"/>
      <c r="BG103" s="104"/>
      <c r="BH103" s="104"/>
      <c r="BI103" s="104"/>
      <c r="BJ103" s="104"/>
      <c r="BK103" s="104"/>
      <c r="BL103" s="104"/>
      <c r="BM103" s="104"/>
      <c r="BN103" s="104"/>
      <c r="BO103" s="104"/>
      <c r="BP103" s="104"/>
      <c r="BQ103" s="104"/>
    </row>
    <row r="104" spans="2:69">
      <c r="B104" s="104"/>
      <c r="C104" s="155"/>
      <c r="D104" s="104"/>
      <c r="E104" s="104"/>
      <c r="F104" s="104"/>
      <c r="G104" s="104"/>
      <c r="H104" s="104"/>
      <c r="I104" s="104"/>
      <c r="J104" s="104"/>
      <c r="K104" s="104"/>
      <c r="L104" s="104"/>
      <c r="M104" s="147"/>
      <c r="N104" s="104"/>
      <c r="O104" s="104"/>
      <c r="P104" s="104"/>
      <c r="Q104" s="104"/>
      <c r="R104" s="104"/>
      <c r="S104" s="104"/>
      <c r="T104" s="104"/>
      <c r="U104" s="104"/>
      <c r="V104" s="104"/>
      <c r="W104" s="104"/>
      <c r="X104" s="104"/>
      <c r="Y104" s="104"/>
      <c r="Z104" s="104"/>
      <c r="AA104" s="104"/>
      <c r="AB104" s="10"/>
      <c r="AC104" s="104"/>
      <c r="AD104" s="10"/>
      <c r="AE104" s="147"/>
      <c r="AF104" s="104"/>
      <c r="AG104" s="104"/>
      <c r="AH104" s="104"/>
      <c r="AI104" s="104"/>
      <c r="AJ104" s="104"/>
      <c r="AK104" s="104"/>
      <c r="AL104" s="104"/>
      <c r="AM104" s="104"/>
      <c r="AN104" s="104"/>
      <c r="AO104" s="104"/>
      <c r="AP104" s="104"/>
      <c r="AQ104" s="104"/>
      <c r="AR104" s="104"/>
      <c r="AS104" s="104"/>
      <c r="AT104" s="104"/>
      <c r="AU104" s="104"/>
      <c r="AV104" s="104"/>
      <c r="AW104" s="104"/>
      <c r="AX104" s="104"/>
      <c r="AY104" s="104"/>
      <c r="AZ104" s="104"/>
      <c r="BA104" s="104"/>
      <c r="BB104" s="104"/>
      <c r="BC104" s="104"/>
      <c r="BD104" s="104"/>
      <c r="BE104" s="104"/>
      <c r="BF104" s="104"/>
      <c r="BG104" s="104"/>
      <c r="BH104" s="104"/>
      <c r="BI104" s="104"/>
      <c r="BJ104" s="104"/>
      <c r="BK104" s="104"/>
      <c r="BL104" s="104"/>
      <c r="BM104" s="104"/>
      <c r="BN104" s="104"/>
      <c r="BO104" s="104"/>
      <c r="BP104" s="104"/>
      <c r="BQ104" s="104"/>
    </row>
    <row r="105" spans="2:69">
      <c r="B105" s="104"/>
      <c r="C105" s="155"/>
      <c r="D105" s="104"/>
      <c r="E105" s="104"/>
      <c r="F105" s="104"/>
      <c r="G105" s="104"/>
      <c r="H105" s="104"/>
      <c r="I105" s="104"/>
      <c r="J105" s="104"/>
      <c r="K105" s="104"/>
      <c r="L105" s="104"/>
      <c r="M105" s="147"/>
      <c r="N105" s="104"/>
      <c r="O105" s="104"/>
      <c r="P105" s="104"/>
      <c r="Q105" s="104"/>
      <c r="R105" s="104"/>
      <c r="S105" s="104"/>
      <c r="T105" s="104"/>
      <c r="U105" s="104"/>
      <c r="V105" s="104"/>
      <c r="W105" s="104"/>
      <c r="X105" s="104"/>
      <c r="Y105" s="104"/>
      <c r="Z105" s="104"/>
      <c r="AA105" s="104"/>
      <c r="AB105" s="10"/>
      <c r="AC105" s="104"/>
      <c r="AD105" s="10"/>
      <c r="AE105" s="147"/>
      <c r="AF105" s="104"/>
      <c r="AG105" s="104"/>
      <c r="AH105" s="104"/>
      <c r="AI105" s="104"/>
      <c r="AJ105" s="104"/>
      <c r="AK105" s="104"/>
      <c r="AL105" s="104"/>
      <c r="AM105" s="104"/>
      <c r="AN105" s="104"/>
      <c r="AO105" s="104"/>
      <c r="AP105" s="104"/>
      <c r="AQ105" s="104"/>
      <c r="AR105" s="104"/>
      <c r="AS105" s="104"/>
      <c r="AT105" s="104"/>
      <c r="AU105" s="104"/>
      <c r="AV105" s="104"/>
      <c r="AW105" s="104"/>
      <c r="AX105" s="104"/>
      <c r="AY105" s="104"/>
      <c r="AZ105" s="104"/>
      <c r="BA105" s="104"/>
      <c r="BB105" s="104"/>
      <c r="BC105" s="104"/>
      <c r="BD105" s="104"/>
      <c r="BE105" s="104"/>
      <c r="BF105" s="104"/>
      <c r="BG105" s="104"/>
      <c r="BH105" s="104"/>
      <c r="BI105" s="104"/>
      <c r="BJ105" s="104"/>
      <c r="BK105" s="104"/>
      <c r="BL105" s="104"/>
      <c r="BM105" s="104"/>
      <c r="BN105" s="104"/>
      <c r="BO105" s="104"/>
      <c r="BP105" s="104"/>
      <c r="BQ105" s="104"/>
    </row>
    <row r="106" spans="2:69">
      <c r="B106" s="104"/>
      <c r="C106" s="155"/>
      <c r="D106" s="104"/>
      <c r="E106" s="104"/>
      <c r="F106" s="104"/>
      <c r="G106" s="104"/>
      <c r="H106" s="104"/>
      <c r="I106" s="104"/>
      <c r="J106" s="104"/>
      <c r="K106" s="104"/>
      <c r="L106" s="104"/>
      <c r="M106" s="147"/>
      <c r="N106" s="104"/>
      <c r="O106" s="104"/>
      <c r="P106" s="104"/>
      <c r="Q106" s="104"/>
      <c r="R106" s="104"/>
      <c r="S106" s="104"/>
      <c r="T106" s="104"/>
      <c r="U106" s="104"/>
      <c r="V106" s="104"/>
      <c r="W106" s="104"/>
      <c r="X106" s="104"/>
      <c r="Y106" s="104"/>
      <c r="Z106" s="104"/>
      <c r="AA106" s="104"/>
      <c r="AB106" s="10"/>
      <c r="AC106" s="104"/>
      <c r="AD106" s="10"/>
      <c r="AE106" s="147"/>
      <c r="AF106" s="104"/>
      <c r="AG106" s="104"/>
      <c r="AH106" s="104"/>
      <c r="AI106" s="104"/>
      <c r="AJ106" s="104"/>
      <c r="AK106" s="104"/>
      <c r="AL106" s="104"/>
      <c r="AM106" s="104"/>
      <c r="AN106" s="104"/>
      <c r="AO106" s="104"/>
      <c r="AP106" s="104"/>
      <c r="AQ106" s="104"/>
      <c r="AR106" s="104"/>
      <c r="AS106" s="104"/>
      <c r="AT106" s="104"/>
      <c r="AU106" s="104"/>
      <c r="AV106" s="104"/>
      <c r="AW106" s="104"/>
      <c r="AX106" s="104"/>
      <c r="AY106" s="104"/>
      <c r="AZ106" s="104"/>
      <c r="BA106" s="104"/>
      <c r="BB106" s="104"/>
      <c r="BC106" s="104"/>
      <c r="BD106" s="104"/>
      <c r="BE106" s="104"/>
      <c r="BF106" s="104"/>
      <c r="BG106" s="104"/>
      <c r="BH106" s="104"/>
      <c r="BI106" s="104"/>
      <c r="BJ106" s="104"/>
      <c r="BK106" s="104"/>
      <c r="BL106" s="104"/>
      <c r="BM106" s="104"/>
      <c r="BN106" s="104"/>
      <c r="BO106" s="104"/>
      <c r="BP106" s="104"/>
      <c r="BQ106" s="104"/>
    </row>
    <row r="107" spans="2:69">
      <c r="B107" s="104"/>
      <c r="C107" s="155"/>
      <c r="D107" s="104"/>
      <c r="E107" s="104"/>
      <c r="F107" s="104"/>
      <c r="G107" s="104"/>
      <c r="H107" s="104"/>
      <c r="I107" s="104"/>
      <c r="J107" s="104"/>
      <c r="K107" s="104"/>
      <c r="L107" s="104"/>
      <c r="M107" s="147"/>
      <c r="N107" s="104"/>
      <c r="O107" s="104"/>
      <c r="P107" s="104"/>
      <c r="Q107" s="104"/>
      <c r="R107" s="104"/>
      <c r="S107" s="104"/>
      <c r="T107" s="104"/>
      <c r="U107" s="104"/>
      <c r="V107" s="104"/>
      <c r="W107" s="104"/>
      <c r="X107" s="104"/>
      <c r="Y107" s="104"/>
      <c r="Z107" s="104"/>
      <c r="AA107" s="104"/>
      <c r="AB107" s="10"/>
      <c r="AC107" s="104"/>
      <c r="AD107" s="10"/>
      <c r="AE107" s="147"/>
      <c r="AF107" s="104"/>
      <c r="AG107" s="104"/>
      <c r="AH107" s="104"/>
      <c r="AI107" s="104"/>
      <c r="AJ107" s="104"/>
      <c r="AK107" s="104"/>
      <c r="AL107" s="104"/>
      <c r="AM107" s="104"/>
      <c r="AN107" s="104"/>
      <c r="AO107" s="104"/>
      <c r="AP107" s="104"/>
      <c r="AQ107" s="104"/>
      <c r="AR107" s="104"/>
      <c r="AS107" s="104"/>
      <c r="AT107" s="104"/>
      <c r="AU107" s="104"/>
      <c r="AV107" s="104"/>
      <c r="AW107" s="104"/>
      <c r="AX107" s="104"/>
      <c r="AY107" s="104"/>
      <c r="AZ107" s="104"/>
      <c r="BA107" s="104"/>
      <c r="BB107" s="104"/>
      <c r="BC107" s="104"/>
      <c r="BD107" s="104"/>
      <c r="BE107" s="104"/>
      <c r="BF107" s="104"/>
      <c r="BG107" s="104"/>
      <c r="BH107" s="104"/>
      <c r="BI107" s="104"/>
      <c r="BJ107" s="104"/>
      <c r="BK107" s="104"/>
      <c r="BL107" s="104"/>
      <c r="BM107" s="104"/>
      <c r="BN107" s="104"/>
      <c r="BO107" s="104"/>
      <c r="BP107" s="104"/>
      <c r="BQ107" s="104"/>
    </row>
    <row r="108" spans="2:69">
      <c r="B108" s="104"/>
      <c r="C108" s="155"/>
      <c r="D108" s="104"/>
      <c r="E108" s="104"/>
      <c r="F108" s="104"/>
      <c r="G108" s="104"/>
      <c r="H108" s="104"/>
      <c r="I108" s="104"/>
      <c r="J108" s="104"/>
      <c r="K108" s="104"/>
      <c r="L108" s="104"/>
      <c r="M108" s="147"/>
      <c r="N108" s="104"/>
      <c r="O108" s="104"/>
      <c r="P108" s="104"/>
      <c r="Q108" s="104"/>
      <c r="R108" s="104"/>
      <c r="S108" s="104"/>
      <c r="T108" s="104"/>
      <c r="U108" s="104"/>
      <c r="V108" s="104"/>
      <c r="W108" s="104"/>
      <c r="X108" s="104"/>
      <c r="Y108" s="104"/>
      <c r="Z108" s="104"/>
      <c r="AA108" s="104"/>
      <c r="AB108" s="10"/>
      <c r="AC108" s="104"/>
      <c r="AD108" s="10"/>
      <c r="AE108" s="147"/>
      <c r="AF108" s="104"/>
      <c r="AG108" s="104"/>
      <c r="AH108" s="104"/>
      <c r="AI108" s="104"/>
      <c r="AJ108" s="104"/>
      <c r="AK108" s="104"/>
      <c r="AL108" s="104"/>
      <c r="AM108" s="104"/>
      <c r="AN108" s="104"/>
      <c r="AO108" s="104"/>
      <c r="AP108" s="104"/>
      <c r="AQ108" s="104"/>
      <c r="AR108" s="104"/>
      <c r="AS108" s="104"/>
      <c r="AT108" s="104"/>
      <c r="AU108" s="104"/>
      <c r="AV108" s="104"/>
      <c r="AW108" s="104"/>
      <c r="AX108" s="104"/>
      <c r="AY108" s="104"/>
      <c r="AZ108" s="104"/>
      <c r="BA108" s="104"/>
      <c r="BB108" s="104"/>
      <c r="BC108" s="104"/>
      <c r="BD108" s="104"/>
      <c r="BE108" s="104"/>
      <c r="BF108" s="104"/>
      <c r="BG108" s="104"/>
      <c r="BH108" s="104"/>
      <c r="BI108" s="104"/>
      <c r="BJ108" s="104"/>
      <c r="BK108" s="104"/>
      <c r="BL108" s="104"/>
      <c r="BM108" s="104"/>
      <c r="BN108" s="104"/>
      <c r="BO108" s="104"/>
      <c r="BP108" s="104"/>
      <c r="BQ108" s="104"/>
    </row>
    <row r="109" spans="2:69">
      <c r="B109" s="104"/>
      <c r="C109" s="155"/>
      <c r="D109" s="104"/>
      <c r="E109" s="104"/>
      <c r="F109" s="104"/>
      <c r="G109" s="104"/>
      <c r="H109" s="104"/>
      <c r="I109" s="104"/>
      <c r="J109" s="104"/>
      <c r="K109" s="104"/>
      <c r="L109" s="104"/>
      <c r="M109" s="147"/>
      <c r="N109" s="104"/>
      <c r="O109" s="104"/>
      <c r="P109" s="104"/>
      <c r="Q109" s="104"/>
      <c r="R109" s="104"/>
      <c r="S109" s="104"/>
      <c r="T109" s="104"/>
      <c r="U109" s="104"/>
      <c r="V109" s="104"/>
      <c r="W109" s="104"/>
      <c r="X109" s="104"/>
      <c r="Y109" s="104"/>
      <c r="Z109" s="104"/>
      <c r="AA109" s="104"/>
      <c r="AB109" s="10"/>
      <c r="AC109" s="104"/>
      <c r="AD109" s="10"/>
      <c r="AE109" s="147"/>
      <c r="AF109" s="104"/>
      <c r="AG109" s="104"/>
      <c r="AH109" s="104"/>
      <c r="AI109" s="104"/>
      <c r="AJ109" s="104"/>
      <c r="AK109" s="104"/>
      <c r="AL109" s="104"/>
      <c r="AM109" s="104"/>
      <c r="AN109" s="104"/>
      <c r="AO109" s="104"/>
      <c r="AP109" s="104"/>
      <c r="AQ109" s="104"/>
      <c r="AR109" s="104"/>
      <c r="AS109" s="104"/>
      <c r="AT109" s="104"/>
      <c r="AU109" s="104"/>
      <c r="AV109" s="104"/>
      <c r="AW109" s="104"/>
      <c r="AX109" s="104"/>
      <c r="AY109" s="104"/>
      <c r="AZ109" s="104"/>
      <c r="BA109" s="104"/>
      <c r="BB109" s="104"/>
      <c r="BC109" s="104"/>
      <c r="BD109" s="104"/>
      <c r="BE109" s="104"/>
      <c r="BF109" s="104"/>
      <c r="BG109" s="104"/>
      <c r="BH109" s="104"/>
      <c r="BI109" s="104"/>
      <c r="BJ109" s="104"/>
      <c r="BK109" s="104"/>
      <c r="BL109" s="104"/>
      <c r="BM109" s="104"/>
      <c r="BN109" s="104"/>
      <c r="BO109" s="104"/>
      <c r="BP109" s="104"/>
      <c r="BQ109" s="104"/>
    </row>
    <row r="110" spans="2:69">
      <c r="B110" s="104"/>
      <c r="C110" s="155"/>
      <c r="D110" s="104"/>
      <c r="E110" s="104"/>
      <c r="F110" s="104"/>
      <c r="G110" s="104"/>
      <c r="H110" s="104"/>
      <c r="I110" s="104"/>
      <c r="J110" s="104"/>
      <c r="K110" s="104"/>
      <c r="L110" s="104"/>
      <c r="M110" s="147"/>
      <c r="N110" s="104"/>
      <c r="O110" s="104"/>
      <c r="P110" s="104"/>
      <c r="Q110" s="104"/>
      <c r="R110" s="104"/>
      <c r="S110" s="104"/>
      <c r="T110" s="104"/>
      <c r="U110" s="104"/>
      <c r="V110" s="104"/>
      <c r="W110" s="104"/>
      <c r="X110" s="104"/>
      <c r="Y110" s="104"/>
      <c r="Z110" s="104"/>
      <c r="AA110" s="104"/>
      <c r="AB110" s="10"/>
      <c r="AC110" s="104"/>
      <c r="AD110" s="10"/>
      <c r="AE110" s="147"/>
      <c r="AF110" s="104"/>
      <c r="AG110" s="104"/>
      <c r="AH110" s="104"/>
      <c r="AI110" s="104"/>
      <c r="AJ110" s="104"/>
      <c r="AK110" s="104"/>
      <c r="AL110" s="104"/>
      <c r="AM110" s="104"/>
      <c r="AN110" s="104"/>
      <c r="AO110" s="104"/>
      <c r="AP110" s="104"/>
      <c r="AQ110" s="104"/>
      <c r="AR110" s="104"/>
      <c r="AS110" s="104"/>
      <c r="AT110" s="104"/>
      <c r="AU110" s="104"/>
      <c r="AV110" s="104"/>
      <c r="AW110" s="104"/>
      <c r="AX110" s="104"/>
      <c r="AY110" s="104"/>
      <c r="AZ110" s="104"/>
      <c r="BA110" s="104"/>
      <c r="BB110" s="104"/>
      <c r="BC110" s="104"/>
      <c r="BD110" s="104"/>
      <c r="BE110" s="104"/>
      <c r="BF110" s="104"/>
      <c r="BG110" s="104"/>
      <c r="BH110" s="104"/>
      <c r="BI110" s="104"/>
      <c r="BJ110" s="104"/>
      <c r="BK110" s="104"/>
      <c r="BL110" s="104"/>
      <c r="BM110" s="104"/>
      <c r="BN110" s="104"/>
      <c r="BO110" s="104"/>
      <c r="BP110" s="104"/>
      <c r="BQ110" s="104"/>
    </row>
    <row r="111" spans="2:69">
      <c r="B111" s="104"/>
      <c r="C111" s="155"/>
      <c r="D111" s="104"/>
      <c r="E111" s="104"/>
      <c r="F111" s="104"/>
      <c r="G111" s="104"/>
      <c r="H111" s="104"/>
      <c r="I111" s="104"/>
      <c r="J111" s="104"/>
      <c r="K111" s="104"/>
      <c r="L111" s="104"/>
      <c r="M111" s="147"/>
      <c r="N111" s="104"/>
      <c r="O111" s="104"/>
      <c r="P111" s="104"/>
      <c r="Q111" s="104"/>
      <c r="R111" s="104"/>
      <c r="S111" s="104"/>
      <c r="T111" s="104"/>
      <c r="U111" s="104"/>
      <c r="V111" s="104"/>
      <c r="W111" s="104"/>
      <c r="X111" s="104"/>
      <c r="Y111" s="104"/>
      <c r="Z111" s="104"/>
      <c r="AA111" s="104"/>
      <c r="AB111" s="10"/>
      <c r="AC111" s="104"/>
      <c r="AD111" s="10"/>
      <c r="AE111" s="147"/>
      <c r="AF111" s="104"/>
      <c r="AG111" s="104"/>
      <c r="AH111" s="104"/>
      <c r="AI111" s="104"/>
      <c r="AJ111" s="104"/>
      <c r="AK111" s="104"/>
      <c r="AL111" s="104"/>
      <c r="AM111" s="104"/>
      <c r="AN111" s="104"/>
      <c r="AO111" s="104"/>
      <c r="AP111" s="104"/>
      <c r="AQ111" s="104"/>
      <c r="AR111" s="104"/>
      <c r="AS111" s="104"/>
      <c r="AT111" s="104"/>
      <c r="AU111" s="104"/>
      <c r="AV111" s="104"/>
      <c r="AW111" s="104"/>
      <c r="AX111" s="104"/>
      <c r="AY111" s="104"/>
      <c r="AZ111" s="104"/>
      <c r="BA111" s="104"/>
      <c r="BB111" s="104"/>
      <c r="BC111" s="104"/>
      <c r="BD111" s="104"/>
      <c r="BE111" s="104"/>
      <c r="BF111" s="104"/>
      <c r="BG111" s="104"/>
      <c r="BH111" s="104"/>
      <c r="BI111" s="104"/>
      <c r="BJ111" s="104"/>
      <c r="BK111" s="104"/>
      <c r="BL111" s="104"/>
      <c r="BM111" s="104"/>
      <c r="BN111" s="104"/>
      <c r="BO111" s="104"/>
      <c r="BP111" s="104"/>
      <c r="BQ111" s="104"/>
    </row>
    <row r="112" spans="2:69">
      <c r="B112" s="104"/>
      <c r="C112" s="155"/>
      <c r="D112" s="104"/>
      <c r="E112" s="104"/>
      <c r="F112" s="104"/>
      <c r="G112" s="104"/>
      <c r="H112" s="104"/>
      <c r="I112" s="104"/>
      <c r="J112" s="104"/>
      <c r="K112" s="104"/>
      <c r="L112" s="104"/>
      <c r="M112" s="147"/>
      <c r="N112" s="104"/>
      <c r="O112" s="104"/>
      <c r="P112" s="104"/>
      <c r="Q112" s="104"/>
      <c r="R112" s="104"/>
      <c r="S112" s="104"/>
      <c r="T112" s="104"/>
      <c r="U112" s="104"/>
      <c r="V112" s="104"/>
      <c r="W112" s="104"/>
      <c r="X112" s="104"/>
      <c r="Y112" s="104"/>
      <c r="Z112" s="104"/>
      <c r="AA112" s="104"/>
      <c r="AB112" s="10"/>
      <c r="AC112" s="104"/>
      <c r="AD112" s="10"/>
      <c r="AE112" s="147"/>
      <c r="AF112" s="104"/>
      <c r="AG112" s="104"/>
      <c r="AH112" s="104"/>
      <c r="AI112" s="104"/>
      <c r="AJ112" s="104"/>
      <c r="AK112" s="104"/>
      <c r="AL112" s="104"/>
      <c r="AM112" s="104"/>
      <c r="AN112" s="104"/>
      <c r="AO112" s="104"/>
      <c r="AP112" s="104"/>
      <c r="AQ112" s="104"/>
      <c r="AR112" s="104"/>
      <c r="AS112" s="104"/>
      <c r="AT112" s="104"/>
      <c r="AU112" s="104"/>
      <c r="AV112" s="104"/>
      <c r="AW112" s="104"/>
      <c r="AX112" s="104"/>
      <c r="AY112" s="104"/>
      <c r="AZ112" s="104"/>
      <c r="BA112" s="104"/>
      <c r="BB112" s="104"/>
      <c r="BC112" s="104"/>
      <c r="BD112" s="104"/>
      <c r="BE112" s="104"/>
      <c r="BF112" s="104"/>
      <c r="BG112" s="104"/>
      <c r="BH112" s="104"/>
      <c r="BI112" s="104"/>
      <c r="BJ112" s="104"/>
      <c r="BK112" s="104"/>
      <c r="BL112" s="104"/>
      <c r="BM112" s="104"/>
      <c r="BN112" s="104"/>
      <c r="BO112" s="104"/>
      <c r="BP112" s="104"/>
      <c r="BQ112" s="104"/>
    </row>
    <row r="113" spans="2:69">
      <c r="B113" s="104"/>
      <c r="C113" s="155"/>
      <c r="D113" s="104"/>
      <c r="E113" s="104"/>
      <c r="F113" s="104"/>
      <c r="G113" s="104"/>
      <c r="H113" s="104"/>
      <c r="I113" s="104"/>
      <c r="J113" s="104"/>
      <c r="K113" s="104"/>
      <c r="L113" s="104"/>
      <c r="M113" s="147"/>
      <c r="N113" s="104"/>
      <c r="O113" s="104"/>
      <c r="P113" s="104"/>
      <c r="Q113" s="104"/>
      <c r="R113" s="104"/>
      <c r="S113" s="104"/>
      <c r="T113" s="104"/>
      <c r="U113" s="104"/>
      <c r="V113" s="104"/>
      <c r="W113" s="104"/>
      <c r="X113" s="104"/>
      <c r="Y113" s="104"/>
      <c r="Z113" s="104"/>
      <c r="AA113" s="104"/>
      <c r="AB113" s="10"/>
      <c r="AC113" s="104"/>
      <c r="AD113" s="10"/>
      <c r="AE113" s="147"/>
      <c r="AF113" s="104"/>
      <c r="AG113" s="104"/>
      <c r="AH113" s="104"/>
      <c r="AI113" s="104"/>
      <c r="AJ113" s="104"/>
      <c r="AK113" s="104"/>
      <c r="AL113" s="104"/>
      <c r="AM113" s="104"/>
      <c r="AN113" s="104"/>
      <c r="AO113" s="104"/>
      <c r="AP113" s="104"/>
      <c r="AQ113" s="104"/>
      <c r="AR113" s="104"/>
      <c r="AS113" s="104"/>
      <c r="AT113" s="104"/>
      <c r="AU113" s="104"/>
      <c r="AV113" s="104"/>
      <c r="AW113" s="104"/>
      <c r="AX113" s="104"/>
      <c r="AY113" s="104"/>
      <c r="AZ113" s="104"/>
      <c r="BA113" s="104"/>
      <c r="BB113" s="104"/>
      <c r="BC113" s="104"/>
      <c r="BD113" s="104"/>
      <c r="BE113" s="104"/>
      <c r="BF113" s="104"/>
      <c r="BG113" s="104"/>
      <c r="BH113" s="104"/>
      <c r="BI113" s="104"/>
      <c r="BJ113" s="104"/>
      <c r="BK113" s="104"/>
      <c r="BL113" s="104"/>
      <c r="BM113" s="104"/>
      <c r="BN113" s="104"/>
      <c r="BO113" s="104"/>
      <c r="BP113" s="104"/>
      <c r="BQ113" s="104"/>
    </row>
    <row r="114" spans="2:69">
      <c r="B114" s="104"/>
      <c r="C114" s="155"/>
      <c r="D114" s="104"/>
      <c r="E114" s="104"/>
      <c r="F114" s="104"/>
      <c r="G114" s="104"/>
      <c r="H114" s="104"/>
      <c r="I114" s="104"/>
      <c r="J114" s="104"/>
      <c r="K114" s="104"/>
      <c r="L114" s="104"/>
      <c r="M114" s="147"/>
      <c r="N114" s="104"/>
      <c r="O114" s="104"/>
      <c r="P114" s="104"/>
      <c r="Q114" s="104"/>
      <c r="R114" s="104"/>
      <c r="S114" s="104"/>
      <c r="T114" s="104"/>
      <c r="U114" s="104"/>
      <c r="V114" s="104"/>
      <c r="W114" s="104"/>
      <c r="X114" s="104"/>
      <c r="Y114" s="104"/>
      <c r="Z114" s="104"/>
      <c r="AA114" s="104"/>
      <c r="AB114" s="10"/>
      <c r="AC114" s="104"/>
      <c r="AD114" s="10"/>
      <c r="AE114" s="147"/>
      <c r="AF114" s="104"/>
      <c r="AG114" s="104"/>
      <c r="AH114" s="104"/>
      <c r="AI114" s="104"/>
      <c r="AJ114" s="104"/>
      <c r="AK114" s="104"/>
      <c r="AL114" s="104"/>
      <c r="AM114" s="104"/>
      <c r="AN114" s="104"/>
      <c r="AO114" s="104"/>
      <c r="AP114" s="104"/>
      <c r="AQ114" s="104"/>
      <c r="AR114" s="104"/>
      <c r="AS114" s="104"/>
      <c r="AT114" s="104"/>
      <c r="AU114" s="104"/>
      <c r="AV114" s="104"/>
      <c r="AW114" s="104"/>
      <c r="AX114" s="104"/>
      <c r="AY114" s="104"/>
      <c r="AZ114" s="104"/>
      <c r="BA114" s="104"/>
      <c r="BB114" s="104"/>
      <c r="BC114" s="104"/>
      <c r="BD114" s="104"/>
      <c r="BE114" s="104"/>
      <c r="BF114" s="104"/>
      <c r="BG114" s="104"/>
      <c r="BH114" s="104"/>
      <c r="BI114" s="104"/>
      <c r="BJ114" s="104"/>
      <c r="BK114" s="104"/>
      <c r="BL114" s="104"/>
      <c r="BM114" s="104"/>
      <c r="BN114" s="104"/>
      <c r="BO114" s="104"/>
      <c r="BP114" s="104"/>
      <c r="BQ114" s="104"/>
    </row>
    <row r="115" spans="2:69">
      <c r="B115" s="104"/>
      <c r="C115" s="155"/>
      <c r="D115" s="104"/>
      <c r="E115" s="104"/>
      <c r="F115" s="104"/>
      <c r="G115" s="104"/>
      <c r="H115" s="104"/>
      <c r="I115" s="104"/>
      <c r="J115" s="104"/>
      <c r="K115" s="104"/>
      <c r="L115" s="104"/>
      <c r="M115" s="147"/>
      <c r="N115" s="104"/>
      <c r="O115" s="104"/>
      <c r="P115" s="104"/>
      <c r="Q115" s="104"/>
      <c r="R115" s="104"/>
      <c r="S115" s="104"/>
      <c r="T115" s="104"/>
      <c r="U115" s="104"/>
      <c r="V115" s="104"/>
      <c r="W115" s="104"/>
      <c r="X115" s="104"/>
      <c r="Y115" s="104"/>
      <c r="Z115" s="104"/>
      <c r="AA115" s="104"/>
      <c r="AB115" s="10"/>
      <c r="AC115" s="104"/>
      <c r="AD115" s="10"/>
      <c r="AE115" s="147"/>
      <c r="AF115" s="104"/>
      <c r="AG115" s="104"/>
      <c r="AH115" s="104"/>
      <c r="AI115" s="104"/>
      <c r="AJ115" s="104"/>
      <c r="AK115" s="104"/>
      <c r="AL115" s="104"/>
      <c r="AM115" s="104"/>
      <c r="AN115" s="104"/>
      <c r="AO115" s="104"/>
      <c r="AP115" s="104"/>
      <c r="AQ115" s="104"/>
      <c r="AR115" s="104"/>
      <c r="AS115" s="104"/>
      <c r="AT115" s="104"/>
      <c r="AU115" s="104"/>
      <c r="AV115" s="104"/>
      <c r="AW115" s="104"/>
      <c r="AX115" s="104"/>
      <c r="AY115" s="104"/>
      <c r="AZ115" s="104"/>
      <c r="BA115" s="104"/>
      <c r="BB115" s="104"/>
      <c r="BC115" s="104"/>
      <c r="BD115" s="104"/>
      <c r="BE115" s="104"/>
      <c r="BF115" s="104"/>
      <c r="BG115" s="104"/>
      <c r="BH115" s="104"/>
      <c r="BI115" s="104"/>
      <c r="BJ115" s="104"/>
      <c r="BK115" s="104"/>
      <c r="BL115" s="104"/>
      <c r="BM115" s="104"/>
      <c r="BN115" s="104"/>
      <c r="BO115" s="104"/>
      <c r="BP115" s="104"/>
      <c r="BQ115" s="104"/>
    </row>
    <row r="116" spans="2:69">
      <c r="B116" s="104"/>
      <c r="C116" s="155"/>
      <c r="D116" s="104"/>
      <c r="E116" s="104"/>
      <c r="F116" s="104"/>
      <c r="G116" s="104"/>
      <c r="H116" s="104"/>
      <c r="I116" s="104"/>
      <c r="J116" s="104"/>
      <c r="K116" s="104"/>
      <c r="L116" s="104"/>
      <c r="M116" s="147"/>
      <c r="N116" s="104"/>
      <c r="O116" s="104"/>
      <c r="P116" s="104"/>
      <c r="Q116" s="104"/>
      <c r="R116" s="104"/>
      <c r="S116" s="104"/>
      <c r="T116" s="104"/>
      <c r="U116" s="104"/>
      <c r="V116" s="104"/>
      <c r="W116" s="104"/>
      <c r="X116" s="104"/>
      <c r="Y116" s="104"/>
      <c r="Z116" s="104"/>
      <c r="AA116" s="104"/>
      <c r="AB116" s="10"/>
      <c r="AC116" s="104"/>
      <c r="AD116" s="10"/>
      <c r="AE116" s="147"/>
      <c r="AF116" s="104"/>
      <c r="AG116" s="104"/>
      <c r="AH116" s="104"/>
      <c r="AI116" s="104"/>
      <c r="AJ116" s="104"/>
      <c r="AK116" s="104"/>
      <c r="AL116" s="104"/>
      <c r="AM116" s="104"/>
      <c r="AN116" s="104"/>
      <c r="AO116" s="104"/>
      <c r="AP116" s="104"/>
      <c r="AQ116" s="104"/>
      <c r="AR116" s="104"/>
      <c r="AS116" s="104"/>
      <c r="AT116" s="104"/>
      <c r="AU116" s="104"/>
      <c r="AV116" s="104"/>
      <c r="AW116" s="104"/>
      <c r="AX116" s="104"/>
      <c r="AY116" s="104"/>
      <c r="AZ116" s="104"/>
      <c r="BA116" s="104"/>
      <c r="BB116" s="104"/>
      <c r="BC116" s="104"/>
      <c r="BD116" s="104"/>
      <c r="BE116" s="104"/>
      <c r="BF116" s="104"/>
      <c r="BG116" s="104"/>
      <c r="BH116" s="104"/>
      <c r="BI116" s="104"/>
      <c r="BJ116" s="104"/>
      <c r="BK116" s="104"/>
      <c r="BL116" s="104"/>
      <c r="BM116" s="104"/>
      <c r="BN116" s="104"/>
      <c r="BO116" s="104"/>
      <c r="BP116" s="104"/>
      <c r="BQ116" s="104"/>
    </row>
    <row r="117" spans="2:69">
      <c r="B117" s="104"/>
      <c r="C117" s="155"/>
      <c r="D117" s="104"/>
      <c r="E117" s="104"/>
      <c r="F117" s="104"/>
      <c r="G117" s="104"/>
      <c r="H117" s="104"/>
      <c r="I117" s="104"/>
      <c r="J117" s="104"/>
      <c r="K117" s="104"/>
      <c r="L117" s="104"/>
      <c r="M117" s="147"/>
      <c r="N117" s="104"/>
      <c r="O117" s="104"/>
      <c r="P117" s="104"/>
      <c r="Q117" s="104"/>
      <c r="R117" s="104"/>
      <c r="S117" s="104"/>
      <c r="T117" s="104"/>
      <c r="U117" s="104"/>
      <c r="V117" s="104"/>
      <c r="W117" s="104"/>
      <c r="X117" s="104"/>
      <c r="Y117" s="104"/>
      <c r="Z117" s="104"/>
      <c r="AA117" s="104"/>
      <c r="AB117" s="10"/>
      <c r="AC117" s="104"/>
      <c r="AD117" s="10"/>
      <c r="AE117" s="147"/>
      <c r="AF117" s="104"/>
      <c r="AG117" s="104"/>
      <c r="AH117" s="104"/>
      <c r="AI117" s="104"/>
      <c r="AJ117" s="104"/>
      <c r="AK117" s="104"/>
      <c r="AL117" s="104"/>
      <c r="AM117" s="104"/>
      <c r="AN117" s="104"/>
      <c r="AO117" s="104"/>
      <c r="AP117" s="104"/>
      <c r="AQ117" s="104"/>
      <c r="AR117" s="104"/>
      <c r="AS117" s="104"/>
      <c r="AT117" s="104"/>
      <c r="AU117" s="104"/>
      <c r="AV117" s="104"/>
      <c r="AW117" s="104"/>
      <c r="AX117" s="104"/>
      <c r="AY117" s="104"/>
      <c r="AZ117" s="104"/>
      <c r="BA117" s="104"/>
      <c r="BB117" s="104"/>
      <c r="BC117" s="104"/>
      <c r="BD117" s="104"/>
      <c r="BE117" s="104"/>
      <c r="BF117" s="104"/>
      <c r="BG117" s="104"/>
      <c r="BH117" s="104"/>
      <c r="BI117" s="104"/>
      <c r="BJ117" s="104"/>
      <c r="BK117" s="104"/>
      <c r="BL117" s="104"/>
      <c r="BM117" s="104"/>
      <c r="BN117" s="104"/>
      <c r="BO117" s="104"/>
      <c r="BP117" s="104"/>
      <c r="BQ117" s="104"/>
    </row>
    <row r="118" spans="2:69">
      <c r="B118" s="104"/>
      <c r="C118" s="155"/>
      <c r="D118" s="104"/>
      <c r="E118" s="104"/>
      <c r="F118" s="104"/>
      <c r="G118" s="104"/>
      <c r="H118" s="104"/>
      <c r="I118" s="104"/>
      <c r="J118" s="104"/>
      <c r="K118" s="104"/>
      <c r="L118" s="104"/>
      <c r="M118" s="147"/>
      <c r="N118" s="104"/>
      <c r="O118" s="104"/>
      <c r="P118" s="104"/>
      <c r="Q118" s="104"/>
      <c r="R118" s="104"/>
      <c r="S118" s="104"/>
      <c r="T118" s="104"/>
      <c r="U118" s="104"/>
      <c r="V118" s="104"/>
      <c r="W118" s="104"/>
      <c r="X118" s="104"/>
      <c r="Y118" s="104"/>
      <c r="Z118" s="104"/>
      <c r="AA118" s="104"/>
      <c r="AB118" s="10"/>
      <c r="AC118" s="104"/>
      <c r="AD118" s="10"/>
      <c r="AE118" s="147"/>
      <c r="AF118" s="104"/>
      <c r="AG118" s="104"/>
      <c r="AH118" s="104"/>
      <c r="AI118" s="104"/>
      <c r="AJ118" s="104"/>
      <c r="AK118" s="104"/>
      <c r="AL118" s="104"/>
      <c r="AM118" s="104"/>
      <c r="AN118" s="104"/>
      <c r="AO118" s="104"/>
      <c r="AP118" s="104"/>
      <c r="AQ118" s="104"/>
      <c r="AR118" s="104"/>
      <c r="AS118" s="104"/>
      <c r="AT118" s="104"/>
      <c r="AU118" s="104"/>
      <c r="AV118" s="104"/>
      <c r="AW118" s="104"/>
      <c r="AX118" s="104"/>
      <c r="AY118" s="104"/>
      <c r="AZ118" s="104"/>
      <c r="BA118" s="104"/>
      <c r="BB118" s="104"/>
      <c r="BC118" s="104"/>
      <c r="BD118" s="104"/>
      <c r="BE118" s="104"/>
      <c r="BF118" s="104"/>
      <c r="BG118" s="104"/>
      <c r="BH118" s="104"/>
      <c r="BI118" s="104"/>
      <c r="BJ118" s="104"/>
      <c r="BK118" s="104"/>
      <c r="BL118" s="104"/>
      <c r="BM118" s="104"/>
      <c r="BN118" s="104"/>
      <c r="BO118" s="104"/>
      <c r="BP118" s="104"/>
      <c r="BQ118" s="104"/>
    </row>
    <row r="119" spans="2:69">
      <c r="B119" s="104"/>
      <c r="C119" s="155"/>
      <c r="D119" s="104"/>
      <c r="E119" s="104"/>
      <c r="F119" s="104"/>
      <c r="G119" s="104"/>
      <c r="H119" s="104"/>
      <c r="I119" s="104"/>
      <c r="J119" s="104"/>
      <c r="K119" s="104"/>
      <c r="L119" s="104"/>
      <c r="M119" s="147"/>
      <c r="N119" s="104"/>
      <c r="O119" s="104"/>
      <c r="P119" s="104"/>
      <c r="Q119" s="104"/>
      <c r="R119" s="104"/>
      <c r="S119" s="104"/>
      <c r="T119" s="104"/>
      <c r="U119" s="104"/>
      <c r="V119" s="104"/>
      <c r="W119" s="104"/>
      <c r="X119" s="104"/>
      <c r="Y119" s="104"/>
      <c r="Z119" s="104"/>
      <c r="AA119" s="104"/>
      <c r="AB119" s="10"/>
      <c r="AC119" s="104"/>
      <c r="AD119" s="10"/>
      <c r="AE119" s="147"/>
      <c r="AF119" s="104"/>
      <c r="AG119" s="104"/>
      <c r="AH119" s="104"/>
      <c r="AI119" s="104"/>
      <c r="AJ119" s="104"/>
      <c r="AK119" s="104"/>
      <c r="AL119" s="104"/>
      <c r="AM119" s="104"/>
      <c r="AN119" s="104"/>
      <c r="AO119" s="104"/>
      <c r="AP119" s="104"/>
      <c r="AQ119" s="104"/>
      <c r="AR119" s="104"/>
      <c r="AS119" s="104"/>
      <c r="AT119" s="104"/>
      <c r="AU119" s="104"/>
      <c r="AV119" s="104"/>
      <c r="AW119" s="104"/>
      <c r="AX119" s="104"/>
      <c r="AY119" s="104"/>
      <c r="AZ119" s="104"/>
      <c r="BA119" s="104"/>
      <c r="BB119" s="104"/>
      <c r="BC119" s="104"/>
      <c r="BD119" s="104"/>
      <c r="BE119" s="104"/>
      <c r="BF119" s="104"/>
      <c r="BG119" s="104"/>
      <c r="BH119" s="104"/>
      <c r="BI119" s="104"/>
      <c r="BJ119" s="104"/>
      <c r="BK119" s="104"/>
      <c r="BL119" s="104"/>
      <c r="BM119" s="104"/>
      <c r="BN119" s="104"/>
      <c r="BO119" s="104"/>
      <c r="BP119" s="104"/>
      <c r="BQ119" s="104"/>
    </row>
    <row r="120" spans="2:69">
      <c r="B120" s="104"/>
      <c r="C120" s="155"/>
      <c r="D120" s="104"/>
      <c r="E120" s="104"/>
      <c r="F120" s="104"/>
      <c r="G120" s="104"/>
      <c r="H120" s="104"/>
      <c r="I120" s="104"/>
      <c r="J120" s="104"/>
      <c r="K120" s="104"/>
      <c r="L120" s="104"/>
      <c r="M120" s="147"/>
      <c r="N120" s="104"/>
      <c r="O120" s="104"/>
      <c r="P120" s="104"/>
      <c r="Q120" s="104"/>
      <c r="R120" s="104"/>
      <c r="S120" s="104"/>
      <c r="T120" s="104"/>
      <c r="U120" s="104"/>
      <c r="V120" s="104"/>
      <c r="W120" s="104"/>
      <c r="X120" s="104"/>
      <c r="Y120" s="104"/>
      <c r="Z120" s="104"/>
      <c r="AA120" s="104"/>
      <c r="AB120" s="10"/>
      <c r="AC120" s="104"/>
      <c r="AD120" s="10"/>
      <c r="AE120" s="147"/>
      <c r="AF120" s="104"/>
      <c r="AG120" s="104"/>
      <c r="AH120" s="104"/>
      <c r="AI120" s="104"/>
      <c r="AJ120" s="104"/>
      <c r="AK120" s="104"/>
      <c r="AL120" s="104"/>
      <c r="AM120" s="104"/>
      <c r="AN120" s="104"/>
      <c r="AO120" s="104"/>
      <c r="AP120" s="104"/>
      <c r="AQ120" s="104"/>
      <c r="AR120" s="104"/>
      <c r="AS120" s="104"/>
      <c r="AT120" s="104"/>
      <c r="AU120" s="104"/>
      <c r="AV120" s="104"/>
      <c r="AW120" s="104"/>
      <c r="AX120" s="104"/>
      <c r="AY120" s="104"/>
      <c r="AZ120" s="104"/>
      <c r="BA120" s="104"/>
      <c r="BB120" s="104"/>
      <c r="BC120" s="104"/>
      <c r="BD120" s="104"/>
      <c r="BE120" s="104"/>
      <c r="BF120" s="104"/>
      <c r="BG120" s="104"/>
      <c r="BH120" s="104"/>
      <c r="BI120" s="104"/>
      <c r="BJ120" s="104"/>
      <c r="BK120" s="104"/>
      <c r="BL120" s="104"/>
      <c r="BM120" s="104"/>
      <c r="BN120" s="104"/>
      <c r="BO120" s="104"/>
      <c r="BP120" s="104"/>
      <c r="BQ120" s="104"/>
    </row>
    <row r="121" spans="2:69">
      <c r="B121" s="104"/>
      <c r="C121" s="155"/>
      <c r="D121" s="104"/>
      <c r="E121" s="104"/>
      <c r="F121" s="104"/>
      <c r="G121" s="104"/>
      <c r="H121" s="104"/>
      <c r="I121" s="104"/>
      <c r="J121" s="104"/>
      <c r="K121" s="104"/>
      <c r="L121" s="104"/>
      <c r="M121" s="147"/>
      <c r="N121" s="104"/>
      <c r="O121" s="104"/>
      <c r="P121" s="104"/>
      <c r="Q121" s="104"/>
      <c r="R121" s="104"/>
      <c r="S121" s="104"/>
      <c r="T121" s="104"/>
      <c r="U121" s="104"/>
      <c r="V121" s="104"/>
      <c r="W121" s="104"/>
      <c r="X121" s="104"/>
      <c r="Y121" s="104"/>
      <c r="Z121" s="104"/>
      <c r="AA121" s="104"/>
      <c r="AB121" s="10"/>
      <c r="AC121" s="104"/>
      <c r="AD121" s="10"/>
      <c r="AE121" s="147"/>
      <c r="AF121" s="104"/>
      <c r="AG121" s="104"/>
      <c r="AH121" s="104"/>
      <c r="AI121" s="104"/>
      <c r="AJ121" s="104"/>
      <c r="AK121" s="104"/>
      <c r="AL121" s="104"/>
      <c r="AM121" s="104"/>
      <c r="AN121" s="104"/>
      <c r="AO121" s="104"/>
      <c r="AP121" s="104"/>
      <c r="AQ121" s="104"/>
      <c r="AR121" s="104"/>
      <c r="AS121" s="104"/>
      <c r="AT121" s="104"/>
      <c r="AU121" s="104"/>
      <c r="AV121" s="104"/>
      <c r="AW121" s="104"/>
      <c r="AX121" s="104"/>
      <c r="AY121" s="104"/>
      <c r="AZ121" s="104"/>
      <c r="BA121" s="104"/>
      <c r="BB121" s="104"/>
      <c r="BC121" s="104"/>
      <c r="BD121" s="104"/>
      <c r="BE121" s="104"/>
      <c r="BF121" s="104"/>
      <c r="BG121" s="104"/>
      <c r="BH121" s="104"/>
      <c r="BI121" s="104"/>
      <c r="BJ121" s="104"/>
      <c r="BK121" s="104"/>
      <c r="BL121" s="104"/>
      <c r="BM121" s="104"/>
      <c r="BN121" s="104"/>
      <c r="BO121" s="104"/>
      <c r="BP121" s="104"/>
      <c r="BQ121" s="104"/>
    </row>
    <row r="122" spans="2:69">
      <c r="B122" s="104"/>
      <c r="C122" s="155"/>
      <c r="D122" s="104"/>
      <c r="E122" s="104"/>
      <c r="F122" s="104"/>
      <c r="G122" s="104"/>
      <c r="H122" s="104"/>
      <c r="I122" s="104"/>
      <c r="J122" s="104"/>
      <c r="K122" s="104"/>
      <c r="L122" s="104"/>
      <c r="M122" s="147"/>
      <c r="N122" s="104"/>
      <c r="O122" s="104"/>
      <c r="P122" s="104"/>
      <c r="Q122" s="104"/>
      <c r="R122" s="104"/>
      <c r="S122" s="104"/>
      <c r="T122" s="104"/>
      <c r="U122" s="104"/>
      <c r="V122" s="104"/>
      <c r="W122" s="104"/>
      <c r="X122" s="104"/>
      <c r="Y122" s="104"/>
      <c r="Z122" s="104"/>
      <c r="AA122" s="104"/>
      <c r="AB122" s="10"/>
      <c r="AC122" s="104"/>
      <c r="AD122" s="10"/>
      <c r="AE122" s="147"/>
      <c r="AF122" s="104"/>
      <c r="AG122" s="104"/>
      <c r="AH122" s="104"/>
      <c r="AI122" s="104"/>
      <c r="AJ122" s="104"/>
      <c r="AK122" s="104"/>
      <c r="AL122" s="104"/>
      <c r="AM122" s="104"/>
      <c r="AN122" s="104"/>
      <c r="AO122" s="104"/>
      <c r="AP122" s="104"/>
      <c r="AQ122" s="104"/>
      <c r="AR122" s="104"/>
      <c r="AS122" s="104"/>
      <c r="AT122" s="104"/>
      <c r="AU122" s="104"/>
      <c r="AV122" s="104"/>
      <c r="AW122" s="104"/>
      <c r="AX122" s="104"/>
      <c r="AY122" s="104"/>
      <c r="AZ122" s="104"/>
      <c r="BA122" s="104"/>
      <c r="BB122" s="104"/>
      <c r="BC122" s="104"/>
      <c r="BD122" s="104"/>
      <c r="BE122" s="104"/>
      <c r="BF122" s="104"/>
      <c r="BG122" s="104"/>
      <c r="BH122" s="104"/>
      <c r="BI122" s="104"/>
      <c r="BJ122" s="104"/>
      <c r="BK122" s="104"/>
      <c r="BL122" s="104"/>
      <c r="BM122" s="104"/>
      <c r="BN122" s="104"/>
      <c r="BO122" s="104"/>
      <c r="BP122" s="104"/>
      <c r="BQ122" s="104"/>
    </row>
    <row r="123" spans="2:69">
      <c r="B123" s="104"/>
      <c r="C123" s="155"/>
      <c r="D123" s="104"/>
      <c r="E123" s="104"/>
      <c r="F123" s="104"/>
      <c r="G123" s="104"/>
      <c r="H123" s="104"/>
      <c r="I123" s="104"/>
      <c r="J123" s="104"/>
      <c r="K123" s="104"/>
      <c r="L123" s="104"/>
      <c r="M123" s="147"/>
      <c r="N123" s="104"/>
      <c r="O123" s="104"/>
      <c r="P123" s="104"/>
      <c r="Q123" s="104"/>
      <c r="R123" s="104"/>
      <c r="S123" s="104"/>
      <c r="T123" s="104"/>
      <c r="U123" s="104"/>
      <c r="V123" s="104"/>
      <c r="W123" s="104"/>
      <c r="X123" s="104"/>
      <c r="Y123" s="104"/>
      <c r="Z123" s="104"/>
      <c r="AA123" s="104"/>
      <c r="AB123" s="10"/>
      <c r="AC123" s="104"/>
      <c r="AD123" s="10"/>
      <c r="AE123" s="147"/>
      <c r="AF123" s="104"/>
      <c r="AG123" s="104"/>
      <c r="AH123" s="104"/>
      <c r="AI123" s="104"/>
      <c r="AJ123" s="104"/>
      <c r="AK123" s="104"/>
      <c r="AL123" s="104"/>
      <c r="AM123" s="104"/>
      <c r="AN123" s="104"/>
      <c r="AO123" s="104"/>
      <c r="AP123" s="104"/>
      <c r="AQ123" s="104"/>
      <c r="AR123" s="104"/>
      <c r="AS123" s="104"/>
      <c r="AT123" s="104"/>
      <c r="AU123" s="104"/>
      <c r="AV123" s="104"/>
      <c r="AW123" s="104"/>
      <c r="AX123" s="104"/>
      <c r="AY123" s="104"/>
      <c r="AZ123" s="104"/>
      <c r="BA123" s="104"/>
      <c r="BB123" s="104"/>
      <c r="BC123" s="104"/>
      <c r="BD123" s="104"/>
      <c r="BE123" s="104"/>
      <c r="BF123" s="104"/>
      <c r="BG123" s="104"/>
      <c r="BH123" s="104"/>
      <c r="BI123" s="104"/>
      <c r="BJ123" s="104"/>
      <c r="BK123" s="104"/>
      <c r="BL123" s="104"/>
      <c r="BM123" s="104"/>
      <c r="BN123" s="104"/>
      <c r="BO123" s="104"/>
      <c r="BP123" s="104"/>
      <c r="BQ123" s="104"/>
    </row>
    <row r="124" spans="2:69">
      <c r="B124" s="104"/>
      <c r="C124" s="155"/>
      <c r="D124" s="104"/>
      <c r="E124" s="104"/>
      <c r="F124" s="104"/>
      <c r="G124" s="104"/>
      <c r="H124" s="104"/>
      <c r="I124" s="104"/>
      <c r="J124" s="104"/>
      <c r="K124" s="104"/>
      <c r="L124" s="104"/>
      <c r="M124" s="147"/>
      <c r="N124" s="104"/>
      <c r="O124" s="104"/>
      <c r="P124" s="104"/>
      <c r="Q124" s="104"/>
      <c r="R124" s="104"/>
      <c r="S124" s="104"/>
      <c r="T124" s="104"/>
      <c r="U124" s="104"/>
      <c r="V124" s="104"/>
      <c r="W124" s="104"/>
      <c r="X124" s="104"/>
      <c r="Y124" s="104"/>
      <c r="Z124" s="104"/>
      <c r="AA124" s="104"/>
      <c r="AB124" s="10"/>
      <c r="AC124" s="104"/>
      <c r="AD124" s="10"/>
      <c r="AE124" s="147"/>
      <c r="AF124" s="104"/>
      <c r="AG124" s="104"/>
      <c r="AH124" s="104"/>
      <c r="AI124" s="104"/>
      <c r="AJ124" s="104"/>
      <c r="AK124" s="104"/>
      <c r="AL124" s="104"/>
      <c r="AM124" s="104"/>
      <c r="AN124" s="104"/>
      <c r="AO124" s="104"/>
      <c r="AP124" s="104"/>
      <c r="AQ124" s="104"/>
      <c r="AR124" s="104"/>
      <c r="AS124" s="104"/>
      <c r="AT124" s="104"/>
      <c r="AU124" s="104"/>
      <c r="AV124" s="104"/>
      <c r="AW124" s="104"/>
      <c r="AX124" s="104"/>
      <c r="AY124" s="104"/>
      <c r="AZ124" s="104"/>
      <c r="BA124" s="104"/>
      <c r="BB124" s="104"/>
      <c r="BC124" s="104"/>
      <c r="BD124" s="104"/>
      <c r="BE124" s="104"/>
      <c r="BF124" s="104"/>
      <c r="BG124" s="104"/>
      <c r="BH124" s="104"/>
      <c r="BI124" s="104"/>
      <c r="BJ124" s="104"/>
      <c r="BK124" s="104"/>
      <c r="BL124" s="104"/>
      <c r="BM124" s="104"/>
      <c r="BN124" s="104"/>
      <c r="BO124" s="104"/>
      <c r="BP124" s="104"/>
      <c r="BQ124" s="104"/>
    </row>
    <row r="125" spans="2:69">
      <c r="B125" s="104"/>
      <c r="C125" s="155"/>
      <c r="D125" s="104"/>
      <c r="E125" s="104"/>
      <c r="F125" s="104"/>
      <c r="G125" s="104"/>
      <c r="H125" s="104"/>
      <c r="I125" s="104"/>
      <c r="J125" s="104"/>
      <c r="K125" s="104"/>
      <c r="L125" s="104"/>
      <c r="M125" s="147"/>
      <c r="N125" s="104"/>
      <c r="O125" s="104"/>
      <c r="P125" s="104"/>
      <c r="Q125" s="104"/>
      <c r="R125" s="104"/>
      <c r="S125" s="104"/>
      <c r="T125" s="104"/>
      <c r="U125" s="104"/>
      <c r="V125" s="104"/>
      <c r="W125" s="104"/>
      <c r="X125" s="104"/>
      <c r="Y125" s="104"/>
      <c r="Z125" s="104"/>
      <c r="AA125" s="104"/>
      <c r="AB125" s="10"/>
      <c r="AC125" s="104"/>
      <c r="AD125" s="10"/>
      <c r="AE125" s="147"/>
      <c r="AF125" s="104"/>
      <c r="AG125" s="104"/>
      <c r="AH125" s="104"/>
      <c r="AI125" s="104"/>
      <c r="AJ125" s="104"/>
      <c r="AK125" s="104"/>
      <c r="AL125" s="104"/>
      <c r="AM125" s="104"/>
      <c r="AN125" s="104"/>
      <c r="AO125" s="104"/>
      <c r="AP125" s="104"/>
      <c r="AQ125" s="104"/>
      <c r="AR125" s="104"/>
      <c r="AS125" s="104"/>
      <c r="AT125" s="104"/>
      <c r="AU125" s="104"/>
      <c r="AV125" s="104"/>
      <c r="AW125" s="104"/>
      <c r="AX125" s="104"/>
      <c r="AY125" s="104"/>
      <c r="AZ125" s="104"/>
      <c r="BA125" s="104"/>
      <c r="BB125" s="104"/>
      <c r="BC125" s="104"/>
      <c r="BD125" s="104"/>
      <c r="BE125" s="104"/>
      <c r="BF125" s="104"/>
      <c r="BG125" s="104"/>
      <c r="BH125" s="104"/>
      <c r="BI125" s="104"/>
      <c r="BJ125" s="104"/>
      <c r="BK125" s="104"/>
      <c r="BL125" s="104"/>
      <c r="BM125" s="104"/>
      <c r="BN125" s="104"/>
      <c r="BO125" s="104"/>
      <c r="BP125" s="104"/>
      <c r="BQ125" s="104"/>
    </row>
    <row r="126" spans="2:69">
      <c r="B126" s="104"/>
      <c r="C126" s="155"/>
      <c r="D126" s="104"/>
      <c r="E126" s="104"/>
      <c r="F126" s="104"/>
      <c r="G126" s="104"/>
      <c r="H126" s="104"/>
      <c r="I126" s="104"/>
      <c r="J126" s="104"/>
      <c r="K126" s="104"/>
      <c r="L126" s="104"/>
      <c r="M126" s="147"/>
      <c r="N126" s="104"/>
      <c r="O126" s="104"/>
      <c r="P126" s="104"/>
      <c r="Q126" s="104"/>
      <c r="R126" s="104"/>
      <c r="S126" s="104"/>
      <c r="T126" s="104"/>
      <c r="U126" s="104"/>
      <c r="V126" s="104"/>
      <c r="W126" s="104"/>
      <c r="X126" s="104"/>
      <c r="Y126" s="104"/>
      <c r="Z126" s="104"/>
      <c r="AA126" s="104"/>
      <c r="AB126" s="10"/>
      <c r="AC126" s="104"/>
      <c r="AD126" s="10"/>
      <c r="AE126" s="147"/>
      <c r="AF126" s="104"/>
      <c r="AG126" s="104"/>
      <c r="AH126" s="104"/>
      <c r="AI126" s="104"/>
      <c r="AJ126" s="104"/>
      <c r="AK126" s="104"/>
      <c r="AL126" s="104"/>
      <c r="AM126" s="104"/>
      <c r="AN126" s="104"/>
      <c r="AO126" s="104"/>
      <c r="AP126" s="104"/>
      <c r="AQ126" s="104"/>
      <c r="AR126" s="104"/>
      <c r="AS126" s="104"/>
      <c r="AT126" s="104"/>
      <c r="AU126" s="104"/>
      <c r="AV126" s="104"/>
      <c r="AW126" s="104"/>
      <c r="AX126" s="104"/>
      <c r="AY126" s="104"/>
      <c r="AZ126" s="104"/>
      <c r="BA126" s="104"/>
      <c r="BB126" s="104"/>
      <c r="BC126" s="104"/>
      <c r="BD126" s="104"/>
      <c r="BE126" s="104"/>
      <c r="BF126" s="104"/>
      <c r="BG126" s="104"/>
      <c r="BH126" s="104"/>
      <c r="BI126" s="104"/>
      <c r="BJ126" s="104"/>
      <c r="BK126" s="104"/>
      <c r="BL126" s="104"/>
      <c r="BM126" s="104"/>
      <c r="BN126" s="104"/>
      <c r="BO126" s="104"/>
      <c r="BP126" s="104"/>
      <c r="BQ126" s="104"/>
    </row>
    <row r="127" spans="2:69">
      <c r="B127" s="104"/>
      <c r="C127" s="155"/>
      <c r="D127" s="104"/>
      <c r="E127" s="104"/>
      <c r="F127" s="104"/>
      <c r="G127" s="104"/>
      <c r="H127" s="104"/>
      <c r="I127" s="104"/>
      <c r="J127" s="104"/>
      <c r="K127" s="104"/>
      <c r="L127" s="104"/>
      <c r="M127" s="147"/>
      <c r="N127" s="104"/>
      <c r="O127" s="104"/>
      <c r="P127" s="104"/>
      <c r="Q127" s="104"/>
      <c r="R127" s="104"/>
      <c r="S127" s="104"/>
      <c r="T127" s="104"/>
      <c r="U127" s="104"/>
      <c r="V127" s="104"/>
      <c r="W127" s="104"/>
      <c r="X127" s="104"/>
      <c r="Y127" s="104"/>
      <c r="Z127" s="104"/>
      <c r="AA127" s="104"/>
      <c r="AB127" s="10"/>
      <c r="AC127" s="104"/>
      <c r="AD127" s="10"/>
      <c r="AE127" s="147"/>
      <c r="AF127" s="104"/>
      <c r="AG127" s="104"/>
      <c r="AH127" s="104"/>
      <c r="AI127" s="104"/>
      <c r="AJ127" s="104"/>
      <c r="AK127" s="104"/>
      <c r="AL127" s="104"/>
      <c r="AM127" s="104"/>
      <c r="AN127" s="104"/>
      <c r="AO127" s="104"/>
      <c r="AP127" s="104"/>
      <c r="AQ127" s="104"/>
      <c r="AR127" s="104"/>
      <c r="AS127" s="104"/>
      <c r="AT127" s="104"/>
      <c r="AU127" s="104"/>
      <c r="AV127" s="104"/>
      <c r="AW127" s="104"/>
      <c r="AX127" s="104"/>
      <c r="AY127" s="104"/>
      <c r="AZ127" s="104"/>
      <c r="BA127" s="104"/>
      <c r="BB127" s="104"/>
      <c r="BC127" s="104"/>
      <c r="BD127" s="104"/>
      <c r="BE127" s="104"/>
      <c r="BF127" s="104"/>
      <c r="BG127" s="104"/>
      <c r="BH127" s="104"/>
      <c r="BI127" s="104"/>
      <c r="BJ127" s="104"/>
      <c r="BK127" s="104"/>
      <c r="BL127" s="104"/>
      <c r="BM127" s="104"/>
      <c r="BN127" s="104"/>
      <c r="BO127" s="104"/>
      <c r="BP127" s="104"/>
      <c r="BQ127" s="104"/>
    </row>
    <row r="128" spans="2:69">
      <c r="B128" s="104"/>
      <c r="C128" s="155"/>
      <c r="D128" s="104"/>
      <c r="E128" s="104"/>
      <c r="F128" s="104"/>
      <c r="G128" s="104"/>
      <c r="H128" s="104"/>
      <c r="I128" s="104"/>
      <c r="J128" s="104"/>
      <c r="K128" s="104"/>
      <c r="L128" s="104"/>
      <c r="M128" s="147"/>
      <c r="N128" s="104"/>
      <c r="O128" s="104"/>
      <c r="P128" s="104"/>
      <c r="Q128" s="104"/>
      <c r="R128" s="104"/>
      <c r="S128" s="104"/>
      <c r="T128" s="104"/>
      <c r="U128" s="104"/>
      <c r="V128" s="104"/>
      <c r="W128" s="104"/>
      <c r="X128" s="104"/>
      <c r="Y128" s="104"/>
      <c r="Z128" s="104"/>
      <c r="AA128" s="104"/>
      <c r="AB128" s="10"/>
      <c r="AC128" s="104"/>
      <c r="AD128" s="10"/>
      <c r="AE128" s="147"/>
      <c r="AF128" s="104"/>
      <c r="AG128" s="104"/>
      <c r="AH128" s="104"/>
      <c r="AI128" s="104"/>
      <c r="AJ128" s="104"/>
      <c r="AK128" s="104"/>
      <c r="AL128" s="104"/>
      <c r="AM128" s="104"/>
      <c r="AN128" s="104"/>
      <c r="AO128" s="104"/>
      <c r="AP128" s="104"/>
      <c r="AQ128" s="104"/>
      <c r="AR128" s="104"/>
      <c r="AS128" s="104"/>
      <c r="AT128" s="104"/>
      <c r="AU128" s="104"/>
      <c r="AV128" s="104"/>
      <c r="AW128" s="104"/>
      <c r="AX128" s="104"/>
      <c r="AY128" s="104"/>
      <c r="AZ128" s="104"/>
      <c r="BA128" s="104"/>
      <c r="BB128" s="104"/>
      <c r="BC128" s="104"/>
      <c r="BD128" s="104"/>
      <c r="BE128" s="104"/>
      <c r="BF128" s="104"/>
      <c r="BG128" s="104"/>
      <c r="BH128" s="104"/>
      <c r="BI128" s="104"/>
      <c r="BJ128" s="104"/>
      <c r="BK128" s="104"/>
      <c r="BL128" s="104"/>
      <c r="BM128" s="104"/>
      <c r="BN128" s="104"/>
      <c r="BO128" s="104"/>
      <c r="BP128" s="104"/>
      <c r="BQ128" s="104"/>
    </row>
    <row r="129" spans="2:69">
      <c r="B129" s="104"/>
      <c r="C129" s="155"/>
      <c r="D129" s="104"/>
      <c r="E129" s="104"/>
      <c r="F129" s="104"/>
      <c r="G129" s="104"/>
      <c r="H129" s="104"/>
      <c r="I129" s="104"/>
      <c r="J129" s="104"/>
      <c r="K129" s="104"/>
      <c r="L129" s="104"/>
      <c r="M129" s="147"/>
      <c r="N129" s="104"/>
      <c r="O129" s="104"/>
      <c r="P129" s="104"/>
      <c r="Q129" s="104"/>
      <c r="R129" s="104"/>
      <c r="S129" s="104"/>
      <c r="T129" s="104"/>
      <c r="U129" s="104"/>
      <c r="V129" s="104"/>
      <c r="W129" s="104"/>
      <c r="X129" s="104"/>
      <c r="Y129" s="104"/>
      <c r="Z129" s="104"/>
      <c r="AA129" s="104"/>
      <c r="AB129" s="10"/>
      <c r="AC129" s="104"/>
      <c r="AD129" s="10"/>
      <c r="AE129" s="147"/>
      <c r="AF129" s="104"/>
      <c r="AG129" s="104"/>
      <c r="AH129" s="104"/>
      <c r="AI129" s="104"/>
      <c r="AJ129" s="104"/>
      <c r="AK129" s="104"/>
      <c r="AL129" s="104"/>
      <c r="AM129" s="104"/>
      <c r="AN129" s="104"/>
      <c r="AO129" s="104"/>
      <c r="AP129" s="104"/>
      <c r="AQ129" s="104"/>
      <c r="AR129" s="104"/>
      <c r="AS129" s="104"/>
      <c r="AT129" s="104"/>
      <c r="AU129" s="104"/>
      <c r="AV129" s="104"/>
      <c r="AW129" s="104"/>
      <c r="AX129" s="104"/>
      <c r="AY129" s="104"/>
      <c r="AZ129" s="104"/>
      <c r="BA129" s="104"/>
      <c r="BB129" s="104"/>
      <c r="BC129" s="104"/>
      <c r="BD129" s="104"/>
      <c r="BE129" s="104"/>
      <c r="BF129" s="104"/>
      <c r="BG129" s="104"/>
      <c r="BH129" s="104"/>
      <c r="BI129" s="104"/>
      <c r="BJ129" s="104"/>
      <c r="BK129" s="104"/>
      <c r="BL129" s="104"/>
      <c r="BM129" s="104"/>
      <c r="BN129" s="104"/>
      <c r="BO129" s="104"/>
      <c r="BP129" s="104"/>
      <c r="BQ129" s="104"/>
    </row>
    <row r="130" spans="2:69">
      <c r="B130" s="104"/>
      <c r="C130" s="155"/>
      <c r="D130" s="104"/>
      <c r="E130" s="104"/>
      <c r="F130" s="104"/>
      <c r="G130" s="104"/>
      <c r="H130" s="104"/>
      <c r="I130" s="104"/>
      <c r="J130" s="104"/>
      <c r="K130" s="104"/>
      <c r="L130" s="104"/>
      <c r="M130" s="147"/>
      <c r="N130" s="104"/>
      <c r="O130" s="104"/>
      <c r="P130" s="104"/>
      <c r="Q130" s="104"/>
      <c r="R130" s="104"/>
      <c r="S130" s="104"/>
      <c r="T130" s="104"/>
      <c r="U130" s="104"/>
      <c r="V130" s="104"/>
      <c r="W130" s="104"/>
      <c r="X130" s="104"/>
      <c r="Y130" s="104"/>
      <c r="Z130" s="104"/>
      <c r="AA130" s="104"/>
      <c r="AB130" s="10"/>
      <c r="AC130" s="104"/>
      <c r="AD130" s="10"/>
      <c r="AE130" s="147"/>
      <c r="AF130" s="104"/>
      <c r="AG130" s="104"/>
      <c r="AH130" s="104"/>
      <c r="AI130" s="104"/>
      <c r="AJ130" s="104"/>
      <c r="AK130" s="104"/>
      <c r="AL130" s="104"/>
      <c r="AM130" s="104"/>
      <c r="AN130" s="104"/>
      <c r="AO130" s="104"/>
      <c r="AP130" s="104"/>
      <c r="AQ130" s="104"/>
      <c r="AR130" s="104"/>
      <c r="AS130" s="104"/>
      <c r="AT130" s="104"/>
      <c r="AU130" s="104"/>
      <c r="AV130" s="104"/>
      <c r="AW130" s="104"/>
      <c r="AX130" s="104"/>
      <c r="AY130" s="104"/>
      <c r="AZ130" s="104"/>
      <c r="BA130" s="104"/>
      <c r="BB130" s="104"/>
      <c r="BC130" s="104"/>
      <c r="BD130" s="104"/>
      <c r="BE130" s="104"/>
      <c r="BF130" s="104"/>
      <c r="BG130" s="104"/>
      <c r="BH130" s="104"/>
      <c r="BI130" s="104"/>
      <c r="BJ130" s="104"/>
      <c r="BK130" s="104"/>
      <c r="BL130" s="104"/>
      <c r="BM130" s="104"/>
      <c r="BN130" s="104"/>
      <c r="BO130" s="104"/>
      <c r="BP130" s="104"/>
      <c r="BQ130" s="104"/>
    </row>
    <row r="131" spans="2:69">
      <c r="B131" s="104"/>
      <c r="C131" s="155"/>
      <c r="D131" s="104"/>
      <c r="E131" s="104"/>
      <c r="F131" s="104"/>
      <c r="G131" s="104"/>
      <c r="H131" s="104"/>
      <c r="I131" s="104"/>
      <c r="J131" s="104"/>
      <c r="K131" s="104"/>
      <c r="L131" s="104"/>
      <c r="M131" s="147"/>
      <c r="N131" s="104"/>
      <c r="O131" s="104"/>
      <c r="P131" s="104"/>
      <c r="Q131" s="104"/>
      <c r="R131" s="104"/>
      <c r="S131" s="104"/>
      <c r="T131" s="104"/>
      <c r="U131" s="104"/>
      <c r="V131" s="104"/>
      <c r="W131" s="104"/>
      <c r="X131" s="104"/>
      <c r="Y131" s="104"/>
      <c r="Z131" s="104"/>
      <c r="AA131" s="104"/>
      <c r="AB131" s="10"/>
      <c r="AC131" s="104"/>
      <c r="AD131" s="10"/>
      <c r="AE131" s="147"/>
      <c r="AF131" s="104"/>
      <c r="AG131" s="104"/>
      <c r="AH131" s="104"/>
      <c r="AI131" s="104"/>
      <c r="AJ131" s="104"/>
      <c r="AK131" s="104"/>
      <c r="AL131" s="104"/>
      <c r="AM131" s="104"/>
      <c r="AN131" s="104"/>
      <c r="AO131" s="104"/>
      <c r="AP131" s="104"/>
      <c r="AQ131" s="104"/>
      <c r="AR131" s="104"/>
      <c r="AS131" s="104"/>
      <c r="AT131" s="104"/>
      <c r="AU131" s="104"/>
      <c r="AV131" s="104"/>
      <c r="AW131" s="104"/>
      <c r="AX131" s="104"/>
      <c r="AY131" s="104"/>
      <c r="AZ131" s="104"/>
      <c r="BA131" s="104"/>
      <c r="BB131" s="104"/>
      <c r="BC131" s="104"/>
      <c r="BD131" s="104"/>
      <c r="BE131" s="104"/>
      <c r="BF131" s="104"/>
      <c r="BG131" s="104"/>
      <c r="BH131" s="104"/>
      <c r="BI131" s="104"/>
      <c r="BJ131" s="104"/>
      <c r="BK131" s="104"/>
      <c r="BL131" s="104"/>
      <c r="BM131" s="104"/>
      <c r="BN131" s="104"/>
      <c r="BO131" s="104"/>
      <c r="BP131" s="104"/>
      <c r="BQ131" s="104"/>
    </row>
    <row r="132" spans="2:69">
      <c r="B132" s="104"/>
      <c r="C132" s="155"/>
      <c r="D132" s="104"/>
      <c r="E132" s="104"/>
      <c r="F132" s="104"/>
      <c r="G132" s="104"/>
      <c r="H132" s="104"/>
      <c r="I132" s="104"/>
      <c r="J132" s="104"/>
      <c r="K132" s="104"/>
      <c r="L132" s="104"/>
      <c r="M132" s="147"/>
      <c r="N132" s="104"/>
      <c r="O132" s="104"/>
      <c r="P132" s="104"/>
      <c r="Q132" s="104"/>
      <c r="R132" s="104"/>
      <c r="S132" s="104"/>
      <c r="T132" s="104"/>
      <c r="U132" s="104"/>
      <c r="V132" s="104"/>
      <c r="W132" s="104"/>
      <c r="X132" s="104"/>
      <c r="Y132" s="104"/>
      <c r="Z132" s="104"/>
      <c r="AA132" s="104"/>
      <c r="AB132" s="10"/>
      <c r="AC132" s="104"/>
      <c r="AD132" s="10"/>
      <c r="AE132" s="147"/>
      <c r="AF132" s="104"/>
      <c r="AG132" s="104"/>
      <c r="AH132" s="104"/>
      <c r="AI132" s="104"/>
      <c r="AJ132" s="104"/>
      <c r="AK132" s="104"/>
      <c r="AL132" s="104"/>
      <c r="AM132" s="104"/>
      <c r="AN132" s="104"/>
      <c r="AO132" s="104"/>
      <c r="AP132" s="104"/>
      <c r="AQ132" s="104"/>
      <c r="AR132" s="104"/>
      <c r="AS132" s="104"/>
      <c r="AT132" s="104"/>
      <c r="AU132" s="104"/>
      <c r="AV132" s="104"/>
      <c r="AW132" s="104"/>
      <c r="AX132" s="104"/>
      <c r="AY132" s="104"/>
      <c r="AZ132" s="104"/>
      <c r="BA132" s="104"/>
      <c r="BB132" s="104"/>
      <c r="BC132" s="104"/>
      <c r="BD132" s="104"/>
      <c r="BE132" s="104"/>
      <c r="BF132" s="104"/>
      <c r="BG132" s="104"/>
      <c r="BH132" s="104"/>
      <c r="BI132" s="104"/>
      <c r="BJ132" s="104"/>
      <c r="BK132" s="104"/>
      <c r="BL132" s="104"/>
      <c r="BM132" s="104"/>
      <c r="BN132" s="104"/>
      <c r="BO132" s="104"/>
      <c r="BP132" s="104"/>
      <c r="BQ132" s="104"/>
    </row>
    <row r="133" spans="2:69">
      <c r="B133" s="104"/>
      <c r="C133" s="155"/>
      <c r="D133" s="104"/>
      <c r="E133" s="104"/>
      <c r="F133" s="104"/>
      <c r="G133" s="104"/>
      <c r="H133" s="104"/>
      <c r="I133" s="104"/>
      <c r="J133" s="104"/>
      <c r="K133" s="104"/>
      <c r="L133" s="104"/>
      <c r="M133" s="147"/>
      <c r="N133" s="104"/>
      <c r="O133" s="104"/>
      <c r="P133" s="104"/>
      <c r="Q133" s="104"/>
      <c r="R133" s="104"/>
      <c r="S133" s="104"/>
      <c r="T133" s="104"/>
      <c r="U133" s="104"/>
      <c r="V133" s="104"/>
      <c r="W133" s="104"/>
      <c r="X133" s="104"/>
      <c r="Y133" s="104"/>
      <c r="Z133" s="104"/>
      <c r="AA133" s="104"/>
      <c r="AB133" s="10"/>
      <c r="AC133" s="104"/>
      <c r="AD133" s="10"/>
      <c r="AE133" s="147"/>
      <c r="AF133" s="104"/>
      <c r="AG133" s="104"/>
      <c r="AH133" s="104"/>
      <c r="AI133" s="104"/>
      <c r="AJ133" s="104"/>
      <c r="AK133" s="104"/>
      <c r="AL133" s="104"/>
      <c r="AM133" s="104"/>
      <c r="AN133" s="104"/>
      <c r="AO133" s="104"/>
      <c r="AP133" s="104"/>
      <c r="AQ133" s="104"/>
      <c r="AR133" s="104"/>
      <c r="AS133" s="104"/>
      <c r="AT133" s="104"/>
      <c r="AU133" s="104"/>
      <c r="AV133" s="104"/>
      <c r="AW133" s="104"/>
      <c r="AX133" s="104"/>
      <c r="AY133" s="104"/>
      <c r="AZ133" s="104"/>
      <c r="BA133" s="104"/>
      <c r="BB133" s="104"/>
      <c r="BC133" s="104"/>
      <c r="BD133" s="104"/>
      <c r="BE133" s="104"/>
      <c r="BF133" s="104"/>
      <c r="BG133" s="104"/>
      <c r="BH133" s="104"/>
      <c r="BI133" s="104"/>
      <c r="BJ133" s="104"/>
      <c r="BK133" s="104"/>
      <c r="BL133" s="104"/>
      <c r="BM133" s="104"/>
      <c r="BN133" s="104"/>
      <c r="BO133" s="104"/>
      <c r="BP133" s="104"/>
      <c r="BQ133" s="104"/>
    </row>
    <row r="134" spans="2:69">
      <c r="B134" s="104"/>
      <c r="C134" s="155"/>
      <c r="D134" s="104"/>
      <c r="E134" s="104"/>
      <c r="F134" s="104"/>
      <c r="G134" s="104"/>
      <c r="H134" s="104"/>
      <c r="I134" s="104"/>
      <c r="J134" s="104"/>
      <c r="K134" s="104"/>
      <c r="L134" s="104"/>
      <c r="M134" s="147"/>
      <c r="N134" s="104"/>
      <c r="O134" s="104"/>
      <c r="P134" s="104"/>
      <c r="Q134" s="104"/>
      <c r="R134" s="104"/>
      <c r="S134" s="104"/>
      <c r="T134" s="104"/>
      <c r="U134" s="104"/>
      <c r="V134" s="104"/>
      <c r="W134" s="104"/>
      <c r="X134" s="104"/>
      <c r="Y134" s="104"/>
      <c r="Z134" s="104"/>
      <c r="AA134" s="104"/>
      <c r="AB134" s="10"/>
      <c r="AC134" s="104"/>
      <c r="AD134" s="10"/>
      <c r="AE134" s="147"/>
      <c r="AF134" s="104"/>
      <c r="AG134" s="104"/>
      <c r="AH134" s="104"/>
      <c r="AI134" s="104"/>
      <c r="AJ134" s="104"/>
      <c r="AK134" s="104"/>
      <c r="AL134" s="104"/>
      <c r="AM134" s="104"/>
      <c r="AN134" s="104"/>
      <c r="AO134" s="104"/>
      <c r="AP134" s="104"/>
      <c r="AQ134" s="104"/>
      <c r="AR134" s="104"/>
      <c r="AS134" s="104"/>
      <c r="AT134" s="104"/>
      <c r="AU134" s="104"/>
      <c r="AV134" s="104"/>
      <c r="AW134" s="104"/>
      <c r="AX134" s="104"/>
      <c r="AY134" s="104"/>
      <c r="AZ134" s="104"/>
      <c r="BA134" s="104"/>
      <c r="BB134" s="104"/>
      <c r="BC134" s="104"/>
      <c r="BD134" s="104"/>
      <c r="BE134" s="104"/>
      <c r="BF134" s="104"/>
      <c r="BG134" s="104"/>
      <c r="BH134" s="104"/>
      <c r="BI134" s="104"/>
      <c r="BJ134" s="104"/>
      <c r="BK134" s="104"/>
      <c r="BL134" s="104"/>
      <c r="BM134" s="104"/>
      <c r="BN134" s="104"/>
      <c r="BO134" s="104"/>
      <c r="BP134" s="104"/>
      <c r="BQ134" s="104"/>
    </row>
    <row r="135" spans="2:69">
      <c r="B135" s="104"/>
      <c r="C135" s="155"/>
      <c r="D135" s="104"/>
      <c r="E135" s="104"/>
      <c r="F135" s="104"/>
      <c r="G135" s="104"/>
      <c r="H135" s="104"/>
      <c r="I135" s="104"/>
      <c r="J135" s="104"/>
      <c r="K135" s="104"/>
      <c r="L135" s="104"/>
      <c r="M135" s="147"/>
      <c r="N135" s="104"/>
      <c r="O135" s="104"/>
      <c r="P135" s="104"/>
      <c r="Q135" s="104"/>
      <c r="R135" s="104"/>
      <c r="S135" s="104"/>
      <c r="T135" s="104"/>
      <c r="U135" s="104"/>
      <c r="V135" s="104"/>
      <c r="W135" s="104"/>
      <c r="X135" s="104"/>
      <c r="Y135" s="104"/>
      <c r="Z135" s="104"/>
      <c r="AA135" s="104"/>
      <c r="AB135" s="10"/>
      <c r="AC135" s="104"/>
      <c r="AD135" s="10"/>
      <c r="AE135" s="147"/>
      <c r="AF135" s="104"/>
      <c r="AG135" s="104"/>
      <c r="AH135" s="104"/>
      <c r="AI135" s="104"/>
      <c r="AJ135" s="104"/>
      <c r="AK135" s="104"/>
      <c r="AL135" s="104"/>
      <c r="AM135" s="104"/>
      <c r="AN135" s="104"/>
      <c r="AO135" s="104"/>
      <c r="AP135" s="104"/>
      <c r="AQ135" s="104"/>
      <c r="AR135" s="104"/>
      <c r="AS135" s="104"/>
      <c r="AT135" s="104"/>
      <c r="AU135" s="104"/>
      <c r="AV135" s="104"/>
      <c r="AW135" s="104"/>
      <c r="AX135" s="104"/>
      <c r="AY135" s="104"/>
      <c r="AZ135" s="104"/>
      <c r="BA135" s="104"/>
      <c r="BB135" s="104"/>
      <c r="BC135" s="104"/>
      <c r="BD135" s="104"/>
      <c r="BE135" s="104"/>
      <c r="BF135" s="104"/>
      <c r="BG135" s="104"/>
      <c r="BH135" s="104"/>
      <c r="BI135" s="104"/>
      <c r="BJ135" s="104"/>
      <c r="BK135" s="104"/>
      <c r="BL135" s="104"/>
      <c r="BM135" s="104"/>
      <c r="BN135" s="104"/>
      <c r="BO135" s="104"/>
      <c r="BP135" s="104"/>
      <c r="BQ135" s="104"/>
    </row>
    <row r="136" spans="2:69">
      <c r="B136" s="104"/>
      <c r="C136" s="155"/>
      <c r="D136" s="104"/>
      <c r="E136" s="104"/>
      <c r="F136" s="104"/>
      <c r="G136" s="104"/>
      <c r="H136" s="104"/>
      <c r="I136" s="104"/>
      <c r="J136" s="104"/>
      <c r="K136" s="104"/>
      <c r="L136" s="104"/>
      <c r="M136" s="147"/>
      <c r="N136" s="104"/>
      <c r="O136" s="104"/>
      <c r="P136" s="104"/>
      <c r="Q136" s="104"/>
      <c r="R136" s="104"/>
      <c r="S136" s="104"/>
      <c r="T136" s="104"/>
      <c r="U136" s="104"/>
      <c r="V136" s="104"/>
      <c r="W136" s="104"/>
      <c r="X136" s="104"/>
      <c r="Y136" s="104"/>
      <c r="Z136" s="104"/>
      <c r="AA136" s="104"/>
      <c r="AB136" s="10"/>
      <c r="AC136" s="104"/>
      <c r="AD136" s="10"/>
      <c r="AE136" s="147"/>
      <c r="AF136" s="104"/>
      <c r="AG136" s="104"/>
      <c r="AH136" s="104"/>
      <c r="AI136" s="104"/>
      <c r="AJ136" s="104"/>
      <c r="AK136" s="104"/>
      <c r="AL136" s="104"/>
      <c r="AM136" s="104"/>
      <c r="AN136" s="104"/>
      <c r="AO136" s="104"/>
      <c r="AP136" s="104"/>
      <c r="AQ136" s="104"/>
      <c r="AR136" s="104"/>
      <c r="AS136" s="104"/>
      <c r="AT136" s="104"/>
      <c r="AU136" s="104"/>
      <c r="AV136" s="104"/>
      <c r="AW136" s="104"/>
      <c r="AX136" s="104"/>
      <c r="AY136" s="104"/>
      <c r="AZ136" s="104"/>
      <c r="BA136" s="104"/>
      <c r="BB136" s="104"/>
      <c r="BC136" s="104"/>
      <c r="BD136" s="104"/>
      <c r="BE136" s="104"/>
      <c r="BF136" s="104"/>
      <c r="BG136" s="104"/>
      <c r="BH136" s="104"/>
      <c r="BI136" s="104"/>
      <c r="BJ136" s="104"/>
      <c r="BK136" s="104"/>
      <c r="BL136" s="104"/>
      <c r="BM136" s="104"/>
      <c r="BN136" s="104"/>
      <c r="BO136" s="104"/>
      <c r="BP136" s="104"/>
      <c r="BQ136" s="104"/>
    </row>
    <row r="137" spans="2:69">
      <c r="B137" s="104"/>
      <c r="C137" s="155"/>
      <c r="D137" s="104"/>
      <c r="E137" s="104"/>
      <c r="F137" s="104"/>
      <c r="G137" s="104"/>
      <c r="H137" s="104"/>
      <c r="I137" s="104"/>
      <c r="J137" s="104"/>
      <c r="K137" s="104"/>
      <c r="L137" s="104"/>
      <c r="M137" s="147"/>
      <c r="N137" s="104"/>
      <c r="O137" s="104"/>
      <c r="P137" s="104"/>
      <c r="Q137" s="104"/>
      <c r="R137" s="104"/>
      <c r="S137" s="104"/>
      <c r="T137" s="104"/>
      <c r="U137" s="104"/>
      <c r="V137" s="104"/>
      <c r="W137" s="104"/>
      <c r="X137" s="104"/>
      <c r="Y137" s="104"/>
      <c r="Z137" s="104"/>
      <c r="AA137" s="104"/>
      <c r="AB137" s="10"/>
      <c r="AC137" s="104"/>
      <c r="AD137" s="10"/>
      <c r="AE137" s="147"/>
      <c r="AF137" s="104"/>
      <c r="AG137" s="104"/>
      <c r="AH137" s="104"/>
      <c r="AI137" s="104"/>
      <c r="AJ137" s="104"/>
      <c r="AK137" s="104"/>
      <c r="AL137" s="104"/>
      <c r="AM137" s="104"/>
      <c r="AN137" s="104"/>
      <c r="AO137" s="104"/>
      <c r="AP137" s="104"/>
      <c r="AQ137" s="104"/>
      <c r="AR137" s="104"/>
      <c r="AS137" s="104"/>
      <c r="AT137" s="104"/>
      <c r="AU137" s="104"/>
      <c r="AV137" s="104"/>
      <c r="AW137" s="104"/>
      <c r="AX137" s="104"/>
      <c r="AY137" s="104"/>
      <c r="AZ137" s="104"/>
      <c r="BA137" s="104"/>
      <c r="BB137" s="104"/>
      <c r="BC137" s="104"/>
      <c r="BD137" s="104"/>
      <c r="BE137" s="104"/>
      <c r="BF137" s="104"/>
      <c r="BG137" s="104"/>
      <c r="BH137" s="104"/>
      <c r="BI137" s="104"/>
      <c r="BJ137" s="104"/>
      <c r="BK137" s="104"/>
      <c r="BL137" s="104"/>
      <c r="BM137" s="104"/>
      <c r="BN137" s="104"/>
      <c r="BO137" s="104"/>
      <c r="BP137" s="104"/>
      <c r="BQ137" s="104"/>
    </row>
    <row r="138" spans="2:69">
      <c r="B138" s="104"/>
      <c r="C138" s="155"/>
      <c r="D138" s="104"/>
      <c r="E138" s="104"/>
      <c r="F138" s="104"/>
      <c r="G138" s="104"/>
      <c r="H138" s="104"/>
      <c r="I138" s="104"/>
      <c r="J138" s="104"/>
      <c r="K138" s="104"/>
      <c r="L138" s="104"/>
      <c r="M138" s="147"/>
      <c r="N138" s="104"/>
      <c r="O138" s="104"/>
      <c r="P138" s="104"/>
      <c r="Q138" s="104"/>
      <c r="R138" s="104"/>
      <c r="S138" s="104"/>
      <c r="T138" s="104"/>
      <c r="U138" s="104"/>
      <c r="V138" s="104"/>
      <c r="W138" s="104"/>
      <c r="X138" s="104"/>
      <c r="Y138" s="104"/>
      <c r="Z138" s="104"/>
      <c r="AA138" s="104"/>
      <c r="AB138" s="10"/>
      <c r="AC138" s="104"/>
      <c r="AD138" s="10"/>
      <c r="AE138" s="147"/>
      <c r="AF138" s="104"/>
      <c r="AG138" s="104"/>
      <c r="AH138" s="104"/>
      <c r="AI138" s="104"/>
      <c r="AJ138" s="104"/>
      <c r="AK138" s="104"/>
      <c r="AL138" s="104"/>
      <c r="AM138" s="104"/>
      <c r="AN138" s="104"/>
      <c r="AO138" s="104"/>
      <c r="AP138" s="104"/>
      <c r="AQ138" s="104"/>
      <c r="AR138" s="104"/>
      <c r="AS138" s="104"/>
      <c r="AT138" s="104"/>
      <c r="AU138" s="104"/>
      <c r="AV138" s="104"/>
      <c r="AW138" s="104"/>
      <c r="AX138" s="104"/>
      <c r="AY138" s="104"/>
      <c r="AZ138" s="104"/>
      <c r="BA138" s="104"/>
      <c r="BB138" s="104"/>
      <c r="BC138" s="104"/>
      <c r="BD138" s="104"/>
      <c r="BE138" s="104"/>
      <c r="BF138" s="104"/>
      <c r="BG138" s="104"/>
      <c r="BH138" s="104"/>
      <c r="BI138" s="104"/>
      <c r="BJ138" s="104"/>
      <c r="BK138" s="104"/>
      <c r="BL138" s="104"/>
      <c r="BM138" s="104"/>
      <c r="BN138" s="104"/>
      <c r="BO138" s="104"/>
      <c r="BP138" s="104"/>
      <c r="BQ138" s="104"/>
    </row>
    <row r="139" spans="2:69">
      <c r="B139" s="104"/>
      <c r="C139" s="155"/>
      <c r="D139" s="104"/>
      <c r="E139" s="104"/>
      <c r="F139" s="104"/>
      <c r="G139" s="104"/>
      <c r="H139" s="104"/>
      <c r="I139" s="104"/>
      <c r="J139" s="104"/>
      <c r="K139" s="104"/>
      <c r="L139" s="104"/>
      <c r="M139" s="147"/>
      <c r="N139" s="104"/>
      <c r="O139" s="104"/>
      <c r="P139" s="104"/>
      <c r="Q139" s="104"/>
      <c r="R139" s="104"/>
      <c r="S139" s="104"/>
      <c r="T139" s="104"/>
      <c r="U139" s="104"/>
      <c r="V139" s="104"/>
      <c r="W139" s="104"/>
      <c r="X139" s="104"/>
      <c r="Y139" s="104"/>
      <c r="Z139" s="104"/>
      <c r="AA139" s="104"/>
      <c r="AB139" s="10"/>
      <c r="AC139" s="104"/>
      <c r="AD139" s="10"/>
      <c r="AE139" s="147"/>
      <c r="AF139" s="104"/>
      <c r="AG139" s="104"/>
      <c r="AH139" s="104"/>
      <c r="AI139" s="104"/>
      <c r="AJ139" s="104"/>
      <c r="AK139" s="104"/>
      <c r="AL139" s="104"/>
      <c r="AM139" s="104"/>
      <c r="AN139" s="104"/>
      <c r="AO139" s="104"/>
      <c r="AP139" s="104"/>
      <c r="AQ139" s="104"/>
      <c r="AR139" s="104"/>
      <c r="AS139" s="104"/>
      <c r="AT139" s="104"/>
      <c r="AU139" s="104"/>
      <c r="AV139" s="104"/>
      <c r="AW139" s="104"/>
      <c r="AX139" s="104"/>
      <c r="AY139" s="104"/>
      <c r="AZ139" s="104"/>
      <c r="BA139" s="104"/>
      <c r="BB139" s="104"/>
      <c r="BC139" s="104"/>
      <c r="BD139" s="104"/>
      <c r="BE139" s="104"/>
      <c r="BF139" s="104"/>
      <c r="BG139" s="104"/>
      <c r="BH139" s="104"/>
      <c r="BI139" s="104"/>
      <c r="BJ139" s="104"/>
      <c r="BK139" s="104"/>
      <c r="BL139" s="104"/>
      <c r="BM139" s="104"/>
      <c r="BN139" s="104"/>
      <c r="BO139" s="104"/>
      <c r="BP139" s="104"/>
      <c r="BQ139" s="104"/>
    </row>
    <row r="140" spans="2:69">
      <c r="B140" s="104"/>
      <c r="C140" s="155"/>
      <c r="D140" s="104"/>
      <c r="E140" s="104"/>
      <c r="F140" s="104"/>
      <c r="G140" s="104"/>
      <c r="H140" s="104"/>
      <c r="I140" s="104"/>
      <c r="J140" s="104"/>
      <c r="K140" s="104"/>
      <c r="L140" s="104"/>
      <c r="M140" s="147"/>
      <c r="N140" s="104"/>
      <c r="O140" s="104"/>
      <c r="P140" s="104"/>
      <c r="Q140" s="104"/>
      <c r="R140" s="104"/>
      <c r="S140" s="104"/>
      <c r="T140" s="104"/>
      <c r="U140" s="104"/>
      <c r="V140" s="104"/>
      <c r="W140" s="104"/>
      <c r="X140" s="104"/>
      <c r="Y140" s="104"/>
      <c r="Z140" s="104"/>
      <c r="AA140" s="104"/>
      <c r="AB140" s="10"/>
      <c r="AC140" s="104"/>
      <c r="AD140" s="10"/>
      <c r="AE140" s="147"/>
      <c r="AF140" s="104"/>
      <c r="AG140" s="104"/>
      <c r="AH140" s="104"/>
      <c r="AI140" s="104"/>
      <c r="AJ140" s="104"/>
      <c r="AK140" s="104"/>
      <c r="AL140" s="104"/>
      <c r="AM140" s="104"/>
      <c r="AN140" s="104"/>
      <c r="AO140" s="104"/>
      <c r="AP140" s="104"/>
      <c r="AQ140" s="104"/>
      <c r="AR140" s="104"/>
      <c r="AS140" s="104"/>
      <c r="AT140" s="104"/>
      <c r="AU140" s="104"/>
      <c r="AV140" s="104"/>
      <c r="AW140" s="104"/>
      <c r="AX140" s="104"/>
      <c r="AY140" s="104"/>
      <c r="AZ140" s="104"/>
      <c r="BA140" s="104"/>
      <c r="BB140" s="104"/>
      <c r="BC140" s="104"/>
      <c r="BD140" s="104"/>
      <c r="BE140" s="104"/>
      <c r="BF140" s="104"/>
      <c r="BG140" s="104"/>
      <c r="BH140" s="104"/>
      <c r="BI140" s="104"/>
      <c r="BJ140" s="104"/>
      <c r="BK140" s="104"/>
      <c r="BL140" s="104"/>
      <c r="BM140" s="104"/>
      <c r="BN140" s="104"/>
      <c r="BO140" s="104"/>
      <c r="BP140" s="104"/>
      <c r="BQ140" s="104"/>
    </row>
    <row r="141" spans="2:69">
      <c r="B141" s="104"/>
      <c r="C141" s="155"/>
      <c r="D141" s="104"/>
      <c r="E141" s="104"/>
      <c r="F141" s="104"/>
      <c r="G141" s="104"/>
      <c r="H141" s="104"/>
      <c r="I141" s="104"/>
      <c r="J141" s="104"/>
      <c r="K141" s="104"/>
      <c r="L141" s="104"/>
      <c r="M141" s="147"/>
      <c r="N141" s="104"/>
      <c r="O141" s="104"/>
      <c r="P141" s="104"/>
      <c r="Q141" s="104"/>
      <c r="R141" s="104"/>
      <c r="S141" s="104"/>
      <c r="T141" s="104"/>
      <c r="U141" s="104"/>
      <c r="V141" s="104"/>
      <c r="W141" s="104"/>
      <c r="X141" s="104"/>
      <c r="Y141" s="104"/>
      <c r="Z141" s="104"/>
      <c r="AA141" s="104"/>
      <c r="AB141" s="10"/>
      <c r="AC141" s="104"/>
      <c r="AD141" s="10"/>
      <c r="AE141" s="147"/>
      <c r="AF141" s="104"/>
      <c r="AG141" s="104"/>
      <c r="AH141" s="104"/>
      <c r="AI141" s="104"/>
      <c r="AJ141" s="104"/>
      <c r="AK141" s="104"/>
      <c r="AL141" s="104"/>
      <c r="AM141" s="104"/>
      <c r="AN141" s="104"/>
      <c r="AO141" s="104"/>
      <c r="AP141" s="104"/>
      <c r="AQ141" s="104"/>
      <c r="AR141" s="104"/>
      <c r="AS141" s="104"/>
      <c r="AT141" s="104"/>
      <c r="AU141" s="104"/>
      <c r="AV141" s="104"/>
      <c r="AW141" s="104"/>
      <c r="AX141" s="104"/>
      <c r="AY141" s="104"/>
      <c r="AZ141" s="104"/>
      <c r="BA141" s="104"/>
      <c r="BB141" s="104"/>
      <c r="BC141" s="104"/>
      <c r="BD141" s="104"/>
      <c r="BE141" s="104"/>
      <c r="BF141" s="104"/>
      <c r="BG141" s="104"/>
      <c r="BH141" s="104"/>
      <c r="BI141" s="104"/>
      <c r="BJ141" s="104"/>
      <c r="BK141" s="104"/>
      <c r="BL141" s="104"/>
      <c r="BM141" s="104"/>
      <c r="BN141" s="104"/>
      <c r="BO141" s="104"/>
      <c r="BP141" s="104"/>
      <c r="BQ141" s="104"/>
    </row>
    <row r="142" spans="2:69">
      <c r="B142" s="104"/>
      <c r="C142" s="155"/>
      <c r="D142" s="104"/>
      <c r="E142" s="104"/>
      <c r="F142" s="104"/>
      <c r="G142" s="104"/>
      <c r="H142" s="104"/>
      <c r="I142" s="104"/>
      <c r="J142" s="104"/>
      <c r="K142" s="104"/>
      <c r="L142" s="104"/>
      <c r="M142" s="147"/>
      <c r="N142" s="104"/>
      <c r="O142" s="104"/>
      <c r="P142" s="104"/>
      <c r="Q142" s="104"/>
      <c r="R142" s="104"/>
      <c r="S142" s="104"/>
      <c r="T142" s="104"/>
      <c r="U142" s="104"/>
      <c r="V142" s="104"/>
      <c r="W142" s="104"/>
      <c r="X142" s="104"/>
      <c r="Y142" s="104"/>
      <c r="Z142" s="104"/>
      <c r="AA142" s="104"/>
      <c r="AB142" s="10"/>
      <c r="AC142" s="104"/>
      <c r="AD142" s="10"/>
      <c r="AE142" s="147"/>
      <c r="AF142" s="104"/>
      <c r="AG142" s="104"/>
      <c r="AH142" s="104"/>
      <c r="AI142" s="104"/>
      <c r="AJ142" s="104"/>
      <c r="AK142" s="104"/>
      <c r="AL142" s="104"/>
      <c r="AM142" s="104"/>
      <c r="AN142" s="104"/>
      <c r="AO142" s="104"/>
      <c r="AP142" s="104"/>
      <c r="AQ142" s="104"/>
      <c r="AR142" s="104"/>
      <c r="AS142" s="104"/>
      <c r="AT142" s="104"/>
      <c r="AU142" s="104"/>
      <c r="AV142" s="104"/>
      <c r="AW142" s="104"/>
      <c r="AX142" s="104"/>
      <c r="AY142" s="104"/>
      <c r="AZ142" s="104"/>
      <c r="BA142" s="104"/>
      <c r="BB142" s="104"/>
      <c r="BC142" s="104"/>
      <c r="BD142" s="104"/>
      <c r="BE142" s="104"/>
      <c r="BF142" s="104"/>
      <c r="BG142" s="104"/>
      <c r="BH142" s="104"/>
      <c r="BI142" s="104"/>
      <c r="BJ142" s="104"/>
      <c r="BK142" s="104"/>
      <c r="BL142" s="104"/>
      <c r="BM142" s="104"/>
      <c r="BN142" s="104"/>
      <c r="BO142" s="104"/>
      <c r="BP142" s="104"/>
      <c r="BQ142" s="104"/>
    </row>
    <row r="143" spans="2:69">
      <c r="B143" s="104"/>
      <c r="C143" s="155"/>
      <c r="D143" s="104"/>
      <c r="E143" s="104"/>
      <c r="F143" s="104"/>
      <c r="G143" s="104"/>
      <c r="H143" s="104"/>
      <c r="I143" s="104"/>
      <c r="J143" s="104"/>
      <c r="K143" s="104"/>
      <c r="L143" s="104"/>
      <c r="M143" s="147"/>
      <c r="N143" s="104"/>
      <c r="O143" s="104"/>
      <c r="P143" s="104"/>
      <c r="Q143" s="104"/>
      <c r="R143" s="104"/>
      <c r="S143" s="104"/>
      <c r="T143" s="104"/>
      <c r="U143" s="104"/>
      <c r="V143" s="104"/>
      <c r="W143" s="104"/>
      <c r="X143" s="104"/>
      <c r="Y143" s="104"/>
      <c r="Z143" s="104"/>
      <c r="AA143" s="104"/>
      <c r="AB143" s="10"/>
      <c r="AC143" s="104"/>
      <c r="AD143" s="10"/>
      <c r="AE143" s="147"/>
      <c r="AF143" s="104"/>
      <c r="AG143" s="104"/>
      <c r="AH143" s="104"/>
      <c r="AI143" s="104"/>
      <c r="AJ143" s="104"/>
      <c r="AK143" s="104"/>
      <c r="AL143" s="104"/>
      <c r="AM143" s="104"/>
      <c r="AN143" s="104"/>
      <c r="AO143" s="104"/>
      <c r="AP143" s="104"/>
      <c r="AQ143" s="104"/>
      <c r="AR143" s="104"/>
      <c r="AS143" s="104"/>
      <c r="AT143" s="104"/>
      <c r="AU143" s="104"/>
      <c r="AV143" s="104"/>
      <c r="AW143" s="104"/>
      <c r="AX143" s="104"/>
      <c r="AY143" s="104"/>
      <c r="AZ143" s="104"/>
      <c r="BA143" s="104"/>
      <c r="BB143" s="104"/>
      <c r="BC143" s="104"/>
      <c r="BD143" s="104"/>
      <c r="BE143" s="104"/>
      <c r="BF143" s="104"/>
      <c r="BG143" s="104"/>
      <c r="BH143" s="104"/>
      <c r="BI143" s="104"/>
      <c r="BJ143" s="104"/>
      <c r="BK143" s="104"/>
      <c r="BL143" s="104"/>
      <c r="BM143" s="104"/>
      <c r="BN143" s="104"/>
      <c r="BO143" s="104"/>
      <c r="BP143" s="104"/>
      <c r="BQ143" s="104"/>
    </row>
    <row r="144" spans="2:69">
      <c r="B144" s="104"/>
      <c r="C144" s="155"/>
      <c r="D144" s="104"/>
      <c r="E144" s="104"/>
      <c r="F144" s="104"/>
      <c r="G144" s="104"/>
      <c r="H144" s="104"/>
      <c r="I144" s="104"/>
      <c r="J144" s="104"/>
      <c r="K144" s="104"/>
      <c r="L144" s="104"/>
      <c r="M144" s="147"/>
      <c r="N144" s="104"/>
      <c r="O144" s="104"/>
      <c r="P144" s="104"/>
      <c r="Q144" s="104"/>
      <c r="R144" s="104"/>
      <c r="S144" s="104"/>
      <c r="T144" s="104"/>
      <c r="U144" s="104"/>
      <c r="V144" s="104"/>
      <c r="W144" s="104"/>
      <c r="X144" s="104"/>
      <c r="Y144" s="104"/>
      <c r="Z144" s="104"/>
      <c r="AA144" s="104"/>
      <c r="AB144" s="10"/>
      <c r="AC144" s="104"/>
      <c r="AD144" s="10"/>
      <c r="AE144" s="147"/>
      <c r="AF144" s="104"/>
      <c r="AG144" s="104"/>
      <c r="AH144" s="104"/>
      <c r="AI144" s="104"/>
      <c r="AJ144" s="104"/>
      <c r="AK144" s="104"/>
      <c r="AL144" s="104"/>
      <c r="AM144" s="104"/>
      <c r="AN144" s="104"/>
      <c r="AO144" s="104"/>
      <c r="AP144" s="104"/>
      <c r="AQ144" s="104"/>
      <c r="AR144" s="104"/>
      <c r="AS144" s="104"/>
      <c r="AT144" s="104"/>
      <c r="AU144" s="104"/>
      <c r="AV144" s="104"/>
      <c r="AW144" s="104"/>
      <c r="AX144" s="104"/>
      <c r="AY144" s="104"/>
      <c r="AZ144" s="104"/>
      <c r="BA144" s="104"/>
      <c r="BB144" s="104"/>
      <c r="BC144" s="104"/>
      <c r="BD144" s="104"/>
      <c r="BE144" s="104"/>
      <c r="BF144" s="104"/>
      <c r="BG144" s="104"/>
      <c r="BH144" s="104"/>
      <c r="BI144" s="104"/>
      <c r="BJ144" s="104"/>
      <c r="BK144" s="104"/>
      <c r="BL144" s="104"/>
      <c r="BM144" s="104"/>
      <c r="BN144" s="104"/>
      <c r="BO144" s="104"/>
      <c r="BP144" s="104"/>
      <c r="BQ144" s="104"/>
    </row>
    <row r="145" spans="2:69">
      <c r="B145" s="104"/>
      <c r="C145" s="155"/>
      <c r="D145" s="104"/>
      <c r="E145" s="104"/>
      <c r="F145" s="104"/>
      <c r="G145" s="104"/>
      <c r="H145" s="104"/>
      <c r="I145" s="104"/>
      <c r="J145" s="104"/>
      <c r="K145" s="104"/>
      <c r="L145" s="104"/>
      <c r="M145" s="147"/>
      <c r="N145" s="104"/>
      <c r="O145" s="104"/>
      <c r="P145" s="104"/>
      <c r="Q145" s="104"/>
      <c r="R145" s="104"/>
      <c r="S145" s="104"/>
      <c r="T145" s="104"/>
      <c r="U145" s="104"/>
      <c r="V145" s="104"/>
      <c r="W145" s="104"/>
      <c r="X145" s="104"/>
      <c r="Y145" s="104"/>
      <c r="Z145" s="104"/>
      <c r="AA145" s="104"/>
      <c r="AB145" s="10"/>
      <c r="AC145" s="104"/>
      <c r="AD145" s="10"/>
      <c r="AE145" s="147"/>
      <c r="AF145" s="104"/>
      <c r="AG145" s="104"/>
      <c r="AH145" s="104"/>
      <c r="AI145" s="104"/>
      <c r="AJ145" s="104"/>
      <c r="AK145" s="104"/>
      <c r="AL145" s="104"/>
      <c r="AM145" s="104"/>
      <c r="AN145" s="104"/>
      <c r="AO145" s="104"/>
      <c r="AP145" s="104"/>
      <c r="AQ145" s="104"/>
      <c r="AR145" s="104"/>
      <c r="AS145" s="104"/>
      <c r="AT145" s="104"/>
      <c r="AU145" s="104"/>
      <c r="AV145" s="104"/>
      <c r="AW145" s="104"/>
      <c r="AX145" s="104"/>
      <c r="AY145" s="104"/>
      <c r="AZ145" s="104"/>
      <c r="BA145" s="104"/>
      <c r="BB145" s="104"/>
      <c r="BC145" s="104"/>
      <c r="BD145" s="104"/>
      <c r="BE145" s="104"/>
      <c r="BF145" s="104"/>
      <c r="BG145" s="104"/>
      <c r="BH145" s="104"/>
      <c r="BI145" s="104"/>
      <c r="BJ145" s="104"/>
      <c r="BK145" s="104"/>
      <c r="BL145" s="104"/>
      <c r="BM145" s="104"/>
      <c r="BN145" s="104"/>
      <c r="BO145" s="104"/>
      <c r="BP145" s="104"/>
      <c r="BQ145" s="104"/>
    </row>
    <row r="146" spans="2:69">
      <c r="B146" s="104"/>
      <c r="C146" s="155"/>
      <c r="D146" s="104"/>
      <c r="E146" s="104"/>
      <c r="F146" s="104"/>
      <c r="G146" s="104"/>
      <c r="H146" s="104"/>
      <c r="I146" s="104"/>
      <c r="J146" s="104"/>
      <c r="K146" s="104"/>
      <c r="L146" s="104"/>
      <c r="M146" s="147"/>
      <c r="N146" s="104"/>
      <c r="O146" s="104"/>
      <c r="P146" s="104"/>
      <c r="Q146" s="104"/>
      <c r="R146" s="104"/>
      <c r="S146" s="104"/>
      <c r="T146" s="104"/>
      <c r="U146" s="104"/>
      <c r="V146" s="104"/>
      <c r="W146" s="104"/>
      <c r="X146" s="104"/>
      <c r="Y146" s="104"/>
      <c r="Z146" s="104"/>
      <c r="AA146" s="104"/>
      <c r="AB146" s="10"/>
      <c r="AC146" s="104"/>
      <c r="AD146" s="10"/>
      <c r="AE146" s="147"/>
      <c r="AF146" s="104"/>
      <c r="AG146" s="104"/>
      <c r="AH146" s="104"/>
      <c r="AI146" s="104"/>
      <c r="AJ146" s="104"/>
      <c r="AK146" s="104"/>
      <c r="AL146" s="104"/>
      <c r="AM146" s="104"/>
      <c r="AN146" s="104"/>
      <c r="AO146" s="104"/>
      <c r="AP146" s="104"/>
      <c r="AQ146" s="104"/>
      <c r="AR146" s="104"/>
      <c r="AS146" s="104"/>
      <c r="AT146" s="104"/>
      <c r="AU146" s="104"/>
      <c r="AV146" s="104"/>
      <c r="AW146" s="104"/>
      <c r="AX146" s="104"/>
      <c r="AY146" s="104"/>
      <c r="AZ146" s="104"/>
      <c r="BA146" s="104"/>
      <c r="BB146" s="104"/>
      <c r="BC146" s="104"/>
      <c r="BD146" s="104"/>
      <c r="BE146" s="104"/>
      <c r="BF146" s="104"/>
      <c r="BG146" s="104"/>
      <c r="BH146" s="104"/>
      <c r="BI146" s="104"/>
      <c r="BJ146" s="104"/>
      <c r="BK146" s="104"/>
      <c r="BL146" s="104"/>
      <c r="BM146" s="104"/>
      <c r="BN146" s="104"/>
      <c r="BO146" s="104"/>
      <c r="BP146" s="104"/>
      <c r="BQ146" s="104"/>
    </row>
    <row r="147" spans="2:69">
      <c r="B147" s="104"/>
      <c r="C147" s="155"/>
      <c r="D147" s="104"/>
      <c r="E147" s="104"/>
      <c r="F147" s="104"/>
      <c r="G147" s="104"/>
      <c r="H147" s="104"/>
      <c r="I147" s="104"/>
      <c r="J147" s="104"/>
      <c r="K147" s="104"/>
      <c r="L147" s="104"/>
      <c r="M147" s="147"/>
      <c r="N147" s="104"/>
      <c r="O147" s="104"/>
      <c r="P147" s="104"/>
      <c r="Q147" s="104"/>
      <c r="R147" s="104"/>
      <c r="S147" s="104"/>
      <c r="T147" s="104"/>
      <c r="U147" s="104"/>
      <c r="V147" s="104"/>
      <c r="W147" s="104"/>
      <c r="X147" s="104"/>
      <c r="Y147" s="104"/>
      <c r="Z147" s="104"/>
      <c r="AA147" s="104"/>
      <c r="AB147" s="10"/>
      <c r="AC147" s="104"/>
      <c r="AD147" s="10"/>
      <c r="AE147" s="147"/>
      <c r="AF147" s="104"/>
      <c r="AG147" s="104"/>
      <c r="AH147" s="104"/>
      <c r="AI147" s="104"/>
      <c r="AJ147" s="104"/>
      <c r="AK147" s="104"/>
      <c r="AL147" s="104"/>
      <c r="AM147" s="104"/>
      <c r="AN147" s="104"/>
      <c r="AO147" s="104"/>
      <c r="AP147" s="104"/>
      <c r="AQ147" s="104"/>
      <c r="AR147" s="104"/>
      <c r="AS147" s="104"/>
      <c r="AT147" s="104"/>
      <c r="AU147" s="104"/>
      <c r="AV147" s="104"/>
      <c r="AW147" s="104"/>
      <c r="AX147" s="104"/>
      <c r="AY147" s="104"/>
      <c r="AZ147" s="104"/>
      <c r="BA147" s="104"/>
      <c r="BB147" s="104"/>
      <c r="BC147" s="104"/>
      <c r="BD147" s="104"/>
      <c r="BE147" s="104"/>
      <c r="BF147" s="104"/>
      <c r="BG147" s="104"/>
      <c r="BH147" s="104"/>
      <c r="BI147" s="104"/>
      <c r="BJ147" s="104"/>
      <c r="BK147" s="104"/>
      <c r="BL147" s="104"/>
      <c r="BM147" s="104"/>
      <c r="BN147" s="104"/>
      <c r="BO147" s="104"/>
      <c r="BP147" s="104"/>
      <c r="BQ147" s="104"/>
    </row>
    <row r="148" spans="2:69">
      <c r="B148" s="104"/>
      <c r="C148" s="155"/>
      <c r="D148" s="104"/>
      <c r="E148" s="104"/>
      <c r="F148" s="104"/>
      <c r="G148" s="104"/>
      <c r="H148" s="104"/>
      <c r="I148" s="104"/>
      <c r="J148" s="104"/>
      <c r="K148" s="104"/>
      <c r="L148" s="104"/>
      <c r="M148" s="147"/>
      <c r="N148" s="104"/>
      <c r="O148" s="104"/>
      <c r="P148" s="104"/>
      <c r="Q148" s="104"/>
      <c r="R148" s="104"/>
      <c r="S148" s="104"/>
      <c r="T148" s="104"/>
      <c r="U148" s="104"/>
      <c r="V148" s="104"/>
      <c r="W148" s="104"/>
      <c r="X148" s="104"/>
      <c r="Y148" s="104"/>
      <c r="Z148" s="104"/>
      <c r="AA148" s="104"/>
      <c r="AB148" s="10"/>
      <c r="AC148" s="104"/>
      <c r="AD148" s="10"/>
      <c r="AE148" s="147"/>
      <c r="AF148" s="104"/>
      <c r="AG148" s="104"/>
      <c r="AH148" s="104"/>
      <c r="AI148" s="104"/>
      <c r="AJ148" s="104"/>
      <c r="AK148" s="104"/>
      <c r="AL148" s="104"/>
      <c r="AM148" s="104"/>
      <c r="AN148" s="104"/>
      <c r="AO148" s="104"/>
      <c r="AP148" s="104"/>
      <c r="AQ148" s="104"/>
      <c r="AR148" s="104"/>
      <c r="AS148" s="104"/>
      <c r="AT148" s="104"/>
      <c r="AU148" s="104"/>
      <c r="AV148" s="104"/>
      <c r="AW148" s="104"/>
      <c r="AX148" s="104"/>
      <c r="AY148" s="104"/>
      <c r="AZ148" s="104"/>
      <c r="BA148" s="104"/>
      <c r="BB148" s="104"/>
      <c r="BC148" s="104"/>
      <c r="BD148" s="104"/>
      <c r="BE148" s="104"/>
      <c r="BF148" s="104"/>
      <c r="BG148" s="104"/>
      <c r="BH148" s="104"/>
      <c r="BI148" s="104"/>
      <c r="BJ148" s="104"/>
      <c r="BK148" s="104"/>
      <c r="BL148" s="104"/>
      <c r="BM148" s="104"/>
      <c r="BN148" s="104"/>
      <c r="BO148" s="104"/>
      <c r="BP148" s="104"/>
      <c r="BQ148" s="104"/>
    </row>
    <row r="149" spans="2:69">
      <c r="B149" s="104"/>
      <c r="C149" s="155"/>
      <c r="D149" s="104"/>
      <c r="E149" s="104"/>
      <c r="F149" s="104"/>
      <c r="G149" s="104"/>
      <c r="H149" s="104"/>
      <c r="I149" s="104"/>
      <c r="J149" s="104"/>
      <c r="K149" s="104"/>
      <c r="L149" s="104"/>
      <c r="M149" s="147"/>
      <c r="N149" s="104"/>
      <c r="O149" s="104"/>
      <c r="P149" s="104"/>
      <c r="Q149" s="104"/>
      <c r="R149" s="104"/>
      <c r="S149" s="104"/>
      <c r="T149" s="104"/>
      <c r="U149" s="104"/>
      <c r="V149" s="104"/>
      <c r="W149" s="104"/>
      <c r="X149" s="104"/>
      <c r="Y149" s="104"/>
      <c r="Z149" s="104"/>
      <c r="AA149" s="104"/>
      <c r="AB149" s="10"/>
      <c r="AC149" s="104"/>
      <c r="AD149" s="10"/>
      <c r="AE149" s="147"/>
      <c r="AF149" s="104"/>
      <c r="AG149" s="104"/>
      <c r="AH149" s="104"/>
      <c r="AI149" s="104"/>
      <c r="AJ149" s="104"/>
      <c r="AK149" s="104"/>
      <c r="AL149" s="104"/>
      <c r="AM149" s="104"/>
      <c r="AN149" s="104"/>
      <c r="AO149" s="104"/>
      <c r="AP149" s="104"/>
      <c r="AQ149" s="104"/>
      <c r="AR149" s="104"/>
      <c r="AS149" s="104"/>
      <c r="AT149" s="104"/>
      <c r="AU149" s="104"/>
      <c r="AV149" s="104"/>
      <c r="AW149" s="104"/>
      <c r="AX149" s="104"/>
      <c r="AY149" s="104"/>
      <c r="AZ149" s="104"/>
      <c r="BA149" s="104"/>
      <c r="BB149" s="104"/>
      <c r="BC149" s="104"/>
      <c r="BD149" s="104"/>
      <c r="BE149" s="104"/>
      <c r="BF149" s="104"/>
      <c r="BG149" s="104"/>
      <c r="BH149" s="104"/>
      <c r="BI149" s="104"/>
      <c r="BJ149" s="104"/>
      <c r="BK149" s="104"/>
      <c r="BL149" s="104"/>
      <c r="BM149" s="104"/>
      <c r="BN149" s="104"/>
      <c r="BO149" s="104"/>
      <c r="BP149" s="104"/>
      <c r="BQ149" s="104"/>
    </row>
    <row r="150" spans="2:69">
      <c r="B150" s="104"/>
      <c r="C150" s="155"/>
      <c r="D150" s="104"/>
      <c r="E150" s="104"/>
      <c r="F150" s="104"/>
      <c r="G150" s="104"/>
      <c r="H150" s="104"/>
      <c r="I150" s="104"/>
      <c r="J150" s="104"/>
      <c r="K150" s="104"/>
      <c r="L150" s="104"/>
      <c r="M150" s="147"/>
      <c r="N150" s="104"/>
      <c r="O150" s="104"/>
      <c r="P150" s="104"/>
      <c r="Q150" s="104"/>
      <c r="R150" s="104"/>
      <c r="S150" s="104"/>
      <c r="T150" s="104"/>
      <c r="U150" s="104"/>
      <c r="V150" s="104"/>
      <c r="W150" s="104"/>
      <c r="X150" s="104"/>
      <c r="Y150" s="104"/>
      <c r="Z150" s="104"/>
      <c r="AA150" s="104"/>
      <c r="AB150" s="10"/>
      <c r="AC150" s="104"/>
      <c r="AD150" s="10"/>
      <c r="AE150" s="147"/>
      <c r="AF150" s="104"/>
      <c r="AG150" s="104"/>
      <c r="AH150" s="104"/>
      <c r="AI150" s="104"/>
      <c r="AJ150" s="104"/>
      <c r="AK150" s="104"/>
      <c r="AL150" s="104"/>
      <c r="AM150" s="104"/>
      <c r="AN150" s="104"/>
      <c r="AO150" s="104"/>
      <c r="AP150" s="104"/>
      <c r="AQ150" s="104"/>
      <c r="AR150" s="104"/>
      <c r="AS150" s="104"/>
      <c r="AT150" s="104"/>
      <c r="AU150" s="104"/>
      <c r="AV150" s="104"/>
      <c r="AW150" s="104"/>
      <c r="AX150" s="104"/>
      <c r="AY150" s="104"/>
      <c r="AZ150" s="104"/>
      <c r="BA150" s="104"/>
      <c r="BB150" s="104"/>
      <c r="BC150" s="104"/>
      <c r="BD150" s="104"/>
      <c r="BE150" s="104"/>
      <c r="BF150" s="104"/>
      <c r="BG150" s="104"/>
      <c r="BH150" s="104"/>
      <c r="BI150" s="104"/>
      <c r="BJ150" s="104"/>
      <c r="BK150" s="104"/>
      <c r="BL150" s="104"/>
      <c r="BM150" s="104"/>
      <c r="BN150" s="104"/>
      <c r="BO150" s="104"/>
      <c r="BP150" s="104"/>
      <c r="BQ150" s="104"/>
    </row>
    <row r="151" spans="2:69">
      <c r="B151" s="104"/>
      <c r="C151" s="155"/>
      <c r="D151" s="104"/>
      <c r="E151" s="104"/>
      <c r="F151" s="104"/>
      <c r="G151" s="104"/>
      <c r="H151" s="104"/>
      <c r="I151" s="104"/>
      <c r="J151" s="104"/>
      <c r="K151" s="104"/>
      <c r="L151" s="104"/>
      <c r="M151" s="147"/>
      <c r="N151" s="104"/>
      <c r="O151" s="104"/>
      <c r="P151" s="104"/>
      <c r="Q151" s="104"/>
      <c r="R151" s="104"/>
      <c r="S151" s="104"/>
      <c r="T151" s="104"/>
      <c r="U151" s="104"/>
      <c r="V151" s="104"/>
      <c r="W151" s="104"/>
      <c r="X151" s="104"/>
      <c r="Y151" s="104"/>
      <c r="Z151" s="104"/>
      <c r="AA151" s="104"/>
      <c r="AB151" s="10"/>
      <c r="AC151" s="104"/>
      <c r="AD151" s="10"/>
      <c r="AE151" s="147"/>
      <c r="AF151" s="104"/>
      <c r="AG151" s="104"/>
      <c r="AH151" s="104"/>
      <c r="AI151" s="104"/>
      <c r="AJ151" s="104"/>
      <c r="AK151" s="104"/>
      <c r="AL151" s="104"/>
      <c r="AM151" s="104"/>
      <c r="AN151" s="104"/>
      <c r="AO151" s="104"/>
      <c r="AP151" s="104"/>
      <c r="AQ151" s="104"/>
      <c r="AR151" s="104"/>
      <c r="AS151" s="104"/>
      <c r="AT151" s="104"/>
      <c r="AU151" s="104"/>
      <c r="AV151" s="104"/>
      <c r="AW151" s="104"/>
      <c r="AX151" s="104"/>
      <c r="AY151" s="104"/>
      <c r="AZ151" s="104"/>
      <c r="BA151" s="104"/>
      <c r="BB151" s="104"/>
      <c r="BC151" s="104"/>
      <c r="BD151" s="104"/>
      <c r="BE151" s="104"/>
      <c r="BF151" s="104"/>
      <c r="BG151" s="104"/>
      <c r="BH151" s="104"/>
      <c r="BI151" s="104"/>
      <c r="BJ151" s="104"/>
      <c r="BK151" s="104"/>
      <c r="BL151" s="104"/>
      <c r="BM151" s="104"/>
      <c r="BN151" s="104"/>
      <c r="BO151" s="104"/>
      <c r="BP151" s="104"/>
      <c r="BQ151" s="104"/>
    </row>
    <row r="152" spans="2:69">
      <c r="B152" s="104"/>
      <c r="C152" s="155"/>
      <c r="D152" s="104"/>
      <c r="E152" s="104"/>
      <c r="F152" s="104"/>
      <c r="G152" s="104"/>
      <c r="H152" s="104"/>
      <c r="I152" s="104"/>
      <c r="J152" s="104"/>
      <c r="K152" s="104"/>
      <c r="L152" s="104"/>
      <c r="M152" s="147"/>
      <c r="N152" s="104"/>
      <c r="O152" s="104"/>
      <c r="P152" s="104"/>
      <c r="Q152" s="104"/>
      <c r="R152" s="104"/>
      <c r="S152" s="104"/>
      <c r="T152" s="104"/>
      <c r="U152" s="104"/>
      <c r="V152" s="104"/>
      <c r="W152" s="104"/>
      <c r="X152" s="104"/>
      <c r="Y152" s="104"/>
      <c r="Z152" s="104"/>
      <c r="AA152" s="104"/>
      <c r="AB152" s="10"/>
      <c r="AC152" s="104"/>
      <c r="AD152" s="10"/>
      <c r="AE152" s="147"/>
      <c r="AF152" s="104"/>
      <c r="AG152" s="104"/>
      <c r="AH152" s="104"/>
      <c r="AI152" s="104"/>
      <c r="AJ152" s="104"/>
      <c r="AK152" s="104"/>
      <c r="AL152" s="104"/>
      <c r="AM152" s="104"/>
      <c r="AN152" s="104"/>
      <c r="AO152" s="104"/>
      <c r="AP152" s="104"/>
      <c r="AQ152" s="104"/>
      <c r="AR152" s="104"/>
      <c r="AS152" s="104"/>
      <c r="AT152" s="104"/>
      <c r="AU152" s="104"/>
      <c r="AV152" s="104"/>
      <c r="AW152" s="104"/>
      <c r="AX152" s="104"/>
      <c r="AY152" s="104"/>
      <c r="AZ152" s="104"/>
      <c r="BA152" s="104"/>
      <c r="BB152" s="104"/>
      <c r="BC152" s="104"/>
      <c r="BD152" s="104"/>
      <c r="BE152" s="104"/>
      <c r="BF152" s="104"/>
      <c r="BG152" s="104"/>
      <c r="BH152" s="104"/>
      <c r="BI152" s="104"/>
      <c r="BJ152" s="104"/>
      <c r="BK152" s="104"/>
      <c r="BL152" s="104"/>
      <c r="BM152" s="104"/>
      <c r="BN152" s="104"/>
      <c r="BO152" s="104"/>
      <c r="BP152" s="104"/>
      <c r="BQ152" s="104"/>
    </row>
    <row r="153" spans="2:69">
      <c r="B153" s="104"/>
      <c r="C153" s="155"/>
      <c r="D153" s="104"/>
      <c r="E153" s="104"/>
      <c r="F153" s="104"/>
      <c r="G153" s="104"/>
      <c r="H153" s="104"/>
      <c r="I153" s="104"/>
      <c r="J153" s="104"/>
      <c r="K153" s="104"/>
      <c r="L153" s="104"/>
      <c r="M153" s="147"/>
      <c r="N153" s="104"/>
      <c r="O153" s="104"/>
      <c r="P153" s="104"/>
      <c r="Q153" s="104"/>
      <c r="R153" s="104"/>
      <c r="S153" s="104"/>
      <c r="T153" s="104"/>
      <c r="U153" s="104"/>
      <c r="V153" s="104"/>
      <c r="W153" s="104"/>
      <c r="X153" s="104"/>
      <c r="Y153" s="104"/>
      <c r="Z153" s="104"/>
      <c r="AA153" s="104"/>
      <c r="AB153" s="10"/>
      <c r="AC153" s="104"/>
      <c r="AD153" s="10"/>
      <c r="AE153" s="147"/>
      <c r="AF153" s="104"/>
      <c r="AG153" s="104"/>
      <c r="AH153" s="104"/>
      <c r="AI153" s="104"/>
      <c r="AJ153" s="104"/>
      <c r="AK153" s="104"/>
      <c r="AL153" s="104"/>
      <c r="AM153" s="104"/>
      <c r="AN153" s="104"/>
      <c r="AO153" s="104"/>
      <c r="AP153" s="104"/>
      <c r="AQ153" s="104"/>
      <c r="AR153" s="104"/>
      <c r="AS153" s="104"/>
      <c r="AT153" s="104"/>
      <c r="AU153" s="104"/>
      <c r="AV153" s="104"/>
      <c r="AW153" s="104"/>
      <c r="AX153" s="104"/>
      <c r="AY153" s="104"/>
      <c r="AZ153" s="104"/>
      <c r="BA153" s="104"/>
      <c r="BB153" s="104"/>
      <c r="BC153" s="104"/>
      <c r="BD153" s="104"/>
      <c r="BE153" s="104"/>
      <c r="BF153" s="104"/>
      <c r="BG153" s="104"/>
      <c r="BH153" s="104"/>
      <c r="BI153" s="104"/>
      <c r="BJ153" s="104"/>
      <c r="BK153" s="104"/>
      <c r="BL153" s="104"/>
      <c r="BM153" s="104"/>
      <c r="BN153" s="104"/>
      <c r="BO153" s="104"/>
      <c r="BP153" s="104"/>
      <c r="BQ153" s="104"/>
    </row>
    <row r="154" spans="2:69">
      <c r="B154" s="104"/>
      <c r="C154" s="155"/>
      <c r="D154" s="104"/>
      <c r="E154" s="104"/>
      <c r="F154" s="104"/>
      <c r="G154" s="104"/>
      <c r="H154" s="104"/>
      <c r="I154" s="104"/>
      <c r="J154" s="104"/>
      <c r="K154" s="104"/>
      <c r="L154" s="104"/>
      <c r="M154" s="147"/>
      <c r="N154" s="104"/>
      <c r="O154" s="104"/>
      <c r="P154" s="104"/>
      <c r="Q154" s="104"/>
      <c r="R154" s="104"/>
      <c r="S154" s="104"/>
      <c r="T154" s="104"/>
      <c r="U154" s="104"/>
      <c r="V154" s="104"/>
      <c r="W154" s="104"/>
      <c r="X154" s="104"/>
      <c r="Y154" s="104"/>
      <c r="Z154" s="104"/>
      <c r="AA154" s="104"/>
      <c r="AB154" s="10"/>
      <c r="AC154" s="104"/>
      <c r="AD154" s="10"/>
      <c r="AE154" s="147"/>
      <c r="AF154" s="104"/>
      <c r="AG154" s="104"/>
      <c r="AH154" s="104"/>
      <c r="AI154" s="104"/>
      <c r="AJ154" s="104"/>
      <c r="AK154" s="104"/>
      <c r="AL154" s="104"/>
      <c r="AM154" s="104"/>
      <c r="AN154" s="104"/>
      <c r="AO154" s="104"/>
      <c r="AP154" s="104"/>
      <c r="AQ154" s="104"/>
      <c r="AR154" s="104"/>
      <c r="AS154" s="104"/>
      <c r="AT154" s="104"/>
      <c r="AU154" s="104"/>
      <c r="AV154" s="104"/>
      <c r="AW154" s="104"/>
      <c r="AX154" s="104"/>
      <c r="AY154" s="104"/>
      <c r="AZ154" s="104"/>
      <c r="BA154" s="104"/>
      <c r="BB154" s="104"/>
      <c r="BC154" s="104"/>
      <c r="BD154" s="104"/>
      <c r="BE154" s="104"/>
      <c r="BF154" s="104"/>
      <c r="BG154" s="104"/>
      <c r="BH154" s="104"/>
      <c r="BI154" s="104"/>
      <c r="BJ154" s="104"/>
      <c r="BK154" s="104"/>
      <c r="BL154" s="104"/>
      <c r="BM154" s="104"/>
      <c r="BN154" s="104"/>
      <c r="BO154" s="104"/>
      <c r="BP154" s="104"/>
      <c r="BQ154" s="104"/>
    </row>
    <row r="155" spans="2:69">
      <c r="B155" s="104"/>
      <c r="C155" s="155"/>
      <c r="D155" s="104"/>
      <c r="E155" s="104"/>
      <c r="F155" s="104"/>
      <c r="G155" s="104"/>
      <c r="H155" s="104"/>
      <c r="I155" s="104"/>
      <c r="J155" s="104"/>
      <c r="K155" s="104"/>
      <c r="L155" s="104"/>
      <c r="M155" s="147"/>
      <c r="N155" s="104"/>
      <c r="O155" s="104"/>
      <c r="P155" s="104"/>
      <c r="Q155" s="104"/>
      <c r="R155" s="104"/>
      <c r="S155" s="104"/>
      <c r="T155" s="104"/>
      <c r="U155" s="104"/>
      <c r="V155" s="104"/>
      <c r="W155" s="104"/>
      <c r="X155" s="104"/>
      <c r="Y155" s="104"/>
      <c r="Z155" s="104"/>
      <c r="AA155" s="104"/>
      <c r="AB155" s="10"/>
      <c r="AC155" s="104"/>
      <c r="AD155" s="10"/>
      <c r="AE155" s="147"/>
      <c r="AF155" s="104"/>
      <c r="AG155" s="104"/>
      <c r="AH155" s="104"/>
      <c r="AI155" s="104"/>
      <c r="AJ155" s="104"/>
      <c r="AK155" s="104"/>
      <c r="AL155" s="104"/>
      <c r="AM155" s="104"/>
      <c r="AN155" s="104"/>
      <c r="AO155" s="104"/>
      <c r="AP155" s="104"/>
      <c r="AQ155" s="104"/>
      <c r="AR155" s="104"/>
      <c r="AS155" s="104"/>
      <c r="AT155" s="104"/>
      <c r="AU155" s="104"/>
      <c r="AV155" s="104"/>
      <c r="AW155" s="104"/>
      <c r="AX155" s="104"/>
      <c r="AY155" s="104"/>
      <c r="AZ155" s="104"/>
      <c r="BA155" s="104"/>
      <c r="BB155" s="104"/>
      <c r="BC155" s="104"/>
      <c r="BD155" s="104"/>
      <c r="BE155" s="104"/>
      <c r="BF155" s="104"/>
      <c r="BG155" s="104"/>
      <c r="BH155" s="104"/>
      <c r="BI155" s="104"/>
      <c r="BJ155" s="104"/>
      <c r="BK155" s="104"/>
      <c r="BL155" s="104"/>
      <c r="BM155" s="104"/>
      <c r="BN155" s="104"/>
      <c r="BO155" s="104"/>
      <c r="BP155" s="104"/>
      <c r="BQ155" s="104"/>
    </row>
    <row r="156" spans="2:69">
      <c r="B156" s="104"/>
      <c r="C156" s="155"/>
      <c r="D156" s="104"/>
      <c r="E156" s="104"/>
      <c r="F156" s="104"/>
      <c r="G156" s="104"/>
      <c r="H156" s="104"/>
      <c r="I156" s="104"/>
      <c r="J156" s="104"/>
      <c r="K156" s="104"/>
      <c r="L156" s="104"/>
      <c r="M156" s="147"/>
      <c r="N156" s="104"/>
      <c r="O156" s="104"/>
      <c r="P156" s="104"/>
      <c r="Q156" s="104"/>
      <c r="R156" s="104"/>
      <c r="S156" s="104"/>
      <c r="T156" s="104"/>
      <c r="U156" s="104"/>
      <c r="V156" s="104"/>
      <c r="W156" s="104"/>
      <c r="X156" s="104"/>
      <c r="Y156" s="104"/>
      <c r="Z156" s="104"/>
      <c r="AA156" s="104"/>
      <c r="AB156" s="10"/>
      <c r="AC156" s="104"/>
      <c r="AD156" s="10"/>
      <c r="AE156" s="147"/>
      <c r="AF156" s="104"/>
      <c r="AG156" s="104"/>
      <c r="AH156" s="104"/>
      <c r="AI156" s="104"/>
      <c r="AJ156" s="104"/>
      <c r="AK156" s="104"/>
      <c r="AL156" s="104"/>
      <c r="AM156" s="104"/>
      <c r="AN156" s="104"/>
      <c r="AO156" s="104"/>
      <c r="AP156" s="104"/>
      <c r="AQ156" s="104"/>
      <c r="AR156" s="104"/>
      <c r="AS156" s="104"/>
      <c r="AT156" s="104"/>
      <c r="AU156" s="104"/>
      <c r="AV156" s="104"/>
      <c r="AW156" s="104"/>
      <c r="AX156" s="104"/>
      <c r="AY156" s="104"/>
      <c r="AZ156" s="104"/>
      <c r="BA156" s="104"/>
      <c r="BB156" s="104"/>
      <c r="BC156" s="104"/>
      <c r="BD156" s="104"/>
      <c r="BE156" s="104"/>
      <c r="BF156" s="104"/>
      <c r="BG156" s="104"/>
      <c r="BH156" s="104"/>
      <c r="BI156" s="104"/>
      <c r="BJ156" s="104"/>
      <c r="BK156" s="104"/>
      <c r="BL156" s="104"/>
      <c r="BM156" s="104"/>
      <c r="BN156" s="104"/>
      <c r="BO156" s="104"/>
      <c r="BP156" s="104"/>
      <c r="BQ156" s="104"/>
    </row>
    <row r="157" spans="2:69">
      <c r="B157" s="104"/>
      <c r="C157" s="155"/>
      <c r="D157" s="104"/>
      <c r="E157" s="104"/>
      <c r="F157" s="104"/>
      <c r="G157" s="104"/>
      <c r="H157" s="104"/>
      <c r="I157" s="104"/>
      <c r="J157" s="104"/>
      <c r="K157" s="104"/>
      <c r="L157" s="104"/>
      <c r="M157" s="147"/>
      <c r="N157" s="104"/>
      <c r="O157" s="104"/>
      <c r="P157" s="104"/>
      <c r="Q157" s="104"/>
      <c r="R157" s="104"/>
      <c r="S157" s="104"/>
      <c r="T157" s="104"/>
      <c r="U157" s="104"/>
      <c r="V157" s="104"/>
      <c r="W157" s="104"/>
      <c r="X157" s="104"/>
      <c r="Y157" s="104"/>
      <c r="Z157" s="104"/>
      <c r="AA157" s="104"/>
      <c r="AB157" s="10"/>
      <c r="AC157" s="104"/>
      <c r="AD157" s="10"/>
      <c r="AE157" s="147"/>
      <c r="AF157" s="104"/>
      <c r="AG157" s="104"/>
      <c r="AH157" s="104"/>
      <c r="AI157" s="104"/>
      <c r="AJ157" s="104"/>
      <c r="AK157" s="104"/>
      <c r="AL157" s="104"/>
      <c r="AM157" s="104"/>
      <c r="AN157" s="104"/>
      <c r="AO157" s="104"/>
      <c r="AP157" s="104"/>
      <c r="AQ157" s="104"/>
      <c r="AR157" s="104"/>
      <c r="AS157" s="104"/>
      <c r="AT157" s="104"/>
      <c r="AU157" s="104"/>
      <c r="AV157" s="104"/>
      <c r="AW157" s="104"/>
      <c r="AX157" s="104"/>
      <c r="AY157" s="104"/>
      <c r="AZ157" s="104"/>
      <c r="BA157" s="104"/>
      <c r="BB157" s="104"/>
      <c r="BC157" s="104"/>
      <c r="BD157" s="104"/>
      <c r="BE157" s="104"/>
      <c r="BF157" s="104"/>
      <c r="BG157" s="104"/>
      <c r="BH157" s="104"/>
      <c r="BI157" s="104"/>
      <c r="BJ157" s="104"/>
      <c r="BK157" s="104"/>
      <c r="BL157" s="104"/>
      <c r="BM157" s="104"/>
      <c r="BN157" s="104"/>
      <c r="BO157" s="104"/>
      <c r="BP157" s="104"/>
      <c r="BQ157" s="104"/>
    </row>
    <row r="158" spans="2:69">
      <c r="B158" s="104"/>
      <c r="C158" s="155"/>
      <c r="D158" s="104"/>
      <c r="E158" s="104"/>
      <c r="F158" s="104"/>
      <c r="G158" s="104"/>
      <c r="H158" s="104"/>
      <c r="I158" s="104"/>
      <c r="J158" s="104"/>
      <c r="K158" s="104"/>
      <c r="L158" s="104"/>
      <c r="M158" s="147"/>
      <c r="N158" s="104"/>
      <c r="O158" s="104"/>
      <c r="P158" s="104"/>
      <c r="Q158" s="104"/>
      <c r="R158" s="104"/>
      <c r="S158" s="104"/>
      <c r="T158" s="104"/>
      <c r="U158" s="104"/>
      <c r="V158" s="104"/>
      <c r="W158" s="104"/>
      <c r="X158" s="104"/>
      <c r="Y158" s="104"/>
      <c r="Z158" s="104"/>
      <c r="AA158" s="104"/>
      <c r="AB158" s="10"/>
      <c r="AC158" s="104"/>
      <c r="AD158" s="10"/>
      <c r="AE158" s="147"/>
      <c r="AF158" s="104"/>
      <c r="AG158" s="104"/>
      <c r="AH158" s="104"/>
      <c r="AI158" s="104"/>
      <c r="AJ158" s="104"/>
      <c r="AK158" s="104"/>
      <c r="AL158" s="104"/>
      <c r="AM158" s="104"/>
      <c r="AN158" s="104"/>
      <c r="AO158" s="104"/>
      <c r="AP158" s="104"/>
      <c r="AQ158" s="104"/>
      <c r="AR158" s="104"/>
      <c r="AS158" s="104"/>
      <c r="AT158" s="104"/>
      <c r="AU158" s="104"/>
      <c r="AV158" s="104"/>
      <c r="AW158" s="104"/>
      <c r="AX158" s="104"/>
      <c r="AY158" s="104"/>
      <c r="AZ158" s="104"/>
      <c r="BA158" s="104"/>
      <c r="BB158" s="104"/>
      <c r="BC158" s="104"/>
      <c r="BD158" s="104"/>
      <c r="BE158" s="104"/>
      <c r="BF158" s="104"/>
      <c r="BG158" s="104"/>
      <c r="BH158" s="104"/>
      <c r="BI158" s="104"/>
      <c r="BJ158" s="104"/>
      <c r="BK158" s="104"/>
      <c r="BL158" s="104"/>
      <c r="BM158" s="104"/>
      <c r="BN158" s="104"/>
      <c r="BO158" s="104"/>
      <c r="BP158" s="104"/>
      <c r="BQ158" s="104"/>
    </row>
    <row r="159" spans="2:69">
      <c r="B159" s="104"/>
      <c r="C159" s="155"/>
      <c r="D159" s="104"/>
      <c r="E159" s="104"/>
      <c r="F159" s="104"/>
      <c r="G159" s="104"/>
      <c r="H159" s="104"/>
      <c r="I159" s="104"/>
      <c r="J159" s="104"/>
      <c r="K159" s="104"/>
      <c r="L159" s="104"/>
      <c r="M159" s="147"/>
      <c r="N159" s="104"/>
      <c r="O159" s="104"/>
      <c r="P159" s="104"/>
      <c r="Q159" s="104"/>
      <c r="R159" s="104"/>
      <c r="S159" s="104"/>
      <c r="T159" s="104"/>
      <c r="U159" s="104"/>
      <c r="V159" s="104"/>
      <c r="W159" s="104"/>
      <c r="X159" s="104"/>
      <c r="Y159" s="104"/>
      <c r="Z159" s="104"/>
      <c r="AA159" s="104"/>
      <c r="AB159" s="10"/>
      <c r="AC159" s="104"/>
      <c r="AD159" s="10"/>
      <c r="AE159" s="147"/>
      <c r="AF159" s="104"/>
      <c r="AG159" s="104"/>
      <c r="AH159" s="104"/>
      <c r="AI159" s="104"/>
      <c r="AJ159" s="104"/>
      <c r="AK159" s="104"/>
      <c r="AL159" s="104"/>
      <c r="AM159" s="104"/>
      <c r="AN159" s="104"/>
      <c r="AO159" s="104"/>
      <c r="AP159" s="104"/>
      <c r="AQ159" s="104"/>
      <c r="AR159" s="104"/>
      <c r="AS159" s="104"/>
      <c r="AT159" s="104"/>
      <c r="AU159" s="104"/>
      <c r="AV159" s="104"/>
      <c r="AW159" s="104"/>
      <c r="AX159" s="104"/>
      <c r="AY159" s="104"/>
      <c r="AZ159" s="104"/>
      <c r="BA159" s="104"/>
      <c r="BB159" s="104"/>
      <c r="BC159" s="104"/>
      <c r="BD159" s="104"/>
      <c r="BE159" s="104"/>
      <c r="BF159" s="104"/>
      <c r="BG159" s="104"/>
      <c r="BH159" s="104"/>
      <c r="BI159" s="104"/>
      <c r="BJ159" s="104"/>
      <c r="BK159" s="104"/>
      <c r="BL159" s="104"/>
      <c r="BM159" s="104"/>
      <c r="BN159" s="104"/>
      <c r="BO159" s="104"/>
      <c r="BP159" s="104"/>
      <c r="BQ159" s="104"/>
    </row>
    <row r="160" spans="2:69">
      <c r="B160" s="104"/>
      <c r="C160" s="155"/>
      <c r="D160" s="104"/>
      <c r="E160" s="104"/>
      <c r="F160" s="104"/>
      <c r="G160" s="104"/>
      <c r="H160" s="104"/>
      <c r="I160" s="104"/>
      <c r="J160" s="104"/>
      <c r="K160" s="104"/>
      <c r="L160" s="104"/>
      <c r="M160" s="147"/>
      <c r="N160" s="104"/>
      <c r="O160" s="104"/>
      <c r="P160" s="104"/>
      <c r="Q160" s="104"/>
      <c r="R160" s="104"/>
      <c r="S160" s="104"/>
      <c r="T160" s="104"/>
      <c r="U160" s="104"/>
      <c r="V160" s="104"/>
      <c r="W160" s="104"/>
      <c r="X160" s="104"/>
      <c r="Y160" s="104"/>
      <c r="Z160" s="104"/>
      <c r="AA160" s="104"/>
      <c r="AB160" s="10"/>
      <c r="AC160" s="104"/>
      <c r="AD160" s="10"/>
      <c r="AE160" s="147"/>
      <c r="AF160" s="104"/>
      <c r="AG160" s="104"/>
      <c r="AH160" s="104"/>
      <c r="AI160" s="104"/>
      <c r="AJ160" s="104"/>
      <c r="AK160" s="104"/>
      <c r="AL160" s="104"/>
      <c r="AM160" s="104"/>
      <c r="AN160" s="104"/>
      <c r="AO160" s="104"/>
      <c r="AP160" s="104"/>
      <c r="AQ160" s="104"/>
      <c r="AR160" s="104"/>
      <c r="AS160" s="104"/>
      <c r="AT160" s="104"/>
      <c r="AU160" s="104"/>
      <c r="AV160" s="104"/>
      <c r="AW160" s="104"/>
      <c r="AX160" s="104"/>
      <c r="AY160" s="104"/>
      <c r="AZ160" s="104"/>
      <c r="BA160" s="104"/>
      <c r="BB160" s="104"/>
      <c r="BC160" s="104"/>
      <c r="BD160" s="104"/>
      <c r="BE160" s="104"/>
      <c r="BF160" s="104"/>
      <c r="BG160" s="104"/>
      <c r="BH160" s="104"/>
      <c r="BI160" s="104"/>
      <c r="BJ160" s="104"/>
      <c r="BK160" s="104"/>
      <c r="BL160" s="104"/>
      <c r="BM160" s="104"/>
      <c r="BN160" s="104"/>
      <c r="BO160" s="104"/>
      <c r="BP160" s="104"/>
      <c r="BQ160" s="104"/>
    </row>
    <row r="161" spans="2:69">
      <c r="B161" s="104"/>
      <c r="C161" s="155"/>
      <c r="D161" s="104"/>
      <c r="E161" s="104"/>
      <c r="F161" s="104"/>
      <c r="G161" s="104"/>
      <c r="H161" s="104"/>
      <c r="I161" s="104"/>
      <c r="J161" s="104"/>
      <c r="K161" s="104"/>
      <c r="L161" s="104"/>
      <c r="M161" s="147"/>
      <c r="N161" s="104"/>
      <c r="O161" s="104"/>
      <c r="P161" s="104"/>
      <c r="Q161" s="104"/>
      <c r="R161" s="104"/>
      <c r="S161" s="104"/>
      <c r="T161" s="104"/>
      <c r="U161" s="104"/>
      <c r="V161" s="104"/>
      <c r="W161" s="104"/>
      <c r="X161" s="104"/>
      <c r="Y161" s="104"/>
      <c r="Z161" s="104"/>
      <c r="AA161" s="104"/>
      <c r="AB161" s="10"/>
      <c r="AC161" s="104"/>
      <c r="AD161" s="10"/>
      <c r="AE161" s="147"/>
      <c r="AF161" s="104"/>
      <c r="AG161" s="104"/>
      <c r="AH161" s="104"/>
      <c r="AI161" s="104"/>
      <c r="AJ161" s="104"/>
      <c r="AK161" s="104"/>
      <c r="AL161" s="104"/>
      <c r="AM161" s="104"/>
      <c r="AN161" s="104"/>
      <c r="AO161" s="104"/>
      <c r="AP161" s="104"/>
      <c r="AQ161" s="104"/>
      <c r="AR161" s="104"/>
      <c r="AS161" s="104"/>
      <c r="AT161" s="104"/>
      <c r="AU161" s="104"/>
      <c r="AV161" s="104"/>
      <c r="AW161" s="104"/>
      <c r="AX161" s="104"/>
      <c r="AY161" s="104"/>
      <c r="AZ161" s="104"/>
      <c r="BA161" s="104"/>
      <c r="BB161" s="104"/>
      <c r="BC161" s="104"/>
      <c r="BD161" s="104"/>
      <c r="BE161" s="104"/>
      <c r="BF161" s="104"/>
      <c r="BG161" s="104"/>
      <c r="BH161" s="104"/>
      <c r="BI161" s="104"/>
      <c r="BJ161" s="104"/>
      <c r="BK161" s="104"/>
      <c r="BL161" s="104"/>
      <c r="BM161" s="104"/>
      <c r="BN161" s="104"/>
      <c r="BO161" s="104"/>
      <c r="BP161" s="104"/>
      <c r="BQ161" s="104"/>
    </row>
    <row r="162" spans="2:69">
      <c r="B162" s="104"/>
      <c r="C162" s="155"/>
      <c r="D162" s="104"/>
      <c r="E162" s="104"/>
      <c r="F162" s="104"/>
      <c r="G162" s="104"/>
      <c r="H162" s="104"/>
      <c r="I162" s="104"/>
      <c r="J162" s="104"/>
      <c r="K162" s="104"/>
      <c r="L162" s="104"/>
      <c r="M162" s="147"/>
      <c r="N162" s="104"/>
      <c r="O162" s="104"/>
      <c r="P162" s="104"/>
      <c r="Q162" s="104"/>
      <c r="R162" s="104"/>
      <c r="S162" s="104"/>
      <c r="T162" s="104"/>
      <c r="U162" s="104"/>
      <c r="V162" s="104"/>
      <c r="W162" s="104"/>
      <c r="X162" s="104"/>
      <c r="Y162" s="104"/>
      <c r="Z162" s="104"/>
      <c r="AA162" s="104"/>
      <c r="AB162" s="10"/>
      <c r="AC162" s="104"/>
      <c r="AD162" s="10"/>
      <c r="AE162" s="147"/>
      <c r="AF162" s="104"/>
      <c r="AG162" s="104"/>
      <c r="AH162" s="104"/>
      <c r="AI162" s="104"/>
      <c r="AJ162" s="104"/>
      <c r="AK162" s="104"/>
      <c r="AL162" s="104"/>
      <c r="AM162" s="104"/>
      <c r="AN162" s="104"/>
      <c r="AO162" s="104"/>
      <c r="AP162" s="104"/>
      <c r="AQ162" s="104"/>
      <c r="AR162" s="104"/>
      <c r="AS162" s="104"/>
      <c r="AT162" s="104"/>
      <c r="AU162" s="104"/>
      <c r="AV162" s="104"/>
      <c r="AW162" s="104"/>
      <c r="AX162" s="104"/>
      <c r="AY162" s="104"/>
      <c r="AZ162" s="104"/>
      <c r="BA162" s="104"/>
      <c r="BB162" s="104"/>
      <c r="BC162" s="104"/>
      <c r="BD162" s="104"/>
      <c r="BE162" s="104"/>
      <c r="BF162" s="104"/>
      <c r="BG162" s="104"/>
      <c r="BH162" s="104"/>
      <c r="BI162" s="104"/>
      <c r="BJ162" s="104"/>
      <c r="BK162" s="104"/>
      <c r="BL162" s="104"/>
      <c r="BM162" s="104"/>
      <c r="BN162" s="104"/>
      <c r="BO162" s="104"/>
      <c r="BP162" s="104"/>
      <c r="BQ162" s="104"/>
    </row>
    <row r="163" spans="2:69">
      <c r="B163" s="104"/>
      <c r="C163" s="155"/>
      <c r="D163" s="104"/>
      <c r="E163" s="104"/>
      <c r="F163" s="104"/>
      <c r="G163" s="104"/>
      <c r="H163" s="104"/>
      <c r="I163" s="104"/>
      <c r="J163" s="104"/>
      <c r="K163" s="104"/>
      <c r="L163" s="104"/>
      <c r="M163" s="147"/>
      <c r="N163" s="104"/>
      <c r="O163" s="104"/>
      <c r="P163" s="104"/>
      <c r="Q163" s="104"/>
      <c r="R163" s="104"/>
      <c r="S163" s="104"/>
      <c r="T163" s="104"/>
      <c r="U163" s="104"/>
      <c r="V163" s="104"/>
      <c r="W163" s="104"/>
      <c r="X163" s="104"/>
      <c r="Y163" s="104"/>
      <c r="Z163" s="104"/>
      <c r="AA163" s="104"/>
      <c r="AB163" s="10"/>
      <c r="AC163" s="104"/>
      <c r="AD163" s="10"/>
      <c r="AE163" s="147"/>
      <c r="AF163" s="104"/>
      <c r="AG163" s="104"/>
      <c r="AH163" s="104"/>
      <c r="AI163" s="104"/>
      <c r="AJ163" s="104"/>
      <c r="AK163" s="104"/>
      <c r="AL163" s="104"/>
      <c r="AM163" s="104"/>
      <c r="AN163" s="104"/>
      <c r="AO163" s="104"/>
      <c r="AP163" s="104"/>
      <c r="AQ163" s="104"/>
      <c r="AR163" s="104"/>
      <c r="AS163" s="104"/>
      <c r="AT163" s="104"/>
      <c r="AU163" s="104"/>
      <c r="AV163" s="104"/>
      <c r="AW163" s="104"/>
      <c r="AX163" s="104"/>
      <c r="AY163" s="104"/>
      <c r="AZ163" s="104"/>
      <c r="BA163" s="104"/>
      <c r="BB163" s="104"/>
      <c r="BC163" s="104"/>
      <c r="BD163" s="104"/>
      <c r="BE163" s="104"/>
      <c r="BF163" s="104"/>
      <c r="BG163" s="104"/>
      <c r="BH163" s="104"/>
      <c r="BI163" s="104"/>
      <c r="BJ163" s="104"/>
      <c r="BK163" s="104"/>
      <c r="BL163" s="104"/>
      <c r="BM163" s="104"/>
      <c r="BN163" s="104"/>
      <c r="BO163" s="104"/>
      <c r="BP163" s="104"/>
      <c r="BQ163" s="104"/>
    </row>
    <row r="164" spans="2:69">
      <c r="B164" s="104"/>
      <c r="C164" s="155"/>
      <c r="D164" s="104"/>
      <c r="E164" s="104"/>
      <c r="F164" s="104"/>
      <c r="G164" s="104"/>
      <c r="H164" s="104"/>
      <c r="I164" s="104"/>
      <c r="J164" s="104"/>
      <c r="K164" s="104"/>
      <c r="L164" s="104"/>
      <c r="M164" s="147"/>
      <c r="N164" s="104"/>
      <c r="O164" s="104"/>
      <c r="P164" s="104"/>
      <c r="Q164" s="104"/>
      <c r="R164" s="104"/>
      <c r="S164" s="104"/>
      <c r="T164" s="104"/>
      <c r="U164" s="104"/>
      <c r="V164" s="104"/>
      <c r="W164" s="104"/>
      <c r="X164" s="104"/>
      <c r="Y164" s="104"/>
      <c r="Z164" s="104"/>
      <c r="AA164" s="104"/>
      <c r="AB164" s="10"/>
      <c r="AC164" s="104"/>
      <c r="AD164" s="10"/>
      <c r="AE164" s="147"/>
      <c r="AF164" s="104"/>
      <c r="AG164" s="104"/>
      <c r="AH164" s="104"/>
      <c r="AI164" s="104"/>
      <c r="AJ164" s="104"/>
      <c r="AK164" s="104"/>
      <c r="AL164" s="104"/>
      <c r="AM164" s="104"/>
      <c r="AN164" s="104"/>
      <c r="AO164" s="104"/>
      <c r="AP164" s="104"/>
      <c r="AQ164" s="104"/>
      <c r="AR164" s="104"/>
      <c r="AS164" s="104"/>
      <c r="AT164" s="104"/>
      <c r="AU164" s="104"/>
      <c r="AV164" s="104"/>
      <c r="AW164" s="104"/>
      <c r="AX164" s="104"/>
      <c r="AY164" s="104"/>
      <c r="AZ164" s="104"/>
      <c r="BA164" s="104"/>
      <c r="BB164" s="104"/>
      <c r="BC164" s="104"/>
      <c r="BD164" s="104"/>
      <c r="BE164" s="104"/>
      <c r="BF164" s="104"/>
      <c r="BG164" s="104"/>
      <c r="BH164" s="104"/>
      <c r="BI164" s="104"/>
      <c r="BJ164" s="104"/>
      <c r="BK164" s="104"/>
      <c r="BL164" s="104"/>
      <c r="BM164" s="104"/>
      <c r="BN164" s="104"/>
      <c r="BO164" s="104"/>
      <c r="BP164" s="104"/>
      <c r="BQ164" s="104"/>
    </row>
    <row r="165" spans="2:69">
      <c r="B165" s="104"/>
      <c r="C165" s="155"/>
      <c r="D165" s="104"/>
      <c r="E165" s="104"/>
      <c r="F165" s="104"/>
      <c r="G165" s="104"/>
      <c r="H165" s="104"/>
      <c r="I165" s="104"/>
      <c r="J165" s="104"/>
      <c r="K165" s="104"/>
      <c r="L165" s="104"/>
      <c r="M165" s="147"/>
      <c r="N165" s="104"/>
      <c r="O165" s="104"/>
      <c r="P165" s="104"/>
      <c r="Q165" s="104"/>
      <c r="R165" s="104"/>
      <c r="S165" s="104"/>
      <c r="T165" s="104"/>
      <c r="U165" s="104"/>
      <c r="V165" s="104"/>
      <c r="W165" s="104"/>
      <c r="X165" s="104"/>
      <c r="Y165" s="104"/>
      <c r="Z165" s="104"/>
      <c r="AA165" s="104"/>
      <c r="AB165" s="10"/>
      <c r="AC165" s="104"/>
      <c r="AD165" s="10"/>
      <c r="AE165" s="147"/>
      <c r="AF165" s="104"/>
      <c r="AG165" s="104"/>
      <c r="AH165" s="104"/>
      <c r="AI165" s="104"/>
      <c r="AJ165" s="104"/>
      <c r="AK165" s="104"/>
      <c r="AL165" s="104"/>
      <c r="AM165" s="104"/>
      <c r="AN165" s="104"/>
      <c r="AO165" s="104"/>
      <c r="AP165" s="104"/>
      <c r="AQ165" s="104"/>
      <c r="AR165" s="104"/>
      <c r="AS165" s="104"/>
      <c r="AT165" s="104"/>
      <c r="AU165" s="104"/>
      <c r="AV165" s="104"/>
      <c r="AW165" s="104"/>
      <c r="AX165" s="104"/>
      <c r="AY165" s="104"/>
      <c r="AZ165" s="104"/>
      <c r="BA165" s="104"/>
      <c r="BB165" s="104"/>
      <c r="BC165" s="104"/>
      <c r="BD165" s="104"/>
      <c r="BE165" s="104"/>
      <c r="BF165" s="104"/>
      <c r="BG165" s="104"/>
      <c r="BH165" s="104"/>
      <c r="BI165" s="104"/>
      <c r="BJ165" s="104"/>
      <c r="BK165" s="104"/>
      <c r="BL165" s="104"/>
      <c r="BM165" s="104"/>
      <c r="BN165" s="104"/>
      <c r="BO165" s="104"/>
      <c r="BP165" s="104"/>
      <c r="BQ165" s="104"/>
    </row>
    <row r="166" spans="2:69">
      <c r="B166" s="104"/>
      <c r="C166" s="155"/>
      <c r="D166" s="104"/>
      <c r="E166" s="104"/>
      <c r="F166" s="104"/>
      <c r="G166" s="104"/>
      <c r="H166" s="104"/>
      <c r="I166" s="104"/>
      <c r="J166" s="104"/>
      <c r="K166" s="104"/>
      <c r="L166" s="104"/>
      <c r="M166" s="147"/>
      <c r="N166" s="104"/>
      <c r="O166" s="104"/>
      <c r="P166" s="104"/>
      <c r="Q166" s="104"/>
      <c r="R166" s="104"/>
      <c r="S166" s="104"/>
      <c r="T166" s="104"/>
      <c r="U166" s="104"/>
      <c r="V166" s="104"/>
      <c r="W166" s="104"/>
      <c r="X166" s="104"/>
      <c r="Y166" s="104"/>
      <c r="Z166" s="104"/>
      <c r="AA166" s="104"/>
      <c r="AB166" s="10"/>
      <c r="AC166" s="104"/>
      <c r="AD166" s="10"/>
      <c r="AE166" s="147"/>
      <c r="AF166" s="104"/>
      <c r="AG166" s="104"/>
      <c r="AH166" s="104"/>
      <c r="AI166" s="104"/>
      <c r="AJ166" s="104"/>
      <c r="AK166" s="104"/>
      <c r="AL166" s="104"/>
      <c r="AM166" s="104"/>
      <c r="AN166" s="104"/>
      <c r="AO166" s="104"/>
      <c r="AP166" s="104"/>
      <c r="AQ166" s="104"/>
      <c r="AR166" s="104"/>
      <c r="AS166" s="104"/>
      <c r="AT166" s="104"/>
      <c r="AU166" s="104"/>
      <c r="AV166" s="104"/>
      <c r="AW166" s="104"/>
      <c r="AX166" s="104"/>
      <c r="AY166" s="104"/>
      <c r="AZ166" s="104"/>
      <c r="BA166" s="104"/>
      <c r="BB166" s="104"/>
      <c r="BC166" s="104"/>
      <c r="BD166" s="104"/>
      <c r="BE166" s="104"/>
      <c r="BF166" s="104"/>
      <c r="BG166" s="104"/>
      <c r="BH166" s="104"/>
      <c r="BI166" s="104"/>
      <c r="BJ166" s="104"/>
      <c r="BK166" s="104"/>
      <c r="BL166" s="104"/>
      <c r="BM166" s="104"/>
      <c r="BN166" s="104"/>
      <c r="BO166" s="104"/>
      <c r="BP166" s="104"/>
      <c r="BQ166" s="104"/>
    </row>
    <row r="167" spans="2:69">
      <c r="B167" s="104"/>
      <c r="C167" s="155"/>
      <c r="D167" s="104"/>
      <c r="E167" s="104"/>
      <c r="F167" s="104"/>
      <c r="G167" s="104"/>
      <c r="H167" s="104"/>
      <c r="I167" s="104"/>
      <c r="J167" s="104"/>
      <c r="K167" s="104"/>
      <c r="L167" s="104"/>
      <c r="M167" s="147"/>
      <c r="N167" s="104"/>
      <c r="O167" s="104"/>
      <c r="P167" s="104"/>
      <c r="Q167" s="104"/>
      <c r="R167" s="104"/>
      <c r="S167" s="104"/>
      <c r="T167" s="104"/>
      <c r="U167" s="104"/>
      <c r="V167" s="104"/>
      <c r="W167" s="104"/>
      <c r="X167" s="104"/>
      <c r="Y167" s="104"/>
      <c r="Z167" s="104"/>
      <c r="AA167" s="104"/>
      <c r="AB167" s="10"/>
      <c r="AC167" s="104"/>
      <c r="AD167" s="10"/>
      <c r="AE167" s="147"/>
      <c r="AF167" s="104"/>
      <c r="AG167" s="104"/>
      <c r="AH167" s="104"/>
      <c r="AI167" s="104"/>
      <c r="AJ167" s="104"/>
      <c r="AK167" s="104"/>
      <c r="AL167" s="104"/>
      <c r="AM167" s="104"/>
      <c r="AN167" s="104"/>
      <c r="AO167" s="104"/>
      <c r="AP167" s="104"/>
      <c r="AQ167" s="104"/>
      <c r="AR167" s="104"/>
      <c r="AS167" s="104"/>
      <c r="AT167" s="104"/>
      <c r="AU167" s="104"/>
      <c r="AV167" s="104"/>
      <c r="AW167" s="104"/>
      <c r="AX167" s="104"/>
      <c r="AY167" s="104"/>
      <c r="AZ167" s="104"/>
      <c r="BA167" s="104"/>
      <c r="BB167" s="104"/>
      <c r="BC167" s="104"/>
      <c r="BD167" s="104"/>
      <c r="BE167" s="104"/>
      <c r="BF167" s="104"/>
      <c r="BG167" s="104"/>
      <c r="BH167" s="104"/>
      <c r="BI167" s="104"/>
      <c r="BJ167" s="104"/>
      <c r="BK167" s="104"/>
      <c r="BL167" s="104"/>
      <c r="BM167" s="104"/>
      <c r="BN167" s="104"/>
      <c r="BO167" s="104"/>
      <c r="BP167" s="104"/>
      <c r="BQ167" s="104"/>
    </row>
    <row r="168" spans="2:69">
      <c r="B168" s="104"/>
      <c r="C168" s="155"/>
      <c r="D168" s="104"/>
      <c r="E168" s="104"/>
      <c r="F168" s="104"/>
      <c r="G168" s="104"/>
      <c r="H168" s="104"/>
      <c r="I168" s="104"/>
      <c r="J168" s="104"/>
      <c r="K168" s="104"/>
      <c r="L168" s="104"/>
      <c r="M168" s="147"/>
      <c r="N168" s="104"/>
      <c r="O168" s="104"/>
      <c r="P168" s="104"/>
      <c r="Q168" s="104"/>
      <c r="R168" s="104"/>
      <c r="S168" s="104"/>
      <c r="T168" s="104"/>
      <c r="U168" s="104"/>
      <c r="V168" s="104"/>
      <c r="W168" s="104"/>
      <c r="X168" s="104"/>
      <c r="Y168" s="104"/>
      <c r="Z168" s="104"/>
      <c r="AA168" s="104"/>
      <c r="AB168" s="10"/>
      <c r="AC168" s="104"/>
      <c r="AD168" s="10"/>
      <c r="AE168" s="147"/>
      <c r="AF168" s="104"/>
      <c r="AG168" s="104"/>
      <c r="AH168" s="104"/>
      <c r="AI168" s="104"/>
      <c r="AJ168" s="104"/>
      <c r="AK168" s="104"/>
      <c r="AL168" s="104"/>
      <c r="AM168" s="104"/>
      <c r="AN168" s="104"/>
      <c r="AO168" s="104"/>
      <c r="AP168" s="104"/>
      <c r="AQ168" s="104"/>
      <c r="AR168" s="104"/>
      <c r="AS168" s="104"/>
      <c r="AT168" s="104"/>
      <c r="AU168" s="104"/>
      <c r="AV168" s="104"/>
      <c r="AW168" s="104"/>
      <c r="AX168" s="104"/>
      <c r="AY168" s="104"/>
      <c r="AZ168" s="104"/>
      <c r="BA168" s="104"/>
      <c r="BB168" s="104"/>
      <c r="BC168" s="104"/>
      <c r="BD168" s="104"/>
      <c r="BE168" s="104"/>
      <c r="BF168" s="104"/>
      <c r="BG168" s="104"/>
      <c r="BH168" s="104"/>
      <c r="BI168" s="104"/>
      <c r="BJ168" s="104"/>
      <c r="BK168" s="104"/>
      <c r="BL168" s="104"/>
      <c r="BM168" s="104"/>
      <c r="BN168" s="104"/>
      <c r="BO168" s="104"/>
      <c r="BP168" s="104"/>
      <c r="BQ168" s="104"/>
    </row>
    <row r="169" spans="2:69">
      <c r="B169" s="104"/>
      <c r="C169" s="155"/>
      <c r="D169" s="104"/>
      <c r="E169" s="104"/>
      <c r="F169" s="104"/>
      <c r="G169" s="104"/>
      <c r="H169" s="104"/>
      <c r="I169" s="104"/>
      <c r="J169" s="104"/>
      <c r="K169" s="104"/>
      <c r="L169" s="104"/>
      <c r="M169" s="147"/>
      <c r="N169" s="104"/>
      <c r="O169" s="104"/>
      <c r="P169" s="104"/>
      <c r="Q169" s="104"/>
      <c r="R169" s="104"/>
      <c r="S169" s="104"/>
      <c r="T169" s="104"/>
      <c r="U169" s="104"/>
      <c r="V169" s="104"/>
      <c r="W169" s="104"/>
      <c r="X169" s="104"/>
      <c r="Y169" s="104"/>
      <c r="Z169" s="104"/>
      <c r="AA169" s="104"/>
      <c r="AB169" s="10"/>
      <c r="AC169" s="104"/>
      <c r="AD169" s="10"/>
      <c r="AE169" s="147"/>
      <c r="AF169" s="104"/>
      <c r="AG169" s="104"/>
      <c r="AH169" s="104"/>
      <c r="AI169" s="104"/>
      <c r="AJ169" s="104"/>
      <c r="AK169" s="104"/>
      <c r="AL169" s="104"/>
      <c r="AM169" s="104"/>
      <c r="AN169" s="104"/>
      <c r="AO169" s="104"/>
      <c r="AP169" s="104"/>
      <c r="AQ169" s="104"/>
      <c r="AR169" s="104"/>
      <c r="AS169" s="104"/>
      <c r="AT169" s="104"/>
      <c r="AU169" s="104"/>
      <c r="AV169" s="104"/>
      <c r="AW169" s="104"/>
      <c r="AX169" s="104"/>
      <c r="AY169" s="104"/>
      <c r="AZ169" s="104"/>
      <c r="BA169" s="104"/>
      <c r="BB169" s="104"/>
      <c r="BC169" s="104"/>
      <c r="BD169" s="104"/>
      <c r="BE169" s="104"/>
      <c r="BF169" s="104"/>
      <c r="BG169" s="104"/>
      <c r="BH169" s="104"/>
      <c r="BI169" s="104"/>
      <c r="BJ169" s="104"/>
      <c r="BK169" s="104"/>
      <c r="BL169" s="104"/>
      <c r="BM169" s="104"/>
      <c r="BN169" s="104"/>
      <c r="BO169" s="104"/>
      <c r="BP169" s="104"/>
      <c r="BQ169" s="104"/>
    </row>
    <row r="170" spans="2:69">
      <c r="B170" s="104"/>
      <c r="C170" s="155"/>
      <c r="D170" s="104"/>
      <c r="E170" s="104"/>
      <c r="F170" s="104"/>
      <c r="G170" s="104"/>
      <c r="H170" s="104"/>
      <c r="I170" s="104"/>
      <c r="J170" s="104"/>
      <c r="K170" s="104"/>
      <c r="L170" s="104"/>
      <c r="M170" s="147"/>
      <c r="N170" s="104"/>
      <c r="O170" s="104"/>
      <c r="P170" s="104"/>
      <c r="Q170" s="104"/>
      <c r="R170" s="104"/>
      <c r="S170" s="104"/>
      <c r="T170" s="104"/>
      <c r="U170" s="104"/>
      <c r="V170" s="104"/>
      <c r="W170" s="104"/>
      <c r="X170" s="104"/>
      <c r="Y170" s="104"/>
      <c r="Z170" s="104"/>
      <c r="AA170" s="104"/>
      <c r="AB170" s="10"/>
      <c r="AC170" s="104"/>
      <c r="AD170" s="10"/>
      <c r="AE170" s="147"/>
      <c r="AF170" s="104"/>
      <c r="AG170" s="104"/>
      <c r="AH170" s="104"/>
      <c r="AI170" s="104"/>
      <c r="AJ170" s="104"/>
      <c r="AK170" s="104"/>
      <c r="AL170" s="104"/>
      <c r="AM170" s="104"/>
      <c r="AN170" s="104"/>
      <c r="AO170" s="104"/>
      <c r="AP170" s="104"/>
      <c r="AQ170" s="104"/>
      <c r="AR170" s="104"/>
      <c r="AS170" s="104"/>
      <c r="AT170" s="104"/>
      <c r="AU170" s="104"/>
      <c r="AV170" s="104"/>
      <c r="AW170" s="104"/>
      <c r="AX170" s="104"/>
      <c r="AY170" s="104"/>
      <c r="AZ170" s="104"/>
      <c r="BA170" s="104"/>
      <c r="BB170" s="104"/>
      <c r="BC170" s="104"/>
      <c r="BD170" s="104"/>
      <c r="BE170" s="104"/>
      <c r="BF170" s="104"/>
      <c r="BG170" s="104"/>
      <c r="BH170" s="104"/>
      <c r="BI170" s="104"/>
      <c r="BJ170" s="104"/>
      <c r="BK170" s="104"/>
      <c r="BL170" s="104"/>
      <c r="BM170" s="104"/>
      <c r="BN170" s="104"/>
      <c r="BO170" s="104"/>
      <c r="BP170" s="104"/>
      <c r="BQ170" s="104"/>
    </row>
    <row r="171" spans="2:69">
      <c r="B171" s="104"/>
      <c r="C171" s="155"/>
      <c r="D171" s="104"/>
      <c r="E171" s="104"/>
      <c r="F171" s="104"/>
      <c r="G171" s="104"/>
      <c r="H171" s="104"/>
      <c r="I171" s="104"/>
      <c r="J171" s="104"/>
      <c r="K171" s="104"/>
      <c r="L171" s="104"/>
      <c r="M171" s="147"/>
      <c r="N171" s="104"/>
      <c r="O171" s="104"/>
      <c r="P171" s="104"/>
      <c r="Q171" s="104"/>
      <c r="R171" s="104"/>
      <c r="S171" s="104"/>
      <c r="T171" s="104"/>
      <c r="U171" s="104"/>
      <c r="V171" s="104"/>
      <c r="W171" s="104"/>
      <c r="X171" s="104"/>
      <c r="Y171" s="104"/>
      <c r="Z171" s="104"/>
      <c r="AA171" s="104"/>
      <c r="AB171" s="10"/>
      <c r="AC171" s="104"/>
      <c r="AD171" s="10"/>
      <c r="AE171" s="147"/>
      <c r="AF171" s="104"/>
      <c r="AG171" s="104"/>
      <c r="AH171" s="104"/>
      <c r="AI171" s="104"/>
      <c r="AJ171" s="104"/>
      <c r="AK171" s="104"/>
      <c r="AL171" s="104"/>
      <c r="AM171" s="104"/>
      <c r="AN171" s="104"/>
      <c r="AO171" s="104"/>
      <c r="AP171" s="104"/>
      <c r="AQ171" s="104"/>
      <c r="AR171" s="104"/>
      <c r="AS171" s="104"/>
      <c r="AT171" s="104"/>
      <c r="AU171" s="104"/>
      <c r="AV171" s="104"/>
      <c r="AW171" s="104"/>
      <c r="AX171" s="104"/>
      <c r="AY171" s="104"/>
      <c r="AZ171" s="104"/>
      <c r="BA171" s="104"/>
      <c r="BB171" s="104"/>
      <c r="BC171" s="104"/>
      <c r="BD171" s="104"/>
      <c r="BE171" s="104"/>
      <c r="BF171" s="104"/>
      <c r="BG171" s="104"/>
      <c r="BH171" s="104"/>
      <c r="BI171" s="104"/>
      <c r="BJ171" s="104"/>
      <c r="BK171" s="104"/>
      <c r="BL171" s="104"/>
      <c r="BM171" s="104"/>
      <c r="BN171" s="104"/>
      <c r="BO171" s="104"/>
      <c r="BP171" s="104"/>
      <c r="BQ171" s="104"/>
    </row>
    <row r="172" spans="2:69">
      <c r="B172" s="104"/>
      <c r="C172" s="155"/>
      <c r="D172" s="104"/>
      <c r="E172" s="104"/>
      <c r="F172" s="104"/>
      <c r="G172" s="104"/>
      <c r="H172" s="104"/>
      <c r="I172" s="104"/>
      <c r="J172" s="104"/>
      <c r="K172" s="104"/>
      <c r="L172" s="104"/>
      <c r="M172" s="147"/>
      <c r="N172" s="104"/>
      <c r="O172" s="104"/>
      <c r="P172" s="104"/>
      <c r="Q172" s="104"/>
      <c r="R172" s="104"/>
      <c r="S172" s="104"/>
      <c r="T172" s="104"/>
      <c r="U172" s="104"/>
      <c r="V172" s="104"/>
      <c r="W172" s="104"/>
      <c r="X172" s="104"/>
      <c r="Y172" s="104"/>
      <c r="Z172" s="104"/>
      <c r="AA172" s="104"/>
      <c r="AB172" s="10"/>
      <c r="AC172" s="104"/>
      <c r="AD172" s="10"/>
      <c r="AE172" s="147"/>
      <c r="AF172" s="104"/>
      <c r="AG172" s="104"/>
      <c r="AH172" s="104"/>
      <c r="AI172" s="104"/>
      <c r="AJ172" s="104"/>
      <c r="AK172" s="104"/>
      <c r="AL172" s="104"/>
      <c r="AM172" s="104"/>
      <c r="AN172" s="104"/>
      <c r="AO172" s="104"/>
      <c r="AP172" s="104"/>
      <c r="AQ172" s="104"/>
      <c r="AR172" s="104"/>
      <c r="AS172" s="104"/>
      <c r="AT172" s="104"/>
      <c r="AU172" s="104"/>
      <c r="AV172" s="104"/>
      <c r="AW172" s="104"/>
      <c r="AX172" s="104"/>
      <c r="AY172" s="104"/>
      <c r="AZ172" s="104"/>
      <c r="BA172" s="104"/>
      <c r="BB172" s="104"/>
      <c r="BC172" s="104"/>
      <c r="BD172" s="104"/>
      <c r="BE172" s="104"/>
      <c r="BF172" s="104"/>
      <c r="BG172" s="104"/>
      <c r="BH172" s="104"/>
      <c r="BI172" s="104"/>
      <c r="BJ172" s="104"/>
      <c r="BK172" s="104"/>
      <c r="BL172" s="104"/>
      <c r="BM172" s="104"/>
      <c r="BN172" s="104"/>
      <c r="BO172" s="104"/>
      <c r="BP172" s="104"/>
      <c r="BQ172" s="104"/>
    </row>
    <row r="173" spans="2:69">
      <c r="B173" s="104"/>
      <c r="C173" s="155"/>
      <c r="D173" s="104"/>
      <c r="E173" s="104"/>
      <c r="F173" s="104"/>
      <c r="G173" s="104"/>
      <c r="H173" s="104"/>
      <c r="I173" s="104"/>
      <c r="J173" s="104"/>
      <c r="K173" s="104"/>
      <c r="L173" s="104"/>
      <c r="M173" s="147"/>
      <c r="N173" s="104"/>
      <c r="O173" s="104"/>
      <c r="P173" s="104"/>
      <c r="Q173" s="104"/>
      <c r="R173" s="104"/>
      <c r="S173" s="104"/>
      <c r="T173" s="104"/>
      <c r="U173" s="104"/>
      <c r="V173" s="104"/>
      <c r="W173" s="104"/>
      <c r="X173" s="104"/>
      <c r="Y173" s="104"/>
      <c r="Z173" s="104"/>
      <c r="AA173" s="104"/>
      <c r="AB173" s="10"/>
      <c r="AC173" s="104"/>
      <c r="AD173" s="10"/>
      <c r="AE173" s="147"/>
      <c r="AF173" s="104"/>
      <c r="AG173" s="104"/>
      <c r="AH173" s="104"/>
      <c r="AI173" s="104"/>
      <c r="AJ173" s="104"/>
      <c r="AK173" s="104"/>
      <c r="AL173" s="104"/>
      <c r="AM173" s="104"/>
      <c r="AN173" s="104"/>
      <c r="AO173" s="104"/>
      <c r="AP173" s="104"/>
      <c r="AQ173" s="104"/>
      <c r="AR173" s="104"/>
      <c r="AS173" s="104"/>
      <c r="AT173" s="104"/>
      <c r="AU173" s="104"/>
      <c r="AV173" s="104"/>
      <c r="AW173" s="104"/>
      <c r="AX173" s="104"/>
      <c r="AY173" s="104"/>
      <c r="AZ173" s="104"/>
      <c r="BA173" s="104"/>
      <c r="BB173" s="104"/>
      <c r="BC173" s="104"/>
      <c r="BD173" s="104"/>
      <c r="BE173" s="104"/>
      <c r="BF173" s="104"/>
      <c r="BG173" s="104"/>
      <c r="BH173" s="104"/>
      <c r="BI173" s="104"/>
      <c r="BJ173" s="104"/>
      <c r="BK173" s="104"/>
      <c r="BL173" s="104"/>
      <c r="BM173" s="104"/>
      <c r="BN173" s="104"/>
      <c r="BO173" s="104"/>
      <c r="BP173" s="104"/>
      <c r="BQ173" s="104"/>
    </row>
    <row r="174" spans="2:69">
      <c r="B174" s="104"/>
      <c r="C174" s="155"/>
      <c r="D174" s="104"/>
      <c r="E174" s="104"/>
      <c r="F174" s="104"/>
      <c r="G174" s="104"/>
      <c r="H174" s="104"/>
      <c r="I174" s="104"/>
      <c r="J174" s="104"/>
      <c r="K174" s="104"/>
      <c r="L174" s="104"/>
      <c r="M174" s="147"/>
      <c r="N174" s="104"/>
      <c r="O174" s="104"/>
      <c r="P174" s="104"/>
      <c r="Q174" s="104"/>
      <c r="R174" s="104"/>
      <c r="S174" s="104"/>
      <c r="T174" s="104"/>
      <c r="U174" s="104"/>
      <c r="V174" s="104"/>
      <c r="W174" s="104"/>
      <c r="X174" s="104"/>
      <c r="Y174" s="104"/>
      <c r="Z174" s="104"/>
      <c r="AA174" s="104"/>
      <c r="AB174" s="10"/>
      <c r="AC174" s="104"/>
      <c r="AD174" s="10"/>
      <c r="AE174" s="147"/>
      <c r="AF174" s="104"/>
      <c r="AG174" s="104"/>
      <c r="AH174" s="104"/>
      <c r="AI174" s="104"/>
      <c r="AJ174" s="104"/>
      <c r="AK174" s="104"/>
      <c r="AL174" s="104"/>
      <c r="AM174" s="104"/>
      <c r="AN174" s="104"/>
      <c r="AO174" s="104"/>
      <c r="AP174" s="104"/>
      <c r="AQ174" s="104"/>
      <c r="AR174" s="104"/>
      <c r="AS174" s="104"/>
      <c r="AT174" s="104"/>
      <c r="AU174" s="104"/>
      <c r="AV174" s="104"/>
      <c r="AW174" s="104"/>
      <c r="AX174" s="104"/>
      <c r="AY174" s="104"/>
      <c r="AZ174" s="104"/>
      <c r="BA174" s="104"/>
      <c r="BB174" s="104"/>
      <c r="BC174" s="104"/>
      <c r="BD174" s="104"/>
      <c r="BE174" s="104"/>
      <c r="BF174" s="104"/>
      <c r="BG174" s="104"/>
      <c r="BH174" s="104"/>
      <c r="BI174" s="104"/>
      <c r="BJ174" s="104"/>
      <c r="BK174" s="104"/>
      <c r="BL174" s="104"/>
      <c r="BM174" s="104"/>
      <c r="BN174" s="104"/>
      <c r="BO174" s="104"/>
      <c r="BP174" s="104"/>
      <c r="BQ174" s="104"/>
    </row>
    <row r="175" spans="2:69">
      <c r="B175" s="104"/>
      <c r="C175" s="155"/>
      <c r="D175" s="104"/>
      <c r="E175" s="104"/>
      <c r="F175" s="104"/>
      <c r="G175" s="104"/>
      <c r="H175" s="104"/>
      <c r="I175" s="104"/>
      <c r="J175" s="104"/>
      <c r="K175" s="104"/>
      <c r="L175" s="104"/>
      <c r="M175" s="147"/>
      <c r="N175" s="104"/>
      <c r="O175" s="104"/>
      <c r="P175" s="104"/>
      <c r="Q175" s="104"/>
      <c r="R175" s="104"/>
      <c r="S175" s="104"/>
      <c r="T175" s="104"/>
      <c r="U175" s="104"/>
      <c r="V175" s="104"/>
      <c r="W175" s="104"/>
      <c r="X175" s="104"/>
      <c r="Y175" s="104"/>
      <c r="Z175" s="104"/>
      <c r="AA175" s="104"/>
      <c r="AB175" s="10"/>
      <c r="AC175" s="104"/>
      <c r="AD175" s="10"/>
      <c r="AE175" s="147"/>
      <c r="AF175" s="104"/>
      <c r="AG175" s="104"/>
      <c r="AH175" s="104"/>
      <c r="AI175" s="104"/>
      <c r="AJ175" s="104"/>
      <c r="AK175" s="104"/>
      <c r="AL175" s="104"/>
      <c r="AM175" s="104"/>
      <c r="AN175" s="104"/>
      <c r="AO175" s="104"/>
      <c r="AP175" s="104"/>
      <c r="AQ175" s="104"/>
      <c r="AR175" s="104"/>
      <c r="AS175" s="104"/>
      <c r="AT175" s="104"/>
      <c r="AU175" s="104"/>
      <c r="AV175" s="104"/>
      <c r="AW175" s="104"/>
      <c r="AX175" s="104"/>
      <c r="AY175" s="104"/>
      <c r="AZ175" s="104"/>
      <c r="BA175" s="104"/>
      <c r="BB175" s="104"/>
      <c r="BC175" s="104"/>
      <c r="BD175" s="104"/>
      <c r="BE175" s="104"/>
      <c r="BF175" s="104"/>
      <c r="BG175" s="104"/>
      <c r="BH175" s="104"/>
      <c r="BI175" s="104"/>
      <c r="BJ175" s="104"/>
      <c r="BK175" s="104"/>
      <c r="BL175" s="104"/>
      <c r="BM175" s="104"/>
      <c r="BN175" s="104"/>
      <c r="BO175" s="104"/>
      <c r="BP175" s="104"/>
      <c r="BQ175" s="104"/>
    </row>
    <row r="176" spans="2:69">
      <c r="B176" s="104"/>
      <c r="C176" s="155"/>
      <c r="D176" s="104"/>
      <c r="E176" s="104"/>
      <c r="F176" s="104"/>
      <c r="G176" s="104"/>
      <c r="H176" s="104"/>
      <c r="I176" s="104"/>
      <c r="J176" s="104"/>
      <c r="K176" s="104"/>
      <c r="L176" s="104"/>
      <c r="M176" s="147"/>
      <c r="N176" s="104"/>
      <c r="O176" s="104"/>
      <c r="P176" s="104"/>
      <c r="Q176" s="104"/>
      <c r="R176" s="104"/>
      <c r="S176" s="104"/>
      <c r="T176" s="104"/>
      <c r="U176" s="104"/>
      <c r="V176" s="104"/>
      <c r="W176" s="104"/>
      <c r="X176" s="104"/>
      <c r="Y176" s="104"/>
      <c r="Z176" s="104"/>
      <c r="AA176" s="104"/>
      <c r="AB176" s="10"/>
      <c r="AC176" s="104"/>
      <c r="AD176" s="10"/>
      <c r="AE176" s="147"/>
      <c r="AF176" s="104"/>
      <c r="AG176" s="104"/>
      <c r="AH176" s="104"/>
      <c r="AI176" s="104"/>
      <c r="AJ176" s="104"/>
      <c r="AK176" s="104"/>
      <c r="AL176" s="104"/>
      <c r="AM176" s="104"/>
      <c r="AN176" s="104"/>
      <c r="AO176" s="104"/>
      <c r="AP176" s="104"/>
      <c r="AQ176" s="104"/>
      <c r="AR176" s="104"/>
      <c r="AS176" s="104"/>
      <c r="AT176" s="104"/>
      <c r="AU176" s="104"/>
      <c r="AV176" s="104"/>
      <c r="AW176" s="104"/>
      <c r="AX176" s="104"/>
      <c r="AY176" s="104"/>
      <c r="AZ176" s="104"/>
      <c r="BA176" s="104"/>
      <c r="BB176" s="104"/>
      <c r="BC176" s="104"/>
      <c r="BD176" s="104"/>
      <c r="BE176" s="104"/>
      <c r="BF176" s="104"/>
      <c r="BG176" s="104"/>
      <c r="BH176" s="104"/>
      <c r="BI176" s="104"/>
      <c r="BJ176" s="104"/>
      <c r="BK176" s="104"/>
      <c r="BL176" s="104"/>
      <c r="BM176" s="104"/>
      <c r="BN176" s="104"/>
      <c r="BO176" s="104"/>
      <c r="BP176" s="104"/>
      <c r="BQ176" s="104"/>
    </row>
    <row r="177" spans="2:69">
      <c r="B177" s="104"/>
      <c r="C177" s="155"/>
      <c r="D177" s="104"/>
      <c r="E177" s="104"/>
      <c r="F177" s="104"/>
      <c r="G177" s="104"/>
      <c r="H177" s="104"/>
      <c r="I177" s="104"/>
      <c r="J177" s="104"/>
      <c r="K177" s="104"/>
      <c r="L177" s="104"/>
      <c r="M177" s="147"/>
      <c r="N177" s="104"/>
      <c r="O177" s="104"/>
      <c r="P177" s="104"/>
      <c r="Q177" s="104"/>
      <c r="R177" s="104"/>
      <c r="S177" s="104"/>
      <c r="T177" s="104"/>
      <c r="U177" s="104"/>
      <c r="V177" s="104"/>
      <c r="W177" s="104"/>
      <c r="X177" s="104"/>
      <c r="Y177" s="104"/>
      <c r="Z177" s="104"/>
      <c r="AA177" s="104"/>
      <c r="AB177" s="10"/>
      <c r="AC177" s="104"/>
      <c r="AD177" s="10"/>
      <c r="AE177" s="147"/>
      <c r="AF177" s="104"/>
      <c r="AG177" s="104"/>
      <c r="AH177" s="104"/>
      <c r="AI177" s="104"/>
      <c r="AJ177" s="104"/>
      <c r="AK177" s="104"/>
      <c r="AL177" s="104"/>
      <c r="AM177" s="104"/>
      <c r="AN177" s="104"/>
      <c r="AO177" s="104"/>
      <c r="AP177" s="104"/>
      <c r="AQ177" s="104"/>
      <c r="AR177" s="104"/>
      <c r="AS177" s="104"/>
      <c r="AT177" s="104"/>
      <c r="AU177" s="104"/>
      <c r="AV177" s="104"/>
      <c r="AW177" s="104"/>
      <c r="AX177" s="104"/>
      <c r="AY177" s="104"/>
      <c r="AZ177" s="104"/>
      <c r="BA177" s="104"/>
      <c r="BB177" s="104"/>
      <c r="BC177" s="104"/>
      <c r="BD177" s="104"/>
      <c r="BE177" s="104"/>
      <c r="BF177" s="104"/>
      <c r="BG177" s="104"/>
      <c r="BH177" s="104"/>
      <c r="BI177" s="104"/>
      <c r="BJ177" s="104"/>
      <c r="BK177" s="104"/>
      <c r="BL177" s="104"/>
      <c r="BM177" s="104"/>
      <c r="BN177" s="104"/>
      <c r="BO177" s="104"/>
      <c r="BP177" s="104"/>
      <c r="BQ177" s="104"/>
    </row>
    <row r="178" spans="2:69">
      <c r="B178" s="104"/>
      <c r="C178" s="155"/>
      <c r="D178" s="104"/>
      <c r="E178" s="104"/>
      <c r="F178" s="104"/>
      <c r="G178" s="104"/>
      <c r="H178" s="104"/>
      <c r="I178" s="104"/>
      <c r="J178" s="104"/>
      <c r="K178" s="104"/>
      <c r="L178" s="104"/>
      <c r="M178" s="147"/>
      <c r="N178" s="104"/>
      <c r="O178" s="104"/>
      <c r="P178" s="104"/>
      <c r="Q178" s="104"/>
      <c r="R178" s="104"/>
      <c r="S178" s="104"/>
      <c r="T178" s="104"/>
      <c r="U178" s="104"/>
      <c r="V178" s="104"/>
      <c r="W178" s="104"/>
      <c r="X178" s="104"/>
      <c r="Y178" s="104"/>
      <c r="Z178" s="104"/>
      <c r="AA178" s="104"/>
      <c r="AB178" s="10"/>
      <c r="AC178" s="104"/>
      <c r="AD178" s="10"/>
      <c r="AE178" s="147"/>
      <c r="AF178" s="104"/>
      <c r="AG178" s="104"/>
      <c r="AH178" s="104"/>
      <c r="AI178" s="104"/>
      <c r="AJ178" s="104"/>
      <c r="AK178" s="104"/>
      <c r="AL178" s="104"/>
      <c r="AM178" s="104"/>
      <c r="AN178" s="104"/>
      <c r="AO178" s="104"/>
      <c r="AP178" s="104"/>
      <c r="AQ178" s="104"/>
      <c r="AR178" s="104"/>
      <c r="AS178" s="104"/>
      <c r="AT178" s="104"/>
      <c r="AU178" s="104"/>
      <c r="AV178" s="104"/>
      <c r="AW178" s="104"/>
      <c r="AX178" s="104"/>
      <c r="AY178" s="104"/>
      <c r="AZ178" s="104"/>
      <c r="BA178" s="104"/>
      <c r="BB178" s="104"/>
      <c r="BC178" s="104"/>
      <c r="BD178" s="104"/>
      <c r="BE178" s="104"/>
      <c r="BF178" s="104"/>
      <c r="BG178" s="104"/>
      <c r="BH178" s="104"/>
      <c r="BI178" s="104"/>
      <c r="BJ178" s="104"/>
      <c r="BK178" s="104"/>
      <c r="BL178" s="104"/>
      <c r="BM178" s="104"/>
      <c r="BN178" s="104"/>
      <c r="BO178" s="104"/>
      <c r="BP178" s="104"/>
      <c r="BQ178" s="104"/>
    </row>
    <row r="179" spans="2:69">
      <c r="B179" s="104"/>
      <c r="C179" s="155"/>
      <c r="D179" s="104"/>
      <c r="E179" s="104"/>
      <c r="F179" s="104"/>
      <c r="G179" s="104"/>
      <c r="H179" s="104"/>
      <c r="I179" s="104"/>
      <c r="J179" s="104"/>
      <c r="K179" s="104"/>
      <c r="L179" s="104"/>
      <c r="M179" s="147"/>
      <c r="N179" s="104"/>
      <c r="O179" s="104"/>
      <c r="P179" s="104"/>
      <c r="Q179" s="104"/>
      <c r="R179" s="104"/>
      <c r="S179" s="104"/>
      <c r="T179" s="104"/>
      <c r="U179" s="104"/>
      <c r="V179" s="104"/>
      <c r="W179" s="104"/>
      <c r="X179" s="104"/>
      <c r="Y179" s="104"/>
      <c r="Z179" s="104"/>
      <c r="AA179" s="104"/>
      <c r="AB179" s="10"/>
      <c r="AC179" s="104"/>
      <c r="AD179" s="10"/>
      <c r="AE179" s="147"/>
      <c r="AF179" s="104"/>
      <c r="AG179" s="104"/>
      <c r="AH179" s="104"/>
      <c r="AI179" s="104"/>
      <c r="AJ179" s="104"/>
      <c r="AK179" s="104"/>
      <c r="AL179" s="104"/>
      <c r="AM179" s="104"/>
      <c r="AN179" s="104"/>
      <c r="AO179" s="104"/>
      <c r="AP179" s="104"/>
      <c r="AQ179" s="104"/>
      <c r="AR179" s="104"/>
      <c r="AS179" s="104"/>
      <c r="AT179" s="104"/>
      <c r="AU179" s="104"/>
      <c r="AV179" s="104"/>
      <c r="AW179" s="104"/>
      <c r="AX179" s="104"/>
      <c r="AY179" s="104"/>
      <c r="AZ179" s="104"/>
      <c r="BA179" s="104"/>
      <c r="BB179" s="104"/>
      <c r="BC179" s="104"/>
      <c r="BD179" s="104"/>
      <c r="BE179" s="104"/>
      <c r="BF179" s="104"/>
      <c r="BG179" s="104"/>
      <c r="BH179" s="104"/>
      <c r="BI179" s="104"/>
      <c r="BJ179" s="104"/>
      <c r="BK179" s="104"/>
      <c r="BL179" s="104"/>
      <c r="BM179" s="104"/>
      <c r="BN179" s="104"/>
      <c r="BO179" s="104"/>
      <c r="BP179" s="104"/>
      <c r="BQ179" s="104"/>
    </row>
    <row r="180" spans="2:69">
      <c r="B180" s="104"/>
      <c r="C180" s="155"/>
      <c r="D180" s="104"/>
      <c r="E180" s="104"/>
      <c r="F180" s="104"/>
      <c r="G180" s="104"/>
      <c r="H180" s="104"/>
      <c r="I180" s="104"/>
      <c r="J180" s="104"/>
      <c r="K180" s="104"/>
      <c r="L180" s="104"/>
      <c r="M180" s="147"/>
      <c r="N180" s="104"/>
      <c r="O180" s="104"/>
      <c r="P180" s="104"/>
      <c r="Q180" s="104"/>
      <c r="R180" s="104"/>
      <c r="S180" s="104"/>
      <c r="T180" s="104"/>
      <c r="U180" s="104"/>
      <c r="V180" s="104"/>
      <c r="W180" s="104"/>
      <c r="X180" s="104"/>
      <c r="Y180" s="104"/>
      <c r="Z180" s="104"/>
      <c r="AA180" s="104"/>
      <c r="AB180" s="10"/>
      <c r="AC180" s="104"/>
      <c r="AD180" s="10"/>
      <c r="AE180" s="147"/>
      <c r="AF180" s="104"/>
      <c r="AG180" s="104"/>
      <c r="AH180" s="104"/>
      <c r="AI180" s="104"/>
      <c r="AJ180" s="104"/>
      <c r="AK180" s="104"/>
      <c r="AL180" s="104"/>
      <c r="AM180" s="104"/>
      <c r="AN180" s="104"/>
      <c r="AO180" s="104"/>
      <c r="AP180" s="104"/>
      <c r="AQ180" s="104"/>
      <c r="AR180" s="104"/>
      <c r="AS180" s="104"/>
      <c r="AT180" s="104"/>
      <c r="AU180" s="104"/>
      <c r="AV180" s="104"/>
      <c r="AW180" s="104"/>
      <c r="AX180" s="104"/>
      <c r="AY180" s="104"/>
      <c r="AZ180" s="104"/>
      <c r="BA180" s="104"/>
      <c r="BB180" s="104"/>
      <c r="BC180" s="104"/>
      <c r="BD180" s="104"/>
      <c r="BE180" s="104"/>
      <c r="BF180" s="104"/>
      <c r="BG180" s="104"/>
      <c r="BH180" s="104"/>
      <c r="BI180" s="104"/>
      <c r="BJ180" s="104"/>
      <c r="BK180" s="104"/>
      <c r="BL180" s="104"/>
      <c r="BM180" s="104"/>
      <c r="BN180" s="104"/>
      <c r="BO180" s="104"/>
      <c r="BP180" s="104"/>
      <c r="BQ180" s="104"/>
    </row>
    <row r="181" spans="2:69">
      <c r="B181" s="104"/>
      <c r="C181" s="155"/>
      <c r="D181" s="104"/>
      <c r="E181" s="104"/>
      <c r="F181" s="104"/>
      <c r="G181" s="104"/>
      <c r="H181" s="104"/>
      <c r="I181" s="104"/>
      <c r="J181" s="104"/>
      <c r="K181" s="104"/>
      <c r="L181" s="104"/>
      <c r="M181" s="147"/>
      <c r="N181" s="104"/>
      <c r="O181" s="104"/>
      <c r="P181" s="104"/>
      <c r="Q181" s="104"/>
      <c r="R181" s="104"/>
      <c r="S181" s="104"/>
      <c r="T181" s="104"/>
      <c r="U181" s="104"/>
      <c r="V181" s="104"/>
      <c r="W181" s="104"/>
      <c r="X181" s="104"/>
      <c r="Y181" s="104"/>
      <c r="Z181" s="104"/>
      <c r="AA181" s="104"/>
      <c r="AB181" s="10"/>
      <c r="AC181" s="104"/>
      <c r="AD181" s="10"/>
      <c r="AE181" s="147"/>
      <c r="AF181" s="104"/>
      <c r="AG181" s="104"/>
      <c r="AH181" s="104"/>
      <c r="AI181" s="104"/>
      <c r="AJ181" s="104"/>
      <c r="AK181" s="104"/>
      <c r="AL181" s="104"/>
      <c r="AM181" s="104"/>
      <c r="AN181" s="104"/>
      <c r="AO181" s="104"/>
      <c r="AP181" s="104"/>
      <c r="AQ181" s="104"/>
      <c r="AR181" s="104"/>
      <c r="AS181" s="104"/>
      <c r="AT181" s="104"/>
      <c r="AU181" s="104"/>
      <c r="AV181" s="104"/>
      <c r="AW181" s="104"/>
      <c r="AX181" s="104"/>
      <c r="AY181" s="104"/>
      <c r="AZ181" s="104"/>
      <c r="BA181" s="104"/>
      <c r="BB181" s="104"/>
      <c r="BC181" s="104"/>
      <c r="BD181" s="104"/>
      <c r="BE181" s="104"/>
      <c r="BF181" s="104"/>
      <c r="BG181" s="104"/>
      <c r="BH181" s="104"/>
      <c r="BI181" s="104"/>
      <c r="BJ181" s="104"/>
      <c r="BK181" s="104"/>
      <c r="BL181" s="104"/>
      <c r="BM181" s="104"/>
      <c r="BN181" s="104"/>
      <c r="BO181" s="104"/>
      <c r="BP181" s="104"/>
      <c r="BQ181" s="104"/>
    </row>
    <row r="182" spans="2:69">
      <c r="B182" s="104"/>
      <c r="C182" s="155"/>
      <c r="D182" s="104"/>
      <c r="E182" s="104"/>
      <c r="F182" s="104"/>
      <c r="G182" s="104"/>
      <c r="H182" s="104"/>
      <c r="I182" s="104"/>
      <c r="J182" s="104"/>
      <c r="K182" s="104"/>
      <c r="L182" s="104"/>
      <c r="M182" s="147"/>
      <c r="N182" s="104"/>
      <c r="O182" s="104"/>
      <c r="P182" s="104"/>
      <c r="Q182" s="104"/>
      <c r="R182" s="104"/>
      <c r="S182" s="104"/>
      <c r="T182" s="104"/>
      <c r="U182" s="104"/>
      <c r="V182" s="104"/>
      <c r="W182" s="104"/>
      <c r="X182" s="104"/>
      <c r="Y182" s="104"/>
      <c r="Z182" s="104"/>
      <c r="AA182" s="104"/>
      <c r="AB182" s="10"/>
      <c r="AC182" s="104"/>
      <c r="AD182" s="10"/>
      <c r="AE182" s="147"/>
      <c r="AF182" s="104"/>
      <c r="AG182" s="104"/>
      <c r="AH182" s="104"/>
      <c r="AI182" s="104"/>
      <c r="AJ182" s="104"/>
      <c r="AK182" s="104"/>
      <c r="AL182" s="104"/>
      <c r="AM182" s="104"/>
      <c r="AN182" s="104"/>
      <c r="AO182" s="104"/>
      <c r="AP182" s="104"/>
      <c r="AQ182" s="104"/>
      <c r="AR182" s="104"/>
      <c r="AS182" s="104"/>
      <c r="AT182" s="104"/>
      <c r="AU182" s="104"/>
      <c r="AV182" s="104"/>
      <c r="AW182" s="104"/>
      <c r="AX182" s="104"/>
      <c r="AY182" s="104"/>
      <c r="AZ182" s="104"/>
      <c r="BA182" s="104"/>
      <c r="BB182" s="104"/>
      <c r="BC182" s="104"/>
      <c r="BD182" s="104"/>
      <c r="BE182" s="104"/>
      <c r="BF182" s="104"/>
      <c r="BG182" s="104"/>
      <c r="BH182" s="104"/>
      <c r="BI182" s="104"/>
      <c r="BJ182" s="104"/>
      <c r="BK182" s="104"/>
      <c r="BL182" s="104"/>
      <c r="BM182" s="104"/>
      <c r="BN182" s="104"/>
      <c r="BO182" s="104"/>
      <c r="BP182" s="104"/>
      <c r="BQ182" s="104"/>
    </row>
    <row r="183" spans="2:69">
      <c r="B183" s="104"/>
      <c r="C183" s="155"/>
      <c r="D183" s="104"/>
      <c r="E183" s="104"/>
      <c r="F183" s="104"/>
      <c r="G183" s="104"/>
      <c r="H183" s="104"/>
      <c r="I183" s="104"/>
      <c r="J183" s="104"/>
      <c r="K183" s="104"/>
      <c r="L183" s="104"/>
      <c r="M183" s="147"/>
      <c r="N183" s="104"/>
      <c r="O183" s="104"/>
      <c r="P183" s="104"/>
      <c r="Q183" s="104"/>
      <c r="R183" s="104"/>
      <c r="S183" s="104"/>
      <c r="T183" s="104"/>
      <c r="U183" s="104"/>
      <c r="V183" s="104"/>
      <c r="W183" s="104"/>
      <c r="X183" s="104"/>
      <c r="Y183" s="104"/>
      <c r="Z183" s="104"/>
      <c r="AA183" s="104"/>
      <c r="AB183" s="10"/>
      <c r="AC183" s="104"/>
      <c r="AD183" s="10"/>
      <c r="AE183" s="147"/>
      <c r="AF183" s="104"/>
      <c r="AG183" s="104"/>
      <c r="AH183" s="104"/>
      <c r="AI183" s="104"/>
      <c r="AJ183" s="104"/>
      <c r="AK183" s="104"/>
      <c r="AL183" s="104"/>
      <c r="AM183" s="104"/>
      <c r="AN183" s="104"/>
      <c r="AO183" s="104"/>
      <c r="AP183" s="104"/>
      <c r="AQ183" s="104"/>
      <c r="AR183" s="104"/>
      <c r="AS183" s="104"/>
      <c r="AT183" s="104"/>
      <c r="AU183" s="104"/>
      <c r="AV183" s="104"/>
      <c r="AW183" s="104"/>
      <c r="AX183" s="104"/>
      <c r="AY183" s="104"/>
      <c r="AZ183" s="104"/>
      <c r="BA183" s="104"/>
      <c r="BB183" s="104"/>
      <c r="BC183" s="104"/>
      <c r="BD183" s="104"/>
      <c r="BE183" s="104"/>
      <c r="BF183" s="104"/>
      <c r="BG183" s="104"/>
      <c r="BH183" s="104"/>
      <c r="BI183" s="104"/>
      <c r="BJ183" s="104"/>
      <c r="BK183" s="104"/>
      <c r="BL183" s="104"/>
      <c r="BM183" s="104"/>
      <c r="BN183" s="104"/>
      <c r="BO183" s="104"/>
      <c r="BP183" s="104"/>
      <c r="BQ183" s="104"/>
    </row>
    <row r="184" spans="2:69">
      <c r="B184" s="104"/>
      <c r="C184" s="155"/>
      <c r="D184" s="104"/>
      <c r="E184" s="104"/>
      <c r="F184" s="104"/>
      <c r="G184" s="104"/>
      <c r="H184" s="104"/>
      <c r="I184" s="104"/>
      <c r="J184" s="104"/>
      <c r="K184" s="104"/>
      <c r="L184" s="104"/>
      <c r="M184" s="147"/>
      <c r="N184" s="104"/>
      <c r="O184" s="104"/>
      <c r="P184" s="104"/>
      <c r="Q184" s="104"/>
      <c r="R184" s="104"/>
      <c r="S184" s="104"/>
      <c r="T184" s="104"/>
      <c r="U184" s="104"/>
      <c r="V184" s="104"/>
      <c r="W184" s="104"/>
      <c r="X184" s="104"/>
      <c r="Y184" s="104"/>
      <c r="Z184" s="104"/>
      <c r="AA184" s="104"/>
      <c r="AB184" s="10"/>
      <c r="AC184" s="104"/>
      <c r="AD184" s="10"/>
      <c r="AE184" s="147"/>
      <c r="AF184" s="104"/>
      <c r="AG184" s="104"/>
      <c r="AH184" s="104"/>
      <c r="AI184" s="104"/>
      <c r="AJ184" s="104"/>
      <c r="AK184" s="104"/>
      <c r="AL184" s="104"/>
      <c r="AM184" s="104"/>
      <c r="AN184" s="104"/>
      <c r="AO184" s="104"/>
      <c r="AP184" s="104"/>
      <c r="AQ184" s="104"/>
      <c r="AR184" s="104"/>
      <c r="AS184" s="104"/>
      <c r="AT184" s="104"/>
      <c r="AU184" s="104"/>
      <c r="AV184" s="104"/>
      <c r="AW184" s="104"/>
      <c r="AX184" s="104"/>
      <c r="AY184" s="104"/>
      <c r="AZ184" s="104"/>
      <c r="BA184" s="104"/>
      <c r="BB184" s="104"/>
      <c r="BC184" s="104"/>
      <c r="BD184" s="104"/>
      <c r="BE184" s="104"/>
      <c r="BF184" s="104"/>
      <c r="BG184" s="104"/>
      <c r="BH184" s="104"/>
      <c r="BI184" s="104"/>
      <c r="BJ184" s="104"/>
      <c r="BK184" s="104"/>
      <c r="BL184" s="104"/>
      <c r="BM184" s="104"/>
      <c r="BN184" s="104"/>
      <c r="BO184" s="104"/>
      <c r="BP184" s="104"/>
      <c r="BQ184" s="104"/>
    </row>
    <row r="185" spans="2:69">
      <c r="B185" s="104"/>
      <c r="C185" s="155"/>
      <c r="D185" s="104"/>
      <c r="E185" s="104"/>
      <c r="F185" s="104"/>
      <c r="G185" s="104"/>
      <c r="H185" s="104"/>
      <c r="I185" s="104"/>
      <c r="J185" s="104"/>
      <c r="K185" s="104"/>
      <c r="L185" s="104"/>
      <c r="M185" s="147"/>
      <c r="N185" s="104"/>
      <c r="O185" s="104"/>
      <c r="P185" s="104"/>
      <c r="Q185" s="104"/>
      <c r="R185" s="104"/>
      <c r="S185" s="104"/>
      <c r="T185" s="104"/>
      <c r="U185" s="104"/>
      <c r="V185" s="104"/>
      <c r="W185" s="104"/>
      <c r="X185" s="104"/>
      <c r="Y185" s="104"/>
      <c r="Z185" s="104"/>
      <c r="AA185" s="104"/>
      <c r="AB185" s="10"/>
      <c r="AC185" s="104"/>
      <c r="AD185" s="10"/>
      <c r="AE185" s="147"/>
      <c r="AF185" s="104"/>
      <c r="AG185" s="104"/>
      <c r="AH185" s="104"/>
      <c r="AI185" s="104"/>
      <c r="AJ185" s="104"/>
      <c r="AK185" s="104"/>
      <c r="AL185" s="104"/>
      <c r="AM185" s="104"/>
      <c r="AN185" s="104"/>
      <c r="AO185" s="104"/>
      <c r="AP185" s="104"/>
      <c r="AQ185" s="104"/>
      <c r="AR185" s="104"/>
      <c r="AS185" s="104"/>
      <c r="AT185" s="104"/>
      <c r="AU185" s="104"/>
      <c r="AV185" s="104"/>
      <c r="AW185" s="104"/>
      <c r="AX185" s="104"/>
      <c r="AY185" s="104"/>
      <c r="AZ185" s="104"/>
      <c r="BA185" s="104"/>
      <c r="BB185" s="104"/>
      <c r="BC185" s="104"/>
      <c r="BD185" s="104"/>
      <c r="BE185" s="104"/>
      <c r="BF185" s="104"/>
      <c r="BG185" s="104"/>
      <c r="BH185" s="104"/>
      <c r="BI185" s="104"/>
      <c r="BJ185" s="104"/>
      <c r="BK185" s="104"/>
      <c r="BL185" s="104"/>
      <c r="BM185" s="104"/>
      <c r="BN185" s="104"/>
      <c r="BO185" s="104"/>
      <c r="BP185" s="104"/>
      <c r="BQ185" s="104"/>
    </row>
    <row r="186" spans="2:69">
      <c r="B186" s="104"/>
      <c r="C186" s="155"/>
      <c r="D186" s="104"/>
      <c r="E186" s="104"/>
      <c r="F186" s="104"/>
      <c r="G186" s="104"/>
      <c r="H186" s="104"/>
      <c r="I186" s="104"/>
      <c r="J186" s="104"/>
      <c r="K186" s="104"/>
      <c r="L186" s="104"/>
      <c r="M186" s="147"/>
      <c r="N186" s="104"/>
      <c r="O186" s="104"/>
      <c r="P186" s="104"/>
      <c r="Q186" s="104"/>
      <c r="R186" s="104"/>
      <c r="S186" s="104"/>
      <c r="T186" s="104"/>
      <c r="U186" s="104"/>
      <c r="V186" s="104"/>
      <c r="W186" s="104"/>
      <c r="X186" s="104"/>
      <c r="Y186" s="104"/>
      <c r="Z186" s="104"/>
      <c r="AA186" s="104"/>
      <c r="AB186" s="10"/>
      <c r="AC186" s="104"/>
      <c r="AD186" s="10"/>
      <c r="AE186" s="147"/>
      <c r="AF186" s="104"/>
      <c r="AG186" s="104"/>
      <c r="AH186" s="104"/>
      <c r="AI186" s="104"/>
      <c r="AJ186" s="104"/>
      <c r="AK186" s="104"/>
      <c r="AL186" s="104"/>
      <c r="AM186" s="104"/>
      <c r="AN186" s="104"/>
      <c r="AO186" s="104"/>
      <c r="AP186" s="104"/>
      <c r="AQ186" s="104"/>
      <c r="AR186" s="104"/>
      <c r="AS186" s="104"/>
      <c r="AT186" s="104"/>
      <c r="AU186" s="104"/>
      <c r="AV186" s="104"/>
      <c r="AW186" s="104"/>
      <c r="AX186" s="104"/>
      <c r="AY186" s="104"/>
      <c r="AZ186" s="104"/>
      <c r="BA186" s="104"/>
      <c r="BB186" s="104"/>
      <c r="BC186" s="104"/>
      <c r="BD186" s="104"/>
      <c r="BE186" s="104"/>
      <c r="BF186" s="104"/>
      <c r="BG186" s="104"/>
      <c r="BH186" s="104"/>
      <c r="BI186" s="104"/>
      <c r="BJ186" s="104"/>
      <c r="BK186" s="104"/>
      <c r="BL186" s="104"/>
      <c r="BM186" s="104"/>
      <c r="BN186" s="104"/>
      <c r="BO186" s="104"/>
      <c r="BP186" s="104"/>
      <c r="BQ186" s="104"/>
    </row>
    <row r="187" spans="2:69">
      <c r="B187" s="104"/>
      <c r="C187" s="155"/>
      <c r="D187" s="104"/>
      <c r="E187" s="104"/>
      <c r="F187" s="104"/>
      <c r="G187" s="104"/>
      <c r="H187" s="104"/>
      <c r="I187" s="104"/>
      <c r="J187" s="104"/>
      <c r="K187" s="104"/>
      <c r="L187" s="104"/>
      <c r="M187" s="147"/>
      <c r="N187" s="104"/>
      <c r="O187" s="104"/>
      <c r="P187" s="104"/>
      <c r="Q187" s="104"/>
      <c r="R187" s="104"/>
      <c r="S187" s="104"/>
      <c r="T187" s="104"/>
      <c r="U187" s="104"/>
      <c r="V187" s="104"/>
      <c r="W187" s="104"/>
      <c r="X187" s="104"/>
      <c r="Y187" s="104"/>
      <c r="Z187" s="104"/>
      <c r="AA187" s="104"/>
      <c r="AB187" s="10"/>
      <c r="AC187" s="104"/>
      <c r="AD187" s="10"/>
      <c r="AE187" s="147"/>
      <c r="AF187" s="104"/>
      <c r="AG187" s="104"/>
      <c r="AH187" s="104"/>
      <c r="AI187" s="104"/>
      <c r="AJ187" s="104"/>
      <c r="AK187" s="104"/>
      <c r="AL187" s="104"/>
      <c r="AM187" s="104"/>
      <c r="AN187" s="104"/>
      <c r="AO187" s="104"/>
      <c r="AP187" s="104"/>
      <c r="AQ187" s="104"/>
      <c r="AR187" s="104"/>
      <c r="AS187" s="104"/>
      <c r="AT187" s="104"/>
      <c r="AU187" s="104"/>
      <c r="AV187" s="104"/>
      <c r="AW187" s="104"/>
      <c r="AX187" s="104"/>
      <c r="AY187" s="104"/>
      <c r="AZ187" s="104"/>
      <c r="BA187" s="104"/>
      <c r="BB187" s="104"/>
      <c r="BC187" s="104"/>
      <c r="BD187" s="104"/>
      <c r="BE187" s="104"/>
      <c r="BF187" s="104"/>
      <c r="BG187" s="104"/>
      <c r="BH187" s="104"/>
      <c r="BI187" s="104"/>
      <c r="BJ187" s="104"/>
      <c r="BK187" s="104"/>
      <c r="BL187" s="104"/>
      <c r="BM187" s="104"/>
      <c r="BN187" s="104"/>
      <c r="BO187" s="104"/>
      <c r="BP187" s="104"/>
      <c r="BQ187" s="104"/>
    </row>
    <row r="188" spans="2:69">
      <c r="B188" s="104"/>
      <c r="C188" s="155"/>
      <c r="D188" s="104"/>
      <c r="E188" s="104"/>
      <c r="F188" s="104"/>
      <c r="G188" s="104"/>
      <c r="H188" s="104"/>
      <c r="I188" s="104"/>
      <c r="J188" s="104"/>
      <c r="K188" s="104"/>
      <c r="L188" s="104"/>
      <c r="M188" s="147"/>
      <c r="N188" s="104"/>
      <c r="O188" s="104"/>
      <c r="P188" s="104"/>
      <c r="Q188" s="104"/>
      <c r="R188" s="104"/>
      <c r="S188" s="104"/>
      <c r="T188" s="104"/>
      <c r="U188" s="104"/>
      <c r="V188" s="104"/>
      <c r="W188" s="104"/>
      <c r="X188" s="104"/>
      <c r="Y188" s="104"/>
      <c r="Z188" s="104"/>
      <c r="AA188" s="104"/>
      <c r="AB188" s="10"/>
      <c r="AC188" s="104"/>
      <c r="AD188" s="10"/>
      <c r="AE188" s="147"/>
      <c r="AF188" s="104"/>
      <c r="AG188" s="104"/>
      <c r="AH188" s="104"/>
      <c r="AI188" s="104"/>
      <c r="AJ188" s="104"/>
      <c r="AK188" s="104"/>
      <c r="AL188" s="104"/>
      <c r="AM188" s="104"/>
      <c r="AN188" s="104"/>
      <c r="AO188" s="104"/>
      <c r="AP188" s="104"/>
      <c r="AQ188" s="104"/>
      <c r="AR188" s="104"/>
      <c r="AS188" s="104"/>
      <c r="AT188" s="104"/>
      <c r="AU188" s="104"/>
      <c r="AV188" s="104"/>
      <c r="AW188" s="104"/>
      <c r="AX188" s="104"/>
      <c r="AY188" s="104"/>
      <c r="AZ188" s="104"/>
      <c r="BA188" s="104"/>
      <c r="BB188" s="104"/>
      <c r="BC188" s="104"/>
      <c r="BD188" s="104"/>
      <c r="BE188" s="104"/>
      <c r="BF188" s="104"/>
      <c r="BG188" s="104"/>
      <c r="BH188" s="104"/>
      <c r="BI188" s="104"/>
      <c r="BJ188" s="104"/>
      <c r="BK188" s="104"/>
      <c r="BL188" s="104"/>
      <c r="BM188" s="104"/>
      <c r="BN188" s="104"/>
      <c r="BO188" s="104"/>
      <c r="BP188" s="104"/>
      <c r="BQ188" s="104"/>
    </row>
    <row r="189" spans="2:69">
      <c r="B189" s="104"/>
      <c r="C189" s="155"/>
      <c r="D189" s="104"/>
      <c r="E189" s="104"/>
      <c r="F189" s="104"/>
      <c r="G189" s="104"/>
      <c r="H189" s="104"/>
      <c r="I189" s="104"/>
      <c r="J189" s="104"/>
      <c r="K189" s="104"/>
      <c r="L189" s="104"/>
      <c r="M189" s="147"/>
      <c r="N189" s="104"/>
      <c r="O189" s="104"/>
      <c r="P189" s="104"/>
      <c r="Q189" s="104"/>
      <c r="R189" s="104"/>
      <c r="S189" s="104"/>
      <c r="T189" s="104"/>
      <c r="U189" s="104"/>
      <c r="V189" s="104"/>
      <c r="W189" s="104"/>
      <c r="X189" s="104"/>
      <c r="Y189" s="104"/>
      <c r="Z189" s="104"/>
      <c r="AA189" s="104"/>
      <c r="AB189" s="10"/>
      <c r="AC189" s="104"/>
      <c r="AD189" s="10"/>
      <c r="AE189" s="147"/>
      <c r="AF189" s="104"/>
      <c r="AG189" s="104"/>
      <c r="AH189" s="104"/>
      <c r="AI189" s="104"/>
      <c r="AJ189" s="104"/>
      <c r="AK189" s="104"/>
      <c r="AL189" s="104"/>
      <c r="AM189" s="104"/>
      <c r="AN189" s="104"/>
      <c r="AO189" s="104"/>
      <c r="AP189" s="104"/>
      <c r="AQ189" s="104"/>
      <c r="AR189" s="104"/>
      <c r="AS189" s="104"/>
      <c r="AT189" s="104"/>
      <c r="AU189" s="104"/>
      <c r="AV189" s="104"/>
      <c r="AW189" s="104"/>
      <c r="AX189" s="104"/>
      <c r="AY189" s="104"/>
      <c r="AZ189" s="104"/>
      <c r="BA189" s="104"/>
      <c r="BB189" s="104"/>
      <c r="BC189" s="104"/>
      <c r="BD189" s="104"/>
      <c r="BE189" s="104"/>
      <c r="BF189" s="104"/>
      <c r="BG189" s="104"/>
      <c r="BH189" s="104"/>
      <c r="BI189" s="104"/>
      <c r="BJ189" s="104"/>
      <c r="BK189" s="104"/>
      <c r="BL189" s="104"/>
      <c r="BM189" s="104"/>
      <c r="BN189" s="104"/>
      <c r="BO189" s="104"/>
      <c r="BP189" s="104"/>
      <c r="BQ189" s="104"/>
    </row>
    <row r="190" spans="2:69">
      <c r="B190" s="104"/>
      <c r="C190" s="155"/>
      <c r="D190" s="104"/>
      <c r="E190" s="104"/>
      <c r="F190" s="104"/>
      <c r="G190" s="104"/>
      <c r="H190" s="104"/>
      <c r="I190" s="104"/>
      <c r="J190" s="104"/>
      <c r="K190" s="104"/>
      <c r="L190" s="104"/>
      <c r="M190" s="147"/>
      <c r="N190" s="104"/>
      <c r="O190" s="104"/>
      <c r="P190" s="104"/>
      <c r="Q190" s="104"/>
      <c r="R190" s="104"/>
      <c r="S190" s="104"/>
      <c r="T190" s="104"/>
      <c r="U190" s="104"/>
      <c r="V190" s="104"/>
      <c r="W190" s="104"/>
      <c r="X190" s="104"/>
      <c r="Y190" s="104"/>
      <c r="Z190" s="104"/>
      <c r="AA190" s="104"/>
      <c r="AB190" s="10"/>
      <c r="AC190" s="104"/>
      <c r="AD190" s="10"/>
      <c r="AE190" s="147"/>
      <c r="AF190" s="104"/>
      <c r="AG190" s="104"/>
      <c r="AH190" s="104"/>
      <c r="AI190" s="104"/>
      <c r="AJ190" s="104"/>
      <c r="AK190" s="104"/>
      <c r="AL190" s="104"/>
      <c r="AM190" s="104"/>
      <c r="AN190" s="104"/>
      <c r="AO190" s="104"/>
      <c r="AP190" s="104"/>
      <c r="AQ190" s="104"/>
      <c r="AR190" s="104"/>
      <c r="AS190" s="104"/>
      <c r="AT190" s="104"/>
      <c r="AU190" s="104"/>
      <c r="AV190" s="104"/>
      <c r="AW190" s="104"/>
      <c r="AX190" s="104"/>
      <c r="AY190" s="104"/>
      <c r="AZ190" s="104"/>
      <c r="BA190" s="104"/>
      <c r="BB190" s="104"/>
      <c r="BC190" s="104"/>
      <c r="BD190" s="104"/>
      <c r="BE190" s="104"/>
      <c r="BF190" s="104"/>
      <c r="BG190" s="104"/>
      <c r="BH190" s="104"/>
      <c r="BI190" s="104"/>
      <c r="BJ190" s="104"/>
      <c r="BK190" s="104"/>
      <c r="BL190" s="104"/>
      <c r="BM190" s="104"/>
      <c r="BN190" s="104"/>
      <c r="BO190" s="104"/>
      <c r="BP190" s="104"/>
      <c r="BQ190" s="104"/>
    </row>
    <row r="191" spans="2:69">
      <c r="B191" s="104"/>
      <c r="C191" s="155"/>
      <c r="D191" s="104"/>
      <c r="E191" s="104"/>
      <c r="F191" s="104"/>
      <c r="G191" s="104"/>
      <c r="H191" s="104"/>
      <c r="I191" s="104"/>
      <c r="J191" s="104"/>
      <c r="K191" s="104"/>
      <c r="L191" s="104"/>
      <c r="M191" s="147"/>
      <c r="N191" s="104"/>
      <c r="O191" s="104"/>
      <c r="P191" s="104"/>
      <c r="Q191" s="104"/>
      <c r="R191" s="104"/>
      <c r="S191" s="104"/>
      <c r="T191" s="104"/>
      <c r="U191" s="104"/>
      <c r="V191" s="104"/>
      <c r="W191" s="104"/>
      <c r="X191" s="104"/>
      <c r="Y191" s="104"/>
      <c r="Z191" s="104"/>
      <c r="AA191" s="104"/>
      <c r="AB191" s="10"/>
      <c r="AC191" s="104"/>
      <c r="AD191" s="10"/>
      <c r="AE191" s="147"/>
      <c r="AF191" s="104"/>
      <c r="AG191" s="104"/>
      <c r="AH191" s="104"/>
      <c r="AI191" s="104"/>
      <c r="AJ191" s="104"/>
      <c r="AK191" s="104"/>
      <c r="AL191" s="104"/>
      <c r="AM191" s="104"/>
      <c r="AN191" s="104"/>
      <c r="AO191" s="104"/>
      <c r="AP191" s="104"/>
      <c r="AQ191" s="104"/>
      <c r="AR191" s="104"/>
      <c r="AS191" s="104"/>
      <c r="AT191" s="104"/>
      <c r="AU191" s="104"/>
      <c r="AV191" s="104"/>
      <c r="AW191" s="104"/>
      <c r="AX191" s="104"/>
      <c r="AY191" s="104"/>
      <c r="AZ191" s="104"/>
      <c r="BA191" s="104"/>
      <c r="BB191" s="104"/>
      <c r="BC191" s="104"/>
      <c r="BD191" s="104"/>
      <c r="BE191" s="104"/>
      <c r="BF191" s="104"/>
      <c r="BG191" s="104"/>
      <c r="BH191" s="104"/>
      <c r="BI191" s="104"/>
      <c r="BJ191" s="104"/>
      <c r="BK191" s="104"/>
      <c r="BL191" s="104"/>
      <c r="BM191" s="104"/>
      <c r="BN191" s="104"/>
      <c r="BO191" s="104"/>
      <c r="BP191" s="104"/>
      <c r="BQ191" s="104"/>
    </row>
    <row r="192" spans="2:69">
      <c r="B192" s="104"/>
      <c r="C192" s="155"/>
      <c r="D192" s="104"/>
      <c r="E192" s="104"/>
      <c r="F192" s="104"/>
      <c r="G192" s="104"/>
      <c r="H192" s="104"/>
      <c r="I192" s="104"/>
      <c r="J192" s="104"/>
      <c r="K192" s="104"/>
      <c r="L192" s="104"/>
      <c r="M192" s="147"/>
      <c r="N192" s="104"/>
      <c r="O192" s="104"/>
      <c r="P192" s="104"/>
      <c r="Q192" s="104"/>
      <c r="R192" s="104"/>
      <c r="S192" s="104"/>
      <c r="T192" s="104"/>
      <c r="U192" s="104"/>
      <c r="V192" s="104"/>
      <c r="W192" s="104"/>
      <c r="X192" s="104"/>
      <c r="Y192" s="104"/>
      <c r="Z192" s="104"/>
      <c r="AA192" s="104"/>
      <c r="AB192" s="10"/>
      <c r="AC192" s="104"/>
      <c r="AD192" s="10"/>
      <c r="AE192" s="147"/>
      <c r="AF192" s="104"/>
      <c r="AG192" s="104"/>
      <c r="AH192" s="104"/>
      <c r="AI192" s="104"/>
      <c r="AJ192" s="104"/>
      <c r="AK192" s="104"/>
      <c r="AL192" s="104"/>
      <c r="AM192" s="104"/>
      <c r="AN192" s="104"/>
      <c r="AO192" s="104"/>
      <c r="AP192" s="104"/>
      <c r="AQ192" s="104"/>
      <c r="AR192" s="104"/>
      <c r="AS192" s="104"/>
      <c r="AT192" s="104"/>
      <c r="AU192" s="104"/>
      <c r="AV192" s="104"/>
      <c r="AW192" s="104"/>
      <c r="AX192" s="104"/>
      <c r="AY192" s="104"/>
      <c r="AZ192" s="104"/>
      <c r="BA192" s="104"/>
      <c r="BB192" s="104"/>
      <c r="BC192" s="104"/>
      <c r="BD192" s="104"/>
      <c r="BE192" s="104"/>
      <c r="BF192" s="104"/>
      <c r="BG192" s="104"/>
      <c r="BH192" s="104"/>
      <c r="BI192" s="104"/>
      <c r="BJ192" s="104"/>
      <c r="BK192" s="104"/>
      <c r="BL192" s="104"/>
      <c r="BM192" s="104"/>
      <c r="BN192" s="104"/>
      <c r="BO192" s="104"/>
      <c r="BP192" s="104"/>
      <c r="BQ192" s="104"/>
    </row>
    <row r="193" spans="2:69">
      <c r="B193" s="104"/>
      <c r="C193" s="155"/>
      <c r="D193" s="104"/>
      <c r="E193" s="104"/>
      <c r="F193" s="104"/>
      <c r="G193" s="104"/>
      <c r="H193" s="104"/>
      <c r="I193" s="104"/>
      <c r="J193" s="104"/>
      <c r="K193" s="104"/>
      <c r="L193" s="104"/>
      <c r="M193" s="147"/>
      <c r="N193" s="104"/>
      <c r="O193" s="104"/>
      <c r="P193" s="104"/>
      <c r="Q193" s="104"/>
      <c r="R193" s="104"/>
      <c r="S193" s="104"/>
      <c r="T193" s="104"/>
      <c r="U193" s="104"/>
      <c r="V193" s="104"/>
      <c r="W193" s="104"/>
      <c r="X193" s="104"/>
      <c r="Y193" s="104"/>
      <c r="Z193" s="104"/>
      <c r="AA193" s="104"/>
      <c r="AB193" s="10"/>
      <c r="AC193" s="104"/>
      <c r="AD193" s="10"/>
      <c r="AE193" s="147"/>
      <c r="AF193" s="104"/>
      <c r="AG193" s="104"/>
      <c r="AH193" s="104"/>
      <c r="AI193" s="104"/>
      <c r="AJ193" s="104"/>
      <c r="AK193" s="104"/>
      <c r="AL193" s="104"/>
      <c r="AM193" s="104"/>
      <c r="AN193" s="104"/>
      <c r="AO193" s="104"/>
      <c r="AP193" s="104"/>
      <c r="AQ193" s="104"/>
      <c r="AR193" s="104"/>
      <c r="AS193" s="104"/>
      <c r="AT193" s="104"/>
      <c r="AU193" s="104"/>
      <c r="AV193" s="104"/>
      <c r="AW193" s="104"/>
      <c r="AX193" s="104"/>
      <c r="AY193" s="104"/>
      <c r="AZ193" s="104"/>
      <c r="BA193" s="104"/>
      <c r="BB193" s="104"/>
      <c r="BC193" s="104"/>
      <c r="BD193" s="104"/>
      <c r="BE193" s="104"/>
      <c r="BF193" s="104"/>
      <c r="BG193" s="104"/>
      <c r="BH193" s="104"/>
      <c r="BI193" s="104"/>
      <c r="BJ193" s="104"/>
      <c r="BK193" s="104"/>
      <c r="BL193" s="104"/>
      <c r="BM193" s="104"/>
      <c r="BN193" s="104"/>
      <c r="BO193" s="104"/>
      <c r="BP193" s="104"/>
      <c r="BQ193" s="104"/>
    </row>
    <row r="194" spans="2:69">
      <c r="B194" s="104"/>
      <c r="C194" s="155"/>
      <c r="D194" s="104"/>
      <c r="E194" s="104"/>
      <c r="F194" s="104"/>
      <c r="G194" s="104"/>
      <c r="H194" s="104"/>
      <c r="I194" s="104"/>
      <c r="J194" s="104"/>
      <c r="K194" s="104"/>
      <c r="L194" s="104"/>
      <c r="M194" s="147"/>
      <c r="N194" s="104"/>
      <c r="O194" s="104"/>
      <c r="P194" s="104"/>
      <c r="Q194" s="104"/>
      <c r="R194" s="104"/>
      <c r="S194" s="104"/>
      <c r="T194" s="104"/>
      <c r="U194" s="104"/>
      <c r="V194" s="104"/>
      <c r="W194" s="104"/>
      <c r="X194" s="104"/>
      <c r="Y194" s="104"/>
      <c r="Z194" s="104"/>
      <c r="AA194" s="104"/>
      <c r="AB194" s="10"/>
      <c r="AC194" s="104"/>
      <c r="AD194" s="10"/>
      <c r="AE194" s="147"/>
      <c r="AF194" s="104"/>
      <c r="AG194" s="104"/>
      <c r="AH194" s="104"/>
      <c r="AI194" s="104"/>
      <c r="AJ194" s="104"/>
      <c r="AK194" s="104"/>
      <c r="AL194" s="104"/>
      <c r="AM194" s="104"/>
      <c r="AN194" s="104"/>
      <c r="AO194" s="104"/>
      <c r="AP194" s="104"/>
      <c r="AQ194" s="104"/>
      <c r="AR194" s="104"/>
      <c r="AS194" s="104"/>
      <c r="AT194" s="104"/>
      <c r="AU194" s="104"/>
      <c r="AV194" s="104"/>
      <c r="AW194" s="104"/>
      <c r="AX194" s="104"/>
      <c r="AY194" s="104"/>
      <c r="AZ194" s="104"/>
      <c r="BA194" s="104"/>
      <c r="BB194" s="104"/>
      <c r="BC194" s="104"/>
      <c r="BD194" s="104"/>
      <c r="BE194" s="104"/>
      <c r="BF194" s="104"/>
      <c r="BG194" s="104"/>
      <c r="BH194" s="104"/>
      <c r="BI194" s="104"/>
      <c r="BJ194" s="104"/>
      <c r="BK194" s="104"/>
      <c r="BL194" s="104"/>
      <c r="BM194" s="104"/>
      <c r="BN194" s="104"/>
      <c r="BO194" s="104"/>
      <c r="BP194" s="104"/>
      <c r="BQ194" s="104"/>
    </row>
    <row r="195" spans="2:69">
      <c r="B195" s="104"/>
      <c r="C195" s="155"/>
      <c r="D195" s="104"/>
      <c r="E195" s="104"/>
      <c r="F195" s="104"/>
      <c r="G195" s="104"/>
      <c r="H195" s="104"/>
      <c r="I195" s="104"/>
      <c r="J195" s="104"/>
      <c r="K195" s="104"/>
      <c r="L195" s="104"/>
      <c r="M195" s="147"/>
      <c r="N195" s="104"/>
      <c r="O195" s="104"/>
      <c r="P195" s="104"/>
      <c r="Q195" s="104"/>
      <c r="R195" s="104"/>
      <c r="S195" s="104"/>
      <c r="T195" s="104"/>
      <c r="U195" s="104"/>
      <c r="V195" s="104"/>
      <c r="W195" s="104"/>
      <c r="X195" s="104"/>
      <c r="Y195" s="104"/>
      <c r="Z195" s="104"/>
      <c r="AA195" s="104"/>
      <c r="AB195" s="10"/>
      <c r="AC195" s="104"/>
      <c r="AD195" s="10"/>
      <c r="AE195" s="147"/>
      <c r="AF195" s="104"/>
      <c r="AG195" s="104"/>
      <c r="AH195" s="104"/>
      <c r="AI195" s="104"/>
      <c r="AJ195" s="104"/>
      <c r="AK195" s="104"/>
      <c r="AL195" s="104"/>
      <c r="AM195" s="104"/>
      <c r="AN195" s="104"/>
      <c r="AO195" s="104"/>
      <c r="AP195" s="104"/>
      <c r="AQ195" s="104"/>
      <c r="AR195" s="104"/>
      <c r="AS195" s="104"/>
      <c r="AT195" s="104"/>
      <c r="AU195" s="104"/>
      <c r="AV195" s="104"/>
      <c r="AW195" s="104"/>
      <c r="AX195" s="104"/>
      <c r="AY195" s="104"/>
      <c r="AZ195" s="104"/>
      <c r="BA195" s="104"/>
      <c r="BB195" s="104"/>
      <c r="BC195" s="104"/>
      <c r="BD195" s="104"/>
      <c r="BE195" s="104"/>
      <c r="BF195" s="104"/>
      <c r="BG195" s="104"/>
      <c r="BH195" s="104"/>
      <c r="BI195" s="104"/>
      <c r="BJ195" s="104"/>
      <c r="BK195" s="104"/>
      <c r="BL195" s="104"/>
      <c r="BM195" s="104"/>
      <c r="BN195" s="104"/>
      <c r="BO195" s="104"/>
      <c r="BP195" s="104"/>
      <c r="BQ195" s="104"/>
    </row>
    <row r="196" spans="2:69">
      <c r="B196" s="104"/>
      <c r="C196" s="155"/>
      <c r="D196" s="104"/>
      <c r="E196" s="104"/>
      <c r="F196" s="104"/>
      <c r="G196" s="104"/>
      <c r="H196" s="104"/>
      <c r="I196" s="104"/>
      <c r="J196" s="104"/>
      <c r="K196" s="104"/>
      <c r="L196" s="104"/>
      <c r="M196" s="147"/>
      <c r="N196" s="104"/>
      <c r="O196" s="104"/>
      <c r="P196" s="104"/>
      <c r="Q196" s="104"/>
      <c r="R196" s="104"/>
      <c r="S196" s="104"/>
      <c r="T196" s="104"/>
      <c r="U196" s="104"/>
      <c r="V196" s="104"/>
      <c r="W196" s="104"/>
      <c r="X196" s="104"/>
      <c r="Y196" s="104"/>
      <c r="Z196" s="104"/>
      <c r="AA196" s="104"/>
      <c r="AB196" s="10"/>
      <c r="AC196" s="104"/>
      <c r="AD196" s="10"/>
      <c r="AE196" s="147"/>
      <c r="AF196" s="104"/>
      <c r="AG196" s="104"/>
      <c r="AH196" s="104"/>
      <c r="AI196" s="104"/>
      <c r="AJ196" s="104"/>
      <c r="AK196" s="104"/>
      <c r="AL196" s="104"/>
      <c r="AM196" s="104"/>
      <c r="AN196" s="104"/>
      <c r="AO196" s="104"/>
      <c r="AP196" s="104"/>
      <c r="AQ196" s="104"/>
      <c r="AR196" s="104"/>
      <c r="AS196" s="104"/>
      <c r="AT196" s="104"/>
      <c r="AU196" s="104"/>
      <c r="AV196" s="104"/>
      <c r="AW196" s="104"/>
      <c r="AX196" s="104"/>
      <c r="AY196" s="104"/>
      <c r="AZ196" s="104"/>
      <c r="BA196" s="104"/>
      <c r="BB196" s="104"/>
      <c r="BC196" s="104"/>
      <c r="BD196" s="104"/>
      <c r="BE196" s="104"/>
      <c r="BF196" s="104"/>
      <c r="BG196" s="104"/>
      <c r="BH196" s="104"/>
      <c r="BI196" s="104"/>
      <c r="BJ196" s="104"/>
      <c r="BK196" s="104"/>
      <c r="BL196" s="104"/>
      <c r="BM196" s="104"/>
      <c r="BN196" s="104"/>
      <c r="BO196" s="104"/>
      <c r="BP196" s="104"/>
      <c r="BQ196" s="104"/>
    </row>
    <row r="197" spans="2:69">
      <c r="B197" s="104"/>
      <c r="C197" s="155"/>
      <c r="D197" s="104"/>
      <c r="E197" s="104"/>
      <c r="F197" s="104"/>
      <c r="G197" s="104"/>
      <c r="H197" s="104"/>
      <c r="I197" s="104"/>
      <c r="J197" s="104"/>
      <c r="K197" s="104"/>
      <c r="L197" s="104"/>
      <c r="M197" s="147"/>
      <c r="N197" s="104"/>
      <c r="O197" s="104"/>
      <c r="P197" s="104"/>
      <c r="Q197" s="104"/>
      <c r="R197" s="104"/>
      <c r="S197" s="104"/>
      <c r="T197" s="104"/>
      <c r="U197" s="104"/>
      <c r="V197" s="104"/>
      <c r="W197" s="104"/>
      <c r="X197" s="104"/>
      <c r="Y197" s="104"/>
      <c r="Z197" s="104"/>
      <c r="AA197" s="104"/>
      <c r="AB197" s="10"/>
      <c r="AC197" s="104"/>
      <c r="AD197" s="10"/>
      <c r="AE197" s="147"/>
      <c r="AF197" s="104"/>
      <c r="AG197" s="104"/>
      <c r="AH197" s="104"/>
      <c r="AI197" s="104"/>
      <c r="AJ197" s="104"/>
      <c r="AK197" s="104"/>
      <c r="AL197" s="104"/>
      <c r="AM197" s="104"/>
      <c r="AN197" s="104"/>
      <c r="AO197" s="104"/>
      <c r="AP197" s="104"/>
      <c r="AQ197" s="104"/>
      <c r="AR197" s="104"/>
      <c r="AS197" s="104"/>
      <c r="AT197" s="104"/>
      <c r="AU197" s="104"/>
      <c r="AV197" s="104"/>
      <c r="AW197" s="104"/>
      <c r="AX197" s="104"/>
      <c r="AY197" s="104"/>
      <c r="AZ197" s="104"/>
      <c r="BA197" s="104"/>
      <c r="BB197" s="104"/>
      <c r="BC197" s="104"/>
      <c r="BD197" s="104"/>
      <c r="BE197" s="104"/>
      <c r="BF197" s="104"/>
      <c r="BG197" s="104"/>
      <c r="BH197" s="104"/>
      <c r="BI197" s="104"/>
      <c r="BJ197" s="104"/>
      <c r="BK197" s="104"/>
      <c r="BL197" s="104"/>
      <c r="BM197" s="104"/>
      <c r="BN197" s="104"/>
      <c r="BO197" s="104"/>
      <c r="BP197" s="104"/>
      <c r="BQ197" s="104"/>
    </row>
    <row r="198" spans="2:69">
      <c r="B198" s="104"/>
      <c r="C198" s="155"/>
      <c r="D198" s="104"/>
      <c r="E198" s="104"/>
      <c r="F198" s="104"/>
      <c r="G198" s="104"/>
      <c r="H198" s="104"/>
      <c r="I198" s="104"/>
      <c r="J198" s="104"/>
      <c r="K198" s="104"/>
      <c r="L198" s="104"/>
      <c r="M198" s="147"/>
      <c r="N198" s="104"/>
      <c r="O198" s="104"/>
      <c r="P198" s="104"/>
      <c r="Q198" s="104"/>
      <c r="R198" s="104"/>
      <c r="S198" s="104"/>
      <c r="T198" s="104"/>
      <c r="U198" s="104"/>
      <c r="V198" s="104"/>
      <c r="W198" s="104"/>
      <c r="X198" s="104"/>
      <c r="Y198" s="104"/>
      <c r="Z198" s="104"/>
      <c r="AA198" s="104"/>
      <c r="AB198" s="10"/>
      <c r="AC198" s="104"/>
      <c r="AD198" s="10"/>
      <c r="AE198" s="147"/>
      <c r="AF198" s="104"/>
      <c r="AG198" s="104"/>
      <c r="AH198" s="104"/>
      <c r="AI198" s="104"/>
      <c r="AJ198" s="104"/>
      <c r="AK198" s="104"/>
      <c r="AL198" s="104"/>
      <c r="AM198" s="104"/>
      <c r="AN198" s="104"/>
      <c r="AO198" s="104"/>
      <c r="AP198" s="104"/>
      <c r="AQ198" s="104"/>
      <c r="AR198" s="104"/>
      <c r="AS198" s="104"/>
      <c r="AT198" s="104"/>
      <c r="AU198" s="104"/>
      <c r="AV198" s="104"/>
      <c r="AW198" s="104"/>
      <c r="AX198" s="104"/>
      <c r="AY198" s="104"/>
      <c r="AZ198" s="104"/>
      <c r="BA198" s="104"/>
      <c r="BB198" s="104"/>
      <c r="BC198" s="104"/>
      <c r="BD198" s="104"/>
      <c r="BE198" s="104"/>
      <c r="BF198" s="104"/>
      <c r="BG198" s="104"/>
      <c r="BH198" s="104"/>
      <c r="BI198" s="104"/>
      <c r="BJ198" s="104"/>
      <c r="BK198" s="104"/>
      <c r="BL198" s="104"/>
      <c r="BM198" s="104"/>
      <c r="BN198" s="104"/>
      <c r="BO198" s="104"/>
      <c r="BP198" s="104"/>
      <c r="BQ198" s="104"/>
    </row>
    <row r="199" spans="2:69">
      <c r="B199" s="104"/>
      <c r="C199" s="155"/>
      <c r="D199" s="104"/>
      <c r="E199" s="104"/>
      <c r="F199" s="104"/>
      <c r="G199" s="104"/>
      <c r="H199" s="104"/>
      <c r="I199" s="104"/>
      <c r="J199" s="104"/>
      <c r="K199" s="104"/>
      <c r="L199" s="104"/>
      <c r="M199" s="147"/>
      <c r="N199" s="104"/>
      <c r="O199" s="104"/>
      <c r="P199" s="104"/>
      <c r="Q199" s="104"/>
      <c r="R199" s="104"/>
      <c r="S199" s="104"/>
      <c r="T199" s="104"/>
      <c r="U199" s="104"/>
      <c r="V199" s="104"/>
      <c r="W199" s="104"/>
      <c r="X199" s="104"/>
      <c r="Y199" s="104"/>
      <c r="Z199" s="104"/>
      <c r="AA199" s="104"/>
      <c r="AB199" s="10"/>
      <c r="AC199" s="104"/>
      <c r="AD199" s="10"/>
      <c r="AE199" s="147"/>
      <c r="AF199" s="104"/>
      <c r="AG199" s="104"/>
      <c r="AH199" s="104"/>
      <c r="AI199" s="104"/>
      <c r="AJ199" s="104"/>
      <c r="AK199" s="104"/>
      <c r="AL199" s="104"/>
      <c r="AM199" s="104"/>
      <c r="AN199" s="104"/>
      <c r="AO199" s="104"/>
      <c r="AP199" s="104"/>
      <c r="AQ199" s="104"/>
      <c r="AR199" s="104"/>
      <c r="AS199" s="104"/>
      <c r="AT199" s="104"/>
      <c r="AU199" s="104"/>
      <c r="AV199" s="104"/>
      <c r="AW199" s="104"/>
      <c r="AX199" s="104"/>
      <c r="AY199" s="104"/>
      <c r="AZ199" s="104"/>
      <c r="BA199" s="104"/>
      <c r="BB199" s="104"/>
      <c r="BC199" s="104"/>
      <c r="BD199" s="104"/>
      <c r="BE199" s="104"/>
      <c r="BF199" s="104"/>
      <c r="BG199" s="104"/>
      <c r="BH199" s="104"/>
      <c r="BI199" s="104"/>
      <c r="BJ199" s="104"/>
      <c r="BK199" s="104"/>
      <c r="BL199" s="104"/>
      <c r="BM199" s="104"/>
      <c r="BN199" s="104"/>
      <c r="BO199" s="104"/>
      <c r="BP199" s="104"/>
      <c r="BQ199" s="104"/>
    </row>
    <row r="200" spans="2:69">
      <c r="B200" s="104"/>
      <c r="C200" s="155"/>
      <c r="D200" s="104"/>
      <c r="E200" s="104"/>
      <c r="F200" s="104"/>
      <c r="G200" s="104"/>
      <c r="H200" s="104"/>
      <c r="I200" s="104"/>
      <c r="J200" s="104"/>
      <c r="K200" s="104"/>
      <c r="L200" s="104"/>
      <c r="M200" s="147"/>
      <c r="N200" s="104"/>
      <c r="O200" s="104"/>
      <c r="P200" s="104"/>
      <c r="Q200" s="104"/>
      <c r="R200" s="104"/>
      <c r="S200" s="104"/>
      <c r="T200" s="104"/>
      <c r="U200" s="104"/>
      <c r="V200" s="104"/>
      <c r="W200" s="104"/>
      <c r="X200" s="104"/>
      <c r="Y200" s="104"/>
      <c r="Z200" s="104"/>
      <c r="AA200" s="104"/>
      <c r="AB200" s="10"/>
      <c r="AC200" s="104"/>
      <c r="AD200" s="10"/>
      <c r="AE200" s="147"/>
      <c r="AF200" s="104"/>
      <c r="AG200" s="104"/>
      <c r="AH200" s="104"/>
      <c r="AI200" s="104"/>
      <c r="AJ200" s="104"/>
      <c r="AK200" s="104"/>
      <c r="AL200" s="104"/>
      <c r="AM200" s="104"/>
      <c r="AN200" s="104"/>
      <c r="AO200" s="104"/>
      <c r="AP200" s="104"/>
      <c r="AQ200" s="104"/>
      <c r="AR200" s="104"/>
      <c r="AS200" s="104"/>
      <c r="AT200" s="104"/>
      <c r="AU200" s="104"/>
      <c r="AV200" s="104"/>
      <c r="AW200" s="104"/>
      <c r="AX200" s="104"/>
      <c r="AY200" s="104"/>
      <c r="AZ200" s="104"/>
      <c r="BA200" s="104"/>
      <c r="BB200" s="104"/>
      <c r="BC200" s="104"/>
      <c r="BD200" s="104"/>
      <c r="BE200" s="104"/>
      <c r="BF200" s="104"/>
      <c r="BG200" s="104"/>
      <c r="BH200" s="104"/>
      <c r="BI200" s="104"/>
      <c r="BJ200" s="104"/>
      <c r="BK200" s="104"/>
      <c r="BL200" s="104"/>
      <c r="BM200" s="104"/>
      <c r="BN200" s="104"/>
      <c r="BO200" s="104"/>
      <c r="BP200" s="104"/>
      <c r="BQ200" s="104"/>
    </row>
    <row r="201" spans="2:69">
      <c r="B201" s="104"/>
      <c r="C201" s="155"/>
      <c r="D201" s="104"/>
      <c r="E201" s="104"/>
      <c r="F201" s="104"/>
      <c r="G201" s="104"/>
      <c r="H201" s="104"/>
      <c r="I201" s="104"/>
      <c r="J201" s="104"/>
      <c r="K201" s="104"/>
      <c r="L201" s="104"/>
      <c r="M201" s="147"/>
      <c r="N201" s="104"/>
      <c r="O201" s="104"/>
      <c r="P201" s="104"/>
      <c r="Q201" s="104"/>
      <c r="R201" s="104"/>
      <c r="S201" s="104"/>
      <c r="T201" s="104"/>
      <c r="U201" s="104"/>
      <c r="V201" s="104"/>
      <c r="W201" s="104"/>
      <c r="X201" s="104"/>
      <c r="Y201" s="104"/>
      <c r="Z201" s="104"/>
      <c r="AA201" s="104"/>
      <c r="AB201" s="10"/>
      <c r="AC201" s="104"/>
      <c r="AD201" s="10"/>
      <c r="AE201" s="147"/>
      <c r="AF201" s="104"/>
      <c r="AG201" s="104"/>
      <c r="AH201" s="104"/>
      <c r="AI201" s="104"/>
      <c r="AJ201" s="104"/>
      <c r="AK201" s="104"/>
      <c r="AL201" s="104"/>
      <c r="AM201" s="104"/>
      <c r="AN201" s="104"/>
      <c r="AO201" s="104"/>
      <c r="AP201" s="104"/>
      <c r="AQ201" s="104"/>
      <c r="AR201" s="104"/>
      <c r="AS201" s="104"/>
      <c r="AT201" s="104"/>
      <c r="AU201" s="104"/>
      <c r="AV201" s="104"/>
      <c r="AW201" s="104"/>
      <c r="AX201" s="104"/>
      <c r="AY201" s="104"/>
      <c r="AZ201" s="104"/>
      <c r="BA201" s="104"/>
      <c r="BB201" s="104"/>
      <c r="BC201" s="104"/>
      <c r="BD201" s="104"/>
      <c r="BE201" s="104"/>
      <c r="BF201" s="104"/>
      <c r="BG201" s="104"/>
      <c r="BH201" s="104"/>
      <c r="BI201" s="104"/>
      <c r="BJ201" s="104"/>
      <c r="BK201" s="104"/>
      <c r="BL201" s="104"/>
      <c r="BM201" s="104"/>
      <c r="BN201" s="104"/>
      <c r="BO201" s="104"/>
      <c r="BP201" s="104"/>
      <c r="BQ201" s="104"/>
    </row>
    <row r="202" spans="2:69">
      <c r="B202" s="104"/>
      <c r="C202" s="155"/>
      <c r="D202" s="104"/>
      <c r="E202" s="104"/>
      <c r="F202" s="104"/>
      <c r="G202" s="104"/>
      <c r="H202" s="104"/>
      <c r="I202" s="104"/>
      <c r="J202" s="104"/>
      <c r="K202" s="104"/>
      <c r="L202" s="104"/>
      <c r="M202" s="147"/>
      <c r="N202" s="104"/>
      <c r="O202" s="104"/>
      <c r="P202" s="104"/>
      <c r="Q202" s="104"/>
      <c r="R202" s="104"/>
      <c r="S202" s="104"/>
      <c r="T202" s="104"/>
      <c r="U202" s="104"/>
      <c r="V202" s="104"/>
      <c r="W202" s="104"/>
      <c r="X202" s="104"/>
      <c r="Y202" s="104"/>
      <c r="Z202" s="104"/>
      <c r="AA202" s="104"/>
      <c r="AB202" s="10"/>
      <c r="AC202" s="104"/>
      <c r="AD202" s="10"/>
      <c r="AE202" s="147"/>
      <c r="AF202" s="104"/>
      <c r="AG202" s="104"/>
      <c r="AH202" s="104"/>
      <c r="AI202" s="104"/>
      <c r="AJ202" s="104"/>
      <c r="AK202" s="104"/>
      <c r="AL202" s="104"/>
      <c r="AM202" s="104"/>
      <c r="AN202" s="104"/>
      <c r="AO202" s="104"/>
      <c r="AP202" s="104"/>
      <c r="AQ202" s="104"/>
      <c r="AR202" s="104"/>
      <c r="AS202" s="104"/>
      <c r="AT202" s="104"/>
      <c r="AU202" s="104"/>
      <c r="AV202" s="104"/>
      <c r="AW202" s="104"/>
      <c r="AX202" s="104"/>
      <c r="AY202" s="104"/>
      <c r="AZ202" s="104"/>
      <c r="BA202" s="104"/>
      <c r="BB202" s="104"/>
      <c r="BC202" s="104"/>
      <c r="BD202" s="104"/>
      <c r="BE202" s="104"/>
      <c r="BF202" s="104"/>
      <c r="BG202" s="104"/>
      <c r="BH202" s="104"/>
      <c r="BI202" s="104"/>
      <c r="BJ202" s="104"/>
      <c r="BK202" s="104"/>
      <c r="BL202" s="104"/>
      <c r="BM202" s="104"/>
      <c r="BN202" s="104"/>
      <c r="BO202" s="104"/>
      <c r="BP202" s="104"/>
      <c r="BQ202" s="104"/>
    </row>
    <row r="203" spans="2:69">
      <c r="B203" s="104"/>
      <c r="C203" s="155"/>
      <c r="D203" s="104"/>
      <c r="E203" s="104"/>
      <c r="F203" s="104"/>
      <c r="G203" s="104"/>
      <c r="H203" s="104"/>
      <c r="I203" s="104"/>
      <c r="J203" s="104"/>
      <c r="K203" s="104"/>
      <c r="L203" s="104"/>
      <c r="M203" s="147"/>
      <c r="N203" s="104"/>
      <c r="O203" s="104"/>
      <c r="P203" s="104"/>
      <c r="Q203" s="104"/>
      <c r="R203" s="104"/>
      <c r="S203" s="104"/>
      <c r="T203" s="104"/>
      <c r="U203" s="104"/>
      <c r="V203" s="104"/>
      <c r="W203" s="104"/>
      <c r="X203" s="104"/>
      <c r="Y203" s="104"/>
      <c r="Z203" s="104"/>
      <c r="AA203" s="104"/>
      <c r="AB203" s="10"/>
      <c r="AC203" s="104"/>
      <c r="AD203" s="10"/>
      <c r="AE203" s="147"/>
      <c r="AF203" s="104"/>
      <c r="AG203" s="104"/>
      <c r="AH203" s="104"/>
      <c r="AI203" s="104"/>
      <c r="AJ203" s="104"/>
      <c r="AK203" s="104"/>
      <c r="AL203" s="104"/>
      <c r="AM203" s="104"/>
      <c r="AN203" s="104"/>
      <c r="AO203" s="104"/>
      <c r="AP203" s="104"/>
      <c r="AQ203" s="104"/>
      <c r="AR203" s="104"/>
      <c r="AS203" s="104"/>
      <c r="AT203" s="104"/>
      <c r="AU203" s="104"/>
      <c r="AV203" s="104"/>
      <c r="AW203" s="104"/>
      <c r="AX203" s="104"/>
      <c r="AY203" s="104"/>
      <c r="AZ203" s="104"/>
      <c r="BA203" s="104"/>
      <c r="BB203" s="104"/>
      <c r="BC203" s="104"/>
      <c r="BD203" s="104"/>
      <c r="BE203" s="104"/>
      <c r="BF203" s="104"/>
      <c r="BG203" s="104"/>
      <c r="BH203" s="104"/>
      <c r="BI203" s="104"/>
      <c r="BJ203" s="104"/>
      <c r="BK203" s="104"/>
      <c r="BL203" s="104"/>
      <c r="BM203" s="104"/>
      <c r="BN203" s="104"/>
      <c r="BO203" s="104"/>
      <c r="BP203" s="104"/>
      <c r="BQ203" s="104"/>
    </row>
    <row r="204" spans="2:69">
      <c r="B204" s="104"/>
      <c r="C204" s="155"/>
      <c r="D204" s="104"/>
      <c r="E204" s="104"/>
      <c r="F204" s="104"/>
      <c r="G204" s="104"/>
      <c r="H204" s="104"/>
      <c r="I204" s="104"/>
      <c r="J204" s="104"/>
      <c r="K204" s="104"/>
      <c r="L204" s="104"/>
      <c r="M204" s="147"/>
      <c r="N204" s="104"/>
      <c r="O204" s="104"/>
      <c r="P204" s="104"/>
      <c r="Q204" s="104"/>
      <c r="R204" s="104"/>
      <c r="S204" s="104"/>
      <c r="T204" s="104"/>
      <c r="U204" s="104"/>
      <c r="V204" s="104"/>
      <c r="W204" s="104"/>
      <c r="X204" s="104"/>
      <c r="Y204" s="104"/>
      <c r="Z204" s="104"/>
      <c r="AA204" s="104"/>
      <c r="AB204" s="10"/>
      <c r="AC204" s="104"/>
      <c r="AD204" s="10"/>
      <c r="AE204" s="147"/>
      <c r="AF204" s="104"/>
      <c r="AG204" s="104"/>
      <c r="AH204" s="104"/>
      <c r="AI204" s="104"/>
      <c r="AJ204" s="104"/>
      <c r="AK204" s="104"/>
      <c r="AL204" s="104"/>
      <c r="AM204" s="104"/>
      <c r="AN204" s="104"/>
      <c r="AO204" s="104"/>
      <c r="AP204" s="104"/>
      <c r="AQ204" s="104"/>
      <c r="AR204" s="104"/>
      <c r="AS204" s="104"/>
      <c r="AT204" s="104"/>
      <c r="AU204" s="104"/>
      <c r="AV204" s="104"/>
      <c r="AW204" s="104"/>
      <c r="AX204" s="104"/>
      <c r="AY204" s="104"/>
      <c r="AZ204" s="104"/>
      <c r="BA204" s="104"/>
      <c r="BB204" s="104"/>
      <c r="BC204" s="104"/>
      <c r="BD204" s="104"/>
      <c r="BE204" s="104"/>
      <c r="BF204" s="104"/>
      <c r="BG204" s="104"/>
      <c r="BH204" s="104"/>
      <c r="BI204" s="104"/>
      <c r="BJ204" s="104"/>
      <c r="BK204" s="104"/>
      <c r="BL204" s="104"/>
      <c r="BM204" s="104"/>
      <c r="BN204" s="104"/>
      <c r="BO204" s="104"/>
      <c r="BP204" s="104"/>
      <c r="BQ204" s="104"/>
    </row>
    <row r="205" spans="2:69">
      <c r="B205" s="104"/>
      <c r="C205" s="155"/>
      <c r="D205" s="104"/>
      <c r="E205" s="104"/>
      <c r="F205" s="104"/>
      <c r="G205" s="104"/>
      <c r="H205" s="104"/>
      <c r="I205" s="104"/>
      <c r="J205" s="104"/>
      <c r="K205" s="104"/>
      <c r="L205" s="104"/>
      <c r="M205" s="147"/>
      <c r="N205" s="104"/>
      <c r="O205" s="104"/>
      <c r="P205" s="104"/>
      <c r="Q205" s="104"/>
      <c r="R205" s="104"/>
      <c r="S205" s="104"/>
      <c r="T205" s="104"/>
      <c r="U205" s="104"/>
      <c r="V205" s="104"/>
      <c r="W205" s="104"/>
      <c r="X205" s="104"/>
      <c r="Y205" s="104"/>
      <c r="Z205" s="104"/>
      <c r="AA205" s="104"/>
      <c r="AB205" s="10"/>
      <c r="AC205" s="104"/>
      <c r="AD205" s="10"/>
      <c r="AE205" s="147"/>
      <c r="AF205" s="104"/>
      <c r="AG205" s="104"/>
      <c r="AH205" s="104"/>
      <c r="AI205" s="104"/>
      <c r="AJ205" s="104"/>
      <c r="AK205" s="104"/>
      <c r="AL205" s="104"/>
      <c r="AM205" s="104"/>
      <c r="AN205" s="104"/>
      <c r="AO205" s="104"/>
      <c r="AP205" s="104"/>
      <c r="AQ205" s="104"/>
      <c r="AR205" s="104"/>
      <c r="AS205" s="104"/>
      <c r="AT205" s="104"/>
      <c r="AU205" s="104"/>
      <c r="AV205" s="104"/>
      <c r="AW205" s="104"/>
      <c r="AX205" s="104"/>
      <c r="AY205" s="104"/>
      <c r="AZ205" s="104"/>
      <c r="BA205" s="104"/>
      <c r="BB205" s="104"/>
      <c r="BC205" s="104"/>
      <c r="BD205" s="104"/>
      <c r="BE205" s="104"/>
      <c r="BF205" s="104"/>
      <c r="BG205" s="104"/>
      <c r="BH205" s="104"/>
      <c r="BI205" s="104"/>
      <c r="BJ205" s="104"/>
      <c r="BK205" s="104"/>
      <c r="BL205" s="104"/>
      <c r="BM205" s="104"/>
      <c r="BN205" s="104"/>
      <c r="BO205" s="104"/>
      <c r="BP205" s="104"/>
      <c r="BQ205" s="104"/>
    </row>
    <row r="206" spans="2:69">
      <c r="B206" s="104"/>
      <c r="C206" s="155"/>
      <c r="D206" s="104"/>
      <c r="E206" s="104"/>
      <c r="F206" s="104"/>
      <c r="G206" s="104"/>
      <c r="H206" s="104"/>
      <c r="I206" s="104"/>
      <c r="J206" s="104"/>
      <c r="K206" s="104"/>
      <c r="L206" s="104"/>
      <c r="M206" s="147"/>
      <c r="N206" s="104"/>
      <c r="O206" s="104"/>
      <c r="P206" s="104"/>
      <c r="Q206" s="104"/>
      <c r="R206" s="104"/>
      <c r="S206" s="104"/>
      <c r="T206" s="104"/>
      <c r="U206" s="104"/>
      <c r="V206" s="104"/>
      <c r="W206" s="104"/>
      <c r="X206" s="104"/>
      <c r="Y206" s="104"/>
      <c r="Z206" s="104"/>
      <c r="AA206" s="104"/>
      <c r="AB206" s="10"/>
      <c r="AC206" s="104"/>
      <c r="AD206" s="10"/>
      <c r="AE206" s="147"/>
      <c r="AF206" s="104"/>
      <c r="AG206" s="104"/>
      <c r="AH206" s="104"/>
      <c r="AI206" s="104"/>
      <c r="AJ206" s="104"/>
      <c r="AK206" s="104"/>
      <c r="AL206" s="104"/>
      <c r="AM206" s="104"/>
      <c r="AN206" s="104"/>
      <c r="AO206" s="104"/>
      <c r="AP206" s="104"/>
      <c r="AQ206" s="104"/>
      <c r="AR206" s="104"/>
      <c r="AS206" s="104"/>
      <c r="AT206" s="104"/>
      <c r="AU206" s="104"/>
      <c r="AV206" s="104"/>
      <c r="AW206" s="104"/>
      <c r="AX206" s="104"/>
      <c r="AY206" s="104"/>
      <c r="AZ206" s="104"/>
      <c r="BA206" s="104"/>
      <c r="BB206" s="104"/>
      <c r="BC206" s="104"/>
      <c r="BD206" s="104"/>
      <c r="BE206" s="104"/>
      <c r="BF206" s="104"/>
      <c r="BG206" s="104"/>
      <c r="BH206" s="104"/>
      <c r="BI206" s="104"/>
      <c r="BJ206" s="104"/>
      <c r="BK206" s="104"/>
      <c r="BL206" s="104"/>
      <c r="BM206" s="104"/>
      <c r="BN206" s="104"/>
      <c r="BO206" s="104"/>
      <c r="BP206" s="104"/>
      <c r="BQ206" s="104"/>
    </row>
    <row r="207" spans="2:69">
      <c r="B207" s="104"/>
      <c r="C207" s="155"/>
      <c r="D207" s="104"/>
      <c r="E207" s="104"/>
      <c r="F207" s="104"/>
      <c r="G207" s="104"/>
      <c r="H207" s="104"/>
      <c r="I207" s="104"/>
      <c r="J207" s="104"/>
      <c r="K207" s="104"/>
      <c r="L207" s="104"/>
      <c r="M207" s="147"/>
      <c r="N207" s="104"/>
      <c r="O207" s="104"/>
      <c r="P207" s="104"/>
      <c r="Q207" s="104"/>
      <c r="R207" s="104"/>
      <c r="S207" s="104"/>
      <c r="T207" s="104"/>
      <c r="U207" s="104"/>
      <c r="V207" s="104"/>
      <c r="W207" s="104"/>
      <c r="X207" s="104"/>
      <c r="Y207" s="104"/>
      <c r="Z207" s="104"/>
      <c r="AA207" s="104"/>
      <c r="AB207" s="10"/>
      <c r="AC207" s="104"/>
      <c r="AD207" s="10"/>
      <c r="AE207" s="147"/>
      <c r="AF207" s="104"/>
      <c r="AG207" s="104"/>
      <c r="AH207" s="104"/>
      <c r="AI207" s="104"/>
      <c r="AJ207" s="104"/>
      <c r="AK207" s="104"/>
      <c r="AL207" s="104"/>
      <c r="AM207" s="104"/>
      <c r="AN207" s="104"/>
      <c r="AO207" s="104"/>
      <c r="AP207" s="104"/>
      <c r="AQ207" s="104"/>
      <c r="AR207" s="104"/>
      <c r="AS207" s="104"/>
      <c r="AT207" s="104"/>
      <c r="AU207" s="104"/>
      <c r="AV207" s="104"/>
      <c r="AW207" s="104"/>
      <c r="AX207" s="104"/>
      <c r="AY207" s="104"/>
      <c r="AZ207" s="104"/>
      <c r="BA207" s="104"/>
      <c r="BB207" s="104"/>
      <c r="BC207" s="104"/>
      <c r="BD207" s="104"/>
      <c r="BE207" s="104"/>
      <c r="BF207" s="104"/>
      <c r="BG207" s="104"/>
      <c r="BH207" s="104"/>
      <c r="BI207" s="104"/>
      <c r="BJ207" s="104"/>
      <c r="BK207" s="104"/>
      <c r="BL207" s="104"/>
      <c r="BM207" s="104"/>
      <c r="BN207" s="104"/>
      <c r="BO207" s="104"/>
      <c r="BP207" s="104"/>
      <c r="BQ207" s="104"/>
    </row>
    <row r="208" spans="2:69">
      <c r="B208" s="104"/>
      <c r="C208" s="155"/>
      <c r="D208" s="104"/>
      <c r="E208" s="104"/>
      <c r="F208" s="104"/>
      <c r="G208" s="104"/>
      <c r="H208" s="104"/>
      <c r="I208" s="104"/>
      <c r="J208" s="104"/>
      <c r="K208" s="104"/>
      <c r="L208" s="104"/>
      <c r="M208" s="147"/>
      <c r="N208" s="104"/>
      <c r="O208" s="104"/>
      <c r="P208" s="104"/>
      <c r="Q208" s="104"/>
      <c r="R208" s="104"/>
      <c r="S208" s="104"/>
      <c r="T208" s="104"/>
      <c r="U208" s="104"/>
      <c r="V208" s="104"/>
      <c r="W208" s="104"/>
      <c r="X208" s="104"/>
      <c r="Y208" s="104"/>
      <c r="Z208" s="104"/>
      <c r="AA208" s="104"/>
      <c r="AB208" s="10"/>
      <c r="AC208" s="104"/>
      <c r="AD208" s="10"/>
      <c r="AE208" s="147"/>
      <c r="AF208" s="104"/>
      <c r="AG208" s="104"/>
      <c r="AH208" s="104"/>
      <c r="AI208" s="104"/>
      <c r="AJ208" s="104"/>
      <c r="AK208" s="104"/>
      <c r="AL208" s="104"/>
      <c r="AM208" s="104"/>
      <c r="AN208" s="104"/>
      <c r="AO208" s="104"/>
      <c r="AP208" s="104"/>
      <c r="AQ208" s="104"/>
      <c r="AR208" s="104"/>
      <c r="AS208" s="104"/>
      <c r="AT208" s="104"/>
      <c r="AU208" s="104"/>
      <c r="AV208" s="104"/>
      <c r="AW208" s="104"/>
      <c r="AX208" s="104"/>
      <c r="AY208" s="104"/>
      <c r="AZ208" s="104"/>
      <c r="BA208" s="104"/>
      <c r="BB208" s="104"/>
      <c r="BC208" s="104"/>
      <c r="BD208" s="104"/>
      <c r="BE208" s="104"/>
      <c r="BF208" s="104"/>
      <c r="BG208" s="104"/>
      <c r="BH208" s="104"/>
      <c r="BI208" s="104"/>
      <c r="BJ208" s="104"/>
      <c r="BK208" s="104"/>
      <c r="BL208" s="104"/>
      <c r="BM208" s="104"/>
      <c r="BN208" s="104"/>
      <c r="BO208" s="104"/>
      <c r="BP208" s="104"/>
      <c r="BQ208" s="104"/>
    </row>
    <row r="209" spans="2:69">
      <c r="B209" s="104"/>
      <c r="C209" s="155"/>
      <c r="D209" s="104"/>
      <c r="E209" s="104"/>
      <c r="F209" s="104"/>
      <c r="G209" s="104"/>
      <c r="H209" s="104"/>
      <c r="I209" s="104"/>
      <c r="J209" s="104"/>
      <c r="K209" s="104"/>
      <c r="L209" s="104"/>
      <c r="M209" s="147"/>
      <c r="N209" s="104"/>
      <c r="O209" s="104"/>
      <c r="P209" s="104"/>
      <c r="Q209" s="104"/>
      <c r="R209" s="104"/>
      <c r="S209" s="104"/>
      <c r="T209" s="104"/>
      <c r="U209" s="104"/>
      <c r="V209" s="104"/>
      <c r="W209" s="104"/>
      <c r="X209" s="104"/>
      <c r="Y209" s="104"/>
      <c r="Z209" s="104"/>
      <c r="AA209" s="104"/>
      <c r="AB209" s="10"/>
      <c r="AC209" s="104"/>
      <c r="AD209" s="10"/>
      <c r="AE209" s="147"/>
      <c r="AF209" s="104"/>
      <c r="AG209" s="104"/>
      <c r="AH209" s="104"/>
      <c r="AI209" s="104"/>
      <c r="AJ209" s="104"/>
      <c r="AK209" s="104"/>
      <c r="AL209" s="104"/>
      <c r="AM209" s="104"/>
      <c r="AN209" s="104"/>
      <c r="AO209" s="104"/>
      <c r="AP209" s="104"/>
      <c r="AQ209" s="104"/>
      <c r="AR209" s="104"/>
      <c r="AS209" s="104"/>
      <c r="AT209" s="104"/>
      <c r="AU209" s="104"/>
      <c r="AV209" s="104"/>
      <c r="AW209" s="104"/>
      <c r="AX209" s="104"/>
      <c r="AY209" s="104"/>
      <c r="AZ209" s="104"/>
      <c r="BA209" s="104"/>
      <c r="BB209" s="104"/>
      <c r="BC209" s="104"/>
      <c r="BD209" s="104"/>
      <c r="BE209" s="104"/>
      <c r="BF209" s="104"/>
      <c r="BG209" s="104"/>
      <c r="BH209" s="104"/>
      <c r="BI209" s="104"/>
      <c r="BJ209" s="104"/>
      <c r="BK209" s="104"/>
      <c r="BL209" s="104"/>
      <c r="BM209" s="104"/>
      <c r="BN209" s="104"/>
      <c r="BO209" s="104"/>
      <c r="BP209" s="104"/>
      <c r="BQ209" s="104"/>
    </row>
    <row r="210" spans="2:69">
      <c r="B210" s="104"/>
      <c r="C210" s="155"/>
      <c r="D210" s="104"/>
      <c r="E210" s="104"/>
      <c r="F210" s="104"/>
      <c r="G210" s="104"/>
      <c r="H210" s="104"/>
      <c r="I210" s="104"/>
      <c r="J210" s="104"/>
      <c r="K210" s="104"/>
      <c r="L210" s="104"/>
      <c r="M210" s="147"/>
      <c r="N210" s="104"/>
      <c r="O210" s="104"/>
      <c r="P210" s="104"/>
      <c r="Q210" s="104"/>
      <c r="R210" s="104"/>
      <c r="S210" s="104"/>
      <c r="T210" s="104"/>
      <c r="U210" s="104"/>
      <c r="V210" s="104"/>
      <c r="W210" s="104"/>
      <c r="X210" s="104"/>
      <c r="Y210" s="104"/>
      <c r="Z210" s="104"/>
      <c r="AA210" s="104"/>
      <c r="AB210" s="10"/>
      <c r="AC210" s="104"/>
      <c r="AD210" s="10"/>
      <c r="AE210" s="147"/>
      <c r="AF210" s="104"/>
      <c r="AG210" s="104"/>
      <c r="AH210" s="104"/>
      <c r="AI210" s="104"/>
      <c r="AJ210" s="104"/>
      <c r="AK210" s="104"/>
      <c r="AL210" s="104"/>
      <c r="AM210" s="104"/>
      <c r="AN210" s="104"/>
      <c r="AO210" s="104"/>
      <c r="AP210" s="104"/>
      <c r="AQ210" s="104"/>
      <c r="AR210" s="104"/>
      <c r="AS210" s="104"/>
      <c r="AT210" s="104"/>
      <c r="AU210" s="104"/>
      <c r="AV210" s="104"/>
      <c r="AW210" s="104"/>
      <c r="AX210" s="104"/>
      <c r="AY210" s="104"/>
      <c r="AZ210" s="104"/>
      <c r="BA210" s="104"/>
      <c r="BB210" s="104"/>
      <c r="BC210" s="104"/>
      <c r="BD210" s="104"/>
      <c r="BE210" s="104"/>
      <c r="BF210" s="104"/>
      <c r="BG210" s="104"/>
      <c r="BH210" s="104"/>
      <c r="BI210" s="104"/>
      <c r="BJ210" s="104"/>
      <c r="BK210" s="104"/>
      <c r="BL210" s="104"/>
      <c r="BM210" s="104"/>
      <c r="BN210" s="104"/>
      <c r="BO210" s="104"/>
      <c r="BP210" s="104"/>
      <c r="BQ210" s="104"/>
    </row>
    <row r="211" spans="2:69">
      <c r="B211" s="104"/>
      <c r="C211" s="155"/>
      <c r="D211" s="104"/>
      <c r="E211" s="104"/>
      <c r="F211" s="104"/>
      <c r="G211" s="104"/>
      <c r="H211" s="104"/>
      <c r="I211" s="104"/>
      <c r="J211" s="104"/>
      <c r="K211" s="104"/>
      <c r="L211" s="104"/>
      <c r="M211" s="147"/>
      <c r="N211" s="104"/>
      <c r="O211" s="104"/>
      <c r="P211" s="104"/>
      <c r="Q211" s="104"/>
      <c r="R211" s="104"/>
      <c r="S211" s="104"/>
      <c r="T211" s="104"/>
      <c r="U211" s="104"/>
      <c r="V211" s="104"/>
      <c r="W211" s="104"/>
      <c r="X211" s="104"/>
      <c r="Y211" s="104"/>
      <c r="Z211" s="104"/>
      <c r="AA211" s="104"/>
      <c r="AB211" s="10"/>
      <c r="AC211" s="104"/>
      <c r="AD211" s="10"/>
      <c r="AE211" s="147"/>
      <c r="AF211" s="104"/>
      <c r="AG211" s="104"/>
      <c r="AH211" s="104"/>
      <c r="AI211" s="104"/>
      <c r="AJ211" s="104"/>
      <c r="AK211" s="104"/>
      <c r="AL211" s="104"/>
      <c r="AM211" s="104"/>
      <c r="AN211" s="104"/>
      <c r="AO211" s="104"/>
      <c r="AP211" s="104"/>
      <c r="AQ211" s="104"/>
      <c r="AR211" s="104"/>
      <c r="AS211" s="104"/>
      <c r="AT211" s="104"/>
      <c r="AU211" s="104"/>
      <c r="AV211" s="104"/>
      <c r="AW211" s="104"/>
      <c r="AX211" s="104"/>
      <c r="AY211" s="104"/>
      <c r="AZ211" s="104"/>
      <c r="BA211" s="104"/>
      <c r="BB211" s="104"/>
      <c r="BC211" s="104"/>
      <c r="BD211" s="104"/>
      <c r="BE211" s="104"/>
      <c r="BF211" s="104"/>
      <c r="BG211" s="104"/>
      <c r="BH211" s="104"/>
      <c r="BI211" s="104"/>
      <c r="BJ211" s="104"/>
      <c r="BK211" s="104"/>
      <c r="BL211" s="104"/>
      <c r="BM211" s="104"/>
      <c r="BN211" s="104"/>
      <c r="BO211" s="104"/>
      <c r="BP211" s="104"/>
      <c r="BQ211" s="104"/>
    </row>
    <row r="212" spans="2:69">
      <c r="B212" s="104"/>
      <c r="C212" s="155"/>
      <c r="D212" s="104"/>
      <c r="E212" s="104"/>
      <c r="F212" s="104"/>
      <c r="G212" s="104"/>
      <c r="H212" s="104"/>
      <c r="I212" s="104"/>
      <c r="J212" s="104"/>
      <c r="K212" s="104"/>
      <c r="L212" s="104"/>
      <c r="M212" s="147"/>
      <c r="N212" s="104"/>
      <c r="O212" s="104"/>
      <c r="P212" s="104"/>
      <c r="Q212" s="104"/>
      <c r="R212" s="104"/>
      <c r="S212" s="104"/>
      <c r="T212" s="104"/>
      <c r="U212" s="104"/>
      <c r="V212" s="104"/>
      <c r="W212" s="104"/>
      <c r="X212" s="104"/>
      <c r="Y212" s="104"/>
      <c r="Z212" s="104"/>
      <c r="AA212" s="104"/>
      <c r="AB212" s="10"/>
      <c r="AC212" s="104"/>
      <c r="AD212" s="10"/>
      <c r="AE212" s="147"/>
      <c r="AF212" s="104"/>
      <c r="AG212" s="104"/>
      <c r="AH212" s="104"/>
      <c r="AI212" s="104"/>
      <c r="AJ212" s="104"/>
      <c r="AK212" s="104"/>
      <c r="AL212" s="104"/>
      <c r="AM212" s="104"/>
      <c r="AN212" s="104"/>
      <c r="AO212" s="104"/>
      <c r="AP212" s="104"/>
      <c r="AQ212" s="104"/>
      <c r="AR212" s="104"/>
      <c r="AS212" s="104"/>
      <c r="AT212" s="104"/>
      <c r="AU212" s="104"/>
      <c r="AV212" s="104"/>
      <c r="AW212" s="104"/>
      <c r="AX212" s="104"/>
      <c r="AY212" s="104"/>
      <c r="AZ212" s="104"/>
      <c r="BA212" s="104"/>
      <c r="BB212" s="104"/>
      <c r="BC212" s="104"/>
      <c r="BD212" s="104"/>
      <c r="BE212" s="104"/>
      <c r="BF212" s="104"/>
      <c r="BG212" s="104"/>
      <c r="BH212" s="104"/>
      <c r="BI212" s="104"/>
      <c r="BJ212" s="104"/>
      <c r="BK212" s="104"/>
      <c r="BL212" s="104"/>
      <c r="BM212" s="104"/>
      <c r="BN212" s="104"/>
      <c r="BO212" s="104"/>
      <c r="BP212" s="104"/>
      <c r="BQ212" s="104"/>
    </row>
    <row r="213" spans="2:69">
      <c r="B213" s="104"/>
      <c r="C213" s="155"/>
      <c r="D213" s="104"/>
      <c r="E213" s="104"/>
      <c r="F213" s="104"/>
      <c r="G213" s="104"/>
      <c r="H213" s="104"/>
      <c r="I213" s="104"/>
      <c r="J213" s="104"/>
      <c r="K213" s="104"/>
      <c r="L213" s="104"/>
      <c r="M213" s="147"/>
      <c r="N213" s="104"/>
      <c r="O213" s="104"/>
      <c r="P213" s="104"/>
      <c r="Q213" s="104"/>
      <c r="R213" s="104"/>
      <c r="S213" s="104"/>
      <c r="T213" s="104"/>
      <c r="U213" s="104"/>
      <c r="V213" s="104"/>
      <c r="W213" s="104"/>
      <c r="X213" s="104"/>
      <c r="Y213" s="104"/>
      <c r="Z213" s="104"/>
      <c r="AA213" s="104"/>
      <c r="AB213" s="10"/>
      <c r="AC213" s="104"/>
      <c r="AD213" s="10"/>
      <c r="AE213" s="147"/>
      <c r="AF213" s="104"/>
      <c r="AG213" s="104"/>
      <c r="AH213" s="104"/>
      <c r="AI213" s="104"/>
      <c r="AJ213" s="104"/>
      <c r="AK213" s="104"/>
      <c r="AL213" s="104"/>
      <c r="AM213" s="104"/>
      <c r="AN213" s="104"/>
      <c r="AO213" s="104"/>
      <c r="AP213" s="104"/>
      <c r="AQ213" s="104"/>
      <c r="AR213" s="104"/>
      <c r="AS213" s="104"/>
      <c r="AT213" s="104"/>
      <c r="AU213" s="104"/>
      <c r="AV213" s="104"/>
      <c r="AW213" s="104"/>
      <c r="AX213" s="104"/>
      <c r="AY213" s="104"/>
      <c r="AZ213" s="104"/>
      <c r="BA213" s="104"/>
      <c r="BB213" s="104"/>
      <c r="BC213" s="104"/>
      <c r="BD213" s="104"/>
      <c r="BE213" s="104"/>
      <c r="BF213" s="104"/>
      <c r="BG213" s="104"/>
      <c r="BH213" s="104"/>
      <c r="BI213" s="104"/>
      <c r="BJ213" s="104"/>
      <c r="BK213" s="104"/>
      <c r="BL213" s="104"/>
      <c r="BM213" s="104"/>
      <c r="BN213" s="104"/>
      <c r="BO213" s="104"/>
      <c r="BP213" s="104"/>
      <c r="BQ213" s="104"/>
    </row>
    <row r="214" spans="2:69">
      <c r="B214" s="104"/>
      <c r="C214" s="155"/>
      <c r="D214" s="104"/>
      <c r="E214" s="104"/>
      <c r="F214" s="104"/>
      <c r="G214" s="104"/>
      <c r="H214" s="104"/>
      <c r="I214" s="104"/>
      <c r="J214" s="104"/>
      <c r="K214" s="104"/>
      <c r="L214" s="104"/>
      <c r="M214" s="147"/>
      <c r="N214" s="104"/>
      <c r="O214" s="104"/>
      <c r="P214" s="104"/>
      <c r="Q214" s="104"/>
      <c r="R214" s="104"/>
      <c r="S214" s="104"/>
      <c r="T214" s="104"/>
      <c r="U214" s="104"/>
      <c r="V214" s="104"/>
      <c r="W214" s="104"/>
      <c r="X214" s="104"/>
      <c r="Y214" s="104"/>
      <c r="Z214" s="104"/>
      <c r="AA214" s="104"/>
      <c r="AB214" s="10"/>
      <c r="AC214" s="104"/>
      <c r="AD214" s="10"/>
      <c r="AE214" s="147"/>
      <c r="AF214" s="104"/>
      <c r="AG214" s="104"/>
      <c r="AH214" s="104"/>
      <c r="AI214" s="104"/>
      <c r="AJ214" s="104"/>
      <c r="AK214" s="104"/>
      <c r="AL214" s="104"/>
      <c r="AM214" s="104"/>
      <c r="AN214" s="104"/>
      <c r="AO214" s="104"/>
      <c r="AP214" s="104"/>
      <c r="AQ214" s="104"/>
      <c r="AR214" s="104"/>
      <c r="AS214" s="104"/>
      <c r="AT214" s="104"/>
      <c r="AU214" s="104"/>
      <c r="AV214" s="104"/>
      <c r="AW214" s="104"/>
      <c r="AX214" s="104"/>
      <c r="AY214" s="104"/>
      <c r="AZ214" s="104"/>
      <c r="BA214" s="104"/>
      <c r="BB214" s="104"/>
      <c r="BC214" s="104"/>
      <c r="BD214" s="104"/>
      <c r="BE214" s="104"/>
      <c r="BF214" s="104"/>
      <c r="BG214" s="104"/>
      <c r="BH214" s="104"/>
      <c r="BI214" s="104"/>
      <c r="BJ214" s="104"/>
      <c r="BK214" s="104"/>
      <c r="BL214" s="104"/>
      <c r="BM214" s="104"/>
      <c r="BN214" s="104"/>
      <c r="BO214" s="104"/>
      <c r="BP214" s="104"/>
      <c r="BQ214" s="104"/>
    </row>
    <row r="215" spans="2:69">
      <c r="B215" s="104"/>
      <c r="C215" s="155"/>
      <c r="D215" s="104"/>
      <c r="E215" s="104"/>
      <c r="F215" s="104"/>
      <c r="G215" s="104"/>
      <c r="H215" s="104"/>
      <c r="I215" s="104"/>
      <c r="J215" s="104"/>
      <c r="K215" s="104"/>
      <c r="L215" s="104"/>
      <c r="M215" s="147"/>
      <c r="N215" s="104"/>
      <c r="O215" s="104"/>
      <c r="P215" s="104"/>
      <c r="Q215" s="104"/>
      <c r="R215" s="104"/>
      <c r="S215" s="104"/>
      <c r="T215" s="104"/>
      <c r="U215" s="104"/>
      <c r="V215" s="104"/>
      <c r="W215" s="104"/>
      <c r="X215" s="104"/>
      <c r="Y215" s="104"/>
      <c r="Z215" s="104"/>
      <c r="AA215" s="104"/>
      <c r="AB215" s="10"/>
      <c r="AC215" s="104"/>
      <c r="AD215" s="10"/>
      <c r="AE215" s="147"/>
      <c r="AF215" s="104"/>
      <c r="AG215" s="104"/>
      <c r="AH215" s="104"/>
      <c r="AI215" s="104"/>
      <c r="AJ215" s="104"/>
      <c r="AK215" s="104"/>
      <c r="AL215" s="104"/>
      <c r="AM215" s="104"/>
      <c r="AN215" s="104"/>
      <c r="AO215" s="104"/>
      <c r="AP215" s="104"/>
      <c r="AQ215" s="104"/>
      <c r="AR215" s="104"/>
      <c r="AS215" s="104"/>
      <c r="AT215" s="104"/>
      <c r="AU215" s="104"/>
      <c r="AV215" s="104"/>
      <c r="AW215" s="104"/>
      <c r="AX215" s="104"/>
      <c r="AY215" s="104"/>
      <c r="AZ215" s="104"/>
      <c r="BA215" s="104"/>
      <c r="BB215" s="104"/>
      <c r="BC215" s="104"/>
      <c r="BD215" s="104"/>
      <c r="BE215" s="104"/>
      <c r="BF215" s="104"/>
      <c r="BG215" s="104"/>
      <c r="BH215" s="104"/>
      <c r="BI215" s="104"/>
      <c r="BJ215" s="104"/>
      <c r="BK215" s="104"/>
      <c r="BL215" s="104"/>
      <c r="BM215" s="104"/>
      <c r="BN215" s="104"/>
      <c r="BO215" s="104"/>
      <c r="BP215" s="104"/>
      <c r="BQ215" s="104"/>
    </row>
    <row r="216" spans="2:69">
      <c r="B216" s="104"/>
      <c r="C216" s="155"/>
      <c r="D216" s="104"/>
      <c r="E216" s="104"/>
      <c r="F216" s="104"/>
      <c r="G216" s="104"/>
      <c r="H216" s="104"/>
      <c r="I216" s="104"/>
      <c r="J216" s="104"/>
      <c r="K216" s="104"/>
      <c r="L216" s="104"/>
      <c r="M216" s="147"/>
      <c r="N216" s="104"/>
      <c r="O216" s="104"/>
      <c r="P216" s="104"/>
      <c r="Q216" s="104"/>
      <c r="R216" s="104"/>
      <c r="S216" s="104"/>
      <c r="T216" s="104"/>
      <c r="U216" s="104"/>
      <c r="V216" s="104"/>
      <c r="W216" s="104"/>
      <c r="X216" s="104"/>
      <c r="Y216" s="104"/>
      <c r="Z216" s="104"/>
      <c r="AA216" s="104"/>
      <c r="AB216" s="10"/>
      <c r="AC216" s="104"/>
      <c r="AD216" s="10"/>
      <c r="AE216" s="147"/>
      <c r="AF216" s="104"/>
      <c r="AG216" s="104"/>
      <c r="AH216" s="104"/>
      <c r="AI216" s="104"/>
      <c r="AJ216" s="104"/>
      <c r="AK216" s="104"/>
      <c r="AL216" s="104"/>
      <c r="AM216" s="104"/>
      <c r="AN216" s="104"/>
      <c r="AO216" s="104"/>
      <c r="AP216" s="104"/>
      <c r="AQ216" s="104"/>
      <c r="AR216" s="104"/>
      <c r="AS216" s="104"/>
      <c r="AT216" s="104"/>
      <c r="AU216" s="104"/>
      <c r="AV216" s="104"/>
      <c r="AW216" s="104"/>
      <c r="AX216" s="104"/>
      <c r="AY216" s="104"/>
      <c r="AZ216" s="104"/>
      <c r="BA216" s="104"/>
      <c r="BB216" s="104"/>
      <c r="BC216" s="104"/>
      <c r="BD216" s="104"/>
      <c r="BE216" s="104"/>
      <c r="BF216" s="104"/>
      <c r="BG216" s="104"/>
      <c r="BH216" s="104"/>
      <c r="BI216" s="104"/>
      <c r="BJ216" s="104"/>
      <c r="BK216" s="104"/>
      <c r="BL216" s="104"/>
      <c r="BM216" s="104"/>
      <c r="BN216" s="104"/>
      <c r="BO216" s="104"/>
      <c r="BP216" s="104"/>
      <c r="BQ216" s="104"/>
    </row>
    <row r="217" spans="2:69">
      <c r="B217" s="104"/>
      <c r="C217" s="155"/>
      <c r="D217" s="104"/>
      <c r="E217" s="104"/>
      <c r="F217" s="104"/>
      <c r="G217" s="104"/>
      <c r="H217" s="104"/>
      <c r="I217" s="104"/>
      <c r="J217" s="104"/>
      <c r="K217" s="104"/>
      <c r="L217" s="104"/>
      <c r="M217" s="147"/>
      <c r="N217" s="104"/>
      <c r="O217" s="104"/>
      <c r="P217" s="104"/>
      <c r="Q217" s="104"/>
      <c r="R217" s="104"/>
      <c r="S217" s="104"/>
      <c r="T217" s="104"/>
      <c r="U217" s="104"/>
      <c r="V217" s="104"/>
      <c r="W217" s="104"/>
      <c r="X217" s="104"/>
      <c r="Y217" s="104"/>
      <c r="Z217" s="104"/>
      <c r="AA217" s="104"/>
      <c r="AB217" s="10"/>
      <c r="AC217" s="104"/>
      <c r="AD217" s="10"/>
      <c r="AE217" s="147"/>
      <c r="AF217" s="104"/>
      <c r="AG217" s="104"/>
      <c r="AH217" s="104"/>
      <c r="AI217" s="104"/>
      <c r="AJ217" s="104"/>
      <c r="AK217" s="104"/>
      <c r="AL217" s="104"/>
      <c r="AM217" s="104"/>
      <c r="AN217" s="104"/>
      <c r="AO217" s="104"/>
      <c r="AP217" s="104"/>
      <c r="AQ217" s="104"/>
      <c r="AR217" s="104"/>
      <c r="AS217" s="104"/>
      <c r="AT217" s="104"/>
      <c r="AU217" s="104"/>
      <c r="AV217" s="104"/>
      <c r="AW217" s="104"/>
      <c r="AX217" s="104"/>
      <c r="AY217" s="104"/>
      <c r="AZ217" s="104"/>
      <c r="BA217" s="104"/>
      <c r="BB217" s="104"/>
      <c r="BC217" s="104"/>
      <c r="BD217" s="104"/>
      <c r="BE217" s="104"/>
      <c r="BF217" s="104"/>
      <c r="BG217" s="104"/>
      <c r="BH217" s="104"/>
      <c r="BI217" s="104"/>
      <c r="BJ217" s="104"/>
      <c r="BK217" s="104"/>
      <c r="BL217" s="104"/>
      <c r="BM217" s="104"/>
      <c r="BN217" s="104"/>
      <c r="BO217" s="104"/>
      <c r="BP217" s="104"/>
      <c r="BQ217" s="104"/>
    </row>
    <row r="218" spans="2:69">
      <c r="B218" s="104"/>
      <c r="C218" s="155"/>
      <c r="D218" s="104"/>
      <c r="E218" s="104"/>
      <c r="F218" s="104"/>
      <c r="G218" s="104"/>
      <c r="H218" s="104"/>
      <c r="I218" s="104"/>
      <c r="J218" s="104"/>
      <c r="K218" s="104"/>
      <c r="L218" s="104"/>
      <c r="M218" s="147"/>
      <c r="N218" s="104"/>
      <c r="O218" s="104"/>
      <c r="P218" s="104"/>
      <c r="Q218" s="104"/>
      <c r="R218" s="104"/>
      <c r="S218" s="104"/>
      <c r="T218" s="104"/>
      <c r="U218" s="104"/>
      <c r="V218" s="104"/>
      <c r="W218" s="104"/>
      <c r="X218" s="104"/>
      <c r="Y218" s="104"/>
      <c r="Z218" s="104"/>
      <c r="AA218" s="104"/>
      <c r="AB218" s="10"/>
      <c r="AC218" s="104"/>
      <c r="AD218" s="10"/>
      <c r="AE218" s="147"/>
      <c r="AF218" s="104"/>
      <c r="AG218" s="104"/>
      <c r="AH218" s="104"/>
      <c r="AI218" s="104"/>
      <c r="AJ218" s="104"/>
      <c r="AK218" s="104"/>
      <c r="AL218" s="104"/>
      <c r="AM218" s="104"/>
      <c r="AN218" s="104"/>
      <c r="AO218" s="104"/>
      <c r="AP218" s="104"/>
      <c r="AQ218" s="104"/>
      <c r="AR218" s="104"/>
      <c r="AS218" s="104"/>
      <c r="AT218" s="104"/>
      <c r="AU218" s="104"/>
      <c r="AV218" s="104"/>
      <c r="AW218" s="104"/>
      <c r="AX218" s="104"/>
      <c r="AY218" s="104"/>
      <c r="AZ218" s="104"/>
      <c r="BA218" s="104"/>
      <c r="BB218" s="104"/>
      <c r="BC218" s="104"/>
      <c r="BD218" s="104"/>
      <c r="BE218" s="104"/>
      <c r="BF218" s="104"/>
      <c r="BG218" s="104"/>
      <c r="BH218" s="104"/>
      <c r="BI218" s="104"/>
      <c r="BJ218" s="104"/>
      <c r="BK218" s="104"/>
      <c r="BL218" s="104"/>
      <c r="BM218" s="104"/>
      <c r="BN218" s="104"/>
      <c r="BO218" s="104"/>
      <c r="BP218" s="104"/>
      <c r="BQ218" s="104"/>
    </row>
    <row r="219" spans="2:69">
      <c r="B219" s="104"/>
      <c r="C219" s="155"/>
      <c r="D219" s="104"/>
      <c r="E219" s="104"/>
      <c r="F219" s="104"/>
      <c r="G219" s="104"/>
      <c r="H219" s="104"/>
      <c r="I219" s="104"/>
      <c r="J219" s="104"/>
      <c r="K219" s="104"/>
      <c r="L219" s="104"/>
      <c r="M219" s="147"/>
      <c r="N219" s="104"/>
      <c r="O219" s="104"/>
      <c r="P219" s="104"/>
      <c r="Q219" s="104"/>
      <c r="R219" s="104"/>
      <c r="S219" s="104"/>
      <c r="T219" s="104"/>
      <c r="U219" s="104"/>
      <c r="V219" s="104"/>
      <c r="W219" s="104"/>
      <c r="X219" s="104"/>
      <c r="Y219" s="104"/>
      <c r="Z219" s="104"/>
      <c r="AA219" s="104"/>
      <c r="AB219" s="10"/>
      <c r="AC219" s="104"/>
      <c r="AD219" s="10"/>
      <c r="AE219" s="147"/>
      <c r="AF219" s="104"/>
      <c r="AG219" s="104"/>
      <c r="AH219" s="104"/>
      <c r="AI219" s="104"/>
      <c r="AJ219" s="104"/>
      <c r="AK219" s="104"/>
      <c r="AL219" s="104"/>
      <c r="AM219" s="104"/>
      <c r="AN219" s="104"/>
      <c r="AO219" s="104"/>
      <c r="AP219" s="104"/>
      <c r="AQ219" s="104"/>
      <c r="AR219" s="104"/>
      <c r="AS219" s="104"/>
      <c r="AT219" s="104"/>
      <c r="AU219" s="104"/>
      <c r="AV219" s="104"/>
      <c r="AW219" s="104"/>
      <c r="AX219" s="104"/>
      <c r="AY219" s="104"/>
      <c r="AZ219" s="104"/>
      <c r="BA219" s="104"/>
      <c r="BB219" s="104"/>
      <c r="BC219" s="104"/>
      <c r="BD219" s="104"/>
      <c r="BE219" s="104"/>
      <c r="BF219" s="104"/>
      <c r="BG219" s="104"/>
      <c r="BH219" s="104"/>
      <c r="BI219" s="104"/>
      <c r="BJ219" s="104"/>
      <c r="BK219" s="104"/>
      <c r="BL219" s="104"/>
      <c r="BM219" s="104"/>
      <c r="BN219" s="104"/>
      <c r="BO219" s="104"/>
      <c r="BP219" s="104"/>
      <c r="BQ219" s="104"/>
    </row>
    <row r="220" spans="2:69">
      <c r="B220" s="104"/>
      <c r="C220" s="155"/>
      <c r="D220" s="104"/>
      <c r="E220" s="104"/>
      <c r="F220" s="104"/>
      <c r="G220" s="104"/>
      <c r="H220" s="104"/>
      <c r="I220" s="104"/>
      <c r="J220" s="104"/>
      <c r="K220" s="104"/>
      <c r="L220" s="104"/>
      <c r="M220" s="147"/>
      <c r="N220" s="104"/>
      <c r="O220" s="104"/>
      <c r="P220" s="104"/>
      <c r="Q220" s="104"/>
      <c r="R220" s="104"/>
      <c r="S220" s="104"/>
      <c r="T220" s="104"/>
      <c r="U220" s="104"/>
      <c r="V220" s="104"/>
      <c r="W220" s="104"/>
      <c r="X220" s="104"/>
      <c r="Y220" s="104"/>
      <c r="Z220" s="104"/>
      <c r="AA220" s="104"/>
      <c r="AB220" s="10"/>
      <c r="AC220" s="104"/>
      <c r="AD220" s="10"/>
      <c r="AE220" s="147"/>
      <c r="AF220" s="104"/>
      <c r="AG220" s="104"/>
      <c r="AH220" s="104"/>
      <c r="AI220" s="104"/>
      <c r="AJ220" s="104"/>
      <c r="AK220" s="104"/>
      <c r="AL220" s="104"/>
      <c r="AM220" s="104"/>
      <c r="AN220" s="104"/>
      <c r="AO220" s="104"/>
      <c r="AP220" s="104"/>
      <c r="AQ220" s="104"/>
      <c r="AR220" s="104"/>
      <c r="AS220" s="104"/>
      <c r="AT220" s="104"/>
      <c r="AU220" s="104"/>
      <c r="AV220" s="104"/>
      <c r="AW220" s="104"/>
      <c r="AX220" s="104"/>
      <c r="AY220" s="104"/>
      <c r="AZ220" s="104"/>
      <c r="BA220" s="104"/>
      <c r="BB220" s="104"/>
      <c r="BC220" s="104"/>
      <c r="BD220" s="104"/>
      <c r="BE220" s="104"/>
      <c r="BF220" s="104"/>
      <c r="BG220" s="104"/>
      <c r="BH220" s="104"/>
      <c r="BI220" s="104"/>
      <c r="BJ220" s="104"/>
      <c r="BK220" s="104"/>
      <c r="BL220" s="104"/>
      <c r="BM220" s="104"/>
      <c r="BN220" s="104"/>
      <c r="BO220" s="104"/>
      <c r="BP220" s="104"/>
      <c r="BQ220" s="104"/>
    </row>
    <row r="221" spans="2:69">
      <c r="B221" s="104"/>
      <c r="C221" s="155"/>
      <c r="D221" s="104"/>
      <c r="E221" s="104"/>
      <c r="F221" s="104"/>
      <c r="G221" s="104"/>
      <c r="H221" s="104"/>
      <c r="I221" s="104"/>
      <c r="J221" s="104"/>
      <c r="K221" s="104"/>
      <c r="L221" s="104"/>
      <c r="M221" s="147"/>
      <c r="N221" s="104"/>
      <c r="O221" s="104"/>
      <c r="P221" s="104"/>
      <c r="Q221" s="104"/>
      <c r="R221" s="104"/>
      <c r="S221" s="104"/>
      <c r="T221" s="104"/>
      <c r="U221" s="104"/>
      <c r="V221" s="104"/>
      <c r="W221" s="104"/>
      <c r="X221" s="104"/>
      <c r="Y221" s="104"/>
      <c r="Z221" s="104"/>
      <c r="AA221" s="104"/>
      <c r="AB221" s="10"/>
      <c r="AC221" s="104"/>
      <c r="AD221" s="10"/>
      <c r="AE221" s="147"/>
      <c r="AF221" s="104"/>
      <c r="AG221" s="104"/>
      <c r="AH221" s="104"/>
      <c r="AI221" s="104"/>
      <c r="AJ221" s="104"/>
      <c r="AK221" s="104"/>
      <c r="AL221" s="104"/>
      <c r="AM221" s="104"/>
      <c r="AN221" s="104"/>
      <c r="AO221" s="104"/>
      <c r="AP221" s="104"/>
      <c r="AQ221" s="104"/>
      <c r="AR221" s="104"/>
      <c r="AS221" s="104"/>
      <c r="AT221" s="104"/>
      <c r="AU221" s="104"/>
      <c r="AV221" s="104"/>
      <c r="AW221" s="104"/>
      <c r="AX221" s="104"/>
      <c r="AY221" s="104"/>
      <c r="AZ221" s="104"/>
      <c r="BA221" s="104"/>
      <c r="BB221" s="104"/>
      <c r="BC221" s="104"/>
      <c r="BD221" s="104"/>
      <c r="BE221" s="104"/>
      <c r="BF221" s="104"/>
      <c r="BG221" s="104"/>
      <c r="BH221" s="104"/>
      <c r="BI221" s="104"/>
      <c r="BJ221" s="104"/>
      <c r="BK221" s="104"/>
      <c r="BL221" s="104"/>
      <c r="BM221" s="104"/>
      <c r="BN221" s="104"/>
      <c r="BO221" s="104"/>
      <c r="BP221" s="104"/>
      <c r="BQ221" s="104"/>
    </row>
    <row r="222" spans="2:69">
      <c r="B222" s="104"/>
      <c r="C222" s="155"/>
      <c r="D222" s="104"/>
      <c r="E222" s="104"/>
      <c r="F222" s="104"/>
      <c r="G222" s="104"/>
      <c r="H222" s="104"/>
      <c r="I222" s="104"/>
      <c r="J222" s="104"/>
      <c r="K222" s="104"/>
      <c r="L222" s="104"/>
      <c r="M222" s="147"/>
      <c r="N222" s="104"/>
      <c r="O222" s="104"/>
      <c r="P222" s="104"/>
      <c r="Q222" s="104"/>
      <c r="R222" s="104"/>
      <c r="S222" s="104"/>
      <c r="T222" s="104"/>
      <c r="U222" s="104"/>
      <c r="V222" s="104"/>
      <c r="W222" s="104"/>
      <c r="X222" s="104"/>
      <c r="Y222" s="104"/>
      <c r="Z222" s="104"/>
      <c r="AA222" s="104"/>
      <c r="AB222" s="10"/>
      <c r="AC222" s="104"/>
      <c r="AD222" s="10"/>
      <c r="AE222" s="147"/>
      <c r="AF222" s="104"/>
      <c r="AG222" s="104"/>
      <c r="AH222" s="104"/>
      <c r="AI222" s="104"/>
      <c r="AJ222" s="104"/>
      <c r="AK222" s="104"/>
      <c r="AL222" s="104"/>
      <c r="AM222" s="104"/>
      <c r="AN222" s="104"/>
      <c r="AO222" s="104"/>
      <c r="AP222" s="104"/>
      <c r="AQ222" s="104"/>
      <c r="AR222" s="104"/>
      <c r="AS222" s="104"/>
      <c r="AT222" s="104"/>
      <c r="AU222" s="104"/>
      <c r="AV222" s="104"/>
      <c r="AW222" s="104"/>
      <c r="AX222" s="104"/>
      <c r="AY222" s="104"/>
      <c r="AZ222" s="104"/>
      <c r="BA222" s="104"/>
      <c r="BB222" s="104"/>
      <c r="BC222" s="104"/>
      <c r="BD222" s="104"/>
      <c r="BE222" s="104"/>
      <c r="BF222" s="104"/>
      <c r="BG222" s="104"/>
      <c r="BH222" s="104"/>
      <c r="BI222" s="104"/>
      <c r="BJ222" s="104"/>
      <c r="BK222" s="104"/>
      <c r="BL222" s="104"/>
      <c r="BM222" s="104"/>
      <c r="BN222" s="104"/>
      <c r="BO222" s="104"/>
      <c r="BP222" s="104"/>
      <c r="BQ222" s="104"/>
    </row>
    <row r="223" spans="2:69">
      <c r="B223" s="104"/>
      <c r="C223" s="155"/>
      <c r="D223" s="104"/>
      <c r="E223" s="104"/>
      <c r="F223" s="104"/>
      <c r="G223" s="104"/>
      <c r="H223" s="104"/>
      <c r="I223" s="104"/>
      <c r="J223" s="104"/>
      <c r="K223" s="104"/>
      <c r="L223" s="104"/>
      <c r="M223" s="147"/>
      <c r="N223" s="104"/>
      <c r="O223" s="104"/>
      <c r="P223" s="104"/>
      <c r="Q223" s="104"/>
      <c r="R223" s="104"/>
      <c r="S223" s="104"/>
      <c r="T223" s="104"/>
      <c r="U223" s="104"/>
      <c r="V223" s="104"/>
      <c r="W223" s="104"/>
      <c r="X223" s="104"/>
      <c r="Y223" s="104"/>
      <c r="Z223" s="104"/>
      <c r="AA223" s="104"/>
      <c r="AB223" s="10"/>
      <c r="AC223" s="104"/>
      <c r="AD223" s="10"/>
      <c r="AE223" s="147"/>
      <c r="AF223" s="104"/>
      <c r="AG223" s="104"/>
      <c r="AH223" s="104"/>
      <c r="AI223" s="104"/>
      <c r="AJ223" s="104"/>
      <c r="AK223" s="104"/>
      <c r="AL223" s="104"/>
      <c r="AM223" s="104"/>
      <c r="AN223" s="104"/>
      <c r="AO223" s="104"/>
      <c r="AP223" s="104"/>
      <c r="AQ223" s="104"/>
      <c r="AR223" s="104"/>
      <c r="AS223" s="104"/>
      <c r="AT223" s="104"/>
      <c r="AU223" s="104"/>
      <c r="AV223" s="104"/>
      <c r="AW223" s="104"/>
      <c r="AX223" s="104"/>
      <c r="AY223" s="104"/>
      <c r="AZ223" s="104"/>
      <c r="BA223" s="104"/>
      <c r="BB223" s="104"/>
      <c r="BC223" s="104"/>
      <c r="BD223" s="104"/>
      <c r="BE223" s="104"/>
      <c r="BF223" s="104"/>
      <c r="BG223" s="104"/>
      <c r="BH223" s="104"/>
      <c r="BI223" s="104"/>
      <c r="BJ223" s="104"/>
      <c r="BK223" s="104"/>
      <c r="BL223" s="104"/>
      <c r="BM223" s="104"/>
      <c r="BN223" s="104"/>
      <c r="BO223" s="104"/>
      <c r="BP223" s="104"/>
      <c r="BQ223" s="104"/>
    </row>
    <row r="224" spans="2:69">
      <c r="B224" s="104"/>
      <c r="C224" s="155"/>
      <c r="D224" s="104"/>
      <c r="E224" s="104"/>
      <c r="F224" s="104"/>
      <c r="G224" s="104"/>
      <c r="H224" s="104"/>
      <c r="I224" s="104"/>
      <c r="J224" s="104"/>
      <c r="K224" s="104"/>
      <c r="L224" s="104"/>
      <c r="M224" s="147"/>
      <c r="N224" s="104"/>
      <c r="O224" s="104"/>
      <c r="P224" s="104"/>
      <c r="Q224" s="104"/>
      <c r="R224" s="104"/>
      <c r="S224" s="104"/>
      <c r="T224" s="104"/>
      <c r="U224" s="104"/>
      <c r="V224" s="104"/>
      <c r="W224" s="104"/>
      <c r="X224" s="104"/>
      <c r="Y224" s="104"/>
      <c r="Z224" s="104"/>
      <c r="AA224" s="104"/>
      <c r="AB224" s="10"/>
      <c r="AC224" s="104"/>
      <c r="AD224" s="10"/>
      <c r="AE224" s="147"/>
      <c r="AF224" s="104"/>
      <c r="AG224" s="104"/>
      <c r="AH224" s="104"/>
      <c r="AI224" s="104"/>
      <c r="AJ224" s="104"/>
      <c r="AK224" s="104"/>
      <c r="AL224" s="104"/>
      <c r="AM224" s="104"/>
      <c r="AN224" s="104"/>
      <c r="AO224" s="104"/>
      <c r="AP224" s="104"/>
      <c r="AQ224" s="104"/>
      <c r="AR224" s="104"/>
      <c r="AS224" s="104"/>
      <c r="AT224" s="104"/>
      <c r="AU224" s="104"/>
      <c r="AV224" s="104"/>
      <c r="AW224" s="104"/>
      <c r="AX224" s="104"/>
      <c r="AY224" s="104"/>
      <c r="AZ224" s="104"/>
      <c r="BA224" s="104"/>
      <c r="BB224" s="104"/>
      <c r="BC224" s="104"/>
      <c r="BD224" s="104"/>
      <c r="BE224" s="104"/>
      <c r="BF224" s="104"/>
      <c r="BG224" s="104"/>
      <c r="BH224" s="104"/>
      <c r="BI224" s="104"/>
      <c r="BJ224" s="104"/>
      <c r="BK224" s="104"/>
      <c r="BL224" s="104"/>
      <c r="BM224" s="104"/>
      <c r="BN224" s="104"/>
      <c r="BO224" s="104"/>
      <c r="BP224" s="104"/>
      <c r="BQ224" s="104"/>
    </row>
    <row r="225" spans="2:69">
      <c r="B225" s="104"/>
      <c r="C225" s="155"/>
      <c r="D225" s="104"/>
      <c r="E225" s="104"/>
      <c r="F225" s="104"/>
      <c r="G225" s="104"/>
      <c r="H225" s="104"/>
      <c r="I225" s="104"/>
      <c r="J225" s="104"/>
      <c r="K225" s="104"/>
      <c r="L225" s="104"/>
      <c r="M225" s="147"/>
      <c r="N225" s="104"/>
      <c r="O225" s="104"/>
      <c r="P225" s="104"/>
      <c r="Q225" s="104"/>
      <c r="R225" s="104"/>
      <c r="S225" s="104"/>
      <c r="T225" s="104"/>
      <c r="U225" s="104"/>
      <c r="V225" s="104"/>
      <c r="W225" s="104"/>
      <c r="X225" s="104"/>
      <c r="Y225" s="104"/>
      <c r="Z225" s="104"/>
      <c r="AA225" s="104"/>
      <c r="AB225" s="10"/>
      <c r="AC225" s="104"/>
      <c r="AD225" s="10"/>
      <c r="AE225" s="147"/>
      <c r="AF225" s="104"/>
      <c r="AG225" s="104"/>
      <c r="AH225" s="104"/>
      <c r="AI225" s="104"/>
      <c r="AJ225" s="104"/>
      <c r="AK225" s="104"/>
      <c r="AL225" s="104"/>
      <c r="AM225" s="104"/>
      <c r="AN225" s="104"/>
      <c r="AO225" s="104"/>
      <c r="AP225" s="104"/>
      <c r="AQ225" s="104"/>
      <c r="AR225" s="104"/>
      <c r="AS225" s="104"/>
      <c r="AT225" s="104"/>
      <c r="AU225" s="104"/>
      <c r="AV225" s="104"/>
      <c r="AW225" s="104"/>
      <c r="AX225" s="104"/>
      <c r="AY225" s="104"/>
      <c r="AZ225" s="104"/>
      <c r="BA225" s="104"/>
      <c r="BB225" s="104"/>
      <c r="BC225" s="104"/>
      <c r="BD225" s="104"/>
      <c r="BE225" s="104"/>
      <c r="BF225" s="104"/>
      <c r="BG225" s="104"/>
      <c r="BH225" s="104"/>
      <c r="BI225" s="104"/>
      <c r="BJ225" s="104"/>
      <c r="BK225" s="104"/>
      <c r="BL225" s="104"/>
      <c r="BM225" s="104"/>
      <c r="BN225" s="104"/>
      <c r="BO225" s="104"/>
      <c r="BP225" s="104"/>
      <c r="BQ225" s="104"/>
    </row>
    <row r="226" spans="2:69">
      <c r="B226" s="104"/>
      <c r="C226" s="155"/>
      <c r="D226" s="104"/>
      <c r="E226" s="104"/>
      <c r="F226" s="104"/>
      <c r="G226" s="104"/>
      <c r="H226" s="104"/>
      <c r="I226" s="104"/>
      <c r="J226" s="104"/>
      <c r="K226" s="104"/>
      <c r="L226" s="104"/>
      <c r="M226" s="147"/>
      <c r="N226" s="104"/>
      <c r="O226" s="104"/>
      <c r="P226" s="104"/>
      <c r="Q226" s="104"/>
      <c r="R226" s="104"/>
      <c r="S226" s="104"/>
      <c r="T226" s="104"/>
      <c r="U226" s="104"/>
      <c r="V226" s="104"/>
      <c r="W226" s="104"/>
      <c r="X226" s="104"/>
      <c r="Y226" s="104"/>
      <c r="Z226" s="104"/>
      <c r="AA226" s="104"/>
      <c r="AB226" s="10"/>
      <c r="AC226" s="104"/>
      <c r="AD226" s="10"/>
      <c r="AE226" s="147"/>
      <c r="AF226" s="104"/>
      <c r="AG226" s="104"/>
      <c r="AH226" s="104"/>
      <c r="AI226" s="104"/>
      <c r="AJ226" s="104"/>
      <c r="AK226" s="104"/>
      <c r="AL226" s="104"/>
      <c r="AM226" s="104"/>
      <c r="AN226" s="104"/>
      <c r="AO226" s="104"/>
      <c r="AP226" s="104"/>
      <c r="AQ226" s="104"/>
      <c r="AR226" s="104"/>
      <c r="AS226" s="104"/>
      <c r="AT226" s="104"/>
      <c r="AU226" s="104"/>
      <c r="AV226" s="104"/>
      <c r="AW226" s="104"/>
      <c r="AX226" s="104"/>
      <c r="AY226" s="104"/>
      <c r="AZ226" s="104"/>
      <c r="BA226" s="104"/>
      <c r="BB226" s="104"/>
      <c r="BC226" s="104"/>
      <c r="BD226" s="104"/>
      <c r="BE226" s="104"/>
      <c r="BF226" s="104"/>
      <c r="BG226" s="104"/>
      <c r="BH226" s="104"/>
      <c r="BI226" s="104"/>
      <c r="BJ226" s="104"/>
      <c r="BK226" s="104"/>
      <c r="BL226" s="104"/>
      <c r="BM226" s="104"/>
      <c r="BN226" s="104"/>
      <c r="BO226" s="104"/>
      <c r="BP226" s="104"/>
      <c r="BQ226" s="104"/>
    </row>
    <row r="227" spans="2:69">
      <c r="B227" s="104"/>
      <c r="C227" s="155"/>
      <c r="D227" s="104"/>
      <c r="E227" s="104"/>
      <c r="F227" s="104"/>
      <c r="G227" s="104"/>
      <c r="H227" s="104"/>
      <c r="I227" s="104"/>
      <c r="J227" s="104"/>
      <c r="K227" s="104"/>
      <c r="L227" s="104"/>
      <c r="M227" s="147"/>
      <c r="N227" s="104"/>
      <c r="O227" s="104"/>
      <c r="P227" s="104"/>
      <c r="Q227" s="104"/>
      <c r="R227" s="104"/>
      <c r="S227" s="104"/>
      <c r="T227" s="104"/>
      <c r="U227" s="104"/>
      <c r="V227" s="104"/>
      <c r="W227" s="104"/>
      <c r="X227" s="104"/>
      <c r="Y227" s="104"/>
      <c r="Z227" s="104"/>
      <c r="AA227" s="104"/>
      <c r="AB227" s="10"/>
      <c r="AC227" s="104"/>
      <c r="AD227" s="10"/>
      <c r="AE227" s="147"/>
      <c r="AF227" s="104"/>
      <c r="AG227" s="104"/>
      <c r="AH227" s="104"/>
      <c r="AI227" s="104"/>
      <c r="AJ227" s="104"/>
      <c r="AK227" s="104"/>
      <c r="AL227" s="104"/>
      <c r="AM227" s="104"/>
      <c r="AN227" s="104"/>
      <c r="AO227" s="104"/>
      <c r="AP227" s="104"/>
      <c r="AQ227" s="104"/>
      <c r="AR227" s="104"/>
      <c r="AS227" s="104"/>
      <c r="AT227" s="104"/>
      <c r="AU227" s="104"/>
      <c r="AV227" s="104"/>
      <c r="AW227" s="104"/>
      <c r="AX227" s="104"/>
      <c r="AY227" s="104"/>
      <c r="AZ227" s="104"/>
      <c r="BA227" s="104"/>
      <c r="BB227" s="104"/>
      <c r="BC227" s="104"/>
      <c r="BD227" s="104"/>
      <c r="BE227" s="104"/>
      <c r="BF227" s="104"/>
      <c r="BG227" s="104"/>
      <c r="BH227" s="104"/>
      <c r="BI227" s="104"/>
      <c r="BJ227" s="104"/>
      <c r="BK227" s="104"/>
      <c r="BL227" s="104"/>
      <c r="BM227" s="104"/>
      <c r="BN227" s="104"/>
      <c r="BO227" s="104"/>
      <c r="BP227" s="104"/>
      <c r="BQ227" s="104"/>
    </row>
    <row r="228" spans="2:69">
      <c r="B228" s="104"/>
      <c r="C228" s="155"/>
      <c r="D228" s="104"/>
      <c r="E228" s="104"/>
      <c r="F228" s="104"/>
      <c r="G228" s="104"/>
      <c r="H228" s="104"/>
      <c r="I228" s="104"/>
      <c r="J228" s="104"/>
      <c r="K228" s="104"/>
      <c r="L228" s="104"/>
      <c r="M228" s="147"/>
      <c r="N228" s="104"/>
      <c r="O228" s="104"/>
      <c r="P228" s="104"/>
      <c r="Q228" s="104"/>
      <c r="R228" s="104"/>
      <c r="S228" s="104"/>
      <c r="T228" s="104"/>
      <c r="U228" s="104"/>
      <c r="V228" s="104"/>
      <c r="W228" s="104"/>
      <c r="X228" s="104"/>
      <c r="Y228" s="104"/>
      <c r="Z228" s="104"/>
      <c r="AA228" s="104"/>
      <c r="AB228" s="10"/>
      <c r="AC228" s="104"/>
      <c r="AD228" s="10"/>
      <c r="AE228" s="147"/>
      <c r="AF228" s="104"/>
      <c r="AG228" s="104"/>
      <c r="AH228" s="104"/>
      <c r="AI228" s="104"/>
      <c r="AJ228" s="104"/>
      <c r="AK228" s="104"/>
      <c r="AL228" s="104"/>
      <c r="AM228" s="104"/>
      <c r="AN228" s="104"/>
      <c r="AO228" s="104"/>
      <c r="AP228" s="104"/>
      <c r="AQ228" s="104"/>
      <c r="AR228" s="104"/>
      <c r="AS228" s="104"/>
      <c r="AT228" s="104"/>
      <c r="AU228" s="104"/>
      <c r="AV228" s="104"/>
      <c r="AW228" s="104"/>
      <c r="AX228" s="104"/>
      <c r="AY228" s="104"/>
      <c r="AZ228" s="104"/>
      <c r="BA228" s="104"/>
      <c r="BB228" s="104"/>
      <c r="BC228" s="104"/>
      <c r="BD228" s="104"/>
      <c r="BE228" s="104"/>
      <c r="BF228" s="104"/>
      <c r="BG228" s="104"/>
      <c r="BH228" s="104"/>
      <c r="BI228" s="104"/>
      <c r="BJ228" s="104"/>
      <c r="BK228" s="104"/>
      <c r="BL228" s="104"/>
      <c r="BM228" s="104"/>
      <c r="BN228" s="104"/>
      <c r="BO228" s="104"/>
      <c r="BP228" s="104"/>
      <c r="BQ228" s="104"/>
    </row>
    <row r="229" spans="2:69">
      <c r="B229" s="104"/>
      <c r="C229" s="155"/>
      <c r="D229" s="104"/>
      <c r="E229" s="104"/>
      <c r="F229" s="104"/>
      <c r="G229" s="104"/>
      <c r="H229" s="104"/>
      <c r="I229" s="104"/>
      <c r="J229" s="104"/>
      <c r="K229" s="104"/>
      <c r="L229" s="104"/>
      <c r="M229" s="147"/>
      <c r="N229" s="104"/>
      <c r="O229" s="104"/>
      <c r="P229" s="104"/>
      <c r="Q229" s="104"/>
      <c r="R229" s="104"/>
      <c r="S229" s="104"/>
      <c r="T229" s="104"/>
      <c r="U229" s="104"/>
      <c r="V229" s="104"/>
      <c r="W229" s="104"/>
      <c r="X229" s="104"/>
      <c r="Y229" s="104"/>
      <c r="Z229" s="104"/>
      <c r="AA229" s="104"/>
      <c r="AB229" s="10"/>
      <c r="AC229" s="104"/>
      <c r="AD229" s="10"/>
      <c r="AE229" s="147"/>
      <c r="AF229" s="104"/>
      <c r="AG229" s="104"/>
      <c r="AH229" s="104"/>
      <c r="AI229" s="104"/>
      <c r="AJ229" s="104"/>
      <c r="AK229" s="104"/>
      <c r="AL229" s="104"/>
      <c r="AM229" s="104"/>
      <c r="AN229" s="104"/>
      <c r="AO229" s="104"/>
      <c r="AP229" s="104"/>
      <c r="AQ229" s="104"/>
      <c r="AR229" s="104"/>
      <c r="AS229" s="104"/>
      <c r="AT229" s="104"/>
      <c r="AU229" s="104"/>
      <c r="AV229" s="104"/>
      <c r="AW229" s="104"/>
      <c r="AX229" s="104"/>
      <c r="AY229" s="104"/>
      <c r="AZ229" s="104"/>
      <c r="BA229" s="104"/>
      <c r="BB229" s="104"/>
      <c r="BC229" s="104"/>
      <c r="BD229" s="104"/>
      <c r="BE229" s="104"/>
      <c r="BF229" s="104"/>
      <c r="BG229" s="104"/>
      <c r="BH229" s="104"/>
      <c r="BI229" s="104"/>
      <c r="BJ229" s="104"/>
      <c r="BK229" s="104"/>
      <c r="BL229" s="104"/>
      <c r="BM229" s="104"/>
      <c r="BN229" s="104"/>
      <c r="BO229" s="104"/>
      <c r="BP229" s="104"/>
      <c r="BQ229" s="104"/>
    </row>
    <row r="230" spans="2:69">
      <c r="B230" s="104"/>
      <c r="C230" s="155"/>
      <c r="D230" s="104"/>
      <c r="E230" s="104"/>
      <c r="F230" s="104"/>
      <c r="G230" s="104"/>
      <c r="H230" s="104"/>
      <c r="I230" s="104"/>
      <c r="J230" s="104"/>
      <c r="K230" s="104"/>
      <c r="L230" s="104"/>
      <c r="M230" s="147"/>
      <c r="N230" s="104"/>
      <c r="O230" s="104"/>
      <c r="P230" s="104"/>
      <c r="Q230" s="104"/>
      <c r="R230" s="104"/>
      <c r="S230" s="104"/>
      <c r="T230" s="104"/>
      <c r="U230" s="104"/>
      <c r="V230" s="104"/>
      <c r="W230" s="104"/>
      <c r="X230" s="104"/>
      <c r="Y230" s="104"/>
      <c r="Z230" s="104"/>
      <c r="AA230" s="104"/>
      <c r="AB230" s="10"/>
      <c r="AC230" s="104"/>
      <c r="AD230" s="10"/>
      <c r="AE230" s="147"/>
      <c r="AF230" s="104"/>
      <c r="AG230" s="104"/>
      <c r="AH230" s="104"/>
      <c r="AI230" s="104"/>
      <c r="AJ230" s="104"/>
      <c r="AK230" s="104"/>
      <c r="AL230" s="104"/>
      <c r="AM230" s="104"/>
      <c r="AN230" s="104"/>
      <c r="AO230" s="104"/>
      <c r="AP230" s="104"/>
      <c r="AQ230" s="104"/>
      <c r="AR230" s="104"/>
      <c r="AS230" s="104"/>
      <c r="AT230" s="104"/>
      <c r="AU230" s="104"/>
      <c r="AV230" s="104"/>
      <c r="AW230" s="104"/>
      <c r="AX230" s="104"/>
      <c r="AY230" s="104"/>
      <c r="AZ230" s="104"/>
      <c r="BA230" s="104"/>
      <c r="BB230" s="104"/>
      <c r="BC230" s="104"/>
      <c r="BD230" s="104"/>
      <c r="BE230" s="104"/>
      <c r="BF230" s="104"/>
      <c r="BG230" s="104"/>
      <c r="BH230" s="104"/>
      <c r="BI230" s="104"/>
      <c r="BJ230" s="104"/>
      <c r="BK230" s="104"/>
      <c r="BL230" s="104"/>
      <c r="BM230" s="104"/>
      <c r="BN230" s="104"/>
      <c r="BO230" s="104"/>
      <c r="BP230" s="104"/>
      <c r="BQ230" s="104"/>
    </row>
    <row r="231" spans="2:69">
      <c r="B231" s="104"/>
      <c r="C231" s="155"/>
      <c r="D231" s="104"/>
      <c r="E231" s="104"/>
      <c r="F231" s="104"/>
      <c r="G231" s="104"/>
      <c r="H231" s="104"/>
      <c r="I231" s="104"/>
      <c r="J231" s="104"/>
      <c r="K231" s="104"/>
      <c r="L231" s="104"/>
      <c r="M231" s="147"/>
      <c r="N231" s="104"/>
      <c r="O231" s="104"/>
      <c r="P231" s="104"/>
      <c r="Q231" s="104"/>
      <c r="R231" s="104"/>
      <c r="S231" s="104"/>
      <c r="T231" s="104"/>
      <c r="U231" s="104"/>
      <c r="V231" s="104"/>
      <c r="W231" s="104"/>
      <c r="X231" s="104"/>
      <c r="Y231" s="104"/>
      <c r="Z231" s="104"/>
      <c r="AA231" s="104"/>
      <c r="AB231" s="10"/>
      <c r="AC231" s="104"/>
      <c r="AD231" s="10"/>
      <c r="AE231" s="147"/>
      <c r="AF231" s="104"/>
      <c r="AG231" s="104"/>
      <c r="AH231" s="104"/>
      <c r="AI231" s="104"/>
      <c r="AJ231" s="104"/>
      <c r="AK231" s="104"/>
      <c r="AL231" s="104"/>
      <c r="AM231" s="104"/>
      <c r="AN231" s="104"/>
      <c r="AO231" s="104"/>
      <c r="AP231" s="104"/>
      <c r="AQ231" s="104"/>
      <c r="AR231" s="104"/>
      <c r="AS231" s="104"/>
      <c r="AT231" s="104"/>
      <c r="AU231" s="104"/>
      <c r="AV231" s="104"/>
      <c r="AW231" s="104"/>
      <c r="AX231" s="104"/>
      <c r="AY231" s="104"/>
      <c r="AZ231" s="104"/>
      <c r="BA231" s="104"/>
      <c r="BB231" s="104"/>
      <c r="BC231" s="104"/>
      <c r="BD231" s="104"/>
      <c r="BE231" s="104"/>
      <c r="BF231" s="104"/>
      <c r="BG231" s="104"/>
      <c r="BH231" s="104"/>
      <c r="BI231" s="104"/>
      <c r="BJ231" s="104"/>
      <c r="BK231" s="104"/>
      <c r="BL231" s="104"/>
      <c r="BM231" s="104"/>
      <c r="BN231" s="104"/>
      <c r="BO231" s="104"/>
      <c r="BP231" s="104"/>
      <c r="BQ231" s="104"/>
    </row>
    <row r="232" spans="2:69">
      <c r="B232" s="104"/>
      <c r="C232" s="155"/>
      <c r="D232" s="104"/>
      <c r="E232" s="104"/>
      <c r="F232" s="104"/>
      <c r="G232" s="104"/>
      <c r="H232" s="104"/>
      <c r="I232" s="104"/>
      <c r="J232" s="104"/>
      <c r="K232" s="104"/>
      <c r="L232" s="104"/>
      <c r="M232" s="147"/>
      <c r="N232" s="104"/>
      <c r="O232" s="104"/>
      <c r="P232" s="104"/>
      <c r="Q232" s="104"/>
      <c r="R232" s="104"/>
      <c r="S232" s="104"/>
      <c r="T232" s="104"/>
      <c r="U232" s="104"/>
      <c r="V232" s="104"/>
      <c r="W232" s="104"/>
      <c r="X232" s="104"/>
      <c r="Y232" s="104"/>
      <c r="Z232" s="104"/>
      <c r="AA232" s="104"/>
      <c r="AB232" s="10"/>
      <c r="AC232" s="104"/>
      <c r="AD232" s="10"/>
      <c r="AE232" s="147"/>
      <c r="AF232" s="104"/>
      <c r="AG232" s="104"/>
      <c r="AH232" s="104"/>
      <c r="AI232" s="104"/>
      <c r="AJ232" s="104"/>
      <c r="AK232" s="104"/>
      <c r="AL232" s="104"/>
      <c r="AM232" s="104"/>
      <c r="AN232" s="104"/>
      <c r="AO232" s="104"/>
      <c r="AP232" s="104"/>
      <c r="AQ232" s="104"/>
      <c r="AR232" s="104"/>
      <c r="AS232" s="104"/>
      <c r="AT232" s="104"/>
      <c r="AU232" s="104"/>
      <c r="AV232" s="104"/>
      <c r="AW232" s="104"/>
      <c r="AX232" s="104"/>
      <c r="AY232" s="104"/>
      <c r="AZ232" s="104"/>
      <c r="BA232" s="104"/>
      <c r="BB232" s="104"/>
      <c r="BC232" s="104"/>
      <c r="BD232" s="104"/>
      <c r="BE232" s="104"/>
      <c r="BF232" s="104"/>
      <c r="BG232" s="104"/>
      <c r="BH232" s="104"/>
      <c r="BI232" s="104"/>
      <c r="BJ232" s="104"/>
      <c r="BK232" s="104"/>
      <c r="BL232" s="104"/>
      <c r="BM232" s="104"/>
      <c r="BN232" s="104"/>
      <c r="BO232" s="104"/>
      <c r="BP232" s="104"/>
      <c r="BQ232" s="104"/>
    </row>
    <row r="233" spans="2:69">
      <c r="B233" s="104"/>
      <c r="C233" s="155"/>
      <c r="D233" s="104"/>
      <c r="E233" s="104"/>
      <c r="F233" s="104"/>
      <c r="G233" s="104"/>
      <c r="H233" s="104"/>
      <c r="I233" s="104"/>
      <c r="J233" s="104"/>
      <c r="K233" s="104"/>
      <c r="L233" s="104"/>
      <c r="M233" s="147"/>
      <c r="N233" s="104"/>
      <c r="O233" s="104"/>
      <c r="P233" s="104"/>
      <c r="Q233" s="104"/>
      <c r="R233" s="104"/>
      <c r="S233" s="104"/>
      <c r="T233" s="104"/>
      <c r="U233" s="104"/>
      <c r="V233" s="104"/>
      <c r="W233" s="104"/>
      <c r="X233" s="104"/>
      <c r="Y233" s="104"/>
      <c r="Z233" s="104"/>
      <c r="AA233" s="104"/>
      <c r="AB233" s="10"/>
      <c r="AC233" s="104"/>
      <c r="AD233" s="10"/>
      <c r="AE233" s="147"/>
      <c r="AF233" s="104"/>
      <c r="AG233" s="104"/>
      <c r="AH233" s="104"/>
      <c r="AI233" s="104"/>
      <c r="AJ233" s="104"/>
      <c r="AK233" s="104"/>
      <c r="AL233" s="104"/>
      <c r="AM233" s="104"/>
      <c r="AN233" s="104"/>
      <c r="AO233" s="104"/>
      <c r="AP233" s="104"/>
      <c r="AQ233" s="104"/>
      <c r="AR233" s="104"/>
      <c r="AS233" s="104"/>
      <c r="AT233" s="104"/>
      <c r="AU233" s="104"/>
      <c r="AV233" s="104"/>
      <c r="AW233" s="104"/>
      <c r="AX233" s="104"/>
      <c r="AY233" s="104"/>
      <c r="AZ233" s="104"/>
      <c r="BA233" s="104"/>
      <c r="BB233" s="104"/>
      <c r="BC233" s="104"/>
      <c r="BD233" s="104"/>
      <c r="BE233" s="104"/>
      <c r="BF233" s="104"/>
      <c r="BG233" s="104"/>
      <c r="BH233" s="104"/>
      <c r="BI233" s="104"/>
      <c r="BJ233" s="104"/>
      <c r="BK233" s="104"/>
      <c r="BL233" s="104"/>
      <c r="BM233" s="104"/>
      <c r="BN233" s="104"/>
      <c r="BO233" s="104"/>
      <c r="BP233" s="104"/>
      <c r="BQ233" s="104"/>
    </row>
    <row r="234" spans="2:69">
      <c r="B234" s="104"/>
      <c r="C234" s="155"/>
      <c r="D234" s="104"/>
      <c r="E234" s="104"/>
      <c r="F234" s="104"/>
      <c r="G234" s="104"/>
      <c r="H234" s="104"/>
      <c r="I234" s="104"/>
      <c r="J234" s="104"/>
      <c r="K234" s="104"/>
      <c r="L234" s="104"/>
      <c r="M234" s="147"/>
      <c r="N234" s="104"/>
      <c r="O234" s="104"/>
      <c r="P234" s="104"/>
      <c r="Q234" s="104"/>
      <c r="R234" s="104"/>
      <c r="S234" s="104"/>
      <c r="T234" s="104"/>
      <c r="U234" s="104"/>
      <c r="V234" s="104"/>
      <c r="W234" s="104"/>
      <c r="X234" s="104"/>
      <c r="Y234" s="104"/>
      <c r="Z234" s="104"/>
      <c r="AA234" s="104"/>
      <c r="AB234" s="10"/>
      <c r="AC234" s="104"/>
      <c r="AD234" s="10"/>
      <c r="AE234" s="147"/>
      <c r="AF234" s="104"/>
      <c r="AG234" s="104"/>
      <c r="AH234" s="104"/>
      <c r="AI234" s="104"/>
      <c r="AJ234" s="104"/>
      <c r="AK234" s="104"/>
      <c r="AL234" s="104"/>
      <c r="AM234" s="104"/>
      <c r="AN234" s="104"/>
      <c r="AO234" s="104"/>
      <c r="AP234" s="104"/>
      <c r="AQ234" s="104"/>
      <c r="AR234" s="104"/>
      <c r="AS234" s="104"/>
      <c r="AT234" s="104"/>
      <c r="AU234" s="104"/>
      <c r="AV234" s="104"/>
      <c r="AW234" s="104"/>
      <c r="AX234" s="104"/>
      <c r="AY234" s="104"/>
      <c r="AZ234" s="104"/>
      <c r="BA234" s="104"/>
      <c r="BB234" s="104"/>
      <c r="BC234" s="104"/>
      <c r="BD234" s="104"/>
      <c r="BE234" s="104"/>
      <c r="BF234" s="104"/>
      <c r="BG234" s="104"/>
      <c r="BH234" s="104"/>
      <c r="BI234" s="104"/>
      <c r="BJ234" s="104"/>
      <c r="BK234" s="104"/>
      <c r="BL234" s="104"/>
      <c r="BM234" s="104"/>
      <c r="BN234" s="104"/>
      <c r="BO234" s="104"/>
      <c r="BP234" s="104"/>
      <c r="BQ234" s="104"/>
    </row>
    <row r="235" spans="2:69">
      <c r="B235" s="104"/>
      <c r="C235" s="155"/>
      <c r="D235" s="104"/>
      <c r="E235" s="104"/>
      <c r="F235" s="104"/>
      <c r="G235" s="104"/>
      <c r="H235" s="104"/>
      <c r="I235" s="104"/>
      <c r="J235" s="104"/>
      <c r="K235" s="104"/>
      <c r="L235" s="104"/>
      <c r="M235" s="147"/>
      <c r="N235" s="104"/>
      <c r="O235" s="104"/>
      <c r="P235" s="104"/>
      <c r="Q235" s="104"/>
      <c r="R235" s="104"/>
      <c r="S235" s="104"/>
      <c r="T235" s="104"/>
      <c r="U235" s="104"/>
      <c r="V235" s="104"/>
      <c r="W235" s="104"/>
      <c r="X235" s="104"/>
      <c r="Y235" s="104"/>
      <c r="Z235" s="104"/>
      <c r="AA235" s="104"/>
      <c r="AB235" s="10"/>
      <c r="AC235" s="104"/>
      <c r="AD235" s="10"/>
      <c r="AE235" s="147"/>
      <c r="AF235" s="104"/>
      <c r="AG235" s="104"/>
      <c r="AH235" s="104"/>
      <c r="AI235" s="104"/>
      <c r="AJ235" s="104"/>
      <c r="AK235" s="104"/>
      <c r="AL235" s="104"/>
      <c r="AM235" s="104"/>
      <c r="AN235" s="104"/>
      <c r="AO235" s="104"/>
      <c r="AP235" s="104"/>
      <c r="AQ235" s="104"/>
      <c r="AR235" s="104"/>
      <c r="AS235" s="104"/>
      <c r="AT235" s="104"/>
      <c r="AU235" s="104"/>
      <c r="AV235" s="104"/>
      <c r="AW235" s="104"/>
      <c r="AX235" s="104"/>
      <c r="AY235" s="104"/>
      <c r="AZ235" s="104"/>
      <c r="BA235" s="104"/>
      <c r="BB235" s="104"/>
      <c r="BC235" s="104"/>
      <c r="BD235" s="104"/>
      <c r="BE235" s="104"/>
      <c r="BF235" s="104"/>
      <c r="BG235" s="104"/>
      <c r="BH235" s="104"/>
      <c r="BI235" s="104"/>
      <c r="BJ235" s="104"/>
      <c r="BK235" s="104"/>
      <c r="BL235" s="104"/>
      <c r="BM235" s="104"/>
      <c r="BN235" s="104"/>
      <c r="BO235" s="104"/>
      <c r="BP235" s="104"/>
      <c r="BQ235" s="104"/>
    </row>
    <row r="236" spans="2:69">
      <c r="B236" s="104"/>
      <c r="C236" s="155"/>
      <c r="D236" s="104"/>
      <c r="E236" s="104"/>
      <c r="F236" s="104"/>
      <c r="G236" s="104"/>
      <c r="H236" s="104"/>
      <c r="I236" s="104"/>
      <c r="J236" s="104"/>
      <c r="K236" s="104"/>
      <c r="L236" s="104"/>
      <c r="M236" s="147"/>
      <c r="N236" s="104"/>
      <c r="O236" s="104"/>
      <c r="P236" s="104"/>
      <c r="Q236" s="104"/>
      <c r="R236" s="104"/>
      <c r="S236" s="104"/>
      <c r="T236" s="104"/>
      <c r="U236" s="104"/>
      <c r="V236" s="104"/>
      <c r="W236" s="104"/>
      <c r="X236" s="104"/>
      <c r="Y236" s="104"/>
      <c r="Z236" s="104"/>
      <c r="AA236" s="104"/>
      <c r="AB236" s="10"/>
      <c r="AC236" s="104"/>
      <c r="AD236" s="10"/>
      <c r="AE236" s="147"/>
      <c r="AF236" s="104"/>
      <c r="AG236" s="104"/>
      <c r="AH236" s="104"/>
      <c r="AI236" s="104"/>
      <c r="AJ236" s="104"/>
      <c r="AK236" s="104"/>
      <c r="AL236" s="104"/>
      <c r="AM236" s="104"/>
      <c r="AN236" s="104"/>
      <c r="AO236" s="104"/>
      <c r="AP236" s="104"/>
      <c r="AQ236" s="104"/>
      <c r="AR236" s="104"/>
      <c r="AS236" s="104"/>
      <c r="AT236" s="104"/>
      <c r="AU236" s="104"/>
      <c r="AV236" s="104"/>
      <c r="AW236" s="104"/>
      <c r="AX236" s="104"/>
      <c r="AY236" s="104"/>
      <c r="AZ236" s="104"/>
      <c r="BA236" s="104"/>
      <c r="BB236" s="104"/>
      <c r="BC236" s="104"/>
      <c r="BD236" s="104"/>
      <c r="BE236" s="104"/>
      <c r="BF236" s="104"/>
      <c r="BG236" s="104"/>
      <c r="BH236" s="104"/>
      <c r="BI236" s="104"/>
      <c r="BJ236" s="104"/>
      <c r="BK236" s="104"/>
      <c r="BL236" s="104"/>
      <c r="BM236" s="104"/>
      <c r="BN236" s="104"/>
      <c r="BO236" s="104"/>
      <c r="BP236" s="104"/>
      <c r="BQ236" s="104"/>
    </row>
    <row r="237" spans="2:69">
      <c r="B237" s="104"/>
      <c r="C237" s="155"/>
      <c r="D237" s="104"/>
      <c r="E237" s="104"/>
      <c r="F237" s="104"/>
      <c r="G237" s="104"/>
      <c r="H237" s="104"/>
      <c r="I237" s="104"/>
      <c r="J237" s="104"/>
      <c r="K237" s="104"/>
      <c r="L237" s="104"/>
      <c r="M237" s="147"/>
      <c r="N237" s="104"/>
      <c r="O237" s="104"/>
      <c r="P237" s="104"/>
      <c r="Q237" s="104"/>
      <c r="R237" s="104"/>
      <c r="S237" s="104"/>
      <c r="T237" s="104"/>
      <c r="U237" s="104"/>
      <c r="V237" s="104"/>
      <c r="W237" s="104"/>
      <c r="X237" s="104"/>
      <c r="Y237" s="104"/>
      <c r="Z237" s="104"/>
      <c r="AA237" s="104"/>
      <c r="AB237" s="10"/>
      <c r="AC237" s="104"/>
      <c r="AD237" s="10"/>
      <c r="AE237" s="147"/>
      <c r="AF237" s="104"/>
      <c r="AG237" s="104"/>
      <c r="AH237" s="104"/>
      <c r="AI237" s="104"/>
      <c r="AJ237" s="104"/>
      <c r="AK237" s="104"/>
      <c r="AL237" s="104"/>
      <c r="AM237" s="104"/>
      <c r="AN237" s="104"/>
      <c r="AO237" s="104"/>
      <c r="AP237" s="104"/>
      <c r="AQ237" s="104"/>
      <c r="AR237" s="104"/>
      <c r="AS237" s="104"/>
      <c r="AT237" s="104"/>
      <c r="AU237" s="104"/>
      <c r="AV237" s="104"/>
      <c r="AW237" s="104"/>
      <c r="AX237" s="104"/>
      <c r="AY237" s="104"/>
      <c r="AZ237" s="104"/>
      <c r="BA237" s="104"/>
      <c r="BB237" s="104"/>
      <c r="BC237" s="104"/>
      <c r="BD237" s="104"/>
      <c r="BE237" s="104"/>
      <c r="BF237" s="104"/>
      <c r="BG237" s="104"/>
      <c r="BH237" s="104"/>
      <c r="BI237" s="104"/>
      <c r="BJ237" s="104"/>
      <c r="BK237" s="104"/>
      <c r="BL237" s="104"/>
      <c r="BM237" s="104"/>
      <c r="BN237" s="104"/>
      <c r="BO237" s="104"/>
      <c r="BP237" s="104"/>
      <c r="BQ237" s="104"/>
    </row>
    <row r="238" spans="2:69">
      <c r="B238" s="104"/>
      <c r="C238" s="155"/>
      <c r="D238" s="104"/>
      <c r="E238" s="104"/>
      <c r="F238" s="104"/>
      <c r="G238" s="104"/>
      <c r="H238" s="104"/>
      <c r="I238" s="104"/>
      <c r="J238" s="104"/>
      <c r="K238" s="104"/>
      <c r="L238" s="104"/>
      <c r="M238" s="147"/>
      <c r="N238" s="104"/>
      <c r="O238" s="104"/>
      <c r="P238" s="104"/>
      <c r="Q238" s="104"/>
      <c r="R238" s="104"/>
      <c r="S238" s="104"/>
      <c r="T238" s="104"/>
      <c r="U238" s="104"/>
      <c r="V238" s="104"/>
      <c r="W238" s="104"/>
      <c r="X238" s="104"/>
      <c r="Y238" s="104"/>
      <c r="Z238" s="104"/>
      <c r="AA238" s="104"/>
      <c r="AB238" s="10"/>
      <c r="AC238" s="104"/>
      <c r="AD238" s="10"/>
      <c r="AE238" s="147"/>
      <c r="AF238" s="104"/>
      <c r="AG238" s="104"/>
      <c r="AH238" s="104"/>
      <c r="AI238" s="104"/>
      <c r="AJ238" s="104"/>
      <c r="AK238" s="104"/>
      <c r="AL238" s="104"/>
      <c r="AM238" s="104"/>
      <c r="AN238" s="104"/>
      <c r="AO238" s="104"/>
      <c r="AP238" s="104"/>
      <c r="AQ238" s="104"/>
      <c r="AR238" s="104"/>
      <c r="AS238" s="104"/>
      <c r="AT238" s="104"/>
      <c r="AU238" s="104"/>
      <c r="AV238" s="104"/>
      <c r="AW238" s="104"/>
      <c r="AX238" s="104"/>
      <c r="AY238" s="104"/>
      <c r="AZ238" s="104"/>
      <c r="BA238" s="104"/>
      <c r="BB238" s="104"/>
      <c r="BC238" s="104"/>
      <c r="BD238" s="104"/>
      <c r="BE238" s="104"/>
      <c r="BF238" s="104"/>
      <c r="BG238" s="104"/>
      <c r="BH238" s="104"/>
      <c r="BI238" s="104"/>
      <c r="BJ238" s="104"/>
      <c r="BK238" s="104"/>
      <c r="BL238" s="104"/>
      <c r="BM238" s="104"/>
      <c r="BN238" s="104"/>
      <c r="BO238" s="104"/>
      <c r="BP238" s="104"/>
      <c r="BQ238" s="104"/>
    </row>
    <row r="239" spans="2:69">
      <c r="B239" s="104"/>
      <c r="C239" s="155"/>
      <c r="D239" s="104"/>
      <c r="E239" s="104"/>
      <c r="F239" s="104"/>
      <c r="G239" s="104"/>
      <c r="H239" s="104"/>
      <c r="I239" s="104"/>
      <c r="J239" s="104"/>
      <c r="K239" s="104"/>
      <c r="L239" s="104"/>
      <c r="M239" s="147"/>
      <c r="N239" s="104"/>
      <c r="O239" s="104"/>
      <c r="P239" s="104"/>
      <c r="Q239" s="104"/>
      <c r="R239" s="104"/>
      <c r="S239" s="104"/>
      <c r="T239" s="104"/>
      <c r="U239" s="104"/>
      <c r="V239" s="104"/>
      <c r="W239" s="104"/>
      <c r="X239" s="104"/>
      <c r="Y239" s="104"/>
      <c r="Z239" s="104"/>
      <c r="AA239" s="104"/>
      <c r="AB239" s="10"/>
      <c r="AC239" s="104"/>
      <c r="AD239" s="10"/>
      <c r="AE239" s="147"/>
      <c r="AF239" s="104"/>
      <c r="AG239" s="104"/>
      <c r="AH239" s="104"/>
      <c r="AI239" s="104"/>
      <c r="AJ239" s="104"/>
      <c r="AK239" s="104"/>
      <c r="AL239" s="104"/>
      <c r="AM239" s="104"/>
      <c r="AN239" s="104"/>
      <c r="AO239" s="104"/>
      <c r="AP239" s="104"/>
      <c r="AQ239" s="104"/>
      <c r="AR239" s="104"/>
      <c r="AS239" s="104"/>
      <c r="AT239" s="104"/>
      <c r="AU239" s="104"/>
      <c r="AV239" s="104"/>
      <c r="AW239" s="104"/>
      <c r="AX239" s="104"/>
      <c r="AY239" s="104"/>
      <c r="AZ239" s="104"/>
      <c r="BA239" s="104"/>
      <c r="BB239" s="104"/>
      <c r="BC239" s="104"/>
      <c r="BD239" s="104"/>
      <c r="BE239" s="104"/>
      <c r="BF239" s="104"/>
      <c r="BG239" s="104"/>
      <c r="BH239" s="104"/>
      <c r="BI239" s="104"/>
      <c r="BJ239" s="104"/>
      <c r="BK239" s="104"/>
      <c r="BL239" s="104"/>
      <c r="BM239" s="104"/>
      <c r="BN239" s="104"/>
      <c r="BO239" s="104"/>
      <c r="BP239" s="104"/>
      <c r="BQ239" s="104"/>
    </row>
    <row r="240" spans="2:69">
      <c r="B240" s="104"/>
      <c r="C240" s="155"/>
      <c r="D240" s="104"/>
      <c r="E240" s="104"/>
      <c r="F240" s="104"/>
      <c r="G240" s="104"/>
      <c r="H240" s="104"/>
      <c r="I240" s="104"/>
      <c r="J240" s="104"/>
      <c r="K240" s="104"/>
      <c r="L240" s="104"/>
      <c r="M240" s="147"/>
      <c r="N240" s="104"/>
      <c r="O240" s="104"/>
      <c r="P240" s="104"/>
      <c r="Q240" s="104"/>
      <c r="R240" s="104"/>
      <c r="S240" s="104"/>
      <c r="T240" s="104"/>
      <c r="U240" s="104"/>
      <c r="V240" s="104"/>
      <c r="W240" s="104"/>
      <c r="X240" s="104"/>
      <c r="Y240" s="104"/>
      <c r="Z240" s="104"/>
      <c r="AA240" s="104"/>
      <c r="AB240" s="10"/>
      <c r="AC240" s="104"/>
      <c r="AD240" s="10"/>
      <c r="AE240" s="147"/>
      <c r="AF240" s="104"/>
      <c r="AG240" s="104"/>
      <c r="AH240" s="104"/>
      <c r="AI240" s="104"/>
      <c r="AJ240" s="104"/>
      <c r="AK240" s="104"/>
      <c r="AL240" s="104"/>
      <c r="AM240" s="104"/>
      <c r="AN240" s="104"/>
      <c r="AO240" s="104"/>
      <c r="AP240" s="104"/>
      <c r="AQ240" s="104"/>
      <c r="AR240" s="104"/>
      <c r="AS240" s="104"/>
      <c r="AT240" s="104"/>
      <c r="AU240" s="104"/>
      <c r="AV240" s="104"/>
      <c r="AW240" s="104"/>
      <c r="AX240" s="104"/>
      <c r="AY240" s="104"/>
      <c r="AZ240" s="104"/>
      <c r="BA240" s="104"/>
      <c r="BB240" s="104"/>
      <c r="BC240" s="104"/>
      <c r="BD240" s="104"/>
      <c r="BE240" s="104"/>
      <c r="BF240" s="104"/>
      <c r="BG240" s="104"/>
      <c r="BH240" s="104"/>
      <c r="BI240" s="104"/>
      <c r="BJ240" s="104"/>
      <c r="BK240" s="104"/>
      <c r="BL240" s="104"/>
      <c r="BM240" s="104"/>
      <c r="BN240" s="104"/>
      <c r="BO240" s="104"/>
      <c r="BP240" s="104"/>
      <c r="BQ240" s="104"/>
    </row>
    <row r="241" spans="2:69">
      <c r="B241" s="104"/>
      <c r="C241" s="155"/>
      <c r="D241" s="104"/>
      <c r="E241" s="104"/>
      <c r="F241" s="104"/>
      <c r="G241" s="104"/>
      <c r="H241" s="104"/>
      <c r="I241" s="104"/>
      <c r="J241" s="104"/>
      <c r="K241" s="104"/>
      <c r="L241" s="104"/>
      <c r="M241" s="147"/>
      <c r="N241" s="104"/>
      <c r="O241" s="104"/>
      <c r="P241" s="104"/>
      <c r="Q241" s="104"/>
      <c r="R241" s="104"/>
      <c r="S241" s="104"/>
      <c r="T241" s="104"/>
      <c r="U241" s="104"/>
      <c r="V241" s="104"/>
      <c r="W241" s="104"/>
      <c r="X241" s="104"/>
      <c r="Y241" s="104"/>
      <c r="Z241" s="104"/>
      <c r="AA241" s="104"/>
      <c r="AB241" s="10"/>
      <c r="AC241" s="104"/>
      <c r="AD241" s="10"/>
      <c r="AE241" s="147"/>
      <c r="AF241" s="104"/>
      <c r="AG241" s="104"/>
      <c r="AH241" s="104"/>
      <c r="AI241" s="104"/>
      <c r="AJ241" s="104"/>
      <c r="AK241" s="104"/>
      <c r="AL241" s="104"/>
      <c r="AM241" s="104"/>
      <c r="AN241" s="104"/>
      <c r="AO241" s="104"/>
      <c r="AP241" s="104"/>
      <c r="AQ241" s="104"/>
      <c r="AR241" s="104"/>
      <c r="AS241" s="104"/>
      <c r="AT241" s="104"/>
      <c r="AU241" s="104"/>
      <c r="AV241" s="104"/>
      <c r="AW241" s="104"/>
      <c r="AX241" s="104"/>
      <c r="AY241" s="104"/>
      <c r="AZ241" s="104"/>
      <c r="BA241" s="104"/>
      <c r="BB241" s="104"/>
      <c r="BC241" s="104"/>
      <c r="BD241" s="104"/>
      <c r="BE241" s="104"/>
      <c r="BF241" s="104"/>
      <c r="BG241" s="104"/>
      <c r="BH241" s="104"/>
      <c r="BI241" s="104"/>
      <c r="BJ241" s="104"/>
      <c r="BK241" s="104"/>
      <c r="BL241" s="104"/>
      <c r="BM241" s="104"/>
      <c r="BN241" s="104"/>
      <c r="BO241" s="104"/>
      <c r="BP241" s="104"/>
      <c r="BQ241" s="104"/>
    </row>
    <row r="242" spans="2:69">
      <c r="B242" s="104"/>
      <c r="C242" s="155"/>
      <c r="D242" s="104"/>
      <c r="E242" s="104"/>
      <c r="F242" s="104"/>
      <c r="G242" s="104"/>
      <c r="H242" s="104"/>
      <c r="I242" s="104"/>
      <c r="J242" s="104"/>
      <c r="K242" s="104"/>
      <c r="L242" s="104"/>
      <c r="M242" s="147"/>
      <c r="N242" s="104"/>
      <c r="O242" s="104"/>
      <c r="P242" s="104"/>
      <c r="Q242" s="104"/>
      <c r="R242" s="104"/>
      <c r="S242" s="104"/>
      <c r="T242" s="104"/>
      <c r="U242" s="104"/>
      <c r="V242" s="104"/>
      <c r="W242" s="104"/>
      <c r="X242" s="104"/>
      <c r="Y242" s="104"/>
      <c r="Z242" s="104"/>
      <c r="AA242" s="104"/>
      <c r="AB242" s="10"/>
      <c r="AC242" s="104"/>
      <c r="AD242" s="10"/>
      <c r="AE242" s="147"/>
      <c r="AF242" s="104"/>
      <c r="AG242" s="104"/>
      <c r="AH242" s="104"/>
      <c r="AI242" s="104"/>
      <c r="AJ242" s="104"/>
      <c r="AK242" s="104"/>
      <c r="AL242" s="104"/>
      <c r="AM242" s="104"/>
      <c r="AN242" s="104"/>
      <c r="AO242" s="104"/>
      <c r="AP242" s="104"/>
      <c r="AQ242" s="104"/>
      <c r="AR242" s="104"/>
      <c r="AS242" s="104"/>
      <c r="AT242" s="104"/>
      <c r="AU242" s="104"/>
      <c r="AV242" s="104"/>
      <c r="AW242" s="104"/>
      <c r="AX242" s="104"/>
      <c r="AY242" s="104"/>
      <c r="AZ242" s="104"/>
      <c r="BA242" s="104"/>
      <c r="BB242" s="104"/>
      <c r="BC242" s="104"/>
      <c r="BD242" s="104"/>
      <c r="BE242" s="104"/>
      <c r="BF242" s="104"/>
      <c r="BG242" s="104"/>
      <c r="BH242" s="104"/>
      <c r="BI242" s="104"/>
      <c r="BJ242" s="104"/>
      <c r="BK242" s="104"/>
      <c r="BL242" s="104"/>
      <c r="BM242" s="104"/>
      <c r="BN242" s="104"/>
      <c r="BO242" s="104"/>
      <c r="BP242" s="104"/>
      <c r="BQ242" s="104"/>
    </row>
    <row r="243" spans="2:69">
      <c r="B243" s="104"/>
      <c r="C243" s="155"/>
      <c r="D243" s="104"/>
      <c r="E243" s="104"/>
      <c r="F243" s="104"/>
      <c r="G243" s="104"/>
      <c r="H243" s="104"/>
      <c r="I243" s="104"/>
      <c r="J243" s="104"/>
      <c r="K243" s="104"/>
      <c r="L243" s="104"/>
      <c r="M243" s="147"/>
      <c r="N243" s="104"/>
      <c r="O243" s="104"/>
      <c r="P243" s="104"/>
      <c r="Q243" s="104"/>
      <c r="R243" s="104"/>
      <c r="S243" s="104"/>
      <c r="T243" s="104"/>
      <c r="U243" s="104"/>
      <c r="V243" s="104"/>
      <c r="W243" s="104"/>
      <c r="X243" s="104"/>
      <c r="Y243" s="104"/>
      <c r="Z243" s="104"/>
      <c r="AA243" s="104"/>
      <c r="AB243" s="10"/>
      <c r="AC243" s="104"/>
      <c r="AD243" s="10"/>
      <c r="AE243" s="147"/>
      <c r="AF243" s="104"/>
      <c r="AG243" s="104"/>
      <c r="AH243" s="104"/>
      <c r="AI243" s="104"/>
      <c r="AJ243" s="104"/>
      <c r="AK243" s="104"/>
      <c r="AL243" s="104"/>
      <c r="AM243" s="104"/>
      <c r="AN243" s="104"/>
      <c r="AO243" s="104"/>
      <c r="AP243" s="104"/>
      <c r="AQ243" s="104"/>
      <c r="AR243" s="104"/>
      <c r="AS243" s="104"/>
      <c r="AT243" s="104"/>
      <c r="AU243" s="104"/>
      <c r="AV243" s="104"/>
      <c r="AW243" s="104"/>
      <c r="AX243" s="104"/>
      <c r="AY243" s="104"/>
      <c r="AZ243" s="104"/>
      <c r="BA243" s="104"/>
      <c r="BB243" s="104"/>
      <c r="BC243" s="104"/>
      <c r="BD243" s="104"/>
      <c r="BE243" s="104"/>
      <c r="BF243" s="104"/>
      <c r="BG243" s="104"/>
      <c r="BH243" s="104"/>
      <c r="BI243" s="104"/>
      <c r="BJ243" s="104"/>
      <c r="BK243" s="104"/>
      <c r="BL243" s="104"/>
      <c r="BM243" s="104"/>
      <c r="BN243" s="104"/>
      <c r="BO243" s="104"/>
      <c r="BP243" s="104"/>
      <c r="BQ243" s="104"/>
    </row>
    <row r="244" spans="2:69">
      <c r="B244" s="104"/>
      <c r="C244" s="155"/>
      <c r="D244" s="104"/>
      <c r="E244" s="104"/>
      <c r="F244" s="104"/>
      <c r="G244" s="104"/>
      <c r="H244" s="104"/>
      <c r="I244" s="104"/>
      <c r="J244" s="104"/>
      <c r="K244" s="104"/>
      <c r="L244" s="104"/>
      <c r="M244" s="147"/>
      <c r="N244" s="104"/>
      <c r="O244" s="104"/>
      <c r="P244" s="104"/>
      <c r="Q244" s="104"/>
      <c r="R244" s="104"/>
      <c r="S244" s="104"/>
      <c r="T244" s="104"/>
      <c r="U244" s="104"/>
      <c r="V244" s="104"/>
      <c r="W244" s="104"/>
      <c r="X244" s="104"/>
      <c r="Y244" s="104"/>
      <c r="Z244" s="104"/>
      <c r="AA244" s="104"/>
      <c r="AB244" s="10"/>
      <c r="AC244" s="104"/>
      <c r="AD244" s="10"/>
      <c r="AE244" s="147"/>
      <c r="AF244" s="104"/>
      <c r="AG244" s="104"/>
      <c r="AH244" s="104"/>
      <c r="AI244" s="104"/>
      <c r="AJ244" s="104"/>
      <c r="AK244" s="104"/>
      <c r="AL244" s="104"/>
      <c r="AM244" s="104"/>
      <c r="AN244" s="104"/>
      <c r="AO244" s="104"/>
      <c r="AP244" s="104"/>
      <c r="AQ244" s="104"/>
      <c r="AR244" s="104"/>
      <c r="AS244" s="104"/>
      <c r="AT244" s="104"/>
      <c r="AU244" s="104"/>
      <c r="AV244" s="104"/>
      <c r="AW244" s="104"/>
      <c r="AX244" s="104"/>
      <c r="AY244" s="104"/>
      <c r="AZ244" s="104"/>
      <c r="BA244" s="104"/>
      <c r="BB244" s="104"/>
      <c r="BC244" s="104"/>
      <c r="BD244" s="104"/>
      <c r="BE244" s="104"/>
      <c r="BF244" s="104"/>
      <c r="BG244" s="104"/>
      <c r="BH244" s="104"/>
      <c r="BI244" s="104"/>
      <c r="BJ244" s="104"/>
      <c r="BK244" s="104"/>
      <c r="BL244" s="104"/>
      <c r="BM244" s="104"/>
      <c r="BN244" s="104"/>
      <c r="BO244" s="104"/>
      <c r="BP244" s="104"/>
      <c r="BQ244" s="104"/>
    </row>
    <row r="245" spans="2:69">
      <c r="B245" s="104"/>
      <c r="C245" s="155"/>
      <c r="D245" s="104"/>
      <c r="E245" s="104"/>
      <c r="F245" s="104"/>
      <c r="G245" s="104"/>
      <c r="H245" s="104"/>
      <c r="I245" s="104"/>
      <c r="J245" s="104"/>
      <c r="K245" s="104"/>
      <c r="L245" s="104"/>
      <c r="M245" s="147"/>
      <c r="N245" s="104"/>
      <c r="O245" s="104"/>
      <c r="P245" s="104"/>
      <c r="Q245" s="104"/>
      <c r="R245" s="104"/>
      <c r="S245" s="104"/>
      <c r="T245" s="104"/>
      <c r="U245" s="104"/>
      <c r="V245" s="104"/>
      <c r="W245" s="104"/>
      <c r="X245" s="104"/>
      <c r="Y245" s="104"/>
      <c r="Z245" s="104"/>
      <c r="AA245" s="104"/>
      <c r="AB245" s="10"/>
      <c r="AC245" s="104"/>
      <c r="AD245" s="10"/>
      <c r="AE245" s="147"/>
      <c r="AF245" s="104"/>
      <c r="AG245" s="104"/>
      <c r="AH245" s="104"/>
      <c r="AI245" s="104"/>
      <c r="AJ245" s="104"/>
      <c r="AK245" s="104"/>
      <c r="AL245" s="104"/>
      <c r="AM245" s="104"/>
      <c r="AN245" s="104"/>
      <c r="AO245" s="104"/>
      <c r="AP245" s="104"/>
      <c r="AQ245" s="104"/>
      <c r="AR245" s="104"/>
      <c r="AS245" s="104"/>
      <c r="AT245" s="104"/>
      <c r="AU245" s="104"/>
      <c r="AV245" s="104"/>
      <c r="AW245" s="104"/>
      <c r="AX245" s="104"/>
      <c r="AY245" s="104"/>
      <c r="AZ245" s="104"/>
      <c r="BA245" s="104"/>
      <c r="BB245" s="104"/>
      <c r="BC245" s="104"/>
      <c r="BD245" s="104"/>
      <c r="BE245" s="104"/>
      <c r="BF245" s="104"/>
      <c r="BG245" s="104"/>
      <c r="BH245" s="104"/>
      <c r="BI245" s="104"/>
      <c r="BJ245" s="104"/>
      <c r="BK245" s="104"/>
      <c r="BL245" s="104"/>
      <c r="BM245" s="104"/>
      <c r="BN245" s="104"/>
      <c r="BO245" s="104"/>
      <c r="BP245" s="104"/>
      <c r="BQ245" s="104"/>
    </row>
    <row r="246" spans="2:69">
      <c r="B246" s="104"/>
      <c r="C246" s="155"/>
      <c r="D246" s="104"/>
      <c r="E246" s="104"/>
      <c r="F246" s="104"/>
      <c r="G246" s="104"/>
      <c r="H246" s="104"/>
      <c r="I246" s="104"/>
      <c r="J246" s="104"/>
      <c r="K246" s="104"/>
      <c r="L246" s="104"/>
      <c r="M246" s="147"/>
      <c r="N246" s="104"/>
      <c r="O246" s="104"/>
      <c r="P246" s="104"/>
      <c r="Q246" s="104"/>
      <c r="R246" s="104"/>
      <c r="S246" s="104"/>
      <c r="T246" s="104"/>
      <c r="U246" s="104"/>
      <c r="V246" s="104"/>
      <c r="W246" s="104"/>
      <c r="X246" s="104"/>
      <c r="Y246" s="104"/>
      <c r="Z246" s="104"/>
      <c r="AA246" s="104"/>
      <c r="AB246" s="10"/>
      <c r="AC246" s="104"/>
      <c r="AD246" s="10"/>
      <c r="AE246" s="147"/>
      <c r="AF246" s="104"/>
      <c r="AG246" s="104"/>
      <c r="AH246" s="104"/>
      <c r="AI246" s="104"/>
      <c r="AJ246" s="104"/>
      <c r="AK246" s="104"/>
      <c r="AL246" s="104"/>
      <c r="AM246" s="104"/>
      <c r="AN246" s="104"/>
      <c r="AO246" s="104"/>
      <c r="AP246" s="104"/>
      <c r="AQ246" s="104"/>
      <c r="AR246" s="104"/>
      <c r="AS246" s="104"/>
      <c r="AT246" s="104"/>
      <c r="AU246" s="104"/>
      <c r="AV246" s="104"/>
      <c r="AW246" s="104"/>
      <c r="AX246" s="104"/>
      <c r="AY246" s="104"/>
      <c r="AZ246" s="104"/>
      <c r="BA246" s="104"/>
      <c r="BB246" s="104"/>
      <c r="BC246" s="104"/>
      <c r="BD246" s="104"/>
      <c r="BE246" s="104"/>
      <c r="BF246" s="104"/>
      <c r="BG246" s="104"/>
      <c r="BH246" s="104"/>
      <c r="BI246" s="104"/>
      <c r="BJ246" s="104"/>
      <c r="BK246" s="104"/>
      <c r="BL246" s="104"/>
      <c r="BM246" s="104"/>
      <c r="BN246" s="104"/>
      <c r="BO246" s="104"/>
      <c r="BP246" s="104"/>
      <c r="BQ246" s="104"/>
    </row>
    <row r="247" spans="2:69">
      <c r="B247" s="104"/>
      <c r="C247" s="155"/>
      <c r="D247" s="104"/>
      <c r="E247" s="104"/>
      <c r="F247" s="104"/>
      <c r="G247" s="104"/>
      <c r="H247" s="104"/>
      <c r="I247" s="104"/>
      <c r="J247" s="104"/>
      <c r="K247" s="104"/>
      <c r="L247" s="104"/>
      <c r="M247" s="147"/>
      <c r="N247" s="104"/>
      <c r="O247" s="104"/>
      <c r="P247" s="104"/>
      <c r="Q247" s="104"/>
      <c r="R247" s="104"/>
      <c r="S247" s="104"/>
      <c r="T247" s="104"/>
      <c r="U247" s="104"/>
      <c r="V247" s="104"/>
      <c r="W247" s="104"/>
      <c r="X247" s="104"/>
      <c r="Y247" s="104"/>
      <c r="Z247" s="104"/>
      <c r="AA247" s="104"/>
      <c r="AB247" s="10"/>
      <c r="AC247" s="104"/>
      <c r="AD247" s="10"/>
      <c r="AE247" s="147"/>
      <c r="AF247" s="104"/>
      <c r="AG247" s="104"/>
      <c r="AH247" s="104"/>
      <c r="AI247" s="104"/>
      <c r="AJ247" s="104"/>
      <c r="AK247" s="104"/>
      <c r="AL247" s="104"/>
      <c r="AM247" s="104"/>
      <c r="AN247" s="104"/>
      <c r="AO247" s="104"/>
      <c r="AP247" s="104"/>
      <c r="AQ247" s="104"/>
      <c r="AR247" s="104"/>
      <c r="AS247" s="104"/>
      <c r="AT247" s="104"/>
      <c r="AU247" s="104"/>
      <c r="AV247" s="104"/>
      <c r="AW247" s="104"/>
      <c r="AX247" s="104"/>
      <c r="AY247" s="104"/>
      <c r="AZ247" s="104"/>
      <c r="BA247" s="104"/>
      <c r="BB247" s="104"/>
      <c r="BC247" s="104"/>
      <c r="BD247" s="104"/>
      <c r="BE247" s="104"/>
      <c r="BF247" s="104"/>
      <c r="BG247" s="104"/>
      <c r="BH247" s="104"/>
      <c r="BI247" s="104"/>
      <c r="BJ247" s="104"/>
      <c r="BK247" s="104"/>
      <c r="BL247" s="104"/>
      <c r="BM247" s="104"/>
      <c r="BN247" s="104"/>
      <c r="BO247" s="104"/>
      <c r="BP247" s="104"/>
      <c r="BQ247" s="104"/>
    </row>
    <row r="248" spans="2:69">
      <c r="B248" s="104"/>
      <c r="C248" s="155"/>
      <c r="D248" s="104"/>
      <c r="E248" s="104"/>
      <c r="F248" s="104"/>
      <c r="G248" s="104"/>
      <c r="H248" s="104"/>
      <c r="I248" s="104"/>
      <c r="J248" s="104"/>
      <c r="K248" s="104"/>
      <c r="L248" s="104"/>
      <c r="M248" s="147"/>
      <c r="N248" s="104"/>
      <c r="O248" s="104"/>
      <c r="P248" s="104"/>
      <c r="Q248" s="104"/>
      <c r="R248" s="104"/>
      <c r="S248" s="104"/>
      <c r="T248" s="104"/>
      <c r="U248" s="104"/>
      <c r="V248" s="104"/>
      <c r="W248" s="104"/>
      <c r="X248" s="104"/>
      <c r="Y248" s="104"/>
      <c r="Z248" s="104"/>
      <c r="AA248" s="104"/>
      <c r="AB248" s="10"/>
      <c r="AC248" s="104"/>
      <c r="AD248" s="10"/>
      <c r="AE248" s="147"/>
      <c r="AF248" s="104"/>
      <c r="AG248" s="104"/>
      <c r="AH248" s="104"/>
      <c r="AI248" s="104"/>
      <c r="AJ248" s="104"/>
      <c r="AK248" s="104"/>
      <c r="AL248" s="104"/>
      <c r="AM248" s="104"/>
      <c r="AN248" s="104"/>
      <c r="AO248" s="104"/>
      <c r="AP248" s="104"/>
      <c r="AQ248" s="104"/>
      <c r="AR248" s="104"/>
      <c r="AS248" s="104"/>
      <c r="AT248" s="104"/>
      <c r="AU248" s="104"/>
      <c r="AV248" s="104"/>
      <c r="AW248" s="104"/>
      <c r="AX248" s="104"/>
      <c r="AY248" s="104"/>
      <c r="AZ248" s="104"/>
      <c r="BA248" s="104"/>
      <c r="BB248" s="104"/>
      <c r="BC248" s="104"/>
      <c r="BD248" s="104"/>
      <c r="BE248" s="104"/>
      <c r="BF248" s="104"/>
      <c r="BG248" s="104"/>
      <c r="BH248" s="104"/>
      <c r="BI248" s="104"/>
      <c r="BJ248" s="104"/>
      <c r="BK248" s="104"/>
      <c r="BL248" s="104"/>
      <c r="BM248" s="104"/>
      <c r="BN248" s="104"/>
      <c r="BO248" s="104"/>
      <c r="BP248" s="104"/>
      <c r="BQ248" s="104"/>
    </row>
    <row r="249" spans="2:69">
      <c r="B249" s="104"/>
      <c r="C249" s="155"/>
      <c r="D249" s="104"/>
      <c r="E249" s="104"/>
      <c r="F249" s="104"/>
      <c r="G249" s="104"/>
      <c r="H249" s="104"/>
      <c r="I249" s="104"/>
      <c r="J249" s="104"/>
      <c r="K249" s="104"/>
      <c r="L249" s="104"/>
      <c r="M249" s="147"/>
      <c r="N249" s="104"/>
      <c r="O249" s="104"/>
      <c r="P249" s="104"/>
      <c r="Q249" s="104"/>
      <c r="R249" s="104"/>
      <c r="S249" s="104"/>
      <c r="T249" s="104"/>
      <c r="U249" s="104"/>
      <c r="V249" s="104"/>
      <c r="W249" s="104"/>
      <c r="X249" s="104"/>
      <c r="Y249" s="104"/>
      <c r="Z249" s="104"/>
      <c r="AA249" s="104"/>
      <c r="AB249" s="10"/>
      <c r="AC249" s="104"/>
      <c r="AD249" s="10"/>
      <c r="AE249" s="147"/>
      <c r="AF249" s="104"/>
      <c r="AG249" s="104"/>
      <c r="AH249" s="104"/>
      <c r="AI249" s="104"/>
      <c r="AJ249" s="104"/>
      <c r="AK249" s="104"/>
      <c r="AL249" s="104"/>
      <c r="AM249" s="104"/>
      <c r="AN249" s="104"/>
      <c r="AO249" s="104"/>
      <c r="AP249" s="104"/>
      <c r="AQ249" s="104"/>
      <c r="AR249" s="104"/>
      <c r="AS249" s="104"/>
      <c r="AT249" s="104"/>
      <c r="AU249" s="104"/>
      <c r="AV249" s="104"/>
      <c r="AW249" s="104"/>
      <c r="AX249" s="104"/>
      <c r="AY249" s="104"/>
      <c r="AZ249" s="104"/>
      <c r="BA249" s="104"/>
      <c r="BB249" s="104"/>
      <c r="BC249" s="104"/>
      <c r="BD249" s="104"/>
      <c r="BE249" s="104"/>
      <c r="BF249" s="104"/>
      <c r="BG249" s="104"/>
      <c r="BH249" s="104"/>
      <c r="BI249" s="104"/>
      <c r="BJ249" s="104"/>
      <c r="BK249" s="104"/>
      <c r="BL249" s="104"/>
      <c r="BM249" s="104"/>
      <c r="BN249" s="104"/>
      <c r="BO249" s="104"/>
      <c r="BP249" s="104"/>
      <c r="BQ249" s="104"/>
    </row>
    <row r="250" spans="2:69">
      <c r="B250" s="104"/>
      <c r="C250" s="155"/>
      <c r="D250" s="104"/>
      <c r="E250" s="104"/>
      <c r="F250" s="104"/>
      <c r="G250" s="104"/>
      <c r="H250" s="104"/>
      <c r="I250" s="104"/>
      <c r="J250" s="104"/>
      <c r="K250" s="104"/>
      <c r="L250" s="104"/>
      <c r="M250" s="147"/>
      <c r="N250" s="104"/>
      <c r="O250" s="104"/>
      <c r="P250" s="104"/>
      <c r="Q250" s="104"/>
      <c r="R250" s="104"/>
      <c r="S250" s="104"/>
      <c r="T250" s="104"/>
      <c r="U250" s="104"/>
      <c r="V250" s="104"/>
      <c r="W250" s="104"/>
      <c r="X250" s="104"/>
      <c r="Y250" s="104"/>
      <c r="Z250" s="104"/>
      <c r="AA250" s="104"/>
      <c r="AB250" s="10"/>
      <c r="AC250" s="104"/>
      <c r="AD250" s="10"/>
      <c r="AE250" s="147"/>
      <c r="AF250" s="104"/>
      <c r="AG250" s="104"/>
      <c r="AH250" s="104"/>
      <c r="AI250" s="104"/>
      <c r="AJ250" s="104"/>
      <c r="AK250" s="104"/>
      <c r="AL250" s="104"/>
      <c r="AM250" s="104"/>
      <c r="AN250" s="104"/>
      <c r="AO250" s="104"/>
      <c r="AP250" s="104"/>
      <c r="AQ250" s="104"/>
      <c r="AR250" s="104"/>
      <c r="AS250" s="104"/>
      <c r="AT250" s="104"/>
      <c r="AU250" s="104"/>
      <c r="AV250" s="104"/>
      <c r="AW250" s="104"/>
      <c r="AX250" s="104"/>
      <c r="AY250" s="104"/>
      <c r="AZ250" s="104"/>
      <c r="BA250" s="104"/>
      <c r="BB250" s="104"/>
      <c r="BC250" s="104"/>
      <c r="BD250" s="104"/>
      <c r="BE250" s="104"/>
      <c r="BF250" s="104"/>
      <c r="BG250" s="104"/>
      <c r="BH250" s="104"/>
      <c r="BI250" s="104"/>
      <c r="BJ250" s="104"/>
      <c r="BK250" s="104"/>
      <c r="BL250" s="104"/>
      <c r="BM250" s="104"/>
      <c r="BN250" s="104"/>
      <c r="BO250" s="104"/>
      <c r="BP250" s="104"/>
      <c r="BQ250" s="104"/>
    </row>
    <row r="251" spans="2:69">
      <c r="B251" s="104"/>
      <c r="C251" s="155"/>
      <c r="D251" s="104"/>
      <c r="E251" s="104"/>
      <c r="F251" s="104"/>
      <c r="G251" s="104"/>
      <c r="H251" s="104"/>
      <c r="I251" s="104"/>
      <c r="J251" s="104"/>
      <c r="K251" s="104"/>
      <c r="L251" s="104"/>
      <c r="M251" s="147"/>
      <c r="N251" s="104"/>
      <c r="O251" s="104"/>
      <c r="P251" s="104"/>
      <c r="Q251" s="104"/>
      <c r="R251" s="104"/>
      <c r="S251" s="104"/>
      <c r="T251" s="104"/>
      <c r="U251" s="104"/>
      <c r="V251" s="104"/>
      <c r="W251" s="104"/>
      <c r="X251" s="104"/>
      <c r="Y251" s="104"/>
      <c r="Z251" s="104"/>
      <c r="AA251" s="104"/>
      <c r="AB251" s="10"/>
      <c r="AC251" s="104"/>
      <c r="AD251" s="10"/>
      <c r="AE251" s="147"/>
      <c r="AF251" s="104"/>
      <c r="AG251" s="104"/>
      <c r="AH251" s="104"/>
      <c r="AI251" s="104"/>
      <c r="AJ251" s="104"/>
      <c r="AK251" s="104"/>
      <c r="AL251" s="104"/>
      <c r="AM251" s="104"/>
      <c r="AN251" s="104"/>
      <c r="AO251" s="104"/>
      <c r="AP251" s="104"/>
      <c r="AQ251" s="104"/>
      <c r="AR251" s="104"/>
      <c r="AS251" s="104"/>
      <c r="AT251" s="104"/>
      <c r="AU251" s="104"/>
      <c r="AV251" s="104"/>
      <c r="AW251" s="104"/>
      <c r="AX251" s="104"/>
      <c r="AY251" s="104"/>
      <c r="AZ251" s="104"/>
      <c r="BA251" s="104"/>
      <c r="BB251" s="104"/>
      <c r="BC251" s="104"/>
      <c r="BD251" s="104"/>
      <c r="BE251" s="104"/>
      <c r="BF251" s="104"/>
      <c r="BG251" s="104"/>
      <c r="BH251" s="104"/>
      <c r="BI251" s="104"/>
      <c r="BJ251" s="104"/>
      <c r="BK251" s="104"/>
      <c r="BL251" s="104"/>
      <c r="BM251" s="104"/>
      <c r="BN251" s="104"/>
      <c r="BO251" s="104"/>
      <c r="BP251" s="104"/>
      <c r="BQ251" s="104"/>
    </row>
    <row r="252" spans="2:69">
      <c r="B252" s="104"/>
      <c r="C252" s="155"/>
      <c r="D252" s="104"/>
      <c r="E252" s="104"/>
      <c r="F252" s="104"/>
      <c r="G252" s="104"/>
      <c r="H252" s="104"/>
      <c r="I252" s="104"/>
      <c r="J252" s="104"/>
      <c r="K252" s="104"/>
      <c r="L252" s="104"/>
      <c r="M252" s="147"/>
      <c r="N252" s="104"/>
      <c r="O252" s="104"/>
      <c r="P252" s="104"/>
      <c r="Q252" s="104"/>
      <c r="R252" s="104"/>
      <c r="S252" s="104"/>
      <c r="T252" s="104"/>
      <c r="U252" s="104"/>
      <c r="V252" s="104"/>
      <c r="W252" s="104"/>
      <c r="X252" s="104"/>
      <c r="Y252" s="104"/>
      <c r="Z252" s="104"/>
      <c r="AA252" s="104"/>
      <c r="AB252" s="10"/>
      <c r="AC252" s="104"/>
      <c r="AD252" s="10"/>
      <c r="AE252" s="147"/>
      <c r="AF252" s="104"/>
      <c r="AG252" s="104"/>
      <c r="AH252" s="104"/>
      <c r="AI252" s="104"/>
      <c r="AJ252" s="104"/>
      <c r="AK252" s="104"/>
      <c r="AL252" s="104"/>
      <c r="AM252" s="104"/>
      <c r="AN252" s="104"/>
      <c r="AO252" s="104"/>
      <c r="AP252" s="104"/>
      <c r="AQ252" s="104"/>
      <c r="AR252" s="104"/>
      <c r="AS252" s="104"/>
      <c r="AT252" s="104"/>
      <c r="AU252" s="104"/>
      <c r="AV252" s="104"/>
      <c r="AW252" s="104"/>
      <c r="AX252" s="104"/>
      <c r="AY252" s="104"/>
      <c r="AZ252" s="104"/>
      <c r="BA252" s="104"/>
      <c r="BB252" s="104"/>
      <c r="BC252" s="104"/>
      <c r="BD252" s="104"/>
      <c r="BE252" s="104"/>
      <c r="BF252" s="104"/>
      <c r="BG252" s="104"/>
      <c r="BH252" s="104"/>
      <c r="BI252" s="104"/>
      <c r="BJ252" s="104"/>
      <c r="BK252" s="104"/>
      <c r="BL252" s="104"/>
      <c r="BM252" s="104"/>
      <c r="BN252" s="104"/>
      <c r="BO252" s="104"/>
      <c r="BP252" s="104"/>
      <c r="BQ252" s="104"/>
    </row>
    <row r="253" spans="2:69">
      <c r="B253" s="104"/>
      <c r="C253" s="155"/>
      <c r="D253" s="104"/>
      <c r="E253" s="104"/>
      <c r="F253" s="104"/>
      <c r="G253" s="104"/>
      <c r="H253" s="104"/>
      <c r="I253" s="104"/>
      <c r="J253" s="104"/>
      <c r="K253" s="104"/>
      <c r="L253" s="104"/>
      <c r="M253" s="147"/>
      <c r="N253" s="104"/>
      <c r="O253" s="104"/>
      <c r="P253" s="104"/>
      <c r="Q253" s="104"/>
      <c r="R253" s="104"/>
      <c r="S253" s="104"/>
      <c r="T253" s="104"/>
      <c r="U253" s="104"/>
      <c r="V253" s="104"/>
      <c r="W253" s="104"/>
      <c r="X253" s="104"/>
      <c r="Y253" s="104"/>
      <c r="Z253" s="104"/>
      <c r="AA253" s="104"/>
      <c r="AB253" s="10"/>
      <c r="AC253" s="104"/>
      <c r="AD253" s="10"/>
      <c r="AE253" s="147"/>
      <c r="AF253" s="104"/>
      <c r="AG253" s="104"/>
      <c r="AH253" s="104"/>
      <c r="AI253" s="104"/>
      <c r="AJ253" s="104"/>
      <c r="AK253" s="104"/>
      <c r="AL253" s="104"/>
      <c r="AM253" s="104"/>
      <c r="AN253" s="104"/>
      <c r="AO253" s="104"/>
      <c r="AP253" s="104"/>
      <c r="AQ253" s="104"/>
      <c r="AR253" s="104"/>
      <c r="AS253" s="104"/>
      <c r="AT253" s="104"/>
      <c r="AU253" s="104"/>
      <c r="AV253" s="104"/>
      <c r="AW253" s="104"/>
      <c r="AX253" s="104"/>
      <c r="AY253" s="104"/>
      <c r="AZ253" s="104"/>
      <c r="BA253" s="104"/>
      <c r="BB253" s="104"/>
      <c r="BC253" s="104"/>
      <c r="BD253" s="104"/>
      <c r="BE253" s="104"/>
      <c r="BF253" s="104"/>
      <c r="BG253" s="104"/>
      <c r="BH253" s="104"/>
      <c r="BI253" s="104"/>
      <c r="BJ253" s="104"/>
      <c r="BK253" s="104"/>
      <c r="BL253" s="104"/>
      <c r="BM253" s="104"/>
      <c r="BN253" s="104"/>
      <c r="BO253" s="104"/>
      <c r="BP253" s="104"/>
      <c r="BQ253" s="104"/>
    </row>
    <row r="254" spans="2:69">
      <c r="B254" s="104"/>
      <c r="C254" s="155"/>
      <c r="D254" s="104"/>
      <c r="E254" s="104"/>
      <c r="F254" s="104"/>
      <c r="G254" s="104"/>
      <c r="H254" s="104"/>
      <c r="I254" s="104"/>
      <c r="J254" s="104"/>
      <c r="K254" s="104"/>
      <c r="L254" s="104"/>
      <c r="M254" s="147"/>
      <c r="N254" s="104"/>
      <c r="O254" s="104"/>
      <c r="P254" s="104"/>
      <c r="Q254" s="104"/>
      <c r="R254" s="104"/>
      <c r="S254" s="104"/>
      <c r="T254" s="104"/>
      <c r="U254" s="104"/>
      <c r="V254" s="104"/>
      <c r="W254" s="104"/>
      <c r="X254" s="104"/>
      <c r="Y254" s="104"/>
      <c r="Z254" s="104"/>
      <c r="AA254" s="104"/>
      <c r="AB254" s="10"/>
      <c r="AC254" s="104"/>
      <c r="AD254" s="10"/>
      <c r="AE254" s="147"/>
      <c r="AF254" s="104"/>
      <c r="AG254" s="104"/>
      <c r="AH254" s="104"/>
      <c r="AI254" s="104"/>
      <c r="AJ254" s="104"/>
      <c r="AK254" s="104"/>
      <c r="AL254" s="104"/>
      <c r="AM254" s="104"/>
      <c r="AN254" s="104"/>
      <c r="AO254" s="104"/>
      <c r="AP254" s="104"/>
      <c r="AQ254" s="104"/>
      <c r="AR254" s="104"/>
      <c r="AS254" s="104"/>
      <c r="AT254" s="104"/>
      <c r="AU254" s="104"/>
      <c r="AV254" s="104"/>
      <c r="AW254" s="104"/>
      <c r="AX254" s="104"/>
      <c r="AY254" s="104"/>
      <c r="AZ254" s="104"/>
      <c r="BA254" s="104"/>
      <c r="BB254" s="104"/>
      <c r="BC254" s="104"/>
      <c r="BD254" s="104"/>
      <c r="BE254" s="104"/>
      <c r="BF254" s="104"/>
      <c r="BG254" s="104"/>
      <c r="BH254" s="104"/>
      <c r="BI254" s="104"/>
      <c r="BJ254" s="104"/>
      <c r="BK254" s="104"/>
      <c r="BL254" s="104"/>
      <c r="BM254" s="104"/>
      <c r="BN254" s="104"/>
      <c r="BO254" s="104"/>
      <c r="BP254" s="104"/>
      <c r="BQ254" s="104"/>
    </row>
    <row r="255" spans="2:69">
      <c r="B255" s="104"/>
      <c r="C255" s="155"/>
      <c r="D255" s="104"/>
      <c r="E255" s="104"/>
      <c r="F255" s="104"/>
      <c r="G255" s="104"/>
      <c r="H255" s="104"/>
      <c r="I255" s="104"/>
      <c r="J255" s="104"/>
      <c r="K255" s="104"/>
      <c r="L255" s="104"/>
      <c r="M255" s="147"/>
      <c r="N255" s="104"/>
      <c r="O255" s="104"/>
      <c r="P255" s="104"/>
      <c r="Q255" s="104"/>
      <c r="R255" s="104"/>
      <c r="S255" s="104"/>
      <c r="T255" s="104"/>
      <c r="U255" s="104"/>
      <c r="V255" s="104"/>
      <c r="W255" s="104"/>
      <c r="X255" s="104"/>
      <c r="Y255" s="104"/>
      <c r="Z255" s="104"/>
      <c r="AA255" s="104"/>
      <c r="AB255" s="10"/>
      <c r="AC255" s="104"/>
      <c r="AD255" s="10"/>
      <c r="AE255" s="147"/>
      <c r="AF255" s="104"/>
      <c r="AG255" s="104"/>
      <c r="AH255" s="104"/>
      <c r="AI255" s="104"/>
      <c r="AJ255" s="104"/>
      <c r="AK255" s="104"/>
      <c r="AL255" s="104"/>
      <c r="AM255" s="104"/>
      <c r="AN255" s="104"/>
      <c r="AO255" s="104"/>
      <c r="AP255" s="104"/>
      <c r="AQ255" s="104"/>
      <c r="AR255" s="104"/>
      <c r="AS255" s="104"/>
      <c r="AT255" s="104"/>
      <c r="AU255" s="104"/>
      <c r="AV255" s="104"/>
      <c r="AW255" s="104"/>
      <c r="AX255" s="104"/>
      <c r="AY255" s="104"/>
      <c r="AZ255" s="104"/>
      <c r="BA255" s="104"/>
      <c r="BB255" s="104"/>
      <c r="BC255" s="104"/>
      <c r="BD255" s="104"/>
      <c r="BE255" s="104"/>
      <c r="BF255" s="104"/>
      <c r="BG255" s="104"/>
      <c r="BH255" s="104"/>
      <c r="BI255" s="104"/>
      <c r="BJ255" s="104"/>
      <c r="BK255" s="104"/>
      <c r="BL255" s="104"/>
      <c r="BM255" s="104"/>
      <c r="BN255" s="104"/>
      <c r="BO255" s="104"/>
      <c r="BP255" s="104"/>
      <c r="BQ255" s="104"/>
    </row>
    <row r="256" spans="2:69">
      <c r="B256" s="104"/>
      <c r="C256" s="155"/>
      <c r="D256" s="104"/>
      <c r="E256" s="104"/>
      <c r="F256" s="104"/>
      <c r="G256" s="104"/>
      <c r="H256" s="104"/>
      <c r="I256" s="104"/>
      <c r="J256" s="104"/>
      <c r="K256" s="104"/>
      <c r="L256" s="104"/>
      <c r="M256" s="147"/>
      <c r="N256" s="104"/>
      <c r="O256" s="104"/>
      <c r="P256" s="104"/>
      <c r="Q256" s="104"/>
      <c r="R256" s="104"/>
      <c r="S256" s="104"/>
      <c r="T256" s="104"/>
      <c r="U256" s="104"/>
      <c r="V256" s="104"/>
      <c r="W256" s="104"/>
      <c r="X256" s="104"/>
      <c r="Y256" s="104"/>
      <c r="Z256" s="104"/>
      <c r="AA256" s="104"/>
      <c r="AB256" s="10"/>
      <c r="AC256" s="104"/>
      <c r="AD256" s="10"/>
      <c r="AE256" s="147"/>
      <c r="AF256" s="104"/>
      <c r="AG256" s="104"/>
      <c r="AH256" s="104"/>
      <c r="AI256" s="104"/>
      <c r="AJ256" s="104"/>
      <c r="AK256" s="104"/>
      <c r="AL256" s="104"/>
      <c r="AM256" s="104"/>
      <c r="AN256" s="104"/>
      <c r="AO256" s="104"/>
      <c r="AP256" s="104"/>
      <c r="AQ256" s="104"/>
      <c r="AR256" s="104"/>
      <c r="AS256" s="104"/>
      <c r="AT256" s="104"/>
      <c r="AU256" s="104"/>
      <c r="AV256" s="104"/>
      <c r="AW256" s="104"/>
      <c r="AX256" s="104"/>
      <c r="AY256" s="104"/>
      <c r="AZ256" s="104"/>
      <c r="BA256" s="104"/>
      <c r="BB256" s="104"/>
      <c r="BC256" s="104"/>
      <c r="BD256" s="104"/>
      <c r="BE256" s="104"/>
      <c r="BF256" s="104"/>
      <c r="BG256" s="104"/>
      <c r="BH256" s="104"/>
      <c r="BI256" s="104"/>
      <c r="BJ256" s="104"/>
      <c r="BK256" s="104"/>
      <c r="BL256" s="104"/>
      <c r="BM256" s="104"/>
      <c r="BN256" s="104"/>
      <c r="BO256" s="104"/>
      <c r="BP256" s="104"/>
      <c r="BQ256" s="104"/>
    </row>
    <row r="257" spans="2:69">
      <c r="B257" s="104"/>
      <c r="C257" s="155"/>
      <c r="D257" s="104"/>
      <c r="E257" s="104"/>
      <c r="F257" s="104"/>
      <c r="G257" s="104"/>
      <c r="H257" s="104"/>
      <c r="I257" s="104"/>
      <c r="J257" s="104"/>
      <c r="K257" s="104"/>
      <c r="L257" s="104"/>
      <c r="M257" s="147"/>
      <c r="N257" s="104"/>
      <c r="O257" s="104"/>
      <c r="P257" s="104"/>
      <c r="Q257" s="104"/>
      <c r="R257" s="104"/>
      <c r="S257" s="104"/>
      <c r="T257" s="104"/>
      <c r="U257" s="104"/>
      <c r="V257" s="104"/>
      <c r="W257" s="104"/>
      <c r="X257" s="104"/>
      <c r="Y257" s="104"/>
      <c r="Z257" s="104"/>
      <c r="AA257" s="104"/>
      <c r="AB257" s="10"/>
      <c r="AC257" s="104"/>
      <c r="AD257" s="10"/>
      <c r="AE257" s="147"/>
      <c r="AF257" s="104"/>
      <c r="AG257" s="104"/>
      <c r="AH257" s="104"/>
      <c r="AI257" s="104"/>
      <c r="AJ257" s="104"/>
      <c r="AK257" s="104"/>
      <c r="AL257" s="104"/>
      <c r="AM257" s="104"/>
      <c r="AN257" s="104"/>
      <c r="AO257" s="104"/>
      <c r="AP257" s="104"/>
      <c r="AQ257" s="104"/>
      <c r="AR257" s="104"/>
      <c r="AS257" s="104"/>
      <c r="AT257" s="104"/>
      <c r="AU257" s="104"/>
      <c r="AV257" s="104"/>
      <c r="AW257" s="104"/>
      <c r="AX257" s="104"/>
      <c r="AY257" s="104"/>
      <c r="AZ257" s="104"/>
      <c r="BA257" s="104"/>
      <c r="BB257" s="104"/>
      <c r="BC257" s="104"/>
      <c r="BD257" s="104"/>
      <c r="BE257" s="104"/>
      <c r="BF257" s="104"/>
      <c r="BG257" s="104"/>
      <c r="BH257" s="104"/>
      <c r="BI257" s="104"/>
      <c r="BJ257" s="104"/>
      <c r="BK257" s="104"/>
      <c r="BL257" s="104"/>
      <c r="BM257" s="104"/>
      <c r="BN257" s="104"/>
      <c r="BO257" s="104"/>
      <c r="BP257" s="104"/>
      <c r="BQ257" s="104"/>
    </row>
    <row r="258" spans="2:69">
      <c r="B258" s="104"/>
      <c r="C258" s="155"/>
      <c r="D258" s="104"/>
      <c r="E258" s="104"/>
      <c r="F258" s="104"/>
      <c r="G258" s="104"/>
      <c r="H258" s="104"/>
      <c r="I258" s="104"/>
      <c r="J258" s="104"/>
      <c r="K258" s="104"/>
      <c r="L258" s="104"/>
      <c r="M258" s="147"/>
      <c r="N258" s="104"/>
      <c r="O258" s="104"/>
      <c r="P258" s="104"/>
      <c r="Q258" s="104"/>
      <c r="R258" s="104"/>
      <c r="S258" s="104"/>
      <c r="T258" s="104"/>
      <c r="U258" s="104"/>
      <c r="V258" s="104"/>
      <c r="W258" s="104"/>
      <c r="X258" s="104"/>
      <c r="Y258" s="104"/>
      <c r="Z258" s="104"/>
      <c r="AA258" s="104"/>
      <c r="AB258" s="10"/>
      <c r="AC258" s="104"/>
      <c r="AD258" s="10"/>
      <c r="AE258" s="147"/>
      <c r="AF258" s="104"/>
      <c r="AG258" s="104"/>
      <c r="AH258" s="104"/>
      <c r="AI258" s="104"/>
      <c r="AJ258" s="104"/>
      <c r="AK258" s="104"/>
      <c r="AL258" s="104"/>
      <c r="AM258" s="104"/>
      <c r="AN258" s="104"/>
      <c r="AO258" s="104"/>
      <c r="AP258" s="104"/>
      <c r="AQ258" s="104"/>
      <c r="AR258" s="104"/>
      <c r="AS258" s="104"/>
      <c r="AT258" s="104"/>
      <c r="AU258" s="104"/>
      <c r="AV258" s="104"/>
      <c r="AW258" s="104"/>
      <c r="AX258" s="104"/>
      <c r="AY258" s="104"/>
      <c r="AZ258" s="104"/>
      <c r="BA258" s="104"/>
      <c r="BB258" s="104"/>
      <c r="BC258" s="104"/>
      <c r="BD258" s="104"/>
      <c r="BE258" s="104"/>
      <c r="BF258" s="104"/>
      <c r="BG258" s="104"/>
      <c r="BH258" s="104"/>
      <c r="BI258" s="104"/>
      <c r="BJ258" s="104"/>
      <c r="BK258" s="104"/>
      <c r="BL258" s="104"/>
      <c r="BM258" s="104"/>
      <c r="BN258" s="104"/>
      <c r="BO258" s="104"/>
      <c r="BP258" s="104"/>
      <c r="BQ258" s="104"/>
    </row>
    <row r="259" spans="2:69">
      <c r="B259" s="104"/>
      <c r="C259" s="155"/>
      <c r="D259" s="104"/>
      <c r="E259" s="104"/>
      <c r="F259" s="104"/>
      <c r="G259" s="104"/>
      <c r="H259" s="104"/>
      <c r="I259" s="104"/>
      <c r="J259" s="104"/>
      <c r="K259" s="104"/>
      <c r="L259" s="104"/>
      <c r="M259" s="147"/>
      <c r="N259" s="104"/>
      <c r="O259" s="104"/>
      <c r="P259" s="104"/>
      <c r="Q259" s="104"/>
      <c r="R259" s="104"/>
      <c r="S259" s="104"/>
      <c r="T259" s="104"/>
      <c r="U259" s="104"/>
      <c r="V259" s="104"/>
      <c r="W259" s="104"/>
      <c r="X259" s="104"/>
      <c r="Y259" s="104"/>
      <c r="Z259" s="104"/>
      <c r="AA259" s="104"/>
      <c r="AB259" s="10"/>
      <c r="AC259" s="104"/>
      <c r="AD259" s="10"/>
      <c r="AE259" s="147"/>
      <c r="AF259" s="104"/>
      <c r="AG259" s="104"/>
      <c r="AH259" s="104"/>
      <c r="AI259" s="104"/>
      <c r="AJ259" s="104"/>
      <c r="AK259" s="104"/>
      <c r="AL259" s="104"/>
      <c r="AM259" s="104"/>
      <c r="AN259" s="104"/>
      <c r="AO259" s="104"/>
      <c r="AP259" s="104"/>
      <c r="AQ259" s="104"/>
      <c r="AR259" s="104"/>
      <c r="AS259" s="104"/>
      <c r="AT259" s="104"/>
      <c r="AU259" s="104"/>
      <c r="AV259" s="104"/>
      <c r="AW259" s="104"/>
      <c r="AX259" s="104"/>
      <c r="AY259" s="104"/>
      <c r="AZ259" s="104"/>
      <c r="BA259" s="104"/>
      <c r="BB259" s="104"/>
      <c r="BC259" s="104"/>
      <c r="BD259" s="104"/>
      <c r="BE259" s="104"/>
      <c r="BF259" s="104"/>
      <c r="BG259" s="104"/>
      <c r="BH259" s="104"/>
      <c r="BI259" s="104"/>
      <c r="BJ259" s="104"/>
      <c r="BK259" s="104"/>
      <c r="BL259" s="104"/>
      <c r="BM259" s="104"/>
      <c r="BN259" s="104"/>
      <c r="BO259" s="104"/>
      <c r="BP259" s="104"/>
      <c r="BQ259" s="104"/>
    </row>
    <row r="260" spans="2:69">
      <c r="B260" s="104"/>
      <c r="C260" s="155"/>
      <c r="D260" s="104"/>
      <c r="E260" s="104"/>
      <c r="F260" s="104"/>
      <c r="G260" s="104"/>
      <c r="H260" s="104"/>
      <c r="I260" s="104"/>
      <c r="J260" s="104"/>
      <c r="K260" s="104"/>
      <c r="L260" s="104"/>
      <c r="M260" s="147"/>
      <c r="N260" s="104"/>
      <c r="O260" s="104"/>
      <c r="P260" s="104"/>
      <c r="Q260" s="104"/>
      <c r="R260" s="104"/>
      <c r="S260" s="104"/>
      <c r="T260" s="104"/>
      <c r="U260" s="104"/>
      <c r="V260" s="104"/>
      <c r="W260" s="104"/>
      <c r="X260" s="104"/>
      <c r="Y260" s="104"/>
      <c r="Z260" s="104"/>
      <c r="AA260" s="104"/>
      <c r="AB260" s="10"/>
      <c r="AC260" s="104"/>
      <c r="AD260" s="10"/>
      <c r="AE260" s="147"/>
      <c r="AF260" s="104"/>
      <c r="AG260" s="104"/>
      <c r="AH260" s="104"/>
      <c r="AI260" s="104"/>
      <c r="AJ260" s="104"/>
      <c r="AK260" s="104"/>
      <c r="AL260" s="104"/>
      <c r="AM260" s="104"/>
      <c r="AN260" s="104"/>
      <c r="AO260" s="104"/>
      <c r="AP260" s="104"/>
      <c r="AQ260" s="104"/>
      <c r="AR260" s="104"/>
      <c r="AS260" s="104"/>
      <c r="AT260" s="104"/>
      <c r="AU260" s="104"/>
      <c r="AV260" s="104"/>
      <c r="AW260" s="104"/>
      <c r="AX260" s="104"/>
      <c r="AY260" s="104"/>
      <c r="AZ260" s="104"/>
      <c r="BA260" s="104"/>
      <c r="BB260" s="104"/>
      <c r="BC260" s="104"/>
      <c r="BD260" s="104"/>
      <c r="BE260" s="104"/>
      <c r="BF260" s="104"/>
      <c r="BG260" s="104"/>
      <c r="BH260" s="104"/>
      <c r="BI260" s="104"/>
      <c r="BJ260" s="104"/>
      <c r="BK260" s="104"/>
      <c r="BL260" s="104"/>
      <c r="BM260" s="104"/>
      <c r="BN260" s="104"/>
      <c r="BO260" s="104"/>
      <c r="BP260" s="104"/>
      <c r="BQ260" s="104"/>
    </row>
    <row r="261" spans="2:69">
      <c r="B261" s="104"/>
      <c r="C261" s="155"/>
      <c r="D261" s="104"/>
      <c r="E261" s="104"/>
      <c r="F261" s="104"/>
      <c r="G261" s="104"/>
      <c r="H261" s="104"/>
      <c r="I261" s="104"/>
      <c r="J261" s="104"/>
      <c r="K261" s="104"/>
      <c r="L261" s="104"/>
      <c r="M261" s="147"/>
      <c r="N261" s="104"/>
      <c r="O261" s="104"/>
      <c r="P261" s="104"/>
      <c r="Q261" s="104"/>
      <c r="R261" s="104"/>
      <c r="S261" s="104"/>
      <c r="T261" s="104"/>
      <c r="U261" s="104"/>
      <c r="V261" s="104"/>
      <c r="W261" s="104"/>
      <c r="X261" s="104"/>
      <c r="Y261" s="104"/>
      <c r="Z261" s="104"/>
      <c r="AA261" s="104"/>
      <c r="AB261" s="10"/>
      <c r="AC261" s="104"/>
      <c r="AD261" s="10"/>
      <c r="AE261" s="147"/>
      <c r="AF261" s="104"/>
      <c r="AG261" s="104"/>
      <c r="AH261" s="104"/>
      <c r="AI261" s="104"/>
      <c r="AJ261" s="104"/>
      <c r="AK261" s="104"/>
      <c r="AL261" s="104"/>
      <c r="AM261" s="104"/>
      <c r="AN261" s="104"/>
      <c r="AO261" s="104"/>
      <c r="AP261" s="104"/>
      <c r="AQ261" s="104"/>
      <c r="AR261" s="104"/>
      <c r="AS261" s="104"/>
      <c r="AT261" s="104"/>
      <c r="AU261" s="104"/>
      <c r="AV261" s="104"/>
      <c r="AW261" s="104"/>
      <c r="AX261" s="104"/>
      <c r="AY261" s="104"/>
      <c r="AZ261" s="104"/>
      <c r="BA261" s="104"/>
      <c r="BB261" s="104"/>
      <c r="BC261" s="104"/>
      <c r="BD261" s="104"/>
      <c r="BE261" s="104"/>
      <c r="BF261" s="104"/>
      <c r="BG261" s="104"/>
      <c r="BH261" s="104"/>
      <c r="BI261" s="104"/>
      <c r="BJ261" s="104"/>
      <c r="BK261" s="104"/>
      <c r="BL261" s="104"/>
      <c r="BM261" s="104"/>
      <c r="BN261" s="104"/>
      <c r="BO261" s="104"/>
      <c r="BP261" s="104"/>
      <c r="BQ261" s="104"/>
    </row>
    <row r="262" spans="2:69">
      <c r="B262" s="104"/>
      <c r="C262" s="155"/>
      <c r="D262" s="104"/>
      <c r="E262" s="104"/>
      <c r="F262" s="104"/>
      <c r="G262" s="104"/>
      <c r="H262" s="104"/>
      <c r="I262" s="104"/>
      <c r="J262" s="104"/>
      <c r="K262" s="104"/>
      <c r="L262" s="104"/>
      <c r="M262" s="147"/>
      <c r="N262" s="104"/>
      <c r="O262" s="104"/>
      <c r="P262" s="104"/>
      <c r="Q262" s="104"/>
      <c r="R262" s="104"/>
      <c r="S262" s="104"/>
      <c r="T262" s="104"/>
      <c r="U262" s="104"/>
      <c r="V262" s="104"/>
      <c r="W262" s="104"/>
      <c r="X262" s="104"/>
      <c r="Y262" s="104"/>
      <c r="Z262" s="104"/>
      <c r="AA262" s="104"/>
      <c r="AB262" s="10"/>
      <c r="AC262" s="104"/>
      <c r="AD262" s="10"/>
      <c r="AE262" s="147"/>
      <c r="AF262" s="104"/>
      <c r="AG262" s="104"/>
      <c r="AH262" s="104"/>
      <c r="AI262" s="104"/>
      <c r="AJ262" s="104"/>
      <c r="AK262" s="104"/>
      <c r="AL262" s="104"/>
      <c r="AM262" s="104"/>
      <c r="AN262" s="104"/>
      <c r="AO262" s="104"/>
      <c r="AP262" s="104"/>
      <c r="AQ262" s="104"/>
      <c r="AR262" s="104"/>
      <c r="AS262" s="104"/>
      <c r="AT262" s="104"/>
      <c r="AU262" s="104"/>
      <c r="AV262" s="104"/>
      <c r="AW262" s="104"/>
      <c r="AX262" s="104"/>
      <c r="AY262" s="104"/>
      <c r="AZ262" s="104"/>
      <c r="BA262" s="104"/>
      <c r="BB262" s="104"/>
      <c r="BC262" s="104"/>
      <c r="BD262" s="104"/>
      <c r="BE262" s="104"/>
      <c r="BF262" s="104"/>
      <c r="BG262" s="104"/>
      <c r="BH262" s="104"/>
      <c r="BI262" s="104"/>
      <c r="BJ262" s="104"/>
      <c r="BK262" s="104"/>
      <c r="BL262" s="104"/>
      <c r="BM262" s="104"/>
      <c r="BN262" s="104"/>
      <c r="BO262" s="104"/>
      <c r="BP262" s="104"/>
      <c r="BQ262" s="104"/>
    </row>
    <row r="263" spans="2:69">
      <c r="B263" s="104"/>
      <c r="C263" s="155"/>
      <c r="D263" s="104"/>
      <c r="E263" s="104"/>
      <c r="F263" s="104"/>
      <c r="G263" s="104"/>
      <c r="H263" s="104"/>
      <c r="I263" s="104"/>
      <c r="J263" s="104"/>
      <c r="K263" s="104"/>
      <c r="L263" s="104"/>
      <c r="M263" s="147"/>
      <c r="N263" s="104"/>
      <c r="O263" s="104"/>
      <c r="P263" s="104"/>
      <c r="Q263" s="104"/>
      <c r="R263" s="104"/>
      <c r="S263" s="104"/>
      <c r="T263" s="104"/>
      <c r="U263" s="104"/>
      <c r="V263" s="104"/>
      <c r="W263" s="104"/>
      <c r="X263" s="104"/>
      <c r="Y263" s="104"/>
      <c r="Z263" s="104"/>
      <c r="AA263" s="104"/>
      <c r="AB263" s="10"/>
      <c r="AC263" s="104"/>
      <c r="AD263" s="10"/>
      <c r="AE263" s="147"/>
      <c r="AF263" s="104"/>
      <c r="AG263" s="104"/>
      <c r="AH263" s="104"/>
      <c r="AI263" s="104"/>
      <c r="AJ263" s="104"/>
      <c r="AK263" s="104"/>
      <c r="AL263" s="104"/>
      <c r="AM263" s="104"/>
      <c r="AN263" s="104"/>
      <c r="AO263" s="104"/>
      <c r="AP263" s="104"/>
      <c r="AQ263" s="104"/>
      <c r="AR263" s="104"/>
      <c r="AS263" s="104"/>
      <c r="AT263" s="104"/>
      <c r="AU263" s="104"/>
      <c r="AV263" s="104"/>
      <c r="AW263" s="104"/>
      <c r="AX263" s="104"/>
      <c r="AY263" s="104"/>
      <c r="AZ263" s="104"/>
      <c r="BA263" s="104"/>
      <c r="BB263" s="104"/>
      <c r="BC263" s="104"/>
      <c r="BD263" s="104"/>
      <c r="BE263" s="104"/>
      <c r="BF263" s="104"/>
      <c r="BG263" s="104"/>
      <c r="BH263" s="104"/>
      <c r="BI263" s="104"/>
      <c r="BJ263" s="104"/>
      <c r="BK263" s="104"/>
      <c r="BL263" s="104"/>
      <c r="BM263" s="104"/>
      <c r="BN263" s="104"/>
      <c r="BO263" s="104"/>
      <c r="BP263" s="104"/>
      <c r="BQ263" s="104"/>
    </row>
    <row r="264" spans="2:69">
      <c r="B264" s="104"/>
      <c r="C264" s="155"/>
      <c r="D264" s="104"/>
      <c r="E264" s="104"/>
      <c r="F264" s="104"/>
      <c r="G264" s="104"/>
      <c r="H264" s="104"/>
      <c r="I264" s="104"/>
      <c r="J264" s="104"/>
      <c r="K264" s="104"/>
      <c r="L264" s="104"/>
      <c r="M264" s="147"/>
      <c r="N264" s="104"/>
      <c r="O264" s="104"/>
      <c r="P264" s="104"/>
      <c r="Q264" s="104"/>
      <c r="R264" s="104"/>
      <c r="S264" s="104"/>
      <c r="T264" s="104"/>
      <c r="U264" s="104"/>
      <c r="V264" s="104"/>
      <c r="W264" s="104"/>
      <c r="X264" s="104"/>
      <c r="Y264" s="104"/>
      <c r="Z264" s="104"/>
      <c r="AA264" s="104"/>
      <c r="AB264" s="10"/>
      <c r="AC264" s="104"/>
      <c r="AD264" s="10"/>
      <c r="AE264" s="147"/>
      <c r="AF264" s="104"/>
      <c r="AG264" s="104"/>
      <c r="AH264" s="104"/>
      <c r="AI264" s="104"/>
      <c r="AJ264" s="104"/>
      <c r="AK264" s="104"/>
      <c r="AL264" s="104"/>
      <c r="AM264" s="104"/>
      <c r="AN264" s="104"/>
      <c r="AO264" s="104"/>
      <c r="AP264" s="104"/>
      <c r="AQ264" s="104"/>
      <c r="AR264" s="104"/>
      <c r="AS264" s="104"/>
      <c r="AT264" s="104"/>
      <c r="AU264" s="104"/>
      <c r="AV264" s="104"/>
      <c r="AW264" s="104"/>
      <c r="AX264" s="104"/>
      <c r="AY264" s="104"/>
      <c r="AZ264" s="104"/>
      <c r="BA264" s="104"/>
      <c r="BB264" s="104"/>
      <c r="BC264" s="104"/>
      <c r="BD264" s="104"/>
      <c r="BE264" s="104"/>
      <c r="BF264" s="104"/>
      <c r="BG264" s="104"/>
      <c r="BH264" s="104"/>
      <c r="BI264" s="104"/>
      <c r="BJ264" s="104"/>
      <c r="BK264" s="104"/>
      <c r="BL264" s="104"/>
      <c r="BM264" s="104"/>
      <c r="BN264" s="104"/>
      <c r="BO264" s="104"/>
      <c r="BP264" s="104"/>
      <c r="BQ264" s="104"/>
    </row>
    <row r="265" spans="2:69">
      <c r="B265" s="104"/>
      <c r="C265" s="155"/>
      <c r="D265" s="104"/>
      <c r="E265" s="104"/>
      <c r="F265" s="104"/>
      <c r="G265" s="104"/>
      <c r="H265" s="104"/>
      <c r="I265" s="104"/>
      <c r="J265" s="104"/>
      <c r="K265" s="104"/>
      <c r="L265" s="104"/>
      <c r="M265" s="147"/>
      <c r="N265" s="104"/>
      <c r="O265" s="104"/>
      <c r="P265" s="104"/>
      <c r="Q265" s="104"/>
      <c r="R265" s="104"/>
      <c r="S265" s="104"/>
      <c r="T265" s="104"/>
      <c r="U265" s="104"/>
      <c r="V265" s="104"/>
      <c r="W265" s="104"/>
      <c r="X265" s="104"/>
      <c r="Y265" s="104"/>
      <c r="Z265" s="104"/>
      <c r="AA265" s="104"/>
      <c r="AB265" s="10"/>
      <c r="AC265" s="104"/>
      <c r="AD265" s="10"/>
      <c r="AE265" s="147"/>
      <c r="AF265" s="104"/>
      <c r="AG265" s="104"/>
      <c r="AH265" s="104"/>
      <c r="AI265" s="104"/>
      <c r="AJ265" s="104"/>
      <c r="AK265" s="104"/>
      <c r="AL265" s="104"/>
      <c r="AM265" s="104"/>
      <c r="AN265" s="104"/>
      <c r="AO265" s="104"/>
      <c r="AP265" s="104"/>
      <c r="AQ265" s="104"/>
      <c r="AR265" s="104"/>
      <c r="AS265" s="104"/>
      <c r="AT265" s="104"/>
      <c r="AU265" s="104"/>
      <c r="AV265" s="104"/>
      <c r="AW265" s="104"/>
      <c r="AX265" s="104"/>
      <c r="AY265" s="104"/>
      <c r="AZ265" s="104"/>
      <c r="BA265" s="104"/>
      <c r="BB265" s="104"/>
      <c r="BC265" s="104"/>
      <c r="BD265" s="104"/>
      <c r="BE265" s="104"/>
      <c r="BF265" s="104"/>
      <c r="BG265" s="104"/>
      <c r="BH265" s="104"/>
      <c r="BI265" s="104"/>
      <c r="BJ265" s="104"/>
      <c r="BK265" s="104"/>
      <c r="BL265" s="104"/>
      <c r="BM265" s="104"/>
      <c r="BN265" s="104"/>
      <c r="BO265" s="104"/>
      <c r="BP265" s="104"/>
      <c r="BQ265" s="104"/>
    </row>
    <row r="266" spans="2:69">
      <c r="B266" s="104"/>
      <c r="C266" s="155"/>
      <c r="D266" s="104"/>
      <c r="E266" s="104"/>
      <c r="F266" s="104"/>
      <c r="G266" s="104"/>
      <c r="H266" s="104"/>
      <c r="I266" s="104"/>
      <c r="J266" s="104"/>
      <c r="K266" s="104"/>
      <c r="L266" s="104"/>
      <c r="M266" s="147"/>
      <c r="N266" s="104"/>
      <c r="O266" s="104"/>
      <c r="P266" s="104"/>
      <c r="Q266" s="104"/>
      <c r="R266" s="104"/>
      <c r="S266" s="104"/>
      <c r="T266" s="104"/>
      <c r="U266" s="104"/>
      <c r="V266" s="104"/>
      <c r="W266" s="104"/>
      <c r="X266" s="104"/>
      <c r="Y266" s="104"/>
      <c r="Z266" s="104"/>
      <c r="AA266" s="104"/>
      <c r="AB266" s="10"/>
      <c r="AC266" s="104"/>
      <c r="AD266" s="10"/>
      <c r="AE266" s="147"/>
      <c r="AF266" s="104"/>
      <c r="AG266" s="104"/>
      <c r="AH266" s="104"/>
      <c r="AI266" s="104"/>
      <c r="AJ266" s="104"/>
      <c r="AK266" s="104"/>
      <c r="AL266" s="104"/>
      <c r="AM266" s="104"/>
      <c r="AN266" s="104"/>
      <c r="AO266" s="104"/>
      <c r="AP266" s="104"/>
      <c r="AQ266" s="104"/>
      <c r="AR266" s="104"/>
      <c r="AS266" s="104"/>
      <c r="AT266" s="104"/>
      <c r="AU266" s="104"/>
      <c r="AV266" s="104"/>
      <c r="AW266" s="104"/>
      <c r="AX266" s="104"/>
      <c r="AY266" s="104"/>
      <c r="AZ266" s="104"/>
      <c r="BA266" s="104"/>
      <c r="BB266" s="104"/>
      <c r="BC266" s="104"/>
      <c r="BD266" s="104"/>
      <c r="BE266" s="104"/>
      <c r="BF266" s="104"/>
      <c r="BG266" s="104"/>
      <c r="BH266" s="104"/>
      <c r="BI266" s="104"/>
      <c r="BJ266" s="104"/>
      <c r="BK266" s="104"/>
      <c r="BL266" s="104"/>
      <c r="BM266" s="104"/>
      <c r="BN266" s="104"/>
      <c r="BO266" s="104"/>
      <c r="BP266" s="104"/>
      <c r="BQ266" s="104"/>
    </row>
    <row r="267" spans="2:69">
      <c r="B267" s="104"/>
      <c r="C267" s="155"/>
      <c r="D267" s="104"/>
      <c r="E267" s="104"/>
      <c r="F267" s="104"/>
      <c r="G267" s="104"/>
      <c r="H267" s="104"/>
      <c r="I267" s="104"/>
      <c r="J267" s="104"/>
      <c r="K267" s="104"/>
      <c r="L267" s="104"/>
      <c r="M267" s="147"/>
      <c r="N267" s="104"/>
      <c r="O267" s="104"/>
      <c r="P267" s="104"/>
      <c r="Q267" s="104"/>
      <c r="R267" s="104"/>
      <c r="S267" s="104"/>
      <c r="T267" s="104"/>
      <c r="U267" s="104"/>
      <c r="V267" s="104"/>
      <c r="W267" s="104"/>
      <c r="X267" s="104"/>
      <c r="Y267" s="104"/>
      <c r="Z267" s="104"/>
      <c r="AA267" s="104"/>
      <c r="AB267" s="10"/>
      <c r="AC267" s="104"/>
      <c r="AD267" s="10"/>
      <c r="AE267" s="147"/>
      <c r="AF267" s="104"/>
      <c r="AG267" s="104"/>
      <c r="AH267" s="104"/>
      <c r="AI267" s="104"/>
      <c r="AJ267" s="104"/>
      <c r="AK267" s="104"/>
      <c r="AL267" s="104"/>
      <c r="AM267" s="104"/>
      <c r="AN267" s="104"/>
      <c r="AO267" s="104"/>
      <c r="AP267" s="104"/>
      <c r="AQ267" s="104"/>
      <c r="AR267" s="104"/>
      <c r="AS267" s="104"/>
      <c r="AT267" s="104"/>
      <c r="AU267" s="104"/>
      <c r="AV267" s="104"/>
      <c r="AW267" s="104"/>
      <c r="AX267" s="104"/>
      <c r="AY267" s="104"/>
      <c r="AZ267" s="104"/>
      <c r="BA267" s="104"/>
      <c r="BB267" s="104"/>
      <c r="BC267" s="104"/>
      <c r="BD267" s="104"/>
      <c r="BE267" s="104"/>
      <c r="BF267" s="104"/>
      <c r="BG267" s="104"/>
      <c r="BH267" s="104"/>
      <c r="BI267" s="104"/>
      <c r="BJ267" s="104"/>
      <c r="BK267" s="104"/>
      <c r="BL267" s="104"/>
      <c r="BM267" s="104"/>
      <c r="BN267" s="104"/>
      <c r="BO267" s="104"/>
      <c r="BP267" s="104"/>
      <c r="BQ267" s="104"/>
    </row>
    <row r="268" spans="2:69">
      <c r="B268" s="104"/>
      <c r="C268" s="155"/>
      <c r="D268" s="104"/>
      <c r="E268" s="104"/>
      <c r="F268" s="104"/>
      <c r="G268" s="104"/>
      <c r="H268" s="104"/>
      <c r="I268" s="104"/>
      <c r="J268" s="104"/>
      <c r="K268" s="104"/>
      <c r="L268" s="104"/>
      <c r="M268" s="147"/>
      <c r="N268" s="104"/>
      <c r="O268" s="104"/>
      <c r="P268" s="104"/>
      <c r="Q268" s="104"/>
      <c r="R268" s="104"/>
      <c r="S268" s="104"/>
      <c r="T268" s="104"/>
      <c r="U268" s="104"/>
      <c r="V268" s="104"/>
      <c r="W268" s="104"/>
      <c r="X268" s="104"/>
      <c r="Y268" s="104"/>
      <c r="Z268" s="104"/>
      <c r="AA268" s="104"/>
      <c r="AB268" s="10"/>
      <c r="AC268" s="104"/>
      <c r="AD268" s="10"/>
      <c r="AE268" s="147"/>
      <c r="AF268" s="104"/>
      <c r="AG268" s="104"/>
      <c r="AH268" s="104"/>
      <c r="AI268" s="104"/>
      <c r="AJ268" s="104"/>
      <c r="AK268" s="104"/>
      <c r="AL268" s="104"/>
      <c r="AM268" s="104"/>
      <c r="AN268" s="104"/>
      <c r="AO268" s="104"/>
      <c r="AP268" s="104"/>
      <c r="AQ268" s="104"/>
      <c r="AR268" s="104"/>
      <c r="AS268" s="104"/>
      <c r="AT268" s="104"/>
      <c r="AU268" s="104"/>
      <c r="AV268" s="104"/>
      <c r="AW268" s="104"/>
      <c r="AX268" s="104"/>
      <c r="AY268" s="104"/>
      <c r="AZ268" s="104"/>
      <c r="BA268" s="104"/>
      <c r="BB268" s="104"/>
      <c r="BC268" s="104"/>
      <c r="BD268" s="104"/>
      <c r="BE268" s="104"/>
      <c r="BF268" s="104"/>
      <c r="BG268" s="104"/>
      <c r="BH268" s="104"/>
      <c r="BI268" s="104"/>
      <c r="BJ268" s="104"/>
      <c r="BK268" s="104"/>
      <c r="BL268" s="104"/>
      <c r="BM268" s="104"/>
      <c r="BN268" s="104"/>
      <c r="BO268" s="104"/>
      <c r="BP268" s="104"/>
      <c r="BQ268" s="104"/>
    </row>
    <row r="269" spans="2:69">
      <c r="B269" s="104"/>
      <c r="C269" s="155"/>
      <c r="D269" s="104"/>
      <c r="E269" s="104"/>
      <c r="F269" s="104"/>
      <c r="G269" s="104"/>
      <c r="H269" s="104"/>
      <c r="I269" s="104"/>
      <c r="J269" s="104"/>
      <c r="K269" s="104"/>
      <c r="L269" s="104"/>
      <c r="M269" s="147"/>
      <c r="N269" s="104"/>
      <c r="O269" s="104"/>
      <c r="P269" s="104"/>
      <c r="Q269" s="104"/>
      <c r="R269" s="104"/>
      <c r="S269" s="104"/>
      <c r="T269" s="104"/>
      <c r="U269" s="104"/>
      <c r="V269" s="104"/>
      <c r="W269" s="104"/>
      <c r="X269" s="104"/>
      <c r="Y269" s="104"/>
      <c r="Z269" s="104"/>
      <c r="AA269" s="104"/>
      <c r="AB269" s="10"/>
      <c r="AC269" s="104"/>
      <c r="AD269" s="10"/>
      <c r="AE269" s="147"/>
      <c r="AF269" s="104"/>
      <c r="AG269" s="104"/>
      <c r="AH269" s="104"/>
      <c r="AI269" s="104"/>
      <c r="AJ269" s="104"/>
      <c r="AK269" s="104"/>
      <c r="AL269" s="104"/>
      <c r="AM269" s="104"/>
      <c r="AN269" s="104"/>
      <c r="AO269" s="104"/>
      <c r="AP269" s="104"/>
      <c r="AQ269" s="104"/>
      <c r="AR269" s="104"/>
      <c r="AS269" s="104"/>
      <c r="AT269" s="104"/>
      <c r="AU269" s="104"/>
      <c r="AV269" s="104"/>
      <c r="AW269" s="104"/>
      <c r="AX269" s="104"/>
      <c r="AY269" s="104"/>
      <c r="AZ269" s="104"/>
      <c r="BA269" s="104"/>
      <c r="BB269" s="104"/>
      <c r="BC269" s="104"/>
      <c r="BD269" s="104"/>
      <c r="BE269" s="104"/>
      <c r="BF269" s="104"/>
      <c r="BG269" s="104"/>
      <c r="BH269" s="104"/>
      <c r="BI269" s="104"/>
      <c r="BJ269" s="104"/>
      <c r="BK269" s="104"/>
      <c r="BL269" s="104"/>
      <c r="BM269" s="104"/>
      <c r="BN269" s="104"/>
      <c r="BO269" s="104"/>
      <c r="BP269" s="104"/>
      <c r="BQ269" s="104"/>
    </row>
    <row r="270" spans="2:69">
      <c r="B270" s="104"/>
      <c r="C270" s="155"/>
      <c r="D270" s="104"/>
      <c r="E270" s="104"/>
      <c r="F270" s="104"/>
      <c r="G270" s="104"/>
      <c r="H270" s="104"/>
      <c r="I270" s="104"/>
      <c r="J270" s="104"/>
      <c r="K270" s="104"/>
      <c r="L270" s="104"/>
      <c r="M270" s="147"/>
      <c r="N270" s="104"/>
      <c r="O270" s="104"/>
      <c r="P270" s="104"/>
      <c r="Q270" s="104"/>
      <c r="R270" s="104"/>
      <c r="S270" s="104"/>
      <c r="T270" s="104"/>
      <c r="U270" s="104"/>
      <c r="V270" s="104"/>
      <c r="W270" s="104"/>
      <c r="X270" s="104"/>
      <c r="Y270" s="104"/>
      <c r="Z270" s="104"/>
      <c r="AA270" s="104"/>
      <c r="AB270" s="10"/>
      <c r="AC270" s="104"/>
      <c r="AD270" s="10"/>
      <c r="AE270" s="147"/>
      <c r="AF270" s="104"/>
      <c r="AG270" s="104"/>
      <c r="AH270" s="104"/>
      <c r="AI270" s="104"/>
      <c r="AJ270" s="104"/>
      <c r="AK270" s="104"/>
      <c r="AL270" s="104"/>
      <c r="AM270" s="104"/>
      <c r="AN270" s="104"/>
      <c r="AO270" s="104"/>
      <c r="AP270" s="104"/>
      <c r="AQ270" s="104"/>
      <c r="AR270" s="104"/>
      <c r="AS270" s="104"/>
      <c r="AT270" s="104"/>
      <c r="AU270" s="104"/>
      <c r="AV270" s="104"/>
      <c r="AW270" s="104"/>
      <c r="AX270" s="104"/>
      <c r="AY270" s="104"/>
      <c r="AZ270" s="104"/>
      <c r="BA270" s="104"/>
      <c r="BB270" s="104"/>
      <c r="BC270" s="104"/>
      <c r="BD270" s="104"/>
      <c r="BE270" s="104"/>
      <c r="BF270" s="104"/>
      <c r="BG270" s="104"/>
      <c r="BH270" s="104"/>
      <c r="BI270" s="104"/>
      <c r="BJ270" s="104"/>
      <c r="BK270" s="104"/>
      <c r="BL270" s="104"/>
      <c r="BM270" s="104"/>
      <c r="BN270" s="104"/>
      <c r="BO270" s="104"/>
      <c r="BP270" s="104"/>
      <c r="BQ270" s="104"/>
    </row>
    <row r="271" spans="2:69">
      <c r="B271" s="104"/>
      <c r="C271" s="155"/>
      <c r="D271" s="104"/>
      <c r="E271" s="104"/>
      <c r="F271" s="104"/>
      <c r="G271" s="104"/>
      <c r="H271" s="104"/>
      <c r="I271" s="104"/>
      <c r="J271" s="104"/>
      <c r="K271" s="104"/>
      <c r="L271" s="104"/>
      <c r="M271" s="147"/>
      <c r="N271" s="104"/>
      <c r="O271" s="104"/>
      <c r="P271" s="104"/>
      <c r="Q271" s="104"/>
      <c r="R271" s="104"/>
      <c r="S271" s="104"/>
      <c r="T271" s="104"/>
      <c r="U271" s="104"/>
      <c r="V271" s="104"/>
      <c r="W271" s="104"/>
      <c r="X271" s="104"/>
      <c r="Y271" s="104"/>
      <c r="Z271" s="104"/>
      <c r="AA271" s="104"/>
      <c r="AB271" s="10"/>
      <c r="AC271" s="104"/>
      <c r="AD271" s="10"/>
      <c r="AE271" s="147"/>
      <c r="AF271" s="104"/>
      <c r="AG271" s="104"/>
      <c r="AH271" s="104"/>
      <c r="AI271" s="104"/>
      <c r="AJ271" s="104"/>
      <c r="AK271" s="104"/>
      <c r="AL271" s="104"/>
      <c r="AM271" s="104"/>
      <c r="AN271" s="104"/>
      <c r="AO271" s="104"/>
      <c r="AP271" s="104"/>
      <c r="AQ271" s="104"/>
      <c r="AR271" s="104"/>
      <c r="AS271" s="104"/>
      <c r="AT271" s="104"/>
      <c r="AU271" s="104"/>
      <c r="AV271" s="104"/>
      <c r="AW271" s="104"/>
      <c r="AX271" s="104"/>
      <c r="AY271" s="104"/>
      <c r="AZ271" s="104"/>
      <c r="BA271" s="104"/>
      <c r="BB271" s="104"/>
      <c r="BC271" s="104"/>
      <c r="BD271" s="104"/>
      <c r="BE271" s="104"/>
      <c r="BF271" s="104"/>
      <c r="BG271" s="104"/>
      <c r="BH271" s="104"/>
      <c r="BI271" s="104"/>
      <c r="BJ271" s="104"/>
      <c r="BK271" s="104"/>
      <c r="BL271" s="104"/>
      <c r="BM271" s="104"/>
      <c r="BN271" s="104"/>
      <c r="BO271" s="104"/>
      <c r="BP271" s="104"/>
      <c r="BQ271" s="104"/>
    </row>
    <row r="272" spans="2:69">
      <c r="B272" s="104"/>
      <c r="C272" s="155"/>
      <c r="D272" s="104"/>
      <c r="E272" s="104"/>
      <c r="F272" s="104"/>
      <c r="G272" s="104"/>
      <c r="H272" s="104"/>
      <c r="I272" s="104"/>
      <c r="J272" s="104"/>
      <c r="K272" s="104"/>
      <c r="L272" s="104"/>
      <c r="M272" s="147"/>
      <c r="N272" s="104"/>
      <c r="O272" s="104"/>
      <c r="P272" s="104"/>
      <c r="Q272" s="104"/>
      <c r="R272" s="104"/>
      <c r="S272" s="104"/>
      <c r="T272" s="104"/>
      <c r="U272" s="104"/>
      <c r="V272" s="104"/>
      <c r="W272" s="104"/>
      <c r="X272" s="104"/>
      <c r="Y272" s="104"/>
      <c r="Z272" s="104"/>
      <c r="AA272" s="104"/>
      <c r="AB272" s="10"/>
      <c r="AC272" s="104"/>
      <c r="AD272" s="10"/>
      <c r="AE272" s="147"/>
      <c r="AF272" s="104"/>
      <c r="AG272" s="104"/>
      <c r="AH272" s="104"/>
      <c r="AI272" s="104"/>
      <c r="AJ272" s="104"/>
      <c r="AK272" s="104"/>
      <c r="AL272" s="104"/>
      <c r="AM272" s="104"/>
      <c r="AN272" s="104"/>
      <c r="AO272" s="104"/>
      <c r="AP272" s="104"/>
      <c r="AQ272" s="104"/>
      <c r="AR272" s="104"/>
      <c r="AS272" s="104"/>
      <c r="AT272" s="104"/>
      <c r="AU272" s="104"/>
      <c r="AV272" s="104"/>
      <c r="AW272" s="104"/>
      <c r="AX272" s="104"/>
      <c r="AY272" s="104"/>
      <c r="AZ272" s="104"/>
      <c r="BA272" s="104"/>
      <c r="BB272" s="104"/>
      <c r="BC272" s="104"/>
      <c r="BD272" s="104"/>
      <c r="BE272" s="104"/>
      <c r="BF272" s="104"/>
      <c r="BG272" s="104"/>
      <c r="BH272" s="104"/>
      <c r="BI272" s="104"/>
      <c r="BJ272" s="104"/>
      <c r="BK272" s="104"/>
      <c r="BL272" s="104"/>
      <c r="BM272" s="104"/>
      <c r="BN272" s="104"/>
      <c r="BO272" s="104"/>
      <c r="BP272" s="104"/>
      <c r="BQ272" s="104"/>
    </row>
    <row r="273" spans="2:69">
      <c r="B273" s="104"/>
      <c r="C273" s="155"/>
      <c r="D273" s="104"/>
      <c r="E273" s="104"/>
      <c r="F273" s="104"/>
      <c r="G273" s="104"/>
      <c r="H273" s="104"/>
      <c r="I273" s="104"/>
      <c r="J273" s="104"/>
      <c r="K273" s="104"/>
      <c r="L273" s="104"/>
      <c r="M273" s="147"/>
      <c r="N273" s="104"/>
      <c r="O273" s="104"/>
      <c r="P273" s="104"/>
      <c r="Q273" s="104"/>
      <c r="R273" s="104"/>
      <c r="S273" s="104"/>
      <c r="T273" s="104"/>
      <c r="U273" s="104"/>
      <c r="V273" s="104"/>
      <c r="W273" s="104"/>
      <c r="X273" s="104"/>
      <c r="Y273" s="104"/>
      <c r="Z273" s="104"/>
      <c r="AA273" s="104"/>
      <c r="AB273" s="10"/>
      <c r="AC273" s="104"/>
      <c r="AD273" s="10"/>
      <c r="AE273" s="147"/>
      <c r="AF273" s="104"/>
      <c r="AG273" s="104"/>
      <c r="AH273" s="104"/>
      <c r="AI273" s="104"/>
      <c r="AJ273" s="104"/>
      <c r="AK273" s="104"/>
      <c r="AL273" s="104"/>
      <c r="AM273" s="104"/>
      <c r="AN273" s="104"/>
      <c r="AO273" s="104"/>
      <c r="AP273" s="104"/>
      <c r="AQ273" s="104"/>
      <c r="AR273" s="104"/>
      <c r="AS273" s="104"/>
      <c r="AT273" s="104"/>
      <c r="AU273" s="104"/>
      <c r="AV273" s="104"/>
      <c r="AW273" s="104"/>
      <c r="AX273" s="104"/>
      <c r="AY273" s="104"/>
      <c r="AZ273" s="104"/>
      <c r="BA273" s="104"/>
      <c r="BB273" s="104"/>
      <c r="BC273" s="104"/>
      <c r="BD273" s="104"/>
      <c r="BE273" s="104"/>
      <c r="BF273" s="104"/>
      <c r="BG273" s="104"/>
      <c r="BH273" s="104"/>
      <c r="BI273" s="104"/>
      <c r="BJ273" s="104"/>
      <c r="BK273" s="104"/>
      <c r="BL273" s="104"/>
      <c r="BM273" s="104"/>
      <c r="BN273" s="104"/>
      <c r="BO273" s="104"/>
      <c r="BP273" s="104"/>
      <c r="BQ273" s="104"/>
    </row>
    <row r="274" spans="2:69">
      <c r="B274" s="104"/>
      <c r="C274" s="155"/>
      <c r="D274" s="104"/>
      <c r="E274" s="104"/>
      <c r="F274" s="104"/>
      <c r="G274" s="104"/>
      <c r="H274" s="104"/>
      <c r="I274" s="104"/>
      <c r="J274" s="104"/>
      <c r="K274" s="104"/>
      <c r="L274" s="104"/>
      <c r="M274" s="147"/>
      <c r="N274" s="104"/>
      <c r="O274" s="104"/>
      <c r="P274" s="104"/>
      <c r="Q274" s="104"/>
      <c r="R274" s="104"/>
      <c r="S274" s="104"/>
      <c r="T274" s="104"/>
      <c r="U274" s="104"/>
      <c r="V274" s="104"/>
      <c r="W274" s="104"/>
      <c r="X274" s="104"/>
      <c r="Y274" s="104"/>
      <c r="Z274" s="104"/>
      <c r="AA274" s="104"/>
      <c r="AB274" s="10"/>
      <c r="AC274" s="104"/>
      <c r="AD274" s="10"/>
      <c r="AE274" s="147"/>
      <c r="AF274" s="104"/>
      <c r="AG274" s="104"/>
      <c r="AH274" s="104"/>
      <c r="AI274" s="104"/>
      <c r="AJ274" s="104"/>
      <c r="AK274" s="104"/>
      <c r="AL274" s="104"/>
      <c r="AM274" s="104"/>
      <c r="AN274" s="104"/>
      <c r="AO274" s="104"/>
      <c r="AP274" s="104"/>
      <c r="AQ274" s="104"/>
      <c r="AR274" s="104"/>
      <c r="AS274" s="104"/>
      <c r="AT274" s="104"/>
      <c r="AU274" s="104"/>
      <c r="AV274" s="104"/>
      <c r="AW274" s="104"/>
      <c r="AX274" s="104"/>
      <c r="AY274" s="104"/>
      <c r="AZ274" s="104"/>
      <c r="BA274" s="104"/>
      <c r="BB274" s="104"/>
      <c r="BC274" s="104"/>
      <c r="BD274" s="104"/>
      <c r="BE274" s="104"/>
      <c r="BF274" s="104"/>
      <c r="BG274" s="104"/>
      <c r="BH274" s="104"/>
      <c r="BI274" s="104"/>
      <c r="BJ274" s="104"/>
      <c r="BK274" s="104"/>
      <c r="BL274" s="104"/>
      <c r="BM274" s="104"/>
      <c r="BN274" s="104"/>
      <c r="BO274" s="104"/>
      <c r="BP274" s="104"/>
      <c r="BQ274" s="104"/>
    </row>
    <row r="275" spans="2:69">
      <c r="B275" s="104"/>
      <c r="C275" s="155"/>
      <c r="D275" s="104"/>
      <c r="E275" s="104"/>
      <c r="F275" s="104"/>
      <c r="G275" s="104"/>
      <c r="H275" s="104"/>
      <c r="I275" s="104"/>
      <c r="J275" s="104"/>
      <c r="K275" s="104"/>
      <c r="L275" s="104"/>
      <c r="M275" s="147"/>
      <c r="N275" s="104"/>
      <c r="O275" s="104"/>
      <c r="P275" s="104"/>
      <c r="Q275" s="104"/>
      <c r="R275" s="104"/>
      <c r="S275" s="104"/>
      <c r="T275" s="104"/>
      <c r="U275" s="104"/>
      <c r="V275" s="104"/>
      <c r="W275" s="104"/>
      <c r="X275" s="104"/>
      <c r="Y275" s="104"/>
      <c r="Z275" s="104"/>
      <c r="AA275" s="104"/>
      <c r="AB275" s="10"/>
      <c r="AC275" s="104"/>
      <c r="AD275" s="10"/>
      <c r="AE275" s="147"/>
      <c r="AF275" s="104"/>
      <c r="AG275" s="104"/>
      <c r="AH275" s="104"/>
      <c r="AI275" s="104"/>
      <c r="AJ275" s="104"/>
      <c r="AK275" s="104"/>
      <c r="AL275" s="104"/>
      <c r="AM275" s="104"/>
      <c r="AN275" s="104"/>
      <c r="AO275" s="104"/>
      <c r="AP275" s="104"/>
      <c r="AQ275" s="104"/>
      <c r="AR275" s="104"/>
      <c r="AS275" s="104"/>
      <c r="AT275" s="104"/>
      <c r="AU275" s="104"/>
      <c r="AV275" s="104"/>
      <c r="AW275" s="104"/>
      <c r="AX275" s="104"/>
      <c r="AY275" s="104"/>
      <c r="AZ275" s="104"/>
      <c r="BA275" s="104"/>
      <c r="BB275" s="104"/>
      <c r="BC275" s="104"/>
      <c r="BD275" s="104"/>
      <c r="BE275" s="104"/>
      <c r="BF275" s="104"/>
      <c r="BG275" s="104"/>
      <c r="BH275" s="104"/>
      <c r="BI275" s="104"/>
      <c r="BJ275" s="104"/>
      <c r="BK275" s="104"/>
      <c r="BL275" s="104"/>
      <c r="BM275" s="104"/>
      <c r="BN275" s="104"/>
      <c r="BO275" s="104"/>
      <c r="BP275" s="104"/>
      <c r="BQ275" s="104"/>
    </row>
    <row r="276" spans="2:69">
      <c r="B276" s="104"/>
      <c r="C276" s="155"/>
      <c r="D276" s="104"/>
      <c r="E276" s="104"/>
      <c r="F276" s="104"/>
      <c r="G276" s="104"/>
      <c r="H276" s="104"/>
      <c r="I276" s="104"/>
      <c r="J276" s="104"/>
      <c r="K276" s="104"/>
      <c r="L276" s="104"/>
      <c r="M276" s="147"/>
      <c r="N276" s="104"/>
      <c r="O276" s="104"/>
      <c r="P276" s="104"/>
      <c r="Q276" s="104"/>
      <c r="R276" s="104"/>
      <c r="S276" s="104"/>
      <c r="T276" s="104"/>
      <c r="U276" s="104"/>
      <c r="V276" s="104"/>
      <c r="W276" s="104"/>
      <c r="X276" s="104"/>
      <c r="Y276" s="104"/>
      <c r="Z276" s="104"/>
      <c r="AA276" s="104"/>
      <c r="AB276" s="10"/>
      <c r="AC276" s="104"/>
      <c r="AD276" s="10"/>
      <c r="AE276" s="147"/>
      <c r="AF276" s="104"/>
      <c r="AG276" s="104"/>
      <c r="AH276" s="104"/>
      <c r="AI276" s="104"/>
      <c r="AJ276" s="104"/>
      <c r="AK276" s="104"/>
      <c r="AL276" s="104"/>
      <c r="AM276" s="104"/>
      <c r="AN276" s="104"/>
      <c r="AO276" s="104"/>
      <c r="AP276" s="104"/>
      <c r="AQ276" s="104"/>
      <c r="AR276" s="104"/>
      <c r="AS276" s="104"/>
      <c r="AT276" s="104"/>
      <c r="AU276" s="104"/>
      <c r="AV276" s="104"/>
      <c r="AW276" s="104"/>
      <c r="AX276" s="104"/>
      <c r="AY276" s="104"/>
      <c r="AZ276" s="104"/>
      <c r="BA276" s="104"/>
      <c r="BB276" s="104"/>
      <c r="BC276" s="104"/>
      <c r="BD276" s="104"/>
      <c r="BE276" s="104"/>
      <c r="BF276" s="104"/>
      <c r="BG276" s="104"/>
      <c r="BH276" s="104"/>
      <c r="BI276" s="104"/>
      <c r="BJ276" s="104"/>
      <c r="BK276" s="104"/>
      <c r="BL276" s="104"/>
      <c r="BM276" s="104"/>
      <c r="BN276" s="104"/>
      <c r="BO276" s="104"/>
      <c r="BP276" s="104"/>
      <c r="BQ276" s="104"/>
    </row>
    <row r="277" spans="2:69">
      <c r="B277" s="104"/>
      <c r="C277" s="155"/>
      <c r="D277" s="104"/>
      <c r="E277" s="104"/>
      <c r="F277" s="104"/>
      <c r="G277" s="104"/>
      <c r="H277" s="104"/>
      <c r="I277" s="104"/>
      <c r="J277" s="104"/>
      <c r="K277" s="104"/>
      <c r="L277" s="104"/>
      <c r="M277" s="147"/>
      <c r="N277" s="104"/>
      <c r="O277" s="104"/>
      <c r="P277" s="104"/>
      <c r="Q277" s="104"/>
      <c r="R277" s="104"/>
      <c r="S277" s="104"/>
      <c r="T277" s="104"/>
      <c r="U277" s="104"/>
      <c r="V277" s="104"/>
      <c r="W277" s="104"/>
      <c r="X277" s="104"/>
      <c r="Y277" s="104"/>
      <c r="Z277" s="104"/>
      <c r="AA277" s="104"/>
      <c r="AB277" s="10"/>
      <c r="AC277" s="104"/>
      <c r="AD277" s="10"/>
      <c r="AE277" s="147"/>
      <c r="AF277" s="104"/>
      <c r="AG277" s="104"/>
      <c r="AH277" s="104"/>
      <c r="AI277" s="104"/>
      <c r="AJ277" s="104"/>
      <c r="AK277" s="104"/>
      <c r="AL277" s="104"/>
      <c r="AM277" s="104"/>
      <c r="AN277" s="104"/>
      <c r="AO277" s="104"/>
      <c r="AP277" s="104"/>
      <c r="AQ277" s="104"/>
      <c r="AR277" s="104"/>
      <c r="AS277" s="104"/>
      <c r="AT277" s="104"/>
      <c r="AU277" s="104"/>
      <c r="AV277" s="104"/>
      <c r="AW277" s="104"/>
      <c r="AX277" s="104"/>
      <c r="AY277" s="104"/>
      <c r="AZ277" s="104"/>
      <c r="BA277" s="104"/>
      <c r="BB277" s="104"/>
      <c r="BC277" s="104"/>
      <c r="BD277" s="104"/>
      <c r="BE277" s="104"/>
      <c r="BF277" s="104"/>
      <c r="BG277" s="104"/>
      <c r="BH277" s="104"/>
      <c r="BI277" s="104"/>
      <c r="BJ277" s="104"/>
      <c r="BK277" s="104"/>
      <c r="BL277" s="104"/>
      <c r="BM277" s="104"/>
      <c r="BN277" s="104"/>
      <c r="BO277" s="104"/>
      <c r="BP277" s="104"/>
      <c r="BQ277" s="104"/>
    </row>
    <row r="278" spans="2:69">
      <c r="B278" s="104"/>
      <c r="C278" s="155"/>
      <c r="D278" s="104"/>
      <c r="E278" s="104"/>
      <c r="F278" s="104"/>
      <c r="G278" s="104"/>
      <c r="H278" s="104"/>
      <c r="I278" s="104"/>
      <c r="J278" s="104"/>
      <c r="K278" s="104"/>
      <c r="L278" s="104"/>
      <c r="M278" s="147"/>
      <c r="N278" s="104"/>
      <c r="O278" s="104"/>
      <c r="P278" s="104"/>
      <c r="Q278" s="104"/>
      <c r="R278" s="104"/>
      <c r="S278" s="104"/>
      <c r="T278" s="104"/>
      <c r="U278" s="104"/>
      <c r="V278" s="104"/>
      <c r="W278" s="104"/>
      <c r="X278" s="104"/>
      <c r="Y278" s="104"/>
      <c r="Z278" s="104"/>
      <c r="AA278" s="104"/>
      <c r="AB278" s="10"/>
      <c r="AC278" s="104"/>
      <c r="AD278" s="10"/>
      <c r="AE278" s="147"/>
      <c r="AF278" s="104"/>
      <c r="AG278" s="104"/>
      <c r="AH278" s="104"/>
      <c r="AI278" s="104"/>
      <c r="AJ278" s="104"/>
      <c r="AK278" s="104"/>
      <c r="AL278" s="104"/>
      <c r="AM278" s="104"/>
      <c r="AN278" s="104"/>
      <c r="AO278" s="104"/>
      <c r="AP278" s="104"/>
      <c r="AQ278" s="104"/>
      <c r="AR278" s="104"/>
      <c r="AS278" s="104"/>
      <c r="AT278" s="104"/>
      <c r="AU278" s="104"/>
      <c r="AV278" s="104"/>
      <c r="AW278" s="104"/>
      <c r="AX278" s="104"/>
      <c r="AY278" s="104"/>
      <c r="AZ278" s="104"/>
      <c r="BA278" s="104"/>
      <c r="BB278" s="104"/>
      <c r="BC278" s="104"/>
      <c r="BD278" s="104"/>
      <c r="BE278" s="104"/>
      <c r="BF278" s="104"/>
      <c r="BG278" s="104"/>
      <c r="BH278" s="104"/>
      <c r="BI278" s="104"/>
      <c r="BJ278" s="104"/>
      <c r="BK278" s="104"/>
      <c r="BL278" s="104"/>
      <c r="BM278" s="104"/>
      <c r="BN278" s="104"/>
      <c r="BO278" s="104"/>
      <c r="BP278" s="104"/>
      <c r="BQ278" s="104"/>
    </row>
    <row r="279" spans="2:69">
      <c r="B279" s="104"/>
      <c r="C279" s="155"/>
      <c r="D279" s="104"/>
      <c r="E279" s="104"/>
      <c r="F279" s="104"/>
      <c r="G279" s="104"/>
      <c r="H279" s="104"/>
      <c r="I279" s="104"/>
      <c r="J279" s="104"/>
      <c r="K279" s="104"/>
      <c r="L279" s="104"/>
      <c r="M279" s="147"/>
      <c r="N279" s="104"/>
      <c r="O279" s="104"/>
      <c r="P279" s="104"/>
      <c r="Q279" s="104"/>
      <c r="R279" s="104"/>
      <c r="S279" s="104"/>
      <c r="T279" s="104"/>
      <c r="U279" s="104"/>
      <c r="V279" s="104"/>
      <c r="W279" s="104"/>
      <c r="X279" s="104"/>
      <c r="Y279" s="104"/>
      <c r="Z279" s="104"/>
      <c r="AA279" s="104"/>
      <c r="AB279" s="10"/>
      <c r="AC279" s="104"/>
      <c r="AD279" s="10"/>
      <c r="AE279" s="147"/>
      <c r="AF279" s="104"/>
      <c r="AG279" s="104"/>
      <c r="AH279" s="104"/>
      <c r="AI279" s="104"/>
      <c r="AJ279" s="104"/>
      <c r="AK279" s="104"/>
      <c r="AL279" s="104"/>
      <c r="AM279" s="104"/>
      <c r="AN279" s="104"/>
      <c r="AO279" s="104"/>
      <c r="AP279" s="104"/>
      <c r="AQ279" s="104"/>
      <c r="AR279" s="104"/>
      <c r="AS279" s="104"/>
      <c r="AT279" s="104"/>
      <c r="AU279" s="104"/>
      <c r="AV279" s="104"/>
      <c r="AW279" s="104"/>
      <c r="AX279" s="104"/>
      <c r="AY279" s="104"/>
      <c r="AZ279" s="104"/>
      <c r="BA279" s="104"/>
      <c r="BB279" s="104"/>
      <c r="BC279" s="104"/>
      <c r="BD279" s="104"/>
      <c r="BE279" s="104"/>
      <c r="BF279" s="104"/>
      <c r="BG279" s="104"/>
      <c r="BH279" s="104"/>
      <c r="BI279" s="104"/>
      <c r="BJ279" s="104"/>
      <c r="BK279" s="104"/>
      <c r="BL279" s="104"/>
      <c r="BM279" s="104"/>
      <c r="BN279" s="104"/>
      <c r="BO279" s="104"/>
      <c r="BP279" s="104"/>
      <c r="BQ279" s="104"/>
    </row>
    <row r="280" spans="2:69">
      <c r="B280" s="104"/>
      <c r="C280" s="155"/>
      <c r="D280" s="104"/>
      <c r="E280" s="104"/>
      <c r="F280" s="104"/>
      <c r="G280" s="104"/>
      <c r="H280" s="104"/>
      <c r="I280" s="104"/>
      <c r="J280" s="104"/>
      <c r="K280" s="104"/>
      <c r="L280" s="104"/>
      <c r="M280" s="147"/>
      <c r="N280" s="104"/>
      <c r="O280" s="104"/>
      <c r="P280" s="104"/>
      <c r="Q280" s="104"/>
      <c r="R280" s="104"/>
      <c r="S280" s="104"/>
      <c r="T280" s="104"/>
      <c r="U280" s="104"/>
      <c r="V280" s="104"/>
      <c r="W280" s="104"/>
      <c r="X280" s="104"/>
      <c r="Y280" s="104"/>
      <c r="Z280" s="104"/>
      <c r="AA280" s="104"/>
      <c r="AB280" s="10"/>
      <c r="AC280" s="104"/>
      <c r="AD280" s="10"/>
      <c r="AE280" s="147"/>
      <c r="AF280" s="104"/>
      <c r="AG280" s="104"/>
      <c r="AH280" s="104"/>
      <c r="AI280" s="104"/>
      <c r="AJ280" s="104"/>
      <c r="AK280" s="104"/>
      <c r="AL280" s="104"/>
      <c r="AM280" s="104"/>
      <c r="AN280" s="104"/>
      <c r="AO280" s="104"/>
      <c r="AP280" s="104"/>
      <c r="AQ280" s="104"/>
      <c r="AR280" s="104"/>
      <c r="AS280" s="104"/>
      <c r="AT280" s="104"/>
      <c r="AU280" s="104"/>
      <c r="AV280" s="104"/>
      <c r="AW280" s="104"/>
      <c r="AX280" s="104"/>
      <c r="AY280" s="104"/>
      <c r="AZ280" s="104"/>
      <c r="BA280" s="104"/>
      <c r="BB280" s="104"/>
      <c r="BC280" s="104"/>
      <c r="BD280" s="104"/>
      <c r="BE280" s="104"/>
      <c r="BF280" s="104"/>
      <c r="BG280" s="104"/>
      <c r="BH280" s="104"/>
      <c r="BI280" s="104"/>
      <c r="BJ280" s="104"/>
      <c r="BK280" s="104"/>
      <c r="BL280" s="104"/>
      <c r="BM280" s="104"/>
      <c r="BN280" s="104"/>
      <c r="BO280" s="104"/>
      <c r="BP280" s="104"/>
      <c r="BQ280" s="104"/>
    </row>
    <row r="281" spans="2:69">
      <c r="B281" s="104"/>
      <c r="C281" s="155"/>
      <c r="D281" s="104"/>
      <c r="E281" s="104"/>
      <c r="F281" s="104"/>
      <c r="G281" s="104"/>
      <c r="H281" s="104"/>
      <c r="I281" s="104"/>
      <c r="J281" s="104"/>
      <c r="K281" s="104"/>
      <c r="L281" s="104"/>
      <c r="M281" s="147"/>
      <c r="N281" s="104"/>
      <c r="O281" s="104"/>
      <c r="P281" s="104"/>
      <c r="Q281" s="104"/>
      <c r="R281" s="104"/>
      <c r="S281" s="104"/>
      <c r="T281" s="104"/>
      <c r="U281" s="104"/>
      <c r="V281" s="104"/>
      <c r="W281" s="104"/>
      <c r="X281" s="104"/>
      <c r="Y281" s="104"/>
      <c r="Z281" s="104"/>
      <c r="AA281" s="104"/>
      <c r="AB281" s="10"/>
      <c r="AC281" s="104"/>
      <c r="AD281" s="10"/>
      <c r="AE281" s="147"/>
      <c r="AF281" s="104"/>
      <c r="AG281" s="104"/>
      <c r="AH281" s="104"/>
      <c r="AI281" s="104"/>
      <c r="AJ281" s="104"/>
      <c r="AK281" s="104"/>
      <c r="AL281" s="104"/>
      <c r="AM281" s="104"/>
      <c r="AN281" s="104"/>
      <c r="AO281" s="104"/>
      <c r="AP281" s="104"/>
      <c r="AQ281" s="104"/>
      <c r="AR281" s="104"/>
      <c r="AS281" s="104"/>
      <c r="AT281" s="104"/>
      <c r="AU281" s="104"/>
      <c r="AV281" s="104"/>
      <c r="AW281" s="104"/>
      <c r="AX281" s="104"/>
      <c r="AY281" s="104"/>
      <c r="AZ281" s="104"/>
      <c r="BA281" s="104"/>
      <c r="BB281" s="104"/>
      <c r="BC281" s="104"/>
      <c r="BD281" s="104"/>
      <c r="BE281" s="104"/>
      <c r="BF281" s="104"/>
      <c r="BG281" s="104"/>
      <c r="BH281" s="104"/>
      <c r="BI281" s="104"/>
      <c r="BJ281" s="104"/>
      <c r="BK281" s="104"/>
      <c r="BL281" s="104"/>
      <c r="BM281" s="104"/>
      <c r="BN281" s="104"/>
      <c r="BO281" s="104"/>
      <c r="BP281" s="104"/>
      <c r="BQ281" s="104"/>
    </row>
    <row r="282" spans="2:69">
      <c r="B282" s="104"/>
      <c r="C282" s="155"/>
      <c r="D282" s="104"/>
      <c r="E282" s="104"/>
      <c r="F282" s="104"/>
      <c r="G282" s="104"/>
      <c r="H282" s="104"/>
      <c r="I282" s="104"/>
      <c r="J282" s="104"/>
      <c r="K282" s="104"/>
      <c r="L282" s="104"/>
      <c r="M282" s="147"/>
      <c r="N282" s="104"/>
      <c r="O282" s="104"/>
      <c r="P282" s="104"/>
      <c r="Q282" s="104"/>
      <c r="R282" s="104"/>
      <c r="S282" s="104"/>
      <c r="T282" s="104"/>
      <c r="U282" s="104"/>
      <c r="V282" s="104"/>
      <c r="W282" s="104"/>
      <c r="X282" s="104"/>
      <c r="Y282" s="104"/>
      <c r="Z282" s="104"/>
      <c r="AA282" s="104"/>
      <c r="AB282" s="10"/>
      <c r="AC282" s="104"/>
      <c r="AD282" s="10"/>
      <c r="AE282" s="147"/>
      <c r="AF282" s="104"/>
      <c r="AG282" s="104"/>
      <c r="AH282" s="104"/>
      <c r="AI282" s="104"/>
      <c r="AJ282" s="104"/>
      <c r="AK282" s="104"/>
      <c r="AL282" s="104"/>
      <c r="AM282" s="104"/>
      <c r="AN282" s="104"/>
      <c r="AO282" s="104"/>
      <c r="AP282" s="104"/>
      <c r="AQ282" s="104"/>
      <c r="AR282" s="104"/>
      <c r="AS282" s="104"/>
      <c r="AT282" s="104"/>
      <c r="AU282" s="104"/>
      <c r="AV282" s="104"/>
      <c r="AW282" s="104"/>
      <c r="AX282" s="104"/>
      <c r="AY282" s="104"/>
      <c r="AZ282" s="104"/>
      <c r="BA282" s="104"/>
      <c r="BB282" s="104"/>
      <c r="BC282" s="104"/>
      <c r="BD282" s="104"/>
      <c r="BE282" s="104"/>
      <c r="BF282" s="104"/>
      <c r="BG282" s="104"/>
      <c r="BH282" s="104"/>
      <c r="BI282" s="104"/>
      <c r="BJ282" s="104"/>
      <c r="BK282" s="104"/>
      <c r="BL282" s="104"/>
      <c r="BM282" s="104"/>
      <c r="BN282" s="104"/>
      <c r="BO282" s="104"/>
      <c r="BP282" s="104"/>
      <c r="BQ282" s="104"/>
    </row>
    <row r="283" spans="2:69">
      <c r="B283" s="104"/>
      <c r="C283" s="155"/>
      <c r="D283" s="104"/>
      <c r="E283" s="104"/>
      <c r="F283" s="104"/>
      <c r="G283" s="104"/>
      <c r="H283" s="104"/>
      <c r="I283" s="104"/>
      <c r="J283" s="104"/>
      <c r="K283" s="104"/>
      <c r="L283" s="104"/>
      <c r="M283" s="147"/>
      <c r="N283" s="104"/>
      <c r="O283" s="104"/>
      <c r="P283" s="104"/>
      <c r="Q283" s="104"/>
      <c r="R283" s="104"/>
      <c r="S283" s="104"/>
      <c r="T283" s="104"/>
      <c r="U283" s="104"/>
      <c r="V283" s="104"/>
      <c r="W283" s="104"/>
      <c r="X283" s="104"/>
      <c r="Y283" s="104"/>
      <c r="Z283" s="104"/>
      <c r="AA283" s="104"/>
      <c r="AB283" s="10"/>
      <c r="AC283" s="104"/>
      <c r="AD283" s="10"/>
      <c r="AE283" s="147"/>
      <c r="AF283" s="104"/>
      <c r="AG283" s="104"/>
      <c r="AH283" s="104"/>
      <c r="AI283" s="104"/>
      <c r="AJ283" s="104"/>
      <c r="AK283" s="104"/>
      <c r="AL283" s="104"/>
      <c r="AM283" s="104"/>
      <c r="AN283" s="104"/>
      <c r="AO283" s="104"/>
      <c r="AP283" s="104"/>
      <c r="AQ283" s="104"/>
      <c r="AR283" s="104"/>
      <c r="AS283" s="104"/>
      <c r="AT283" s="104"/>
      <c r="AU283" s="104"/>
      <c r="AV283" s="104"/>
      <c r="AW283" s="104"/>
      <c r="AX283" s="104"/>
      <c r="AY283" s="104"/>
      <c r="AZ283" s="104"/>
      <c r="BA283" s="104"/>
      <c r="BB283" s="104"/>
      <c r="BC283" s="104"/>
      <c r="BD283" s="104"/>
      <c r="BE283" s="104"/>
      <c r="BF283" s="104"/>
      <c r="BG283" s="104"/>
      <c r="BH283" s="104"/>
      <c r="BI283" s="104"/>
      <c r="BJ283" s="104"/>
      <c r="BK283" s="104"/>
      <c r="BL283" s="104"/>
      <c r="BM283" s="104"/>
      <c r="BN283" s="104"/>
      <c r="BO283" s="104"/>
      <c r="BP283" s="104"/>
      <c r="BQ283" s="104"/>
    </row>
    <row r="284" spans="2:69">
      <c r="B284" s="104"/>
      <c r="C284" s="155"/>
      <c r="D284" s="104"/>
      <c r="E284" s="104"/>
      <c r="F284" s="104"/>
      <c r="G284" s="104"/>
      <c r="H284" s="104"/>
      <c r="I284" s="104"/>
      <c r="J284" s="104"/>
      <c r="K284" s="104"/>
      <c r="L284" s="104"/>
      <c r="M284" s="147"/>
      <c r="N284" s="104"/>
      <c r="O284" s="104"/>
      <c r="P284" s="104"/>
      <c r="Q284" s="104"/>
      <c r="R284" s="104"/>
      <c r="S284" s="104"/>
      <c r="T284" s="104"/>
      <c r="U284" s="104"/>
      <c r="V284" s="104"/>
      <c r="W284" s="104"/>
      <c r="X284" s="104"/>
      <c r="Y284" s="104"/>
      <c r="Z284" s="104"/>
      <c r="AA284" s="104"/>
      <c r="AB284" s="10"/>
      <c r="AC284" s="104"/>
      <c r="AD284" s="10"/>
      <c r="AE284" s="147"/>
      <c r="AF284" s="104"/>
      <c r="AG284" s="104"/>
      <c r="AH284" s="104"/>
      <c r="AI284" s="104"/>
      <c r="AJ284" s="104"/>
      <c r="AK284" s="104"/>
      <c r="AL284" s="104"/>
      <c r="AM284" s="104"/>
      <c r="AN284" s="104"/>
      <c r="AO284" s="104"/>
      <c r="AP284" s="104"/>
      <c r="AQ284" s="104"/>
      <c r="AR284" s="104"/>
      <c r="AS284" s="104"/>
      <c r="AT284" s="104"/>
      <c r="AU284" s="104"/>
      <c r="AV284" s="104"/>
      <c r="AW284" s="104"/>
      <c r="AX284" s="104"/>
      <c r="AY284" s="104"/>
      <c r="AZ284" s="104"/>
      <c r="BA284" s="104"/>
      <c r="BB284" s="104"/>
      <c r="BC284" s="104"/>
      <c r="BD284" s="104"/>
      <c r="BE284" s="104"/>
      <c r="BF284" s="104"/>
      <c r="BG284" s="104"/>
      <c r="BH284" s="104"/>
      <c r="BI284" s="104"/>
      <c r="BJ284" s="104"/>
      <c r="BK284" s="104"/>
      <c r="BL284" s="104"/>
      <c r="BM284" s="104"/>
      <c r="BN284" s="104"/>
      <c r="BO284" s="104"/>
      <c r="BP284" s="104"/>
      <c r="BQ284" s="104"/>
    </row>
    <row r="285" spans="2:69">
      <c r="B285" s="104"/>
      <c r="C285" s="155"/>
      <c r="D285" s="104"/>
      <c r="E285" s="104"/>
      <c r="F285" s="104"/>
      <c r="G285" s="104"/>
      <c r="H285" s="104"/>
      <c r="I285" s="104"/>
      <c r="J285" s="104"/>
      <c r="K285" s="104"/>
      <c r="L285" s="104"/>
      <c r="M285" s="147"/>
      <c r="N285" s="104"/>
      <c r="O285" s="104"/>
      <c r="P285" s="104"/>
      <c r="Q285" s="104"/>
      <c r="R285" s="104"/>
      <c r="S285" s="104"/>
      <c r="T285" s="104"/>
      <c r="U285" s="104"/>
      <c r="V285" s="104"/>
      <c r="W285" s="104"/>
      <c r="X285" s="104"/>
      <c r="Y285" s="104"/>
      <c r="Z285" s="104"/>
      <c r="AA285" s="104"/>
      <c r="AB285" s="10"/>
      <c r="AC285" s="104"/>
      <c r="AD285" s="10"/>
      <c r="AE285" s="147"/>
      <c r="AF285" s="104"/>
      <c r="AG285" s="104"/>
      <c r="AH285" s="104"/>
      <c r="AI285" s="104"/>
      <c r="AJ285" s="104"/>
      <c r="AK285" s="104"/>
      <c r="AL285" s="104"/>
      <c r="AM285" s="104"/>
      <c r="AN285" s="104"/>
      <c r="AO285" s="104"/>
      <c r="AP285" s="104"/>
      <c r="AQ285" s="104"/>
      <c r="AR285" s="104"/>
      <c r="AS285" s="104"/>
      <c r="AT285" s="104"/>
      <c r="AU285" s="104"/>
      <c r="AV285" s="104"/>
      <c r="AW285" s="104"/>
      <c r="AX285" s="104"/>
      <c r="AY285" s="104"/>
      <c r="AZ285" s="104"/>
      <c r="BA285" s="104"/>
      <c r="BB285" s="104"/>
      <c r="BC285" s="104"/>
      <c r="BD285" s="104"/>
      <c r="BE285" s="104"/>
      <c r="BF285" s="104"/>
      <c r="BG285" s="104"/>
      <c r="BH285" s="104"/>
      <c r="BI285" s="104"/>
      <c r="BJ285" s="104"/>
      <c r="BK285" s="104"/>
      <c r="BL285" s="104"/>
      <c r="BM285" s="104"/>
      <c r="BN285" s="104"/>
      <c r="BO285" s="104"/>
      <c r="BP285" s="104"/>
      <c r="BQ285" s="104"/>
    </row>
    <row r="286" spans="2:69">
      <c r="B286" s="104"/>
      <c r="C286" s="155"/>
      <c r="D286" s="104"/>
      <c r="E286" s="104"/>
      <c r="F286" s="104"/>
      <c r="G286" s="104"/>
      <c r="H286" s="104"/>
      <c r="I286" s="104"/>
      <c r="J286" s="104"/>
      <c r="K286" s="104"/>
      <c r="L286" s="104"/>
      <c r="M286" s="147"/>
      <c r="N286" s="104"/>
      <c r="O286" s="104"/>
      <c r="P286" s="104"/>
      <c r="Q286" s="104"/>
      <c r="R286" s="104"/>
      <c r="S286" s="104"/>
      <c r="T286" s="104"/>
      <c r="U286" s="104"/>
      <c r="V286" s="104"/>
      <c r="W286" s="104"/>
      <c r="X286" s="104"/>
      <c r="Y286" s="104"/>
      <c r="Z286" s="104"/>
      <c r="AA286" s="104"/>
      <c r="AB286" s="10"/>
      <c r="AC286" s="104"/>
      <c r="AD286" s="10"/>
      <c r="AE286" s="147"/>
      <c r="AF286" s="104"/>
      <c r="AG286" s="104"/>
      <c r="AH286" s="104"/>
      <c r="AI286" s="104"/>
      <c r="AJ286" s="104"/>
      <c r="AK286" s="104"/>
      <c r="AL286" s="104"/>
      <c r="AM286" s="104"/>
      <c r="AN286" s="104"/>
      <c r="AO286" s="104"/>
      <c r="AP286" s="104"/>
      <c r="AQ286" s="104"/>
      <c r="AR286" s="104"/>
      <c r="AS286" s="104"/>
      <c r="AT286" s="104"/>
      <c r="AU286" s="104"/>
      <c r="AV286" s="104"/>
      <c r="AW286" s="104"/>
      <c r="AX286" s="104"/>
      <c r="AY286" s="104"/>
      <c r="AZ286" s="104"/>
      <c r="BA286" s="104"/>
      <c r="BB286" s="104"/>
      <c r="BC286" s="104"/>
      <c r="BD286" s="104"/>
      <c r="BE286" s="104"/>
      <c r="BF286" s="104"/>
      <c r="BG286" s="104"/>
      <c r="BH286" s="104"/>
      <c r="BI286" s="104"/>
      <c r="BJ286" s="104"/>
      <c r="BK286" s="104"/>
      <c r="BL286" s="104"/>
      <c r="BM286" s="104"/>
      <c r="BN286" s="104"/>
      <c r="BO286" s="104"/>
      <c r="BP286" s="104"/>
      <c r="BQ286" s="104"/>
    </row>
    <row r="287" spans="2:69">
      <c r="B287" s="104"/>
      <c r="C287" s="155"/>
      <c r="D287" s="104"/>
      <c r="E287" s="104"/>
      <c r="F287" s="104"/>
      <c r="G287" s="104"/>
      <c r="H287" s="104"/>
      <c r="I287" s="104"/>
      <c r="J287" s="104"/>
      <c r="K287" s="104"/>
      <c r="L287" s="104"/>
      <c r="M287" s="147"/>
      <c r="N287" s="104"/>
      <c r="O287" s="104"/>
      <c r="P287" s="104"/>
      <c r="Q287" s="104"/>
      <c r="R287" s="104"/>
      <c r="S287" s="104"/>
      <c r="T287" s="104"/>
      <c r="U287" s="104"/>
      <c r="V287" s="104"/>
      <c r="W287" s="104"/>
      <c r="X287" s="104"/>
      <c r="Y287" s="104"/>
      <c r="Z287" s="104"/>
      <c r="AA287" s="104"/>
      <c r="AB287" s="10"/>
      <c r="AC287" s="104"/>
      <c r="AD287" s="10"/>
      <c r="AE287" s="147"/>
      <c r="AF287" s="104"/>
      <c r="AG287" s="104"/>
      <c r="AH287" s="104"/>
      <c r="AI287" s="104"/>
      <c r="AJ287" s="104"/>
      <c r="AK287" s="104"/>
      <c r="AL287" s="104"/>
      <c r="AM287" s="104"/>
      <c r="AN287" s="104"/>
      <c r="AO287" s="104"/>
      <c r="AP287" s="104"/>
      <c r="AQ287" s="104"/>
      <c r="AR287" s="104"/>
      <c r="AS287" s="104"/>
      <c r="AT287" s="104"/>
      <c r="AU287" s="104"/>
      <c r="AV287" s="104"/>
      <c r="AW287" s="104"/>
      <c r="AX287" s="104"/>
      <c r="AY287" s="104"/>
      <c r="AZ287" s="104"/>
      <c r="BA287" s="104"/>
      <c r="BB287" s="104"/>
      <c r="BC287" s="104"/>
      <c r="BD287" s="104"/>
      <c r="BE287" s="104"/>
      <c r="BF287" s="104"/>
      <c r="BG287" s="104"/>
      <c r="BH287" s="104"/>
      <c r="BI287" s="104"/>
      <c r="BJ287" s="104"/>
      <c r="BK287" s="104"/>
      <c r="BL287" s="104"/>
      <c r="BM287" s="104"/>
      <c r="BN287" s="104"/>
      <c r="BO287" s="104"/>
      <c r="BP287" s="104"/>
      <c r="BQ287" s="104"/>
    </row>
    <row r="288" spans="2:69">
      <c r="B288" s="104"/>
      <c r="C288" s="155"/>
      <c r="D288" s="104"/>
      <c r="E288" s="104"/>
      <c r="F288" s="104"/>
      <c r="G288" s="104"/>
      <c r="H288" s="104"/>
      <c r="I288" s="104"/>
      <c r="J288" s="104"/>
      <c r="K288" s="104"/>
      <c r="L288" s="104"/>
      <c r="M288" s="147"/>
      <c r="N288" s="104"/>
      <c r="O288" s="104"/>
      <c r="P288" s="104"/>
      <c r="Q288" s="104"/>
      <c r="R288" s="104"/>
      <c r="S288" s="104"/>
      <c r="T288" s="104"/>
      <c r="U288" s="104"/>
      <c r="V288" s="104"/>
      <c r="W288" s="104"/>
      <c r="X288" s="104"/>
      <c r="Y288" s="104"/>
      <c r="Z288" s="104"/>
      <c r="AA288" s="104"/>
      <c r="AB288" s="10"/>
      <c r="AC288" s="104"/>
      <c r="AD288" s="10"/>
      <c r="AE288" s="147"/>
      <c r="AF288" s="104"/>
      <c r="AG288" s="104"/>
      <c r="AH288" s="104"/>
      <c r="AI288" s="104"/>
      <c r="AJ288" s="104"/>
      <c r="AK288" s="104"/>
      <c r="AL288" s="104"/>
      <c r="AM288" s="104"/>
      <c r="AN288" s="104"/>
      <c r="AO288" s="104"/>
      <c r="AP288" s="104"/>
      <c r="AQ288" s="104"/>
      <c r="AR288" s="104"/>
      <c r="AS288" s="104"/>
      <c r="AT288" s="104"/>
      <c r="AU288" s="104"/>
      <c r="AV288" s="104"/>
      <c r="AW288" s="104"/>
      <c r="AX288" s="104"/>
      <c r="AY288" s="104"/>
      <c r="AZ288" s="104"/>
      <c r="BA288" s="104"/>
      <c r="BB288" s="104"/>
      <c r="BC288" s="104"/>
      <c r="BD288" s="104"/>
      <c r="BE288" s="104"/>
      <c r="BF288" s="104"/>
      <c r="BG288" s="104"/>
      <c r="BH288" s="104"/>
      <c r="BI288" s="104"/>
      <c r="BJ288" s="104"/>
      <c r="BK288" s="104"/>
      <c r="BL288" s="104"/>
      <c r="BM288" s="104"/>
      <c r="BN288" s="104"/>
      <c r="BO288" s="104"/>
      <c r="BP288" s="104"/>
      <c r="BQ288" s="104"/>
    </row>
    <row r="289" spans="2:69">
      <c r="B289" s="104"/>
      <c r="C289" s="155"/>
      <c r="D289" s="104"/>
      <c r="E289" s="104"/>
      <c r="F289" s="104"/>
      <c r="G289" s="104"/>
      <c r="H289" s="104"/>
      <c r="I289" s="104"/>
      <c r="J289" s="104"/>
      <c r="K289" s="104"/>
      <c r="L289" s="104"/>
      <c r="M289" s="147"/>
      <c r="N289" s="104"/>
      <c r="O289" s="104"/>
      <c r="P289" s="104"/>
      <c r="Q289" s="104"/>
      <c r="R289" s="104"/>
      <c r="S289" s="104"/>
      <c r="T289" s="104"/>
      <c r="U289" s="104"/>
      <c r="V289" s="104"/>
      <c r="W289" s="104"/>
      <c r="X289" s="104"/>
      <c r="Y289" s="104"/>
      <c r="Z289" s="104"/>
      <c r="AA289" s="104"/>
      <c r="AB289" s="10"/>
      <c r="AC289" s="104"/>
      <c r="AD289" s="10"/>
      <c r="AE289" s="147"/>
      <c r="AF289" s="104"/>
      <c r="AG289" s="104"/>
      <c r="AH289" s="104"/>
      <c r="AI289" s="104"/>
      <c r="AJ289" s="104"/>
      <c r="AK289" s="104"/>
      <c r="AL289" s="104"/>
      <c r="AM289" s="104"/>
      <c r="AN289" s="104"/>
      <c r="AO289" s="104"/>
      <c r="AP289" s="104"/>
      <c r="AQ289" s="104"/>
      <c r="AR289" s="104"/>
      <c r="AS289" s="104"/>
      <c r="AT289" s="104"/>
      <c r="AU289" s="104"/>
      <c r="AV289" s="104"/>
      <c r="AW289" s="104"/>
      <c r="AX289" s="104"/>
      <c r="AY289" s="104"/>
      <c r="AZ289" s="104"/>
      <c r="BA289" s="104"/>
      <c r="BB289" s="104"/>
      <c r="BC289" s="104"/>
      <c r="BD289" s="104"/>
      <c r="BE289" s="104"/>
      <c r="BF289" s="104"/>
      <c r="BG289" s="104"/>
      <c r="BH289" s="104"/>
      <c r="BI289" s="104"/>
      <c r="BJ289" s="104"/>
      <c r="BK289" s="104"/>
      <c r="BL289" s="104"/>
      <c r="BM289" s="104"/>
      <c r="BN289" s="104"/>
      <c r="BO289" s="104"/>
      <c r="BP289" s="104"/>
      <c r="BQ289" s="104"/>
    </row>
    <row r="290" spans="2:69">
      <c r="B290" s="104"/>
      <c r="C290" s="155"/>
      <c r="D290" s="104"/>
      <c r="E290" s="104"/>
      <c r="F290" s="104"/>
      <c r="G290" s="104"/>
      <c r="H290" s="104"/>
      <c r="I290" s="104"/>
      <c r="J290" s="104"/>
      <c r="K290" s="104"/>
      <c r="L290" s="104"/>
      <c r="M290" s="147"/>
      <c r="N290" s="104"/>
      <c r="O290" s="104"/>
      <c r="P290" s="104"/>
      <c r="Q290" s="104"/>
      <c r="R290" s="104"/>
      <c r="S290" s="104"/>
      <c r="T290" s="104"/>
      <c r="U290" s="104"/>
      <c r="V290" s="104"/>
      <c r="W290" s="104"/>
      <c r="X290" s="104"/>
      <c r="Y290" s="104"/>
      <c r="Z290" s="104"/>
      <c r="AA290" s="104"/>
      <c r="AB290" s="10"/>
      <c r="AC290" s="104"/>
      <c r="AD290" s="10"/>
      <c r="AE290" s="147"/>
      <c r="AF290" s="104"/>
      <c r="AG290" s="104"/>
      <c r="AH290" s="104"/>
      <c r="AI290" s="104"/>
      <c r="AJ290" s="104"/>
      <c r="AK290" s="104"/>
      <c r="AL290" s="104"/>
      <c r="AM290" s="104"/>
      <c r="AN290" s="104"/>
      <c r="AO290" s="104"/>
      <c r="AP290" s="104"/>
      <c r="AQ290" s="104"/>
      <c r="AR290" s="104"/>
      <c r="AS290" s="104"/>
      <c r="AT290" s="104"/>
      <c r="AU290" s="104"/>
      <c r="AV290" s="104"/>
      <c r="AW290" s="104"/>
      <c r="AX290" s="104"/>
      <c r="AY290" s="104"/>
      <c r="AZ290" s="104"/>
      <c r="BA290" s="104"/>
      <c r="BB290" s="104"/>
      <c r="BC290" s="104"/>
      <c r="BD290" s="104"/>
      <c r="BE290" s="104"/>
      <c r="BF290" s="104"/>
      <c r="BG290" s="104"/>
      <c r="BH290" s="104"/>
      <c r="BI290" s="104"/>
      <c r="BJ290" s="104"/>
      <c r="BK290" s="104"/>
      <c r="BL290" s="104"/>
      <c r="BM290" s="104"/>
      <c r="BN290" s="104"/>
      <c r="BO290" s="104"/>
      <c r="BP290" s="104"/>
      <c r="BQ290" s="104"/>
    </row>
    <row r="291" spans="2:69">
      <c r="B291" s="104"/>
      <c r="C291" s="155"/>
      <c r="D291" s="104"/>
      <c r="E291" s="104"/>
      <c r="F291" s="104"/>
      <c r="G291" s="104"/>
      <c r="H291" s="104"/>
      <c r="I291" s="104"/>
      <c r="J291" s="104"/>
      <c r="K291" s="104"/>
      <c r="L291" s="104"/>
      <c r="M291" s="147"/>
      <c r="N291" s="104"/>
      <c r="O291" s="104"/>
      <c r="P291" s="104"/>
      <c r="Q291" s="104"/>
      <c r="R291" s="104"/>
      <c r="S291" s="104"/>
      <c r="T291" s="104"/>
      <c r="U291" s="104"/>
      <c r="V291" s="104"/>
      <c r="W291" s="104"/>
      <c r="X291" s="104"/>
      <c r="Y291" s="104"/>
      <c r="Z291" s="104"/>
      <c r="AA291" s="104"/>
      <c r="AB291" s="10"/>
      <c r="AC291" s="104"/>
      <c r="AD291" s="10"/>
      <c r="AE291" s="147"/>
      <c r="AF291" s="104"/>
      <c r="AG291" s="104"/>
      <c r="AH291" s="104"/>
      <c r="AI291" s="104"/>
      <c r="AJ291" s="104"/>
      <c r="AK291" s="104"/>
      <c r="AL291" s="104"/>
      <c r="AM291" s="104"/>
      <c r="AN291" s="104"/>
      <c r="AO291" s="104"/>
      <c r="AP291" s="104"/>
      <c r="AQ291" s="104"/>
      <c r="AR291" s="104"/>
      <c r="AS291" s="104"/>
      <c r="AT291" s="104"/>
      <c r="AU291" s="104"/>
      <c r="AV291" s="104"/>
      <c r="AW291" s="104"/>
      <c r="AX291" s="104"/>
      <c r="AY291" s="104"/>
      <c r="AZ291" s="104"/>
      <c r="BA291" s="104"/>
      <c r="BB291" s="104"/>
      <c r="BC291" s="104"/>
      <c r="BD291" s="104"/>
      <c r="BE291" s="104"/>
      <c r="BF291" s="104"/>
      <c r="BG291" s="104"/>
      <c r="BH291" s="104"/>
      <c r="BI291" s="104"/>
      <c r="BJ291" s="104"/>
      <c r="BK291" s="104"/>
      <c r="BL291" s="104"/>
      <c r="BM291" s="104"/>
      <c r="BN291" s="104"/>
      <c r="BO291" s="104"/>
      <c r="BP291" s="104"/>
      <c r="BQ291" s="104"/>
    </row>
    <row r="292" spans="2:69">
      <c r="B292" s="104"/>
      <c r="C292" s="155"/>
      <c r="D292" s="104"/>
      <c r="E292" s="104"/>
      <c r="F292" s="104"/>
      <c r="G292" s="104"/>
      <c r="H292" s="104"/>
      <c r="I292" s="104"/>
      <c r="J292" s="104"/>
      <c r="K292" s="104"/>
      <c r="L292" s="104"/>
      <c r="M292" s="147"/>
      <c r="N292" s="104"/>
      <c r="O292" s="104"/>
      <c r="P292" s="104"/>
      <c r="Q292" s="104"/>
      <c r="R292" s="104"/>
      <c r="S292" s="104"/>
      <c r="T292" s="104"/>
      <c r="U292" s="104"/>
      <c r="V292" s="104"/>
      <c r="W292" s="104"/>
      <c r="X292" s="104"/>
      <c r="Y292" s="104"/>
      <c r="Z292" s="104"/>
      <c r="AA292" s="104"/>
      <c r="AB292" s="10"/>
      <c r="AC292" s="104"/>
      <c r="AD292" s="10"/>
      <c r="AE292" s="147"/>
      <c r="AF292" s="104"/>
      <c r="AG292" s="104"/>
      <c r="AH292" s="104"/>
      <c r="AI292" s="104"/>
      <c r="AJ292" s="104"/>
      <c r="AK292" s="104"/>
      <c r="AL292" s="104"/>
      <c r="AM292" s="104"/>
      <c r="AN292" s="104"/>
      <c r="AO292" s="104"/>
      <c r="AP292" s="104"/>
      <c r="AQ292" s="104"/>
      <c r="AR292" s="104"/>
      <c r="AS292" s="104"/>
      <c r="AT292" s="104"/>
      <c r="AU292" s="104"/>
      <c r="AV292" s="104"/>
      <c r="AW292" s="104"/>
      <c r="AX292" s="104"/>
      <c r="AY292" s="104"/>
      <c r="AZ292" s="104"/>
      <c r="BA292" s="104"/>
      <c r="BB292" s="104"/>
      <c r="BC292" s="104"/>
      <c r="BD292" s="104"/>
      <c r="BE292" s="104"/>
      <c r="BF292" s="104"/>
      <c r="BG292" s="104"/>
      <c r="BH292" s="104"/>
      <c r="BI292" s="104"/>
      <c r="BJ292" s="104"/>
      <c r="BK292" s="104"/>
      <c r="BL292" s="104"/>
      <c r="BM292" s="104"/>
      <c r="BN292" s="104"/>
      <c r="BO292" s="104"/>
      <c r="BP292" s="104"/>
      <c r="BQ292" s="104"/>
    </row>
    <row r="293" spans="2:69">
      <c r="B293" s="104"/>
      <c r="C293" s="155"/>
      <c r="D293" s="104"/>
      <c r="E293" s="104"/>
      <c r="F293" s="104"/>
      <c r="G293" s="104"/>
      <c r="H293" s="104"/>
      <c r="I293" s="104"/>
      <c r="J293" s="104"/>
      <c r="K293" s="104"/>
      <c r="L293" s="104"/>
      <c r="M293" s="147"/>
      <c r="N293" s="104"/>
      <c r="O293" s="104"/>
      <c r="P293" s="104"/>
      <c r="Q293" s="104"/>
      <c r="R293" s="104"/>
      <c r="S293" s="104"/>
      <c r="T293" s="104"/>
      <c r="U293" s="104"/>
      <c r="V293" s="104"/>
      <c r="W293" s="104"/>
      <c r="X293" s="104"/>
      <c r="Y293" s="104"/>
      <c r="Z293" s="104"/>
      <c r="AA293" s="104"/>
      <c r="AB293" s="10"/>
      <c r="AC293" s="104"/>
      <c r="AD293" s="10"/>
      <c r="AE293" s="147"/>
      <c r="AF293" s="104"/>
      <c r="AG293" s="104"/>
      <c r="AH293" s="104"/>
      <c r="AI293" s="104"/>
      <c r="AJ293" s="104"/>
      <c r="AK293" s="104"/>
      <c r="AL293" s="104"/>
      <c r="AM293" s="104"/>
      <c r="AN293" s="104"/>
      <c r="AO293" s="104"/>
      <c r="AP293" s="104"/>
      <c r="AQ293" s="104"/>
      <c r="AR293" s="104"/>
      <c r="AS293" s="104"/>
      <c r="AT293" s="104"/>
      <c r="AU293" s="104"/>
      <c r="AV293" s="104"/>
      <c r="AW293" s="104"/>
      <c r="AX293" s="104"/>
      <c r="AY293" s="104"/>
      <c r="AZ293" s="104"/>
      <c r="BA293" s="104"/>
      <c r="BB293" s="104"/>
      <c r="BC293" s="104"/>
      <c r="BD293" s="104"/>
      <c r="BE293" s="104"/>
      <c r="BF293" s="104"/>
      <c r="BG293" s="104"/>
      <c r="BH293" s="104"/>
      <c r="BI293" s="104"/>
      <c r="BJ293" s="104"/>
      <c r="BK293" s="104"/>
      <c r="BL293" s="104"/>
      <c r="BM293" s="104"/>
      <c r="BN293" s="104"/>
      <c r="BO293" s="104"/>
      <c r="BP293" s="104"/>
      <c r="BQ293" s="104"/>
    </row>
    <row r="294" spans="2:69">
      <c r="B294" s="104"/>
      <c r="C294" s="155"/>
      <c r="D294" s="104"/>
      <c r="E294" s="104"/>
      <c r="F294" s="104"/>
      <c r="G294" s="104"/>
      <c r="H294" s="104"/>
      <c r="I294" s="104"/>
      <c r="J294" s="104"/>
      <c r="K294" s="104"/>
      <c r="L294" s="104"/>
      <c r="M294" s="147"/>
      <c r="N294" s="104"/>
      <c r="O294" s="104"/>
      <c r="P294" s="104"/>
      <c r="Q294" s="104"/>
      <c r="R294" s="104"/>
      <c r="S294" s="104"/>
      <c r="T294" s="104"/>
      <c r="U294" s="104"/>
      <c r="V294" s="104"/>
      <c r="W294" s="104"/>
      <c r="X294" s="104"/>
      <c r="Y294" s="104"/>
      <c r="Z294" s="104"/>
      <c r="AA294" s="104"/>
      <c r="AB294" s="10"/>
      <c r="AC294" s="104"/>
      <c r="AD294" s="10"/>
      <c r="AE294" s="147"/>
      <c r="AF294" s="104"/>
      <c r="AG294" s="104"/>
      <c r="AH294" s="104"/>
      <c r="AI294" s="104"/>
      <c r="AJ294" s="104"/>
      <c r="AK294" s="104"/>
      <c r="AL294" s="104"/>
      <c r="AM294" s="104"/>
      <c r="AN294" s="104"/>
      <c r="AO294" s="104"/>
      <c r="AP294" s="104"/>
      <c r="AQ294" s="104"/>
      <c r="AR294" s="104"/>
      <c r="AS294" s="104"/>
      <c r="AT294" s="104"/>
      <c r="AU294" s="104"/>
      <c r="AV294" s="104"/>
      <c r="AW294" s="104"/>
      <c r="AX294" s="104"/>
      <c r="AY294" s="104"/>
      <c r="AZ294" s="104"/>
      <c r="BA294" s="104"/>
      <c r="BB294" s="104"/>
      <c r="BC294" s="104"/>
      <c r="BD294" s="104"/>
      <c r="BE294" s="104"/>
      <c r="BF294" s="104"/>
      <c r="BG294" s="104"/>
      <c r="BH294" s="104"/>
      <c r="BI294" s="104"/>
      <c r="BJ294" s="104"/>
      <c r="BK294" s="104"/>
      <c r="BL294" s="104"/>
      <c r="BM294" s="104"/>
      <c r="BN294" s="104"/>
      <c r="BO294" s="104"/>
      <c r="BP294" s="104"/>
      <c r="BQ294" s="104"/>
    </row>
    <row r="295" spans="2:69">
      <c r="B295" s="104"/>
      <c r="C295" s="155"/>
      <c r="D295" s="104"/>
      <c r="E295" s="104"/>
      <c r="F295" s="104"/>
      <c r="G295" s="104"/>
      <c r="H295" s="104"/>
      <c r="I295" s="104"/>
      <c r="J295" s="104"/>
      <c r="K295" s="104"/>
      <c r="L295" s="104"/>
      <c r="M295" s="147"/>
      <c r="N295" s="104"/>
      <c r="O295" s="104"/>
      <c r="P295" s="104"/>
      <c r="Q295" s="104"/>
      <c r="R295" s="104"/>
      <c r="S295" s="104"/>
      <c r="T295" s="104"/>
      <c r="U295" s="104"/>
      <c r="V295" s="104"/>
      <c r="W295" s="104"/>
      <c r="X295" s="104"/>
      <c r="Y295" s="104"/>
      <c r="Z295" s="104"/>
      <c r="AA295" s="104"/>
      <c r="AB295" s="10"/>
      <c r="AC295" s="104"/>
      <c r="AD295" s="10"/>
      <c r="AE295" s="147"/>
      <c r="AF295" s="104"/>
      <c r="AG295" s="104"/>
      <c r="AH295" s="104"/>
      <c r="AI295" s="104"/>
      <c r="AJ295" s="104"/>
      <c r="AK295" s="104"/>
      <c r="AL295" s="104"/>
      <c r="AM295" s="104"/>
      <c r="AN295" s="104"/>
      <c r="AO295" s="104"/>
      <c r="AP295" s="104"/>
      <c r="AQ295" s="104"/>
      <c r="AR295" s="104"/>
      <c r="AS295" s="104"/>
      <c r="AT295" s="104"/>
      <c r="AU295" s="104"/>
      <c r="AV295" s="104"/>
      <c r="AW295" s="104"/>
      <c r="AX295" s="104"/>
      <c r="AY295" s="104"/>
      <c r="AZ295" s="104"/>
      <c r="BA295" s="104"/>
      <c r="BB295" s="104"/>
      <c r="BC295" s="104"/>
      <c r="BD295" s="104"/>
      <c r="BE295" s="104"/>
      <c r="BF295" s="104"/>
      <c r="BG295" s="104"/>
      <c r="BH295" s="104"/>
      <c r="BI295" s="104"/>
      <c r="BJ295" s="104"/>
      <c r="BK295" s="104"/>
      <c r="BL295" s="104"/>
      <c r="BM295" s="104"/>
      <c r="BN295" s="104"/>
      <c r="BO295" s="104"/>
      <c r="BP295" s="104"/>
      <c r="BQ295" s="104"/>
    </row>
    <row r="296" spans="2:69">
      <c r="B296" s="104"/>
      <c r="C296" s="155"/>
      <c r="D296" s="104"/>
      <c r="E296" s="104"/>
      <c r="F296" s="104"/>
      <c r="G296" s="104"/>
      <c r="H296" s="104"/>
      <c r="I296" s="104"/>
      <c r="J296" s="104"/>
      <c r="K296" s="104"/>
      <c r="L296" s="104"/>
      <c r="M296" s="147"/>
      <c r="N296" s="104"/>
      <c r="O296" s="104"/>
      <c r="P296" s="104"/>
      <c r="Q296" s="104"/>
      <c r="R296" s="104"/>
      <c r="S296" s="104"/>
      <c r="T296" s="104"/>
      <c r="U296" s="104"/>
      <c r="V296" s="104"/>
      <c r="W296" s="104"/>
      <c r="X296" s="104"/>
      <c r="Y296" s="104"/>
      <c r="Z296" s="104"/>
      <c r="AA296" s="104"/>
      <c r="AB296" s="10"/>
      <c r="AC296" s="104"/>
      <c r="AD296" s="10"/>
      <c r="AE296" s="147"/>
      <c r="AF296" s="104"/>
      <c r="AG296" s="104"/>
      <c r="AH296" s="104"/>
      <c r="AI296" s="104"/>
      <c r="AJ296" s="104"/>
      <c r="AK296" s="104"/>
      <c r="AL296" s="104"/>
      <c r="AM296" s="104"/>
      <c r="AN296" s="104"/>
      <c r="AO296" s="104"/>
      <c r="AP296" s="104"/>
      <c r="AQ296" s="104"/>
      <c r="AR296" s="104"/>
      <c r="AS296" s="104"/>
      <c r="AT296" s="104"/>
      <c r="AU296" s="104"/>
      <c r="AV296" s="104"/>
      <c r="AW296" s="104"/>
      <c r="AX296" s="104"/>
      <c r="AY296" s="104"/>
      <c r="AZ296" s="104"/>
      <c r="BA296" s="104"/>
      <c r="BB296" s="104"/>
      <c r="BC296" s="104"/>
      <c r="BD296" s="104"/>
      <c r="BE296" s="104"/>
      <c r="BF296" s="104"/>
      <c r="BG296" s="104"/>
      <c r="BH296" s="104"/>
      <c r="BI296" s="104"/>
      <c r="BJ296" s="104"/>
      <c r="BK296" s="104"/>
      <c r="BL296" s="104"/>
      <c r="BM296" s="104"/>
      <c r="BN296" s="104"/>
      <c r="BO296" s="104"/>
      <c r="BP296" s="104"/>
      <c r="BQ296" s="104"/>
    </row>
    <row r="297" spans="2:69">
      <c r="B297" s="104"/>
      <c r="C297" s="155"/>
      <c r="D297" s="104"/>
      <c r="E297" s="104"/>
      <c r="F297" s="104"/>
      <c r="G297" s="104"/>
      <c r="H297" s="104"/>
      <c r="I297" s="104"/>
      <c r="J297" s="104"/>
      <c r="K297" s="104"/>
      <c r="L297" s="104"/>
      <c r="M297" s="147"/>
      <c r="N297" s="104"/>
      <c r="O297" s="104"/>
      <c r="P297" s="104"/>
      <c r="Q297" s="104"/>
      <c r="R297" s="104"/>
      <c r="S297" s="104"/>
      <c r="T297" s="104"/>
      <c r="U297" s="104"/>
      <c r="V297" s="104"/>
      <c r="W297" s="104"/>
      <c r="X297" s="104"/>
      <c r="Y297" s="104"/>
      <c r="Z297" s="104"/>
      <c r="AA297" s="104"/>
      <c r="AB297" s="10"/>
      <c r="AC297" s="104"/>
      <c r="AD297" s="10"/>
      <c r="AE297" s="147"/>
      <c r="AF297" s="104"/>
      <c r="AG297" s="104"/>
      <c r="AH297" s="104"/>
      <c r="AI297" s="104"/>
      <c r="AJ297" s="104"/>
      <c r="AK297" s="104"/>
      <c r="AL297" s="104"/>
      <c r="AM297" s="104"/>
      <c r="AN297" s="104"/>
      <c r="AO297" s="104"/>
      <c r="AP297" s="104"/>
      <c r="AQ297" s="104"/>
      <c r="AR297" s="104"/>
      <c r="AS297" s="104"/>
      <c r="AT297" s="104"/>
      <c r="AU297" s="104"/>
      <c r="AV297" s="104"/>
      <c r="AW297" s="104"/>
      <c r="AX297" s="104"/>
      <c r="AY297" s="104"/>
      <c r="AZ297" s="104"/>
      <c r="BA297" s="104"/>
      <c r="BB297" s="104"/>
      <c r="BC297" s="104"/>
      <c r="BD297" s="104"/>
      <c r="BE297" s="104"/>
      <c r="BF297" s="104"/>
      <c r="BG297" s="104"/>
      <c r="BH297" s="104"/>
      <c r="BI297" s="104"/>
      <c r="BJ297" s="104"/>
      <c r="BK297" s="104"/>
      <c r="BL297" s="104"/>
      <c r="BM297" s="104"/>
      <c r="BN297" s="104"/>
      <c r="BO297" s="104"/>
      <c r="BP297" s="104"/>
      <c r="BQ297" s="104"/>
    </row>
    <row r="298" spans="2:69">
      <c r="B298" s="104"/>
      <c r="C298" s="155"/>
      <c r="D298" s="104"/>
      <c r="E298" s="104"/>
      <c r="F298" s="104"/>
      <c r="G298" s="104"/>
      <c r="H298" s="104"/>
      <c r="I298" s="104"/>
      <c r="J298" s="104"/>
      <c r="K298" s="104"/>
      <c r="L298" s="104"/>
      <c r="M298" s="147"/>
      <c r="N298" s="104"/>
      <c r="O298" s="104"/>
      <c r="P298" s="104"/>
      <c r="Q298" s="104"/>
      <c r="R298" s="104"/>
      <c r="S298" s="104"/>
      <c r="T298" s="104"/>
      <c r="U298" s="104"/>
      <c r="V298" s="104"/>
      <c r="W298" s="104"/>
      <c r="X298" s="104"/>
      <c r="Y298" s="104"/>
      <c r="Z298" s="104"/>
      <c r="AA298" s="104"/>
      <c r="AB298" s="10"/>
      <c r="AC298" s="104"/>
      <c r="AD298" s="10"/>
      <c r="AE298" s="147"/>
      <c r="AF298" s="104"/>
      <c r="AG298" s="104"/>
      <c r="AH298" s="104"/>
      <c r="AI298" s="104"/>
      <c r="AJ298" s="104"/>
      <c r="AK298" s="104"/>
      <c r="AL298" s="104"/>
      <c r="AM298" s="104"/>
      <c r="AN298" s="104"/>
      <c r="AO298" s="104"/>
      <c r="AP298" s="104"/>
      <c r="AQ298" s="104"/>
      <c r="AR298" s="104"/>
      <c r="AS298" s="104"/>
      <c r="AT298" s="104"/>
      <c r="AU298" s="104"/>
      <c r="AV298" s="104"/>
      <c r="AW298" s="104"/>
      <c r="AX298" s="104"/>
      <c r="AY298" s="104"/>
      <c r="AZ298" s="104"/>
      <c r="BA298" s="104"/>
      <c r="BB298" s="104"/>
      <c r="BC298" s="104"/>
      <c r="BD298" s="104"/>
      <c r="BE298" s="104"/>
      <c r="BF298" s="104"/>
      <c r="BG298" s="104"/>
      <c r="BH298" s="104"/>
      <c r="BI298" s="104"/>
      <c r="BJ298" s="104"/>
      <c r="BK298" s="104"/>
      <c r="BL298" s="104"/>
      <c r="BM298" s="104"/>
      <c r="BN298" s="104"/>
      <c r="BO298" s="104"/>
      <c r="BP298" s="104"/>
      <c r="BQ298" s="104"/>
    </row>
    <row r="299" spans="2:69">
      <c r="B299" s="104"/>
      <c r="C299" s="155"/>
      <c r="D299" s="104"/>
      <c r="E299" s="104"/>
      <c r="F299" s="104"/>
      <c r="G299" s="104"/>
      <c r="H299" s="104"/>
      <c r="I299" s="104"/>
      <c r="J299" s="104"/>
      <c r="K299" s="104"/>
      <c r="L299" s="104"/>
      <c r="M299" s="147"/>
      <c r="N299" s="104"/>
      <c r="O299" s="104"/>
      <c r="P299" s="104"/>
      <c r="Q299" s="104"/>
      <c r="R299" s="104"/>
      <c r="S299" s="104"/>
      <c r="T299" s="104"/>
      <c r="U299" s="104"/>
      <c r="V299" s="104"/>
      <c r="W299" s="104"/>
      <c r="X299" s="104"/>
      <c r="Y299" s="104"/>
      <c r="Z299" s="104"/>
      <c r="AA299" s="104"/>
      <c r="AB299" s="10"/>
      <c r="AC299" s="104"/>
      <c r="AD299" s="10"/>
      <c r="AE299" s="147"/>
      <c r="AF299" s="104"/>
      <c r="AG299" s="104"/>
      <c r="AH299" s="104"/>
      <c r="AI299" s="104"/>
      <c r="AJ299" s="104"/>
      <c r="AK299" s="104"/>
      <c r="AL299" s="104"/>
      <c r="AM299" s="104"/>
      <c r="AN299" s="104"/>
      <c r="AO299" s="104"/>
      <c r="AP299" s="104"/>
      <c r="AQ299" s="104"/>
      <c r="AR299" s="104"/>
      <c r="AS299" s="104"/>
      <c r="AT299" s="104"/>
      <c r="AU299" s="104"/>
      <c r="AV299" s="104"/>
      <c r="AW299" s="104"/>
      <c r="AX299" s="104"/>
      <c r="AY299" s="104"/>
      <c r="AZ299" s="104"/>
      <c r="BA299" s="104"/>
      <c r="BB299" s="104"/>
      <c r="BC299" s="104"/>
      <c r="BD299" s="104"/>
      <c r="BE299" s="104"/>
      <c r="BF299" s="104"/>
      <c r="BG299" s="104"/>
      <c r="BH299" s="104"/>
      <c r="BI299" s="104"/>
      <c r="BJ299" s="104"/>
      <c r="BK299" s="104"/>
      <c r="BL299" s="104"/>
      <c r="BM299" s="104"/>
      <c r="BN299" s="104"/>
      <c r="BO299" s="104"/>
      <c r="BP299" s="104"/>
      <c r="BQ299" s="104"/>
    </row>
    <row r="300" spans="2:69">
      <c r="B300" s="104"/>
      <c r="C300" s="155"/>
      <c r="D300" s="104"/>
      <c r="E300" s="104"/>
      <c r="F300" s="104"/>
      <c r="G300" s="104"/>
      <c r="H300" s="104"/>
      <c r="I300" s="104"/>
      <c r="J300" s="104"/>
      <c r="K300" s="104"/>
      <c r="L300" s="104"/>
      <c r="M300" s="147"/>
      <c r="N300" s="104"/>
      <c r="O300" s="104"/>
      <c r="P300" s="104"/>
      <c r="Q300" s="104"/>
      <c r="R300" s="104"/>
      <c r="S300" s="104"/>
      <c r="T300" s="104"/>
      <c r="U300" s="104"/>
      <c r="V300" s="104"/>
      <c r="W300" s="104"/>
      <c r="X300" s="104"/>
      <c r="Y300" s="104"/>
      <c r="Z300" s="104"/>
      <c r="AA300" s="104"/>
      <c r="AB300" s="10"/>
      <c r="AC300" s="104"/>
      <c r="AD300" s="10"/>
      <c r="AE300" s="147"/>
      <c r="AF300" s="104"/>
      <c r="AG300" s="104"/>
      <c r="AH300" s="104"/>
      <c r="AI300" s="104"/>
      <c r="AJ300" s="104"/>
      <c r="AK300" s="104"/>
      <c r="AL300" s="104"/>
      <c r="AM300" s="104"/>
      <c r="AN300" s="104"/>
      <c r="AO300" s="104"/>
      <c r="AP300" s="104"/>
      <c r="AQ300" s="104"/>
      <c r="AR300" s="104"/>
      <c r="AS300" s="104"/>
      <c r="AT300" s="104"/>
      <c r="AU300" s="104"/>
      <c r="AV300" s="104"/>
      <c r="AW300" s="104"/>
      <c r="AX300" s="104"/>
      <c r="AY300" s="104"/>
      <c r="AZ300" s="104"/>
      <c r="BA300" s="104"/>
      <c r="BB300" s="104"/>
      <c r="BC300" s="104"/>
      <c r="BD300" s="104"/>
      <c r="BE300" s="104"/>
      <c r="BF300" s="104"/>
      <c r="BG300" s="104"/>
      <c r="BH300" s="104"/>
      <c r="BI300" s="104"/>
      <c r="BJ300" s="104"/>
      <c r="BK300" s="104"/>
      <c r="BL300" s="104"/>
      <c r="BM300" s="104"/>
      <c r="BN300" s="104"/>
      <c r="BO300" s="104"/>
      <c r="BP300" s="104"/>
      <c r="BQ300" s="104"/>
    </row>
    <row r="301" spans="2:69">
      <c r="B301" s="104"/>
      <c r="C301" s="155"/>
      <c r="D301" s="104"/>
      <c r="E301" s="104"/>
      <c r="F301" s="104"/>
      <c r="G301" s="104"/>
      <c r="H301" s="104"/>
      <c r="I301" s="104"/>
      <c r="J301" s="104"/>
      <c r="K301" s="104"/>
      <c r="L301" s="104"/>
      <c r="M301" s="147"/>
      <c r="N301" s="104"/>
      <c r="O301" s="104"/>
      <c r="P301" s="104"/>
      <c r="Q301" s="104"/>
      <c r="R301" s="104"/>
      <c r="S301" s="104"/>
      <c r="T301" s="104"/>
      <c r="U301" s="104"/>
      <c r="V301" s="104"/>
      <c r="W301" s="104"/>
      <c r="X301" s="104"/>
      <c r="Y301" s="104"/>
      <c r="Z301" s="104"/>
      <c r="AA301" s="104"/>
      <c r="AB301" s="10"/>
      <c r="AC301" s="104"/>
      <c r="AD301" s="10"/>
      <c r="AE301" s="147"/>
      <c r="AF301" s="104"/>
      <c r="AG301" s="104"/>
      <c r="AH301" s="104"/>
      <c r="AI301" s="104"/>
      <c r="AJ301" s="104"/>
      <c r="AK301" s="104"/>
      <c r="AL301" s="104"/>
      <c r="AM301" s="104"/>
      <c r="AN301" s="104"/>
      <c r="AO301" s="104"/>
      <c r="AP301" s="104"/>
      <c r="AQ301" s="104"/>
      <c r="AR301" s="104"/>
      <c r="AS301" s="104"/>
      <c r="AT301" s="104"/>
      <c r="AU301" s="104"/>
      <c r="AV301" s="104"/>
      <c r="AW301" s="104"/>
      <c r="AX301" s="104"/>
      <c r="AY301" s="104"/>
      <c r="AZ301" s="104"/>
      <c r="BA301" s="104"/>
      <c r="BB301" s="104"/>
      <c r="BC301" s="104"/>
      <c r="BD301" s="104"/>
      <c r="BE301" s="104"/>
      <c r="BF301" s="104"/>
      <c r="BG301" s="104"/>
      <c r="BH301" s="104"/>
      <c r="BI301" s="104"/>
      <c r="BJ301" s="104"/>
      <c r="BK301" s="104"/>
      <c r="BL301" s="104"/>
      <c r="BM301" s="104"/>
      <c r="BN301" s="104"/>
      <c r="BO301" s="104"/>
      <c r="BP301" s="104"/>
      <c r="BQ301" s="104"/>
    </row>
    <row r="302" spans="2:69">
      <c r="B302" s="104"/>
      <c r="C302" s="155"/>
      <c r="D302" s="104"/>
      <c r="E302" s="104"/>
      <c r="F302" s="104"/>
      <c r="G302" s="104"/>
      <c r="H302" s="104"/>
      <c r="I302" s="104"/>
      <c r="J302" s="104"/>
      <c r="K302" s="104"/>
      <c r="L302" s="104"/>
      <c r="M302" s="147"/>
      <c r="N302" s="104"/>
      <c r="O302" s="104"/>
      <c r="P302" s="104"/>
      <c r="Q302" s="104"/>
      <c r="R302" s="104"/>
      <c r="S302" s="104"/>
      <c r="T302" s="104"/>
      <c r="U302" s="104"/>
      <c r="V302" s="104"/>
      <c r="W302" s="104"/>
      <c r="X302" s="104"/>
      <c r="Y302" s="104"/>
      <c r="Z302" s="104"/>
      <c r="AA302" s="104"/>
      <c r="AB302" s="10"/>
      <c r="AC302" s="104"/>
      <c r="AD302" s="10"/>
      <c r="AE302" s="147"/>
      <c r="AF302" s="104"/>
      <c r="AG302" s="104"/>
      <c r="AH302" s="104"/>
      <c r="AI302" s="104"/>
      <c r="AJ302" s="104"/>
      <c r="AK302" s="104"/>
      <c r="AL302" s="104"/>
      <c r="AM302" s="104"/>
      <c r="AN302" s="104"/>
      <c r="AO302" s="104"/>
      <c r="AP302" s="104"/>
      <c r="AQ302" s="104"/>
      <c r="AR302" s="104"/>
      <c r="AS302" s="104"/>
      <c r="AT302" s="104"/>
      <c r="AU302" s="104"/>
      <c r="AV302" s="104"/>
      <c r="AW302" s="104"/>
      <c r="AX302" s="104"/>
      <c r="AY302" s="104"/>
      <c r="AZ302" s="104"/>
      <c r="BA302" s="104"/>
      <c r="BB302" s="104"/>
      <c r="BC302" s="104"/>
      <c r="BD302" s="104"/>
      <c r="BE302" s="104"/>
      <c r="BF302" s="104"/>
      <c r="BG302" s="104"/>
      <c r="BH302" s="104"/>
      <c r="BI302" s="104"/>
      <c r="BJ302" s="104"/>
      <c r="BK302" s="104"/>
      <c r="BL302" s="104"/>
      <c r="BM302" s="104"/>
      <c r="BN302" s="104"/>
      <c r="BO302" s="104"/>
      <c r="BP302" s="104"/>
      <c r="BQ302" s="104"/>
    </row>
    <row r="303" spans="2:69">
      <c r="B303" s="104"/>
      <c r="C303" s="155"/>
      <c r="D303" s="104"/>
      <c r="E303" s="104"/>
      <c r="F303" s="104"/>
      <c r="G303" s="104"/>
      <c r="H303" s="104"/>
      <c r="I303" s="104"/>
      <c r="J303" s="104"/>
      <c r="K303" s="104"/>
      <c r="L303" s="104"/>
      <c r="M303" s="147"/>
      <c r="N303" s="104"/>
      <c r="O303" s="104"/>
      <c r="P303" s="104"/>
      <c r="Q303" s="104"/>
      <c r="R303" s="104"/>
      <c r="S303" s="104"/>
      <c r="T303" s="104"/>
      <c r="U303" s="104"/>
      <c r="V303" s="104"/>
      <c r="W303" s="104"/>
      <c r="X303" s="104"/>
      <c r="Y303" s="104"/>
      <c r="Z303" s="104"/>
      <c r="AA303" s="104"/>
      <c r="AB303" s="10"/>
      <c r="AC303" s="104"/>
      <c r="AD303" s="10"/>
      <c r="AE303" s="147"/>
      <c r="AF303" s="104"/>
      <c r="AG303" s="104"/>
      <c r="AH303" s="104"/>
      <c r="AI303" s="104"/>
      <c r="AJ303" s="104"/>
      <c r="AK303" s="104"/>
      <c r="AL303" s="104"/>
      <c r="AM303" s="104"/>
      <c r="AN303" s="104"/>
      <c r="AO303" s="104"/>
      <c r="AP303" s="104"/>
      <c r="AQ303" s="104"/>
      <c r="AR303" s="104"/>
      <c r="AS303" s="104"/>
      <c r="AT303" s="104"/>
      <c r="AU303" s="104"/>
      <c r="AV303" s="104"/>
      <c r="AW303" s="104"/>
      <c r="AX303" s="104"/>
      <c r="AY303" s="104"/>
      <c r="AZ303" s="104"/>
      <c r="BA303" s="104"/>
      <c r="BB303" s="104"/>
      <c r="BC303" s="104"/>
      <c r="BD303" s="104"/>
      <c r="BE303" s="104"/>
      <c r="BF303" s="104"/>
      <c r="BG303" s="104"/>
      <c r="BH303" s="104"/>
      <c r="BI303" s="104"/>
      <c r="BJ303" s="104"/>
      <c r="BK303" s="104"/>
      <c r="BL303" s="104"/>
      <c r="BM303" s="104"/>
      <c r="BN303" s="104"/>
      <c r="BO303" s="104"/>
      <c r="BP303" s="104"/>
      <c r="BQ303" s="104"/>
    </row>
    <row r="304" spans="2:69">
      <c r="B304" s="104"/>
      <c r="C304" s="155"/>
      <c r="D304" s="104"/>
      <c r="E304" s="104"/>
      <c r="F304" s="104"/>
      <c r="G304" s="104"/>
      <c r="H304" s="104"/>
      <c r="I304" s="104"/>
      <c r="J304" s="104"/>
      <c r="K304" s="104"/>
      <c r="L304" s="104"/>
      <c r="M304" s="147"/>
      <c r="N304" s="104"/>
      <c r="O304" s="104"/>
      <c r="P304" s="104"/>
      <c r="Q304" s="104"/>
      <c r="R304" s="104"/>
      <c r="S304" s="104"/>
      <c r="T304" s="104"/>
      <c r="U304" s="104"/>
      <c r="V304" s="104"/>
      <c r="W304" s="104"/>
      <c r="X304" s="104"/>
      <c r="Y304" s="104"/>
      <c r="Z304" s="104"/>
      <c r="AA304" s="104"/>
      <c r="AB304" s="10"/>
      <c r="AC304" s="104"/>
      <c r="AD304" s="10"/>
      <c r="AE304" s="147"/>
      <c r="AF304" s="104"/>
      <c r="AG304" s="104"/>
      <c r="AH304" s="104"/>
      <c r="AI304" s="104"/>
      <c r="AJ304" s="104"/>
      <c r="AK304" s="104"/>
      <c r="AL304" s="104"/>
      <c r="AM304" s="104"/>
      <c r="AN304" s="104"/>
      <c r="AO304" s="104"/>
      <c r="AP304" s="104"/>
      <c r="AQ304" s="104"/>
      <c r="AR304" s="104"/>
      <c r="AS304" s="104"/>
      <c r="AT304" s="104"/>
      <c r="AU304" s="104"/>
      <c r="AV304" s="104"/>
      <c r="AW304" s="104"/>
      <c r="AX304" s="104"/>
      <c r="AY304" s="104"/>
      <c r="AZ304" s="104"/>
      <c r="BA304" s="104"/>
      <c r="BB304" s="104"/>
      <c r="BC304" s="104"/>
      <c r="BD304" s="104"/>
      <c r="BE304" s="104"/>
      <c r="BF304" s="104"/>
      <c r="BG304" s="104"/>
      <c r="BH304" s="104"/>
      <c r="BI304" s="104"/>
      <c r="BJ304" s="104"/>
      <c r="BK304" s="104"/>
      <c r="BL304" s="104"/>
      <c r="BM304" s="104"/>
      <c r="BN304" s="104"/>
      <c r="BO304" s="104"/>
      <c r="BP304" s="104"/>
      <c r="BQ304" s="104"/>
    </row>
    <row r="305" spans="2:69">
      <c r="B305" s="104"/>
      <c r="C305" s="155"/>
      <c r="D305" s="104"/>
      <c r="E305" s="104"/>
      <c r="F305" s="104"/>
      <c r="G305" s="104"/>
      <c r="H305" s="104"/>
      <c r="I305" s="104"/>
      <c r="J305" s="104"/>
      <c r="K305" s="104"/>
      <c r="L305" s="104"/>
      <c r="M305" s="147"/>
      <c r="N305" s="104"/>
      <c r="O305" s="104"/>
      <c r="P305" s="104"/>
      <c r="Q305" s="104"/>
      <c r="R305" s="104"/>
      <c r="S305" s="104"/>
      <c r="T305" s="104"/>
      <c r="U305" s="104"/>
      <c r="V305" s="104"/>
      <c r="W305" s="104"/>
      <c r="X305" s="104"/>
      <c r="Y305" s="104"/>
      <c r="Z305" s="104"/>
      <c r="AA305" s="104"/>
      <c r="AB305" s="10"/>
      <c r="AC305" s="104"/>
      <c r="AD305" s="10"/>
      <c r="AE305" s="147"/>
      <c r="AF305" s="104"/>
      <c r="AG305" s="104"/>
      <c r="AH305" s="104"/>
      <c r="AI305" s="104"/>
      <c r="AJ305" s="104"/>
      <c r="AK305" s="104"/>
      <c r="AL305" s="104"/>
      <c r="AM305" s="104"/>
      <c r="AN305" s="104"/>
      <c r="AO305" s="104"/>
      <c r="AP305" s="104"/>
      <c r="AQ305" s="104"/>
      <c r="AR305" s="104"/>
      <c r="AS305" s="104"/>
      <c r="AT305" s="104"/>
      <c r="AU305" s="104"/>
      <c r="AV305" s="104"/>
      <c r="AW305" s="104"/>
      <c r="AX305" s="104"/>
      <c r="AY305" s="104"/>
      <c r="AZ305" s="104"/>
      <c r="BA305" s="104"/>
      <c r="BB305" s="104"/>
      <c r="BC305" s="104"/>
      <c r="BD305" s="104"/>
      <c r="BE305" s="104"/>
      <c r="BF305" s="104"/>
      <c r="BG305" s="104"/>
      <c r="BH305" s="104"/>
      <c r="BI305" s="104"/>
      <c r="BJ305" s="104"/>
      <c r="BK305" s="104"/>
      <c r="BL305" s="104"/>
      <c r="BM305" s="104"/>
      <c r="BN305" s="104"/>
      <c r="BO305" s="104"/>
      <c r="BP305" s="104"/>
      <c r="BQ305" s="104"/>
    </row>
    <row r="306" spans="2:69">
      <c r="B306" s="104"/>
      <c r="C306" s="155"/>
      <c r="D306" s="104"/>
      <c r="E306" s="104"/>
      <c r="F306" s="104"/>
      <c r="G306" s="104"/>
      <c r="H306" s="104"/>
      <c r="I306" s="104"/>
      <c r="J306" s="104"/>
      <c r="K306" s="104"/>
      <c r="L306" s="104"/>
      <c r="M306" s="147"/>
      <c r="N306" s="104"/>
      <c r="O306" s="104"/>
      <c r="P306" s="104"/>
      <c r="Q306" s="104"/>
      <c r="R306" s="104"/>
      <c r="S306" s="104"/>
      <c r="T306" s="104"/>
      <c r="U306" s="104"/>
      <c r="V306" s="104"/>
      <c r="W306" s="104"/>
      <c r="X306" s="104"/>
      <c r="Y306" s="104"/>
      <c r="Z306" s="104"/>
      <c r="AA306" s="104"/>
      <c r="AB306" s="10"/>
      <c r="AC306" s="104"/>
      <c r="AD306" s="10"/>
      <c r="AE306" s="147"/>
      <c r="AF306" s="104"/>
      <c r="AG306" s="104"/>
      <c r="AH306" s="104"/>
      <c r="AI306" s="104"/>
      <c r="AJ306" s="104"/>
      <c r="AK306" s="104"/>
      <c r="AL306" s="104"/>
      <c r="AM306" s="104"/>
      <c r="AN306" s="104"/>
      <c r="AO306" s="104"/>
      <c r="AP306" s="104"/>
      <c r="AQ306" s="104"/>
      <c r="AR306" s="104"/>
      <c r="AS306" s="104"/>
      <c r="AT306" s="104"/>
      <c r="AU306" s="104"/>
      <c r="AV306" s="104"/>
      <c r="AW306" s="104"/>
      <c r="AX306" s="104"/>
      <c r="AY306" s="104"/>
      <c r="AZ306" s="104"/>
      <c r="BA306" s="104"/>
      <c r="BB306" s="104"/>
      <c r="BC306" s="104"/>
      <c r="BD306" s="104"/>
      <c r="BE306" s="104"/>
      <c r="BF306" s="104"/>
      <c r="BG306" s="104"/>
      <c r="BH306" s="104"/>
      <c r="BI306" s="104"/>
      <c r="BJ306" s="104"/>
      <c r="BK306" s="104"/>
      <c r="BL306" s="104"/>
      <c r="BM306" s="104"/>
      <c r="BN306" s="104"/>
      <c r="BO306" s="104"/>
      <c r="BP306" s="104"/>
      <c r="BQ306" s="104"/>
    </row>
    <row r="307" spans="2:69">
      <c r="B307" s="104"/>
      <c r="C307" s="155"/>
      <c r="D307" s="104"/>
      <c r="E307" s="104"/>
      <c r="F307" s="104"/>
      <c r="G307" s="104"/>
      <c r="H307" s="104"/>
      <c r="I307" s="104"/>
      <c r="J307" s="104"/>
      <c r="K307" s="104"/>
      <c r="L307" s="104"/>
      <c r="M307" s="147"/>
      <c r="N307" s="104"/>
      <c r="O307" s="104"/>
      <c r="P307" s="104"/>
      <c r="Q307" s="104"/>
      <c r="R307" s="104"/>
      <c r="S307" s="104"/>
      <c r="T307" s="104"/>
      <c r="U307" s="104"/>
      <c r="V307" s="104"/>
      <c r="W307" s="104"/>
      <c r="X307" s="104"/>
      <c r="Y307" s="104"/>
      <c r="Z307" s="104"/>
      <c r="AA307" s="104"/>
      <c r="AB307" s="10"/>
      <c r="AC307" s="104"/>
      <c r="AD307" s="10"/>
      <c r="AE307" s="147"/>
      <c r="AF307" s="104"/>
      <c r="AG307" s="104"/>
      <c r="AH307" s="104"/>
      <c r="AI307" s="104"/>
      <c r="AJ307" s="104"/>
      <c r="AK307" s="104"/>
      <c r="AL307" s="104"/>
      <c r="AM307" s="104"/>
      <c r="AN307" s="104"/>
      <c r="AO307" s="104"/>
      <c r="AP307" s="104"/>
      <c r="AQ307" s="104"/>
      <c r="AR307" s="104"/>
      <c r="AS307" s="104"/>
      <c r="AT307" s="104"/>
      <c r="AU307" s="104"/>
      <c r="AV307" s="104"/>
      <c r="AW307" s="104"/>
      <c r="AX307" s="104"/>
      <c r="AY307" s="104"/>
      <c r="AZ307" s="104"/>
      <c r="BA307" s="104"/>
      <c r="BB307" s="104"/>
      <c r="BC307" s="104"/>
      <c r="BD307" s="104"/>
      <c r="BE307" s="104"/>
      <c r="BF307" s="104"/>
      <c r="BG307" s="104"/>
      <c r="BH307" s="104"/>
      <c r="BI307" s="104"/>
      <c r="BJ307" s="104"/>
      <c r="BK307" s="104"/>
      <c r="BL307" s="104"/>
      <c r="BM307" s="104"/>
      <c r="BN307" s="104"/>
      <c r="BO307" s="104"/>
      <c r="BP307" s="104"/>
      <c r="BQ307" s="104"/>
    </row>
    <row r="308" spans="2:69">
      <c r="B308" s="104"/>
      <c r="C308" s="155"/>
      <c r="D308" s="104"/>
      <c r="E308" s="104"/>
      <c r="F308" s="104"/>
      <c r="G308" s="104"/>
      <c r="H308" s="104"/>
      <c r="I308" s="104"/>
      <c r="J308" s="104"/>
      <c r="K308" s="104"/>
      <c r="L308" s="104"/>
      <c r="M308" s="147"/>
      <c r="N308" s="104"/>
      <c r="O308" s="104"/>
      <c r="P308" s="104"/>
      <c r="Q308" s="104"/>
      <c r="R308" s="104"/>
      <c r="S308" s="104"/>
      <c r="T308" s="104"/>
      <c r="U308" s="104"/>
      <c r="V308" s="104"/>
      <c r="W308" s="104"/>
      <c r="X308" s="104"/>
      <c r="Y308" s="104"/>
      <c r="Z308" s="104"/>
      <c r="AA308" s="104"/>
      <c r="AB308" s="10"/>
      <c r="AC308" s="104"/>
      <c r="AD308" s="10"/>
      <c r="AE308" s="147"/>
      <c r="AF308" s="104"/>
      <c r="AG308" s="104"/>
      <c r="AH308" s="104"/>
      <c r="AI308" s="104"/>
      <c r="AJ308" s="104"/>
      <c r="AK308" s="104"/>
      <c r="AL308" s="104"/>
      <c r="AM308" s="104"/>
      <c r="AN308" s="104"/>
      <c r="AO308" s="104"/>
      <c r="AP308" s="104"/>
      <c r="AQ308" s="104"/>
      <c r="AR308" s="104"/>
      <c r="AS308" s="104"/>
      <c r="AT308" s="104"/>
      <c r="AU308" s="104"/>
      <c r="AV308" s="104"/>
      <c r="AW308" s="104"/>
      <c r="AX308" s="104"/>
      <c r="AY308" s="104"/>
      <c r="AZ308" s="104"/>
      <c r="BA308" s="104"/>
      <c r="BB308" s="104"/>
      <c r="BC308" s="104"/>
      <c r="BD308" s="104"/>
      <c r="BE308" s="104"/>
      <c r="BF308" s="104"/>
      <c r="BG308" s="104"/>
      <c r="BH308" s="104"/>
      <c r="BI308" s="104"/>
      <c r="BJ308" s="104"/>
      <c r="BK308" s="104"/>
      <c r="BL308" s="104"/>
      <c r="BM308" s="104"/>
      <c r="BN308" s="104"/>
      <c r="BO308" s="104"/>
      <c r="BP308" s="104"/>
      <c r="BQ308" s="104"/>
    </row>
    <row r="309" spans="2:69">
      <c r="B309" s="104"/>
      <c r="C309" s="155"/>
      <c r="D309" s="104"/>
      <c r="E309" s="104"/>
      <c r="F309" s="104"/>
      <c r="G309" s="104"/>
      <c r="H309" s="104"/>
      <c r="I309" s="104"/>
      <c r="J309" s="104"/>
      <c r="K309" s="104"/>
      <c r="L309" s="104"/>
      <c r="M309" s="147"/>
      <c r="N309" s="104"/>
      <c r="O309" s="104"/>
      <c r="P309" s="104"/>
      <c r="Q309" s="104"/>
      <c r="R309" s="104"/>
      <c r="S309" s="104"/>
      <c r="T309" s="104"/>
      <c r="U309" s="104"/>
      <c r="V309" s="104"/>
      <c r="W309" s="104"/>
      <c r="X309" s="104"/>
      <c r="Y309" s="104"/>
      <c r="Z309" s="104"/>
      <c r="AA309" s="104"/>
      <c r="AB309" s="10"/>
      <c r="AC309" s="104"/>
      <c r="AD309" s="10"/>
      <c r="AE309" s="147"/>
      <c r="AF309" s="104"/>
      <c r="AG309" s="104"/>
      <c r="AH309" s="104"/>
      <c r="AI309" s="104"/>
      <c r="AJ309" s="104"/>
      <c r="AK309" s="104"/>
      <c r="AL309" s="104"/>
      <c r="AM309" s="104"/>
      <c r="AN309" s="104"/>
      <c r="AO309" s="104"/>
      <c r="AP309" s="104"/>
      <c r="AQ309" s="104"/>
      <c r="AR309" s="104"/>
      <c r="AS309" s="104"/>
      <c r="AT309" s="104"/>
      <c r="AU309" s="104"/>
      <c r="AV309" s="104"/>
      <c r="AW309" s="104"/>
      <c r="AX309" s="104"/>
      <c r="AY309" s="104"/>
      <c r="AZ309" s="104"/>
      <c r="BA309" s="104"/>
      <c r="BB309" s="104"/>
      <c r="BC309" s="104"/>
      <c r="BD309" s="104"/>
      <c r="BE309" s="104"/>
      <c r="BF309" s="104"/>
      <c r="BG309" s="104"/>
      <c r="BH309" s="104"/>
      <c r="BI309" s="104"/>
      <c r="BJ309" s="104"/>
      <c r="BK309" s="104"/>
      <c r="BL309" s="104"/>
      <c r="BM309" s="104"/>
      <c r="BN309" s="104"/>
      <c r="BO309" s="104"/>
      <c r="BP309" s="104"/>
      <c r="BQ309" s="104"/>
    </row>
    <row r="310" spans="2:69">
      <c r="B310" s="104"/>
      <c r="C310" s="155"/>
      <c r="D310" s="104"/>
      <c r="E310" s="104"/>
      <c r="F310" s="104"/>
      <c r="G310" s="104"/>
      <c r="H310" s="104"/>
      <c r="I310" s="104"/>
      <c r="J310" s="104"/>
      <c r="K310" s="104"/>
      <c r="L310" s="104"/>
      <c r="M310" s="147"/>
      <c r="N310" s="104"/>
      <c r="O310" s="104"/>
      <c r="P310" s="104"/>
      <c r="Q310" s="104"/>
      <c r="R310" s="104"/>
      <c r="S310" s="104"/>
      <c r="T310" s="104"/>
      <c r="U310" s="104"/>
      <c r="V310" s="104"/>
      <c r="W310" s="104"/>
      <c r="X310" s="104"/>
      <c r="Y310" s="104"/>
      <c r="Z310" s="104"/>
      <c r="AA310" s="104"/>
      <c r="AB310" s="10"/>
      <c r="AC310" s="104"/>
      <c r="AD310" s="10"/>
      <c r="AE310" s="147"/>
      <c r="AF310" s="104"/>
      <c r="AG310" s="104"/>
      <c r="AH310" s="104"/>
      <c r="AI310" s="104"/>
      <c r="AJ310" s="104"/>
      <c r="AK310" s="104"/>
      <c r="AL310" s="104"/>
      <c r="AM310" s="104"/>
      <c r="AN310" s="104"/>
      <c r="AO310" s="104"/>
      <c r="AP310" s="104"/>
      <c r="AQ310" s="104"/>
      <c r="AR310" s="104"/>
      <c r="AS310" s="104"/>
      <c r="AT310" s="104"/>
      <c r="AU310" s="104"/>
      <c r="AV310" s="104"/>
      <c r="AW310" s="104"/>
      <c r="AX310" s="104"/>
      <c r="AY310" s="104"/>
      <c r="AZ310" s="104"/>
      <c r="BA310" s="104"/>
      <c r="BB310" s="104"/>
      <c r="BC310" s="104"/>
      <c r="BD310" s="104"/>
      <c r="BE310" s="104"/>
      <c r="BF310" s="104"/>
      <c r="BG310" s="104"/>
      <c r="BH310" s="104"/>
      <c r="BI310" s="104"/>
      <c r="BJ310" s="104"/>
      <c r="BK310" s="104"/>
      <c r="BL310" s="104"/>
      <c r="BM310" s="104"/>
      <c r="BN310" s="104"/>
      <c r="BO310" s="104"/>
      <c r="BP310" s="104"/>
      <c r="BQ310" s="104"/>
    </row>
    <row r="311" spans="2:69">
      <c r="B311" s="104"/>
      <c r="C311" s="155"/>
      <c r="D311" s="104"/>
      <c r="E311" s="104"/>
      <c r="F311" s="104"/>
      <c r="G311" s="104"/>
      <c r="H311" s="104"/>
      <c r="I311" s="104"/>
      <c r="J311" s="104"/>
      <c r="K311" s="104"/>
      <c r="L311" s="104"/>
      <c r="M311" s="147"/>
      <c r="N311" s="104"/>
      <c r="O311" s="104"/>
      <c r="P311" s="104"/>
      <c r="Q311" s="104"/>
      <c r="R311" s="104"/>
      <c r="S311" s="104"/>
      <c r="T311" s="104"/>
      <c r="U311" s="104"/>
      <c r="V311" s="104"/>
      <c r="W311" s="104"/>
      <c r="X311" s="104"/>
      <c r="Y311" s="104"/>
      <c r="Z311" s="104"/>
      <c r="AA311" s="104"/>
      <c r="AB311" s="10"/>
      <c r="AC311" s="104"/>
      <c r="AD311" s="10"/>
      <c r="AE311" s="147"/>
      <c r="AF311" s="104"/>
      <c r="AG311" s="104"/>
      <c r="AH311" s="104"/>
      <c r="AI311" s="104"/>
      <c r="AJ311" s="104"/>
      <c r="AK311" s="104"/>
      <c r="AL311" s="104"/>
      <c r="AM311" s="104"/>
      <c r="AN311" s="104"/>
      <c r="AO311" s="104"/>
      <c r="AP311" s="104"/>
      <c r="AQ311" s="104"/>
      <c r="AR311" s="104"/>
      <c r="AS311" s="104"/>
      <c r="AT311" s="104"/>
      <c r="AU311" s="104"/>
      <c r="AV311" s="104"/>
      <c r="AW311" s="104"/>
      <c r="AX311" s="104"/>
      <c r="AY311" s="104"/>
      <c r="AZ311" s="104"/>
      <c r="BA311" s="104"/>
      <c r="BB311" s="104"/>
      <c r="BC311" s="104"/>
      <c r="BD311" s="104"/>
      <c r="BE311" s="104"/>
      <c r="BF311" s="104"/>
      <c r="BG311" s="104"/>
      <c r="BH311" s="104"/>
      <c r="BI311" s="104"/>
      <c r="BJ311" s="104"/>
      <c r="BK311" s="104"/>
      <c r="BL311" s="104"/>
      <c r="BM311" s="104"/>
      <c r="BN311" s="104"/>
      <c r="BO311" s="104"/>
      <c r="BP311" s="104"/>
      <c r="BQ311" s="104"/>
    </row>
    <row r="312" spans="2:69">
      <c r="B312" s="104"/>
      <c r="C312" s="155"/>
      <c r="D312" s="104"/>
      <c r="E312" s="104"/>
      <c r="F312" s="104"/>
      <c r="G312" s="104"/>
      <c r="H312" s="104"/>
      <c r="I312" s="104"/>
      <c r="J312" s="104"/>
      <c r="K312" s="104"/>
      <c r="L312" s="104"/>
      <c r="M312" s="147"/>
      <c r="N312" s="104"/>
      <c r="O312" s="104"/>
      <c r="P312" s="104"/>
      <c r="Q312" s="104"/>
      <c r="R312" s="104"/>
      <c r="S312" s="104"/>
      <c r="T312" s="104"/>
      <c r="U312" s="104"/>
      <c r="V312" s="104"/>
      <c r="W312" s="104"/>
      <c r="X312" s="104"/>
      <c r="Y312" s="104"/>
      <c r="Z312" s="104"/>
      <c r="AA312" s="104"/>
      <c r="AB312" s="10"/>
      <c r="AC312" s="104"/>
      <c r="AD312" s="10"/>
      <c r="AE312" s="147"/>
      <c r="AF312" s="104"/>
      <c r="AG312" s="104"/>
      <c r="AH312" s="104"/>
      <c r="AI312" s="104"/>
      <c r="AJ312" s="104"/>
      <c r="AK312" s="104"/>
      <c r="AL312" s="104"/>
      <c r="AM312" s="104"/>
      <c r="AN312" s="104"/>
      <c r="AO312" s="104"/>
      <c r="AP312" s="104"/>
      <c r="AQ312" s="104"/>
      <c r="AR312" s="104"/>
      <c r="AS312" s="104"/>
      <c r="AT312" s="104"/>
      <c r="AU312" s="104"/>
      <c r="AV312" s="104"/>
      <c r="AW312" s="104"/>
      <c r="AX312" s="104"/>
      <c r="AY312" s="104"/>
      <c r="AZ312" s="104"/>
      <c r="BA312" s="104"/>
      <c r="BB312" s="104"/>
      <c r="BC312" s="104"/>
      <c r="BD312" s="104"/>
      <c r="BE312" s="104"/>
      <c r="BF312" s="104"/>
      <c r="BG312" s="104"/>
      <c r="BH312" s="104"/>
      <c r="BI312" s="104"/>
      <c r="BJ312" s="104"/>
      <c r="BK312" s="104"/>
      <c r="BL312" s="104"/>
      <c r="BM312" s="104"/>
      <c r="BN312" s="104"/>
      <c r="BO312" s="104"/>
      <c r="BP312" s="104"/>
      <c r="BQ312" s="104"/>
    </row>
    <row r="313" spans="2:69">
      <c r="B313" s="104"/>
      <c r="C313" s="155"/>
      <c r="D313" s="104"/>
      <c r="E313" s="104"/>
      <c r="F313" s="104"/>
      <c r="G313" s="104"/>
      <c r="H313" s="104"/>
      <c r="I313" s="104"/>
      <c r="J313" s="104"/>
      <c r="K313" s="104"/>
      <c r="L313" s="104"/>
      <c r="M313" s="147"/>
      <c r="N313" s="104"/>
      <c r="O313" s="104"/>
      <c r="P313" s="104"/>
      <c r="Q313" s="104"/>
      <c r="R313" s="104"/>
      <c r="S313" s="104"/>
      <c r="T313" s="104"/>
      <c r="U313" s="104"/>
      <c r="V313" s="104"/>
      <c r="W313" s="104"/>
      <c r="X313" s="104"/>
      <c r="Y313" s="104"/>
      <c r="Z313" s="104"/>
      <c r="AA313" s="104"/>
      <c r="AB313" s="10"/>
      <c r="AC313" s="104"/>
      <c r="AD313" s="10"/>
      <c r="AE313" s="147"/>
      <c r="AF313" s="104"/>
      <c r="AG313" s="104"/>
      <c r="AH313" s="104"/>
      <c r="AI313" s="104"/>
      <c r="AJ313" s="104"/>
      <c r="AK313" s="104"/>
      <c r="AL313" s="104"/>
      <c r="AM313" s="104"/>
      <c r="AN313" s="104"/>
      <c r="AO313" s="104"/>
      <c r="AP313" s="104"/>
      <c r="AQ313" s="104"/>
      <c r="AR313" s="104"/>
      <c r="AS313" s="104"/>
      <c r="AT313" s="104"/>
      <c r="AU313" s="104"/>
      <c r="AV313" s="104"/>
      <c r="AW313" s="104"/>
      <c r="AX313" s="104"/>
      <c r="AY313" s="104"/>
      <c r="AZ313" s="104"/>
      <c r="BA313" s="104"/>
      <c r="BB313" s="104"/>
      <c r="BC313" s="104"/>
      <c r="BD313" s="104"/>
      <c r="BE313" s="104"/>
      <c r="BF313" s="104"/>
      <c r="BG313" s="104"/>
      <c r="BH313" s="104"/>
      <c r="BI313" s="104"/>
      <c r="BJ313" s="104"/>
      <c r="BK313" s="104"/>
      <c r="BL313" s="104"/>
      <c r="BM313" s="104"/>
      <c r="BN313" s="104"/>
      <c r="BO313" s="104"/>
      <c r="BP313" s="104"/>
      <c r="BQ313" s="104"/>
    </row>
    <row r="314" spans="2:69">
      <c r="B314" s="104"/>
      <c r="C314" s="155"/>
      <c r="D314" s="104"/>
      <c r="E314" s="104"/>
      <c r="F314" s="104"/>
      <c r="G314" s="104"/>
      <c r="H314" s="104"/>
      <c r="I314" s="104"/>
      <c r="J314" s="104"/>
      <c r="K314" s="104"/>
      <c r="L314" s="104"/>
      <c r="M314" s="147"/>
      <c r="N314" s="104"/>
      <c r="O314" s="104"/>
      <c r="P314" s="104"/>
      <c r="Q314" s="104"/>
      <c r="R314" s="104"/>
      <c r="S314" s="104"/>
      <c r="T314" s="104"/>
      <c r="U314" s="104"/>
      <c r="V314" s="104"/>
      <c r="W314" s="104"/>
      <c r="X314" s="104"/>
      <c r="Y314" s="104"/>
      <c r="Z314" s="104"/>
      <c r="AA314" s="104"/>
      <c r="AB314" s="10"/>
      <c r="AC314" s="104"/>
      <c r="AD314" s="10"/>
      <c r="AE314" s="147"/>
      <c r="AF314" s="104"/>
      <c r="AG314" s="104"/>
      <c r="AH314" s="104"/>
      <c r="AI314" s="104"/>
      <c r="AJ314" s="104"/>
      <c r="AK314" s="104"/>
      <c r="AL314" s="104"/>
      <c r="AM314" s="104"/>
      <c r="AN314" s="104"/>
      <c r="AO314" s="104"/>
      <c r="AP314" s="104"/>
      <c r="AQ314" s="104"/>
      <c r="AR314" s="104"/>
      <c r="AS314" s="104"/>
      <c r="AT314" s="104"/>
      <c r="AU314" s="104"/>
      <c r="AV314" s="104"/>
      <c r="AW314" s="104"/>
      <c r="AX314" s="104"/>
      <c r="AY314" s="104"/>
      <c r="AZ314" s="104"/>
      <c r="BA314" s="104"/>
      <c r="BB314" s="104"/>
      <c r="BC314" s="104"/>
      <c r="BD314" s="104"/>
      <c r="BE314" s="104"/>
      <c r="BF314" s="104"/>
      <c r="BG314" s="104"/>
      <c r="BH314" s="104"/>
      <c r="BI314" s="104"/>
      <c r="BJ314" s="104"/>
      <c r="BK314" s="104"/>
      <c r="BL314" s="104"/>
      <c r="BM314" s="104"/>
      <c r="BN314" s="104"/>
      <c r="BO314" s="104"/>
      <c r="BP314" s="104"/>
      <c r="BQ314" s="104"/>
    </row>
    <row r="315" spans="2:69">
      <c r="B315" s="104"/>
      <c r="C315" s="155"/>
      <c r="D315" s="104"/>
      <c r="E315" s="104"/>
      <c r="F315" s="104"/>
      <c r="G315" s="104"/>
      <c r="H315" s="104"/>
      <c r="I315" s="104"/>
      <c r="J315" s="104"/>
      <c r="K315" s="104"/>
      <c r="L315" s="104"/>
      <c r="M315" s="147"/>
      <c r="N315" s="104"/>
      <c r="O315" s="104"/>
      <c r="P315" s="104"/>
      <c r="Q315" s="104"/>
      <c r="R315" s="104"/>
      <c r="S315" s="104"/>
      <c r="T315" s="104"/>
      <c r="U315" s="104"/>
      <c r="V315" s="104"/>
      <c r="W315" s="104"/>
      <c r="X315" s="104"/>
      <c r="Y315" s="104"/>
      <c r="Z315" s="104"/>
      <c r="AA315" s="104"/>
      <c r="AB315" s="10"/>
      <c r="AC315" s="104"/>
      <c r="AD315" s="10"/>
      <c r="AE315" s="147"/>
      <c r="AF315" s="104"/>
      <c r="AG315" s="104"/>
      <c r="AH315" s="104"/>
      <c r="AI315" s="104"/>
      <c r="AJ315" s="104"/>
      <c r="AK315" s="104"/>
      <c r="AL315" s="104"/>
      <c r="AM315" s="104"/>
      <c r="AN315" s="104"/>
      <c r="AO315" s="104"/>
      <c r="AP315" s="104"/>
      <c r="AQ315" s="104"/>
      <c r="AR315" s="104"/>
      <c r="AS315" s="104"/>
      <c r="AT315" s="104"/>
      <c r="AU315" s="104"/>
      <c r="AV315" s="104"/>
      <c r="AW315" s="104"/>
      <c r="AX315" s="104"/>
      <c r="AY315" s="104"/>
      <c r="AZ315" s="104"/>
      <c r="BA315" s="104"/>
      <c r="BB315" s="104"/>
      <c r="BC315" s="104"/>
      <c r="BD315" s="104"/>
      <c r="BE315" s="104"/>
      <c r="BF315" s="104"/>
      <c r="BG315" s="104"/>
      <c r="BH315" s="104"/>
      <c r="BI315" s="104"/>
      <c r="BJ315" s="104"/>
      <c r="BK315" s="104"/>
      <c r="BL315" s="104"/>
      <c r="BM315" s="104"/>
      <c r="BN315" s="104"/>
      <c r="BO315" s="104"/>
      <c r="BP315" s="104"/>
      <c r="BQ315" s="104"/>
    </row>
    <row r="316" spans="2:69">
      <c r="B316" s="104"/>
      <c r="C316" s="155"/>
      <c r="D316" s="104"/>
      <c r="E316" s="104"/>
      <c r="F316" s="104"/>
      <c r="G316" s="104"/>
      <c r="H316" s="104"/>
      <c r="I316" s="104"/>
      <c r="J316" s="104"/>
      <c r="K316" s="104"/>
      <c r="L316" s="104"/>
      <c r="M316" s="147"/>
      <c r="N316" s="104"/>
      <c r="O316" s="104"/>
      <c r="P316" s="104"/>
      <c r="Q316" s="104"/>
      <c r="R316" s="104"/>
      <c r="S316" s="104"/>
      <c r="T316" s="104"/>
      <c r="U316" s="104"/>
      <c r="V316" s="104"/>
      <c r="W316" s="104"/>
      <c r="X316" s="104"/>
      <c r="Y316" s="104"/>
      <c r="Z316" s="104"/>
      <c r="AA316" s="104"/>
      <c r="AB316" s="10"/>
      <c r="AC316" s="104"/>
      <c r="AD316" s="10"/>
      <c r="AE316" s="147"/>
      <c r="AF316" s="104"/>
      <c r="AG316" s="104"/>
      <c r="AH316" s="104"/>
      <c r="AI316" s="104"/>
      <c r="AJ316" s="104"/>
      <c r="AK316" s="104"/>
      <c r="AL316" s="104"/>
      <c r="AM316" s="104"/>
      <c r="AN316" s="104"/>
      <c r="AO316" s="104"/>
      <c r="AP316" s="104"/>
      <c r="AQ316" s="104"/>
      <c r="AR316" s="104"/>
      <c r="AS316" s="104"/>
      <c r="AT316" s="104"/>
      <c r="AU316" s="104"/>
      <c r="AV316" s="104"/>
      <c r="AW316" s="104"/>
      <c r="AX316" s="104"/>
      <c r="AY316" s="104"/>
      <c r="AZ316" s="104"/>
      <c r="BA316" s="104"/>
      <c r="BB316" s="104"/>
      <c r="BC316" s="104"/>
      <c r="BD316" s="104"/>
      <c r="BE316" s="104"/>
      <c r="BF316" s="104"/>
      <c r="BG316" s="104"/>
      <c r="BH316" s="104"/>
      <c r="BI316" s="104"/>
      <c r="BJ316" s="104"/>
      <c r="BK316" s="104"/>
      <c r="BL316" s="104"/>
      <c r="BM316" s="104"/>
      <c r="BN316" s="104"/>
      <c r="BO316" s="104"/>
      <c r="BP316" s="104"/>
      <c r="BQ316" s="104"/>
    </row>
    <row r="317" spans="2:69">
      <c r="B317" s="104"/>
      <c r="C317" s="155"/>
      <c r="D317" s="104"/>
      <c r="E317" s="104"/>
      <c r="F317" s="104"/>
      <c r="G317" s="104"/>
      <c r="H317" s="104"/>
      <c r="I317" s="104"/>
      <c r="J317" s="104"/>
      <c r="K317" s="104"/>
      <c r="L317" s="104"/>
      <c r="M317" s="147"/>
      <c r="N317" s="104"/>
      <c r="O317" s="104"/>
      <c r="P317" s="104"/>
      <c r="Q317" s="104"/>
      <c r="R317" s="104"/>
      <c r="S317" s="104"/>
      <c r="T317" s="104"/>
      <c r="U317" s="104"/>
      <c r="V317" s="104"/>
      <c r="W317" s="104"/>
      <c r="X317" s="104"/>
      <c r="Y317" s="104"/>
      <c r="Z317" s="104"/>
      <c r="AA317" s="104"/>
      <c r="AB317" s="10"/>
      <c r="AC317" s="104"/>
      <c r="AD317" s="10"/>
      <c r="AE317" s="147"/>
      <c r="AF317" s="104"/>
      <c r="AG317" s="104"/>
      <c r="AH317" s="104"/>
      <c r="AI317" s="104"/>
      <c r="AJ317" s="104"/>
      <c r="AK317" s="104"/>
      <c r="AL317" s="104"/>
      <c r="AM317" s="104"/>
      <c r="AN317" s="104"/>
      <c r="AO317" s="104"/>
      <c r="AP317" s="104"/>
      <c r="AQ317" s="104"/>
      <c r="AR317" s="104"/>
      <c r="AS317" s="104"/>
      <c r="AT317" s="104"/>
      <c r="AU317" s="104"/>
      <c r="AV317" s="104"/>
      <c r="AW317" s="104"/>
      <c r="AX317" s="104"/>
      <c r="AY317" s="104"/>
      <c r="AZ317" s="104"/>
      <c r="BA317" s="104"/>
      <c r="BB317" s="104"/>
      <c r="BC317" s="104"/>
      <c r="BD317" s="104"/>
      <c r="BE317" s="104"/>
      <c r="BF317" s="104"/>
      <c r="BG317" s="104"/>
      <c r="BH317" s="104"/>
      <c r="BI317" s="104"/>
      <c r="BJ317" s="104"/>
      <c r="BK317" s="104"/>
      <c r="BL317" s="104"/>
      <c r="BM317" s="104"/>
      <c r="BN317" s="104"/>
      <c r="BO317" s="104"/>
      <c r="BP317" s="104"/>
      <c r="BQ317" s="104"/>
    </row>
    <row r="318" spans="2:69">
      <c r="B318" s="104"/>
      <c r="C318" s="155"/>
      <c r="D318" s="104"/>
      <c r="E318" s="104"/>
      <c r="F318" s="104"/>
      <c r="G318" s="104"/>
      <c r="H318" s="104"/>
      <c r="I318" s="104"/>
      <c r="J318" s="104"/>
      <c r="K318" s="104"/>
      <c r="L318" s="104"/>
      <c r="M318" s="147"/>
      <c r="N318" s="104"/>
      <c r="O318" s="104"/>
      <c r="P318" s="104"/>
      <c r="Q318" s="104"/>
      <c r="R318" s="104"/>
      <c r="S318" s="104"/>
      <c r="T318" s="104"/>
      <c r="U318" s="104"/>
      <c r="V318" s="104"/>
      <c r="W318" s="104"/>
      <c r="X318" s="104"/>
      <c r="Y318" s="104"/>
      <c r="Z318" s="104"/>
      <c r="AA318" s="104"/>
      <c r="AB318" s="10"/>
      <c r="AC318" s="104"/>
      <c r="AD318" s="10"/>
      <c r="AE318" s="147"/>
      <c r="AF318" s="104"/>
      <c r="AG318" s="104"/>
      <c r="AH318" s="104"/>
      <c r="AI318" s="104"/>
      <c r="AJ318" s="104"/>
      <c r="AK318" s="104"/>
      <c r="AL318" s="104"/>
      <c r="AM318" s="104"/>
      <c r="AN318" s="104"/>
      <c r="AO318" s="104"/>
      <c r="AP318" s="104"/>
      <c r="AQ318" s="104"/>
      <c r="AR318" s="104"/>
      <c r="AS318" s="104"/>
      <c r="AT318" s="104"/>
      <c r="AU318" s="104"/>
      <c r="AV318" s="104"/>
      <c r="AW318" s="104"/>
      <c r="AX318" s="104"/>
      <c r="AY318" s="104"/>
      <c r="AZ318" s="104"/>
      <c r="BA318" s="104"/>
      <c r="BB318" s="104"/>
      <c r="BC318" s="104"/>
      <c r="BD318" s="104"/>
      <c r="BE318" s="104"/>
      <c r="BF318" s="104"/>
      <c r="BG318" s="104"/>
      <c r="BH318" s="104"/>
      <c r="BI318" s="104"/>
      <c r="BJ318" s="104"/>
      <c r="BK318" s="104"/>
      <c r="BL318" s="104"/>
      <c r="BM318" s="104"/>
      <c r="BN318" s="104"/>
      <c r="BO318" s="104"/>
      <c r="BP318" s="104"/>
      <c r="BQ318" s="104"/>
    </row>
    <row r="319" spans="2:69">
      <c r="B319" s="104"/>
      <c r="C319" s="155"/>
      <c r="D319" s="104"/>
      <c r="E319" s="104"/>
      <c r="F319" s="104"/>
      <c r="G319" s="104"/>
      <c r="H319" s="104"/>
      <c r="I319" s="104"/>
      <c r="J319" s="104"/>
      <c r="K319" s="104"/>
      <c r="L319" s="104"/>
      <c r="M319" s="147"/>
      <c r="N319" s="104"/>
      <c r="O319" s="104"/>
      <c r="P319" s="104"/>
      <c r="Q319" s="104"/>
      <c r="R319" s="104"/>
      <c r="S319" s="104"/>
      <c r="T319" s="104"/>
      <c r="U319" s="104"/>
      <c r="V319" s="104"/>
      <c r="W319" s="104"/>
      <c r="X319" s="104"/>
      <c r="Y319" s="104"/>
      <c r="Z319" s="104"/>
      <c r="AA319" s="104"/>
      <c r="AB319" s="10"/>
      <c r="AC319" s="104"/>
      <c r="AD319" s="10"/>
      <c r="AE319" s="147"/>
      <c r="AF319" s="104"/>
      <c r="AG319" s="104"/>
      <c r="AH319" s="104"/>
      <c r="AI319" s="104"/>
      <c r="AJ319" s="104"/>
      <c r="AK319" s="104"/>
      <c r="AL319" s="104"/>
      <c r="AM319" s="104"/>
      <c r="AN319" s="104"/>
      <c r="AO319" s="104"/>
      <c r="AP319" s="104"/>
      <c r="AQ319" s="104"/>
      <c r="AR319" s="104"/>
      <c r="AS319" s="104"/>
      <c r="AT319" s="104"/>
      <c r="AU319" s="104"/>
      <c r="AV319" s="104"/>
      <c r="AW319" s="104"/>
      <c r="AX319" s="104"/>
      <c r="AY319" s="104"/>
      <c r="AZ319" s="104"/>
      <c r="BA319" s="104"/>
      <c r="BB319" s="104"/>
      <c r="BC319" s="104"/>
      <c r="BD319" s="104"/>
      <c r="BE319" s="104"/>
      <c r="BF319" s="104"/>
      <c r="BG319" s="104"/>
      <c r="BH319" s="104"/>
      <c r="BI319" s="104"/>
      <c r="BJ319" s="104"/>
      <c r="BK319" s="104"/>
      <c r="BL319" s="104"/>
      <c r="BM319" s="104"/>
      <c r="BN319" s="104"/>
      <c r="BO319" s="104"/>
      <c r="BP319" s="104"/>
      <c r="BQ319" s="104"/>
    </row>
    <row r="320" spans="2:69">
      <c r="B320" s="104"/>
      <c r="C320" s="155"/>
      <c r="D320" s="104"/>
      <c r="E320" s="104"/>
      <c r="F320" s="104"/>
      <c r="G320" s="104"/>
      <c r="H320" s="104"/>
      <c r="I320" s="104"/>
      <c r="J320" s="104"/>
      <c r="K320" s="104"/>
      <c r="L320" s="104"/>
      <c r="M320" s="147"/>
      <c r="N320" s="104"/>
      <c r="O320" s="104"/>
      <c r="P320" s="104"/>
      <c r="Q320" s="104"/>
      <c r="R320" s="104"/>
      <c r="S320" s="104"/>
      <c r="T320" s="104"/>
      <c r="U320" s="104"/>
      <c r="V320" s="104"/>
      <c r="W320" s="104"/>
      <c r="X320" s="104"/>
      <c r="Y320" s="104"/>
      <c r="Z320" s="104"/>
      <c r="AA320" s="104"/>
      <c r="AB320" s="10"/>
      <c r="AC320" s="104"/>
      <c r="AD320" s="10"/>
      <c r="AE320" s="147"/>
      <c r="AF320" s="104"/>
      <c r="AG320" s="104"/>
      <c r="AH320" s="104"/>
      <c r="AI320" s="104"/>
      <c r="AJ320" s="104"/>
      <c r="AK320" s="104"/>
      <c r="AL320" s="104"/>
      <c r="AM320" s="104"/>
      <c r="AN320" s="104"/>
      <c r="AO320" s="104"/>
      <c r="AP320" s="104"/>
      <c r="AQ320" s="104"/>
      <c r="AR320" s="104"/>
      <c r="AS320" s="104"/>
      <c r="AT320" s="104"/>
      <c r="AU320" s="104"/>
      <c r="AV320" s="104"/>
      <c r="AW320" s="104"/>
      <c r="AX320" s="104"/>
      <c r="AY320" s="104"/>
      <c r="AZ320" s="104"/>
      <c r="BA320" s="104"/>
      <c r="BB320" s="104"/>
      <c r="BC320" s="104"/>
      <c r="BD320" s="104"/>
      <c r="BE320" s="104"/>
      <c r="BF320" s="104"/>
      <c r="BG320" s="104"/>
      <c r="BH320" s="104"/>
      <c r="BI320" s="104"/>
      <c r="BJ320" s="104"/>
      <c r="BK320" s="104"/>
      <c r="BL320" s="104"/>
      <c r="BM320" s="104"/>
      <c r="BN320" s="104"/>
      <c r="BO320" s="104"/>
      <c r="BP320" s="104"/>
      <c r="BQ320" s="104"/>
    </row>
    <row r="321" spans="2:69">
      <c r="B321" s="104"/>
      <c r="C321" s="155"/>
      <c r="D321" s="104"/>
      <c r="E321" s="104"/>
      <c r="F321" s="104"/>
      <c r="G321" s="104"/>
      <c r="H321" s="104"/>
      <c r="I321" s="104"/>
      <c r="J321" s="104"/>
      <c r="K321" s="104"/>
      <c r="L321" s="104"/>
      <c r="M321" s="147"/>
      <c r="N321" s="104"/>
      <c r="O321" s="104"/>
      <c r="P321" s="104"/>
      <c r="Q321" s="104"/>
      <c r="R321" s="104"/>
      <c r="S321" s="104"/>
      <c r="T321" s="104"/>
      <c r="U321" s="104"/>
      <c r="V321" s="104"/>
      <c r="W321" s="104"/>
      <c r="X321" s="104"/>
      <c r="Y321" s="104"/>
      <c r="Z321" s="104"/>
      <c r="AA321" s="104"/>
      <c r="AB321" s="10"/>
      <c r="AC321" s="104"/>
      <c r="AD321" s="10"/>
      <c r="AE321" s="147"/>
      <c r="AF321" s="104"/>
      <c r="AG321" s="104"/>
      <c r="AH321" s="104"/>
      <c r="AI321" s="104"/>
      <c r="AJ321" s="104"/>
      <c r="AK321" s="104"/>
      <c r="AL321" s="104"/>
      <c r="AM321" s="104"/>
      <c r="AN321" s="104"/>
      <c r="AO321" s="104"/>
      <c r="AP321" s="104"/>
      <c r="AQ321" s="104"/>
      <c r="AR321" s="104"/>
      <c r="AS321" s="104"/>
      <c r="AT321" s="104"/>
      <c r="AU321" s="104"/>
      <c r="AV321" s="104"/>
      <c r="AW321" s="104"/>
      <c r="AX321" s="104"/>
      <c r="AY321" s="104"/>
      <c r="AZ321" s="104"/>
      <c r="BA321" s="104"/>
      <c r="BB321" s="104"/>
      <c r="BC321" s="104"/>
      <c r="BD321" s="104"/>
      <c r="BE321" s="104"/>
      <c r="BF321" s="104"/>
      <c r="BG321" s="104"/>
      <c r="BH321" s="104"/>
      <c r="BI321" s="104"/>
      <c r="BJ321" s="104"/>
      <c r="BK321" s="104"/>
      <c r="BL321" s="104"/>
      <c r="BM321" s="104"/>
      <c r="BN321" s="104"/>
      <c r="BO321" s="104"/>
      <c r="BP321" s="104"/>
      <c r="BQ321" s="104"/>
    </row>
    <row r="322" spans="2:69">
      <c r="B322" s="104"/>
      <c r="C322" s="155"/>
      <c r="D322" s="104"/>
      <c r="E322" s="104"/>
      <c r="F322" s="104"/>
      <c r="G322" s="104"/>
      <c r="H322" s="104"/>
      <c r="I322" s="104"/>
      <c r="J322" s="104"/>
      <c r="K322" s="104"/>
      <c r="L322" s="104"/>
      <c r="M322" s="147"/>
      <c r="N322" s="104"/>
      <c r="O322" s="104"/>
      <c r="P322" s="104"/>
      <c r="Q322" s="104"/>
      <c r="R322" s="104"/>
      <c r="S322" s="104"/>
      <c r="T322" s="104"/>
      <c r="U322" s="104"/>
      <c r="V322" s="104"/>
      <c r="W322" s="104"/>
      <c r="X322" s="104"/>
      <c r="Y322" s="104"/>
      <c r="Z322" s="104"/>
      <c r="AA322" s="104"/>
      <c r="AB322" s="10"/>
      <c r="AC322" s="104"/>
      <c r="AD322" s="10"/>
      <c r="AE322" s="147"/>
      <c r="AF322" s="104"/>
      <c r="AG322" s="104"/>
      <c r="AH322" s="104"/>
      <c r="AI322" s="104"/>
      <c r="AJ322" s="104"/>
      <c r="AK322" s="104"/>
      <c r="AL322" s="104"/>
      <c r="AM322" s="104"/>
      <c r="AN322" s="104"/>
      <c r="AO322" s="104"/>
      <c r="AP322" s="104"/>
      <c r="AQ322" s="104"/>
      <c r="AR322" s="104"/>
      <c r="AS322" s="104"/>
      <c r="AT322" s="104"/>
      <c r="AU322" s="104"/>
      <c r="AV322" s="104"/>
      <c r="AW322" s="104"/>
      <c r="AX322" s="104"/>
      <c r="AY322" s="104"/>
      <c r="AZ322" s="104"/>
      <c r="BA322" s="104"/>
      <c r="BB322" s="104"/>
      <c r="BC322" s="104"/>
      <c r="BD322" s="104"/>
      <c r="BE322" s="104"/>
      <c r="BF322" s="104"/>
      <c r="BG322" s="104"/>
      <c r="BH322" s="104"/>
      <c r="BI322" s="104"/>
      <c r="BJ322" s="104"/>
      <c r="BK322" s="104"/>
      <c r="BL322" s="104"/>
      <c r="BM322" s="104"/>
      <c r="BN322" s="104"/>
      <c r="BO322" s="104"/>
      <c r="BP322" s="104"/>
      <c r="BQ322" s="104"/>
    </row>
    <row r="323" spans="2:69">
      <c r="B323" s="104"/>
      <c r="C323" s="155"/>
      <c r="D323" s="104"/>
      <c r="E323" s="104"/>
      <c r="F323" s="104"/>
      <c r="G323" s="104"/>
      <c r="H323" s="104"/>
      <c r="I323" s="104"/>
      <c r="J323" s="104"/>
      <c r="K323" s="104"/>
      <c r="L323" s="104"/>
      <c r="M323" s="147"/>
      <c r="N323" s="104"/>
      <c r="O323" s="104"/>
      <c r="P323" s="104"/>
      <c r="Q323" s="104"/>
      <c r="R323" s="104"/>
      <c r="S323" s="104"/>
      <c r="T323" s="104"/>
      <c r="U323" s="104"/>
      <c r="V323" s="104"/>
      <c r="W323" s="104"/>
      <c r="X323" s="104"/>
      <c r="Y323" s="104"/>
      <c r="Z323" s="104"/>
      <c r="AA323" s="104"/>
      <c r="AB323" s="10"/>
      <c r="AC323" s="104"/>
      <c r="AD323" s="10"/>
      <c r="AE323" s="147"/>
      <c r="AF323" s="104"/>
      <c r="AG323" s="104"/>
      <c r="AH323" s="104"/>
      <c r="AI323" s="104"/>
      <c r="AJ323" s="104"/>
      <c r="AK323" s="104"/>
      <c r="AL323" s="104"/>
      <c r="AM323" s="104"/>
      <c r="AN323" s="104"/>
      <c r="AO323" s="104"/>
      <c r="AP323" s="104"/>
      <c r="AQ323" s="104"/>
      <c r="AR323" s="104"/>
      <c r="AS323" s="104"/>
      <c r="AT323" s="104"/>
      <c r="AU323" s="104"/>
      <c r="AV323" s="104"/>
      <c r="AW323" s="104"/>
      <c r="AX323" s="104"/>
      <c r="AY323" s="104"/>
      <c r="AZ323" s="104"/>
      <c r="BA323" s="104"/>
      <c r="BB323" s="104"/>
      <c r="BC323" s="104"/>
      <c r="BD323" s="104"/>
      <c r="BE323" s="104"/>
      <c r="BF323" s="104"/>
      <c r="BG323" s="104"/>
      <c r="BH323" s="104"/>
      <c r="BI323" s="104"/>
      <c r="BJ323" s="104"/>
      <c r="BK323" s="104"/>
      <c r="BL323" s="104"/>
      <c r="BM323" s="104"/>
      <c r="BN323" s="104"/>
      <c r="BO323" s="104"/>
      <c r="BP323" s="104"/>
      <c r="BQ323" s="104"/>
    </row>
    <row r="324" spans="2:69">
      <c r="B324" s="104"/>
      <c r="C324" s="155"/>
      <c r="D324" s="104"/>
      <c r="E324" s="104"/>
      <c r="F324" s="104"/>
      <c r="G324" s="104"/>
      <c r="H324" s="104"/>
      <c r="I324" s="104"/>
      <c r="J324" s="104"/>
      <c r="K324" s="104"/>
      <c r="L324" s="104"/>
      <c r="M324" s="147"/>
      <c r="N324" s="104"/>
      <c r="O324" s="104"/>
      <c r="P324" s="104"/>
      <c r="Q324" s="104"/>
      <c r="R324" s="104"/>
      <c r="S324" s="104"/>
      <c r="T324" s="104"/>
      <c r="U324" s="104"/>
      <c r="V324" s="104"/>
      <c r="W324" s="104"/>
      <c r="X324" s="104"/>
      <c r="Y324" s="104"/>
      <c r="Z324" s="104"/>
      <c r="AA324" s="104"/>
      <c r="AB324" s="10"/>
      <c r="AC324" s="104"/>
      <c r="AD324" s="10"/>
      <c r="AE324" s="147"/>
      <c r="AF324" s="104"/>
      <c r="AG324" s="104"/>
      <c r="AH324" s="104"/>
      <c r="AI324" s="104"/>
      <c r="AJ324" s="104"/>
      <c r="AK324" s="104"/>
      <c r="AL324" s="104"/>
      <c r="AM324" s="104"/>
      <c r="AN324" s="104"/>
      <c r="AO324" s="104"/>
      <c r="AP324" s="104"/>
      <c r="AQ324" s="104"/>
      <c r="AR324" s="104"/>
      <c r="AS324" s="104"/>
      <c r="AT324" s="104"/>
      <c r="AU324" s="104"/>
      <c r="AV324" s="104"/>
      <c r="AW324" s="104"/>
      <c r="AX324" s="104"/>
      <c r="AY324" s="104"/>
      <c r="AZ324" s="104"/>
      <c r="BA324" s="104"/>
      <c r="BB324" s="104"/>
      <c r="BC324" s="104"/>
      <c r="BD324" s="104"/>
      <c r="BE324" s="104"/>
      <c r="BF324" s="104"/>
      <c r="BG324" s="104"/>
      <c r="BH324" s="104"/>
      <c r="BI324" s="104"/>
      <c r="BJ324" s="104"/>
      <c r="BK324" s="104"/>
      <c r="BL324" s="104"/>
      <c r="BM324" s="104"/>
      <c r="BN324" s="104"/>
      <c r="BO324" s="104"/>
      <c r="BP324" s="104"/>
      <c r="BQ324" s="104"/>
    </row>
    <row r="325" spans="2:69">
      <c r="B325" s="104"/>
      <c r="C325" s="155"/>
      <c r="D325" s="104"/>
      <c r="E325" s="104"/>
      <c r="F325" s="104"/>
      <c r="G325" s="104"/>
      <c r="H325" s="104"/>
      <c r="I325" s="104"/>
      <c r="J325" s="104"/>
      <c r="K325" s="104"/>
      <c r="L325" s="104"/>
      <c r="M325" s="147"/>
      <c r="N325" s="104"/>
      <c r="O325" s="104"/>
      <c r="P325" s="104"/>
      <c r="Q325" s="104"/>
      <c r="R325" s="104"/>
      <c r="S325" s="104"/>
      <c r="T325" s="104"/>
      <c r="U325" s="104"/>
      <c r="V325" s="104"/>
      <c r="W325" s="104"/>
      <c r="X325" s="104"/>
      <c r="Y325" s="104"/>
      <c r="Z325" s="104"/>
      <c r="AA325" s="104"/>
      <c r="AB325" s="10"/>
      <c r="AC325" s="104"/>
      <c r="AD325" s="10"/>
      <c r="AE325" s="147"/>
      <c r="AF325" s="104"/>
      <c r="AG325" s="104"/>
      <c r="AH325" s="104"/>
      <c r="AI325" s="104"/>
      <c r="AJ325" s="104"/>
      <c r="AK325" s="104"/>
      <c r="AL325" s="104"/>
      <c r="AM325" s="104"/>
      <c r="AN325" s="104"/>
      <c r="AO325" s="104"/>
      <c r="AP325" s="104"/>
      <c r="AQ325" s="104"/>
      <c r="AR325" s="104"/>
      <c r="AS325" s="104"/>
      <c r="AT325" s="104"/>
      <c r="AU325" s="104"/>
      <c r="AV325" s="104"/>
      <c r="AW325" s="104"/>
      <c r="AX325" s="104"/>
      <c r="AY325" s="104"/>
      <c r="AZ325" s="104"/>
      <c r="BA325" s="104"/>
      <c r="BB325" s="104"/>
      <c r="BC325" s="104"/>
      <c r="BD325" s="104"/>
      <c r="BE325" s="104"/>
      <c r="BF325" s="104"/>
      <c r="BG325" s="104"/>
      <c r="BH325" s="104"/>
      <c r="BI325" s="104"/>
      <c r="BJ325" s="104"/>
      <c r="BK325" s="104"/>
      <c r="BL325" s="104"/>
      <c r="BM325" s="104"/>
      <c r="BN325" s="104"/>
      <c r="BO325" s="104"/>
      <c r="BP325" s="104"/>
      <c r="BQ325" s="104"/>
    </row>
  </sheetData>
  <sheetProtection password="ED67" sheet="1" objects="1" scenarios="1" selectLockedCells="1"/>
  <dataConsolidate/>
  <customSheetViews>
    <customSheetView guid="{60F2E9B3-473C-4B94-90AC-2B30E7B669F7}" scale="85" zeroValues="0" hiddenColumns="1">
      <selection activeCell="Q5" sqref="Q5"/>
      <pageMargins left="0.7" right="0.7" top="0.75" bottom="0.75" header="0.3" footer="0.3"/>
      <pageSetup paperSize="9" orientation="portrait" horizontalDpi="1200" verticalDpi="1200" r:id="rId1"/>
    </customSheetView>
  </customSheetViews>
  <mergeCells count="11">
    <mergeCell ref="P3:Q3"/>
    <mergeCell ref="C3:D3"/>
    <mergeCell ref="E3:F3"/>
    <mergeCell ref="G3:H3"/>
    <mergeCell ref="I3:J3"/>
    <mergeCell ref="K3:L3"/>
    <mergeCell ref="R3:S3"/>
    <mergeCell ref="T3:U3"/>
    <mergeCell ref="V3:W3"/>
    <mergeCell ref="X3:Y3"/>
    <mergeCell ref="Z3:AA3"/>
  </mergeCells>
  <conditionalFormatting sqref="C5:D5">
    <cfRule type="cellIs" dxfId="3918" priority="1136" operator="equal">
      <formula>0</formula>
    </cfRule>
  </conditionalFormatting>
  <conditionalFormatting sqref="B5">
    <cfRule type="expression" dxfId="3917" priority="1135">
      <formula>C5=0</formula>
    </cfRule>
  </conditionalFormatting>
  <conditionalFormatting sqref="G5">
    <cfRule type="expression" dxfId="3916" priority="1134">
      <formula>G5&lt;H5/2</formula>
    </cfRule>
  </conditionalFormatting>
  <conditionalFormatting sqref="I5">
    <cfRule type="expression" dxfId="3915" priority="1133">
      <formula>I5&lt;J5/2</formula>
    </cfRule>
  </conditionalFormatting>
  <conditionalFormatting sqref="E5:E11">
    <cfRule type="expression" dxfId="3914" priority="1132">
      <formula>E5&lt;F5/2</formula>
    </cfRule>
  </conditionalFormatting>
  <conditionalFormatting sqref="P5">
    <cfRule type="expression" dxfId="3913" priority="1131">
      <formula>P5&lt;Q5/2</formula>
    </cfRule>
  </conditionalFormatting>
  <conditionalFormatting sqref="R5">
    <cfRule type="expression" dxfId="3912" priority="1130">
      <formula>R5&lt;S5/2</formula>
    </cfRule>
  </conditionalFormatting>
  <conditionalFormatting sqref="T5">
    <cfRule type="expression" dxfId="3911" priority="1129">
      <formula>T5&lt;U5/2</formula>
    </cfRule>
  </conditionalFormatting>
  <conditionalFormatting sqref="V5">
    <cfRule type="expression" dxfId="3910" priority="1128">
      <formula>V5&lt;W5/2</formula>
    </cfRule>
  </conditionalFormatting>
  <conditionalFormatting sqref="X5">
    <cfRule type="expression" dxfId="3909" priority="1127">
      <formula>X5&lt;Y5/2</formula>
    </cfRule>
  </conditionalFormatting>
  <conditionalFormatting sqref="C6:D6">
    <cfRule type="cellIs" dxfId="3908" priority="1126" operator="equal">
      <formula>0</formula>
    </cfRule>
  </conditionalFormatting>
  <conditionalFormatting sqref="B6">
    <cfRule type="expression" dxfId="3907" priority="1125">
      <formula>C6=0</formula>
    </cfRule>
  </conditionalFormatting>
  <conditionalFormatting sqref="G6">
    <cfRule type="expression" dxfId="3906" priority="1124">
      <formula>G6&lt;H6/2</formula>
    </cfRule>
  </conditionalFormatting>
  <conditionalFormatting sqref="I6">
    <cfRule type="expression" dxfId="3905" priority="1123">
      <formula>I6&lt;J6/2</formula>
    </cfRule>
  </conditionalFormatting>
  <conditionalFormatting sqref="E6">
    <cfRule type="expression" dxfId="3904" priority="1122">
      <formula>E6&lt;F6/2</formula>
    </cfRule>
  </conditionalFormatting>
  <conditionalFormatting sqref="P6">
    <cfRule type="expression" dxfId="3903" priority="1121">
      <formula>P6&lt;Q6/2</formula>
    </cfRule>
  </conditionalFormatting>
  <conditionalFormatting sqref="R6">
    <cfRule type="expression" dxfId="3902" priority="1120">
      <formula>R6&lt;S6/2</formula>
    </cfRule>
  </conditionalFormatting>
  <conditionalFormatting sqref="T6">
    <cfRule type="expression" dxfId="3901" priority="1119">
      <formula>T6&lt;U6/2</formula>
    </cfRule>
  </conditionalFormatting>
  <conditionalFormatting sqref="V6">
    <cfRule type="expression" dxfId="3900" priority="1118">
      <formula>V6&lt;W6/2</formula>
    </cfRule>
  </conditionalFormatting>
  <conditionalFormatting sqref="X6">
    <cfRule type="expression" dxfId="3899" priority="1117">
      <formula>X6&lt;Y6/2</formula>
    </cfRule>
  </conditionalFormatting>
  <conditionalFormatting sqref="C7:D7">
    <cfRule type="cellIs" dxfId="3898" priority="1116" operator="equal">
      <formula>0</formula>
    </cfRule>
  </conditionalFormatting>
  <conditionalFormatting sqref="B7">
    <cfRule type="expression" dxfId="3897" priority="1115">
      <formula>C7=0</formula>
    </cfRule>
  </conditionalFormatting>
  <conditionalFormatting sqref="G7">
    <cfRule type="expression" dxfId="3896" priority="1114">
      <formula>G7&lt;H7/2</formula>
    </cfRule>
  </conditionalFormatting>
  <conditionalFormatting sqref="I7">
    <cfRule type="expression" dxfId="3895" priority="1113">
      <formula>I7&lt;J7/2</formula>
    </cfRule>
  </conditionalFormatting>
  <conditionalFormatting sqref="E7">
    <cfRule type="expression" dxfId="3894" priority="1112">
      <formula>E7&lt;F7/2</formula>
    </cfRule>
  </conditionalFormatting>
  <conditionalFormatting sqref="P7">
    <cfRule type="expression" dxfId="3893" priority="1111">
      <formula>P7&lt;Q7/2</formula>
    </cfRule>
  </conditionalFormatting>
  <conditionalFormatting sqref="R7">
    <cfRule type="expression" dxfId="3892" priority="1110">
      <formula>R7&lt;S7/2</formula>
    </cfRule>
  </conditionalFormatting>
  <conditionalFormatting sqref="T7">
    <cfRule type="expression" dxfId="3891" priority="1109">
      <formula>T7&lt;U7/2</formula>
    </cfRule>
  </conditionalFormatting>
  <conditionalFormatting sqref="V7">
    <cfRule type="expression" dxfId="3890" priority="1108">
      <formula>V7&lt;W7/2</formula>
    </cfRule>
  </conditionalFormatting>
  <conditionalFormatting sqref="X7">
    <cfRule type="expression" dxfId="3889" priority="1107">
      <formula>X7&lt;Y7/2</formula>
    </cfRule>
  </conditionalFormatting>
  <conditionalFormatting sqref="C8:D8">
    <cfRule type="cellIs" dxfId="3888" priority="1106" operator="equal">
      <formula>0</formula>
    </cfRule>
  </conditionalFormatting>
  <conditionalFormatting sqref="B8">
    <cfRule type="expression" dxfId="3887" priority="1105">
      <formula>C8=0</formula>
    </cfRule>
  </conditionalFormatting>
  <conditionalFormatting sqref="G8">
    <cfRule type="expression" dxfId="3886" priority="1104">
      <formula>G8&lt;H8/2</formula>
    </cfRule>
  </conditionalFormatting>
  <conditionalFormatting sqref="I8">
    <cfRule type="expression" dxfId="3885" priority="1103">
      <formula>I8&lt;J8/2</formula>
    </cfRule>
  </conditionalFormatting>
  <conditionalFormatting sqref="E8">
    <cfRule type="expression" dxfId="3884" priority="1102">
      <formula>E8&lt;F8/2</formula>
    </cfRule>
  </conditionalFormatting>
  <conditionalFormatting sqref="P8">
    <cfRule type="expression" dxfId="3883" priority="1101">
      <formula>P8&lt;Q8/2</formula>
    </cfRule>
  </conditionalFormatting>
  <conditionalFormatting sqref="R8">
    <cfRule type="expression" dxfId="3882" priority="1100">
      <formula>R8&lt;S8/2</formula>
    </cfRule>
  </conditionalFormatting>
  <conditionalFormatting sqref="T8">
    <cfRule type="expression" dxfId="3881" priority="1099">
      <formula>T8&lt;U8/2</formula>
    </cfRule>
  </conditionalFormatting>
  <conditionalFormatting sqref="V8">
    <cfRule type="expression" dxfId="3880" priority="1098">
      <formula>V8&lt;W8/2</formula>
    </cfRule>
  </conditionalFormatting>
  <conditionalFormatting sqref="X8">
    <cfRule type="expression" dxfId="3879" priority="1097">
      <formula>X8&lt;Y8/2</formula>
    </cfRule>
  </conditionalFormatting>
  <conditionalFormatting sqref="C9:D9">
    <cfRule type="cellIs" dxfId="3878" priority="1096" operator="equal">
      <formula>0</formula>
    </cfRule>
  </conditionalFormatting>
  <conditionalFormatting sqref="B9">
    <cfRule type="expression" dxfId="3877" priority="1095">
      <formula>C9=0</formula>
    </cfRule>
  </conditionalFormatting>
  <conditionalFormatting sqref="G9">
    <cfRule type="expression" dxfId="3876" priority="1094">
      <formula>G9&lt;H9/2</formula>
    </cfRule>
  </conditionalFormatting>
  <conditionalFormatting sqref="I9">
    <cfRule type="expression" dxfId="3875" priority="1093">
      <formula>I9&lt;J9/2</formula>
    </cfRule>
  </conditionalFormatting>
  <conditionalFormatting sqref="E9">
    <cfRule type="expression" dxfId="3874" priority="1092">
      <formula>E9&lt;F9/2</formula>
    </cfRule>
  </conditionalFormatting>
  <conditionalFormatting sqref="P9">
    <cfRule type="expression" dxfId="3873" priority="1091">
      <formula>P9&lt;Q9/2</formula>
    </cfRule>
  </conditionalFormatting>
  <conditionalFormatting sqref="R9">
    <cfRule type="expression" dxfId="3872" priority="1090">
      <formula>R9&lt;S9/2</formula>
    </cfRule>
  </conditionalFormatting>
  <conditionalFormatting sqref="T9">
    <cfRule type="expression" dxfId="3871" priority="1089">
      <formula>T9&lt;U9/2</formula>
    </cfRule>
  </conditionalFormatting>
  <conditionalFormatting sqref="V9">
    <cfRule type="expression" dxfId="3870" priority="1088">
      <formula>V9&lt;W9/2</formula>
    </cfRule>
  </conditionalFormatting>
  <conditionalFormatting sqref="X9">
    <cfRule type="expression" dxfId="3869" priority="1087">
      <formula>X9&lt;Y9/2</formula>
    </cfRule>
  </conditionalFormatting>
  <conditionalFormatting sqref="C10:D10">
    <cfRule type="cellIs" dxfId="3868" priority="1086" operator="equal">
      <formula>0</formula>
    </cfRule>
  </conditionalFormatting>
  <conditionalFormatting sqref="B10">
    <cfRule type="expression" dxfId="3867" priority="1085">
      <formula>C10=0</formula>
    </cfRule>
  </conditionalFormatting>
  <conditionalFormatting sqref="G10">
    <cfRule type="expression" dxfId="3866" priority="1084">
      <formula>G10&lt;H10/2</formula>
    </cfRule>
  </conditionalFormatting>
  <conditionalFormatting sqref="I10">
    <cfRule type="expression" dxfId="3865" priority="1083">
      <formula>I10&lt;J10/2</formula>
    </cfRule>
  </conditionalFormatting>
  <conditionalFormatting sqref="E10">
    <cfRule type="expression" dxfId="3864" priority="1082">
      <formula>E10&lt;F10/2</formula>
    </cfRule>
  </conditionalFormatting>
  <conditionalFormatting sqref="P10">
    <cfRule type="expression" dxfId="3863" priority="1081">
      <formula>P10&lt;Q10/2</formula>
    </cfRule>
  </conditionalFormatting>
  <conditionalFormatting sqref="R10">
    <cfRule type="expression" dxfId="3862" priority="1080">
      <formula>R10&lt;S10/2</formula>
    </cfRule>
  </conditionalFormatting>
  <conditionalFormatting sqref="T10">
    <cfRule type="expression" dxfId="3861" priority="1079">
      <formula>T10&lt;U10/2</formula>
    </cfRule>
  </conditionalFormatting>
  <conditionalFormatting sqref="V10">
    <cfRule type="expression" dxfId="3860" priority="1078">
      <formula>V10&lt;W10/2</formula>
    </cfRule>
  </conditionalFormatting>
  <conditionalFormatting sqref="X10">
    <cfRule type="expression" dxfId="3859" priority="1077">
      <formula>X10&lt;Y10/2</formula>
    </cfRule>
  </conditionalFormatting>
  <conditionalFormatting sqref="C11:D11">
    <cfRule type="cellIs" dxfId="3858" priority="1076" operator="equal">
      <formula>0</formula>
    </cfRule>
  </conditionalFormatting>
  <conditionalFormatting sqref="B11">
    <cfRule type="expression" dxfId="3857" priority="1075">
      <formula>C11=0</formula>
    </cfRule>
  </conditionalFormatting>
  <conditionalFormatting sqref="G11">
    <cfRule type="expression" dxfId="3856" priority="1074">
      <formula>G11&lt;H11/2</formula>
    </cfRule>
  </conditionalFormatting>
  <conditionalFormatting sqref="I11">
    <cfRule type="expression" dxfId="3855" priority="1073">
      <formula>I11&lt;J11/2</formula>
    </cfRule>
  </conditionalFormatting>
  <conditionalFormatting sqref="E11">
    <cfRule type="expression" dxfId="3854" priority="1072">
      <formula>E11&lt;F11/2</formula>
    </cfRule>
  </conditionalFormatting>
  <conditionalFormatting sqref="P11">
    <cfRule type="expression" dxfId="3853" priority="1071">
      <formula>P11&lt;Q11/2</formula>
    </cfRule>
  </conditionalFormatting>
  <conditionalFormatting sqref="R11">
    <cfRule type="expression" dxfId="3852" priority="1070">
      <formula>R11&lt;S11/2</formula>
    </cfRule>
  </conditionalFormatting>
  <conditionalFormatting sqref="T11">
    <cfRule type="expression" dxfId="3851" priority="1069">
      <formula>T11&lt;U11/2</formula>
    </cfRule>
  </conditionalFormatting>
  <conditionalFormatting sqref="V11">
    <cfRule type="expression" dxfId="3850" priority="1068">
      <formula>V11&lt;W11/2</formula>
    </cfRule>
  </conditionalFormatting>
  <conditionalFormatting sqref="X11">
    <cfRule type="expression" dxfId="3849" priority="1067">
      <formula>X11&lt;Y11/2</formula>
    </cfRule>
  </conditionalFormatting>
  <conditionalFormatting sqref="C12:D12">
    <cfRule type="cellIs" dxfId="3848" priority="1066" operator="equal">
      <formula>0</formula>
    </cfRule>
  </conditionalFormatting>
  <conditionalFormatting sqref="B12">
    <cfRule type="expression" dxfId="3847" priority="1065">
      <formula>C12=0</formula>
    </cfRule>
  </conditionalFormatting>
  <conditionalFormatting sqref="G12">
    <cfRule type="expression" dxfId="3846" priority="1064">
      <formula>G12&lt;H12/2</formula>
    </cfRule>
  </conditionalFormatting>
  <conditionalFormatting sqref="I12">
    <cfRule type="expression" dxfId="3845" priority="1063">
      <formula>I12&lt;J12/2</formula>
    </cfRule>
  </conditionalFormatting>
  <conditionalFormatting sqref="E12">
    <cfRule type="expression" dxfId="3844" priority="1062">
      <formula>E12&lt;F12/2</formula>
    </cfRule>
  </conditionalFormatting>
  <conditionalFormatting sqref="P12">
    <cfRule type="expression" dxfId="3843" priority="1061">
      <formula>P12&lt;Q12/2</formula>
    </cfRule>
  </conditionalFormatting>
  <conditionalFormatting sqref="R12">
    <cfRule type="expression" dxfId="3842" priority="1060">
      <formula>R12&lt;S12/2</formula>
    </cfRule>
  </conditionalFormatting>
  <conditionalFormatting sqref="T12">
    <cfRule type="expression" dxfId="3841" priority="1059">
      <formula>T12&lt;U12/2</formula>
    </cfRule>
  </conditionalFormatting>
  <conditionalFormatting sqref="V12">
    <cfRule type="expression" dxfId="3840" priority="1058">
      <formula>V12&lt;W12/2</formula>
    </cfRule>
  </conditionalFormatting>
  <conditionalFormatting sqref="X12">
    <cfRule type="expression" dxfId="3839" priority="1057">
      <formula>X12&lt;Y12/2</formula>
    </cfRule>
  </conditionalFormatting>
  <conditionalFormatting sqref="C13:D13">
    <cfRule type="cellIs" dxfId="3838" priority="1056" operator="equal">
      <formula>0</formula>
    </cfRule>
  </conditionalFormatting>
  <conditionalFormatting sqref="B13">
    <cfRule type="expression" dxfId="3837" priority="1055">
      <formula>C13=0</formula>
    </cfRule>
  </conditionalFormatting>
  <conditionalFormatting sqref="G13">
    <cfRule type="expression" dxfId="3836" priority="1054">
      <formula>G13&lt;H13/2</formula>
    </cfRule>
  </conditionalFormatting>
  <conditionalFormatting sqref="I13">
    <cfRule type="expression" dxfId="3835" priority="1053">
      <formula>I13&lt;J13/2</formula>
    </cfRule>
  </conditionalFormatting>
  <conditionalFormatting sqref="E13">
    <cfRule type="expression" dxfId="3834" priority="1052">
      <formula>E13&lt;F13/2</formula>
    </cfRule>
  </conditionalFormatting>
  <conditionalFormatting sqref="P13">
    <cfRule type="expression" dxfId="3833" priority="1051">
      <formula>P13&lt;Q13/2</formula>
    </cfRule>
  </conditionalFormatting>
  <conditionalFormatting sqref="R13">
    <cfRule type="expression" dxfId="3832" priority="1050">
      <formula>R13&lt;S13/2</formula>
    </cfRule>
  </conditionalFormatting>
  <conditionalFormatting sqref="T13">
    <cfRule type="expression" dxfId="3831" priority="1049">
      <formula>T13&lt;U13/2</formula>
    </cfRule>
  </conditionalFormatting>
  <conditionalFormatting sqref="V13">
    <cfRule type="expression" dxfId="3830" priority="1048">
      <formula>V13&lt;W13/2</formula>
    </cfRule>
  </conditionalFormatting>
  <conditionalFormatting sqref="X13">
    <cfRule type="expression" dxfId="3829" priority="1047">
      <formula>X13&lt;Y13/2</formula>
    </cfRule>
  </conditionalFormatting>
  <conditionalFormatting sqref="C14:D14">
    <cfRule type="cellIs" dxfId="3828" priority="1046" operator="equal">
      <formula>0</formula>
    </cfRule>
  </conditionalFormatting>
  <conditionalFormatting sqref="B14">
    <cfRule type="expression" dxfId="3827" priority="1045">
      <formula>C14=0</formula>
    </cfRule>
  </conditionalFormatting>
  <conditionalFormatting sqref="G14">
    <cfRule type="expression" dxfId="3826" priority="1044">
      <formula>G14&lt;H14/2</formula>
    </cfRule>
  </conditionalFormatting>
  <conditionalFormatting sqref="I14">
    <cfRule type="expression" dxfId="3825" priority="1043">
      <formula>I14&lt;J14/2</formula>
    </cfRule>
  </conditionalFormatting>
  <conditionalFormatting sqref="E14">
    <cfRule type="expression" dxfId="3824" priority="1042">
      <formula>E14&lt;F14/2</formula>
    </cfRule>
  </conditionalFormatting>
  <conditionalFormatting sqref="P14">
    <cfRule type="expression" dxfId="3823" priority="1041">
      <formula>P14&lt;Q14/2</formula>
    </cfRule>
  </conditionalFormatting>
  <conditionalFormatting sqref="R14">
    <cfRule type="expression" dxfId="3822" priority="1040">
      <formula>R14&lt;S14/2</formula>
    </cfRule>
  </conditionalFormatting>
  <conditionalFormatting sqref="T14">
    <cfRule type="expression" dxfId="3821" priority="1039">
      <formula>T14&lt;U14/2</formula>
    </cfRule>
  </conditionalFormatting>
  <conditionalFormatting sqref="V14">
    <cfRule type="expression" dxfId="3820" priority="1038">
      <formula>V14&lt;W14/2</formula>
    </cfRule>
  </conditionalFormatting>
  <conditionalFormatting sqref="X14">
    <cfRule type="expression" dxfId="3819" priority="1037">
      <formula>X14&lt;Y14/2</formula>
    </cfRule>
  </conditionalFormatting>
  <conditionalFormatting sqref="C15:D15">
    <cfRule type="cellIs" dxfId="3818" priority="1036" operator="equal">
      <formula>0</formula>
    </cfRule>
  </conditionalFormatting>
  <conditionalFormatting sqref="B15">
    <cfRule type="expression" dxfId="3817" priority="1035">
      <formula>C15=0</formula>
    </cfRule>
  </conditionalFormatting>
  <conditionalFormatting sqref="G15">
    <cfRule type="expression" dxfId="3816" priority="1034">
      <formula>G15&lt;H15/2</formula>
    </cfRule>
  </conditionalFormatting>
  <conditionalFormatting sqref="I15">
    <cfRule type="expression" dxfId="3815" priority="1033">
      <formula>I15&lt;J15/2</formula>
    </cfRule>
  </conditionalFormatting>
  <conditionalFormatting sqref="E15">
    <cfRule type="expression" dxfId="3814" priority="1032">
      <formula>E15&lt;F15/2</formula>
    </cfRule>
  </conditionalFormatting>
  <conditionalFormatting sqref="P15">
    <cfRule type="expression" dxfId="3813" priority="1031">
      <formula>P15&lt;Q15/2</formula>
    </cfRule>
  </conditionalFormatting>
  <conditionalFormatting sqref="R15">
    <cfRule type="expression" dxfId="3812" priority="1030">
      <formula>R15&lt;S15/2</formula>
    </cfRule>
  </conditionalFormatting>
  <conditionalFormatting sqref="T15">
    <cfRule type="expression" dxfId="3811" priority="1029">
      <formula>T15&lt;U15/2</formula>
    </cfRule>
  </conditionalFormatting>
  <conditionalFormatting sqref="V15">
    <cfRule type="expression" dxfId="3810" priority="1028">
      <formula>V15&lt;W15/2</formula>
    </cfRule>
  </conditionalFormatting>
  <conditionalFormatting sqref="X15">
    <cfRule type="expression" dxfId="3809" priority="1027">
      <formula>X15&lt;Y15/2</formula>
    </cfRule>
  </conditionalFormatting>
  <conditionalFormatting sqref="C16:D16">
    <cfRule type="cellIs" dxfId="3808" priority="1026" operator="equal">
      <formula>0</formula>
    </cfRule>
  </conditionalFormatting>
  <conditionalFormatting sqref="B16">
    <cfRule type="expression" dxfId="3807" priority="1025">
      <formula>C16=0</formula>
    </cfRule>
  </conditionalFormatting>
  <conditionalFormatting sqref="G16">
    <cfRule type="expression" dxfId="3806" priority="1024">
      <formula>G16&lt;H16/2</formula>
    </cfRule>
  </conditionalFormatting>
  <conditionalFormatting sqref="I16">
    <cfRule type="expression" dxfId="3805" priority="1023">
      <formula>I16&lt;J16/2</formula>
    </cfRule>
  </conditionalFormatting>
  <conditionalFormatting sqref="E16">
    <cfRule type="expression" dxfId="3804" priority="1022">
      <formula>E16&lt;F16/2</formula>
    </cfRule>
  </conditionalFormatting>
  <conditionalFormatting sqref="P16">
    <cfRule type="expression" dxfId="3803" priority="1021">
      <formula>P16&lt;Q16/2</formula>
    </cfRule>
  </conditionalFormatting>
  <conditionalFormatting sqref="R16">
    <cfRule type="expression" dxfId="3802" priority="1020">
      <formula>R16&lt;S16/2</formula>
    </cfRule>
  </conditionalFormatting>
  <conditionalFormatting sqref="T16">
    <cfRule type="expression" dxfId="3801" priority="1019">
      <formula>T16&lt;U16/2</formula>
    </cfRule>
  </conditionalFormatting>
  <conditionalFormatting sqref="V16">
    <cfRule type="expression" dxfId="3800" priority="1018">
      <formula>V16&lt;W16/2</formula>
    </cfRule>
  </conditionalFormatting>
  <conditionalFormatting sqref="X16">
    <cfRule type="expression" dxfId="3799" priority="1017">
      <formula>X16&lt;Y16/2</formula>
    </cfRule>
  </conditionalFormatting>
  <conditionalFormatting sqref="C17:D17">
    <cfRule type="cellIs" dxfId="3798" priority="1016" operator="equal">
      <formula>0</formula>
    </cfRule>
  </conditionalFormatting>
  <conditionalFormatting sqref="B17">
    <cfRule type="expression" dxfId="3797" priority="1015">
      <formula>C17=0</formula>
    </cfRule>
  </conditionalFormatting>
  <conditionalFormatting sqref="G17">
    <cfRule type="expression" dxfId="3796" priority="1014">
      <formula>G17&lt;H17/2</formula>
    </cfRule>
  </conditionalFormatting>
  <conditionalFormatting sqref="I17">
    <cfRule type="expression" dxfId="3795" priority="1013">
      <formula>I17&lt;J17/2</formula>
    </cfRule>
  </conditionalFormatting>
  <conditionalFormatting sqref="E17">
    <cfRule type="expression" dxfId="3794" priority="1012">
      <formula>E17&lt;F17/2</formula>
    </cfRule>
  </conditionalFormatting>
  <conditionalFormatting sqref="P17">
    <cfRule type="expression" dxfId="3793" priority="1011">
      <formula>P17&lt;Q17/2</formula>
    </cfRule>
  </conditionalFormatting>
  <conditionalFormatting sqref="R17">
    <cfRule type="expression" dxfId="3792" priority="1010">
      <formula>R17&lt;S17/2</formula>
    </cfRule>
  </conditionalFormatting>
  <conditionalFormatting sqref="T17">
    <cfRule type="expression" dxfId="3791" priority="1009">
      <formula>T17&lt;U17/2</formula>
    </cfRule>
  </conditionalFormatting>
  <conditionalFormatting sqref="V17">
    <cfRule type="expression" dxfId="3790" priority="1008">
      <formula>V17&lt;W17/2</formula>
    </cfRule>
  </conditionalFormatting>
  <conditionalFormatting sqref="X17">
    <cfRule type="expression" dxfId="3789" priority="1007">
      <formula>X17&lt;Y17/2</formula>
    </cfRule>
  </conditionalFormatting>
  <conditionalFormatting sqref="C18:D18">
    <cfRule type="cellIs" dxfId="3788" priority="1006" operator="equal">
      <formula>0</formula>
    </cfRule>
  </conditionalFormatting>
  <conditionalFormatting sqref="B18">
    <cfRule type="expression" dxfId="3787" priority="1005">
      <formula>C18=0</formula>
    </cfRule>
  </conditionalFormatting>
  <conditionalFormatting sqref="G18">
    <cfRule type="expression" dxfId="3786" priority="1004">
      <formula>G18&lt;H18/2</formula>
    </cfRule>
  </conditionalFormatting>
  <conditionalFormatting sqref="I18">
    <cfRule type="expression" dxfId="3785" priority="1003">
      <formula>I18&lt;J18/2</formula>
    </cfRule>
  </conditionalFormatting>
  <conditionalFormatting sqref="E18">
    <cfRule type="expression" dxfId="3784" priority="1002">
      <formula>E18&lt;F18/2</formula>
    </cfRule>
  </conditionalFormatting>
  <conditionalFormatting sqref="P18">
    <cfRule type="expression" dxfId="3783" priority="1001">
      <formula>P18&lt;Q18/2</formula>
    </cfRule>
  </conditionalFormatting>
  <conditionalFormatting sqref="R18">
    <cfRule type="expression" dxfId="3782" priority="1000">
      <formula>R18&lt;S18/2</formula>
    </cfRule>
  </conditionalFormatting>
  <conditionalFormatting sqref="T18">
    <cfRule type="expression" dxfId="3781" priority="999">
      <formula>T18&lt;U18/2</formula>
    </cfRule>
  </conditionalFormatting>
  <conditionalFormatting sqref="V18">
    <cfRule type="expression" dxfId="3780" priority="998">
      <formula>V18&lt;W18/2</formula>
    </cfRule>
  </conditionalFormatting>
  <conditionalFormatting sqref="X18">
    <cfRule type="expression" dxfId="3779" priority="997">
      <formula>X18&lt;Y18/2</formula>
    </cfRule>
  </conditionalFormatting>
  <conditionalFormatting sqref="C19:D19">
    <cfRule type="cellIs" dxfId="3778" priority="996" operator="equal">
      <formula>0</formula>
    </cfRule>
  </conditionalFormatting>
  <conditionalFormatting sqref="B19">
    <cfRule type="expression" dxfId="3777" priority="995">
      <formula>C19=0</formula>
    </cfRule>
  </conditionalFormatting>
  <conditionalFormatting sqref="G19">
    <cfRule type="expression" dxfId="3776" priority="994">
      <formula>G19&lt;H19/2</formula>
    </cfRule>
  </conditionalFormatting>
  <conditionalFormatting sqref="I19">
    <cfRule type="expression" dxfId="3775" priority="993">
      <formula>I19&lt;J19/2</formula>
    </cfRule>
  </conditionalFormatting>
  <conditionalFormatting sqref="E19">
    <cfRule type="expression" dxfId="3774" priority="992">
      <formula>E19&lt;F19/2</formula>
    </cfRule>
  </conditionalFormatting>
  <conditionalFormatting sqref="P19">
    <cfRule type="expression" dxfId="3773" priority="991">
      <formula>P19&lt;Q19/2</formula>
    </cfRule>
  </conditionalFormatting>
  <conditionalFormatting sqref="R19">
    <cfRule type="expression" dxfId="3772" priority="990">
      <formula>R19&lt;S19/2</formula>
    </cfRule>
  </conditionalFormatting>
  <conditionalFormatting sqref="T19">
    <cfRule type="expression" dxfId="3771" priority="989">
      <formula>T19&lt;U19/2</formula>
    </cfRule>
  </conditionalFormatting>
  <conditionalFormatting sqref="V19">
    <cfRule type="expression" dxfId="3770" priority="988">
      <formula>V19&lt;W19/2</formula>
    </cfRule>
  </conditionalFormatting>
  <conditionalFormatting sqref="X19">
    <cfRule type="expression" dxfId="3769" priority="987">
      <formula>X19&lt;Y19/2</formula>
    </cfRule>
  </conditionalFormatting>
  <conditionalFormatting sqref="C20:D20">
    <cfRule type="cellIs" dxfId="3768" priority="986" operator="equal">
      <formula>0</formula>
    </cfRule>
  </conditionalFormatting>
  <conditionalFormatting sqref="B20">
    <cfRule type="expression" dxfId="3767" priority="985">
      <formula>C20=0</formula>
    </cfRule>
  </conditionalFormatting>
  <conditionalFormatting sqref="G20">
    <cfRule type="expression" dxfId="3766" priority="984">
      <formula>G20&lt;H20/2</formula>
    </cfRule>
  </conditionalFormatting>
  <conditionalFormatting sqref="I20">
    <cfRule type="expression" dxfId="3765" priority="983">
      <formula>I20&lt;J20/2</formula>
    </cfRule>
  </conditionalFormatting>
  <conditionalFormatting sqref="E20">
    <cfRule type="expression" dxfId="3764" priority="982">
      <formula>E20&lt;F20/2</formula>
    </cfRule>
  </conditionalFormatting>
  <conditionalFormatting sqref="P20">
    <cfRule type="expression" dxfId="3763" priority="981">
      <formula>P20&lt;Q20/2</formula>
    </cfRule>
  </conditionalFormatting>
  <conditionalFormatting sqref="R20">
    <cfRule type="expression" dxfId="3762" priority="980">
      <formula>R20&lt;S20/2</formula>
    </cfRule>
  </conditionalFormatting>
  <conditionalFormatting sqref="T20">
    <cfRule type="expression" dxfId="3761" priority="979">
      <formula>T20&lt;U20/2</formula>
    </cfRule>
  </conditionalFormatting>
  <conditionalFormatting sqref="V20">
    <cfRule type="expression" dxfId="3760" priority="978">
      <formula>V20&lt;W20/2</formula>
    </cfRule>
  </conditionalFormatting>
  <conditionalFormatting sqref="X20">
    <cfRule type="expression" dxfId="3759" priority="977">
      <formula>X20&lt;Y20/2</formula>
    </cfRule>
  </conditionalFormatting>
  <conditionalFormatting sqref="C21:D21">
    <cfRule type="cellIs" dxfId="3758" priority="976" operator="equal">
      <formula>0</formula>
    </cfRule>
  </conditionalFormatting>
  <conditionalFormatting sqref="B21">
    <cfRule type="expression" dxfId="3757" priority="975">
      <formula>C21=0</formula>
    </cfRule>
  </conditionalFormatting>
  <conditionalFormatting sqref="G21">
    <cfRule type="expression" dxfId="3756" priority="974">
      <formula>G21&lt;H21/2</formula>
    </cfRule>
  </conditionalFormatting>
  <conditionalFormatting sqref="I21">
    <cfRule type="expression" dxfId="3755" priority="973">
      <formula>I21&lt;J21/2</formula>
    </cfRule>
  </conditionalFormatting>
  <conditionalFormatting sqref="E21">
    <cfRule type="expression" dxfId="3754" priority="972">
      <formula>E21&lt;F21/2</formula>
    </cfRule>
  </conditionalFormatting>
  <conditionalFormatting sqref="P21">
    <cfRule type="expression" dxfId="3753" priority="971">
      <formula>P21&lt;Q21/2</formula>
    </cfRule>
  </conditionalFormatting>
  <conditionalFormatting sqref="R21">
    <cfRule type="expression" dxfId="3752" priority="970">
      <formula>R21&lt;S21/2</formula>
    </cfRule>
  </conditionalFormatting>
  <conditionalFormatting sqref="T21">
    <cfRule type="expression" dxfId="3751" priority="969">
      <formula>T21&lt;U21/2</formula>
    </cfRule>
  </conditionalFormatting>
  <conditionalFormatting sqref="V21">
    <cfRule type="expression" dxfId="3750" priority="968">
      <formula>V21&lt;W21/2</formula>
    </cfRule>
  </conditionalFormatting>
  <conditionalFormatting sqref="X21">
    <cfRule type="expression" dxfId="3749" priority="967">
      <formula>X21&lt;Y21/2</formula>
    </cfRule>
  </conditionalFormatting>
  <conditionalFormatting sqref="C22:D22">
    <cfRule type="cellIs" dxfId="3748" priority="966" operator="equal">
      <formula>0</formula>
    </cfRule>
  </conditionalFormatting>
  <conditionalFormatting sqref="B22">
    <cfRule type="expression" dxfId="3747" priority="965">
      <formula>C22=0</formula>
    </cfRule>
  </conditionalFormatting>
  <conditionalFormatting sqref="G22">
    <cfRule type="expression" dxfId="3746" priority="964">
      <formula>G22&lt;H22/2</formula>
    </cfRule>
  </conditionalFormatting>
  <conditionalFormatting sqref="I22">
    <cfRule type="expression" dxfId="3745" priority="963">
      <formula>I22&lt;J22/2</formula>
    </cfRule>
  </conditionalFormatting>
  <conditionalFormatting sqref="E22">
    <cfRule type="expression" dxfId="3744" priority="962">
      <formula>E22&lt;F22/2</formula>
    </cfRule>
  </conditionalFormatting>
  <conditionalFormatting sqref="P22">
    <cfRule type="expression" dxfId="3743" priority="961">
      <formula>P22&lt;Q22/2</formula>
    </cfRule>
  </conditionalFormatting>
  <conditionalFormatting sqref="R22">
    <cfRule type="expression" dxfId="3742" priority="960">
      <formula>R22&lt;S22/2</formula>
    </cfRule>
  </conditionalFormatting>
  <conditionalFormatting sqref="T22">
    <cfRule type="expression" dxfId="3741" priority="959">
      <formula>T22&lt;U22/2</formula>
    </cfRule>
  </conditionalFormatting>
  <conditionalFormatting sqref="V22">
    <cfRule type="expression" dxfId="3740" priority="958">
      <formula>V22&lt;W22/2</formula>
    </cfRule>
  </conditionalFormatting>
  <conditionalFormatting sqref="X22">
    <cfRule type="expression" dxfId="3739" priority="957">
      <formula>X22&lt;Y22/2</formula>
    </cfRule>
  </conditionalFormatting>
  <conditionalFormatting sqref="C23:D23">
    <cfRule type="cellIs" dxfId="3738" priority="956" operator="equal">
      <formula>0</formula>
    </cfRule>
  </conditionalFormatting>
  <conditionalFormatting sqref="B23">
    <cfRule type="expression" dxfId="3737" priority="955">
      <formula>C23=0</formula>
    </cfRule>
  </conditionalFormatting>
  <conditionalFormatting sqref="G23">
    <cfRule type="expression" dxfId="3736" priority="954">
      <formula>G23&lt;H23/2</formula>
    </cfRule>
  </conditionalFormatting>
  <conditionalFormatting sqref="I23">
    <cfRule type="expression" dxfId="3735" priority="953">
      <formula>I23&lt;J23/2</formula>
    </cfRule>
  </conditionalFormatting>
  <conditionalFormatting sqref="E23">
    <cfRule type="expression" dxfId="3734" priority="952">
      <formula>E23&lt;F23/2</formula>
    </cfRule>
  </conditionalFormatting>
  <conditionalFormatting sqref="P23">
    <cfRule type="expression" dxfId="3733" priority="951">
      <formula>P23&lt;Q23/2</formula>
    </cfRule>
  </conditionalFormatting>
  <conditionalFormatting sqref="R23">
    <cfRule type="expression" dxfId="3732" priority="950">
      <formula>R23&lt;S23/2</formula>
    </cfRule>
  </conditionalFormatting>
  <conditionalFormatting sqref="T23">
    <cfRule type="expression" dxfId="3731" priority="949">
      <formula>T23&lt;U23/2</formula>
    </cfRule>
  </conditionalFormatting>
  <conditionalFormatting sqref="V23">
    <cfRule type="expression" dxfId="3730" priority="948">
      <formula>V23&lt;W23/2</formula>
    </cfRule>
  </conditionalFormatting>
  <conditionalFormatting sqref="X23">
    <cfRule type="expression" dxfId="3729" priority="947">
      <formula>X23&lt;Y23/2</formula>
    </cfRule>
  </conditionalFormatting>
  <conditionalFormatting sqref="C24:D24">
    <cfRule type="cellIs" dxfId="3728" priority="946" operator="equal">
      <formula>0</formula>
    </cfRule>
  </conditionalFormatting>
  <conditionalFormatting sqref="B24">
    <cfRule type="expression" dxfId="3727" priority="945">
      <formula>C24=0</formula>
    </cfRule>
  </conditionalFormatting>
  <conditionalFormatting sqref="G24">
    <cfRule type="expression" dxfId="3726" priority="944">
      <formula>G24&lt;H24/2</formula>
    </cfRule>
  </conditionalFormatting>
  <conditionalFormatting sqref="I24">
    <cfRule type="expression" dxfId="3725" priority="943">
      <formula>I24&lt;J24/2</formula>
    </cfRule>
  </conditionalFormatting>
  <conditionalFormatting sqref="E24">
    <cfRule type="expression" dxfId="3724" priority="942">
      <formula>E24&lt;F24/2</formula>
    </cfRule>
  </conditionalFormatting>
  <conditionalFormatting sqref="P24">
    <cfRule type="expression" dxfId="3723" priority="941">
      <formula>P24&lt;Q24/2</formula>
    </cfRule>
  </conditionalFormatting>
  <conditionalFormatting sqref="R24">
    <cfRule type="expression" dxfId="3722" priority="940">
      <formula>R24&lt;S24/2</formula>
    </cfRule>
  </conditionalFormatting>
  <conditionalFormatting sqref="T24">
    <cfRule type="expression" dxfId="3721" priority="939">
      <formula>T24&lt;U24/2</formula>
    </cfRule>
  </conditionalFormatting>
  <conditionalFormatting sqref="V24">
    <cfRule type="expression" dxfId="3720" priority="938">
      <formula>V24&lt;W24/2</formula>
    </cfRule>
  </conditionalFormatting>
  <conditionalFormatting sqref="X24">
    <cfRule type="expression" dxfId="3719" priority="937">
      <formula>X24&lt;Y24/2</formula>
    </cfRule>
  </conditionalFormatting>
  <conditionalFormatting sqref="C25:D25">
    <cfRule type="cellIs" dxfId="3718" priority="936" operator="equal">
      <formula>0</formula>
    </cfRule>
  </conditionalFormatting>
  <conditionalFormatting sqref="B25">
    <cfRule type="expression" dxfId="3717" priority="935">
      <formula>C25=0</formula>
    </cfRule>
  </conditionalFormatting>
  <conditionalFormatting sqref="G25">
    <cfRule type="expression" dxfId="3716" priority="934">
      <formula>G25&lt;H25/2</formula>
    </cfRule>
  </conditionalFormatting>
  <conditionalFormatting sqref="I25">
    <cfRule type="expression" dxfId="3715" priority="933">
      <formula>I25&lt;J25/2</formula>
    </cfRule>
  </conditionalFormatting>
  <conditionalFormatting sqref="E25">
    <cfRule type="expression" dxfId="3714" priority="932">
      <formula>E25&lt;F25/2</formula>
    </cfRule>
  </conditionalFormatting>
  <conditionalFormatting sqref="P25">
    <cfRule type="expression" dxfId="3713" priority="931">
      <formula>P25&lt;Q25/2</formula>
    </cfRule>
  </conditionalFormatting>
  <conditionalFormatting sqref="R25">
    <cfRule type="expression" dxfId="3712" priority="930">
      <formula>R25&lt;S25/2</formula>
    </cfRule>
  </conditionalFormatting>
  <conditionalFormatting sqref="T25">
    <cfRule type="expression" dxfId="3711" priority="929">
      <formula>T25&lt;U25/2</formula>
    </cfRule>
  </conditionalFormatting>
  <conditionalFormatting sqref="V25">
    <cfRule type="expression" dxfId="3710" priority="928">
      <formula>V25&lt;W25/2</formula>
    </cfRule>
  </conditionalFormatting>
  <conditionalFormatting sqref="X25">
    <cfRule type="expression" dxfId="3709" priority="927">
      <formula>X25&lt;Y25/2</formula>
    </cfRule>
  </conditionalFormatting>
  <conditionalFormatting sqref="C26:D26">
    <cfRule type="cellIs" dxfId="3708" priority="926" operator="equal">
      <formula>0</formula>
    </cfRule>
  </conditionalFormatting>
  <conditionalFormatting sqref="B26">
    <cfRule type="expression" dxfId="3707" priority="925">
      <formula>C26=0</formula>
    </cfRule>
  </conditionalFormatting>
  <conditionalFormatting sqref="G26">
    <cfRule type="expression" dxfId="3706" priority="924">
      <formula>G26&lt;H26/2</formula>
    </cfRule>
  </conditionalFormatting>
  <conditionalFormatting sqref="I26">
    <cfRule type="expression" dxfId="3705" priority="923">
      <formula>I26&lt;J26/2</formula>
    </cfRule>
  </conditionalFormatting>
  <conditionalFormatting sqref="E26">
    <cfRule type="expression" dxfId="3704" priority="922">
      <formula>E26&lt;F26/2</formula>
    </cfRule>
  </conditionalFormatting>
  <conditionalFormatting sqref="P26">
    <cfRule type="expression" dxfId="3703" priority="921">
      <formula>P26&lt;Q26/2</formula>
    </cfRule>
  </conditionalFormatting>
  <conditionalFormatting sqref="R26">
    <cfRule type="expression" dxfId="3702" priority="920">
      <formula>R26&lt;S26/2</formula>
    </cfRule>
  </conditionalFormatting>
  <conditionalFormatting sqref="T26">
    <cfRule type="expression" dxfId="3701" priority="919">
      <formula>T26&lt;U26/2</formula>
    </cfRule>
  </conditionalFormatting>
  <conditionalFormatting sqref="V26">
    <cfRule type="expression" dxfId="3700" priority="918">
      <formula>V26&lt;W26/2</formula>
    </cfRule>
  </conditionalFormatting>
  <conditionalFormatting sqref="X26">
    <cfRule type="expression" dxfId="3699" priority="917">
      <formula>X26&lt;Y26/2</formula>
    </cfRule>
  </conditionalFormatting>
  <conditionalFormatting sqref="C27:D27">
    <cfRule type="cellIs" dxfId="3698" priority="916" operator="equal">
      <formula>0</formula>
    </cfRule>
  </conditionalFormatting>
  <conditionalFormatting sqref="B27">
    <cfRule type="expression" dxfId="3697" priority="915">
      <formula>C27=0</formula>
    </cfRule>
  </conditionalFormatting>
  <conditionalFormatting sqref="G27">
    <cfRule type="expression" dxfId="3696" priority="914">
      <formula>G27&lt;H27/2</formula>
    </cfRule>
  </conditionalFormatting>
  <conditionalFormatting sqref="I27">
    <cfRule type="expression" dxfId="3695" priority="913">
      <formula>I27&lt;J27/2</formula>
    </cfRule>
  </conditionalFormatting>
  <conditionalFormatting sqref="E27">
    <cfRule type="expression" dxfId="3694" priority="912">
      <formula>E27&lt;F27/2</formula>
    </cfRule>
  </conditionalFormatting>
  <conditionalFormatting sqref="P27">
    <cfRule type="expression" dxfId="3693" priority="911">
      <formula>P27&lt;Q27/2</formula>
    </cfRule>
  </conditionalFormatting>
  <conditionalFormatting sqref="R27">
    <cfRule type="expression" dxfId="3692" priority="910">
      <formula>R27&lt;S27/2</formula>
    </cfRule>
  </conditionalFormatting>
  <conditionalFormatting sqref="T27">
    <cfRule type="expression" dxfId="3691" priority="909">
      <formula>T27&lt;U27/2</formula>
    </cfRule>
  </conditionalFormatting>
  <conditionalFormatting sqref="V27">
    <cfRule type="expression" dxfId="3690" priority="908">
      <formula>V27&lt;W27/2</formula>
    </cfRule>
  </conditionalFormatting>
  <conditionalFormatting sqref="X27">
    <cfRule type="expression" dxfId="3689" priority="907">
      <formula>X27&lt;Y27/2</formula>
    </cfRule>
  </conditionalFormatting>
  <conditionalFormatting sqref="C28:D28">
    <cfRule type="cellIs" dxfId="3688" priority="906" operator="equal">
      <formula>0</formula>
    </cfRule>
  </conditionalFormatting>
  <conditionalFormatting sqref="B28">
    <cfRule type="expression" dxfId="3687" priority="905">
      <formula>C28=0</formula>
    </cfRule>
  </conditionalFormatting>
  <conditionalFormatting sqref="G28">
    <cfRule type="expression" dxfId="3686" priority="904">
      <formula>G28&lt;H28/2</formula>
    </cfRule>
  </conditionalFormatting>
  <conditionalFormatting sqref="I28">
    <cfRule type="expression" dxfId="3685" priority="903">
      <formula>I28&lt;J28/2</formula>
    </cfRule>
  </conditionalFormatting>
  <conditionalFormatting sqref="E28">
    <cfRule type="expression" dxfId="3684" priority="902">
      <formula>E28&lt;F28/2</formula>
    </cfRule>
  </conditionalFormatting>
  <conditionalFormatting sqref="P28">
    <cfRule type="expression" dxfId="3683" priority="901">
      <formula>P28&lt;Q28/2</formula>
    </cfRule>
  </conditionalFormatting>
  <conditionalFormatting sqref="R28">
    <cfRule type="expression" dxfId="3682" priority="900">
      <formula>R28&lt;S28/2</formula>
    </cfRule>
  </conditionalFormatting>
  <conditionalFormatting sqref="T28">
    <cfRule type="expression" dxfId="3681" priority="899">
      <formula>T28&lt;U28/2</formula>
    </cfRule>
  </conditionalFormatting>
  <conditionalFormatting sqref="V28">
    <cfRule type="expression" dxfId="3680" priority="898">
      <formula>V28&lt;W28/2</formula>
    </cfRule>
  </conditionalFormatting>
  <conditionalFormatting sqref="X28">
    <cfRule type="expression" dxfId="3679" priority="897">
      <formula>X28&lt;Y28/2</formula>
    </cfRule>
  </conditionalFormatting>
  <conditionalFormatting sqref="C29:D29">
    <cfRule type="cellIs" dxfId="3678" priority="896" operator="equal">
      <formula>0</formula>
    </cfRule>
  </conditionalFormatting>
  <conditionalFormatting sqref="B29">
    <cfRule type="expression" dxfId="3677" priority="895">
      <formula>C29=0</formula>
    </cfRule>
  </conditionalFormatting>
  <conditionalFormatting sqref="G29">
    <cfRule type="expression" dxfId="3676" priority="894">
      <formula>G29&lt;H29/2</formula>
    </cfRule>
  </conditionalFormatting>
  <conditionalFormatting sqref="I29">
    <cfRule type="expression" dxfId="3675" priority="893">
      <formula>I29&lt;J29/2</formula>
    </cfRule>
  </conditionalFormatting>
  <conditionalFormatting sqref="E29">
    <cfRule type="expression" dxfId="3674" priority="892">
      <formula>E29&lt;F29/2</formula>
    </cfRule>
  </conditionalFormatting>
  <conditionalFormatting sqref="P29">
    <cfRule type="expression" dxfId="3673" priority="891">
      <formula>P29&lt;Q29/2</formula>
    </cfRule>
  </conditionalFormatting>
  <conditionalFormatting sqref="R29">
    <cfRule type="expression" dxfId="3672" priority="890">
      <formula>R29&lt;S29/2</formula>
    </cfRule>
  </conditionalFormatting>
  <conditionalFormatting sqref="T29">
    <cfRule type="expression" dxfId="3671" priority="889">
      <formula>T29&lt;U29/2</formula>
    </cfRule>
  </conditionalFormatting>
  <conditionalFormatting sqref="V29">
    <cfRule type="expression" dxfId="3670" priority="888">
      <formula>V29&lt;W29/2</formula>
    </cfRule>
  </conditionalFormatting>
  <conditionalFormatting sqref="X29">
    <cfRule type="expression" dxfId="3669" priority="887">
      <formula>X29&lt;Y29/2</formula>
    </cfRule>
  </conditionalFormatting>
  <conditionalFormatting sqref="E5:M5 P5:AB5 K6:K29 Z6:Z29 M6:M29 AB6:AB29 Q6:Q11 E6:F11">
    <cfRule type="expression" dxfId="3668" priority="886">
      <formula>$C$5=0</formula>
    </cfRule>
  </conditionalFormatting>
  <conditionalFormatting sqref="E6:M6 P6:AB6">
    <cfRule type="expression" dxfId="3667" priority="885">
      <formula>$C$6=0</formula>
    </cfRule>
  </conditionalFormatting>
  <conditionalFormatting sqref="E7:M7 P7:AB7">
    <cfRule type="expression" dxfId="3666" priority="884">
      <formula>$C$7=0</formula>
    </cfRule>
  </conditionalFormatting>
  <conditionalFormatting sqref="E8:M8 P8:AB8">
    <cfRule type="expression" dxfId="3665" priority="883">
      <formula>$C$8=0</formula>
    </cfRule>
  </conditionalFormatting>
  <conditionalFormatting sqref="E9:M9 P9:AB9">
    <cfRule type="expression" dxfId="3664" priority="882">
      <formula>$C$9=0</formula>
    </cfRule>
  </conditionalFormatting>
  <conditionalFormatting sqref="E10:M10 P10:AB10">
    <cfRule type="expression" dxfId="3663" priority="881">
      <formula>$C$10=0</formula>
    </cfRule>
  </conditionalFormatting>
  <conditionalFormatting sqref="E11:M11 P11:AB11">
    <cfRule type="expression" dxfId="3662" priority="880">
      <formula>$C$11=0</formula>
    </cfRule>
  </conditionalFormatting>
  <conditionalFormatting sqref="E12:M12 P12:AB12">
    <cfRule type="expression" dxfId="3661" priority="879">
      <formula>$C$12=0</formula>
    </cfRule>
  </conditionalFormatting>
  <conditionalFormatting sqref="E13:M13 P13:AB13">
    <cfRule type="expression" dxfId="3660" priority="878">
      <formula>$C$13=0</formula>
    </cfRule>
  </conditionalFormatting>
  <conditionalFormatting sqref="E14:M14 P14:AB14">
    <cfRule type="expression" dxfId="3659" priority="877">
      <formula>$C$14=0</formula>
    </cfRule>
  </conditionalFormatting>
  <conditionalFormatting sqref="E15:M15 P15:AB15">
    <cfRule type="expression" dxfId="3658" priority="876">
      <formula>$C$15=0</formula>
    </cfRule>
  </conditionalFormatting>
  <conditionalFormatting sqref="E16:M16 P16:AB16">
    <cfRule type="expression" dxfId="3657" priority="875">
      <formula>$C$16=0</formula>
    </cfRule>
  </conditionalFormatting>
  <conditionalFormatting sqref="E17:M17 P17:AB17">
    <cfRule type="expression" dxfId="3656" priority="874">
      <formula>$C$17=0</formula>
    </cfRule>
  </conditionalFormatting>
  <conditionalFormatting sqref="E18:M18 P18:AB18">
    <cfRule type="expression" dxfId="3655" priority="873">
      <formula>$C$18=0</formula>
    </cfRule>
  </conditionalFormatting>
  <conditionalFormatting sqref="E19:M19 P19:AB19">
    <cfRule type="expression" dxfId="3654" priority="872">
      <formula>$C$19=0</formula>
    </cfRule>
  </conditionalFormatting>
  <conditionalFormatting sqref="E20:M20 P20:AB20">
    <cfRule type="expression" dxfId="3653" priority="871">
      <formula>$C$20=0</formula>
    </cfRule>
  </conditionalFormatting>
  <conditionalFormatting sqref="E21:M21 P21:AB21">
    <cfRule type="expression" dxfId="3652" priority="870">
      <formula>$C$21=0</formula>
    </cfRule>
  </conditionalFormatting>
  <conditionalFormatting sqref="E22:M22 P22:AB22">
    <cfRule type="expression" dxfId="3651" priority="869">
      <formula>$C$22=0</formula>
    </cfRule>
  </conditionalFormatting>
  <conditionalFormatting sqref="E23:M23 P23:AB23">
    <cfRule type="expression" dxfId="3650" priority="868">
      <formula>$C$23=0</formula>
    </cfRule>
  </conditionalFormatting>
  <conditionalFormatting sqref="E24:M24 P24:AB24">
    <cfRule type="expression" dxfId="3649" priority="867">
      <formula>$C$24=0</formula>
    </cfRule>
  </conditionalFormatting>
  <conditionalFormatting sqref="E25:M25 P25:AB25">
    <cfRule type="expression" dxfId="3648" priority="866">
      <formula>$C$25=0</formula>
    </cfRule>
  </conditionalFormatting>
  <conditionalFormatting sqref="E26:M26 P26:AB26">
    <cfRule type="expression" dxfId="3647" priority="865">
      <formula>$C$26=0</formula>
    </cfRule>
  </conditionalFormatting>
  <conditionalFormatting sqref="E27:M27 P27:AB27">
    <cfRule type="expression" dxfId="3646" priority="864">
      <formula>$C$27=0</formula>
    </cfRule>
  </conditionalFormatting>
  <conditionalFormatting sqref="E28:M28 P28:AB28">
    <cfRule type="expression" dxfId="3645" priority="863">
      <formula>$C$28=0</formula>
    </cfRule>
  </conditionalFormatting>
  <conditionalFormatting sqref="E29:M29 P29:AB29">
    <cfRule type="expression" dxfId="3644" priority="862">
      <formula>$C$29=0</formula>
    </cfRule>
  </conditionalFormatting>
  <conditionalFormatting sqref="K5:K29">
    <cfRule type="containsErrors" dxfId="3643" priority="860">
      <formula>ISERROR(K5)</formula>
    </cfRule>
    <cfRule type="expression" dxfId="3642" priority="861">
      <formula>K5&lt;50</formula>
    </cfRule>
  </conditionalFormatting>
  <conditionalFormatting sqref="K6">
    <cfRule type="expression" dxfId="3641" priority="859">
      <formula>K6&lt;50</formula>
    </cfRule>
  </conditionalFormatting>
  <conditionalFormatting sqref="K7">
    <cfRule type="expression" dxfId="3640" priority="858">
      <formula>K7&lt;50</formula>
    </cfRule>
  </conditionalFormatting>
  <conditionalFormatting sqref="K8">
    <cfRule type="expression" dxfId="3639" priority="857">
      <formula>K8&lt;50</formula>
    </cfRule>
  </conditionalFormatting>
  <conditionalFormatting sqref="K9">
    <cfRule type="expression" dxfId="3638" priority="856">
      <formula>K9&lt;50</formula>
    </cfRule>
  </conditionalFormatting>
  <conditionalFormatting sqref="K10">
    <cfRule type="expression" dxfId="3637" priority="855">
      <formula>K10&lt;50</formula>
    </cfRule>
  </conditionalFormatting>
  <conditionalFormatting sqref="K11">
    <cfRule type="expression" dxfId="3636" priority="854">
      <formula>K11&lt;50</formula>
    </cfRule>
  </conditionalFormatting>
  <conditionalFormatting sqref="K12">
    <cfRule type="expression" dxfId="3635" priority="853">
      <formula>K12&lt;50</formula>
    </cfRule>
  </conditionalFormatting>
  <conditionalFormatting sqref="K13">
    <cfRule type="expression" dxfId="3634" priority="852">
      <formula>K13&lt;50</formula>
    </cfRule>
  </conditionalFormatting>
  <conditionalFormatting sqref="K14">
    <cfRule type="expression" dxfId="3633" priority="851">
      <formula>K14&lt;50</formula>
    </cfRule>
  </conditionalFormatting>
  <conditionalFormatting sqref="K15">
    <cfRule type="expression" dxfId="3632" priority="850">
      <formula>K15&lt;50</formula>
    </cfRule>
  </conditionalFormatting>
  <conditionalFormatting sqref="K16">
    <cfRule type="expression" dxfId="3631" priority="849">
      <formula>K16&lt;50</formula>
    </cfRule>
  </conditionalFormatting>
  <conditionalFormatting sqref="K17">
    <cfRule type="expression" dxfId="3630" priority="848">
      <formula>K17&lt;50</formula>
    </cfRule>
  </conditionalFormatting>
  <conditionalFormatting sqref="K18">
    <cfRule type="expression" dxfId="3629" priority="847">
      <formula>K18&lt;50</formula>
    </cfRule>
  </conditionalFormatting>
  <conditionalFormatting sqref="K19">
    <cfRule type="expression" dxfId="3628" priority="846">
      <formula>K19&lt;50</formula>
    </cfRule>
  </conditionalFormatting>
  <conditionalFormatting sqref="K20">
    <cfRule type="expression" dxfId="3627" priority="845">
      <formula>K20&lt;50</formula>
    </cfRule>
  </conditionalFormatting>
  <conditionalFormatting sqref="K21">
    <cfRule type="expression" dxfId="3626" priority="844">
      <formula>K21&lt;50</formula>
    </cfRule>
  </conditionalFormatting>
  <conditionalFormatting sqref="K22">
    <cfRule type="expression" dxfId="3625" priority="843">
      <formula>K22&lt;50</formula>
    </cfRule>
  </conditionalFormatting>
  <conditionalFormatting sqref="K23">
    <cfRule type="expression" dxfId="3624" priority="842">
      <formula>K23&lt;50</formula>
    </cfRule>
  </conditionalFormatting>
  <conditionalFormatting sqref="K24">
    <cfRule type="expression" dxfId="3623" priority="841">
      <formula>K24&lt;50</formula>
    </cfRule>
  </conditionalFormatting>
  <conditionalFormatting sqref="K25">
    <cfRule type="expression" dxfId="3622" priority="840">
      <formula>K25&lt;50</formula>
    </cfRule>
  </conditionalFormatting>
  <conditionalFormatting sqref="K26">
    <cfRule type="expression" dxfId="3621" priority="839">
      <formula>K26&lt;50</formula>
    </cfRule>
  </conditionalFormatting>
  <conditionalFormatting sqref="K27">
    <cfRule type="expression" dxfId="3620" priority="838">
      <formula>K27&lt;50</formula>
    </cfRule>
  </conditionalFormatting>
  <conditionalFormatting sqref="K28">
    <cfRule type="expression" dxfId="3619" priority="837">
      <formula>K28&lt;50</formula>
    </cfRule>
  </conditionalFormatting>
  <conditionalFormatting sqref="K29">
    <cfRule type="expression" dxfId="3618" priority="836">
      <formula>K29&lt;50</formula>
    </cfRule>
  </conditionalFormatting>
  <conditionalFormatting sqref="Z5:Z29">
    <cfRule type="containsErrors" dxfId="3617" priority="834">
      <formula>ISERROR(Z5)</formula>
    </cfRule>
    <cfRule type="expression" dxfId="3616" priority="835">
      <formula>Z5&lt;50</formula>
    </cfRule>
  </conditionalFormatting>
  <conditionalFormatting sqref="Z6">
    <cfRule type="expression" dxfId="3615" priority="833">
      <formula>Z6&lt;50</formula>
    </cfRule>
  </conditionalFormatting>
  <conditionalFormatting sqref="Z7">
    <cfRule type="expression" dxfId="3614" priority="832">
      <formula>Z7&lt;50</formula>
    </cfRule>
  </conditionalFormatting>
  <conditionalFormatting sqref="Z8">
    <cfRule type="expression" dxfId="3613" priority="831">
      <formula>Z8&lt;50</formula>
    </cfRule>
  </conditionalFormatting>
  <conditionalFormatting sqref="Z9">
    <cfRule type="expression" dxfId="3612" priority="830">
      <formula>Z9&lt;50</formula>
    </cfRule>
  </conditionalFormatting>
  <conditionalFormatting sqref="Z10">
    <cfRule type="expression" dxfId="3611" priority="829">
      <formula>Z10&lt;50</formula>
    </cfRule>
  </conditionalFormatting>
  <conditionalFormatting sqref="Z11">
    <cfRule type="expression" dxfId="3610" priority="828">
      <formula>Z11&lt;50</formula>
    </cfRule>
  </conditionalFormatting>
  <conditionalFormatting sqref="Z12">
    <cfRule type="expression" dxfId="3609" priority="827">
      <formula>Z12&lt;50</formula>
    </cfRule>
  </conditionalFormatting>
  <conditionalFormatting sqref="Z13">
    <cfRule type="expression" dxfId="3608" priority="826">
      <formula>Z13&lt;50</formula>
    </cfRule>
  </conditionalFormatting>
  <conditionalFormatting sqref="Z14">
    <cfRule type="expression" dxfId="3607" priority="825">
      <formula>Z14&lt;50</formula>
    </cfRule>
  </conditionalFormatting>
  <conditionalFormatting sqref="Z15">
    <cfRule type="expression" dxfId="3606" priority="824">
      <formula>Z15&lt;50</formula>
    </cfRule>
  </conditionalFormatting>
  <conditionalFormatting sqref="Z16">
    <cfRule type="expression" dxfId="3605" priority="823">
      <formula>Z16&lt;50</formula>
    </cfRule>
  </conditionalFormatting>
  <conditionalFormatting sqref="Z17">
    <cfRule type="expression" dxfId="3604" priority="822">
      <formula>Z17&lt;50</formula>
    </cfRule>
  </conditionalFormatting>
  <conditionalFormatting sqref="Z18">
    <cfRule type="expression" dxfId="3603" priority="821">
      <formula>Z18&lt;50</formula>
    </cfRule>
  </conditionalFormatting>
  <conditionalFormatting sqref="Z19">
    <cfRule type="expression" dxfId="3602" priority="820">
      <formula>Z19&lt;50</formula>
    </cfRule>
  </conditionalFormatting>
  <conditionalFormatting sqref="Z20">
    <cfRule type="expression" dxfId="3601" priority="819">
      <formula>Z20&lt;50</formula>
    </cfRule>
  </conditionalFormatting>
  <conditionalFormatting sqref="Z21">
    <cfRule type="expression" dxfId="3600" priority="818">
      <formula>Z21&lt;50</formula>
    </cfRule>
  </conditionalFormatting>
  <conditionalFormatting sqref="Z22">
    <cfRule type="expression" dxfId="3599" priority="817">
      <formula>Z22&lt;50</formula>
    </cfRule>
  </conditionalFormatting>
  <conditionalFormatting sqref="Z23">
    <cfRule type="expression" dxfId="3598" priority="816">
      <formula>Z23&lt;50</formula>
    </cfRule>
  </conditionalFormatting>
  <conditionalFormatting sqref="Z24">
    <cfRule type="expression" dxfId="3597" priority="815">
      <formula>Z24&lt;50</formula>
    </cfRule>
  </conditionalFormatting>
  <conditionalFormatting sqref="Z25">
    <cfRule type="expression" dxfId="3596" priority="814">
      <formula>Z25&lt;50</formula>
    </cfRule>
  </conditionalFormatting>
  <conditionalFormatting sqref="Z26">
    <cfRule type="expression" dxfId="3595" priority="813">
      <formula>Z26&lt;50</formula>
    </cfRule>
  </conditionalFormatting>
  <conditionalFormatting sqref="Z27">
    <cfRule type="expression" dxfId="3594" priority="812">
      <formula>Z27&lt;50</formula>
    </cfRule>
  </conditionalFormatting>
  <conditionalFormatting sqref="Z28">
    <cfRule type="expression" dxfId="3593" priority="811">
      <formula>Z28&lt;50</formula>
    </cfRule>
  </conditionalFormatting>
  <conditionalFormatting sqref="Z29">
    <cfRule type="expression" dxfId="3592" priority="810">
      <formula>Z29&lt;50</formula>
    </cfRule>
  </conditionalFormatting>
  <conditionalFormatting sqref="G5">
    <cfRule type="expression" dxfId="3591" priority="809">
      <formula>G5&lt;H5/2</formula>
    </cfRule>
  </conditionalFormatting>
  <conditionalFormatting sqref="E5:E11">
    <cfRule type="expression" dxfId="3590" priority="808">
      <formula>E5&lt;F5/2</formula>
    </cfRule>
  </conditionalFormatting>
  <conditionalFormatting sqref="G6">
    <cfRule type="expression" dxfId="3589" priority="807">
      <formula>G6&lt;H6/2</formula>
    </cfRule>
  </conditionalFormatting>
  <conditionalFormatting sqref="E6">
    <cfRule type="expression" dxfId="3588" priority="806">
      <formula>E6&lt;F6/2</formula>
    </cfRule>
  </conditionalFormatting>
  <conditionalFormatting sqref="G7">
    <cfRule type="expression" dxfId="3587" priority="805">
      <formula>G7&lt;H7/2</formula>
    </cfRule>
  </conditionalFormatting>
  <conditionalFormatting sqref="E7">
    <cfRule type="expression" dxfId="3586" priority="804">
      <formula>E7&lt;F7/2</formula>
    </cfRule>
  </conditionalFormatting>
  <conditionalFormatting sqref="G8">
    <cfRule type="expression" dxfId="3585" priority="803">
      <formula>G8&lt;H8/2</formula>
    </cfRule>
  </conditionalFormatting>
  <conditionalFormatting sqref="E8">
    <cfRule type="expression" dxfId="3584" priority="802">
      <formula>E8&lt;F8/2</formula>
    </cfRule>
  </conditionalFormatting>
  <conditionalFormatting sqref="G9">
    <cfRule type="expression" dxfId="3583" priority="801">
      <formula>G9&lt;H9/2</formula>
    </cfRule>
  </conditionalFormatting>
  <conditionalFormatting sqref="E9">
    <cfRule type="expression" dxfId="3582" priority="800">
      <formula>E9&lt;F9/2</formula>
    </cfRule>
  </conditionalFormatting>
  <conditionalFormatting sqref="G10">
    <cfRule type="expression" dxfId="3581" priority="799">
      <formula>G10&lt;H10/2</formula>
    </cfRule>
  </conditionalFormatting>
  <conditionalFormatting sqref="E10">
    <cfRule type="expression" dxfId="3580" priority="798">
      <formula>E10&lt;F10/2</formula>
    </cfRule>
  </conditionalFormatting>
  <conditionalFormatting sqref="G11">
    <cfRule type="expression" dxfId="3579" priority="797">
      <formula>G11&lt;H11/2</formula>
    </cfRule>
  </conditionalFormatting>
  <conditionalFormatting sqref="E11">
    <cfRule type="expression" dxfId="3578" priority="796">
      <formula>E11&lt;F11/2</formula>
    </cfRule>
  </conditionalFormatting>
  <conditionalFormatting sqref="E5:H5 H6:H11 E6:F11">
    <cfRule type="expression" dxfId="3577" priority="795">
      <formula>$C$5=0</formula>
    </cfRule>
  </conditionalFormatting>
  <conditionalFormatting sqref="E6:H6">
    <cfRule type="expression" dxfId="3576" priority="794">
      <formula>$C$6=0</formula>
    </cfRule>
  </conditionalFormatting>
  <conditionalFormatting sqref="E7:H7">
    <cfRule type="expression" dxfId="3575" priority="793">
      <formula>$C$7=0</formula>
    </cfRule>
  </conditionalFormatting>
  <conditionalFormatting sqref="E8:H8">
    <cfRule type="expression" dxfId="3574" priority="792">
      <formula>$C$8=0</formula>
    </cfRule>
  </conditionalFormatting>
  <conditionalFormatting sqref="E9:H9">
    <cfRule type="expression" dxfId="3573" priority="791">
      <formula>$C$9=0</formula>
    </cfRule>
  </conditionalFormatting>
  <conditionalFormatting sqref="E10:H10">
    <cfRule type="expression" dxfId="3572" priority="790">
      <formula>$C$10=0</formula>
    </cfRule>
  </conditionalFormatting>
  <conditionalFormatting sqref="E11:H11">
    <cfRule type="expression" dxfId="3571" priority="789">
      <formula>$C$11=0</formula>
    </cfRule>
  </conditionalFormatting>
  <conditionalFormatting sqref="R5">
    <cfRule type="expression" dxfId="3570" priority="788">
      <formula>R5&lt;S5/2</formula>
    </cfRule>
  </conditionalFormatting>
  <conditionalFormatting sqref="P5">
    <cfRule type="expression" dxfId="3569" priority="787">
      <formula>P5&lt;Q5/2</formula>
    </cfRule>
  </conditionalFormatting>
  <conditionalFormatting sqref="R6">
    <cfRule type="expression" dxfId="3568" priority="786">
      <formula>R6&lt;S6/2</formula>
    </cfRule>
  </conditionalFormatting>
  <conditionalFormatting sqref="P6">
    <cfRule type="expression" dxfId="3567" priority="785">
      <formula>P6&lt;Q6/2</formula>
    </cfRule>
  </conditionalFormatting>
  <conditionalFormatting sqref="R7">
    <cfRule type="expression" dxfId="3566" priority="784">
      <formula>R7&lt;S7/2</formula>
    </cfRule>
  </conditionalFormatting>
  <conditionalFormatting sqref="P7">
    <cfRule type="expression" dxfId="3565" priority="783">
      <formula>P7&lt;Q7/2</formula>
    </cfRule>
  </conditionalFormatting>
  <conditionalFormatting sqref="R8">
    <cfRule type="expression" dxfId="3564" priority="782">
      <formula>R8&lt;S8/2</formula>
    </cfRule>
  </conditionalFormatting>
  <conditionalFormatting sqref="P8">
    <cfRule type="expression" dxfId="3563" priority="781">
      <formula>P8&lt;Q8/2</formula>
    </cfRule>
  </conditionalFormatting>
  <conditionalFormatting sqref="R9">
    <cfRule type="expression" dxfId="3562" priority="780">
      <formula>R9&lt;S9/2</formula>
    </cfRule>
  </conditionalFormatting>
  <conditionalFormatting sqref="P9">
    <cfRule type="expression" dxfId="3561" priority="779">
      <formula>P9&lt;Q9/2</formula>
    </cfRule>
  </conditionalFormatting>
  <conditionalFormatting sqref="R10">
    <cfRule type="expression" dxfId="3560" priority="778">
      <formula>R10&lt;S10/2</formula>
    </cfRule>
  </conditionalFormatting>
  <conditionalFormatting sqref="P10">
    <cfRule type="expression" dxfId="3559" priority="777">
      <formula>P10&lt;Q10/2</formula>
    </cfRule>
  </conditionalFormatting>
  <conditionalFormatting sqref="R11">
    <cfRule type="expression" dxfId="3558" priority="776">
      <formula>R11&lt;S11/2</formula>
    </cfRule>
  </conditionalFormatting>
  <conditionalFormatting sqref="P11">
    <cfRule type="expression" dxfId="3557" priority="775">
      <formula>P11&lt;Q11/2</formula>
    </cfRule>
  </conditionalFormatting>
  <conditionalFormatting sqref="P5:S5 S6:S11 Q6:Q11">
    <cfRule type="expression" dxfId="3556" priority="774">
      <formula>$C$5=0</formula>
    </cfRule>
  </conditionalFormatting>
  <conditionalFormatting sqref="P6:S6">
    <cfRule type="expression" dxfId="3555" priority="773">
      <formula>$C$6=0</formula>
    </cfRule>
  </conditionalFormatting>
  <conditionalFormatting sqref="P7:S7">
    <cfRule type="expression" dxfId="3554" priority="772">
      <formula>$C$7=0</formula>
    </cfRule>
  </conditionalFormatting>
  <conditionalFormatting sqref="P8:S8">
    <cfRule type="expression" dxfId="3553" priority="771">
      <formula>$C$8=0</formula>
    </cfRule>
  </conditionalFormatting>
  <conditionalFormatting sqref="P9:S9">
    <cfRule type="expression" dxfId="3552" priority="770">
      <formula>$C$9=0</formula>
    </cfRule>
  </conditionalFormatting>
  <conditionalFormatting sqref="P10:S10">
    <cfRule type="expression" dxfId="3551" priority="769">
      <formula>$C$10=0</formula>
    </cfRule>
  </conditionalFormatting>
  <conditionalFormatting sqref="P11:S11">
    <cfRule type="expression" dxfId="3550" priority="768">
      <formula>$C$11=0</formula>
    </cfRule>
  </conditionalFormatting>
  <conditionalFormatting sqref="AC5:AE5">
    <cfRule type="expression" dxfId="3549" priority="766">
      <formula>C5=0</formula>
    </cfRule>
    <cfRule type="iconSet" priority="767">
      <iconSet iconSet="3Arrows" reverse="1">
        <cfvo type="percent" val="0"/>
        <cfvo type="num" val="1"/>
        <cfvo type="num" val="2"/>
      </iconSet>
    </cfRule>
  </conditionalFormatting>
  <conditionalFormatting sqref="AC6:AE6">
    <cfRule type="expression" dxfId="3548" priority="764">
      <formula>C6=0</formula>
    </cfRule>
    <cfRule type="iconSet" priority="765">
      <iconSet iconSet="3Arrows" reverse="1">
        <cfvo type="percent" val="0"/>
        <cfvo type="num" val="1"/>
        <cfvo type="num" val="2"/>
      </iconSet>
    </cfRule>
  </conditionalFormatting>
  <conditionalFormatting sqref="AC7:AE7">
    <cfRule type="expression" dxfId="3547" priority="762">
      <formula>C7=0</formula>
    </cfRule>
    <cfRule type="iconSet" priority="763">
      <iconSet iconSet="3Arrows" reverse="1">
        <cfvo type="percent" val="0"/>
        <cfvo type="num" val="1"/>
        <cfvo type="num" val="2"/>
      </iconSet>
    </cfRule>
  </conditionalFormatting>
  <conditionalFormatting sqref="AC8:AE8">
    <cfRule type="expression" dxfId="3546" priority="760">
      <formula>C8=0</formula>
    </cfRule>
    <cfRule type="iconSet" priority="761">
      <iconSet iconSet="3Arrows" reverse="1">
        <cfvo type="percent" val="0"/>
        <cfvo type="num" val="1"/>
        <cfvo type="num" val="2"/>
      </iconSet>
    </cfRule>
  </conditionalFormatting>
  <conditionalFormatting sqref="AC9:AE9">
    <cfRule type="expression" dxfId="3545" priority="758">
      <formula>C9=0</formula>
    </cfRule>
    <cfRule type="iconSet" priority="759">
      <iconSet iconSet="3Arrows" reverse="1">
        <cfvo type="percent" val="0"/>
        <cfvo type="num" val="1"/>
        <cfvo type="num" val="2"/>
      </iconSet>
    </cfRule>
  </conditionalFormatting>
  <conditionalFormatting sqref="AC10:AE10">
    <cfRule type="expression" dxfId="3544" priority="756">
      <formula>C10=0</formula>
    </cfRule>
    <cfRule type="iconSet" priority="757">
      <iconSet iconSet="3Arrows" reverse="1">
        <cfvo type="percent" val="0"/>
        <cfvo type="num" val="1"/>
        <cfvo type="num" val="2"/>
      </iconSet>
    </cfRule>
  </conditionalFormatting>
  <conditionalFormatting sqref="AC11:AE11">
    <cfRule type="expression" dxfId="3543" priority="754">
      <formula>C11=0</formula>
    </cfRule>
    <cfRule type="iconSet" priority="755">
      <iconSet iconSet="3Arrows" reverse="1">
        <cfvo type="percent" val="0"/>
        <cfvo type="num" val="1"/>
        <cfvo type="num" val="2"/>
      </iconSet>
    </cfRule>
  </conditionalFormatting>
  <conditionalFormatting sqref="AC12:AE12">
    <cfRule type="expression" dxfId="3542" priority="752">
      <formula>C12=0</formula>
    </cfRule>
    <cfRule type="iconSet" priority="753">
      <iconSet iconSet="3Arrows" reverse="1">
        <cfvo type="percent" val="0"/>
        <cfvo type="num" val="1"/>
        <cfvo type="num" val="2"/>
      </iconSet>
    </cfRule>
  </conditionalFormatting>
  <conditionalFormatting sqref="AC13:AE13">
    <cfRule type="expression" dxfId="3541" priority="750">
      <formula>C13=0</formula>
    </cfRule>
    <cfRule type="iconSet" priority="751">
      <iconSet iconSet="3Arrows" reverse="1">
        <cfvo type="percent" val="0"/>
        <cfvo type="num" val="1"/>
        <cfvo type="num" val="2"/>
      </iconSet>
    </cfRule>
  </conditionalFormatting>
  <conditionalFormatting sqref="AC14:AE14">
    <cfRule type="expression" dxfId="3540" priority="748">
      <formula>C14=0</formula>
    </cfRule>
    <cfRule type="iconSet" priority="749">
      <iconSet iconSet="3Arrows" reverse="1">
        <cfvo type="percent" val="0"/>
        <cfvo type="num" val="1"/>
        <cfvo type="num" val="2"/>
      </iconSet>
    </cfRule>
  </conditionalFormatting>
  <conditionalFormatting sqref="AC15:AE15">
    <cfRule type="expression" dxfId="3539" priority="746">
      <formula>C15=0</formula>
    </cfRule>
    <cfRule type="iconSet" priority="747">
      <iconSet iconSet="3Arrows" reverse="1">
        <cfvo type="percent" val="0"/>
        <cfvo type="num" val="1"/>
        <cfvo type="num" val="2"/>
      </iconSet>
    </cfRule>
  </conditionalFormatting>
  <conditionalFormatting sqref="AC16:AE16">
    <cfRule type="expression" dxfId="3538" priority="744">
      <formula>C16=0</formula>
    </cfRule>
    <cfRule type="iconSet" priority="745">
      <iconSet iconSet="3Arrows" reverse="1">
        <cfvo type="percent" val="0"/>
        <cfvo type="num" val="1"/>
        <cfvo type="num" val="2"/>
      </iconSet>
    </cfRule>
  </conditionalFormatting>
  <conditionalFormatting sqref="AC17:AE17">
    <cfRule type="expression" dxfId="3537" priority="742">
      <formula>C17=0</formula>
    </cfRule>
    <cfRule type="iconSet" priority="743">
      <iconSet iconSet="3Arrows" reverse="1">
        <cfvo type="percent" val="0"/>
        <cfvo type="num" val="1"/>
        <cfvo type="num" val="2"/>
      </iconSet>
    </cfRule>
  </conditionalFormatting>
  <conditionalFormatting sqref="AC18:AE18">
    <cfRule type="expression" dxfId="3536" priority="740">
      <formula>C18=0</formula>
    </cfRule>
    <cfRule type="iconSet" priority="741">
      <iconSet iconSet="3Arrows" reverse="1">
        <cfvo type="percent" val="0"/>
        <cfvo type="num" val="1"/>
        <cfvo type="num" val="2"/>
      </iconSet>
    </cfRule>
  </conditionalFormatting>
  <conditionalFormatting sqref="AC19:AE19">
    <cfRule type="expression" dxfId="3535" priority="738">
      <formula>C19=0</formula>
    </cfRule>
    <cfRule type="iconSet" priority="739">
      <iconSet iconSet="3Arrows" reverse="1">
        <cfvo type="percent" val="0"/>
        <cfvo type="num" val="1"/>
        <cfvo type="num" val="2"/>
      </iconSet>
    </cfRule>
  </conditionalFormatting>
  <conditionalFormatting sqref="AC20:AE20">
    <cfRule type="expression" dxfId="3534" priority="736">
      <formula>C20=0</formula>
    </cfRule>
    <cfRule type="iconSet" priority="737">
      <iconSet iconSet="3Arrows" reverse="1">
        <cfvo type="percent" val="0"/>
        <cfvo type="num" val="1"/>
        <cfvo type="num" val="2"/>
      </iconSet>
    </cfRule>
  </conditionalFormatting>
  <conditionalFormatting sqref="AC21:AE21">
    <cfRule type="expression" dxfId="3533" priority="734">
      <formula>C21=0</formula>
    </cfRule>
    <cfRule type="iconSet" priority="735">
      <iconSet iconSet="3Arrows" reverse="1">
        <cfvo type="percent" val="0"/>
        <cfvo type="num" val="1"/>
        <cfvo type="num" val="2"/>
      </iconSet>
    </cfRule>
  </conditionalFormatting>
  <conditionalFormatting sqref="AC22:AE22">
    <cfRule type="expression" dxfId="3532" priority="732">
      <formula>C22=0</formula>
    </cfRule>
    <cfRule type="iconSet" priority="733">
      <iconSet iconSet="3Arrows" reverse="1">
        <cfvo type="percent" val="0"/>
        <cfvo type="num" val="1"/>
        <cfvo type="num" val="2"/>
      </iconSet>
    </cfRule>
  </conditionalFormatting>
  <conditionalFormatting sqref="AC23:AE23">
    <cfRule type="expression" dxfId="3531" priority="730">
      <formula>C23=0</formula>
    </cfRule>
    <cfRule type="iconSet" priority="731">
      <iconSet iconSet="3Arrows" reverse="1">
        <cfvo type="percent" val="0"/>
        <cfvo type="num" val="1"/>
        <cfvo type="num" val="2"/>
      </iconSet>
    </cfRule>
  </conditionalFormatting>
  <conditionalFormatting sqref="AC24:AE24">
    <cfRule type="expression" dxfId="3530" priority="728">
      <formula>C24=0</formula>
    </cfRule>
    <cfRule type="iconSet" priority="729">
      <iconSet iconSet="3Arrows" reverse="1">
        <cfvo type="percent" val="0"/>
        <cfvo type="num" val="1"/>
        <cfvo type="num" val="2"/>
      </iconSet>
    </cfRule>
  </conditionalFormatting>
  <conditionalFormatting sqref="AC25:AE25">
    <cfRule type="expression" dxfId="3529" priority="726">
      <formula>C25=0</formula>
    </cfRule>
    <cfRule type="iconSet" priority="727">
      <iconSet iconSet="3Arrows" reverse="1">
        <cfvo type="percent" val="0"/>
        <cfvo type="num" val="1"/>
        <cfvo type="num" val="2"/>
      </iconSet>
    </cfRule>
  </conditionalFormatting>
  <conditionalFormatting sqref="AC26:AE26">
    <cfRule type="expression" dxfId="3528" priority="724">
      <formula>C26=0</formula>
    </cfRule>
    <cfRule type="iconSet" priority="725">
      <iconSet iconSet="3Arrows" reverse="1">
        <cfvo type="percent" val="0"/>
        <cfvo type="num" val="1"/>
        <cfvo type="num" val="2"/>
      </iconSet>
    </cfRule>
  </conditionalFormatting>
  <conditionalFormatting sqref="AC27:AE27">
    <cfRule type="expression" dxfId="3527" priority="722">
      <formula>C27=0</formula>
    </cfRule>
    <cfRule type="iconSet" priority="723">
      <iconSet iconSet="3Arrows" reverse="1">
        <cfvo type="percent" val="0"/>
        <cfvo type="num" val="1"/>
        <cfvo type="num" val="2"/>
      </iconSet>
    </cfRule>
  </conditionalFormatting>
  <conditionalFormatting sqref="AC28:AE28">
    <cfRule type="expression" dxfId="3526" priority="720">
      <formula>C28=0</formula>
    </cfRule>
    <cfRule type="iconSet" priority="721">
      <iconSet iconSet="3Arrows" reverse="1">
        <cfvo type="percent" val="0"/>
        <cfvo type="num" val="1"/>
        <cfvo type="num" val="2"/>
      </iconSet>
    </cfRule>
  </conditionalFormatting>
  <conditionalFormatting sqref="AC29:AE29">
    <cfRule type="expression" dxfId="3525" priority="718">
      <formula>C29=0</formula>
    </cfRule>
    <cfRule type="iconSet" priority="719">
      <iconSet iconSet="3Arrows" reverse="1">
        <cfvo type="percent" val="0"/>
        <cfvo type="num" val="1"/>
        <cfvo type="num" val="2"/>
      </iconSet>
    </cfRule>
  </conditionalFormatting>
  <conditionalFormatting sqref="AC5:AE29">
    <cfRule type="containsErrors" dxfId="3524" priority="717">
      <formula>ISERROR(AC5)</formula>
    </cfRule>
  </conditionalFormatting>
  <conditionalFormatting sqref="M5:M29">
    <cfRule type="expression" dxfId="3523" priority="716">
      <formula>$C$5=0</formula>
    </cfRule>
  </conditionalFormatting>
  <conditionalFormatting sqref="M6">
    <cfRule type="expression" dxfId="3522" priority="715">
      <formula>$C$6=0</formula>
    </cfRule>
  </conditionalFormatting>
  <conditionalFormatting sqref="M7">
    <cfRule type="expression" dxfId="3521" priority="714">
      <formula>$C$7=0</formula>
    </cfRule>
  </conditionalFormatting>
  <conditionalFormatting sqref="M8">
    <cfRule type="expression" dxfId="3520" priority="713">
      <formula>$C$8=0</formula>
    </cfRule>
  </conditionalFormatting>
  <conditionalFormatting sqref="M9">
    <cfRule type="expression" dxfId="3519" priority="712">
      <formula>$C$9=0</formula>
    </cfRule>
  </conditionalFormatting>
  <conditionalFormatting sqref="M10">
    <cfRule type="expression" dxfId="3518" priority="711">
      <formula>$C$10=0</formula>
    </cfRule>
  </conditionalFormatting>
  <conditionalFormatting sqref="M11">
    <cfRule type="expression" dxfId="3517" priority="710">
      <formula>$C$11=0</formula>
    </cfRule>
  </conditionalFormatting>
  <conditionalFormatting sqref="M12">
    <cfRule type="expression" dxfId="3516" priority="709">
      <formula>$C$12=0</formula>
    </cfRule>
  </conditionalFormatting>
  <conditionalFormatting sqref="M13">
    <cfRule type="expression" dxfId="3515" priority="708">
      <formula>$C$13=0</formula>
    </cfRule>
  </conditionalFormatting>
  <conditionalFormatting sqref="M14">
    <cfRule type="expression" dxfId="3514" priority="707">
      <formula>$C$14=0</formula>
    </cfRule>
  </conditionalFormatting>
  <conditionalFormatting sqref="M15">
    <cfRule type="expression" dxfId="3513" priority="706">
      <formula>$C$15=0</formula>
    </cfRule>
  </conditionalFormatting>
  <conditionalFormatting sqref="M16">
    <cfRule type="expression" dxfId="3512" priority="705">
      <formula>$C$16=0</formula>
    </cfRule>
  </conditionalFormatting>
  <conditionalFormatting sqref="M17">
    <cfRule type="expression" dxfId="3511" priority="704">
      <formula>$C$17=0</formula>
    </cfRule>
  </conditionalFormatting>
  <conditionalFormatting sqref="M18">
    <cfRule type="expression" dxfId="3510" priority="703">
      <formula>$C$18=0</formula>
    </cfRule>
  </conditionalFormatting>
  <conditionalFormatting sqref="M19">
    <cfRule type="expression" dxfId="3509" priority="702">
      <formula>$C$19=0</formula>
    </cfRule>
  </conditionalFormatting>
  <conditionalFormatting sqref="M20">
    <cfRule type="expression" dxfId="3508" priority="701">
      <formula>$C$20=0</formula>
    </cfRule>
  </conditionalFormatting>
  <conditionalFormatting sqref="M21">
    <cfRule type="expression" dxfId="3507" priority="700">
      <formula>$C$21=0</formula>
    </cfRule>
  </conditionalFormatting>
  <conditionalFormatting sqref="M22">
    <cfRule type="expression" dxfId="3506" priority="699">
      <formula>$C$22=0</formula>
    </cfRule>
  </conditionalFormatting>
  <conditionalFormatting sqref="M23">
    <cfRule type="expression" dxfId="3505" priority="698">
      <formula>$C$23=0</formula>
    </cfRule>
  </conditionalFormatting>
  <conditionalFormatting sqref="M24">
    <cfRule type="expression" dxfId="3504" priority="697">
      <formula>$C$24=0</formula>
    </cfRule>
  </conditionalFormatting>
  <conditionalFormatting sqref="M25">
    <cfRule type="expression" dxfId="3503" priority="696">
      <formula>$C$25=0</formula>
    </cfRule>
  </conditionalFormatting>
  <conditionalFormatting sqref="M26">
    <cfRule type="expression" dxfId="3502" priority="695">
      <formula>$C$26=0</formula>
    </cfRule>
  </conditionalFormatting>
  <conditionalFormatting sqref="M27">
    <cfRule type="expression" dxfId="3501" priority="694">
      <formula>$C$27=0</formula>
    </cfRule>
  </conditionalFormatting>
  <conditionalFormatting sqref="M28">
    <cfRule type="expression" dxfId="3500" priority="693">
      <formula>$C$28=0</formula>
    </cfRule>
  </conditionalFormatting>
  <conditionalFormatting sqref="M29">
    <cfRule type="expression" dxfId="3499" priority="692">
      <formula>$C$29=0</formula>
    </cfRule>
  </conditionalFormatting>
  <conditionalFormatting sqref="M5:M29">
    <cfRule type="expression" dxfId="3498" priority="691">
      <formula>$C$5=0</formula>
    </cfRule>
  </conditionalFormatting>
  <conditionalFormatting sqref="M6">
    <cfRule type="expression" dxfId="3497" priority="690">
      <formula>$C$6=0</formula>
    </cfRule>
  </conditionalFormatting>
  <conditionalFormatting sqref="M7">
    <cfRule type="expression" dxfId="3496" priority="689">
      <formula>$C$7=0</formula>
    </cfRule>
  </conditionalFormatting>
  <conditionalFormatting sqref="M8">
    <cfRule type="expression" dxfId="3495" priority="688">
      <formula>$C$8=0</formula>
    </cfRule>
  </conditionalFormatting>
  <conditionalFormatting sqref="M9">
    <cfRule type="expression" dxfId="3494" priority="687">
      <formula>$C$9=0</formula>
    </cfRule>
  </conditionalFormatting>
  <conditionalFormatting sqref="M10">
    <cfRule type="expression" dxfId="3493" priority="686">
      <formula>$C$10=0</formula>
    </cfRule>
  </conditionalFormatting>
  <conditionalFormatting sqref="M11">
    <cfRule type="expression" dxfId="3492" priority="685">
      <formula>$C$11=0</formula>
    </cfRule>
  </conditionalFormatting>
  <conditionalFormatting sqref="M12">
    <cfRule type="expression" dxfId="3491" priority="684">
      <formula>$C$12=0</formula>
    </cfRule>
  </conditionalFormatting>
  <conditionalFormatting sqref="M13">
    <cfRule type="expression" dxfId="3490" priority="683">
      <formula>$C$13=0</formula>
    </cfRule>
  </conditionalFormatting>
  <conditionalFormatting sqref="M14">
    <cfRule type="expression" dxfId="3489" priority="682">
      <formula>$C$14=0</formula>
    </cfRule>
  </conditionalFormatting>
  <conditionalFormatting sqref="M15">
    <cfRule type="expression" dxfId="3488" priority="681">
      <formula>$C$15=0</formula>
    </cfRule>
  </conditionalFormatting>
  <conditionalFormatting sqref="M16">
    <cfRule type="expression" dxfId="3487" priority="680">
      <formula>$C$16=0</formula>
    </cfRule>
  </conditionalFormatting>
  <conditionalFormatting sqref="M17">
    <cfRule type="expression" dxfId="3486" priority="679">
      <formula>$C$17=0</formula>
    </cfRule>
  </conditionalFormatting>
  <conditionalFormatting sqref="M18">
    <cfRule type="expression" dxfId="3485" priority="678">
      <formula>$C$18=0</formula>
    </cfRule>
  </conditionalFormatting>
  <conditionalFormatting sqref="M19">
    <cfRule type="expression" dxfId="3484" priority="677">
      <formula>$C$19=0</formula>
    </cfRule>
  </conditionalFormatting>
  <conditionalFormatting sqref="M20">
    <cfRule type="expression" dxfId="3483" priority="676">
      <formula>$C$20=0</formula>
    </cfRule>
  </conditionalFormatting>
  <conditionalFormatting sqref="M21">
    <cfRule type="expression" dxfId="3482" priority="675">
      <formula>$C$21=0</formula>
    </cfRule>
  </conditionalFormatting>
  <conditionalFormatting sqref="M22">
    <cfRule type="expression" dxfId="3481" priority="674">
      <formula>$C$22=0</formula>
    </cfRule>
  </conditionalFormatting>
  <conditionalFormatting sqref="M23">
    <cfRule type="expression" dxfId="3480" priority="673">
      <formula>$C$23=0</formula>
    </cfRule>
  </conditionalFormatting>
  <conditionalFormatting sqref="M24">
    <cfRule type="expression" dxfId="3479" priority="672">
      <formula>$C$24=0</formula>
    </cfRule>
  </conditionalFormatting>
  <conditionalFormatting sqref="M25">
    <cfRule type="expression" dxfId="3478" priority="671">
      <formula>$C$25=0</formula>
    </cfRule>
  </conditionalFormatting>
  <conditionalFormatting sqref="M26">
    <cfRule type="expression" dxfId="3477" priority="670">
      <formula>$C$26=0</formula>
    </cfRule>
  </conditionalFormatting>
  <conditionalFormatting sqref="M27">
    <cfRule type="expression" dxfId="3476" priority="669">
      <formula>$C$27=0</formula>
    </cfRule>
  </conditionalFormatting>
  <conditionalFormatting sqref="M28">
    <cfRule type="expression" dxfId="3475" priority="668">
      <formula>$C$28=0</formula>
    </cfRule>
  </conditionalFormatting>
  <conditionalFormatting sqref="M29">
    <cfRule type="expression" dxfId="3474" priority="667">
      <formula>$C$29=0</formula>
    </cfRule>
  </conditionalFormatting>
  <conditionalFormatting sqref="M5:M29">
    <cfRule type="expression" dxfId="3473" priority="666">
      <formula>$C$5=0</formula>
    </cfRule>
  </conditionalFormatting>
  <conditionalFormatting sqref="M6">
    <cfRule type="expression" dxfId="3472" priority="665">
      <formula>$C$6=0</formula>
    </cfRule>
  </conditionalFormatting>
  <conditionalFormatting sqref="M7">
    <cfRule type="expression" dxfId="3471" priority="664">
      <formula>$C$7=0</formula>
    </cfRule>
  </conditionalFormatting>
  <conditionalFormatting sqref="M8">
    <cfRule type="expression" dxfId="3470" priority="663">
      <formula>$C$8=0</formula>
    </cfRule>
  </conditionalFormatting>
  <conditionalFormatting sqref="M9">
    <cfRule type="expression" dxfId="3469" priority="662">
      <formula>$C$9=0</formula>
    </cfRule>
  </conditionalFormatting>
  <conditionalFormatting sqref="M10">
    <cfRule type="expression" dxfId="3468" priority="661">
      <formula>$C$10=0</formula>
    </cfRule>
  </conditionalFormatting>
  <conditionalFormatting sqref="M11">
    <cfRule type="expression" dxfId="3467" priority="660">
      <formula>$C$11=0</formula>
    </cfRule>
  </conditionalFormatting>
  <conditionalFormatting sqref="M12">
    <cfRule type="expression" dxfId="3466" priority="659">
      <formula>$C$12=0</formula>
    </cfRule>
  </conditionalFormatting>
  <conditionalFormatting sqref="M13">
    <cfRule type="expression" dxfId="3465" priority="658">
      <formula>$C$13=0</formula>
    </cfRule>
  </conditionalFormatting>
  <conditionalFormatting sqref="M14">
    <cfRule type="expression" dxfId="3464" priority="657">
      <formula>$C$14=0</formula>
    </cfRule>
  </conditionalFormatting>
  <conditionalFormatting sqref="M15">
    <cfRule type="expression" dxfId="3463" priority="656">
      <formula>$C$15=0</formula>
    </cfRule>
  </conditionalFormatting>
  <conditionalFormatting sqref="M16">
    <cfRule type="expression" dxfId="3462" priority="655">
      <formula>$C$16=0</formula>
    </cfRule>
  </conditionalFormatting>
  <conditionalFormatting sqref="M17">
    <cfRule type="expression" dxfId="3461" priority="654">
      <formula>$C$17=0</formula>
    </cfRule>
  </conditionalFormatting>
  <conditionalFormatting sqref="M18">
    <cfRule type="expression" dxfId="3460" priority="653">
      <formula>$C$18=0</formula>
    </cfRule>
  </conditionalFormatting>
  <conditionalFormatting sqref="M19">
    <cfRule type="expression" dxfId="3459" priority="652">
      <formula>$C$19=0</formula>
    </cfRule>
  </conditionalFormatting>
  <conditionalFormatting sqref="M20">
    <cfRule type="expression" dxfId="3458" priority="651">
      <formula>$C$20=0</formula>
    </cfRule>
  </conditionalFormatting>
  <conditionalFormatting sqref="M21">
    <cfRule type="expression" dxfId="3457" priority="650">
      <formula>$C$21=0</formula>
    </cfRule>
  </conditionalFormatting>
  <conditionalFormatting sqref="M22">
    <cfRule type="expression" dxfId="3456" priority="649">
      <formula>$C$22=0</formula>
    </cfRule>
  </conditionalFormatting>
  <conditionalFormatting sqref="M23">
    <cfRule type="expression" dxfId="3455" priority="648">
      <formula>$C$23=0</formula>
    </cfRule>
  </conditionalFormatting>
  <conditionalFormatting sqref="M24">
    <cfRule type="expression" dxfId="3454" priority="647">
      <formula>$C$24=0</formula>
    </cfRule>
  </conditionalFormatting>
  <conditionalFormatting sqref="M25">
    <cfRule type="expression" dxfId="3453" priority="646">
      <formula>$C$25=0</formula>
    </cfRule>
  </conditionalFormatting>
  <conditionalFormatting sqref="M26">
    <cfRule type="expression" dxfId="3452" priority="645">
      <formula>$C$26=0</formula>
    </cfRule>
  </conditionalFormatting>
  <conditionalFormatting sqref="M27">
    <cfRule type="expression" dxfId="3451" priority="644">
      <formula>$C$27=0</formula>
    </cfRule>
  </conditionalFormatting>
  <conditionalFormatting sqref="M28">
    <cfRule type="expression" dxfId="3450" priority="643">
      <formula>$C$28=0</formula>
    </cfRule>
  </conditionalFormatting>
  <conditionalFormatting sqref="M29">
    <cfRule type="expression" dxfId="3449" priority="642">
      <formula>$C$29=0</formula>
    </cfRule>
  </conditionalFormatting>
  <conditionalFormatting sqref="M5:M29">
    <cfRule type="expression" dxfId="3448" priority="641">
      <formula>$C$5=0</formula>
    </cfRule>
  </conditionalFormatting>
  <conditionalFormatting sqref="M6">
    <cfRule type="expression" dxfId="3447" priority="640">
      <formula>$C$6=0</formula>
    </cfRule>
  </conditionalFormatting>
  <conditionalFormatting sqref="M7">
    <cfRule type="expression" dxfId="3446" priority="639">
      <formula>$C$7=0</formula>
    </cfRule>
  </conditionalFormatting>
  <conditionalFormatting sqref="M8">
    <cfRule type="expression" dxfId="3445" priority="638">
      <formula>$C$8=0</formula>
    </cfRule>
  </conditionalFormatting>
  <conditionalFormatting sqref="M9">
    <cfRule type="expression" dxfId="3444" priority="637">
      <formula>$C$9=0</formula>
    </cfRule>
  </conditionalFormatting>
  <conditionalFormatting sqref="M10">
    <cfRule type="expression" dxfId="3443" priority="636">
      <formula>$C$10=0</formula>
    </cfRule>
  </conditionalFormatting>
  <conditionalFormatting sqref="M11">
    <cfRule type="expression" dxfId="3442" priority="635">
      <formula>$C$11=0</formula>
    </cfRule>
  </conditionalFormatting>
  <conditionalFormatting sqref="M12">
    <cfRule type="expression" dxfId="3441" priority="634">
      <formula>$C$12=0</formula>
    </cfRule>
  </conditionalFormatting>
  <conditionalFormatting sqref="M13">
    <cfRule type="expression" dxfId="3440" priority="633">
      <formula>$C$13=0</formula>
    </cfRule>
  </conditionalFormatting>
  <conditionalFormatting sqref="M14">
    <cfRule type="expression" dxfId="3439" priority="632">
      <formula>$C$14=0</formula>
    </cfRule>
  </conditionalFormatting>
  <conditionalFormatting sqref="M15">
    <cfRule type="expression" dxfId="3438" priority="631">
      <formula>$C$15=0</formula>
    </cfRule>
  </conditionalFormatting>
  <conditionalFormatting sqref="M16">
    <cfRule type="expression" dxfId="3437" priority="630">
      <formula>$C$16=0</formula>
    </cfRule>
  </conditionalFormatting>
  <conditionalFormatting sqref="M17">
    <cfRule type="expression" dxfId="3436" priority="629">
      <formula>$C$17=0</formula>
    </cfRule>
  </conditionalFormatting>
  <conditionalFormatting sqref="M18">
    <cfRule type="expression" dxfId="3435" priority="628">
      <formula>$C$18=0</formula>
    </cfRule>
  </conditionalFormatting>
  <conditionalFormatting sqref="M19">
    <cfRule type="expression" dxfId="3434" priority="627">
      <formula>$C$19=0</formula>
    </cfRule>
  </conditionalFormatting>
  <conditionalFormatting sqref="M20">
    <cfRule type="expression" dxfId="3433" priority="626">
      <formula>$C$20=0</formula>
    </cfRule>
  </conditionalFormatting>
  <conditionalFormatting sqref="M21">
    <cfRule type="expression" dxfId="3432" priority="625">
      <formula>$C$21=0</formula>
    </cfRule>
  </conditionalFormatting>
  <conditionalFormatting sqref="M22">
    <cfRule type="expression" dxfId="3431" priority="624">
      <formula>$C$22=0</formula>
    </cfRule>
  </conditionalFormatting>
  <conditionalFormatting sqref="M23">
    <cfRule type="expression" dxfId="3430" priority="623">
      <formula>$C$23=0</formula>
    </cfRule>
  </conditionalFormatting>
  <conditionalFormatting sqref="M24">
    <cfRule type="expression" dxfId="3429" priority="622">
      <formula>$C$24=0</formula>
    </cfRule>
  </conditionalFormatting>
  <conditionalFormatting sqref="M25">
    <cfRule type="expression" dxfId="3428" priority="621">
      <formula>$C$25=0</formula>
    </cfRule>
  </conditionalFormatting>
  <conditionalFormatting sqref="M26">
    <cfRule type="expression" dxfId="3427" priority="620">
      <formula>$C$26=0</formula>
    </cfRule>
  </conditionalFormatting>
  <conditionalFormatting sqref="M27">
    <cfRule type="expression" dxfId="3426" priority="619">
      <formula>$C$27=0</formula>
    </cfRule>
  </conditionalFormatting>
  <conditionalFormatting sqref="M28">
    <cfRule type="expression" dxfId="3425" priority="618">
      <formula>$C$28=0</formula>
    </cfRule>
  </conditionalFormatting>
  <conditionalFormatting sqref="M29">
    <cfRule type="expression" dxfId="3424" priority="617">
      <formula>$C$29=0</formula>
    </cfRule>
  </conditionalFormatting>
  <conditionalFormatting sqref="M5:M29">
    <cfRule type="expression" dxfId="3423" priority="616">
      <formula>$C$5=0</formula>
    </cfRule>
  </conditionalFormatting>
  <conditionalFormatting sqref="M6">
    <cfRule type="expression" dxfId="3422" priority="615">
      <formula>$C$6=0</formula>
    </cfRule>
  </conditionalFormatting>
  <conditionalFormatting sqref="M7">
    <cfRule type="expression" dxfId="3421" priority="614">
      <formula>$C$7=0</formula>
    </cfRule>
  </conditionalFormatting>
  <conditionalFormatting sqref="M8">
    <cfRule type="expression" dxfId="3420" priority="613">
      <formula>$C$8=0</formula>
    </cfRule>
  </conditionalFormatting>
  <conditionalFormatting sqref="M9">
    <cfRule type="expression" dxfId="3419" priority="612">
      <formula>$C$9=0</formula>
    </cfRule>
  </conditionalFormatting>
  <conditionalFormatting sqref="M10">
    <cfRule type="expression" dxfId="3418" priority="611">
      <formula>$C$10=0</formula>
    </cfRule>
  </conditionalFormatting>
  <conditionalFormatting sqref="M11">
    <cfRule type="expression" dxfId="3417" priority="610">
      <formula>$C$11=0</formula>
    </cfRule>
  </conditionalFormatting>
  <conditionalFormatting sqref="M12">
    <cfRule type="expression" dxfId="3416" priority="609">
      <formula>$C$12=0</formula>
    </cfRule>
  </conditionalFormatting>
  <conditionalFormatting sqref="M13">
    <cfRule type="expression" dxfId="3415" priority="608">
      <formula>$C$13=0</formula>
    </cfRule>
  </conditionalFormatting>
  <conditionalFormatting sqref="M14">
    <cfRule type="expression" dxfId="3414" priority="607">
      <formula>$C$14=0</formula>
    </cfRule>
  </conditionalFormatting>
  <conditionalFormatting sqref="M15">
    <cfRule type="expression" dxfId="3413" priority="606">
      <formula>$C$15=0</formula>
    </cfRule>
  </conditionalFormatting>
  <conditionalFormatting sqref="M16">
    <cfRule type="expression" dxfId="3412" priority="605">
      <formula>$C$16=0</formula>
    </cfRule>
  </conditionalFormatting>
  <conditionalFormatting sqref="M17">
    <cfRule type="expression" dxfId="3411" priority="604">
      <formula>$C$17=0</formula>
    </cfRule>
  </conditionalFormatting>
  <conditionalFormatting sqref="M18">
    <cfRule type="expression" dxfId="3410" priority="603">
      <formula>$C$18=0</formula>
    </cfRule>
  </conditionalFormatting>
  <conditionalFormatting sqref="M19">
    <cfRule type="expression" dxfId="3409" priority="602">
      <formula>$C$19=0</formula>
    </cfRule>
  </conditionalFormatting>
  <conditionalFormatting sqref="M20">
    <cfRule type="expression" dxfId="3408" priority="601">
      <formula>$C$20=0</formula>
    </cfRule>
  </conditionalFormatting>
  <conditionalFormatting sqref="M21">
    <cfRule type="expression" dxfId="3407" priority="600">
      <formula>$C$21=0</formula>
    </cfRule>
  </conditionalFormatting>
  <conditionalFormatting sqref="M22">
    <cfRule type="expression" dxfId="3406" priority="599">
      <formula>$C$22=0</formula>
    </cfRule>
  </conditionalFormatting>
  <conditionalFormatting sqref="M23">
    <cfRule type="expression" dxfId="3405" priority="598">
      <formula>$C$23=0</formula>
    </cfRule>
  </conditionalFormatting>
  <conditionalFormatting sqref="M24">
    <cfRule type="expression" dxfId="3404" priority="597">
      <formula>$C$24=0</formula>
    </cfRule>
  </conditionalFormatting>
  <conditionalFormatting sqref="M25">
    <cfRule type="expression" dxfId="3403" priority="596">
      <formula>$C$25=0</formula>
    </cfRule>
  </conditionalFormatting>
  <conditionalFormatting sqref="M26">
    <cfRule type="expression" dxfId="3402" priority="595">
      <formula>$C$26=0</formula>
    </cfRule>
  </conditionalFormatting>
  <conditionalFormatting sqref="M27">
    <cfRule type="expression" dxfId="3401" priority="594">
      <formula>$C$27=0</formula>
    </cfRule>
  </conditionalFormatting>
  <conditionalFormatting sqref="M28">
    <cfRule type="expression" dxfId="3400" priority="593">
      <formula>$C$28=0</formula>
    </cfRule>
  </conditionalFormatting>
  <conditionalFormatting sqref="M29">
    <cfRule type="expression" dxfId="3399" priority="592">
      <formula>$C$29=0</formula>
    </cfRule>
  </conditionalFormatting>
  <conditionalFormatting sqref="M5:M29">
    <cfRule type="expression" dxfId="3398" priority="591">
      <formula>$C$5=0</formula>
    </cfRule>
  </conditionalFormatting>
  <conditionalFormatting sqref="M6">
    <cfRule type="expression" dxfId="3397" priority="590">
      <formula>$C$6=0</formula>
    </cfRule>
  </conditionalFormatting>
  <conditionalFormatting sqref="M7">
    <cfRule type="expression" dxfId="3396" priority="589">
      <formula>$C$7=0</formula>
    </cfRule>
  </conditionalFormatting>
  <conditionalFormatting sqref="M8">
    <cfRule type="expression" dxfId="3395" priority="588">
      <formula>$C$8=0</formula>
    </cfRule>
  </conditionalFormatting>
  <conditionalFormatting sqref="M9">
    <cfRule type="expression" dxfId="3394" priority="587">
      <formula>$C$9=0</formula>
    </cfRule>
  </conditionalFormatting>
  <conditionalFormatting sqref="M10">
    <cfRule type="expression" dxfId="3393" priority="586">
      <formula>$C$10=0</formula>
    </cfRule>
  </conditionalFormatting>
  <conditionalFormatting sqref="M11">
    <cfRule type="expression" dxfId="3392" priority="585">
      <formula>$C$11=0</formula>
    </cfRule>
  </conditionalFormatting>
  <conditionalFormatting sqref="M12">
    <cfRule type="expression" dxfId="3391" priority="584">
      <formula>$C$12=0</formula>
    </cfRule>
  </conditionalFormatting>
  <conditionalFormatting sqref="M13">
    <cfRule type="expression" dxfId="3390" priority="583">
      <formula>$C$13=0</formula>
    </cfRule>
  </conditionalFormatting>
  <conditionalFormatting sqref="M14">
    <cfRule type="expression" dxfId="3389" priority="582">
      <formula>$C$14=0</formula>
    </cfRule>
  </conditionalFormatting>
  <conditionalFormatting sqref="M15">
    <cfRule type="expression" dxfId="3388" priority="581">
      <formula>$C$15=0</formula>
    </cfRule>
  </conditionalFormatting>
  <conditionalFormatting sqref="M16">
    <cfRule type="expression" dxfId="3387" priority="580">
      <formula>$C$16=0</formula>
    </cfRule>
  </conditionalFormatting>
  <conditionalFormatting sqref="M17">
    <cfRule type="expression" dxfId="3386" priority="579">
      <formula>$C$17=0</formula>
    </cfRule>
  </conditionalFormatting>
  <conditionalFormatting sqref="M18">
    <cfRule type="expression" dxfId="3385" priority="578">
      <formula>$C$18=0</formula>
    </cfRule>
  </conditionalFormatting>
  <conditionalFormatting sqref="M19">
    <cfRule type="expression" dxfId="3384" priority="577">
      <formula>$C$19=0</formula>
    </cfRule>
  </conditionalFormatting>
  <conditionalFormatting sqref="M20">
    <cfRule type="expression" dxfId="3383" priority="576">
      <formula>$C$20=0</formula>
    </cfRule>
  </conditionalFormatting>
  <conditionalFormatting sqref="M21">
    <cfRule type="expression" dxfId="3382" priority="575">
      <formula>$C$21=0</formula>
    </cfRule>
  </conditionalFormatting>
  <conditionalFormatting sqref="M22">
    <cfRule type="expression" dxfId="3381" priority="574">
      <formula>$C$22=0</formula>
    </cfRule>
  </conditionalFormatting>
  <conditionalFormatting sqref="M23">
    <cfRule type="expression" dxfId="3380" priority="573">
      <formula>$C$23=0</formula>
    </cfRule>
  </conditionalFormatting>
  <conditionalFormatting sqref="M24">
    <cfRule type="expression" dxfId="3379" priority="572">
      <formula>$C$24=0</formula>
    </cfRule>
  </conditionalFormatting>
  <conditionalFormatting sqref="M25">
    <cfRule type="expression" dxfId="3378" priority="571">
      <formula>$C$25=0</formula>
    </cfRule>
  </conditionalFormatting>
  <conditionalFormatting sqref="M26">
    <cfRule type="expression" dxfId="3377" priority="570">
      <formula>$C$26=0</formula>
    </cfRule>
  </conditionalFormatting>
  <conditionalFormatting sqref="M27">
    <cfRule type="expression" dxfId="3376" priority="569">
      <formula>$C$27=0</formula>
    </cfRule>
  </conditionalFormatting>
  <conditionalFormatting sqref="M28">
    <cfRule type="expression" dxfId="3375" priority="568">
      <formula>$C$28=0</formula>
    </cfRule>
  </conditionalFormatting>
  <conditionalFormatting sqref="M29">
    <cfRule type="expression" dxfId="3374" priority="567">
      <formula>$C$29=0</formula>
    </cfRule>
  </conditionalFormatting>
  <conditionalFormatting sqref="M5:M29">
    <cfRule type="expression" dxfId="3373" priority="566">
      <formula>$C$5=0</formula>
    </cfRule>
  </conditionalFormatting>
  <conditionalFormatting sqref="M5:M29">
    <cfRule type="expression" dxfId="3372" priority="565">
      <formula>$C$6=0</formula>
    </cfRule>
  </conditionalFormatting>
  <conditionalFormatting sqref="M7:M11">
    <cfRule type="expression" dxfId="3371" priority="564">
      <formula>$C$7=0</formula>
    </cfRule>
  </conditionalFormatting>
  <conditionalFormatting sqref="M8">
    <cfRule type="expression" dxfId="3370" priority="563">
      <formula>$C$8=0</formula>
    </cfRule>
  </conditionalFormatting>
  <conditionalFormatting sqref="M9">
    <cfRule type="expression" dxfId="3369" priority="562">
      <formula>$C$9=0</formula>
    </cfRule>
  </conditionalFormatting>
  <conditionalFormatting sqref="M10">
    <cfRule type="expression" dxfId="3368" priority="561">
      <formula>$C$10=0</formula>
    </cfRule>
  </conditionalFormatting>
  <conditionalFormatting sqref="M11">
    <cfRule type="expression" dxfId="3367" priority="560">
      <formula>$C$11=0</formula>
    </cfRule>
  </conditionalFormatting>
  <conditionalFormatting sqref="M12:M29">
    <cfRule type="expression" dxfId="3366" priority="559">
      <formula>$C$12=0</formula>
    </cfRule>
  </conditionalFormatting>
  <conditionalFormatting sqref="M13">
    <cfRule type="expression" dxfId="3365" priority="558">
      <formula>$C$13=0</formula>
    </cfRule>
  </conditionalFormatting>
  <conditionalFormatting sqref="M14">
    <cfRule type="expression" dxfId="3364" priority="557">
      <formula>$C$14=0</formula>
    </cfRule>
  </conditionalFormatting>
  <conditionalFormatting sqref="M15">
    <cfRule type="expression" dxfId="3363" priority="556">
      <formula>$C$15=0</formula>
    </cfRule>
  </conditionalFormatting>
  <conditionalFormatting sqref="M16">
    <cfRule type="expression" dxfId="3362" priority="555">
      <formula>$C$16=0</formula>
    </cfRule>
  </conditionalFormatting>
  <conditionalFormatting sqref="M17">
    <cfRule type="expression" dxfId="3361" priority="554">
      <formula>$C$17=0</formula>
    </cfRule>
  </conditionalFormatting>
  <conditionalFormatting sqref="M18:M29">
    <cfRule type="expression" dxfId="3360" priority="553">
      <formula>$C$18=0</formula>
    </cfRule>
  </conditionalFormatting>
  <conditionalFormatting sqref="M19">
    <cfRule type="expression" dxfId="3359" priority="552">
      <formula>$C$19=0</formula>
    </cfRule>
  </conditionalFormatting>
  <conditionalFormatting sqref="M20">
    <cfRule type="expression" dxfId="3358" priority="551">
      <formula>$C$20=0</formula>
    </cfRule>
  </conditionalFormatting>
  <conditionalFormatting sqref="M21">
    <cfRule type="expression" dxfId="3357" priority="550">
      <formula>$C$21=0</formula>
    </cfRule>
  </conditionalFormatting>
  <conditionalFormatting sqref="M22">
    <cfRule type="expression" dxfId="3356" priority="549">
      <formula>$C$22=0</formula>
    </cfRule>
  </conditionalFormatting>
  <conditionalFormatting sqref="M23">
    <cfRule type="expression" dxfId="3355" priority="548">
      <formula>$C$23=0</formula>
    </cfRule>
  </conditionalFormatting>
  <conditionalFormatting sqref="M24">
    <cfRule type="expression" dxfId="3354" priority="547">
      <formula>$C$24=0</formula>
    </cfRule>
  </conditionalFormatting>
  <conditionalFormatting sqref="M25">
    <cfRule type="expression" dxfId="3353" priority="546">
      <formula>$C$25=0</formula>
    </cfRule>
  </conditionalFormatting>
  <conditionalFormatting sqref="M26">
    <cfRule type="expression" dxfId="3352" priority="545">
      <formula>$C$26=0</formula>
    </cfRule>
  </conditionalFormatting>
  <conditionalFormatting sqref="M27">
    <cfRule type="expression" dxfId="3351" priority="544">
      <formula>$C$27=0</formula>
    </cfRule>
  </conditionalFormatting>
  <conditionalFormatting sqref="M28">
    <cfRule type="expression" dxfId="3350" priority="543">
      <formula>$C$28=0</formula>
    </cfRule>
  </conditionalFormatting>
  <conditionalFormatting sqref="M29">
    <cfRule type="expression" dxfId="3349" priority="542">
      <formula>$C$29=0</formula>
    </cfRule>
  </conditionalFormatting>
  <conditionalFormatting sqref="M12:M29">
    <cfRule type="expression" dxfId="3348" priority="541">
      <formula>$C$5=0</formula>
    </cfRule>
  </conditionalFormatting>
  <conditionalFormatting sqref="M12:M29">
    <cfRule type="expression" dxfId="3347" priority="540">
      <formula>$C$6=0</formula>
    </cfRule>
  </conditionalFormatting>
  <conditionalFormatting sqref="M12:M29">
    <cfRule type="expression" dxfId="3346" priority="539">
      <formula>$C$7=0</formula>
    </cfRule>
  </conditionalFormatting>
  <conditionalFormatting sqref="M12:M29">
    <cfRule type="expression" dxfId="3345" priority="538">
      <formula>$C$11=0</formula>
    </cfRule>
  </conditionalFormatting>
  <conditionalFormatting sqref="AB5:AB29">
    <cfRule type="expression" dxfId="3344" priority="537">
      <formula>$C$5=0</formula>
    </cfRule>
  </conditionalFormatting>
  <conditionalFormatting sqref="AB6">
    <cfRule type="expression" dxfId="3343" priority="536">
      <formula>$C$6=0</formula>
    </cfRule>
  </conditionalFormatting>
  <conditionalFormatting sqref="AB7">
    <cfRule type="expression" dxfId="3342" priority="535">
      <formula>$C$7=0</formula>
    </cfRule>
  </conditionalFormatting>
  <conditionalFormatting sqref="AB8">
    <cfRule type="expression" dxfId="3341" priority="534">
      <formula>$C$8=0</formula>
    </cfRule>
  </conditionalFormatting>
  <conditionalFormatting sqref="AB9">
    <cfRule type="expression" dxfId="3340" priority="533">
      <formula>$C$9=0</formula>
    </cfRule>
  </conditionalFormatting>
  <conditionalFormatting sqref="AB10">
    <cfRule type="expression" dxfId="3339" priority="532">
      <formula>$C$10=0</formula>
    </cfRule>
  </conditionalFormatting>
  <conditionalFormatting sqref="AB11">
    <cfRule type="expression" dxfId="3338" priority="531">
      <formula>$C$11=0</formula>
    </cfRule>
  </conditionalFormatting>
  <conditionalFormatting sqref="AB12">
    <cfRule type="expression" dxfId="3337" priority="530">
      <formula>$C$12=0</formula>
    </cfRule>
  </conditionalFormatting>
  <conditionalFormatting sqref="AB13">
    <cfRule type="expression" dxfId="3336" priority="529">
      <formula>$C$13=0</formula>
    </cfRule>
  </conditionalFormatting>
  <conditionalFormatting sqref="AB14">
    <cfRule type="expression" dxfId="3335" priority="528">
      <formula>$C$14=0</formula>
    </cfRule>
  </conditionalFormatting>
  <conditionalFormatting sqref="AB15">
    <cfRule type="expression" dxfId="3334" priority="527">
      <formula>$C$15=0</formula>
    </cfRule>
  </conditionalFormatting>
  <conditionalFormatting sqref="AB16">
    <cfRule type="expression" dxfId="3333" priority="526">
      <formula>$C$16=0</formula>
    </cfRule>
  </conditionalFormatting>
  <conditionalFormatting sqref="AB17">
    <cfRule type="expression" dxfId="3332" priority="525">
      <formula>$C$17=0</formula>
    </cfRule>
  </conditionalFormatting>
  <conditionalFormatting sqref="AB18">
    <cfRule type="expression" dxfId="3331" priority="524">
      <formula>$C$18=0</formula>
    </cfRule>
  </conditionalFormatting>
  <conditionalFormatting sqref="AB19">
    <cfRule type="expression" dxfId="3330" priority="523">
      <formula>$C$19=0</formula>
    </cfRule>
  </conditionalFormatting>
  <conditionalFormatting sqref="AB20">
    <cfRule type="expression" dxfId="3329" priority="522">
      <formula>$C$20=0</formula>
    </cfRule>
  </conditionalFormatting>
  <conditionalFormatting sqref="AB21">
    <cfRule type="expression" dxfId="3328" priority="521">
      <formula>$C$21=0</formula>
    </cfRule>
  </conditionalFormatting>
  <conditionalFormatting sqref="AB22">
    <cfRule type="expression" dxfId="3327" priority="520">
      <formula>$C$22=0</formula>
    </cfRule>
  </conditionalFormatting>
  <conditionalFormatting sqref="AB23">
    <cfRule type="expression" dxfId="3326" priority="519">
      <formula>$C$23=0</formula>
    </cfRule>
  </conditionalFormatting>
  <conditionalFormatting sqref="AB24">
    <cfRule type="expression" dxfId="3325" priority="518">
      <formula>$C$24=0</formula>
    </cfRule>
  </conditionalFormatting>
  <conditionalFormatting sqref="AB25">
    <cfRule type="expression" dxfId="3324" priority="517">
      <formula>$C$25=0</formula>
    </cfRule>
  </conditionalFormatting>
  <conditionalFormatting sqref="AB26">
    <cfRule type="expression" dxfId="3323" priority="516">
      <formula>$C$26=0</formula>
    </cfRule>
  </conditionalFormatting>
  <conditionalFormatting sqref="AB27">
    <cfRule type="expression" dxfId="3322" priority="515">
      <formula>$C$27=0</formula>
    </cfRule>
  </conditionalFormatting>
  <conditionalFormatting sqref="AB28">
    <cfRule type="expression" dxfId="3321" priority="514">
      <formula>$C$28=0</formula>
    </cfRule>
  </conditionalFormatting>
  <conditionalFormatting sqref="AB29">
    <cfRule type="expression" dxfId="3320" priority="513">
      <formula>$C$29=0</formula>
    </cfRule>
  </conditionalFormatting>
  <conditionalFormatting sqref="AB5:AB29">
    <cfRule type="expression" dxfId="3319" priority="512">
      <formula>$C$5=0</formula>
    </cfRule>
  </conditionalFormatting>
  <conditionalFormatting sqref="AB6">
    <cfRule type="expression" dxfId="3318" priority="511">
      <formula>$C$6=0</formula>
    </cfRule>
  </conditionalFormatting>
  <conditionalFormatting sqref="AB7">
    <cfRule type="expression" dxfId="3317" priority="510">
      <formula>$C$7=0</formula>
    </cfRule>
  </conditionalFormatting>
  <conditionalFormatting sqref="AB8">
    <cfRule type="expression" dxfId="3316" priority="509">
      <formula>$C$8=0</formula>
    </cfRule>
  </conditionalFormatting>
  <conditionalFormatting sqref="AB9">
    <cfRule type="expression" dxfId="3315" priority="508">
      <formula>$C$9=0</formula>
    </cfRule>
  </conditionalFormatting>
  <conditionalFormatting sqref="AB10">
    <cfRule type="expression" dxfId="3314" priority="507">
      <formula>$C$10=0</formula>
    </cfRule>
  </conditionalFormatting>
  <conditionalFormatting sqref="AB11">
    <cfRule type="expression" dxfId="3313" priority="506">
      <formula>$C$11=0</formula>
    </cfRule>
  </conditionalFormatting>
  <conditionalFormatting sqref="AB12">
    <cfRule type="expression" dxfId="3312" priority="505">
      <formula>$C$12=0</formula>
    </cfRule>
  </conditionalFormatting>
  <conditionalFormatting sqref="AB13">
    <cfRule type="expression" dxfId="3311" priority="504">
      <formula>$C$13=0</formula>
    </cfRule>
  </conditionalFormatting>
  <conditionalFormatting sqref="AB14">
    <cfRule type="expression" dxfId="3310" priority="503">
      <formula>$C$14=0</formula>
    </cfRule>
  </conditionalFormatting>
  <conditionalFormatting sqref="AB15">
    <cfRule type="expression" dxfId="3309" priority="502">
      <formula>$C$15=0</formula>
    </cfRule>
  </conditionalFormatting>
  <conditionalFormatting sqref="AB16">
    <cfRule type="expression" dxfId="3308" priority="501">
      <formula>$C$16=0</formula>
    </cfRule>
  </conditionalFormatting>
  <conditionalFormatting sqref="AB17">
    <cfRule type="expression" dxfId="3307" priority="500">
      <formula>$C$17=0</formula>
    </cfRule>
  </conditionalFormatting>
  <conditionalFormatting sqref="AB18">
    <cfRule type="expression" dxfId="3306" priority="499">
      <formula>$C$18=0</formula>
    </cfRule>
  </conditionalFormatting>
  <conditionalFormatting sqref="AB19">
    <cfRule type="expression" dxfId="3305" priority="498">
      <formula>$C$19=0</formula>
    </cfRule>
  </conditionalFormatting>
  <conditionalFormatting sqref="AB20">
    <cfRule type="expression" dxfId="3304" priority="497">
      <formula>$C$20=0</formula>
    </cfRule>
  </conditionalFormatting>
  <conditionalFormatting sqref="AB21">
    <cfRule type="expression" dxfId="3303" priority="496">
      <formula>$C$21=0</formula>
    </cfRule>
  </conditionalFormatting>
  <conditionalFormatting sqref="AB22">
    <cfRule type="expression" dxfId="3302" priority="495">
      <formula>$C$22=0</formula>
    </cfRule>
  </conditionalFormatting>
  <conditionalFormatting sqref="AB23">
    <cfRule type="expression" dxfId="3301" priority="494">
      <formula>$C$23=0</formula>
    </cfRule>
  </conditionalFormatting>
  <conditionalFormatting sqref="AB24">
    <cfRule type="expression" dxfId="3300" priority="493">
      <formula>$C$24=0</formula>
    </cfRule>
  </conditionalFormatting>
  <conditionalFormatting sqref="AB25">
    <cfRule type="expression" dxfId="3299" priority="492">
      <formula>$C$25=0</formula>
    </cfRule>
  </conditionalFormatting>
  <conditionalFormatting sqref="AB26">
    <cfRule type="expression" dxfId="3298" priority="491">
      <formula>$C$26=0</formula>
    </cfRule>
  </conditionalFormatting>
  <conditionalFormatting sqref="AB27">
    <cfRule type="expression" dxfId="3297" priority="490">
      <formula>$C$27=0</formula>
    </cfRule>
  </conditionalFormatting>
  <conditionalFormatting sqref="AB28">
    <cfRule type="expression" dxfId="3296" priority="489">
      <formula>$C$28=0</formula>
    </cfRule>
  </conditionalFormatting>
  <conditionalFormatting sqref="AB29">
    <cfRule type="expression" dxfId="3295" priority="488">
      <formula>$C$29=0</formula>
    </cfRule>
  </conditionalFormatting>
  <conditionalFormatting sqref="AB5:AB29">
    <cfRule type="expression" dxfId="3294" priority="487">
      <formula>$C$5=0</formula>
    </cfRule>
  </conditionalFormatting>
  <conditionalFormatting sqref="AB6">
    <cfRule type="expression" dxfId="3293" priority="486">
      <formula>$C$6=0</formula>
    </cfRule>
  </conditionalFormatting>
  <conditionalFormatting sqref="AB7">
    <cfRule type="expression" dxfId="3292" priority="485">
      <formula>$C$7=0</formula>
    </cfRule>
  </conditionalFormatting>
  <conditionalFormatting sqref="AB8">
    <cfRule type="expression" dxfId="3291" priority="484">
      <formula>$C$8=0</formula>
    </cfRule>
  </conditionalFormatting>
  <conditionalFormatting sqref="AB9">
    <cfRule type="expression" dxfId="3290" priority="483">
      <formula>$C$9=0</formula>
    </cfRule>
  </conditionalFormatting>
  <conditionalFormatting sqref="AB10">
    <cfRule type="expression" dxfId="3289" priority="482">
      <formula>$C$10=0</formula>
    </cfRule>
  </conditionalFormatting>
  <conditionalFormatting sqref="AB11">
    <cfRule type="expression" dxfId="3288" priority="481">
      <formula>$C$11=0</formula>
    </cfRule>
  </conditionalFormatting>
  <conditionalFormatting sqref="AB12">
    <cfRule type="expression" dxfId="3287" priority="480">
      <formula>$C$12=0</formula>
    </cfRule>
  </conditionalFormatting>
  <conditionalFormatting sqref="AB13">
    <cfRule type="expression" dxfId="3286" priority="479">
      <formula>$C$13=0</formula>
    </cfRule>
  </conditionalFormatting>
  <conditionalFormatting sqref="AB14">
    <cfRule type="expression" dxfId="3285" priority="478">
      <formula>$C$14=0</formula>
    </cfRule>
  </conditionalFormatting>
  <conditionalFormatting sqref="AB15">
    <cfRule type="expression" dxfId="3284" priority="477">
      <formula>$C$15=0</formula>
    </cfRule>
  </conditionalFormatting>
  <conditionalFormatting sqref="AB16">
    <cfRule type="expression" dxfId="3283" priority="476">
      <formula>$C$16=0</formula>
    </cfRule>
  </conditionalFormatting>
  <conditionalFormatting sqref="AB17">
    <cfRule type="expression" dxfId="3282" priority="475">
      <formula>$C$17=0</formula>
    </cfRule>
  </conditionalFormatting>
  <conditionalFormatting sqref="AB18">
    <cfRule type="expression" dxfId="3281" priority="474">
      <formula>$C$18=0</formula>
    </cfRule>
  </conditionalFormatting>
  <conditionalFormatting sqref="AB19">
    <cfRule type="expression" dxfId="3280" priority="473">
      <formula>$C$19=0</formula>
    </cfRule>
  </conditionalFormatting>
  <conditionalFormatting sqref="AB20">
    <cfRule type="expression" dxfId="3279" priority="472">
      <formula>$C$20=0</formula>
    </cfRule>
  </conditionalFormatting>
  <conditionalFormatting sqref="AB21">
    <cfRule type="expression" dxfId="3278" priority="471">
      <formula>$C$21=0</formula>
    </cfRule>
  </conditionalFormatting>
  <conditionalFormatting sqref="AB22">
    <cfRule type="expression" dxfId="3277" priority="470">
      <formula>$C$22=0</formula>
    </cfRule>
  </conditionalFormatting>
  <conditionalFormatting sqref="AB23">
    <cfRule type="expression" dxfId="3276" priority="469">
      <formula>$C$23=0</formula>
    </cfRule>
  </conditionalFormatting>
  <conditionalFormatting sqref="AB24">
    <cfRule type="expression" dxfId="3275" priority="468">
      <formula>$C$24=0</formula>
    </cfRule>
  </conditionalFormatting>
  <conditionalFormatting sqref="AB25">
    <cfRule type="expression" dxfId="3274" priority="467">
      <formula>$C$25=0</formula>
    </cfRule>
  </conditionalFormatting>
  <conditionalFormatting sqref="AB26">
    <cfRule type="expression" dxfId="3273" priority="466">
      <formula>$C$26=0</formula>
    </cfRule>
  </conditionalFormatting>
  <conditionalFormatting sqref="AB27">
    <cfRule type="expression" dxfId="3272" priority="465">
      <formula>$C$27=0</formula>
    </cfRule>
  </conditionalFormatting>
  <conditionalFormatting sqref="AB28">
    <cfRule type="expression" dxfId="3271" priority="464">
      <formula>$C$28=0</formula>
    </cfRule>
  </conditionalFormatting>
  <conditionalFormatting sqref="AB29">
    <cfRule type="expression" dxfId="3270" priority="463">
      <formula>$C$29=0</formula>
    </cfRule>
  </conditionalFormatting>
  <conditionalFormatting sqref="AB5:AB29">
    <cfRule type="expression" dxfId="3269" priority="462">
      <formula>$C$5=0</formula>
    </cfRule>
  </conditionalFormatting>
  <conditionalFormatting sqref="AB6">
    <cfRule type="expression" dxfId="3268" priority="461">
      <formula>$C$6=0</formula>
    </cfRule>
  </conditionalFormatting>
  <conditionalFormatting sqref="AB7">
    <cfRule type="expression" dxfId="3267" priority="460">
      <formula>$C$7=0</formula>
    </cfRule>
  </conditionalFormatting>
  <conditionalFormatting sqref="AB8">
    <cfRule type="expression" dxfId="3266" priority="459">
      <formula>$C$8=0</formula>
    </cfRule>
  </conditionalFormatting>
  <conditionalFormatting sqref="AB9">
    <cfRule type="expression" dxfId="3265" priority="458">
      <formula>$C$9=0</formula>
    </cfRule>
  </conditionalFormatting>
  <conditionalFormatting sqref="AB10">
    <cfRule type="expression" dxfId="3264" priority="457">
      <formula>$C$10=0</formula>
    </cfRule>
  </conditionalFormatting>
  <conditionalFormatting sqref="AB11">
    <cfRule type="expression" dxfId="3263" priority="456">
      <formula>$C$11=0</formula>
    </cfRule>
  </conditionalFormatting>
  <conditionalFormatting sqref="AB12">
    <cfRule type="expression" dxfId="3262" priority="455">
      <formula>$C$12=0</formula>
    </cfRule>
  </conditionalFormatting>
  <conditionalFormatting sqref="AB13">
    <cfRule type="expression" dxfId="3261" priority="454">
      <formula>$C$13=0</formula>
    </cfRule>
  </conditionalFormatting>
  <conditionalFormatting sqref="AB14">
    <cfRule type="expression" dxfId="3260" priority="453">
      <formula>$C$14=0</formula>
    </cfRule>
  </conditionalFormatting>
  <conditionalFormatting sqref="AB15">
    <cfRule type="expression" dxfId="3259" priority="452">
      <formula>$C$15=0</formula>
    </cfRule>
  </conditionalFormatting>
  <conditionalFormatting sqref="AB16">
    <cfRule type="expression" dxfId="3258" priority="451">
      <formula>$C$16=0</formula>
    </cfRule>
  </conditionalFormatting>
  <conditionalFormatting sqref="AB17">
    <cfRule type="expression" dxfId="3257" priority="450">
      <formula>$C$17=0</formula>
    </cfRule>
  </conditionalFormatting>
  <conditionalFormatting sqref="AB18">
    <cfRule type="expression" dxfId="3256" priority="449">
      <formula>$C$18=0</formula>
    </cfRule>
  </conditionalFormatting>
  <conditionalFormatting sqref="AB19">
    <cfRule type="expression" dxfId="3255" priority="448">
      <formula>$C$19=0</formula>
    </cfRule>
  </conditionalFormatting>
  <conditionalFormatting sqref="AB20">
    <cfRule type="expression" dxfId="3254" priority="447">
      <formula>$C$20=0</formula>
    </cfRule>
  </conditionalFormatting>
  <conditionalFormatting sqref="AB21">
    <cfRule type="expression" dxfId="3253" priority="446">
      <formula>$C$21=0</formula>
    </cfRule>
  </conditionalFormatting>
  <conditionalFormatting sqref="AB22">
    <cfRule type="expression" dxfId="3252" priority="445">
      <formula>$C$22=0</formula>
    </cfRule>
  </conditionalFormatting>
  <conditionalFormatting sqref="AB23">
    <cfRule type="expression" dxfId="3251" priority="444">
      <formula>$C$23=0</formula>
    </cfRule>
  </conditionalFormatting>
  <conditionalFormatting sqref="AB24">
    <cfRule type="expression" dxfId="3250" priority="443">
      <formula>$C$24=0</formula>
    </cfRule>
  </conditionalFormatting>
  <conditionalFormatting sqref="AB25">
    <cfRule type="expression" dxfId="3249" priority="442">
      <formula>$C$25=0</formula>
    </cfRule>
  </conditionalFormatting>
  <conditionalFormatting sqref="AB26">
    <cfRule type="expression" dxfId="3248" priority="441">
      <formula>$C$26=0</formula>
    </cfRule>
  </conditionalFormatting>
  <conditionalFormatting sqref="AB27">
    <cfRule type="expression" dxfId="3247" priority="440">
      <formula>$C$27=0</formula>
    </cfRule>
  </conditionalFormatting>
  <conditionalFormatting sqref="AB28">
    <cfRule type="expression" dxfId="3246" priority="439">
      <formula>$C$28=0</formula>
    </cfRule>
  </conditionalFormatting>
  <conditionalFormatting sqref="AB29">
    <cfRule type="expression" dxfId="3245" priority="438">
      <formula>$C$29=0</formula>
    </cfRule>
  </conditionalFormatting>
  <conditionalFormatting sqref="AB5:AB29">
    <cfRule type="expression" dxfId="3244" priority="437">
      <formula>$C$5=0</formula>
    </cfRule>
  </conditionalFormatting>
  <conditionalFormatting sqref="AB6">
    <cfRule type="expression" dxfId="3243" priority="436">
      <formula>$C$6=0</formula>
    </cfRule>
  </conditionalFormatting>
  <conditionalFormatting sqref="AB7">
    <cfRule type="expression" dxfId="3242" priority="435">
      <formula>$C$7=0</formula>
    </cfRule>
  </conditionalFormatting>
  <conditionalFormatting sqref="AB8">
    <cfRule type="expression" dxfId="3241" priority="434">
      <formula>$C$8=0</formula>
    </cfRule>
  </conditionalFormatting>
  <conditionalFormatting sqref="AB9">
    <cfRule type="expression" dxfId="3240" priority="433">
      <formula>$C$9=0</formula>
    </cfRule>
  </conditionalFormatting>
  <conditionalFormatting sqref="AB10">
    <cfRule type="expression" dxfId="3239" priority="432">
      <formula>$C$10=0</formula>
    </cfRule>
  </conditionalFormatting>
  <conditionalFormatting sqref="AB11">
    <cfRule type="expression" dxfId="3238" priority="431">
      <formula>$C$11=0</formula>
    </cfRule>
  </conditionalFormatting>
  <conditionalFormatting sqref="AB12">
    <cfRule type="expression" dxfId="3237" priority="430">
      <formula>$C$12=0</formula>
    </cfRule>
  </conditionalFormatting>
  <conditionalFormatting sqref="AB13">
    <cfRule type="expression" dxfId="3236" priority="429">
      <formula>$C$13=0</formula>
    </cfRule>
  </conditionalFormatting>
  <conditionalFormatting sqref="AB14">
    <cfRule type="expression" dxfId="3235" priority="428">
      <formula>$C$14=0</formula>
    </cfRule>
  </conditionalFormatting>
  <conditionalFormatting sqref="AB15">
    <cfRule type="expression" dxfId="3234" priority="427">
      <formula>$C$15=0</formula>
    </cfRule>
  </conditionalFormatting>
  <conditionalFormatting sqref="AB16">
    <cfRule type="expression" dxfId="3233" priority="426">
      <formula>$C$16=0</formula>
    </cfRule>
  </conditionalFormatting>
  <conditionalFormatting sqref="AB17">
    <cfRule type="expression" dxfId="3232" priority="425">
      <formula>$C$17=0</formula>
    </cfRule>
  </conditionalFormatting>
  <conditionalFormatting sqref="AB18">
    <cfRule type="expression" dxfId="3231" priority="424">
      <formula>$C$18=0</formula>
    </cfRule>
  </conditionalFormatting>
  <conditionalFormatting sqref="AB19">
    <cfRule type="expression" dxfId="3230" priority="423">
      <formula>$C$19=0</formula>
    </cfRule>
  </conditionalFormatting>
  <conditionalFormatting sqref="AB20">
    <cfRule type="expression" dxfId="3229" priority="422">
      <formula>$C$20=0</formula>
    </cfRule>
  </conditionalFormatting>
  <conditionalFormatting sqref="AB21">
    <cfRule type="expression" dxfId="3228" priority="421">
      <formula>$C$21=0</formula>
    </cfRule>
  </conditionalFormatting>
  <conditionalFormatting sqref="AB22">
    <cfRule type="expression" dxfId="3227" priority="420">
      <formula>$C$22=0</formula>
    </cfRule>
  </conditionalFormatting>
  <conditionalFormatting sqref="AB23">
    <cfRule type="expression" dxfId="3226" priority="419">
      <formula>$C$23=0</formula>
    </cfRule>
  </conditionalFormatting>
  <conditionalFormatting sqref="AB24">
    <cfRule type="expression" dxfId="3225" priority="418">
      <formula>$C$24=0</formula>
    </cfRule>
  </conditionalFormatting>
  <conditionalFormatting sqref="AB25">
    <cfRule type="expression" dxfId="3224" priority="417">
      <formula>$C$25=0</formula>
    </cfRule>
  </conditionalFormatting>
  <conditionalFormatting sqref="AB26">
    <cfRule type="expression" dxfId="3223" priority="416">
      <formula>$C$26=0</formula>
    </cfRule>
  </conditionalFormatting>
  <conditionalFormatting sqref="AB27">
    <cfRule type="expression" dxfId="3222" priority="415">
      <formula>$C$27=0</formula>
    </cfRule>
  </conditionalFormatting>
  <conditionalFormatting sqref="AB28">
    <cfRule type="expression" dxfId="3221" priority="414">
      <formula>$C$28=0</formula>
    </cfRule>
  </conditionalFormatting>
  <conditionalFormatting sqref="AB29">
    <cfRule type="expression" dxfId="3220" priority="413">
      <formula>$C$29=0</formula>
    </cfRule>
  </conditionalFormatting>
  <conditionalFormatting sqref="AB5:AB29">
    <cfRule type="expression" dxfId="3219" priority="412">
      <formula>$C$5=0</formula>
    </cfRule>
  </conditionalFormatting>
  <conditionalFormatting sqref="AB6">
    <cfRule type="expression" dxfId="3218" priority="411">
      <formula>$C$6=0</formula>
    </cfRule>
  </conditionalFormatting>
  <conditionalFormatting sqref="AB7">
    <cfRule type="expression" dxfId="3217" priority="410">
      <formula>$C$7=0</formula>
    </cfRule>
  </conditionalFormatting>
  <conditionalFormatting sqref="AB8">
    <cfRule type="expression" dxfId="3216" priority="409">
      <formula>$C$8=0</formula>
    </cfRule>
  </conditionalFormatting>
  <conditionalFormatting sqref="AB9">
    <cfRule type="expression" dxfId="3215" priority="408">
      <formula>$C$9=0</formula>
    </cfRule>
  </conditionalFormatting>
  <conditionalFormatting sqref="AB10">
    <cfRule type="expression" dxfId="3214" priority="407">
      <formula>$C$10=0</formula>
    </cfRule>
  </conditionalFormatting>
  <conditionalFormatting sqref="AB11">
    <cfRule type="expression" dxfId="3213" priority="406">
      <formula>$C$11=0</formula>
    </cfRule>
  </conditionalFormatting>
  <conditionalFormatting sqref="AB12">
    <cfRule type="expression" dxfId="3212" priority="405">
      <formula>$C$12=0</formula>
    </cfRule>
  </conditionalFormatting>
  <conditionalFormatting sqref="AB13">
    <cfRule type="expression" dxfId="3211" priority="404">
      <formula>$C$13=0</formula>
    </cfRule>
  </conditionalFormatting>
  <conditionalFormatting sqref="AB14">
    <cfRule type="expression" dxfId="3210" priority="403">
      <formula>$C$14=0</formula>
    </cfRule>
  </conditionalFormatting>
  <conditionalFormatting sqref="AB15">
    <cfRule type="expression" dxfId="3209" priority="402">
      <formula>$C$15=0</formula>
    </cfRule>
  </conditionalFormatting>
  <conditionalFormatting sqref="AB16">
    <cfRule type="expression" dxfId="3208" priority="401">
      <formula>$C$16=0</formula>
    </cfRule>
  </conditionalFormatting>
  <conditionalFormatting sqref="AB17">
    <cfRule type="expression" dxfId="3207" priority="400">
      <formula>$C$17=0</formula>
    </cfRule>
  </conditionalFormatting>
  <conditionalFormatting sqref="AB18">
    <cfRule type="expression" dxfId="3206" priority="399">
      <formula>$C$18=0</formula>
    </cfRule>
  </conditionalFormatting>
  <conditionalFormatting sqref="AB19">
    <cfRule type="expression" dxfId="3205" priority="398">
      <formula>$C$19=0</formula>
    </cfRule>
  </conditionalFormatting>
  <conditionalFormatting sqref="AB20">
    <cfRule type="expression" dxfId="3204" priority="397">
      <formula>$C$20=0</formula>
    </cfRule>
  </conditionalFormatting>
  <conditionalFormatting sqref="AB21">
    <cfRule type="expression" dxfId="3203" priority="396">
      <formula>$C$21=0</formula>
    </cfRule>
  </conditionalFormatting>
  <conditionalFormatting sqref="AB22">
    <cfRule type="expression" dxfId="3202" priority="395">
      <formula>$C$22=0</formula>
    </cfRule>
  </conditionalFormatting>
  <conditionalFormatting sqref="AB23">
    <cfRule type="expression" dxfId="3201" priority="394">
      <formula>$C$23=0</formula>
    </cfRule>
  </conditionalFormatting>
  <conditionalFormatting sqref="AB24">
    <cfRule type="expression" dxfId="3200" priority="393">
      <formula>$C$24=0</formula>
    </cfRule>
  </conditionalFormatting>
  <conditionalFormatting sqref="AB25">
    <cfRule type="expression" dxfId="3199" priority="392">
      <formula>$C$25=0</formula>
    </cfRule>
  </conditionalFormatting>
  <conditionalFormatting sqref="AB26">
    <cfRule type="expression" dxfId="3198" priority="391">
      <formula>$C$26=0</formula>
    </cfRule>
  </conditionalFormatting>
  <conditionalFormatting sqref="AB27">
    <cfRule type="expression" dxfId="3197" priority="390">
      <formula>$C$27=0</formula>
    </cfRule>
  </conditionalFormatting>
  <conditionalFormatting sqref="AB28">
    <cfRule type="expression" dxfId="3196" priority="389">
      <formula>$C$28=0</formula>
    </cfRule>
  </conditionalFormatting>
  <conditionalFormatting sqref="AB29">
    <cfRule type="expression" dxfId="3195" priority="388">
      <formula>$C$29=0</formula>
    </cfRule>
  </conditionalFormatting>
  <conditionalFormatting sqref="AB5:AB29">
    <cfRule type="expression" dxfId="3194" priority="387">
      <formula>$C$5=0</formula>
    </cfRule>
  </conditionalFormatting>
  <conditionalFormatting sqref="AB6">
    <cfRule type="expression" dxfId="3193" priority="386">
      <formula>$C$6=0</formula>
    </cfRule>
  </conditionalFormatting>
  <conditionalFormatting sqref="AB7">
    <cfRule type="expression" dxfId="3192" priority="385">
      <formula>$C$7=0</formula>
    </cfRule>
  </conditionalFormatting>
  <conditionalFormatting sqref="AB8">
    <cfRule type="expression" dxfId="3191" priority="384">
      <formula>$C$8=0</formula>
    </cfRule>
  </conditionalFormatting>
  <conditionalFormatting sqref="AB9">
    <cfRule type="expression" dxfId="3190" priority="383">
      <formula>$C$9=0</formula>
    </cfRule>
  </conditionalFormatting>
  <conditionalFormatting sqref="AB10">
    <cfRule type="expression" dxfId="3189" priority="382">
      <formula>$C$10=0</formula>
    </cfRule>
  </conditionalFormatting>
  <conditionalFormatting sqref="AB11">
    <cfRule type="expression" dxfId="3188" priority="381">
      <formula>$C$11=0</formula>
    </cfRule>
  </conditionalFormatting>
  <conditionalFormatting sqref="AB12">
    <cfRule type="expression" dxfId="3187" priority="380">
      <formula>$C$12=0</formula>
    </cfRule>
  </conditionalFormatting>
  <conditionalFormatting sqref="AB13">
    <cfRule type="expression" dxfId="3186" priority="379">
      <formula>$C$13=0</formula>
    </cfRule>
  </conditionalFormatting>
  <conditionalFormatting sqref="AB14">
    <cfRule type="expression" dxfId="3185" priority="378">
      <formula>$C$14=0</formula>
    </cfRule>
  </conditionalFormatting>
  <conditionalFormatting sqref="AB15">
    <cfRule type="expression" dxfId="3184" priority="377">
      <formula>$C$15=0</formula>
    </cfRule>
  </conditionalFormatting>
  <conditionalFormatting sqref="AB16">
    <cfRule type="expression" dxfId="3183" priority="376">
      <formula>$C$16=0</formula>
    </cfRule>
  </conditionalFormatting>
  <conditionalFormatting sqref="AB17">
    <cfRule type="expression" dxfId="3182" priority="375">
      <formula>$C$17=0</formula>
    </cfRule>
  </conditionalFormatting>
  <conditionalFormatting sqref="AB18">
    <cfRule type="expression" dxfId="3181" priority="374">
      <formula>$C$18=0</formula>
    </cfRule>
  </conditionalFormatting>
  <conditionalFormatting sqref="AB19">
    <cfRule type="expression" dxfId="3180" priority="373">
      <formula>$C$19=0</formula>
    </cfRule>
  </conditionalFormatting>
  <conditionalFormatting sqref="AB20">
    <cfRule type="expression" dxfId="3179" priority="372">
      <formula>$C$20=0</formula>
    </cfRule>
  </conditionalFormatting>
  <conditionalFormatting sqref="AB21">
    <cfRule type="expression" dxfId="3178" priority="371">
      <formula>$C$21=0</formula>
    </cfRule>
  </conditionalFormatting>
  <conditionalFormatting sqref="AB22">
    <cfRule type="expression" dxfId="3177" priority="370">
      <formula>$C$22=0</formula>
    </cfRule>
  </conditionalFormatting>
  <conditionalFormatting sqref="AB23">
    <cfRule type="expression" dxfId="3176" priority="369">
      <formula>$C$23=0</formula>
    </cfRule>
  </conditionalFormatting>
  <conditionalFormatting sqref="AB24">
    <cfRule type="expression" dxfId="3175" priority="368">
      <formula>$C$24=0</formula>
    </cfRule>
  </conditionalFormatting>
  <conditionalFormatting sqref="AB25">
    <cfRule type="expression" dxfId="3174" priority="367">
      <formula>$C$25=0</formula>
    </cfRule>
  </conditionalFormatting>
  <conditionalFormatting sqref="AB26">
    <cfRule type="expression" dxfId="3173" priority="366">
      <formula>$C$26=0</formula>
    </cfRule>
  </conditionalFormatting>
  <conditionalFormatting sqref="AB27">
    <cfRule type="expression" dxfId="3172" priority="365">
      <formula>$C$27=0</formula>
    </cfRule>
  </conditionalFormatting>
  <conditionalFormatting sqref="AB28">
    <cfRule type="expression" dxfId="3171" priority="364">
      <formula>$C$28=0</formula>
    </cfRule>
  </conditionalFormatting>
  <conditionalFormatting sqref="AB29">
    <cfRule type="expression" dxfId="3170" priority="363">
      <formula>$C$29=0</formula>
    </cfRule>
  </conditionalFormatting>
  <conditionalFormatting sqref="AB5:AB29">
    <cfRule type="expression" dxfId="3169" priority="362">
      <formula>$C$6=0</formula>
    </cfRule>
  </conditionalFormatting>
  <conditionalFormatting sqref="AD5:AE5">
    <cfRule type="expression" dxfId="3168" priority="360">
      <formula>D5=0</formula>
    </cfRule>
    <cfRule type="iconSet" priority="361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3167" priority="358">
      <formula>D6=0</formula>
    </cfRule>
    <cfRule type="iconSet" priority="359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3166" priority="356">
      <formula>D7=0</formula>
    </cfRule>
    <cfRule type="iconSet" priority="357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3165" priority="354">
      <formula>D8=0</formula>
    </cfRule>
    <cfRule type="iconSet" priority="355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3164" priority="352">
      <formula>D9=0</formula>
    </cfRule>
    <cfRule type="iconSet" priority="353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3163" priority="350">
      <formula>D10=0</formula>
    </cfRule>
    <cfRule type="iconSet" priority="351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3162" priority="348">
      <formula>D11=0</formula>
    </cfRule>
    <cfRule type="iconSet" priority="349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3161" priority="346">
      <formula>D12=0</formula>
    </cfRule>
    <cfRule type="iconSet" priority="347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3160" priority="344">
      <formula>D13=0</formula>
    </cfRule>
    <cfRule type="iconSet" priority="345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3159" priority="342">
      <formula>D14=0</formula>
    </cfRule>
    <cfRule type="iconSet" priority="343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3158" priority="340">
      <formula>D15=0</formula>
    </cfRule>
    <cfRule type="iconSet" priority="341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3157" priority="338">
      <formula>D16=0</formula>
    </cfRule>
    <cfRule type="iconSet" priority="339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3156" priority="336">
      <formula>D17=0</formula>
    </cfRule>
    <cfRule type="iconSet" priority="337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3155" priority="334">
      <formula>D18=0</formula>
    </cfRule>
    <cfRule type="iconSet" priority="335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3154" priority="332">
      <formula>D19=0</formula>
    </cfRule>
    <cfRule type="iconSet" priority="333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3153" priority="330">
      <formula>D20=0</formula>
    </cfRule>
    <cfRule type="iconSet" priority="331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3152" priority="328">
      <formula>D21=0</formula>
    </cfRule>
    <cfRule type="iconSet" priority="329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3151" priority="326">
      <formula>D22=0</formula>
    </cfRule>
    <cfRule type="iconSet" priority="327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3150" priority="324">
      <formula>D23=0</formula>
    </cfRule>
    <cfRule type="iconSet" priority="325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3149" priority="322">
      <formula>D24=0</formula>
    </cfRule>
    <cfRule type="iconSet" priority="323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3148" priority="320">
      <formula>D25=0</formula>
    </cfRule>
    <cfRule type="iconSet" priority="321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3147" priority="318">
      <formula>D26=0</formula>
    </cfRule>
    <cfRule type="iconSet" priority="319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3146" priority="316">
      <formula>D27=0</formula>
    </cfRule>
    <cfRule type="iconSet" priority="317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3145" priority="314">
      <formula>D28=0</formula>
    </cfRule>
    <cfRule type="iconSet" priority="315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3144" priority="312">
      <formula>D29=0</formula>
    </cfRule>
    <cfRule type="iconSet" priority="313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3143" priority="311">
      <formula>ISERROR(AD5)</formula>
    </cfRule>
  </conditionalFormatting>
  <conditionalFormatting sqref="AD5:AE5">
    <cfRule type="expression" dxfId="3142" priority="309">
      <formula>D5=0</formula>
    </cfRule>
    <cfRule type="iconSet" priority="310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3141" priority="307">
      <formula>D6=0</formula>
    </cfRule>
    <cfRule type="iconSet" priority="308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3140" priority="305">
      <formula>D7=0</formula>
    </cfRule>
    <cfRule type="iconSet" priority="306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3139" priority="303">
      <formula>D8=0</formula>
    </cfRule>
    <cfRule type="iconSet" priority="304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3138" priority="301">
      <formula>D9=0</formula>
    </cfRule>
    <cfRule type="iconSet" priority="302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3137" priority="299">
      <formula>D10=0</formula>
    </cfRule>
    <cfRule type="iconSet" priority="300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3136" priority="297">
      <formula>D11=0</formula>
    </cfRule>
    <cfRule type="iconSet" priority="298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3135" priority="295">
      <formula>D12=0</formula>
    </cfRule>
    <cfRule type="iconSet" priority="296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3134" priority="293">
      <formula>D13=0</formula>
    </cfRule>
    <cfRule type="iconSet" priority="294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3133" priority="291">
      <formula>D14=0</formula>
    </cfRule>
    <cfRule type="iconSet" priority="292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3132" priority="289">
      <formula>D15=0</formula>
    </cfRule>
    <cfRule type="iconSet" priority="290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3131" priority="287">
      <formula>D16=0</formula>
    </cfRule>
    <cfRule type="iconSet" priority="288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3130" priority="285">
      <formula>D17=0</formula>
    </cfRule>
    <cfRule type="iconSet" priority="286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3129" priority="283">
      <formula>D18=0</formula>
    </cfRule>
    <cfRule type="iconSet" priority="284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3128" priority="281">
      <formula>D19=0</formula>
    </cfRule>
    <cfRule type="iconSet" priority="282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3127" priority="279">
      <formula>D20=0</formula>
    </cfRule>
    <cfRule type="iconSet" priority="280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3126" priority="277">
      <formula>D21=0</formula>
    </cfRule>
    <cfRule type="iconSet" priority="278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3125" priority="275">
      <formula>D22=0</formula>
    </cfRule>
    <cfRule type="iconSet" priority="276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3124" priority="273">
      <formula>D23=0</formula>
    </cfRule>
    <cfRule type="iconSet" priority="274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3123" priority="271">
      <formula>D24=0</formula>
    </cfRule>
    <cfRule type="iconSet" priority="272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3122" priority="269">
      <formula>D25=0</formula>
    </cfRule>
    <cfRule type="iconSet" priority="270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3121" priority="267">
      <formula>D26=0</formula>
    </cfRule>
    <cfRule type="iconSet" priority="268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3120" priority="265">
      <formula>D27=0</formula>
    </cfRule>
    <cfRule type="iconSet" priority="266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3119" priority="263">
      <formula>D28=0</formula>
    </cfRule>
    <cfRule type="iconSet" priority="264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3118" priority="261">
      <formula>D29=0</formula>
    </cfRule>
    <cfRule type="iconSet" priority="262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3117" priority="260">
      <formula>ISERROR(AD5)</formula>
    </cfRule>
  </conditionalFormatting>
  <conditionalFormatting sqref="AD5:AE5">
    <cfRule type="expression" dxfId="3116" priority="258">
      <formula>D5=0</formula>
    </cfRule>
    <cfRule type="iconSet" priority="259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3115" priority="256">
      <formula>D6=0</formula>
    </cfRule>
    <cfRule type="iconSet" priority="257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3114" priority="254">
      <formula>D7=0</formula>
    </cfRule>
    <cfRule type="iconSet" priority="255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3113" priority="252">
      <formula>D8=0</formula>
    </cfRule>
    <cfRule type="iconSet" priority="253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3112" priority="250">
      <formula>D9=0</formula>
    </cfRule>
    <cfRule type="iconSet" priority="251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3111" priority="248">
      <formula>D10=0</formula>
    </cfRule>
    <cfRule type="iconSet" priority="249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3110" priority="246">
      <formula>D11=0</formula>
    </cfRule>
    <cfRule type="iconSet" priority="247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3109" priority="244">
      <formula>D12=0</formula>
    </cfRule>
    <cfRule type="iconSet" priority="245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3108" priority="242">
      <formula>D13=0</formula>
    </cfRule>
    <cfRule type="iconSet" priority="243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3107" priority="240">
      <formula>D14=0</formula>
    </cfRule>
    <cfRule type="iconSet" priority="241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3106" priority="238">
      <formula>D15=0</formula>
    </cfRule>
    <cfRule type="iconSet" priority="239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3105" priority="236">
      <formula>D16=0</formula>
    </cfRule>
    <cfRule type="iconSet" priority="237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3104" priority="234">
      <formula>D17=0</formula>
    </cfRule>
    <cfRule type="iconSet" priority="235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3103" priority="232">
      <formula>D18=0</formula>
    </cfRule>
    <cfRule type="iconSet" priority="233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3102" priority="230">
      <formula>D19=0</formula>
    </cfRule>
    <cfRule type="iconSet" priority="231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3101" priority="228">
      <formula>D20=0</formula>
    </cfRule>
    <cfRule type="iconSet" priority="229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3100" priority="226">
      <formula>D21=0</formula>
    </cfRule>
    <cfRule type="iconSet" priority="227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3099" priority="224">
      <formula>D22=0</formula>
    </cfRule>
    <cfRule type="iconSet" priority="225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3098" priority="222">
      <formula>D23=0</formula>
    </cfRule>
    <cfRule type="iconSet" priority="223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3097" priority="220">
      <formula>D24=0</formula>
    </cfRule>
    <cfRule type="iconSet" priority="221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3096" priority="218">
      <formula>D25=0</formula>
    </cfRule>
    <cfRule type="iconSet" priority="219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3095" priority="216">
      <formula>D26=0</formula>
    </cfRule>
    <cfRule type="iconSet" priority="217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3094" priority="214">
      <formula>D27=0</formula>
    </cfRule>
    <cfRule type="iconSet" priority="215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3093" priority="212">
      <formula>D28=0</formula>
    </cfRule>
    <cfRule type="iconSet" priority="213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3092" priority="210">
      <formula>D29=0</formula>
    </cfRule>
    <cfRule type="iconSet" priority="211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3091" priority="209">
      <formula>ISERROR(AD5)</formula>
    </cfRule>
  </conditionalFormatting>
  <conditionalFormatting sqref="AD5:AE5">
    <cfRule type="expression" dxfId="3090" priority="207">
      <formula>D5=0</formula>
    </cfRule>
    <cfRule type="iconSet" priority="208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3089" priority="205">
      <formula>D6=0</formula>
    </cfRule>
    <cfRule type="iconSet" priority="206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3088" priority="203">
      <formula>D7=0</formula>
    </cfRule>
    <cfRule type="iconSet" priority="204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3087" priority="201">
      <formula>D8=0</formula>
    </cfRule>
    <cfRule type="iconSet" priority="202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3086" priority="199">
      <formula>D9=0</formula>
    </cfRule>
    <cfRule type="iconSet" priority="200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3085" priority="197">
      <formula>D10=0</formula>
    </cfRule>
    <cfRule type="iconSet" priority="198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3084" priority="195">
      <formula>D11=0</formula>
    </cfRule>
    <cfRule type="iconSet" priority="196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3083" priority="193">
      <formula>D12=0</formula>
    </cfRule>
    <cfRule type="iconSet" priority="194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3082" priority="191">
      <formula>D13=0</formula>
    </cfRule>
    <cfRule type="iconSet" priority="192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3081" priority="189">
      <formula>D14=0</formula>
    </cfRule>
    <cfRule type="iconSet" priority="190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3080" priority="187">
      <formula>D15=0</formula>
    </cfRule>
    <cfRule type="iconSet" priority="188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3079" priority="185">
      <formula>D16=0</formula>
    </cfRule>
    <cfRule type="iconSet" priority="186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3078" priority="183">
      <formula>D17=0</formula>
    </cfRule>
    <cfRule type="iconSet" priority="184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3077" priority="181">
      <formula>D18=0</formula>
    </cfRule>
    <cfRule type="iconSet" priority="182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3076" priority="179">
      <formula>D19=0</formula>
    </cfRule>
    <cfRule type="iconSet" priority="180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3075" priority="177">
      <formula>D20=0</formula>
    </cfRule>
    <cfRule type="iconSet" priority="178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3074" priority="175">
      <formula>D21=0</formula>
    </cfRule>
    <cfRule type="iconSet" priority="176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3073" priority="173">
      <formula>D22=0</formula>
    </cfRule>
    <cfRule type="iconSet" priority="174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3072" priority="171">
      <formula>D23=0</formula>
    </cfRule>
    <cfRule type="iconSet" priority="172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3071" priority="169">
      <formula>D24=0</formula>
    </cfRule>
    <cfRule type="iconSet" priority="170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3070" priority="167">
      <formula>D25=0</formula>
    </cfRule>
    <cfRule type="iconSet" priority="168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3069" priority="165">
      <formula>D26=0</formula>
    </cfRule>
    <cfRule type="iconSet" priority="166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3068" priority="163">
      <formula>D27=0</formula>
    </cfRule>
    <cfRule type="iconSet" priority="164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3067" priority="161">
      <formula>D28=0</formula>
    </cfRule>
    <cfRule type="iconSet" priority="162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3066" priority="159">
      <formula>D29=0</formula>
    </cfRule>
    <cfRule type="iconSet" priority="160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3065" priority="158">
      <formula>ISERROR(AD5)</formula>
    </cfRule>
  </conditionalFormatting>
  <conditionalFormatting sqref="AD5:AE5">
    <cfRule type="iconSet" priority="157">
      <iconSet iconSet="3Arrows" reverse="1">
        <cfvo type="percent" val="0"/>
        <cfvo type="num" val="1"/>
        <cfvo type="num" val="2"/>
      </iconSet>
    </cfRule>
  </conditionalFormatting>
  <conditionalFormatting sqref="AD5:AE5">
    <cfRule type="expression" dxfId="3064" priority="155">
      <formula>D5=0</formula>
    </cfRule>
    <cfRule type="iconSet" priority="156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3063" priority="153">
      <formula>D6=0</formula>
    </cfRule>
    <cfRule type="iconSet" priority="154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3062" priority="151">
      <formula>D7=0</formula>
    </cfRule>
    <cfRule type="iconSet" priority="152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3061" priority="149">
      <formula>D8=0</formula>
    </cfRule>
    <cfRule type="iconSet" priority="150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3060" priority="147">
      <formula>D9=0</formula>
    </cfRule>
    <cfRule type="iconSet" priority="148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3059" priority="145">
      <formula>D10=0</formula>
    </cfRule>
    <cfRule type="iconSet" priority="146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3058" priority="143">
      <formula>D11=0</formula>
    </cfRule>
    <cfRule type="iconSet" priority="144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3057" priority="141">
      <formula>D12=0</formula>
    </cfRule>
    <cfRule type="iconSet" priority="142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3056" priority="139">
      <formula>D13=0</formula>
    </cfRule>
    <cfRule type="iconSet" priority="140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3055" priority="137">
      <formula>D14=0</formula>
    </cfRule>
    <cfRule type="iconSet" priority="138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3054" priority="135">
      <formula>D15=0</formula>
    </cfRule>
    <cfRule type="iconSet" priority="136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3053" priority="133">
      <formula>D16=0</formula>
    </cfRule>
    <cfRule type="iconSet" priority="134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3052" priority="131">
      <formula>D17=0</formula>
    </cfRule>
    <cfRule type="iconSet" priority="132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3051" priority="129">
      <formula>D18=0</formula>
    </cfRule>
    <cfRule type="iconSet" priority="130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3050" priority="127">
      <formula>D19=0</formula>
    </cfRule>
    <cfRule type="iconSet" priority="128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3049" priority="125">
      <formula>D20=0</formula>
    </cfRule>
    <cfRule type="iconSet" priority="126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3048" priority="123">
      <formula>D21=0</formula>
    </cfRule>
    <cfRule type="iconSet" priority="124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3047" priority="121">
      <formula>D22=0</formula>
    </cfRule>
    <cfRule type="iconSet" priority="122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3046" priority="119">
      <formula>D23=0</formula>
    </cfRule>
    <cfRule type="iconSet" priority="120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3045" priority="117">
      <formula>D24=0</formula>
    </cfRule>
    <cfRule type="iconSet" priority="118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3044" priority="115">
      <formula>D25=0</formula>
    </cfRule>
    <cfRule type="iconSet" priority="116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3043" priority="113">
      <formula>D26=0</formula>
    </cfRule>
    <cfRule type="iconSet" priority="114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3042" priority="111">
      <formula>D27=0</formula>
    </cfRule>
    <cfRule type="iconSet" priority="112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3041" priority="109">
      <formula>D28=0</formula>
    </cfRule>
    <cfRule type="iconSet" priority="110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3040" priority="107">
      <formula>D29=0</formula>
    </cfRule>
    <cfRule type="iconSet" priority="108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3039" priority="106">
      <formula>ISERROR(AD5)</formula>
    </cfRule>
  </conditionalFormatting>
  <conditionalFormatting sqref="AD5:AE5">
    <cfRule type="expression" dxfId="3038" priority="104">
      <formula>D5=0</formula>
    </cfRule>
    <cfRule type="iconSet" priority="105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3037" priority="102">
      <formula>D6=0</formula>
    </cfRule>
    <cfRule type="iconSet" priority="103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3036" priority="100">
      <formula>D7=0</formula>
    </cfRule>
    <cfRule type="iconSet" priority="101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3035" priority="98">
      <formula>D8=0</formula>
    </cfRule>
    <cfRule type="iconSet" priority="99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3034" priority="96">
      <formula>D9=0</formula>
    </cfRule>
    <cfRule type="iconSet" priority="97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3033" priority="94">
      <formula>D10=0</formula>
    </cfRule>
    <cfRule type="iconSet" priority="95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3032" priority="92">
      <formula>D11=0</formula>
    </cfRule>
    <cfRule type="iconSet" priority="93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3031" priority="90">
      <formula>D12=0</formula>
    </cfRule>
    <cfRule type="iconSet" priority="91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3030" priority="88">
      <formula>D13=0</formula>
    </cfRule>
    <cfRule type="iconSet" priority="89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3029" priority="86">
      <formula>D14=0</formula>
    </cfRule>
    <cfRule type="iconSet" priority="87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3028" priority="84">
      <formula>D15=0</formula>
    </cfRule>
    <cfRule type="iconSet" priority="85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3027" priority="82">
      <formula>D16=0</formula>
    </cfRule>
    <cfRule type="iconSet" priority="83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3026" priority="80">
      <formula>D17=0</formula>
    </cfRule>
    <cfRule type="iconSet" priority="81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3025" priority="78">
      <formula>D18=0</formula>
    </cfRule>
    <cfRule type="iconSet" priority="79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3024" priority="76">
      <formula>D19=0</formula>
    </cfRule>
    <cfRule type="iconSet" priority="77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3023" priority="74">
      <formula>D20=0</formula>
    </cfRule>
    <cfRule type="iconSet" priority="75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3022" priority="72">
      <formula>D21=0</formula>
    </cfRule>
    <cfRule type="iconSet" priority="73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3021" priority="70">
      <formula>D22=0</formula>
    </cfRule>
    <cfRule type="iconSet" priority="71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3020" priority="68">
      <formula>D23=0</formula>
    </cfRule>
    <cfRule type="iconSet" priority="69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3019" priority="66">
      <formula>D24=0</formula>
    </cfRule>
    <cfRule type="iconSet" priority="67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3018" priority="64">
      <formula>D25=0</formula>
    </cfRule>
    <cfRule type="iconSet" priority="65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3017" priority="62">
      <formula>D26=0</formula>
    </cfRule>
    <cfRule type="iconSet" priority="63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3016" priority="60">
      <formula>D27=0</formula>
    </cfRule>
    <cfRule type="iconSet" priority="61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3015" priority="58">
      <formula>D28=0</formula>
    </cfRule>
    <cfRule type="iconSet" priority="59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3014" priority="56">
      <formula>D29=0</formula>
    </cfRule>
    <cfRule type="iconSet" priority="57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3013" priority="55">
      <formula>ISERROR(AD5)</formula>
    </cfRule>
  </conditionalFormatting>
  <conditionalFormatting sqref="AD5:AD29">
    <cfRule type="containsErrors" dxfId="3012" priority="54">
      <formula>ISERROR(AD5)</formula>
    </cfRule>
  </conditionalFormatting>
  <conditionalFormatting sqref="AD5">
    <cfRule type="iconSet" priority="53">
      <iconSet iconSet="3Arrows">
        <cfvo type="percent" val="0"/>
        <cfvo type="num" val="0"/>
        <cfvo type="num" val="1"/>
      </iconSet>
    </cfRule>
  </conditionalFormatting>
  <conditionalFormatting sqref="AD6">
    <cfRule type="iconSet" priority="52">
      <iconSet iconSet="3Arrows">
        <cfvo type="percent" val="0"/>
        <cfvo type="num" val="0"/>
        <cfvo type="num" val="1"/>
      </iconSet>
    </cfRule>
  </conditionalFormatting>
  <conditionalFormatting sqref="AD7">
    <cfRule type="iconSet" priority="51">
      <iconSet iconSet="3Arrows">
        <cfvo type="percent" val="0"/>
        <cfvo type="num" val="0"/>
        <cfvo type="num" val="1"/>
      </iconSet>
    </cfRule>
  </conditionalFormatting>
  <conditionalFormatting sqref="AD8">
    <cfRule type="iconSet" priority="50">
      <iconSet iconSet="3Arrows">
        <cfvo type="percent" val="0"/>
        <cfvo type="num" val="0"/>
        <cfvo type="num" val="1"/>
      </iconSet>
    </cfRule>
  </conditionalFormatting>
  <conditionalFormatting sqref="AD9">
    <cfRule type="iconSet" priority="49">
      <iconSet iconSet="3Arrows">
        <cfvo type="percent" val="0"/>
        <cfvo type="num" val="0"/>
        <cfvo type="num" val="1"/>
      </iconSet>
    </cfRule>
  </conditionalFormatting>
  <conditionalFormatting sqref="AD10">
    <cfRule type="iconSet" priority="48">
      <iconSet iconSet="3Arrows">
        <cfvo type="percent" val="0"/>
        <cfvo type="num" val="0"/>
        <cfvo type="num" val="1"/>
      </iconSet>
    </cfRule>
  </conditionalFormatting>
  <conditionalFormatting sqref="AD11">
    <cfRule type="iconSet" priority="47">
      <iconSet iconSet="3Arrows">
        <cfvo type="percent" val="0"/>
        <cfvo type="num" val="0"/>
        <cfvo type="num" val="1"/>
      </iconSet>
    </cfRule>
  </conditionalFormatting>
  <conditionalFormatting sqref="AD12">
    <cfRule type="iconSet" priority="46">
      <iconSet iconSet="3Arrows">
        <cfvo type="percent" val="0"/>
        <cfvo type="num" val="0"/>
        <cfvo type="num" val="1"/>
      </iconSet>
    </cfRule>
  </conditionalFormatting>
  <conditionalFormatting sqref="AD13">
    <cfRule type="iconSet" priority="45">
      <iconSet iconSet="3Arrows">
        <cfvo type="percent" val="0"/>
        <cfvo type="num" val="0"/>
        <cfvo type="num" val="1"/>
      </iconSet>
    </cfRule>
  </conditionalFormatting>
  <conditionalFormatting sqref="AD14">
    <cfRule type="iconSet" priority="44">
      <iconSet iconSet="3Arrows">
        <cfvo type="percent" val="0"/>
        <cfvo type="num" val="0"/>
        <cfvo type="num" val="1"/>
      </iconSet>
    </cfRule>
  </conditionalFormatting>
  <conditionalFormatting sqref="AD15">
    <cfRule type="iconSet" priority="43">
      <iconSet iconSet="3Arrows">
        <cfvo type="percent" val="0"/>
        <cfvo type="num" val="0"/>
        <cfvo type="num" val="1"/>
      </iconSet>
    </cfRule>
  </conditionalFormatting>
  <conditionalFormatting sqref="AD16">
    <cfRule type="iconSet" priority="42">
      <iconSet iconSet="3Arrows">
        <cfvo type="percent" val="0"/>
        <cfvo type="num" val="0"/>
        <cfvo type="num" val="1"/>
      </iconSet>
    </cfRule>
  </conditionalFormatting>
  <conditionalFormatting sqref="AD17">
    <cfRule type="iconSet" priority="41">
      <iconSet iconSet="3Arrows">
        <cfvo type="percent" val="0"/>
        <cfvo type="num" val="0"/>
        <cfvo type="num" val="1"/>
      </iconSet>
    </cfRule>
  </conditionalFormatting>
  <conditionalFormatting sqref="AD18">
    <cfRule type="iconSet" priority="40">
      <iconSet iconSet="3Arrows">
        <cfvo type="percent" val="0"/>
        <cfvo type="num" val="0"/>
        <cfvo type="num" val="1"/>
      </iconSet>
    </cfRule>
  </conditionalFormatting>
  <conditionalFormatting sqref="AD19">
    <cfRule type="iconSet" priority="39">
      <iconSet iconSet="3Arrows">
        <cfvo type="percent" val="0"/>
        <cfvo type="num" val="0"/>
        <cfvo type="num" val="1"/>
      </iconSet>
    </cfRule>
  </conditionalFormatting>
  <conditionalFormatting sqref="AD20">
    <cfRule type="iconSet" priority="38">
      <iconSet iconSet="3Arrows">
        <cfvo type="percent" val="0"/>
        <cfvo type="num" val="0"/>
        <cfvo type="num" val="1"/>
      </iconSet>
    </cfRule>
  </conditionalFormatting>
  <conditionalFormatting sqref="AD21">
    <cfRule type="iconSet" priority="37">
      <iconSet iconSet="3Arrows">
        <cfvo type="percent" val="0"/>
        <cfvo type="num" val="0"/>
        <cfvo type="num" val="1"/>
      </iconSet>
    </cfRule>
  </conditionalFormatting>
  <conditionalFormatting sqref="AD22">
    <cfRule type="iconSet" priority="36">
      <iconSet iconSet="3Arrows">
        <cfvo type="percent" val="0"/>
        <cfvo type="num" val="0"/>
        <cfvo type="num" val="1"/>
      </iconSet>
    </cfRule>
  </conditionalFormatting>
  <conditionalFormatting sqref="AD23">
    <cfRule type="iconSet" priority="35">
      <iconSet iconSet="3Arrows">
        <cfvo type="percent" val="0"/>
        <cfvo type="num" val="0"/>
        <cfvo type="num" val="1"/>
      </iconSet>
    </cfRule>
  </conditionalFormatting>
  <conditionalFormatting sqref="AD24">
    <cfRule type="iconSet" priority="34">
      <iconSet iconSet="3Arrows">
        <cfvo type="percent" val="0"/>
        <cfvo type="num" val="0"/>
        <cfvo type="num" val="1"/>
      </iconSet>
    </cfRule>
  </conditionalFormatting>
  <conditionalFormatting sqref="AD25">
    <cfRule type="iconSet" priority="33">
      <iconSet iconSet="3Arrows">
        <cfvo type="percent" val="0"/>
        <cfvo type="num" val="0"/>
        <cfvo type="num" val="1"/>
      </iconSet>
    </cfRule>
  </conditionalFormatting>
  <conditionalFormatting sqref="AD26">
    <cfRule type="iconSet" priority="32">
      <iconSet iconSet="3Arrows">
        <cfvo type="percent" val="0"/>
        <cfvo type="num" val="0"/>
        <cfvo type="num" val="1"/>
      </iconSet>
    </cfRule>
  </conditionalFormatting>
  <conditionalFormatting sqref="AD27">
    <cfRule type="iconSet" priority="31">
      <iconSet iconSet="3Arrows">
        <cfvo type="percent" val="0"/>
        <cfvo type="num" val="0"/>
        <cfvo type="num" val="1"/>
      </iconSet>
    </cfRule>
  </conditionalFormatting>
  <conditionalFormatting sqref="AD28">
    <cfRule type="iconSet" priority="30">
      <iconSet iconSet="3Arrows">
        <cfvo type="percent" val="0"/>
        <cfvo type="num" val="0"/>
        <cfvo type="num" val="1"/>
      </iconSet>
    </cfRule>
  </conditionalFormatting>
  <conditionalFormatting sqref="AD29">
    <cfRule type="iconSet" priority="29">
      <iconSet iconSet="3Arrows">
        <cfvo type="percent" val="0"/>
        <cfvo type="num" val="0"/>
        <cfvo type="num" val="1"/>
      </iconSet>
    </cfRule>
  </conditionalFormatting>
  <conditionalFormatting sqref="E5">
    <cfRule type="expression" dxfId="3011" priority="28">
      <formula>E5&lt;F5/2</formula>
    </cfRule>
  </conditionalFormatting>
  <conditionalFormatting sqref="E6">
    <cfRule type="expression" dxfId="3010" priority="27">
      <formula>E6&lt;F6/2</formula>
    </cfRule>
  </conditionalFormatting>
  <conditionalFormatting sqref="E7">
    <cfRule type="expression" dxfId="3009" priority="26">
      <formula>E7&lt;F7/2</formula>
    </cfRule>
  </conditionalFormatting>
  <conditionalFormatting sqref="E8">
    <cfRule type="expression" dxfId="3008" priority="25">
      <formula>E8&lt;F8/2</formula>
    </cfRule>
  </conditionalFormatting>
  <conditionalFormatting sqref="E9">
    <cfRule type="expression" dxfId="3007" priority="24">
      <formula>E9&lt;F9/2</formula>
    </cfRule>
  </conditionalFormatting>
  <conditionalFormatting sqref="E10">
    <cfRule type="expression" dxfId="3006" priority="23">
      <formula>E10&lt;F10/2</formula>
    </cfRule>
  </conditionalFormatting>
  <conditionalFormatting sqref="E11">
    <cfRule type="expression" dxfId="3005" priority="22">
      <formula>E11&lt;F11/2</formula>
    </cfRule>
  </conditionalFormatting>
  <conditionalFormatting sqref="E5:F5 F6:F11">
    <cfRule type="expression" dxfId="3004" priority="21">
      <formula>$C$5=0</formula>
    </cfRule>
  </conditionalFormatting>
  <conditionalFormatting sqref="E6:F6">
    <cfRule type="expression" dxfId="3003" priority="20">
      <formula>$C$6=0</formula>
    </cfRule>
  </conditionalFormatting>
  <conditionalFormatting sqref="E7:F7">
    <cfRule type="expression" dxfId="3002" priority="19">
      <formula>$C$7=0</formula>
    </cfRule>
  </conditionalFormatting>
  <conditionalFormatting sqref="E8:F8">
    <cfRule type="expression" dxfId="3001" priority="18">
      <formula>$C$8=0</formula>
    </cfRule>
  </conditionalFormatting>
  <conditionalFormatting sqref="E9:F9">
    <cfRule type="expression" dxfId="3000" priority="17">
      <formula>$C$9=0</formula>
    </cfRule>
  </conditionalFormatting>
  <conditionalFormatting sqref="E10:F10">
    <cfRule type="expression" dxfId="2999" priority="16">
      <formula>$C$10=0</formula>
    </cfRule>
  </conditionalFormatting>
  <conditionalFormatting sqref="E11:F11">
    <cfRule type="expression" dxfId="2998" priority="15">
      <formula>$C$11=0</formula>
    </cfRule>
  </conditionalFormatting>
  <conditionalFormatting sqref="P5">
    <cfRule type="expression" dxfId="2997" priority="14">
      <formula>P5&lt;Q5/2</formula>
    </cfRule>
  </conditionalFormatting>
  <conditionalFormatting sqref="P6">
    <cfRule type="expression" dxfId="2996" priority="13">
      <formula>P6&lt;Q6/2</formula>
    </cfRule>
  </conditionalFormatting>
  <conditionalFormatting sqref="P7">
    <cfRule type="expression" dxfId="2995" priority="12">
      <formula>P7&lt;Q7/2</formula>
    </cfRule>
  </conditionalFormatting>
  <conditionalFormatting sqref="P8">
    <cfRule type="expression" dxfId="2994" priority="11">
      <formula>P8&lt;Q8/2</formula>
    </cfRule>
  </conditionalFormatting>
  <conditionalFormatting sqref="P9">
    <cfRule type="expression" dxfId="2993" priority="10">
      <formula>P9&lt;Q9/2</formula>
    </cfRule>
  </conditionalFormatting>
  <conditionalFormatting sqref="P10">
    <cfRule type="expression" dxfId="2992" priority="9">
      <formula>P10&lt;Q10/2</formula>
    </cfRule>
  </conditionalFormatting>
  <conditionalFormatting sqref="P11">
    <cfRule type="expression" dxfId="2991" priority="8">
      <formula>P11&lt;Q11/2</formula>
    </cfRule>
  </conditionalFormatting>
  <conditionalFormatting sqref="P5:Q5 Q6:Q11">
    <cfRule type="expression" dxfId="2990" priority="7">
      <formula>$C$5=0</formula>
    </cfRule>
  </conditionalFormatting>
  <conditionalFormatting sqref="P6:Q6">
    <cfRule type="expression" dxfId="2989" priority="6">
      <formula>$C$6=0</formula>
    </cfRule>
  </conditionalFormatting>
  <conditionalFormatting sqref="P7:Q7">
    <cfRule type="expression" dxfId="2988" priority="5">
      <formula>$C$7=0</formula>
    </cfRule>
  </conditionalFormatting>
  <conditionalFormatting sqref="P8:Q8">
    <cfRule type="expression" dxfId="2987" priority="4">
      <formula>$C$8=0</formula>
    </cfRule>
  </conditionalFormatting>
  <conditionalFormatting sqref="P9:Q9">
    <cfRule type="expression" dxfId="2986" priority="3">
      <formula>$C$9=0</formula>
    </cfRule>
  </conditionalFormatting>
  <conditionalFormatting sqref="P10:Q10">
    <cfRule type="expression" dxfId="2985" priority="2">
      <formula>$C$10=0</formula>
    </cfRule>
  </conditionalFormatting>
  <conditionalFormatting sqref="P11:Q11">
    <cfRule type="expression" dxfId="2984" priority="1">
      <formula>$C$11=0</formula>
    </cfRule>
  </conditionalFormatting>
  <dataValidations count="4">
    <dataValidation type="custom" allowBlank="1" showInputMessage="1" showErrorMessage="1" errorTitle="Erreur d'encodage" error="La valeur que vous avez tapée n'est pas valide. Veuillez entrer 'NE', 'CM' ou un nombre supérieur à la cote." sqref="F5:F29 Q5:Q11">
      <formula1>OR(AND(E5="NE",F5="NE"),AND(E5="CM",F5="CM"),AND(F5&gt;=E5))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N5:O29">
      <formula1>OR(AND(N5&gt;=J5),AND(N5="NE",J5="NE"),AND(N5="CM",J5="CM"))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Y5:Y29 W5:W29 J5:J29 U5:U29 S5:S29 H5:H29 Q12:Q29">
      <formula1>OR(AND(H5&gt;=G5),AND(H5="NE",G5="NE"),AND(H5="CM",G5="CM"))</formula1>
    </dataValidation>
    <dataValidation type="custom" allowBlank="1" showInputMessage="1" showErrorMessage="1" errorTitle="Erreur d'encodage" error="La valeur que vous avez tapée n'est pas valide. Veuillez entrer 'NE', 'CM' ou un nombre sous la valeur MAX." sqref="X5:X29 G5:G29 I5:I29 E5:E29 R5:R29 T5:T29 V5:V29 P5:P29">
      <formula1>OR(AND(E5="NE"),AND(E5="CM"),AND(E5="D"),AND(E5&gt;=0,E5&lt;999))</formula1>
    </dataValidation>
  </dataValidations>
  <pageMargins left="0.7" right="0.7" top="0.75" bottom="0.75" header="0.3" footer="0.3"/>
  <pageSetup paperSize="9" orientation="portrait" horizontalDpi="1200" verticalDpi="1200" r:id="rId2"/>
  <drawing r:id="rId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7">
    <tabColor rgb="FFFFFF00"/>
  </sheetPr>
  <dimension ref="A1:BQ325"/>
  <sheetViews>
    <sheetView showZeros="0" zoomScale="85" zoomScaleNormal="85" workbookViewId="0">
      <selection activeCell="E3" sqref="E3:F3"/>
    </sheetView>
  </sheetViews>
  <sheetFormatPr baseColWidth="10" defaultRowHeight="15"/>
  <cols>
    <col min="1" max="1" width="10.7109375" style="3" customWidth="1"/>
    <col min="2" max="2" width="2.7109375" style="3" customWidth="1"/>
    <col min="3" max="3" width="27.7109375" style="1" customWidth="1"/>
    <col min="4" max="4" width="22.7109375" customWidth="1"/>
    <col min="5" max="10" width="7.7109375" customWidth="1"/>
    <col min="11" max="12" width="8.7109375" style="3" customWidth="1"/>
    <col min="13" max="13" width="5.7109375" style="77" customWidth="1"/>
    <col min="14" max="15" width="2.7109375" customWidth="1"/>
    <col min="16" max="25" width="7.7109375" customWidth="1"/>
    <col min="26" max="27" width="8.7109375" style="3" customWidth="1"/>
    <col min="28" max="28" width="5.7109375" style="7" customWidth="1"/>
    <col min="29" max="29" width="2.7109375" style="3" hidden="1" customWidth="1"/>
    <col min="30" max="30" width="5.7109375" style="7" customWidth="1"/>
    <col min="31" max="31" width="3.7109375" style="77" customWidth="1"/>
    <col min="32" max="48" width="11.42578125" style="3"/>
  </cols>
  <sheetData>
    <row r="1" spans="1:55" s="3" customFormat="1" ht="54.95" customHeight="1">
      <c r="A1" s="104"/>
      <c r="B1" s="25"/>
      <c r="C1" s="167" t="s">
        <v>44</v>
      </c>
      <c r="D1" s="166">
        <f>MATIÈRES!I20</f>
        <v>0</v>
      </c>
      <c r="E1" s="164"/>
      <c r="F1" s="164"/>
      <c r="G1" s="164"/>
      <c r="H1" s="164"/>
      <c r="I1" s="164"/>
      <c r="J1" s="164"/>
      <c r="K1" s="164"/>
      <c r="L1" s="164"/>
      <c r="M1" s="164"/>
      <c r="N1" s="165" t="s">
        <v>145</v>
      </c>
      <c r="O1" s="168" t="s">
        <v>144</v>
      </c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0"/>
      <c r="AE1" s="147"/>
      <c r="AF1" s="104"/>
      <c r="AG1" s="104"/>
      <c r="AH1" s="104"/>
      <c r="AI1" s="104"/>
      <c r="AJ1" s="104"/>
      <c r="AK1" s="104"/>
      <c r="AL1" s="104"/>
      <c r="AM1" s="104"/>
      <c r="AN1" s="104"/>
      <c r="AO1" s="104"/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</row>
    <row r="2" spans="1:55" s="3" customFormat="1" ht="15" customHeight="1">
      <c r="A2" s="21"/>
      <c r="B2" s="21"/>
      <c r="C2" s="24"/>
      <c r="D2" s="21"/>
      <c r="E2" s="21"/>
      <c r="F2" s="21"/>
      <c r="G2" s="21"/>
      <c r="H2" s="21"/>
      <c r="I2" s="21"/>
      <c r="J2" s="21"/>
      <c r="K2" s="21"/>
      <c r="L2" s="21"/>
      <c r="M2" s="76"/>
      <c r="N2" s="21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5"/>
      <c r="AC2" s="33"/>
      <c r="AD2" s="35"/>
      <c r="AE2" s="92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104"/>
      <c r="AS2" s="104"/>
      <c r="AT2" s="104"/>
      <c r="AU2" s="104"/>
      <c r="AV2" s="104"/>
      <c r="AW2" s="104"/>
      <c r="AX2" s="104"/>
      <c r="AY2" s="104"/>
      <c r="AZ2" s="104"/>
      <c r="BA2" s="104"/>
      <c r="BB2" s="104"/>
      <c r="BC2" s="104"/>
    </row>
    <row r="3" spans="1:55">
      <c r="A3" s="104"/>
      <c r="B3" s="21"/>
      <c r="C3" s="229" t="s">
        <v>37</v>
      </c>
      <c r="D3" s="229"/>
      <c r="E3" s="227"/>
      <c r="F3" s="227"/>
      <c r="G3" s="228"/>
      <c r="H3" s="228"/>
      <c r="I3" s="227"/>
      <c r="J3" s="227"/>
      <c r="K3" s="230" t="s">
        <v>35</v>
      </c>
      <c r="L3" s="230"/>
      <c r="M3" s="94" t="s">
        <v>65</v>
      </c>
      <c r="N3" s="62"/>
      <c r="O3" s="63"/>
      <c r="P3" s="228"/>
      <c r="Q3" s="228"/>
      <c r="R3" s="227"/>
      <c r="S3" s="227"/>
      <c r="T3" s="228"/>
      <c r="U3" s="228"/>
      <c r="V3" s="227"/>
      <c r="W3" s="227"/>
      <c r="X3" s="228"/>
      <c r="Y3" s="228"/>
      <c r="Z3" s="230" t="s">
        <v>35</v>
      </c>
      <c r="AA3" s="230"/>
      <c r="AB3" s="94" t="s">
        <v>65</v>
      </c>
      <c r="AC3" s="35"/>
      <c r="AD3" s="35"/>
      <c r="AE3" s="92"/>
      <c r="AF3" s="10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4"/>
      <c r="AT3" s="104"/>
      <c r="AU3" s="104"/>
      <c r="AV3" s="104"/>
      <c r="AW3" s="104"/>
      <c r="AX3" s="104"/>
      <c r="AY3" s="104"/>
      <c r="AZ3" s="104"/>
      <c r="BA3" s="104"/>
      <c r="BB3" s="104"/>
      <c r="BC3" s="104"/>
    </row>
    <row r="4" spans="1:55">
      <c r="A4" s="104"/>
      <c r="B4" s="21"/>
      <c r="C4" s="9" t="s">
        <v>0</v>
      </c>
      <c r="D4" s="138" t="s">
        <v>1</v>
      </c>
      <c r="E4" s="140" t="s">
        <v>2</v>
      </c>
      <c r="F4" s="140" t="s">
        <v>3</v>
      </c>
      <c r="G4" s="139" t="s">
        <v>4</v>
      </c>
      <c r="H4" s="139" t="s">
        <v>5</v>
      </c>
      <c r="I4" s="140" t="s">
        <v>6</v>
      </c>
      <c r="J4" s="140" t="s">
        <v>7</v>
      </c>
      <c r="K4" s="11"/>
      <c r="L4" s="11"/>
      <c r="M4" s="94"/>
      <c r="N4" s="26"/>
      <c r="O4" s="34"/>
      <c r="P4" s="139" t="s">
        <v>8</v>
      </c>
      <c r="Q4" s="139" t="s">
        <v>9</v>
      </c>
      <c r="R4" s="140" t="s">
        <v>10</v>
      </c>
      <c r="S4" s="140" t="s">
        <v>11</v>
      </c>
      <c r="T4" s="139" t="s">
        <v>12</v>
      </c>
      <c r="U4" s="139" t="s">
        <v>13</v>
      </c>
      <c r="V4" s="140" t="s">
        <v>14</v>
      </c>
      <c r="W4" s="140" t="s">
        <v>15</v>
      </c>
      <c r="X4" s="139" t="s">
        <v>16</v>
      </c>
      <c r="Y4" s="139" t="s">
        <v>17</v>
      </c>
      <c r="Z4" s="11"/>
      <c r="AA4" s="11"/>
      <c r="AB4" s="95"/>
      <c r="AC4" s="35"/>
      <c r="AD4" s="35"/>
      <c r="AE4" s="92"/>
      <c r="AF4" s="10"/>
      <c r="AG4" s="104"/>
      <c r="AH4" s="104"/>
      <c r="AI4" s="104"/>
      <c r="AJ4" s="104"/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04"/>
      <c r="BA4" s="104"/>
      <c r="BB4" s="104"/>
      <c r="BC4" s="104"/>
    </row>
    <row r="5" spans="1:55">
      <c r="A5" s="104"/>
      <c r="B5" s="31">
        <v>1</v>
      </c>
      <c r="C5" s="10" t="str">
        <f>Élèves!C4</f>
        <v>MARTIN</v>
      </c>
      <c r="D5" s="10" t="str">
        <f>Élèves!D4</f>
        <v>Paul</v>
      </c>
      <c r="E5" s="5"/>
      <c r="F5" s="5"/>
      <c r="G5" s="5"/>
      <c r="H5" s="5"/>
      <c r="I5" s="32"/>
      <c r="J5" s="5"/>
      <c r="K5" s="12" t="e">
        <f>SUM(E5,G5,I5)/SUM(F5,H5,J5)*100</f>
        <v>#DIV/0!</v>
      </c>
      <c r="L5" s="11" t="s">
        <v>22</v>
      </c>
      <c r="M5" s="94" t="e">
        <f ca="1">RANK(K5,INDIRECT("K5:K" &amp; $AL$5))</f>
        <v>#DIV/0!</v>
      </c>
      <c r="N5" s="22"/>
      <c r="O5" s="35"/>
      <c r="P5" s="5"/>
      <c r="Q5" s="5"/>
      <c r="R5" s="5"/>
      <c r="S5" s="5"/>
      <c r="T5" s="5"/>
      <c r="U5" s="5"/>
      <c r="V5" s="5"/>
      <c r="W5" s="5"/>
      <c r="X5" s="5"/>
      <c r="Y5" s="5"/>
      <c r="Z5" s="12" t="e">
        <f>SUM(E5,G5,I5,P5,R5,T5,V5,X5)/SUM(F5,H5,J5,Q5,S5,U5,W5,Y5)*100</f>
        <v>#DIV/0!</v>
      </c>
      <c r="AA5" s="11" t="s">
        <v>22</v>
      </c>
      <c r="AB5" s="94" t="e">
        <f ca="1">RANK(Z5,INDIRECT("Z5:Z" &amp; AL$5))</f>
        <v>#DIV/0!</v>
      </c>
      <c r="AC5" s="35" t="e">
        <f t="shared" ref="AC5:AC29" si="0">IF(K5&gt;Z5,2,0)</f>
        <v>#DIV/0!</v>
      </c>
      <c r="AD5" s="52" t="e">
        <f t="shared" ref="AD5:AD29" si="1">Z5-K5</f>
        <v>#DIV/0!</v>
      </c>
      <c r="AE5" s="93" t="s">
        <v>54</v>
      </c>
      <c r="AF5" s="10"/>
      <c r="AG5" s="104"/>
      <c r="AH5" s="104"/>
      <c r="AI5" s="104"/>
      <c r="AJ5" s="104"/>
      <c r="AK5" s="104"/>
      <c r="AL5" s="104">
        <f>SUM(Élèves!P6+4)</f>
        <v>11</v>
      </c>
      <c r="AM5" s="104"/>
      <c r="AN5" s="104"/>
      <c r="AO5" s="104"/>
      <c r="AP5" s="104"/>
      <c r="AQ5" s="104"/>
      <c r="AR5" s="104"/>
      <c r="AS5" s="104"/>
      <c r="AT5" s="104"/>
      <c r="AU5" s="104"/>
      <c r="AV5" s="104"/>
      <c r="AW5" s="104"/>
      <c r="AX5" s="104"/>
      <c r="AY5" s="104"/>
      <c r="AZ5" s="104"/>
      <c r="BA5" s="104"/>
      <c r="BB5" s="104"/>
      <c r="BC5" s="104"/>
    </row>
    <row r="6" spans="1:55">
      <c r="A6" s="104"/>
      <c r="B6" s="31">
        <v>2</v>
      </c>
      <c r="C6" s="10" t="str">
        <f>Élèves!C5</f>
        <v>DUPOND</v>
      </c>
      <c r="D6" s="10" t="str">
        <f>Élèves!D5</f>
        <v>Henri</v>
      </c>
      <c r="E6" s="5"/>
      <c r="F6" s="5"/>
      <c r="G6" s="5"/>
      <c r="H6" s="5"/>
      <c r="I6" s="32"/>
      <c r="J6" s="5"/>
      <c r="K6" s="12" t="e">
        <f t="shared" ref="K6:K29" si="2">SUM(E6,G6,I6)/SUM(F6,H6,J6)*100</f>
        <v>#DIV/0!</v>
      </c>
      <c r="L6" s="11" t="s">
        <v>22</v>
      </c>
      <c r="M6" s="94" t="e">
        <f t="shared" ref="M6:M29" ca="1" si="3">RANK(K6,INDIRECT("K5:K" &amp; $AL$5))</f>
        <v>#DIV/0!</v>
      </c>
      <c r="N6" s="22"/>
      <c r="O6" s="35"/>
      <c r="P6" s="5"/>
      <c r="Q6" s="5"/>
      <c r="R6" s="5"/>
      <c r="S6" s="5"/>
      <c r="T6" s="5"/>
      <c r="U6" s="5"/>
      <c r="V6" s="5"/>
      <c r="W6" s="5"/>
      <c r="X6" s="5"/>
      <c r="Y6" s="5"/>
      <c r="Z6" s="12" t="e">
        <f t="shared" ref="Z6:Z29" si="4">SUM(E6,G6,I6,P6,R6,T6,V6,X6)/SUM(F6,H6,J6,Q6,S6,U6,W6,Y6)*100</f>
        <v>#DIV/0!</v>
      </c>
      <c r="AA6" s="11" t="s">
        <v>22</v>
      </c>
      <c r="AB6" s="94" t="e">
        <f t="shared" ref="AB6:AB29" ca="1" si="5">RANK(Z6,INDIRECT("Z5:Z" &amp; AL$5))</f>
        <v>#DIV/0!</v>
      </c>
      <c r="AC6" s="35" t="e">
        <f t="shared" si="0"/>
        <v>#DIV/0!</v>
      </c>
      <c r="AD6" s="52" t="e">
        <f t="shared" si="1"/>
        <v>#DIV/0!</v>
      </c>
      <c r="AE6" s="93" t="s">
        <v>54</v>
      </c>
      <c r="AF6" s="10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  <c r="AR6" s="104"/>
      <c r="AS6" s="104"/>
      <c r="AT6" s="104"/>
      <c r="AU6" s="104"/>
      <c r="AV6" s="104"/>
      <c r="AW6" s="104"/>
      <c r="AX6" s="104"/>
      <c r="AY6" s="104"/>
      <c r="AZ6" s="104"/>
      <c r="BA6" s="104"/>
      <c r="BB6" s="104"/>
      <c r="BC6" s="104"/>
    </row>
    <row r="7" spans="1:55">
      <c r="A7" s="104"/>
      <c r="B7" s="31">
        <v>3</v>
      </c>
      <c r="C7" s="10" t="str">
        <f>Élèves!C6</f>
        <v>TABERNACLE</v>
      </c>
      <c r="D7" s="10" t="str">
        <f>Élèves!D6</f>
        <v>Ghislain</v>
      </c>
      <c r="E7" s="5"/>
      <c r="F7" s="5"/>
      <c r="G7" s="5"/>
      <c r="H7" s="5"/>
      <c r="I7" s="32"/>
      <c r="J7" s="5"/>
      <c r="K7" s="12" t="e">
        <f t="shared" si="2"/>
        <v>#DIV/0!</v>
      </c>
      <c r="L7" s="11" t="s">
        <v>22</v>
      </c>
      <c r="M7" s="94" t="e">
        <f t="shared" ca="1" si="3"/>
        <v>#DIV/0!</v>
      </c>
      <c r="N7" s="22"/>
      <c r="O7" s="35"/>
      <c r="P7" s="5"/>
      <c r="Q7" s="5"/>
      <c r="R7" s="5"/>
      <c r="S7" s="5"/>
      <c r="T7" s="5"/>
      <c r="U7" s="5"/>
      <c r="V7" s="5"/>
      <c r="W7" s="5"/>
      <c r="X7" s="5"/>
      <c r="Y7" s="5"/>
      <c r="Z7" s="12" t="e">
        <f t="shared" si="4"/>
        <v>#DIV/0!</v>
      </c>
      <c r="AA7" s="11" t="s">
        <v>22</v>
      </c>
      <c r="AB7" s="94" t="e">
        <f t="shared" ca="1" si="5"/>
        <v>#DIV/0!</v>
      </c>
      <c r="AC7" s="35" t="e">
        <f t="shared" si="0"/>
        <v>#DIV/0!</v>
      </c>
      <c r="AD7" s="52" t="e">
        <f t="shared" si="1"/>
        <v>#DIV/0!</v>
      </c>
      <c r="AE7" s="93" t="s">
        <v>54</v>
      </c>
      <c r="AF7" s="10"/>
      <c r="AG7" s="104"/>
      <c r="AH7" s="104"/>
      <c r="AI7" s="104"/>
      <c r="AJ7" s="104"/>
      <c r="AK7" s="104"/>
      <c r="AL7" s="104"/>
      <c r="AM7" s="104"/>
      <c r="AN7" s="104"/>
      <c r="AO7" s="104"/>
      <c r="AP7" s="104"/>
      <c r="AQ7" s="104"/>
      <c r="AR7" s="104"/>
      <c r="AS7" s="104"/>
      <c r="AT7" s="104"/>
      <c r="AU7" s="104"/>
      <c r="AV7" s="104"/>
      <c r="AW7" s="104"/>
      <c r="AX7" s="104"/>
      <c r="AY7" s="104"/>
      <c r="AZ7" s="104"/>
      <c r="BA7" s="104"/>
      <c r="BB7" s="104"/>
      <c r="BC7" s="104"/>
    </row>
    <row r="8" spans="1:55">
      <c r="A8" s="104"/>
      <c r="B8" s="31">
        <v>4</v>
      </c>
      <c r="C8" s="10" t="str">
        <f>Élèves!C7</f>
        <v>EASY</v>
      </c>
      <c r="D8" s="10" t="str">
        <f>Élèves!D7</f>
        <v>Isabelle</v>
      </c>
      <c r="E8" s="5"/>
      <c r="F8" s="5"/>
      <c r="G8" s="5"/>
      <c r="H8" s="5"/>
      <c r="I8" s="32"/>
      <c r="J8" s="5"/>
      <c r="K8" s="12" t="e">
        <f t="shared" si="2"/>
        <v>#DIV/0!</v>
      </c>
      <c r="L8" s="11" t="s">
        <v>22</v>
      </c>
      <c r="M8" s="94" t="e">
        <f t="shared" ca="1" si="3"/>
        <v>#DIV/0!</v>
      </c>
      <c r="N8" s="22"/>
      <c r="O8" s="35"/>
      <c r="P8" s="5"/>
      <c r="Q8" s="5"/>
      <c r="R8" s="5"/>
      <c r="S8" s="5"/>
      <c r="T8" s="5"/>
      <c r="U8" s="5"/>
      <c r="V8" s="5"/>
      <c r="W8" s="5"/>
      <c r="X8" s="5"/>
      <c r="Y8" s="5"/>
      <c r="Z8" s="12" t="e">
        <f t="shared" si="4"/>
        <v>#DIV/0!</v>
      </c>
      <c r="AA8" s="11" t="s">
        <v>22</v>
      </c>
      <c r="AB8" s="94" t="e">
        <f t="shared" ca="1" si="5"/>
        <v>#DIV/0!</v>
      </c>
      <c r="AC8" s="35" t="e">
        <f t="shared" si="0"/>
        <v>#DIV/0!</v>
      </c>
      <c r="AD8" s="52" t="e">
        <f t="shared" si="1"/>
        <v>#DIV/0!</v>
      </c>
      <c r="AE8" s="93" t="s">
        <v>54</v>
      </c>
      <c r="AF8" s="10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</row>
    <row r="9" spans="1:55">
      <c r="A9" s="104"/>
      <c r="B9" s="31">
        <v>5</v>
      </c>
      <c r="C9" s="10" t="str">
        <f>Élèves!C8</f>
        <v>KINGDOM</v>
      </c>
      <c r="D9" s="10" t="str">
        <f>Élèves!D8</f>
        <v>Aline</v>
      </c>
      <c r="E9" s="5"/>
      <c r="F9" s="5"/>
      <c r="G9" s="5"/>
      <c r="H9" s="5"/>
      <c r="I9" s="32"/>
      <c r="J9" s="5"/>
      <c r="K9" s="12" t="e">
        <f t="shared" si="2"/>
        <v>#DIV/0!</v>
      </c>
      <c r="L9" s="11" t="s">
        <v>22</v>
      </c>
      <c r="M9" s="94" t="e">
        <f t="shared" ca="1" si="3"/>
        <v>#DIV/0!</v>
      </c>
      <c r="N9" s="22"/>
      <c r="O9" s="35"/>
      <c r="P9" s="5"/>
      <c r="Q9" s="5"/>
      <c r="R9" s="5"/>
      <c r="S9" s="5"/>
      <c r="T9" s="5"/>
      <c r="U9" s="5"/>
      <c r="V9" s="5"/>
      <c r="W9" s="5"/>
      <c r="X9" s="5"/>
      <c r="Y9" s="5"/>
      <c r="Z9" s="12" t="e">
        <f t="shared" si="4"/>
        <v>#DIV/0!</v>
      </c>
      <c r="AA9" s="11" t="s">
        <v>22</v>
      </c>
      <c r="AB9" s="94" t="e">
        <f t="shared" ca="1" si="5"/>
        <v>#DIV/0!</v>
      </c>
      <c r="AC9" s="35" t="e">
        <f t="shared" si="0"/>
        <v>#DIV/0!</v>
      </c>
      <c r="AD9" s="52" t="e">
        <f t="shared" si="1"/>
        <v>#DIV/0!</v>
      </c>
      <c r="AE9" s="93" t="s">
        <v>54</v>
      </c>
      <c r="AF9" s="10"/>
      <c r="AG9" s="104"/>
      <c r="AH9" s="104"/>
      <c r="AI9" s="104"/>
      <c r="AJ9" s="104"/>
      <c r="AK9" s="104"/>
      <c r="AL9" s="104"/>
      <c r="AM9" s="104"/>
      <c r="AN9" s="104"/>
      <c r="AO9" s="104"/>
      <c r="AP9" s="104"/>
      <c r="AQ9" s="104"/>
      <c r="AR9" s="104"/>
      <c r="AS9" s="104"/>
      <c r="AT9" s="104"/>
      <c r="AU9" s="104"/>
      <c r="AV9" s="104"/>
      <c r="AW9" s="104"/>
      <c r="AX9" s="104"/>
      <c r="AY9" s="104"/>
      <c r="AZ9" s="104"/>
      <c r="BA9" s="104"/>
      <c r="BB9" s="104"/>
      <c r="BC9" s="104"/>
    </row>
    <row r="10" spans="1:55">
      <c r="A10" s="104"/>
      <c r="B10" s="31">
        <v>6</v>
      </c>
      <c r="C10" s="10" t="str">
        <f>Élèves!C9</f>
        <v>FORTE</v>
      </c>
      <c r="D10" s="10" t="str">
        <f>Élèves!D9</f>
        <v>Salie</v>
      </c>
      <c r="E10" s="5"/>
      <c r="F10" s="5"/>
      <c r="G10" s="5"/>
      <c r="H10" s="5"/>
      <c r="I10" s="32"/>
      <c r="J10" s="5"/>
      <c r="K10" s="12" t="e">
        <f t="shared" si="2"/>
        <v>#DIV/0!</v>
      </c>
      <c r="L10" s="11" t="s">
        <v>22</v>
      </c>
      <c r="M10" s="94" t="e">
        <f t="shared" ca="1" si="3"/>
        <v>#DIV/0!</v>
      </c>
      <c r="N10" s="22"/>
      <c r="O10" s="35"/>
      <c r="P10" s="5"/>
      <c r="Q10" s="5"/>
      <c r="R10" s="5"/>
      <c r="S10" s="5"/>
      <c r="T10" s="5"/>
      <c r="U10" s="5"/>
      <c r="V10" s="5"/>
      <c r="W10" s="5"/>
      <c r="X10" s="5"/>
      <c r="Y10" s="5"/>
      <c r="Z10" s="12" t="e">
        <f t="shared" si="4"/>
        <v>#DIV/0!</v>
      </c>
      <c r="AA10" s="11" t="s">
        <v>22</v>
      </c>
      <c r="AB10" s="94" t="e">
        <f t="shared" ca="1" si="5"/>
        <v>#DIV/0!</v>
      </c>
      <c r="AC10" s="35" t="e">
        <f t="shared" si="0"/>
        <v>#DIV/0!</v>
      </c>
      <c r="AD10" s="52" t="e">
        <f t="shared" si="1"/>
        <v>#DIV/0!</v>
      </c>
      <c r="AE10" s="93" t="s">
        <v>54</v>
      </c>
      <c r="AF10" s="10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04"/>
      <c r="AV10" s="104"/>
      <c r="AW10" s="104"/>
      <c r="AX10" s="104"/>
      <c r="AY10" s="104"/>
      <c r="AZ10" s="104"/>
      <c r="BA10" s="104"/>
      <c r="BB10" s="104"/>
      <c r="BC10" s="104"/>
    </row>
    <row r="11" spans="1:55">
      <c r="A11" s="104"/>
      <c r="B11" s="31">
        <v>7</v>
      </c>
      <c r="C11" s="10" t="str">
        <f>Élèves!C10</f>
        <v>SEGEC</v>
      </c>
      <c r="D11" s="10" t="str">
        <f>Élèves!D10</f>
        <v>Rédoine</v>
      </c>
      <c r="E11" s="5"/>
      <c r="F11" s="5"/>
      <c r="G11" s="5"/>
      <c r="H11" s="5"/>
      <c r="I11" s="32"/>
      <c r="J11" s="5"/>
      <c r="K11" s="12" t="e">
        <f t="shared" si="2"/>
        <v>#DIV/0!</v>
      </c>
      <c r="L11" s="11" t="s">
        <v>22</v>
      </c>
      <c r="M11" s="94" t="e">
        <f t="shared" ca="1" si="3"/>
        <v>#DIV/0!</v>
      </c>
      <c r="N11" s="22"/>
      <c r="O11" s="35"/>
      <c r="P11" s="5"/>
      <c r="Q11" s="5"/>
      <c r="R11" s="5"/>
      <c r="S11" s="5"/>
      <c r="T11" s="5"/>
      <c r="U11" s="5"/>
      <c r="V11" s="5"/>
      <c r="W11" s="5"/>
      <c r="X11" s="5"/>
      <c r="Y11" s="5"/>
      <c r="Z11" s="12" t="e">
        <f t="shared" si="4"/>
        <v>#DIV/0!</v>
      </c>
      <c r="AA11" s="11" t="s">
        <v>22</v>
      </c>
      <c r="AB11" s="94" t="e">
        <f t="shared" ca="1" si="5"/>
        <v>#DIV/0!</v>
      </c>
      <c r="AC11" s="35" t="e">
        <f t="shared" si="0"/>
        <v>#DIV/0!</v>
      </c>
      <c r="AD11" s="52" t="e">
        <f t="shared" si="1"/>
        <v>#DIV/0!</v>
      </c>
      <c r="AE11" s="93" t="s">
        <v>54</v>
      </c>
      <c r="AF11" s="10"/>
      <c r="AG11" s="104"/>
      <c r="AH11" s="104"/>
      <c r="AI11" s="104"/>
      <c r="AJ11" s="104"/>
      <c r="AK11" s="104"/>
      <c r="AL11" s="104"/>
      <c r="AM11" s="104"/>
      <c r="AN11" s="104"/>
      <c r="AO11" s="104"/>
      <c r="AP11" s="104"/>
      <c r="AQ11" s="104"/>
      <c r="AR11" s="104"/>
      <c r="AS11" s="104"/>
      <c r="AT11" s="104"/>
      <c r="AU11" s="104"/>
      <c r="AV11" s="104"/>
      <c r="AW11" s="104"/>
      <c r="AX11" s="104"/>
      <c r="AY11" s="104"/>
      <c r="AZ11" s="104"/>
      <c r="BA11" s="104"/>
      <c r="BB11" s="104"/>
      <c r="BC11" s="104"/>
    </row>
    <row r="12" spans="1:55">
      <c r="A12" s="104"/>
      <c r="B12" s="31">
        <v>8</v>
      </c>
      <c r="C12" s="10">
        <f>Élèves!C11</f>
        <v>0</v>
      </c>
      <c r="D12" s="10">
        <f>Élèves!D11</f>
        <v>0</v>
      </c>
      <c r="E12" s="5"/>
      <c r="F12" s="5"/>
      <c r="G12" s="5"/>
      <c r="H12" s="5"/>
      <c r="I12" s="32"/>
      <c r="J12" s="5"/>
      <c r="K12" s="12" t="e">
        <f t="shared" si="2"/>
        <v>#DIV/0!</v>
      </c>
      <c r="L12" s="11" t="s">
        <v>22</v>
      </c>
      <c r="M12" s="94" t="e">
        <f t="shared" ca="1" si="3"/>
        <v>#DIV/0!</v>
      </c>
      <c r="N12" s="22"/>
      <c r="O12" s="35"/>
      <c r="P12" s="5"/>
      <c r="Q12" s="5"/>
      <c r="R12" s="5"/>
      <c r="S12" s="5"/>
      <c r="T12" s="5"/>
      <c r="U12" s="5"/>
      <c r="V12" s="5"/>
      <c r="W12" s="5"/>
      <c r="X12" s="5"/>
      <c r="Y12" s="5"/>
      <c r="Z12" s="12" t="e">
        <f t="shared" si="4"/>
        <v>#DIV/0!</v>
      </c>
      <c r="AA12" s="11" t="s">
        <v>22</v>
      </c>
      <c r="AB12" s="94" t="e">
        <f t="shared" ca="1" si="5"/>
        <v>#DIV/0!</v>
      </c>
      <c r="AC12" s="35" t="e">
        <f t="shared" si="0"/>
        <v>#DIV/0!</v>
      </c>
      <c r="AD12" s="52" t="e">
        <f t="shared" si="1"/>
        <v>#DIV/0!</v>
      </c>
      <c r="AE12" s="93" t="s">
        <v>54</v>
      </c>
      <c r="AF12" s="10"/>
      <c r="AG12" s="104"/>
      <c r="AH12" s="104"/>
      <c r="AI12" s="104"/>
      <c r="AJ12" s="104"/>
      <c r="AK12" s="104"/>
      <c r="AL12" s="104"/>
      <c r="AM12" s="104"/>
      <c r="AN12" s="104"/>
      <c r="AO12" s="104"/>
      <c r="AP12" s="104"/>
      <c r="AQ12" s="104"/>
      <c r="AR12" s="104"/>
      <c r="AS12" s="104"/>
      <c r="AT12" s="104"/>
      <c r="AU12" s="104"/>
      <c r="AV12" s="104"/>
      <c r="AW12" s="104"/>
      <c r="AX12" s="104"/>
      <c r="AY12" s="104"/>
      <c r="AZ12" s="104"/>
      <c r="BA12" s="104"/>
      <c r="BB12" s="104"/>
      <c r="BC12" s="104"/>
    </row>
    <row r="13" spans="1:55">
      <c r="A13" s="104"/>
      <c r="B13" s="31">
        <v>9</v>
      </c>
      <c r="C13" s="10">
        <f>Élèves!C12</f>
        <v>0</v>
      </c>
      <c r="D13" s="10">
        <f>Élèves!D12</f>
        <v>0</v>
      </c>
      <c r="E13" s="5"/>
      <c r="F13" s="5"/>
      <c r="G13" s="5"/>
      <c r="H13" s="5"/>
      <c r="I13" s="32"/>
      <c r="J13" s="5"/>
      <c r="K13" s="12" t="e">
        <f t="shared" si="2"/>
        <v>#DIV/0!</v>
      </c>
      <c r="L13" s="11" t="s">
        <v>22</v>
      </c>
      <c r="M13" s="94" t="e">
        <f t="shared" ca="1" si="3"/>
        <v>#DIV/0!</v>
      </c>
      <c r="N13" s="22"/>
      <c r="O13" s="35"/>
      <c r="P13" s="5"/>
      <c r="Q13" s="5"/>
      <c r="R13" s="5"/>
      <c r="S13" s="5"/>
      <c r="T13" s="5"/>
      <c r="U13" s="5"/>
      <c r="V13" s="5"/>
      <c r="W13" s="5"/>
      <c r="X13" s="5"/>
      <c r="Y13" s="5"/>
      <c r="Z13" s="12" t="e">
        <f t="shared" si="4"/>
        <v>#DIV/0!</v>
      </c>
      <c r="AA13" s="11" t="s">
        <v>22</v>
      </c>
      <c r="AB13" s="94" t="e">
        <f t="shared" ca="1" si="5"/>
        <v>#DIV/0!</v>
      </c>
      <c r="AC13" s="35" t="e">
        <f t="shared" si="0"/>
        <v>#DIV/0!</v>
      </c>
      <c r="AD13" s="52" t="e">
        <f t="shared" si="1"/>
        <v>#DIV/0!</v>
      </c>
      <c r="AE13" s="93" t="s">
        <v>54</v>
      </c>
      <c r="AF13" s="10"/>
      <c r="AG13" s="104"/>
      <c r="AH13" s="104"/>
      <c r="AI13" s="104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104"/>
      <c r="AU13" s="104"/>
      <c r="AV13" s="104"/>
      <c r="AW13" s="104"/>
      <c r="AX13" s="104"/>
      <c r="AY13" s="104"/>
      <c r="AZ13" s="104"/>
      <c r="BA13" s="104"/>
      <c r="BB13" s="104"/>
      <c r="BC13" s="104"/>
    </row>
    <row r="14" spans="1:55">
      <c r="A14" s="104"/>
      <c r="B14" s="31">
        <v>10</v>
      </c>
      <c r="C14" s="10">
        <f>Élèves!C13</f>
        <v>0</v>
      </c>
      <c r="D14" s="10">
        <f>Élèves!D13</f>
        <v>0</v>
      </c>
      <c r="E14" s="5"/>
      <c r="F14" s="5"/>
      <c r="G14" s="5"/>
      <c r="H14" s="5"/>
      <c r="I14" s="32"/>
      <c r="J14" s="5"/>
      <c r="K14" s="12" t="e">
        <f t="shared" si="2"/>
        <v>#DIV/0!</v>
      </c>
      <c r="L14" s="11" t="s">
        <v>22</v>
      </c>
      <c r="M14" s="94" t="e">
        <f t="shared" ca="1" si="3"/>
        <v>#DIV/0!</v>
      </c>
      <c r="N14" s="22"/>
      <c r="O14" s="35"/>
      <c r="P14" s="5"/>
      <c r="Q14" s="5"/>
      <c r="R14" s="5"/>
      <c r="S14" s="5"/>
      <c r="T14" s="5"/>
      <c r="U14" s="5"/>
      <c r="V14" s="5"/>
      <c r="W14" s="5"/>
      <c r="X14" s="5"/>
      <c r="Y14" s="5"/>
      <c r="Z14" s="12" t="e">
        <f t="shared" si="4"/>
        <v>#DIV/0!</v>
      </c>
      <c r="AA14" s="11" t="s">
        <v>22</v>
      </c>
      <c r="AB14" s="94" t="e">
        <f t="shared" ca="1" si="5"/>
        <v>#DIV/0!</v>
      </c>
      <c r="AC14" s="35" t="e">
        <f t="shared" si="0"/>
        <v>#DIV/0!</v>
      </c>
      <c r="AD14" s="52" t="e">
        <f t="shared" si="1"/>
        <v>#DIV/0!</v>
      </c>
      <c r="AE14" s="93" t="s">
        <v>54</v>
      </c>
      <c r="AF14" s="10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04"/>
      <c r="AX14" s="104"/>
      <c r="AY14" s="104"/>
      <c r="AZ14" s="104"/>
      <c r="BA14" s="104"/>
      <c r="BB14" s="104"/>
      <c r="BC14" s="104"/>
    </row>
    <row r="15" spans="1:55">
      <c r="A15" s="104"/>
      <c r="B15" s="31">
        <v>11</v>
      </c>
      <c r="C15" s="10">
        <f>Élèves!C14</f>
        <v>0</v>
      </c>
      <c r="D15" s="10">
        <f>Élèves!D14</f>
        <v>0</v>
      </c>
      <c r="E15" s="5"/>
      <c r="F15" s="5"/>
      <c r="G15" s="5"/>
      <c r="H15" s="5"/>
      <c r="I15" s="32"/>
      <c r="J15" s="5"/>
      <c r="K15" s="12" t="e">
        <f t="shared" si="2"/>
        <v>#DIV/0!</v>
      </c>
      <c r="L15" s="11" t="s">
        <v>22</v>
      </c>
      <c r="M15" s="94" t="e">
        <f t="shared" ca="1" si="3"/>
        <v>#DIV/0!</v>
      </c>
      <c r="N15" s="22"/>
      <c r="O15" s="35"/>
      <c r="P15" s="5"/>
      <c r="Q15" s="5"/>
      <c r="R15" s="5"/>
      <c r="S15" s="5"/>
      <c r="T15" s="5"/>
      <c r="U15" s="5"/>
      <c r="V15" s="5"/>
      <c r="W15" s="5"/>
      <c r="X15" s="5"/>
      <c r="Y15" s="5"/>
      <c r="Z15" s="12" t="e">
        <f t="shared" si="4"/>
        <v>#DIV/0!</v>
      </c>
      <c r="AA15" s="11" t="s">
        <v>22</v>
      </c>
      <c r="AB15" s="94" t="e">
        <f t="shared" ca="1" si="5"/>
        <v>#DIV/0!</v>
      </c>
      <c r="AC15" s="35" t="e">
        <f t="shared" si="0"/>
        <v>#DIV/0!</v>
      </c>
      <c r="AD15" s="52" t="e">
        <f t="shared" si="1"/>
        <v>#DIV/0!</v>
      </c>
      <c r="AE15" s="93" t="s">
        <v>54</v>
      </c>
      <c r="AF15" s="10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</row>
    <row r="16" spans="1:55">
      <c r="A16" s="104"/>
      <c r="B16" s="31">
        <v>12</v>
      </c>
      <c r="C16" s="10">
        <f>Élèves!C15</f>
        <v>0</v>
      </c>
      <c r="D16" s="10">
        <f>Élèves!D15</f>
        <v>0</v>
      </c>
      <c r="E16" s="5"/>
      <c r="F16" s="5"/>
      <c r="G16" s="5"/>
      <c r="H16" s="5"/>
      <c r="I16" s="32"/>
      <c r="J16" s="5"/>
      <c r="K16" s="12" t="e">
        <f t="shared" si="2"/>
        <v>#DIV/0!</v>
      </c>
      <c r="L16" s="11" t="s">
        <v>22</v>
      </c>
      <c r="M16" s="94" t="e">
        <f t="shared" ca="1" si="3"/>
        <v>#DIV/0!</v>
      </c>
      <c r="N16" s="22"/>
      <c r="O16" s="35"/>
      <c r="P16" s="5"/>
      <c r="Q16" s="5"/>
      <c r="R16" s="5"/>
      <c r="S16" s="5"/>
      <c r="T16" s="5"/>
      <c r="U16" s="5"/>
      <c r="V16" s="5"/>
      <c r="W16" s="5"/>
      <c r="X16" s="5"/>
      <c r="Y16" s="5"/>
      <c r="Z16" s="12" t="e">
        <f t="shared" si="4"/>
        <v>#DIV/0!</v>
      </c>
      <c r="AA16" s="11" t="s">
        <v>22</v>
      </c>
      <c r="AB16" s="94" t="e">
        <f t="shared" ca="1" si="5"/>
        <v>#DIV/0!</v>
      </c>
      <c r="AC16" s="35" t="e">
        <f t="shared" si="0"/>
        <v>#DIV/0!</v>
      </c>
      <c r="AD16" s="52" t="e">
        <f t="shared" si="1"/>
        <v>#DIV/0!</v>
      </c>
      <c r="AE16" s="93" t="s">
        <v>54</v>
      </c>
      <c r="AF16" s="10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4"/>
      <c r="AV16" s="104"/>
      <c r="AW16" s="104"/>
      <c r="AX16" s="104"/>
      <c r="AY16" s="104"/>
      <c r="AZ16" s="104"/>
      <c r="BA16" s="104"/>
      <c r="BB16" s="104"/>
      <c r="BC16" s="104"/>
    </row>
    <row r="17" spans="1:55">
      <c r="A17" s="104"/>
      <c r="B17" s="31">
        <v>13</v>
      </c>
      <c r="C17" s="10">
        <f>Élèves!C16</f>
        <v>0</v>
      </c>
      <c r="D17" s="10">
        <f>Élèves!D16</f>
        <v>0</v>
      </c>
      <c r="E17" s="5"/>
      <c r="F17" s="5"/>
      <c r="G17" s="5"/>
      <c r="H17" s="5"/>
      <c r="I17" s="32"/>
      <c r="J17" s="5"/>
      <c r="K17" s="12" t="e">
        <f t="shared" si="2"/>
        <v>#DIV/0!</v>
      </c>
      <c r="L17" s="11" t="s">
        <v>22</v>
      </c>
      <c r="M17" s="94" t="e">
        <f t="shared" ca="1" si="3"/>
        <v>#DIV/0!</v>
      </c>
      <c r="N17" s="22"/>
      <c r="O17" s="35"/>
      <c r="P17" s="5"/>
      <c r="Q17" s="5"/>
      <c r="R17" s="5"/>
      <c r="S17" s="5"/>
      <c r="T17" s="5"/>
      <c r="U17" s="5"/>
      <c r="V17" s="5"/>
      <c r="W17" s="5"/>
      <c r="X17" s="5"/>
      <c r="Y17" s="5"/>
      <c r="Z17" s="12" t="e">
        <f t="shared" si="4"/>
        <v>#DIV/0!</v>
      </c>
      <c r="AA17" s="11" t="s">
        <v>22</v>
      </c>
      <c r="AB17" s="94" t="e">
        <f t="shared" ca="1" si="5"/>
        <v>#DIV/0!</v>
      </c>
      <c r="AC17" s="35" t="e">
        <f t="shared" si="0"/>
        <v>#DIV/0!</v>
      </c>
      <c r="AD17" s="52" t="e">
        <f t="shared" si="1"/>
        <v>#DIV/0!</v>
      </c>
      <c r="AE17" s="93" t="s">
        <v>54</v>
      </c>
      <c r="AF17" s="10"/>
      <c r="AG17" s="104"/>
      <c r="AH17" s="104"/>
      <c r="AI17" s="104"/>
      <c r="AJ17" s="104"/>
      <c r="AK17" s="104"/>
      <c r="AL17" s="104"/>
      <c r="AM17" s="104"/>
      <c r="AN17" s="104"/>
      <c r="AO17" s="104"/>
      <c r="AP17" s="104"/>
      <c r="AQ17" s="104"/>
      <c r="AR17" s="104"/>
      <c r="AS17" s="104"/>
      <c r="AT17" s="104"/>
      <c r="AU17" s="104"/>
      <c r="AV17" s="104"/>
      <c r="AW17" s="104"/>
      <c r="AX17" s="104"/>
      <c r="AY17" s="104"/>
      <c r="AZ17" s="104"/>
      <c r="BA17" s="104"/>
      <c r="BB17" s="104"/>
      <c r="BC17" s="104"/>
    </row>
    <row r="18" spans="1:55">
      <c r="A18" s="104"/>
      <c r="B18" s="31">
        <v>14</v>
      </c>
      <c r="C18" s="10">
        <f>Élèves!C17</f>
        <v>0</v>
      </c>
      <c r="D18" s="10">
        <f>Élèves!D17</f>
        <v>0</v>
      </c>
      <c r="E18" s="5"/>
      <c r="F18" s="5"/>
      <c r="G18" s="5"/>
      <c r="H18" s="5"/>
      <c r="I18" s="32"/>
      <c r="J18" s="5"/>
      <c r="K18" s="12" t="e">
        <f t="shared" si="2"/>
        <v>#DIV/0!</v>
      </c>
      <c r="L18" s="11" t="s">
        <v>22</v>
      </c>
      <c r="M18" s="94" t="e">
        <f t="shared" ca="1" si="3"/>
        <v>#DIV/0!</v>
      </c>
      <c r="N18" s="22"/>
      <c r="O18" s="35"/>
      <c r="P18" s="5"/>
      <c r="Q18" s="5"/>
      <c r="R18" s="5"/>
      <c r="S18" s="5"/>
      <c r="T18" s="5"/>
      <c r="U18" s="5"/>
      <c r="V18" s="5"/>
      <c r="W18" s="5"/>
      <c r="X18" s="5"/>
      <c r="Y18" s="5"/>
      <c r="Z18" s="12" t="e">
        <f t="shared" si="4"/>
        <v>#DIV/0!</v>
      </c>
      <c r="AA18" s="11" t="s">
        <v>22</v>
      </c>
      <c r="AB18" s="94" t="e">
        <f t="shared" ca="1" si="5"/>
        <v>#DIV/0!</v>
      </c>
      <c r="AC18" s="35" t="e">
        <f t="shared" si="0"/>
        <v>#DIV/0!</v>
      </c>
      <c r="AD18" s="52" t="e">
        <f t="shared" si="1"/>
        <v>#DIV/0!</v>
      </c>
      <c r="AE18" s="93" t="s">
        <v>54</v>
      </c>
      <c r="AF18" s="10"/>
      <c r="AG18" s="104"/>
      <c r="AH18" s="104"/>
      <c r="AI18" s="104"/>
      <c r="AJ18" s="104"/>
      <c r="AK18" s="104"/>
      <c r="AL18" s="104"/>
      <c r="AM18" s="104"/>
      <c r="AN18" s="104"/>
      <c r="AO18" s="104"/>
      <c r="AP18" s="104"/>
      <c r="AQ18" s="104"/>
      <c r="AR18" s="104"/>
      <c r="AS18" s="104"/>
      <c r="AT18" s="104"/>
      <c r="AU18" s="104"/>
      <c r="AV18" s="104"/>
      <c r="AW18" s="104"/>
      <c r="AX18" s="104"/>
      <c r="AY18" s="104"/>
      <c r="AZ18" s="104"/>
      <c r="BA18" s="104"/>
      <c r="BB18" s="104"/>
      <c r="BC18" s="104"/>
    </row>
    <row r="19" spans="1:55">
      <c r="A19" s="104"/>
      <c r="B19" s="31">
        <v>15</v>
      </c>
      <c r="C19" s="10">
        <f>Élèves!C18</f>
        <v>0</v>
      </c>
      <c r="D19" s="10">
        <f>Élèves!D18</f>
        <v>0</v>
      </c>
      <c r="E19" s="5"/>
      <c r="F19" s="5"/>
      <c r="G19" s="5"/>
      <c r="H19" s="5"/>
      <c r="I19" s="32"/>
      <c r="J19" s="5"/>
      <c r="K19" s="12" t="e">
        <f t="shared" si="2"/>
        <v>#DIV/0!</v>
      </c>
      <c r="L19" s="11" t="s">
        <v>22</v>
      </c>
      <c r="M19" s="94" t="e">
        <f t="shared" ca="1" si="3"/>
        <v>#DIV/0!</v>
      </c>
      <c r="N19" s="22"/>
      <c r="O19" s="35"/>
      <c r="P19" s="5"/>
      <c r="Q19" s="5"/>
      <c r="R19" s="5"/>
      <c r="S19" s="5"/>
      <c r="T19" s="5"/>
      <c r="U19" s="5"/>
      <c r="V19" s="5"/>
      <c r="W19" s="5"/>
      <c r="X19" s="5"/>
      <c r="Y19" s="5"/>
      <c r="Z19" s="12" t="e">
        <f t="shared" si="4"/>
        <v>#DIV/0!</v>
      </c>
      <c r="AA19" s="11" t="s">
        <v>22</v>
      </c>
      <c r="AB19" s="94" t="e">
        <f t="shared" ca="1" si="5"/>
        <v>#DIV/0!</v>
      </c>
      <c r="AC19" s="35" t="e">
        <f t="shared" si="0"/>
        <v>#DIV/0!</v>
      </c>
      <c r="AD19" s="52" t="e">
        <f t="shared" si="1"/>
        <v>#DIV/0!</v>
      </c>
      <c r="AE19" s="93" t="s">
        <v>54</v>
      </c>
      <c r="AF19" s="10"/>
      <c r="AG19" s="104"/>
      <c r="AH19" s="104"/>
      <c r="AI19" s="104"/>
      <c r="AJ19" s="104"/>
      <c r="AK19" s="104"/>
      <c r="AL19" s="104"/>
      <c r="AM19" s="104"/>
      <c r="AN19" s="104"/>
      <c r="AO19" s="104"/>
      <c r="AP19" s="104"/>
      <c r="AQ19" s="104"/>
      <c r="AR19" s="104"/>
      <c r="AS19" s="104"/>
      <c r="AT19" s="104"/>
      <c r="AU19" s="104"/>
      <c r="AV19" s="104"/>
      <c r="AW19" s="104"/>
      <c r="AX19" s="104"/>
      <c r="AY19" s="104"/>
      <c r="AZ19" s="104"/>
      <c r="BA19" s="104"/>
      <c r="BB19" s="104"/>
      <c r="BC19" s="104"/>
    </row>
    <row r="20" spans="1:55">
      <c r="A20" s="104"/>
      <c r="B20" s="31">
        <v>16</v>
      </c>
      <c r="C20" s="10">
        <f>Élèves!C19</f>
        <v>0</v>
      </c>
      <c r="D20" s="10">
        <f>Élèves!D19</f>
        <v>0</v>
      </c>
      <c r="E20" s="5"/>
      <c r="F20" s="5"/>
      <c r="G20" s="5"/>
      <c r="H20" s="5"/>
      <c r="I20" s="32"/>
      <c r="J20" s="5"/>
      <c r="K20" s="12" t="e">
        <f t="shared" si="2"/>
        <v>#DIV/0!</v>
      </c>
      <c r="L20" s="11" t="s">
        <v>22</v>
      </c>
      <c r="M20" s="94" t="e">
        <f t="shared" ca="1" si="3"/>
        <v>#DIV/0!</v>
      </c>
      <c r="N20" s="22"/>
      <c r="O20" s="35"/>
      <c r="P20" s="5"/>
      <c r="Q20" s="5"/>
      <c r="R20" s="5"/>
      <c r="S20" s="5"/>
      <c r="T20" s="5"/>
      <c r="U20" s="5"/>
      <c r="V20" s="5"/>
      <c r="W20" s="5"/>
      <c r="X20" s="5"/>
      <c r="Y20" s="5"/>
      <c r="Z20" s="12" t="e">
        <f t="shared" si="4"/>
        <v>#DIV/0!</v>
      </c>
      <c r="AA20" s="11" t="s">
        <v>22</v>
      </c>
      <c r="AB20" s="94" t="e">
        <f t="shared" ca="1" si="5"/>
        <v>#DIV/0!</v>
      </c>
      <c r="AC20" s="35" t="e">
        <f t="shared" si="0"/>
        <v>#DIV/0!</v>
      </c>
      <c r="AD20" s="52" t="e">
        <f t="shared" si="1"/>
        <v>#DIV/0!</v>
      </c>
      <c r="AE20" s="93" t="s">
        <v>54</v>
      </c>
      <c r="AF20" s="10"/>
      <c r="AG20" s="104"/>
      <c r="AH20" s="104"/>
      <c r="AI20" s="104"/>
      <c r="AJ20" s="104"/>
      <c r="AK20" s="104"/>
      <c r="AL20" s="104"/>
      <c r="AM20" s="104"/>
      <c r="AN20" s="104"/>
      <c r="AO20" s="104"/>
      <c r="AP20" s="104"/>
      <c r="AQ20" s="104"/>
      <c r="AR20" s="104"/>
      <c r="AS20" s="104"/>
      <c r="AT20" s="104"/>
      <c r="AU20" s="104"/>
      <c r="AV20" s="104"/>
      <c r="AW20" s="104"/>
      <c r="AX20" s="104"/>
      <c r="AY20" s="104"/>
      <c r="AZ20" s="104"/>
      <c r="BA20" s="104"/>
      <c r="BB20" s="104"/>
      <c r="BC20" s="104"/>
    </row>
    <row r="21" spans="1:55">
      <c r="A21" s="104"/>
      <c r="B21" s="31">
        <v>17</v>
      </c>
      <c r="C21" s="10">
        <f>Élèves!C20</f>
        <v>0</v>
      </c>
      <c r="D21" s="10">
        <f>Élèves!D20</f>
        <v>0</v>
      </c>
      <c r="E21" s="5"/>
      <c r="F21" s="5"/>
      <c r="G21" s="5"/>
      <c r="H21" s="5"/>
      <c r="I21" s="32"/>
      <c r="J21" s="5"/>
      <c r="K21" s="12" t="e">
        <f t="shared" si="2"/>
        <v>#DIV/0!</v>
      </c>
      <c r="L21" s="11" t="s">
        <v>22</v>
      </c>
      <c r="M21" s="94" t="e">
        <f t="shared" ca="1" si="3"/>
        <v>#DIV/0!</v>
      </c>
      <c r="N21" s="22"/>
      <c r="O21" s="35"/>
      <c r="P21" s="5"/>
      <c r="Q21" s="5"/>
      <c r="R21" s="5"/>
      <c r="S21" s="5"/>
      <c r="T21" s="5"/>
      <c r="U21" s="5"/>
      <c r="V21" s="5"/>
      <c r="W21" s="5"/>
      <c r="X21" s="5"/>
      <c r="Y21" s="5"/>
      <c r="Z21" s="12" t="e">
        <f t="shared" si="4"/>
        <v>#DIV/0!</v>
      </c>
      <c r="AA21" s="11" t="s">
        <v>22</v>
      </c>
      <c r="AB21" s="94" t="e">
        <f t="shared" ca="1" si="5"/>
        <v>#DIV/0!</v>
      </c>
      <c r="AC21" s="35" t="e">
        <f t="shared" si="0"/>
        <v>#DIV/0!</v>
      </c>
      <c r="AD21" s="52" t="e">
        <f t="shared" si="1"/>
        <v>#DIV/0!</v>
      </c>
      <c r="AE21" s="93" t="s">
        <v>54</v>
      </c>
      <c r="AF21" s="10"/>
      <c r="AG21" s="104"/>
      <c r="AH21" s="104"/>
      <c r="AI21" s="104"/>
      <c r="AJ21" s="104"/>
      <c r="AK21" s="104"/>
      <c r="AL21" s="104"/>
      <c r="AM21" s="104"/>
      <c r="AN21" s="104"/>
      <c r="AO21" s="104"/>
      <c r="AP21" s="104"/>
      <c r="AQ21" s="104"/>
      <c r="AR21" s="104"/>
      <c r="AS21" s="104"/>
      <c r="AT21" s="104"/>
      <c r="AU21" s="104"/>
      <c r="AV21" s="104"/>
      <c r="AW21" s="104"/>
      <c r="AX21" s="104"/>
      <c r="AY21" s="104"/>
      <c r="AZ21" s="104"/>
      <c r="BA21" s="104"/>
      <c r="BB21" s="104"/>
      <c r="BC21" s="104"/>
    </row>
    <row r="22" spans="1:55">
      <c r="A22" s="104"/>
      <c r="B22" s="31">
        <v>18</v>
      </c>
      <c r="C22" s="10">
        <f>Élèves!C21</f>
        <v>0</v>
      </c>
      <c r="D22" s="10">
        <f>Élèves!D21</f>
        <v>0</v>
      </c>
      <c r="E22" s="5"/>
      <c r="F22" s="5"/>
      <c r="G22" s="5"/>
      <c r="H22" s="5"/>
      <c r="I22" s="32"/>
      <c r="J22" s="5"/>
      <c r="K22" s="12" t="e">
        <f t="shared" si="2"/>
        <v>#DIV/0!</v>
      </c>
      <c r="L22" s="11" t="s">
        <v>22</v>
      </c>
      <c r="M22" s="94" t="e">
        <f t="shared" ca="1" si="3"/>
        <v>#DIV/0!</v>
      </c>
      <c r="N22" s="22"/>
      <c r="O22" s="35"/>
      <c r="P22" s="5"/>
      <c r="Q22" s="5"/>
      <c r="R22" s="5"/>
      <c r="S22" s="5"/>
      <c r="T22" s="5"/>
      <c r="U22" s="5"/>
      <c r="V22" s="5"/>
      <c r="W22" s="5"/>
      <c r="X22" s="5"/>
      <c r="Y22" s="5"/>
      <c r="Z22" s="12" t="e">
        <f t="shared" si="4"/>
        <v>#DIV/0!</v>
      </c>
      <c r="AA22" s="11" t="s">
        <v>22</v>
      </c>
      <c r="AB22" s="94" t="e">
        <f t="shared" ca="1" si="5"/>
        <v>#DIV/0!</v>
      </c>
      <c r="AC22" s="35" t="e">
        <f t="shared" si="0"/>
        <v>#DIV/0!</v>
      </c>
      <c r="AD22" s="52" t="e">
        <f t="shared" si="1"/>
        <v>#DIV/0!</v>
      </c>
      <c r="AE22" s="93" t="s">
        <v>54</v>
      </c>
      <c r="AF22" s="10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4"/>
      <c r="AT22" s="104"/>
      <c r="AU22" s="104"/>
      <c r="AV22" s="104"/>
      <c r="AW22" s="104"/>
      <c r="AX22" s="104"/>
      <c r="AY22" s="104"/>
      <c r="AZ22" s="104"/>
      <c r="BA22" s="104"/>
      <c r="BB22" s="104"/>
      <c r="BC22" s="104"/>
    </row>
    <row r="23" spans="1:55">
      <c r="A23" s="104"/>
      <c r="B23" s="31">
        <v>19</v>
      </c>
      <c r="C23" s="10">
        <f>Élèves!C22</f>
        <v>0</v>
      </c>
      <c r="D23" s="10">
        <f>Élèves!D22</f>
        <v>0</v>
      </c>
      <c r="E23" s="5"/>
      <c r="F23" s="5"/>
      <c r="G23" s="5"/>
      <c r="H23" s="5"/>
      <c r="I23" s="32"/>
      <c r="J23" s="5"/>
      <c r="K23" s="12" t="e">
        <f t="shared" si="2"/>
        <v>#DIV/0!</v>
      </c>
      <c r="L23" s="11" t="s">
        <v>22</v>
      </c>
      <c r="M23" s="94" t="e">
        <f t="shared" ca="1" si="3"/>
        <v>#DIV/0!</v>
      </c>
      <c r="N23" s="22"/>
      <c r="O23" s="35"/>
      <c r="P23" s="5"/>
      <c r="Q23" s="5"/>
      <c r="R23" s="5"/>
      <c r="S23" s="5"/>
      <c r="T23" s="5"/>
      <c r="U23" s="5"/>
      <c r="V23" s="5"/>
      <c r="W23" s="5"/>
      <c r="X23" s="5"/>
      <c r="Y23" s="5"/>
      <c r="Z23" s="12" t="e">
        <f t="shared" si="4"/>
        <v>#DIV/0!</v>
      </c>
      <c r="AA23" s="11" t="s">
        <v>22</v>
      </c>
      <c r="AB23" s="94" t="e">
        <f t="shared" ca="1" si="5"/>
        <v>#DIV/0!</v>
      </c>
      <c r="AC23" s="35" t="e">
        <f t="shared" si="0"/>
        <v>#DIV/0!</v>
      </c>
      <c r="AD23" s="52" t="e">
        <f t="shared" si="1"/>
        <v>#DIV/0!</v>
      </c>
      <c r="AE23" s="93" t="s">
        <v>54</v>
      </c>
      <c r="AF23" s="10"/>
      <c r="AG23" s="104"/>
      <c r="AH23" s="104"/>
      <c r="AI23" s="104"/>
      <c r="AJ23" s="104"/>
      <c r="AK23" s="104"/>
      <c r="AL23" s="104"/>
      <c r="AM23" s="104"/>
      <c r="AN23" s="104"/>
      <c r="AO23" s="104"/>
      <c r="AP23" s="104"/>
      <c r="AQ23" s="104"/>
      <c r="AR23" s="104"/>
      <c r="AS23" s="104"/>
      <c r="AT23" s="104"/>
      <c r="AU23" s="104"/>
      <c r="AV23" s="104"/>
      <c r="AW23" s="104"/>
      <c r="AX23" s="104"/>
      <c r="AY23" s="104"/>
      <c r="AZ23" s="104"/>
      <c r="BA23" s="104"/>
      <c r="BB23" s="104"/>
      <c r="BC23" s="104"/>
    </row>
    <row r="24" spans="1:55">
      <c r="A24" s="104"/>
      <c r="B24" s="31">
        <v>20</v>
      </c>
      <c r="C24" s="10">
        <f>Élèves!C23</f>
        <v>0</v>
      </c>
      <c r="D24" s="10">
        <f>Élèves!D23</f>
        <v>0</v>
      </c>
      <c r="E24" s="5"/>
      <c r="F24" s="5"/>
      <c r="G24" s="5"/>
      <c r="H24" s="5"/>
      <c r="I24" s="32"/>
      <c r="J24" s="5"/>
      <c r="K24" s="12" t="e">
        <f t="shared" si="2"/>
        <v>#DIV/0!</v>
      </c>
      <c r="L24" s="11" t="s">
        <v>22</v>
      </c>
      <c r="M24" s="94" t="e">
        <f t="shared" ca="1" si="3"/>
        <v>#DIV/0!</v>
      </c>
      <c r="N24" s="22"/>
      <c r="O24" s="35"/>
      <c r="P24" s="5"/>
      <c r="Q24" s="5"/>
      <c r="R24" s="5"/>
      <c r="S24" s="5"/>
      <c r="T24" s="5"/>
      <c r="U24" s="5"/>
      <c r="V24" s="5"/>
      <c r="W24" s="5"/>
      <c r="X24" s="5"/>
      <c r="Y24" s="5"/>
      <c r="Z24" s="12" t="e">
        <f t="shared" si="4"/>
        <v>#DIV/0!</v>
      </c>
      <c r="AA24" s="11" t="s">
        <v>22</v>
      </c>
      <c r="AB24" s="94" t="e">
        <f t="shared" ca="1" si="5"/>
        <v>#DIV/0!</v>
      </c>
      <c r="AC24" s="35" t="e">
        <f t="shared" si="0"/>
        <v>#DIV/0!</v>
      </c>
      <c r="AD24" s="52" t="e">
        <f t="shared" si="1"/>
        <v>#DIV/0!</v>
      </c>
      <c r="AE24" s="93" t="s">
        <v>54</v>
      </c>
      <c r="AF24" s="10"/>
      <c r="AG24" s="104"/>
      <c r="AH24" s="104"/>
      <c r="AI24" s="104"/>
      <c r="AJ24" s="104"/>
      <c r="AK24" s="104"/>
      <c r="AL24" s="104"/>
      <c r="AM24" s="104"/>
      <c r="AN24" s="104"/>
      <c r="AO24" s="104"/>
      <c r="AP24" s="104"/>
      <c r="AQ24" s="104"/>
      <c r="AR24" s="104"/>
      <c r="AS24" s="104"/>
      <c r="AT24" s="104"/>
      <c r="AU24" s="104"/>
      <c r="AV24" s="104"/>
      <c r="AW24" s="104"/>
      <c r="AX24" s="104"/>
      <c r="AY24" s="104"/>
      <c r="AZ24" s="104"/>
      <c r="BA24" s="104"/>
      <c r="BB24" s="104"/>
      <c r="BC24" s="104"/>
    </row>
    <row r="25" spans="1:55">
      <c r="A25" s="104"/>
      <c r="B25" s="31">
        <v>21</v>
      </c>
      <c r="C25" s="10">
        <f>Élèves!C24</f>
        <v>0</v>
      </c>
      <c r="D25" s="10">
        <f>Élèves!D24</f>
        <v>0</v>
      </c>
      <c r="E25" s="5"/>
      <c r="F25" s="5"/>
      <c r="G25" s="5"/>
      <c r="H25" s="5"/>
      <c r="I25" s="32"/>
      <c r="J25" s="5"/>
      <c r="K25" s="12" t="e">
        <f t="shared" si="2"/>
        <v>#DIV/0!</v>
      </c>
      <c r="L25" s="11" t="s">
        <v>22</v>
      </c>
      <c r="M25" s="94" t="e">
        <f t="shared" ca="1" si="3"/>
        <v>#DIV/0!</v>
      </c>
      <c r="N25" s="22"/>
      <c r="O25" s="35"/>
      <c r="P25" s="5"/>
      <c r="Q25" s="5"/>
      <c r="R25" s="5"/>
      <c r="S25" s="5"/>
      <c r="T25" s="5"/>
      <c r="U25" s="5"/>
      <c r="V25" s="5"/>
      <c r="W25" s="5"/>
      <c r="X25" s="5"/>
      <c r="Y25" s="5"/>
      <c r="Z25" s="12" t="e">
        <f t="shared" si="4"/>
        <v>#DIV/0!</v>
      </c>
      <c r="AA25" s="11" t="s">
        <v>22</v>
      </c>
      <c r="AB25" s="94" t="e">
        <f t="shared" ca="1" si="5"/>
        <v>#DIV/0!</v>
      </c>
      <c r="AC25" s="35" t="e">
        <f t="shared" si="0"/>
        <v>#DIV/0!</v>
      </c>
      <c r="AD25" s="52" t="e">
        <f t="shared" si="1"/>
        <v>#DIV/0!</v>
      </c>
      <c r="AE25" s="93" t="s">
        <v>54</v>
      </c>
      <c r="AF25" s="10"/>
      <c r="AG25" s="104"/>
      <c r="AH25" s="104"/>
      <c r="AI25" s="104"/>
      <c r="AJ25" s="104"/>
      <c r="AK25" s="104"/>
      <c r="AL25" s="104"/>
      <c r="AM25" s="104"/>
      <c r="AN25" s="104"/>
      <c r="AO25" s="104"/>
      <c r="AP25" s="104"/>
      <c r="AQ25" s="104"/>
      <c r="AR25" s="104"/>
      <c r="AS25" s="104"/>
      <c r="AT25" s="104"/>
      <c r="AU25" s="104"/>
      <c r="AV25" s="104"/>
      <c r="AW25" s="104"/>
      <c r="AX25" s="104"/>
      <c r="AY25" s="104"/>
      <c r="AZ25" s="104"/>
      <c r="BA25" s="104"/>
      <c r="BB25" s="104"/>
      <c r="BC25" s="104"/>
    </row>
    <row r="26" spans="1:55">
      <c r="A26" s="104"/>
      <c r="B26" s="31">
        <v>22</v>
      </c>
      <c r="C26" s="10">
        <f>Élèves!C25</f>
        <v>0</v>
      </c>
      <c r="D26" s="10">
        <f>Élèves!D25</f>
        <v>0</v>
      </c>
      <c r="E26" s="5"/>
      <c r="F26" s="5"/>
      <c r="G26" s="5"/>
      <c r="H26" s="5"/>
      <c r="I26" s="32"/>
      <c r="J26" s="5"/>
      <c r="K26" s="12" t="e">
        <f t="shared" si="2"/>
        <v>#DIV/0!</v>
      </c>
      <c r="L26" s="11" t="s">
        <v>22</v>
      </c>
      <c r="M26" s="94" t="e">
        <f t="shared" ca="1" si="3"/>
        <v>#DIV/0!</v>
      </c>
      <c r="N26" s="22"/>
      <c r="O26" s="35"/>
      <c r="P26" s="5"/>
      <c r="Q26" s="5"/>
      <c r="R26" s="5"/>
      <c r="S26" s="5"/>
      <c r="T26" s="5"/>
      <c r="U26" s="5"/>
      <c r="V26" s="5"/>
      <c r="W26" s="5"/>
      <c r="X26" s="5"/>
      <c r="Y26" s="5"/>
      <c r="Z26" s="12" t="e">
        <f t="shared" si="4"/>
        <v>#DIV/0!</v>
      </c>
      <c r="AA26" s="11" t="s">
        <v>22</v>
      </c>
      <c r="AB26" s="94" t="e">
        <f t="shared" ca="1" si="5"/>
        <v>#DIV/0!</v>
      </c>
      <c r="AC26" s="35" t="e">
        <f t="shared" si="0"/>
        <v>#DIV/0!</v>
      </c>
      <c r="AD26" s="52" t="e">
        <f t="shared" si="1"/>
        <v>#DIV/0!</v>
      </c>
      <c r="AE26" s="93" t="s">
        <v>54</v>
      </c>
      <c r="AF26" s="10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  <c r="AX26" s="104"/>
      <c r="AY26" s="104"/>
      <c r="AZ26" s="104"/>
      <c r="BA26" s="104"/>
      <c r="BB26" s="104"/>
      <c r="BC26" s="104"/>
    </row>
    <row r="27" spans="1:55">
      <c r="A27" s="104"/>
      <c r="B27" s="31">
        <v>23</v>
      </c>
      <c r="C27" s="10">
        <f>Élèves!C26</f>
        <v>0</v>
      </c>
      <c r="D27" s="10">
        <f>Élèves!D26</f>
        <v>0</v>
      </c>
      <c r="E27" s="5"/>
      <c r="F27" s="5"/>
      <c r="G27" s="5"/>
      <c r="H27" s="5"/>
      <c r="I27" s="32"/>
      <c r="J27" s="5"/>
      <c r="K27" s="12" t="e">
        <f t="shared" si="2"/>
        <v>#DIV/0!</v>
      </c>
      <c r="L27" s="11" t="s">
        <v>22</v>
      </c>
      <c r="M27" s="94" t="e">
        <f t="shared" ca="1" si="3"/>
        <v>#DIV/0!</v>
      </c>
      <c r="N27" s="22"/>
      <c r="O27" s="35"/>
      <c r="P27" s="5"/>
      <c r="Q27" s="5"/>
      <c r="R27" s="5"/>
      <c r="S27" s="5"/>
      <c r="T27" s="5"/>
      <c r="U27" s="5"/>
      <c r="V27" s="5"/>
      <c r="W27" s="5"/>
      <c r="X27" s="5"/>
      <c r="Y27" s="5"/>
      <c r="Z27" s="12" t="e">
        <f t="shared" si="4"/>
        <v>#DIV/0!</v>
      </c>
      <c r="AA27" s="11" t="s">
        <v>22</v>
      </c>
      <c r="AB27" s="94" t="e">
        <f t="shared" ca="1" si="5"/>
        <v>#DIV/0!</v>
      </c>
      <c r="AC27" s="35" t="e">
        <f t="shared" si="0"/>
        <v>#DIV/0!</v>
      </c>
      <c r="AD27" s="52" t="e">
        <f t="shared" si="1"/>
        <v>#DIV/0!</v>
      </c>
      <c r="AE27" s="93" t="s">
        <v>54</v>
      </c>
      <c r="AF27" s="10"/>
      <c r="AG27" s="104"/>
      <c r="AH27" s="104"/>
      <c r="AI27" s="104"/>
      <c r="AJ27" s="104"/>
      <c r="AK27" s="104"/>
      <c r="AL27" s="104"/>
      <c r="AM27" s="104"/>
      <c r="AN27" s="104"/>
      <c r="AO27" s="104"/>
      <c r="AP27" s="104"/>
      <c r="AQ27" s="104"/>
      <c r="AR27" s="104"/>
      <c r="AS27" s="104"/>
      <c r="AT27" s="104"/>
      <c r="AU27" s="104"/>
      <c r="AV27" s="104"/>
      <c r="AW27" s="104"/>
      <c r="AX27" s="104"/>
      <c r="AY27" s="104"/>
      <c r="AZ27" s="104"/>
      <c r="BA27" s="104"/>
      <c r="BB27" s="104"/>
      <c r="BC27" s="104"/>
    </row>
    <row r="28" spans="1:55">
      <c r="A28" s="104"/>
      <c r="B28" s="31">
        <v>24</v>
      </c>
      <c r="C28" s="10">
        <f>Élèves!C27</f>
        <v>0</v>
      </c>
      <c r="D28" s="10">
        <f>Élèves!D27</f>
        <v>0</v>
      </c>
      <c r="E28" s="5"/>
      <c r="F28" s="5"/>
      <c r="G28" s="5"/>
      <c r="H28" s="5"/>
      <c r="I28" s="32"/>
      <c r="J28" s="5"/>
      <c r="K28" s="12" t="e">
        <f t="shared" si="2"/>
        <v>#DIV/0!</v>
      </c>
      <c r="L28" s="11" t="s">
        <v>22</v>
      </c>
      <c r="M28" s="94" t="e">
        <f t="shared" ca="1" si="3"/>
        <v>#DIV/0!</v>
      </c>
      <c r="N28" s="22"/>
      <c r="O28" s="35"/>
      <c r="P28" s="5"/>
      <c r="Q28" s="5"/>
      <c r="R28" s="5"/>
      <c r="S28" s="5"/>
      <c r="T28" s="5"/>
      <c r="U28" s="5"/>
      <c r="V28" s="5"/>
      <c r="W28" s="5"/>
      <c r="X28" s="5"/>
      <c r="Y28" s="5"/>
      <c r="Z28" s="12" t="e">
        <f t="shared" si="4"/>
        <v>#DIV/0!</v>
      </c>
      <c r="AA28" s="11" t="s">
        <v>22</v>
      </c>
      <c r="AB28" s="94" t="e">
        <f t="shared" ca="1" si="5"/>
        <v>#DIV/0!</v>
      </c>
      <c r="AC28" s="35" t="e">
        <f t="shared" si="0"/>
        <v>#DIV/0!</v>
      </c>
      <c r="AD28" s="52" t="e">
        <f t="shared" si="1"/>
        <v>#DIV/0!</v>
      </c>
      <c r="AE28" s="93" t="s">
        <v>54</v>
      </c>
      <c r="AF28" s="10"/>
      <c r="AG28" s="104"/>
      <c r="AH28" s="104"/>
      <c r="AI28" s="104"/>
      <c r="AJ28" s="104"/>
      <c r="AK28" s="104"/>
      <c r="AL28" s="104"/>
      <c r="AM28" s="104"/>
      <c r="AN28" s="104"/>
      <c r="AO28" s="104"/>
      <c r="AP28" s="104"/>
      <c r="AQ28" s="104"/>
      <c r="AR28" s="104"/>
      <c r="AS28" s="104"/>
      <c r="AT28" s="104"/>
      <c r="AU28" s="104"/>
      <c r="AV28" s="104"/>
      <c r="AW28" s="104"/>
      <c r="AX28" s="104"/>
      <c r="AY28" s="104"/>
      <c r="AZ28" s="104"/>
      <c r="BA28" s="104"/>
      <c r="BB28" s="104"/>
      <c r="BC28" s="104"/>
    </row>
    <row r="29" spans="1:55">
      <c r="A29" s="104"/>
      <c r="B29" s="31">
        <v>25</v>
      </c>
      <c r="C29" s="10">
        <f>Élèves!C28</f>
        <v>0</v>
      </c>
      <c r="D29" s="10">
        <f>Élèves!D28</f>
        <v>0</v>
      </c>
      <c r="E29" s="5"/>
      <c r="F29" s="5"/>
      <c r="G29" s="5"/>
      <c r="H29" s="5"/>
      <c r="I29" s="32"/>
      <c r="J29" s="5"/>
      <c r="K29" s="12" t="e">
        <f t="shared" si="2"/>
        <v>#DIV/0!</v>
      </c>
      <c r="L29" s="11" t="s">
        <v>22</v>
      </c>
      <c r="M29" s="94" t="e">
        <f t="shared" ca="1" si="3"/>
        <v>#DIV/0!</v>
      </c>
      <c r="N29" s="22"/>
      <c r="O29" s="35"/>
      <c r="P29" s="5"/>
      <c r="Q29" s="5"/>
      <c r="R29" s="5"/>
      <c r="S29" s="5"/>
      <c r="T29" s="5"/>
      <c r="U29" s="5"/>
      <c r="V29" s="5"/>
      <c r="W29" s="5"/>
      <c r="X29" s="5"/>
      <c r="Y29" s="5"/>
      <c r="Z29" s="12" t="e">
        <f t="shared" si="4"/>
        <v>#DIV/0!</v>
      </c>
      <c r="AA29" s="11" t="s">
        <v>22</v>
      </c>
      <c r="AB29" s="94" t="e">
        <f t="shared" ca="1" si="5"/>
        <v>#DIV/0!</v>
      </c>
      <c r="AC29" s="35" t="e">
        <f t="shared" si="0"/>
        <v>#DIV/0!</v>
      </c>
      <c r="AD29" s="52" t="e">
        <f t="shared" si="1"/>
        <v>#DIV/0!</v>
      </c>
      <c r="AE29" s="93" t="s">
        <v>54</v>
      </c>
      <c r="AF29" s="10"/>
      <c r="AG29" s="104"/>
      <c r="AH29" s="104"/>
      <c r="AI29" s="104"/>
      <c r="AJ29" s="104"/>
      <c r="AK29" s="104"/>
      <c r="AL29" s="104"/>
      <c r="AM29" s="104"/>
      <c r="AN29" s="104"/>
      <c r="AO29" s="104"/>
      <c r="AP29" s="104"/>
      <c r="AQ29" s="104"/>
      <c r="AR29" s="104"/>
      <c r="AS29" s="104"/>
      <c r="AT29" s="104"/>
      <c r="AU29" s="104"/>
      <c r="AV29" s="104"/>
      <c r="AW29" s="104"/>
      <c r="AX29" s="104"/>
      <c r="AY29" s="104"/>
      <c r="AZ29" s="104"/>
      <c r="BA29" s="104"/>
      <c r="BB29" s="104"/>
      <c r="BC29" s="104"/>
    </row>
    <row r="30" spans="1:55" s="3" customFormat="1">
      <c r="A30" s="104"/>
      <c r="B30" s="21"/>
      <c r="C30" s="24"/>
      <c r="D30" s="21"/>
      <c r="E30" s="21"/>
      <c r="F30" s="21"/>
      <c r="G30" s="21"/>
      <c r="H30" s="21"/>
      <c r="I30" s="21"/>
      <c r="J30" s="21"/>
      <c r="K30" s="21"/>
      <c r="L30" s="21"/>
      <c r="M30" s="76"/>
      <c r="N30" s="21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5"/>
      <c r="AC30" s="33"/>
      <c r="AD30" s="35"/>
      <c r="AE30" s="92"/>
      <c r="AF30" s="104"/>
      <c r="AG30" s="104"/>
      <c r="AH30" s="104"/>
      <c r="AI30" s="104"/>
      <c r="AJ30" s="104"/>
      <c r="AK30" s="104"/>
      <c r="AL30" s="104"/>
      <c r="AM30" s="104"/>
      <c r="AN30" s="104"/>
      <c r="AO30" s="104"/>
      <c r="AP30" s="104"/>
      <c r="AQ30" s="104"/>
      <c r="AR30" s="104"/>
      <c r="AS30" s="104"/>
      <c r="AT30" s="104"/>
      <c r="AU30" s="104"/>
      <c r="AV30" s="104"/>
      <c r="AW30" s="104"/>
      <c r="AX30" s="104"/>
      <c r="AY30" s="104"/>
      <c r="AZ30" s="104"/>
      <c r="BA30" s="104"/>
      <c r="BB30" s="104"/>
      <c r="BC30" s="104"/>
    </row>
    <row r="31" spans="1:55" s="3" customFormat="1">
      <c r="A31" s="104"/>
      <c r="B31" s="104"/>
      <c r="C31" s="155"/>
      <c r="D31" s="104"/>
      <c r="E31" s="104"/>
      <c r="F31" s="104"/>
      <c r="G31" s="104"/>
      <c r="H31" s="104"/>
      <c r="I31" s="104"/>
      <c r="J31" s="104"/>
      <c r="K31" s="104"/>
      <c r="L31" s="104"/>
      <c r="M31" s="147"/>
      <c r="N31" s="21"/>
      <c r="O31" s="33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"/>
      <c r="AC31" s="104"/>
      <c r="AD31" s="10"/>
      <c r="AE31" s="147"/>
      <c r="AF31" s="104"/>
      <c r="AG31" s="104"/>
      <c r="AH31" s="104"/>
      <c r="AI31" s="104"/>
      <c r="AJ31" s="104"/>
      <c r="AK31" s="104"/>
      <c r="AL31" s="104"/>
      <c r="AM31" s="104"/>
      <c r="AN31" s="104"/>
      <c r="AO31" s="104"/>
      <c r="AP31" s="104"/>
      <c r="AQ31" s="104"/>
      <c r="AR31" s="104"/>
      <c r="AS31" s="104"/>
      <c r="AT31" s="104"/>
      <c r="AU31" s="104"/>
      <c r="AV31" s="104"/>
      <c r="AW31" s="104"/>
      <c r="AX31" s="104"/>
      <c r="AY31" s="104"/>
      <c r="AZ31" s="104"/>
      <c r="BA31" s="104"/>
      <c r="BB31" s="104"/>
      <c r="BC31" s="104"/>
    </row>
    <row r="32" spans="1:55" s="3" customFormat="1">
      <c r="A32" s="104"/>
      <c r="B32" s="104"/>
      <c r="C32" s="155"/>
      <c r="D32" s="104"/>
      <c r="E32" s="104"/>
      <c r="F32" s="104"/>
      <c r="G32" s="104"/>
      <c r="H32" s="104"/>
      <c r="I32" s="104"/>
      <c r="J32" s="104"/>
      <c r="K32" s="104"/>
      <c r="L32" s="104"/>
      <c r="M32" s="147"/>
      <c r="N32" s="21"/>
      <c r="O32" s="33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"/>
      <c r="AC32" s="104"/>
      <c r="AD32" s="10"/>
      <c r="AE32" s="147"/>
      <c r="AF32" s="104"/>
      <c r="AG32" s="104"/>
      <c r="AH32" s="104"/>
      <c r="AI32" s="104"/>
      <c r="AJ32" s="104"/>
      <c r="AK32" s="104"/>
      <c r="AL32" s="104"/>
      <c r="AM32" s="104"/>
      <c r="AN32" s="104"/>
      <c r="AO32" s="104"/>
      <c r="AP32" s="104"/>
      <c r="AQ32" s="104"/>
      <c r="AR32" s="104"/>
      <c r="AS32" s="104"/>
      <c r="AT32" s="104"/>
      <c r="AU32" s="104"/>
      <c r="AV32" s="104"/>
      <c r="AW32" s="104"/>
      <c r="AX32" s="104"/>
      <c r="AY32" s="104"/>
      <c r="AZ32" s="104"/>
      <c r="BA32" s="104"/>
      <c r="BB32" s="104"/>
      <c r="BC32" s="104"/>
    </row>
    <row r="33" spans="1:69" s="3" customFormat="1">
      <c r="A33" s="104"/>
      <c r="B33" s="104"/>
      <c r="C33" s="155"/>
      <c r="D33" s="104"/>
      <c r="E33" s="104"/>
      <c r="F33" s="104"/>
      <c r="G33" s="104"/>
      <c r="H33" s="104"/>
      <c r="I33" s="104"/>
      <c r="J33" s="104"/>
      <c r="K33" s="104"/>
      <c r="L33" s="21"/>
      <c r="M33" s="76"/>
      <c r="N33" s="21"/>
      <c r="O33" s="33"/>
      <c r="P33" s="33"/>
      <c r="Q33" s="33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"/>
      <c r="AC33" s="104"/>
      <c r="AD33" s="10"/>
      <c r="AE33" s="147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  <c r="AU33" s="104"/>
      <c r="AV33" s="104"/>
      <c r="AW33" s="104"/>
      <c r="AX33" s="104"/>
      <c r="AY33" s="104"/>
      <c r="AZ33" s="104"/>
      <c r="BA33" s="104"/>
      <c r="BB33" s="104"/>
      <c r="BC33" s="104"/>
    </row>
    <row r="34" spans="1:69" s="3" customFormat="1">
      <c r="A34" s="104"/>
      <c r="B34" s="104"/>
      <c r="C34" s="155"/>
      <c r="D34" s="104"/>
      <c r="E34" s="104"/>
      <c r="F34" s="104"/>
      <c r="G34" s="104"/>
      <c r="H34" s="104"/>
      <c r="I34" s="104"/>
      <c r="J34" s="104"/>
      <c r="K34" s="104"/>
      <c r="L34" s="148" t="s">
        <v>146</v>
      </c>
      <c r="M34" s="169">
        <f>MATIÈRES!I20</f>
        <v>0</v>
      </c>
      <c r="N34" s="146"/>
      <c r="O34" s="148"/>
      <c r="P34" s="149"/>
      <c r="Q34" s="10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"/>
      <c r="AC34" s="104"/>
      <c r="AD34" s="10"/>
      <c r="AE34" s="147"/>
      <c r="AF34" s="104"/>
      <c r="AG34" s="104"/>
      <c r="AH34" s="104"/>
      <c r="AI34" s="104"/>
      <c r="AJ34" s="104"/>
      <c r="AK34" s="104"/>
      <c r="AL34" s="104"/>
      <c r="AM34" s="104"/>
      <c r="AN34" s="104"/>
      <c r="AO34" s="104"/>
      <c r="AP34" s="104"/>
      <c r="AQ34" s="104"/>
      <c r="AR34" s="104"/>
      <c r="AS34" s="104"/>
      <c r="AT34" s="104"/>
      <c r="AU34" s="104"/>
      <c r="AV34" s="104"/>
      <c r="AW34" s="104"/>
      <c r="AX34" s="104"/>
      <c r="AY34" s="104"/>
      <c r="AZ34" s="104"/>
      <c r="BA34" s="104"/>
      <c r="BB34" s="104"/>
      <c r="BC34" s="104"/>
      <c r="BD34" s="104"/>
      <c r="BE34" s="104"/>
      <c r="BF34" s="104"/>
      <c r="BG34" s="104"/>
      <c r="BH34" s="104"/>
      <c r="BI34" s="104"/>
      <c r="BJ34" s="104"/>
      <c r="BK34" s="104"/>
      <c r="BL34" s="104"/>
      <c r="BM34" s="104"/>
      <c r="BN34" s="104"/>
      <c r="BO34" s="104"/>
      <c r="BP34" s="104"/>
      <c r="BQ34" s="104"/>
    </row>
    <row r="35" spans="1:69" s="3" customFormat="1">
      <c r="A35" s="104"/>
      <c r="B35" s="104"/>
      <c r="C35" s="155"/>
      <c r="D35" s="104"/>
      <c r="E35" s="104"/>
      <c r="F35" s="104"/>
      <c r="G35" s="104"/>
      <c r="H35" s="104"/>
      <c r="I35" s="104"/>
      <c r="J35" s="104"/>
      <c r="K35" s="104"/>
      <c r="L35" s="104"/>
      <c r="M35" s="147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"/>
      <c r="AC35" s="104"/>
      <c r="AD35" s="10"/>
      <c r="AE35" s="147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  <c r="AW35" s="104"/>
      <c r="AX35" s="104"/>
      <c r="AY35" s="104"/>
      <c r="AZ35" s="104"/>
      <c r="BA35" s="104"/>
      <c r="BB35" s="104"/>
      <c r="BC35" s="104"/>
      <c r="BD35" s="104"/>
      <c r="BE35" s="104"/>
      <c r="BF35" s="104"/>
      <c r="BG35" s="104"/>
      <c r="BH35" s="104"/>
      <c r="BI35" s="104"/>
      <c r="BJ35" s="104"/>
      <c r="BK35" s="104"/>
      <c r="BL35" s="104"/>
      <c r="BM35" s="104"/>
      <c r="BN35" s="104"/>
      <c r="BO35" s="104"/>
      <c r="BP35" s="104"/>
      <c r="BQ35" s="104"/>
    </row>
    <row r="36" spans="1:69" s="3" customFormat="1">
      <c r="A36" s="104"/>
      <c r="B36" s="104"/>
      <c r="C36" s="155"/>
      <c r="D36" s="104"/>
      <c r="E36" s="104"/>
      <c r="F36" s="104"/>
      <c r="G36" s="104"/>
      <c r="H36" s="104"/>
      <c r="I36" s="104"/>
      <c r="J36" s="104"/>
      <c r="K36" s="104"/>
      <c r="L36" s="104"/>
      <c r="M36" s="147"/>
      <c r="N36" s="104"/>
      <c r="O36" s="104"/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"/>
      <c r="AC36" s="104"/>
      <c r="AD36" s="10"/>
      <c r="AE36" s="147"/>
      <c r="AF36" s="104"/>
      <c r="AG36" s="104"/>
      <c r="AH36" s="104"/>
      <c r="AI36" s="104"/>
      <c r="AJ36" s="104"/>
      <c r="AK36" s="104"/>
      <c r="AL36" s="104"/>
      <c r="AM36" s="104"/>
      <c r="AN36" s="104"/>
      <c r="AO36" s="104"/>
      <c r="AP36" s="104"/>
      <c r="AQ36" s="104"/>
      <c r="AR36" s="104"/>
      <c r="AS36" s="104"/>
      <c r="AT36" s="104"/>
      <c r="AU36" s="104"/>
      <c r="AV36" s="104"/>
      <c r="AW36" s="104"/>
      <c r="AX36" s="104"/>
      <c r="AY36" s="104"/>
      <c r="AZ36" s="104"/>
      <c r="BA36" s="104"/>
      <c r="BB36" s="104"/>
      <c r="BC36" s="104"/>
      <c r="BD36" s="104"/>
      <c r="BE36" s="104"/>
      <c r="BF36" s="104"/>
      <c r="BG36" s="104"/>
      <c r="BH36" s="104"/>
      <c r="BI36" s="104"/>
      <c r="BJ36" s="104"/>
      <c r="BK36" s="104"/>
      <c r="BL36" s="104"/>
      <c r="BM36" s="104"/>
      <c r="BN36" s="104"/>
      <c r="BO36" s="104"/>
      <c r="BP36" s="104"/>
      <c r="BQ36" s="104"/>
    </row>
    <row r="37" spans="1:69" s="3" customFormat="1">
      <c r="A37" s="104"/>
      <c r="B37" s="104"/>
      <c r="C37" s="155"/>
      <c r="D37" s="104"/>
      <c r="E37" s="104"/>
      <c r="F37" s="104"/>
      <c r="G37" s="104"/>
      <c r="H37" s="104"/>
      <c r="I37" s="104"/>
      <c r="J37" s="104"/>
      <c r="K37" s="104"/>
      <c r="L37" s="104"/>
      <c r="M37" s="147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"/>
      <c r="AC37" s="104"/>
      <c r="AD37" s="10"/>
      <c r="AE37" s="147"/>
      <c r="AF37" s="104"/>
      <c r="AG37" s="104"/>
      <c r="AH37" s="104"/>
      <c r="AI37" s="104"/>
      <c r="AJ37" s="104"/>
      <c r="AK37" s="104"/>
      <c r="AL37" s="104"/>
      <c r="AM37" s="104"/>
      <c r="AN37" s="104"/>
      <c r="AO37" s="104"/>
      <c r="AP37" s="104"/>
      <c r="AQ37" s="104"/>
      <c r="AR37" s="104"/>
      <c r="AS37" s="104"/>
      <c r="AT37" s="104"/>
      <c r="AU37" s="104"/>
      <c r="AV37" s="104"/>
      <c r="AW37" s="104"/>
      <c r="AX37" s="104"/>
      <c r="AY37" s="104"/>
      <c r="AZ37" s="104"/>
      <c r="BA37" s="104"/>
      <c r="BB37" s="104"/>
      <c r="BC37" s="104"/>
      <c r="BD37" s="104"/>
      <c r="BE37" s="104"/>
      <c r="BF37" s="104"/>
      <c r="BG37" s="104"/>
      <c r="BH37" s="104"/>
      <c r="BI37" s="104"/>
      <c r="BJ37" s="104"/>
      <c r="BK37" s="104"/>
      <c r="BL37" s="104"/>
      <c r="BM37" s="104"/>
      <c r="BN37" s="104"/>
      <c r="BO37" s="104"/>
      <c r="BP37" s="104"/>
      <c r="BQ37" s="104"/>
    </row>
    <row r="38" spans="1:69" s="3" customFormat="1">
      <c r="A38" s="104"/>
      <c r="B38" s="104"/>
      <c r="C38" s="155"/>
      <c r="D38" s="104"/>
      <c r="E38" s="104"/>
      <c r="F38" s="104"/>
      <c r="G38" s="104"/>
      <c r="H38" s="104"/>
      <c r="I38" s="104"/>
      <c r="J38" s="104"/>
      <c r="K38" s="104"/>
      <c r="L38" s="104"/>
      <c r="M38" s="147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"/>
      <c r="AC38" s="104"/>
      <c r="AD38" s="10"/>
      <c r="AE38" s="147"/>
      <c r="AF38" s="104"/>
      <c r="AG38" s="104"/>
      <c r="AH38" s="104"/>
      <c r="AI38" s="104"/>
      <c r="AJ38" s="104"/>
      <c r="AK38" s="104"/>
      <c r="AL38" s="104"/>
      <c r="AM38" s="104"/>
      <c r="AN38" s="104"/>
      <c r="AO38" s="104"/>
      <c r="AP38" s="104"/>
      <c r="AQ38" s="104"/>
      <c r="AR38" s="104"/>
      <c r="AS38" s="104"/>
      <c r="AT38" s="104"/>
      <c r="AU38" s="104"/>
      <c r="AV38" s="104"/>
      <c r="AW38" s="104"/>
      <c r="AX38" s="104"/>
      <c r="AY38" s="104"/>
      <c r="AZ38" s="104"/>
      <c r="BA38" s="104"/>
      <c r="BB38" s="104"/>
      <c r="BC38" s="104"/>
      <c r="BD38" s="104"/>
      <c r="BE38" s="104"/>
      <c r="BF38" s="104"/>
      <c r="BG38" s="104"/>
      <c r="BH38" s="104"/>
      <c r="BI38" s="104"/>
      <c r="BJ38" s="104"/>
      <c r="BK38" s="104"/>
      <c r="BL38" s="104"/>
      <c r="BM38" s="104"/>
      <c r="BN38" s="104"/>
      <c r="BO38" s="104"/>
      <c r="BP38" s="104"/>
      <c r="BQ38" s="104"/>
    </row>
    <row r="39" spans="1:69" s="3" customFormat="1">
      <c r="A39" s="104"/>
      <c r="B39" s="104"/>
      <c r="C39" s="155"/>
      <c r="D39" s="104"/>
      <c r="E39" s="104"/>
      <c r="F39" s="104"/>
      <c r="G39" s="104"/>
      <c r="H39" s="104"/>
      <c r="I39" s="104"/>
      <c r="J39" s="104"/>
      <c r="K39" s="104"/>
      <c r="L39" s="104"/>
      <c r="M39" s="147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"/>
      <c r="AC39" s="104"/>
      <c r="AD39" s="10"/>
      <c r="AE39" s="147"/>
      <c r="AF39" s="104"/>
      <c r="AG39" s="104"/>
      <c r="AH39" s="104"/>
      <c r="AI39" s="104"/>
      <c r="AJ39" s="104"/>
      <c r="AK39" s="104"/>
      <c r="AL39" s="104"/>
      <c r="AM39" s="104"/>
      <c r="AN39" s="104"/>
      <c r="AO39" s="104"/>
      <c r="AP39" s="104"/>
      <c r="AQ39" s="104"/>
      <c r="AR39" s="104"/>
      <c r="AS39" s="104"/>
      <c r="AT39" s="104"/>
      <c r="AU39" s="104"/>
      <c r="AV39" s="104"/>
      <c r="AW39" s="104"/>
      <c r="AX39" s="104"/>
      <c r="AY39" s="104"/>
      <c r="AZ39" s="104"/>
      <c r="BA39" s="104"/>
      <c r="BB39" s="104"/>
      <c r="BC39" s="104"/>
      <c r="BD39" s="104"/>
      <c r="BE39" s="104"/>
      <c r="BF39" s="104"/>
      <c r="BG39" s="104"/>
      <c r="BH39" s="104"/>
      <c r="BI39" s="104"/>
      <c r="BJ39" s="104"/>
      <c r="BK39" s="104"/>
      <c r="BL39" s="104"/>
      <c r="BM39" s="104"/>
      <c r="BN39" s="104"/>
      <c r="BO39" s="104"/>
      <c r="BP39" s="104"/>
      <c r="BQ39" s="104"/>
    </row>
    <row r="40" spans="1:69" s="3" customFormat="1">
      <c r="A40" s="104"/>
      <c r="B40" s="104"/>
      <c r="C40" s="155"/>
      <c r="D40" s="104"/>
      <c r="E40" s="104"/>
      <c r="F40" s="104"/>
      <c r="G40" s="104"/>
      <c r="H40" s="104"/>
      <c r="I40" s="104"/>
      <c r="J40" s="104"/>
      <c r="K40" s="104"/>
      <c r="L40" s="104"/>
      <c r="M40" s="147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"/>
      <c r="AC40" s="104"/>
      <c r="AD40" s="10"/>
      <c r="AE40" s="147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/>
      <c r="AR40" s="104"/>
      <c r="AS40" s="104"/>
      <c r="AT40" s="104"/>
      <c r="AU40" s="104"/>
      <c r="AV40" s="104"/>
      <c r="AW40" s="104"/>
      <c r="AX40" s="104"/>
      <c r="AY40" s="104"/>
      <c r="AZ40" s="104"/>
      <c r="BA40" s="104"/>
      <c r="BB40" s="104"/>
      <c r="BC40" s="104"/>
      <c r="BD40" s="104"/>
      <c r="BE40" s="104"/>
      <c r="BF40" s="104"/>
      <c r="BG40" s="104"/>
      <c r="BH40" s="104"/>
      <c r="BI40" s="104"/>
      <c r="BJ40" s="104"/>
      <c r="BK40" s="104"/>
      <c r="BL40" s="104"/>
      <c r="BM40" s="104"/>
      <c r="BN40" s="104"/>
      <c r="BO40" s="104"/>
      <c r="BP40" s="104"/>
      <c r="BQ40" s="104"/>
    </row>
    <row r="41" spans="1:69" s="3" customFormat="1">
      <c r="A41" s="104"/>
      <c r="B41" s="104"/>
      <c r="C41" s="155"/>
      <c r="D41" s="104"/>
      <c r="E41" s="104"/>
      <c r="F41" s="104"/>
      <c r="G41" s="104"/>
      <c r="H41" s="104"/>
      <c r="I41" s="104"/>
      <c r="J41" s="104"/>
      <c r="K41" s="104"/>
      <c r="L41" s="104"/>
      <c r="M41" s="147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"/>
      <c r="AC41" s="104"/>
      <c r="AD41" s="10"/>
      <c r="AE41" s="147"/>
      <c r="AF41" s="104"/>
      <c r="AG41" s="104"/>
      <c r="AH41" s="104"/>
      <c r="AI41" s="104"/>
      <c r="AJ41" s="104"/>
      <c r="AK41" s="104"/>
      <c r="AL41" s="104"/>
      <c r="AM41" s="104"/>
      <c r="AN41" s="104"/>
      <c r="AO41" s="104"/>
      <c r="AP41" s="104"/>
      <c r="AQ41" s="104"/>
      <c r="AR41" s="104"/>
      <c r="AS41" s="104"/>
      <c r="AT41" s="104"/>
      <c r="AU41" s="104"/>
      <c r="AV41" s="104"/>
      <c r="AW41" s="104"/>
      <c r="AX41" s="104"/>
      <c r="AY41" s="104"/>
      <c r="AZ41" s="104"/>
      <c r="BA41" s="104"/>
      <c r="BB41" s="104"/>
      <c r="BC41" s="104"/>
      <c r="BD41" s="104"/>
      <c r="BE41" s="104"/>
      <c r="BF41" s="104"/>
      <c r="BG41" s="104"/>
      <c r="BH41" s="104"/>
      <c r="BI41" s="104"/>
      <c r="BJ41" s="104"/>
      <c r="BK41" s="104"/>
      <c r="BL41" s="104"/>
      <c r="BM41" s="104"/>
      <c r="BN41" s="104"/>
      <c r="BO41" s="104"/>
      <c r="BP41" s="104"/>
      <c r="BQ41" s="104"/>
    </row>
    <row r="42" spans="1:69">
      <c r="A42" s="104"/>
      <c r="B42" s="104"/>
      <c r="C42" s="155"/>
      <c r="D42" s="104"/>
      <c r="E42" s="104"/>
      <c r="F42" s="104"/>
      <c r="G42" s="104"/>
      <c r="H42" s="104"/>
      <c r="I42" s="104"/>
      <c r="J42" s="104"/>
      <c r="K42" s="104"/>
      <c r="L42" s="104"/>
      <c r="M42" s="147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"/>
      <c r="AC42" s="104"/>
      <c r="AD42" s="10"/>
      <c r="AE42" s="147"/>
      <c r="AF42" s="104"/>
      <c r="AG42" s="104"/>
      <c r="AH42" s="104"/>
      <c r="AI42" s="104"/>
      <c r="AJ42" s="104"/>
      <c r="AK42" s="104"/>
      <c r="AL42" s="104"/>
      <c r="AM42" s="104"/>
      <c r="AN42" s="104"/>
      <c r="AO42" s="104"/>
      <c r="AP42" s="104"/>
      <c r="AQ42" s="104"/>
      <c r="AR42" s="104"/>
      <c r="AS42" s="104"/>
      <c r="AT42" s="104"/>
      <c r="AU42" s="104"/>
      <c r="AV42" s="104"/>
      <c r="AW42" s="104"/>
      <c r="AX42" s="104"/>
      <c r="AY42" s="104"/>
      <c r="AZ42" s="104"/>
      <c r="BA42" s="104"/>
      <c r="BB42" s="104"/>
      <c r="BC42" s="104"/>
      <c r="BD42" s="104"/>
      <c r="BE42" s="104"/>
      <c r="BF42" s="104"/>
      <c r="BG42" s="104"/>
      <c r="BH42" s="104"/>
      <c r="BI42" s="104"/>
      <c r="BJ42" s="104"/>
      <c r="BK42" s="104"/>
      <c r="BL42" s="104"/>
      <c r="BM42" s="104"/>
      <c r="BN42" s="104"/>
      <c r="BO42" s="104"/>
      <c r="BP42" s="104"/>
      <c r="BQ42" s="104"/>
    </row>
    <row r="43" spans="1:69">
      <c r="A43" s="104"/>
      <c r="B43" s="104"/>
      <c r="C43" s="155"/>
      <c r="D43" s="104"/>
      <c r="E43" s="104"/>
      <c r="F43" s="104"/>
      <c r="G43" s="104"/>
      <c r="H43" s="104"/>
      <c r="I43" s="104"/>
      <c r="J43" s="104"/>
      <c r="K43" s="104"/>
      <c r="L43" s="104"/>
      <c r="M43" s="147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"/>
      <c r="AC43" s="104"/>
      <c r="AD43" s="10"/>
      <c r="AE43" s="147"/>
      <c r="AF43" s="104"/>
      <c r="AG43" s="104"/>
      <c r="AH43" s="104"/>
      <c r="AI43" s="104"/>
      <c r="AJ43" s="104"/>
      <c r="AK43" s="104"/>
      <c r="AL43" s="104"/>
      <c r="AM43" s="104"/>
      <c r="AN43" s="104"/>
      <c r="AO43" s="104"/>
      <c r="AP43" s="104"/>
      <c r="AQ43" s="104"/>
      <c r="AR43" s="104"/>
      <c r="AS43" s="104"/>
      <c r="AT43" s="104"/>
      <c r="AU43" s="104"/>
      <c r="AV43" s="104"/>
      <c r="AW43" s="104"/>
      <c r="AX43" s="104"/>
      <c r="AY43" s="104"/>
      <c r="AZ43" s="104"/>
      <c r="BA43" s="104"/>
      <c r="BB43" s="104"/>
      <c r="BC43" s="104"/>
      <c r="BD43" s="104"/>
      <c r="BE43" s="104"/>
      <c r="BF43" s="104"/>
      <c r="BG43" s="104"/>
      <c r="BH43" s="104"/>
      <c r="BI43" s="104"/>
      <c r="BJ43" s="104"/>
      <c r="BK43" s="104"/>
      <c r="BL43" s="104"/>
      <c r="BM43" s="104"/>
      <c r="BN43" s="104"/>
      <c r="BO43" s="104"/>
      <c r="BP43" s="104"/>
      <c r="BQ43" s="104"/>
    </row>
    <row r="44" spans="1:69">
      <c r="A44" s="104"/>
      <c r="B44" s="104"/>
      <c r="C44" s="155"/>
      <c r="D44" s="104"/>
      <c r="E44" s="104"/>
      <c r="F44" s="104"/>
      <c r="G44" s="104"/>
      <c r="H44" s="104"/>
      <c r="I44" s="104"/>
      <c r="J44" s="104"/>
      <c r="K44" s="104"/>
      <c r="L44" s="104"/>
      <c r="M44" s="147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"/>
      <c r="AC44" s="104"/>
      <c r="AD44" s="10"/>
      <c r="AE44" s="147"/>
      <c r="AF44" s="104"/>
      <c r="AG44" s="104"/>
      <c r="AH44" s="104"/>
      <c r="AI44" s="104"/>
      <c r="AJ44" s="104"/>
      <c r="AK44" s="104"/>
      <c r="AL44" s="104"/>
      <c r="AM44" s="104"/>
      <c r="AN44" s="104"/>
      <c r="AO44" s="104"/>
      <c r="AP44" s="104"/>
      <c r="AQ44" s="104"/>
      <c r="AR44" s="104"/>
      <c r="AS44" s="104"/>
      <c r="AT44" s="104"/>
      <c r="AU44" s="104"/>
      <c r="AV44" s="104"/>
      <c r="AW44" s="104"/>
      <c r="AX44" s="104"/>
      <c r="AY44" s="104"/>
      <c r="AZ44" s="104"/>
      <c r="BA44" s="104"/>
      <c r="BB44" s="104"/>
      <c r="BC44" s="104"/>
      <c r="BD44" s="104"/>
      <c r="BE44" s="104"/>
      <c r="BF44" s="104"/>
      <c r="BG44" s="104"/>
      <c r="BH44" s="104"/>
      <c r="BI44" s="104"/>
      <c r="BJ44" s="104"/>
      <c r="BK44" s="104"/>
      <c r="BL44" s="104"/>
      <c r="BM44" s="104"/>
      <c r="BN44" s="104"/>
      <c r="BO44" s="104"/>
      <c r="BP44" s="104"/>
      <c r="BQ44" s="104"/>
    </row>
    <row r="45" spans="1:69">
      <c r="A45" s="104"/>
      <c r="B45" s="104"/>
      <c r="C45" s="155"/>
      <c r="D45" s="104"/>
      <c r="E45" s="104"/>
      <c r="F45" s="104"/>
      <c r="G45" s="104"/>
      <c r="H45" s="104"/>
      <c r="I45" s="104"/>
      <c r="J45" s="104"/>
      <c r="K45" s="104"/>
      <c r="L45" s="104"/>
      <c r="M45" s="147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"/>
      <c r="AC45" s="104"/>
      <c r="AD45" s="10"/>
      <c r="AE45" s="147"/>
      <c r="AF45" s="104"/>
      <c r="AG45" s="104"/>
      <c r="AH45" s="104"/>
      <c r="AI45" s="104"/>
      <c r="AJ45" s="104"/>
      <c r="AK45" s="104"/>
      <c r="AL45" s="104"/>
      <c r="AM45" s="104"/>
      <c r="AN45" s="104"/>
      <c r="AO45" s="104"/>
      <c r="AP45" s="104"/>
      <c r="AQ45" s="104"/>
      <c r="AR45" s="104"/>
      <c r="AS45" s="104"/>
      <c r="AT45" s="104"/>
      <c r="AU45" s="104"/>
      <c r="AV45" s="104"/>
      <c r="AW45" s="104"/>
      <c r="AX45" s="104"/>
      <c r="AY45" s="104"/>
      <c r="AZ45" s="104"/>
      <c r="BA45" s="104"/>
      <c r="BB45" s="104"/>
      <c r="BC45" s="104"/>
      <c r="BD45" s="104"/>
      <c r="BE45" s="104"/>
      <c r="BF45" s="104"/>
      <c r="BG45" s="104"/>
      <c r="BH45" s="104"/>
      <c r="BI45" s="104"/>
      <c r="BJ45" s="104"/>
      <c r="BK45" s="104"/>
      <c r="BL45" s="104"/>
      <c r="BM45" s="104"/>
      <c r="BN45" s="104"/>
      <c r="BO45" s="104"/>
      <c r="BP45" s="104"/>
      <c r="BQ45" s="104"/>
    </row>
    <row r="46" spans="1:69">
      <c r="A46" s="104"/>
      <c r="B46" s="104"/>
      <c r="C46" s="155"/>
      <c r="D46" s="104"/>
      <c r="E46" s="104"/>
      <c r="F46" s="104"/>
      <c r="G46" s="104"/>
      <c r="H46" s="104"/>
      <c r="I46" s="104"/>
      <c r="J46" s="104"/>
      <c r="K46" s="104"/>
      <c r="L46" s="104"/>
      <c r="M46" s="147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"/>
      <c r="AC46" s="104"/>
      <c r="AD46" s="10"/>
      <c r="AE46" s="147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P46" s="104"/>
      <c r="AQ46" s="104"/>
      <c r="AR46" s="104"/>
      <c r="AS46" s="104"/>
      <c r="AT46" s="104"/>
      <c r="AU46" s="104"/>
      <c r="AV46" s="104"/>
      <c r="AW46" s="104"/>
      <c r="AX46" s="104"/>
      <c r="AY46" s="104"/>
      <c r="AZ46" s="104"/>
      <c r="BA46" s="104"/>
      <c r="BB46" s="104"/>
      <c r="BC46" s="104"/>
      <c r="BD46" s="104"/>
      <c r="BE46" s="104"/>
      <c r="BF46" s="104"/>
      <c r="BG46" s="104"/>
      <c r="BH46" s="104"/>
      <c r="BI46" s="104"/>
      <c r="BJ46" s="104"/>
      <c r="BK46" s="104"/>
      <c r="BL46" s="104"/>
      <c r="BM46" s="104"/>
      <c r="BN46" s="104"/>
      <c r="BO46" s="104"/>
      <c r="BP46" s="104"/>
      <c r="BQ46" s="104"/>
    </row>
    <row r="47" spans="1:69">
      <c r="A47" s="104"/>
      <c r="B47" s="104"/>
      <c r="C47" s="155"/>
      <c r="D47" s="104"/>
      <c r="E47" s="104"/>
      <c r="F47" s="104"/>
      <c r="G47" s="104"/>
      <c r="H47" s="104"/>
      <c r="I47" s="104"/>
      <c r="J47" s="104"/>
      <c r="K47" s="104"/>
      <c r="L47" s="104"/>
      <c r="M47" s="147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"/>
      <c r="AC47" s="104"/>
      <c r="AD47" s="10"/>
      <c r="AE47" s="147"/>
      <c r="AF47" s="104"/>
      <c r="AG47" s="104"/>
      <c r="AH47" s="104"/>
      <c r="AI47" s="104"/>
      <c r="AJ47" s="104"/>
      <c r="AK47" s="104"/>
      <c r="AL47" s="104"/>
      <c r="AM47" s="104"/>
      <c r="AN47" s="104"/>
      <c r="AO47" s="104"/>
      <c r="AP47" s="104"/>
      <c r="AQ47" s="104"/>
      <c r="AR47" s="104"/>
      <c r="AS47" s="104"/>
      <c r="AT47" s="104"/>
      <c r="AU47" s="104"/>
      <c r="AV47" s="104"/>
      <c r="AW47" s="104"/>
      <c r="AX47" s="104"/>
      <c r="AY47" s="104"/>
      <c r="AZ47" s="104"/>
      <c r="BA47" s="104"/>
      <c r="BB47" s="104"/>
      <c r="BC47" s="104"/>
      <c r="BD47" s="104"/>
      <c r="BE47" s="104"/>
      <c r="BF47" s="104"/>
      <c r="BG47" s="104"/>
      <c r="BH47" s="104"/>
      <c r="BI47" s="104"/>
      <c r="BJ47" s="104"/>
      <c r="BK47" s="104"/>
      <c r="BL47" s="104"/>
      <c r="BM47" s="104"/>
      <c r="BN47" s="104"/>
      <c r="BO47" s="104"/>
      <c r="BP47" s="104"/>
      <c r="BQ47" s="104"/>
    </row>
    <row r="48" spans="1:69">
      <c r="A48" s="104"/>
      <c r="B48" s="104"/>
      <c r="C48" s="155"/>
      <c r="D48" s="104"/>
      <c r="E48" s="104"/>
      <c r="F48" s="104"/>
      <c r="G48" s="104"/>
      <c r="H48" s="104"/>
      <c r="I48" s="104"/>
      <c r="J48" s="104"/>
      <c r="K48" s="104"/>
      <c r="L48" s="104"/>
      <c r="M48" s="147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"/>
      <c r="AC48" s="104"/>
      <c r="AD48" s="10"/>
      <c r="AE48" s="147"/>
      <c r="AF48" s="104"/>
      <c r="AG48" s="104"/>
      <c r="AH48" s="104"/>
      <c r="AI48" s="104"/>
      <c r="AJ48" s="104"/>
      <c r="AK48" s="104"/>
      <c r="AL48" s="104"/>
      <c r="AM48" s="104"/>
      <c r="AN48" s="104"/>
      <c r="AO48" s="104"/>
      <c r="AP48" s="104"/>
      <c r="AQ48" s="104"/>
      <c r="AR48" s="104"/>
      <c r="AS48" s="104"/>
      <c r="AT48" s="104"/>
      <c r="AU48" s="104"/>
      <c r="AV48" s="104"/>
      <c r="AW48" s="104"/>
      <c r="AX48" s="104"/>
      <c r="AY48" s="104"/>
      <c r="AZ48" s="104"/>
      <c r="BA48" s="104"/>
      <c r="BB48" s="104"/>
      <c r="BC48" s="104"/>
      <c r="BD48" s="104"/>
      <c r="BE48" s="104"/>
      <c r="BF48" s="104"/>
      <c r="BG48" s="104"/>
      <c r="BH48" s="104"/>
      <c r="BI48" s="104"/>
      <c r="BJ48" s="104"/>
      <c r="BK48" s="104"/>
      <c r="BL48" s="104"/>
      <c r="BM48" s="104"/>
      <c r="BN48" s="104"/>
      <c r="BO48" s="104"/>
      <c r="BP48" s="104"/>
      <c r="BQ48" s="104"/>
    </row>
    <row r="49" spans="1:69">
      <c r="A49" s="104"/>
      <c r="B49" s="104"/>
      <c r="C49" s="155"/>
      <c r="D49" s="104"/>
      <c r="E49" s="104"/>
      <c r="F49" s="104"/>
      <c r="G49" s="104"/>
      <c r="H49" s="104"/>
      <c r="I49" s="104"/>
      <c r="J49" s="104"/>
      <c r="K49" s="104"/>
      <c r="L49" s="104"/>
      <c r="M49" s="147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"/>
      <c r="AC49" s="104"/>
      <c r="AD49" s="10"/>
      <c r="AE49" s="147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/>
      <c r="AR49" s="104"/>
      <c r="AS49" s="104"/>
      <c r="AT49" s="104"/>
      <c r="AU49" s="104"/>
      <c r="AV49" s="104"/>
      <c r="AW49" s="104"/>
      <c r="AX49" s="104"/>
      <c r="AY49" s="104"/>
      <c r="AZ49" s="104"/>
      <c r="BA49" s="104"/>
      <c r="BB49" s="104"/>
      <c r="BC49" s="104"/>
      <c r="BD49" s="104"/>
      <c r="BE49" s="104"/>
      <c r="BF49" s="104"/>
      <c r="BG49" s="104"/>
      <c r="BH49" s="104"/>
      <c r="BI49" s="104"/>
      <c r="BJ49" s="104"/>
      <c r="BK49" s="104"/>
      <c r="BL49" s="104"/>
      <c r="BM49" s="104"/>
      <c r="BN49" s="104"/>
      <c r="BO49" s="104"/>
      <c r="BP49" s="104"/>
      <c r="BQ49" s="104"/>
    </row>
    <row r="50" spans="1:69">
      <c r="A50" s="104"/>
      <c r="B50" s="104"/>
      <c r="C50" s="155"/>
      <c r="D50" s="104"/>
      <c r="E50" s="104"/>
      <c r="F50" s="104"/>
      <c r="G50" s="104"/>
      <c r="H50" s="104"/>
      <c r="I50" s="104"/>
      <c r="J50" s="104"/>
      <c r="K50" s="104"/>
      <c r="L50" s="104"/>
      <c r="M50" s="147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"/>
      <c r="AC50" s="104"/>
      <c r="AD50" s="10"/>
      <c r="AE50" s="147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4"/>
      <c r="AQ50" s="104"/>
      <c r="AR50" s="104"/>
      <c r="AS50" s="104"/>
      <c r="AT50" s="104"/>
      <c r="AU50" s="104"/>
      <c r="AV50" s="104"/>
      <c r="AW50" s="104"/>
      <c r="AX50" s="104"/>
      <c r="AY50" s="104"/>
      <c r="AZ50" s="104"/>
      <c r="BA50" s="104"/>
      <c r="BB50" s="104"/>
      <c r="BC50" s="104"/>
      <c r="BD50" s="104"/>
      <c r="BE50" s="104"/>
      <c r="BF50" s="104"/>
      <c r="BG50" s="104"/>
      <c r="BH50" s="104"/>
      <c r="BI50" s="104"/>
      <c r="BJ50" s="104"/>
      <c r="BK50" s="104"/>
      <c r="BL50" s="104"/>
      <c r="BM50" s="104"/>
      <c r="BN50" s="104"/>
      <c r="BO50" s="104"/>
      <c r="BP50" s="104"/>
      <c r="BQ50" s="104"/>
    </row>
    <row r="51" spans="1:69">
      <c r="A51" s="104"/>
      <c r="B51" s="104"/>
      <c r="C51" s="155"/>
      <c r="D51" s="104"/>
      <c r="E51" s="104"/>
      <c r="F51" s="104"/>
      <c r="G51" s="104"/>
      <c r="H51" s="104"/>
      <c r="I51" s="104"/>
      <c r="J51" s="104"/>
      <c r="K51" s="104"/>
      <c r="L51" s="104"/>
      <c r="M51" s="147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"/>
      <c r="AC51" s="104"/>
      <c r="AD51" s="10"/>
      <c r="AE51" s="147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P51" s="104"/>
      <c r="AQ51" s="104"/>
      <c r="AR51" s="104"/>
      <c r="AS51" s="104"/>
      <c r="AT51" s="104"/>
      <c r="AU51" s="104"/>
      <c r="AV51" s="104"/>
      <c r="AW51" s="104"/>
      <c r="AX51" s="104"/>
      <c r="AY51" s="104"/>
      <c r="AZ51" s="104"/>
      <c r="BA51" s="104"/>
      <c r="BB51" s="104"/>
      <c r="BC51" s="104"/>
      <c r="BD51" s="104"/>
      <c r="BE51" s="104"/>
      <c r="BF51" s="104"/>
      <c r="BG51" s="104"/>
      <c r="BH51" s="104"/>
      <c r="BI51" s="104"/>
      <c r="BJ51" s="104"/>
      <c r="BK51" s="104"/>
      <c r="BL51" s="104"/>
      <c r="BM51" s="104"/>
      <c r="BN51" s="104"/>
      <c r="BO51" s="104"/>
      <c r="BP51" s="104"/>
      <c r="BQ51" s="104"/>
    </row>
    <row r="52" spans="1:69">
      <c r="A52" s="104"/>
      <c r="B52" s="104"/>
      <c r="C52" s="155"/>
      <c r="D52" s="104"/>
      <c r="E52" s="104"/>
      <c r="F52" s="104"/>
      <c r="G52" s="104"/>
      <c r="H52" s="104"/>
      <c r="I52" s="104"/>
      <c r="J52" s="104"/>
      <c r="K52" s="104"/>
      <c r="L52" s="104"/>
      <c r="M52" s="147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"/>
      <c r="AC52" s="104"/>
      <c r="AD52" s="10"/>
      <c r="AE52" s="147"/>
      <c r="AF52" s="104"/>
      <c r="AG52" s="104"/>
      <c r="AH52" s="104"/>
      <c r="AI52" s="104"/>
      <c r="AJ52" s="104"/>
      <c r="AK52" s="104"/>
      <c r="AL52" s="104"/>
      <c r="AM52" s="104"/>
      <c r="AN52" s="104"/>
      <c r="AO52" s="104"/>
      <c r="AP52" s="104"/>
      <c r="AQ52" s="104"/>
      <c r="AR52" s="104"/>
      <c r="AS52" s="104"/>
      <c r="AT52" s="104"/>
      <c r="AU52" s="104"/>
      <c r="AV52" s="104"/>
      <c r="AW52" s="104"/>
      <c r="AX52" s="104"/>
      <c r="AY52" s="104"/>
      <c r="AZ52" s="104"/>
      <c r="BA52" s="104"/>
      <c r="BB52" s="104"/>
      <c r="BC52" s="104"/>
      <c r="BD52" s="104"/>
      <c r="BE52" s="104"/>
      <c r="BF52" s="104"/>
      <c r="BG52" s="104"/>
      <c r="BH52" s="104"/>
      <c r="BI52" s="104"/>
      <c r="BJ52" s="104"/>
      <c r="BK52" s="104"/>
      <c r="BL52" s="104"/>
      <c r="BM52" s="104"/>
      <c r="BN52" s="104"/>
      <c r="BO52" s="104"/>
      <c r="BP52" s="104"/>
      <c r="BQ52" s="104"/>
    </row>
    <row r="53" spans="1:69">
      <c r="A53" s="104"/>
      <c r="B53" s="104"/>
      <c r="C53" s="155"/>
      <c r="D53" s="104"/>
      <c r="E53" s="104"/>
      <c r="F53" s="104"/>
      <c r="G53" s="104"/>
      <c r="H53" s="104"/>
      <c r="I53" s="104"/>
      <c r="J53" s="104"/>
      <c r="K53" s="104"/>
      <c r="L53" s="104"/>
      <c r="M53" s="147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"/>
      <c r="AC53" s="104"/>
      <c r="AD53" s="10"/>
      <c r="AE53" s="147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P53" s="104"/>
      <c r="AQ53" s="104"/>
      <c r="AR53" s="104"/>
      <c r="AS53" s="104"/>
      <c r="AT53" s="104"/>
      <c r="AU53" s="104"/>
      <c r="AV53" s="104"/>
      <c r="AW53" s="104"/>
      <c r="AX53" s="104"/>
      <c r="AY53" s="104"/>
      <c r="AZ53" s="104"/>
      <c r="BA53" s="104"/>
      <c r="BB53" s="104"/>
      <c r="BC53" s="104"/>
      <c r="BD53" s="104"/>
      <c r="BE53" s="104"/>
      <c r="BF53" s="104"/>
      <c r="BG53" s="104"/>
      <c r="BH53" s="104"/>
      <c r="BI53" s="104"/>
      <c r="BJ53" s="104"/>
      <c r="BK53" s="104"/>
      <c r="BL53" s="104"/>
      <c r="BM53" s="104"/>
      <c r="BN53" s="104"/>
      <c r="BO53" s="104"/>
      <c r="BP53" s="104"/>
      <c r="BQ53" s="104"/>
    </row>
    <row r="54" spans="1:69">
      <c r="A54" s="104"/>
      <c r="B54" s="104"/>
      <c r="C54" s="155"/>
      <c r="D54" s="104"/>
      <c r="E54" s="104"/>
      <c r="F54" s="104"/>
      <c r="G54" s="104"/>
      <c r="H54" s="104"/>
      <c r="I54" s="104"/>
      <c r="J54" s="104"/>
      <c r="K54" s="104"/>
      <c r="L54" s="104"/>
      <c r="M54" s="147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"/>
      <c r="AC54" s="104"/>
      <c r="AD54" s="10"/>
      <c r="AE54" s="147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  <c r="AR54" s="104"/>
      <c r="AS54" s="104"/>
      <c r="AT54" s="104"/>
      <c r="AU54" s="104"/>
      <c r="AV54" s="104"/>
      <c r="AW54" s="104"/>
      <c r="AX54" s="104"/>
      <c r="AY54" s="104"/>
      <c r="AZ54" s="104"/>
      <c r="BA54" s="104"/>
      <c r="BB54" s="104"/>
      <c r="BC54" s="104"/>
      <c r="BD54" s="104"/>
      <c r="BE54" s="104"/>
      <c r="BF54" s="104"/>
      <c r="BG54" s="104"/>
      <c r="BH54" s="104"/>
      <c r="BI54" s="104"/>
      <c r="BJ54" s="104"/>
      <c r="BK54" s="104"/>
      <c r="BL54" s="104"/>
      <c r="BM54" s="104"/>
      <c r="BN54" s="104"/>
      <c r="BO54" s="104"/>
      <c r="BP54" s="104"/>
      <c r="BQ54" s="104"/>
    </row>
    <row r="55" spans="1:69">
      <c r="A55" s="104"/>
      <c r="B55" s="104"/>
      <c r="C55" s="155"/>
      <c r="D55" s="104"/>
      <c r="E55" s="104"/>
      <c r="F55" s="104"/>
      <c r="G55" s="104"/>
      <c r="H55" s="104"/>
      <c r="I55" s="104"/>
      <c r="J55" s="104"/>
      <c r="K55" s="104"/>
      <c r="L55" s="104"/>
      <c r="M55" s="147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"/>
      <c r="AC55" s="104"/>
      <c r="AD55" s="10"/>
      <c r="AE55" s="147"/>
      <c r="AF55" s="104"/>
      <c r="AG55" s="104"/>
      <c r="AH55" s="104"/>
      <c r="AI55" s="104"/>
      <c r="AJ55" s="104"/>
      <c r="AK55" s="104"/>
      <c r="AL55" s="104"/>
      <c r="AM55" s="104"/>
      <c r="AN55" s="104"/>
      <c r="AO55" s="104"/>
      <c r="AP55" s="104"/>
      <c r="AQ55" s="104"/>
      <c r="AR55" s="104"/>
      <c r="AS55" s="104"/>
      <c r="AT55" s="104"/>
      <c r="AU55" s="104"/>
      <c r="AV55" s="104"/>
      <c r="AW55" s="104"/>
      <c r="AX55" s="104"/>
      <c r="AY55" s="104"/>
      <c r="AZ55" s="104"/>
      <c r="BA55" s="104"/>
      <c r="BB55" s="104"/>
      <c r="BC55" s="104"/>
      <c r="BD55" s="104"/>
      <c r="BE55" s="104"/>
      <c r="BF55" s="104"/>
      <c r="BG55" s="104"/>
      <c r="BH55" s="104"/>
      <c r="BI55" s="104"/>
      <c r="BJ55" s="104"/>
      <c r="BK55" s="104"/>
      <c r="BL55" s="104"/>
      <c r="BM55" s="104"/>
      <c r="BN55" s="104"/>
      <c r="BO55" s="104"/>
      <c r="BP55" s="104"/>
      <c r="BQ55" s="104"/>
    </row>
    <row r="56" spans="1:69">
      <c r="A56" s="104"/>
      <c r="B56" s="104"/>
      <c r="C56" s="155"/>
      <c r="D56" s="104"/>
      <c r="E56" s="104"/>
      <c r="F56" s="104"/>
      <c r="G56" s="104"/>
      <c r="H56" s="104"/>
      <c r="I56" s="104"/>
      <c r="J56" s="104"/>
      <c r="K56" s="104"/>
      <c r="L56" s="104"/>
      <c r="M56" s="147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"/>
      <c r="AC56" s="104"/>
      <c r="AD56" s="10"/>
      <c r="AE56" s="147"/>
      <c r="AF56" s="104"/>
      <c r="AG56" s="104"/>
      <c r="AH56" s="104"/>
      <c r="AI56" s="104"/>
      <c r="AJ56" s="104"/>
      <c r="AK56" s="104"/>
      <c r="AL56" s="104"/>
      <c r="AM56" s="104"/>
      <c r="AN56" s="104"/>
      <c r="AO56" s="104"/>
      <c r="AP56" s="104"/>
      <c r="AQ56" s="104"/>
      <c r="AR56" s="104"/>
      <c r="AS56" s="104"/>
      <c r="AT56" s="104"/>
      <c r="AU56" s="104"/>
      <c r="AV56" s="104"/>
      <c r="AW56" s="104"/>
      <c r="AX56" s="104"/>
      <c r="AY56" s="104"/>
      <c r="AZ56" s="104"/>
      <c r="BA56" s="104"/>
      <c r="BB56" s="104"/>
      <c r="BC56" s="104"/>
      <c r="BD56" s="104"/>
      <c r="BE56" s="104"/>
      <c r="BF56" s="104"/>
      <c r="BG56" s="104"/>
      <c r="BH56" s="104"/>
      <c r="BI56" s="104"/>
      <c r="BJ56" s="104"/>
      <c r="BK56" s="104"/>
      <c r="BL56" s="104"/>
      <c r="BM56" s="104"/>
      <c r="BN56" s="104"/>
      <c r="BO56" s="104"/>
      <c r="BP56" s="104"/>
      <c r="BQ56" s="104"/>
    </row>
    <row r="57" spans="1:69">
      <c r="A57" s="104"/>
      <c r="B57" s="104"/>
      <c r="C57" s="155"/>
      <c r="D57" s="104"/>
      <c r="E57" s="104"/>
      <c r="F57" s="104"/>
      <c r="G57" s="104"/>
      <c r="H57" s="104"/>
      <c r="I57" s="104"/>
      <c r="J57" s="104"/>
      <c r="K57" s="104"/>
      <c r="L57" s="104"/>
      <c r="M57" s="147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"/>
      <c r="AC57" s="104"/>
      <c r="AD57" s="10"/>
      <c r="AE57" s="147"/>
      <c r="AF57" s="104"/>
      <c r="AG57" s="104"/>
      <c r="AH57" s="104"/>
      <c r="AI57" s="104"/>
      <c r="AJ57" s="104"/>
      <c r="AK57" s="104"/>
      <c r="AL57" s="104"/>
      <c r="AM57" s="104"/>
      <c r="AN57" s="104"/>
      <c r="AO57" s="104"/>
      <c r="AP57" s="104"/>
      <c r="AQ57" s="104"/>
      <c r="AR57" s="104"/>
      <c r="AS57" s="104"/>
      <c r="AT57" s="104"/>
      <c r="AU57" s="104"/>
      <c r="AV57" s="104"/>
      <c r="AW57" s="104"/>
      <c r="AX57" s="104"/>
      <c r="AY57" s="104"/>
      <c r="AZ57" s="104"/>
      <c r="BA57" s="104"/>
      <c r="BB57" s="104"/>
      <c r="BC57" s="104"/>
      <c r="BD57" s="104"/>
      <c r="BE57" s="104"/>
      <c r="BF57" s="104"/>
      <c r="BG57" s="104"/>
      <c r="BH57" s="104"/>
      <c r="BI57" s="104"/>
      <c r="BJ57" s="104"/>
      <c r="BK57" s="104"/>
      <c r="BL57" s="104"/>
      <c r="BM57" s="104"/>
      <c r="BN57" s="104"/>
      <c r="BO57" s="104"/>
      <c r="BP57" s="104"/>
      <c r="BQ57" s="104"/>
    </row>
    <row r="58" spans="1:69">
      <c r="A58" s="104"/>
      <c r="B58" s="104"/>
      <c r="C58" s="155"/>
      <c r="D58" s="104"/>
      <c r="E58" s="104"/>
      <c r="F58" s="104"/>
      <c r="G58" s="104"/>
      <c r="H58" s="104"/>
      <c r="I58" s="104"/>
      <c r="J58" s="104"/>
      <c r="K58" s="104"/>
      <c r="L58" s="104"/>
      <c r="M58" s="147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"/>
      <c r="AC58" s="104"/>
      <c r="AD58" s="10"/>
      <c r="AE58" s="147"/>
      <c r="AF58" s="104"/>
      <c r="AG58" s="104"/>
      <c r="AH58" s="104"/>
      <c r="AI58" s="104"/>
      <c r="AJ58" s="104"/>
      <c r="AK58" s="104"/>
      <c r="AL58" s="104"/>
      <c r="AM58" s="104"/>
      <c r="AN58" s="104"/>
      <c r="AO58" s="104"/>
      <c r="AP58" s="104"/>
      <c r="AQ58" s="104"/>
      <c r="AR58" s="104"/>
      <c r="AS58" s="104"/>
      <c r="AT58" s="104"/>
      <c r="AU58" s="104"/>
      <c r="AV58" s="104"/>
      <c r="AW58" s="104"/>
      <c r="AX58" s="104"/>
      <c r="AY58" s="104"/>
      <c r="AZ58" s="104"/>
      <c r="BA58" s="104"/>
      <c r="BB58" s="104"/>
      <c r="BC58" s="104"/>
      <c r="BD58" s="104"/>
      <c r="BE58" s="104"/>
      <c r="BF58" s="104"/>
      <c r="BG58" s="104"/>
      <c r="BH58" s="104"/>
      <c r="BI58" s="104"/>
      <c r="BJ58" s="104"/>
      <c r="BK58" s="104"/>
      <c r="BL58" s="104"/>
      <c r="BM58" s="104"/>
      <c r="BN58" s="104"/>
      <c r="BO58" s="104"/>
      <c r="BP58" s="104"/>
      <c r="BQ58" s="104"/>
    </row>
    <row r="59" spans="1:69">
      <c r="A59" s="104"/>
      <c r="B59" s="104"/>
      <c r="C59" s="155"/>
      <c r="D59" s="104"/>
      <c r="E59" s="104"/>
      <c r="F59" s="104"/>
      <c r="G59" s="104"/>
      <c r="H59" s="104"/>
      <c r="I59" s="104"/>
      <c r="J59" s="104"/>
      <c r="K59" s="104"/>
      <c r="L59" s="104"/>
      <c r="M59" s="147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"/>
      <c r="AC59" s="104"/>
      <c r="AD59" s="10"/>
      <c r="AE59" s="147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  <c r="AR59" s="104"/>
      <c r="AS59" s="104"/>
      <c r="AT59" s="104"/>
      <c r="AU59" s="104"/>
      <c r="AV59" s="104"/>
      <c r="AW59" s="104"/>
      <c r="AX59" s="104"/>
      <c r="AY59" s="104"/>
      <c r="AZ59" s="104"/>
      <c r="BA59" s="104"/>
      <c r="BB59" s="104"/>
      <c r="BC59" s="104"/>
      <c r="BD59" s="104"/>
      <c r="BE59" s="104"/>
      <c r="BF59" s="104"/>
      <c r="BG59" s="104"/>
      <c r="BH59" s="104"/>
      <c r="BI59" s="104"/>
      <c r="BJ59" s="104"/>
      <c r="BK59" s="104"/>
      <c r="BL59" s="104"/>
      <c r="BM59" s="104"/>
      <c r="BN59" s="104"/>
      <c r="BO59" s="104"/>
      <c r="BP59" s="104"/>
      <c r="BQ59" s="104"/>
    </row>
    <row r="60" spans="1:69">
      <c r="A60" s="104"/>
      <c r="B60" s="104"/>
      <c r="C60" s="155"/>
      <c r="D60" s="104"/>
      <c r="E60" s="104"/>
      <c r="F60" s="104"/>
      <c r="G60" s="104"/>
      <c r="H60" s="104"/>
      <c r="I60" s="104"/>
      <c r="J60" s="104"/>
      <c r="K60" s="104"/>
      <c r="L60" s="104"/>
      <c r="M60" s="147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"/>
      <c r="AC60" s="104"/>
      <c r="AD60" s="10"/>
      <c r="AE60" s="147"/>
      <c r="AF60" s="104"/>
      <c r="AG60" s="104"/>
      <c r="AH60" s="104"/>
      <c r="AI60" s="104"/>
      <c r="AJ60" s="104"/>
      <c r="AK60" s="104"/>
      <c r="AL60" s="104"/>
      <c r="AM60" s="104"/>
      <c r="AN60" s="104"/>
      <c r="AO60" s="104"/>
      <c r="AP60" s="104"/>
      <c r="AQ60" s="104"/>
      <c r="AR60" s="104"/>
      <c r="AS60" s="104"/>
      <c r="AT60" s="104"/>
      <c r="AU60" s="104"/>
      <c r="AV60" s="104"/>
      <c r="AW60" s="104"/>
      <c r="AX60" s="104"/>
      <c r="AY60" s="104"/>
      <c r="AZ60" s="104"/>
      <c r="BA60" s="104"/>
      <c r="BB60" s="104"/>
      <c r="BC60" s="104"/>
      <c r="BD60" s="104"/>
      <c r="BE60" s="104"/>
      <c r="BF60" s="104"/>
      <c r="BG60" s="104"/>
      <c r="BH60" s="104"/>
      <c r="BI60" s="104"/>
      <c r="BJ60" s="104"/>
      <c r="BK60" s="104"/>
      <c r="BL60" s="104"/>
      <c r="BM60" s="104"/>
      <c r="BN60" s="104"/>
      <c r="BO60" s="104"/>
      <c r="BP60" s="104"/>
      <c r="BQ60" s="104"/>
    </row>
    <row r="61" spans="1:69">
      <c r="A61" s="104"/>
      <c r="B61" s="104"/>
      <c r="C61" s="155"/>
      <c r="D61" s="104"/>
      <c r="E61" s="104"/>
      <c r="F61" s="104"/>
      <c r="G61" s="104"/>
      <c r="H61" s="104"/>
      <c r="I61" s="104"/>
      <c r="J61" s="104"/>
      <c r="K61" s="104"/>
      <c r="L61" s="104"/>
      <c r="M61" s="147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"/>
      <c r="AC61" s="104"/>
      <c r="AD61" s="10"/>
      <c r="AE61" s="147"/>
      <c r="AF61" s="104"/>
      <c r="AG61" s="104"/>
      <c r="AH61" s="104"/>
      <c r="AI61" s="104"/>
      <c r="AJ61" s="104"/>
      <c r="AK61" s="104"/>
      <c r="AL61" s="104"/>
      <c r="AM61" s="104"/>
      <c r="AN61" s="104"/>
      <c r="AO61" s="104"/>
      <c r="AP61" s="104"/>
      <c r="AQ61" s="104"/>
      <c r="AR61" s="104"/>
      <c r="AS61" s="104"/>
      <c r="AT61" s="104"/>
      <c r="AU61" s="104"/>
      <c r="AV61" s="104"/>
      <c r="AW61" s="104"/>
      <c r="AX61" s="104"/>
      <c r="AY61" s="104"/>
      <c r="AZ61" s="104"/>
      <c r="BA61" s="104"/>
      <c r="BB61" s="104"/>
      <c r="BC61" s="104"/>
      <c r="BD61" s="104"/>
      <c r="BE61" s="104"/>
      <c r="BF61" s="104"/>
      <c r="BG61" s="104"/>
      <c r="BH61" s="104"/>
      <c r="BI61" s="104"/>
      <c r="BJ61" s="104"/>
      <c r="BK61" s="104"/>
      <c r="BL61" s="104"/>
      <c r="BM61" s="104"/>
      <c r="BN61" s="104"/>
      <c r="BO61" s="104"/>
      <c r="BP61" s="104"/>
      <c r="BQ61" s="104"/>
    </row>
    <row r="62" spans="1:69">
      <c r="A62" s="104"/>
      <c r="B62" s="104"/>
      <c r="C62" s="155"/>
      <c r="D62" s="104"/>
      <c r="E62" s="104"/>
      <c r="F62" s="104"/>
      <c r="G62" s="104"/>
      <c r="H62" s="104"/>
      <c r="I62" s="104"/>
      <c r="J62" s="104"/>
      <c r="K62" s="104"/>
      <c r="L62" s="104"/>
      <c r="M62" s="147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"/>
      <c r="AC62" s="104"/>
      <c r="AD62" s="10"/>
      <c r="AE62" s="147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/>
      <c r="AS62" s="104"/>
      <c r="AT62" s="104"/>
      <c r="AU62" s="104"/>
      <c r="AV62" s="104"/>
      <c r="AW62" s="104"/>
      <c r="AX62" s="104"/>
      <c r="AY62" s="104"/>
      <c r="AZ62" s="104"/>
      <c r="BA62" s="104"/>
      <c r="BB62" s="104"/>
      <c r="BC62" s="104"/>
      <c r="BD62" s="104"/>
      <c r="BE62" s="104"/>
      <c r="BF62" s="104"/>
      <c r="BG62" s="104"/>
      <c r="BH62" s="104"/>
      <c r="BI62" s="104"/>
      <c r="BJ62" s="104"/>
      <c r="BK62" s="104"/>
      <c r="BL62" s="104"/>
      <c r="BM62" s="104"/>
      <c r="BN62" s="104"/>
      <c r="BO62" s="104"/>
      <c r="BP62" s="104"/>
      <c r="BQ62" s="104"/>
    </row>
    <row r="63" spans="1:69">
      <c r="A63" s="104"/>
      <c r="B63" s="104"/>
      <c r="C63" s="155"/>
      <c r="D63" s="104"/>
      <c r="E63" s="104"/>
      <c r="F63" s="104"/>
      <c r="G63" s="104"/>
      <c r="H63" s="104"/>
      <c r="I63" s="104"/>
      <c r="J63" s="104"/>
      <c r="K63" s="104"/>
      <c r="L63" s="104"/>
      <c r="M63" s="147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"/>
      <c r="AC63" s="104"/>
      <c r="AD63" s="10"/>
      <c r="AE63" s="147"/>
      <c r="AF63" s="104"/>
      <c r="AG63" s="104"/>
      <c r="AH63" s="104"/>
      <c r="AI63" s="104"/>
      <c r="AJ63" s="104"/>
      <c r="AK63" s="104"/>
      <c r="AL63" s="104"/>
      <c r="AM63" s="104"/>
      <c r="AN63" s="104"/>
      <c r="AO63" s="104"/>
      <c r="AP63" s="104"/>
      <c r="AQ63" s="104"/>
      <c r="AR63" s="104"/>
      <c r="AS63" s="104"/>
      <c r="AT63" s="104"/>
      <c r="AU63" s="104"/>
      <c r="AV63" s="104"/>
      <c r="AW63" s="104"/>
      <c r="AX63" s="104"/>
      <c r="AY63" s="104"/>
      <c r="AZ63" s="104"/>
      <c r="BA63" s="104"/>
      <c r="BB63" s="104"/>
      <c r="BC63" s="104"/>
      <c r="BD63" s="104"/>
      <c r="BE63" s="104"/>
      <c r="BF63" s="104"/>
      <c r="BG63" s="104"/>
      <c r="BH63" s="104"/>
      <c r="BI63" s="104"/>
      <c r="BJ63" s="104"/>
      <c r="BK63" s="104"/>
      <c r="BL63" s="104"/>
      <c r="BM63" s="104"/>
      <c r="BN63" s="104"/>
      <c r="BO63" s="104"/>
      <c r="BP63" s="104"/>
      <c r="BQ63" s="104"/>
    </row>
    <row r="64" spans="1:69">
      <c r="A64" s="104"/>
      <c r="B64" s="104"/>
      <c r="C64" s="155"/>
      <c r="D64" s="104"/>
      <c r="E64" s="104"/>
      <c r="F64" s="104"/>
      <c r="G64" s="104"/>
      <c r="H64" s="104"/>
      <c r="I64" s="104"/>
      <c r="J64" s="104"/>
      <c r="K64" s="104"/>
      <c r="L64" s="104"/>
      <c r="M64" s="147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"/>
      <c r="AC64" s="104"/>
      <c r="AD64" s="10"/>
      <c r="AE64" s="147"/>
      <c r="AF64" s="104"/>
      <c r="AG64" s="104"/>
      <c r="AH64" s="104"/>
      <c r="AI64" s="104"/>
      <c r="AJ64" s="104"/>
      <c r="AK64" s="104"/>
      <c r="AL64" s="104"/>
      <c r="AM64" s="104"/>
      <c r="AN64" s="104"/>
      <c r="AO64" s="104"/>
      <c r="AP64" s="104"/>
      <c r="AQ64" s="104"/>
      <c r="AR64" s="104"/>
      <c r="AS64" s="104"/>
      <c r="AT64" s="104"/>
      <c r="AU64" s="104"/>
      <c r="AV64" s="104"/>
      <c r="AW64" s="104"/>
      <c r="AX64" s="104"/>
      <c r="AY64" s="104"/>
      <c r="AZ64" s="104"/>
      <c r="BA64" s="104"/>
      <c r="BB64" s="104"/>
      <c r="BC64" s="104"/>
      <c r="BD64" s="104"/>
      <c r="BE64" s="104"/>
      <c r="BF64" s="104"/>
      <c r="BG64" s="104"/>
      <c r="BH64" s="104"/>
      <c r="BI64" s="104"/>
      <c r="BJ64" s="104"/>
      <c r="BK64" s="104"/>
      <c r="BL64" s="104"/>
      <c r="BM64" s="104"/>
      <c r="BN64" s="104"/>
      <c r="BO64" s="104"/>
      <c r="BP64" s="104"/>
      <c r="BQ64" s="104"/>
    </row>
    <row r="65" spans="1:69">
      <c r="A65" s="104"/>
      <c r="B65" s="104"/>
      <c r="C65" s="155"/>
      <c r="D65" s="104"/>
      <c r="E65" s="104"/>
      <c r="F65" s="104"/>
      <c r="G65" s="104"/>
      <c r="H65" s="104"/>
      <c r="I65" s="104"/>
      <c r="J65" s="104"/>
      <c r="K65" s="104"/>
      <c r="L65" s="104"/>
      <c r="M65" s="147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"/>
      <c r="AC65" s="104"/>
      <c r="AD65" s="10"/>
      <c r="AE65" s="147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04"/>
      <c r="AQ65" s="104"/>
      <c r="AR65" s="104"/>
      <c r="AS65" s="104"/>
      <c r="AT65" s="104"/>
      <c r="AU65" s="104"/>
      <c r="AV65" s="104"/>
      <c r="AW65" s="104"/>
      <c r="AX65" s="104"/>
      <c r="AY65" s="104"/>
      <c r="AZ65" s="104"/>
      <c r="BA65" s="104"/>
      <c r="BB65" s="104"/>
      <c r="BC65" s="104"/>
      <c r="BD65" s="104"/>
      <c r="BE65" s="104"/>
      <c r="BF65" s="104"/>
      <c r="BG65" s="104"/>
      <c r="BH65" s="104"/>
      <c r="BI65" s="104"/>
      <c r="BJ65" s="104"/>
      <c r="BK65" s="104"/>
      <c r="BL65" s="104"/>
      <c r="BM65" s="104"/>
      <c r="BN65" s="104"/>
      <c r="BO65" s="104"/>
      <c r="BP65" s="104"/>
      <c r="BQ65" s="104"/>
    </row>
    <row r="66" spans="1:69">
      <c r="A66" s="104"/>
      <c r="B66" s="104"/>
      <c r="C66" s="155"/>
      <c r="D66" s="104"/>
      <c r="E66" s="104"/>
      <c r="F66" s="104"/>
      <c r="G66" s="104"/>
      <c r="H66" s="104"/>
      <c r="I66" s="104"/>
      <c r="J66" s="104"/>
      <c r="K66" s="104"/>
      <c r="L66" s="104"/>
      <c r="M66" s="147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"/>
      <c r="AC66" s="104"/>
      <c r="AD66" s="10"/>
      <c r="AE66" s="147"/>
      <c r="AF66" s="104"/>
      <c r="AG66" s="104"/>
      <c r="AH66" s="104"/>
      <c r="AI66" s="104"/>
      <c r="AJ66" s="104"/>
      <c r="AK66" s="104"/>
      <c r="AL66" s="104"/>
      <c r="AM66" s="104"/>
      <c r="AN66" s="104"/>
      <c r="AO66" s="104"/>
      <c r="AP66" s="104"/>
      <c r="AQ66" s="104"/>
      <c r="AR66" s="104"/>
      <c r="AS66" s="104"/>
      <c r="AT66" s="104"/>
      <c r="AU66" s="104"/>
      <c r="AV66" s="104"/>
      <c r="AW66" s="104"/>
      <c r="AX66" s="104"/>
      <c r="AY66" s="104"/>
      <c r="AZ66" s="104"/>
      <c r="BA66" s="104"/>
      <c r="BB66" s="104"/>
      <c r="BC66" s="104"/>
      <c r="BD66" s="104"/>
      <c r="BE66" s="104"/>
      <c r="BF66" s="104"/>
      <c r="BG66" s="104"/>
      <c r="BH66" s="104"/>
      <c r="BI66" s="104"/>
      <c r="BJ66" s="104"/>
      <c r="BK66" s="104"/>
      <c r="BL66" s="104"/>
      <c r="BM66" s="104"/>
      <c r="BN66" s="104"/>
      <c r="BO66" s="104"/>
      <c r="BP66" s="104"/>
      <c r="BQ66" s="104"/>
    </row>
    <row r="67" spans="1:69">
      <c r="A67" s="104"/>
      <c r="B67" s="104"/>
      <c r="C67" s="155"/>
      <c r="D67" s="104"/>
      <c r="E67" s="104"/>
      <c r="F67" s="104"/>
      <c r="G67" s="104"/>
      <c r="H67" s="104"/>
      <c r="I67" s="104"/>
      <c r="J67" s="104"/>
      <c r="K67" s="104"/>
      <c r="L67" s="104"/>
      <c r="M67" s="147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"/>
      <c r="AC67" s="104"/>
      <c r="AD67" s="10"/>
      <c r="AE67" s="147"/>
      <c r="AF67" s="104"/>
      <c r="AG67" s="104"/>
      <c r="AH67" s="104"/>
      <c r="AI67" s="104"/>
      <c r="AJ67" s="104"/>
      <c r="AK67" s="104"/>
      <c r="AL67" s="104"/>
      <c r="AM67" s="104"/>
      <c r="AN67" s="104"/>
      <c r="AO67" s="104"/>
      <c r="AP67" s="104"/>
      <c r="AQ67" s="104"/>
      <c r="AR67" s="104"/>
      <c r="AS67" s="104"/>
      <c r="AT67" s="104"/>
      <c r="AU67" s="104"/>
      <c r="AV67" s="104"/>
      <c r="AW67" s="104"/>
      <c r="AX67" s="104"/>
      <c r="AY67" s="104"/>
      <c r="AZ67" s="104"/>
      <c r="BA67" s="104"/>
      <c r="BB67" s="104"/>
      <c r="BC67" s="104"/>
      <c r="BD67" s="104"/>
      <c r="BE67" s="104"/>
      <c r="BF67" s="104"/>
      <c r="BG67" s="104"/>
      <c r="BH67" s="104"/>
      <c r="BI67" s="104"/>
      <c r="BJ67" s="104"/>
      <c r="BK67" s="104"/>
      <c r="BL67" s="104"/>
      <c r="BM67" s="104"/>
      <c r="BN67" s="104"/>
      <c r="BO67" s="104"/>
      <c r="BP67" s="104"/>
      <c r="BQ67" s="104"/>
    </row>
    <row r="68" spans="1:69">
      <c r="A68" s="104"/>
      <c r="B68" s="104"/>
      <c r="C68" s="155"/>
      <c r="D68" s="104"/>
      <c r="E68" s="104"/>
      <c r="F68" s="104"/>
      <c r="G68" s="104"/>
      <c r="H68" s="104"/>
      <c r="I68" s="104"/>
      <c r="J68" s="104"/>
      <c r="K68" s="104"/>
      <c r="L68" s="104"/>
      <c r="M68" s="147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"/>
      <c r="AC68" s="104"/>
      <c r="AD68" s="10"/>
      <c r="AE68" s="147"/>
      <c r="AF68" s="104"/>
      <c r="AG68" s="104"/>
      <c r="AH68" s="104"/>
      <c r="AI68" s="104"/>
      <c r="AJ68" s="104"/>
      <c r="AK68" s="104"/>
      <c r="AL68" s="104"/>
      <c r="AM68" s="104"/>
      <c r="AN68" s="104"/>
      <c r="AO68" s="104"/>
      <c r="AP68" s="104"/>
      <c r="AQ68" s="104"/>
      <c r="AR68" s="104"/>
      <c r="AS68" s="104"/>
      <c r="AT68" s="104"/>
      <c r="AU68" s="104"/>
      <c r="AV68" s="104"/>
      <c r="AW68" s="104"/>
      <c r="AX68" s="104"/>
      <c r="AY68" s="104"/>
      <c r="AZ68" s="104"/>
      <c r="BA68" s="104"/>
      <c r="BB68" s="104"/>
      <c r="BC68" s="104"/>
      <c r="BD68" s="104"/>
      <c r="BE68" s="104"/>
      <c r="BF68" s="104"/>
      <c r="BG68" s="104"/>
      <c r="BH68" s="104"/>
      <c r="BI68" s="104"/>
      <c r="BJ68" s="104"/>
      <c r="BK68" s="104"/>
      <c r="BL68" s="104"/>
      <c r="BM68" s="104"/>
      <c r="BN68" s="104"/>
      <c r="BO68" s="104"/>
      <c r="BP68" s="104"/>
      <c r="BQ68" s="104"/>
    </row>
    <row r="69" spans="1:69">
      <c r="A69" s="104"/>
      <c r="B69" s="104"/>
      <c r="C69" s="155"/>
      <c r="D69" s="104"/>
      <c r="E69" s="104"/>
      <c r="F69" s="104"/>
      <c r="G69" s="104"/>
      <c r="H69" s="104"/>
      <c r="I69" s="104"/>
      <c r="J69" s="104"/>
      <c r="K69" s="104"/>
      <c r="L69" s="104"/>
      <c r="M69" s="147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"/>
      <c r="AC69" s="104"/>
      <c r="AD69" s="10"/>
      <c r="AE69" s="147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  <c r="AR69" s="104"/>
      <c r="AS69" s="104"/>
      <c r="AT69" s="104"/>
      <c r="AU69" s="104"/>
      <c r="AV69" s="104"/>
      <c r="AW69" s="104"/>
      <c r="AX69" s="104"/>
      <c r="AY69" s="104"/>
      <c r="AZ69" s="104"/>
      <c r="BA69" s="104"/>
      <c r="BB69" s="104"/>
      <c r="BC69" s="104"/>
      <c r="BD69" s="104"/>
      <c r="BE69" s="104"/>
      <c r="BF69" s="104"/>
      <c r="BG69" s="104"/>
      <c r="BH69" s="104"/>
      <c r="BI69" s="104"/>
      <c r="BJ69" s="104"/>
      <c r="BK69" s="104"/>
      <c r="BL69" s="104"/>
      <c r="BM69" s="104"/>
      <c r="BN69" s="104"/>
      <c r="BO69" s="104"/>
      <c r="BP69" s="104"/>
      <c r="BQ69" s="104"/>
    </row>
    <row r="70" spans="1:69">
      <c r="A70" s="104"/>
      <c r="B70" s="104"/>
      <c r="C70" s="155"/>
      <c r="D70" s="104"/>
      <c r="E70" s="104"/>
      <c r="F70" s="104"/>
      <c r="G70" s="104"/>
      <c r="H70" s="104"/>
      <c r="I70" s="104"/>
      <c r="J70" s="104"/>
      <c r="K70" s="104"/>
      <c r="L70" s="104"/>
      <c r="M70" s="147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"/>
      <c r="AC70" s="104"/>
      <c r="AD70" s="10"/>
      <c r="AE70" s="147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104"/>
      <c r="AT70" s="104"/>
      <c r="AU70" s="104"/>
      <c r="AV70" s="104"/>
      <c r="AW70" s="104"/>
      <c r="AX70" s="104"/>
      <c r="AY70" s="104"/>
      <c r="AZ70" s="104"/>
      <c r="BA70" s="104"/>
      <c r="BB70" s="104"/>
      <c r="BC70" s="104"/>
      <c r="BD70" s="104"/>
      <c r="BE70" s="104"/>
      <c r="BF70" s="104"/>
      <c r="BG70" s="104"/>
      <c r="BH70" s="104"/>
      <c r="BI70" s="104"/>
      <c r="BJ70" s="104"/>
      <c r="BK70" s="104"/>
      <c r="BL70" s="104"/>
      <c r="BM70" s="104"/>
      <c r="BN70" s="104"/>
      <c r="BO70" s="104"/>
      <c r="BP70" s="104"/>
      <c r="BQ70" s="104"/>
    </row>
    <row r="71" spans="1:69">
      <c r="A71" s="104"/>
      <c r="B71" s="104"/>
      <c r="C71" s="155"/>
      <c r="D71" s="104"/>
      <c r="E71" s="104"/>
      <c r="F71" s="104"/>
      <c r="G71" s="104"/>
      <c r="H71" s="104"/>
      <c r="I71" s="104"/>
      <c r="J71" s="104"/>
      <c r="K71" s="104"/>
      <c r="L71" s="104"/>
      <c r="M71" s="147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"/>
      <c r="AC71" s="104"/>
      <c r="AD71" s="10"/>
      <c r="AE71" s="147"/>
      <c r="AF71" s="104"/>
      <c r="AG71" s="104"/>
      <c r="AH71" s="104"/>
      <c r="AI71" s="104"/>
      <c r="AJ71" s="104"/>
      <c r="AK71" s="104"/>
      <c r="AL71" s="104"/>
      <c r="AM71" s="104"/>
      <c r="AN71" s="104"/>
      <c r="AO71" s="104"/>
      <c r="AP71" s="104"/>
      <c r="AQ71" s="104"/>
      <c r="AR71" s="104"/>
      <c r="AS71" s="104"/>
      <c r="AT71" s="104"/>
      <c r="AU71" s="104"/>
      <c r="AV71" s="104"/>
      <c r="AW71" s="104"/>
      <c r="AX71" s="104"/>
      <c r="AY71" s="104"/>
      <c r="AZ71" s="104"/>
      <c r="BA71" s="104"/>
      <c r="BB71" s="104"/>
      <c r="BC71" s="104"/>
      <c r="BD71" s="104"/>
      <c r="BE71" s="104"/>
      <c r="BF71" s="104"/>
      <c r="BG71" s="104"/>
      <c r="BH71" s="104"/>
      <c r="BI71" s="104"/>
      <c r="BJ71" s="104"/>
      <c r="BK71" s="104"/>
      <c r="BL71" s="104"/>
      <c r="BM71" s="104"/>
      <c r="BN71" s="104"/>
      <c r="BO71" s="104"/>
      <c r="BP71" s="104"/>
      <c r="BQ71" s="104"/>
    </row>
    <row r="72" spans="1:69">
      <c r="A72" s="104"/>
      <c r="B72" s="104"/>
      <c r="C72" s="155"/>
      <c r="D72" s="104"/>
      <c r="E72" s="104"/>
      <c r="F72" s="104"/>
      <c r="G72" s="104"/>
      <c r="H72" s="104"/>
      <c r="I72" s="104"/>
      <c r="J72" s="104"/>
      <c r="K72" s="104"/>
      <c r="L72" s="104"/>
      <c r="M72" s="147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"/>
      <c r="AC72" s="104"/>
      <c r="AD72" s="10"/>
      <c r="AE72" s="147"/>
      <c r="AF72" s="104"/>
      <c r="AG72" s="104"/>
      <c r="AH72" s="104"/>
      <c r="AI72" s="104"/>
      <c r="AJ72" s="104"/>
      <c r="AK72" s="104"/>
      <c r="AL72" s="104"/>
      <c r="AM72" s="104"/>
      <c r="AN72" s="104"/>
      <c r="AO72" s="104"/>
      <c r="AP72" s="104"/>
      <c r="AQ72" s="104"/>
      <c r="AR72" s="104"/>
      <c r="AS72" s="104"/>
      <c r="AT72" s="104"/>
      <c r="AU72" s="104"/>
      <c r="AV72" s="104"/>
      <c r="AW72" s="104"/>
      <c r="AX72" s="104"/>
      <c r="AY72" s="104"/>
      <c r="AZ72" s="104"/>
      <c r="BA72" s="104"/>
      <c r="BB72" s="104"/>
      <c r="BC72" s="104"/>
      <c r="BD72" s="104"/>
      <c r="BE72" s="104"/>
      <c r="BF72" s="104"/>
      <c r="BG72" s="104"/>
      <c r="BH72" s="104"/>
      <c r="BI72" s="104"/>
      <c r="BJ72" s="104"/>
      <c r="BK72" s="104"/>
      <c r="BL72" s="104"/>
      <c r="BM72" s="104"/>
      <c r="BN72" s="104"/>
      <c r="BO72" s="104"/>
      <c r="BP72" s="104"/>
      <c r="BQ72" s="104"/>
    </row>
    <row r="73" spans="1:69">
      <c r="A73" s="104"/>
      <c r="B73" s="104"/>
      <c r="C73" s="155"/>
      <c r="D73" s="104"/>
      <c r="E73" s="104"/>
      <c r="F73" s="104"/>
      <c r="G73" s="104"/>
      <c r="H73" s="104"/>
      <c r="I73" s="104"/>
      <c r="J73" s="104"/>
      <c r="K73" s="104"/>
      <c r="L73" s="104"/>
      <c r="M73" s="147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"/>
      <c r="AC73" s="104"/>
      <c r="AD73" s="10"/>
      <c r="AE73" s="147"/>
      <c r="AF73" s="104"/>
      <c r="AG73" s="104"/>
      <c r="AH73" s="104"/>
      <c r="AI73" s="104"/>
      <c r="AJ73" s="104"/>
      <c r="AK73" s="104"/>
      <c r="AL73" s="104"/>
      <c r="AM73" s="104"/>
      <c r="AN73" s="104"/>
      <c r="AO73" s="104"/>
      <c r="AP73" s="104"/>
      <c r="AQ73" s="104"/>
      <c r="AR73" s="104"/>
      <c r="AS73" s="104"/>
      <c r="AT73" s="104"/>
      <c r="AU73" s="104"/>
      <c r="AV73" s="104"/>
      <c r="AW73" s="104"/>
      <c r="AX73" s="104"/>
      <c r="AY73" s="104"/>
      <c r="AZ73" s="104"/>
      <c r="BA73" s="104"/>
      <c r="BB73" s="104"/>
      <c r="BC73" s="104"/>
      <c r="BD73" s="104"/>
      <c r="BE73" s="104"/>
      <c r="BF73" s="104"/>
      <c r="BG73" s="104"/>
      <c r="BH73" s="104"/>
      <c r="BI73" s="104"/>
      <c r="BJ73" s="104"/>
      <c r="BK73" s="104"/>
      <c r="BL73" s="104"/>
      <c r="BM73" s="104"/>
      <c r="BN73" s="104"/>
      <c r="BO73" s="104"/>
      <c r="BP73" s="104"/>
      <c r="BQ73" s="104"/>
    </row>
    <row r="74" spans="1:69">
      <c r="A74" s="104"/>
      <c r="B74" s="104"/>
      <c r="C74" s="155"/>
      <c r="D74" s="104"/>
      <c r="E74" s="104"/>
      <c r="F74" s="104"/>
      <c r="G74" s="104"/>
      <c r="H74" s="104"/>
      <c r="I74" s="104"/>
      <c r="J74" s="104"/>
      <c r="K74" s="104"/>
      <c r="L74" s="104"/>
      <c r="M74" s="147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"/>
      <c r="AC74" s="104"/>
      <c r="AD74" s="10"/>
      <c r="AE74" s="147"/>
      <c r="AF74" s="104"/>
      <c r="AG74" s="104"/>
      <c r="AH74" s="104"/>
      <c r="AI74" s="104"/>
      <c r="AJ74" s="104"/>
      <c r="AK74" s="104"/>
      <c r="AL74" s="104"/>
      <c r="AM74" s="104"/>
      <c r="AN74" s="104"/>
      <c r="AO74" s="104"/>
      <c r="AP74" s="104"/>
      <c r="AQ74" s="104"/>
      <c r="AR74" s="104"/>
      <c r="AS74" s="104"/>
      <c r="AT74" s="104"/>
      <c r="AU74" s="104"/>
      <c r="AV74" s="104"/>
      <c r="AW74" s="104"/>
      <c r="AX74" s="104"/>
      <c r="AY74" s="104"/>
      <c r="AZ74" s="104"/>
      <c r="BA74" s="104"/>
      <c r="BB74" s="104"/>
      <c r="BC74" s="104"/>
      <c r="BD74" s="104"/>
      <c r="BE74" s="104"/>
      <c r="BF74" s="104"/>
      <c r="BG74" s="104"/>
      <c r="BH74" s="104"/>
      <c r="BI74" s="104"/>
      <c r="BJ74" s="104"/>
      <c r="BK74" s="104"/>
      <c r="BL74" s="104"/>
      <c r="BM74" s="104"/>
      <c r="BN74" s="104"/>
      <c r="BO74" s="104"/>
      <c r="BP74" s="104"/>
      <c r="BQ74" s="104"/>
    </row>
    <row r="75" spans="1:69">
      <c r="A75" s="104"/>
      <c r="B75" s="104"/>
      <c r="C75" s="155"/>
      <c r="D75" s="104"/>
      <c r="E75" s="104"/>
      <c r="F75" s="104"/>
      <c r="G75" s="104"/>
      <c r="H75" s="104"/>
      <c r="I75" s="104"/>
      <c r="J75" s="104"/>
      <c r="K75" s="104"/>
      <c r="L75" s="104"/>
      <c r="M75" s="147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"/>
      <c r="AC75" s="104"/>
      <c r="AD75" s="10"/>
      <c r="AE75" s="147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04"/>
      <c r="AQ75" s="104"/>
      <c r="AR75" s="104"/>
      <c r="AS75" s="104"/>
      <c r="AT75" s="104"/>
      <c r="AU75" s="104"/>
      <c r="AV75" s="104"/>
      <c r="AW75" s="104"/>
      <c r="AX75" s="104"/>
      <c r="AY75" s="104"/>
      <c r="AZ75" s="104"/>
      <c r="BA75" s="104"/>
      <c r="BB75" s="104"/>
      <c r="BC75" s="104"/>
      <c r="BD75" s="104"/>
      <c r="BE75" s="104"/>
      <c r="BF75" s="104"/>
      <c r="BG75" s="104"/>
      <c r="BH75" s="104"/>
      <c r="BI75" s="104"/>
      <c r="BJ75" s="104"/>
      <c r="BK75" s="104"/>
      <c r="BL75" s="104"/>
      <c r="BM75" s="104"/>
      <c r="BN75" s="104"/>
      <c r="BO75" s="104"/>
      <c r="BP75" s="104"/>
      <c r="BQ75" s="104"/>
    </row>
    <row r="76" spans="1:69">
      <c r="A76" s="104"/>
      <c r="B76" s="104"/>
      <c r="C76" s="155"/>
      <c r="D76" s="104"/>
      <c r="E76" s="104"/>
      <c r="F76" s="104"/>
      <c r="G76" s="104"/>
      <c r="H76" s="104"/>
      <c r="I76" s="104"/>
      <c r="J76" s="104"/>
      <c r="K76" s="104"/>
      <c r="L76" s="104"/>
      <c r="M76" s="147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  <c r="AA76" s="104"/>
      <c r="AB76" s="10"/>
      <c r="AC76" s="104"/>
      <c r="AD76" s="10"/>
      <c r="AE76" s="147"/>
      <c r="AF76" s="104"/>
      <c r="AG76" s="104"/>
      <c r="AH76" s="104"/>
      <c r="AI76" s="104"/>
      <c r="AJ76" s="104"/>
      <c r="AK76" s="104"/>
      <c r="AL76" s="104"/>
      <c r="AM76" s="104"/>
      <c r="AN76" s="104"/>
      <c r="AO76" s="104"/>
      <c r="AP76" s="104"/>
      <c r="AQ76" s="104"/>
      <c r="AR76" s="104"/>
      <c r="AS76" s="104"/>
      <c r="AT76" s="104"/>
      <c r="AU76" s="104"/>
      <c r="AV76" s="104"/>
      <c r="AW76" s="104"/>
      <c r="AX76" s="104"/>
      <c r="AY76" s="104"/>
      <c r="AZ76" s="104"/>
      <c r="BA76" s="104"/>
      <c r="BB76" s="104"/>
      <c r="BC76" s="104"/>
      <c r="BD76" s="104"/>
      <c r="BE76" s="104"/>
      <c r="BF76" s="104"/>
      <c r="BG76" s="104"/>
      <c r="BH76" s="104"/>
      <c r="BI76" s="104"/>
      <c r="BJ76" s="104"/>
      <c r="BK76" s="104"/>
      <c r="BL76" s="104"/>
      <c r="BM76" s="104"/>
      <c r="BN76" s="104"/>
      <c r="BO76" s="104"/>
      <c r="BP76" s="104"/>
      <c r="BQ76" s="104"/>
    </row>
    <row r="77" spans="1:69">
      <c r="A77" s="104"/>
      <c r="B77" s="104"/>
      <c r="C77" s="155"/>
      <c r="D77" s="104"/>
      <c r="E77" s="104"/>
      <c r="F77" s="104"/>
      <c r="G77" s="104"/>
      <c r="H77" s="104"/>
      <c r="I77" s="104"/>
      <c r="J77" s="104"/>
      <c r="K77" s="104"/>
      <c r="L77" s="104"/>
      <c r="M77" s="147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"/>
      <c r="AC77" s="104"/>
      <c r="AD77" s="10"/>
      <c r="AE77" s="147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104"/>
      <c r="AQ77" s="104"/>
      <c r="AR77" s="104"/>
      <c r="AS77" s="104"/>
      <c r="AT77" s="104"/>
      <c r="AU77" s="104"/>
      <c r="AV77" s="104"/>
      <c r="AW77" s="104"/>
      <c r="AX77" s="104"/>
      <c r="AY77" s="104"/>
      <c r="AZ77" s="104"/>
      <c r="BA77" s="104"/>
      <c r="BB77" s="104"/>
      <c r="BC77" s="104"/>
      <c r="BD77" s="104"/>
      <c r="BE77" s="104"/>
      <c r="BF77" s="104"/>
      <c r="BG77" s="104"/>
      <c r="BH77" s="104"/>
      <c r="BI77" s="104"/>
      <c r="BJ77" s="104"/>
      <c r="BK77" s="104"/>
      <c r="BL77" s="104"/>
      <c r="BM77" s="104"/>
      <c r="BN77" s="104"/>
      <c r="BO77" s="104"/>
      <c r="BP77" s="104"/>
      <c r="BQ77" s="104"/>
    </row>
    <row r="78" spans="1:69">
      <c r="A78" s="104"/>
      <c r="B78" s="104"/>
      <c r="C78" s="155"/>
      <c r="D78" s="104"/>
      <c r="E78" s="104"/>
      <c r="F78" s="104"/>
      <c r="G78" s="104"/>
      <c r="H78" s="104"/>
      <c r="I78" s="104"/>
      <c r="J78" s="104"/>
      <c r="K78" s="104"/>
      <c r="L78" s="104"/>
      <c r="M78" s="147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  <c r="AA78" s="104"/>
      <c r="AB78" s="10"/>
      <c r="AC78" s="104"/>
      <c r="AD78" s="10"/>
      <c r="AE78" s="147"/>
      <c r="AF78" s="104"/>
      <c r="AG78" s="104"/>
      <c r="AH78" s="104"/>
      <c r="AI78" s="104"/>
      <c r="AJ78" s="104"/>
      <c r="AK78" s="104"/>
      <c r="AL78" s="104"/>
      <c r="AM78" s="104"/>
      <c r="AN78" s="104"/>
      <c r="AO78" s="104"/>
      <c r="AP78" s="104"/>
      <c r="AQ78" s="104"/>
      <c r="AR78" s="104"/>
      <c r="AS78" s="104"/>
      <c r="AT78" s="104"/>
      <c r="AU78" s="104"/>
      <c r="AV78" s="104"/>
      <c r="AW78" s="104"/>
      <c r="AX78" s="104"/>
      <c r="AY78" s="104"/>
      <c r="AZ78" s="104"/>
      <c r="BA78" s="104"/>
      <c r="BB78" s="104"/>
      <c r="BC78" s="104"/>
      <c r="BD78" s="104"/>
      <c r="BE78" s="104"/>
      <c r="BF78" s="104"/>
      <c r="BG78" s="104"/>
      <c r="BH78" s="104"/>
      <c r="BI78" s="104"/>
      <c r="BJ78" s="104"/>
      <c r="BK78" s="104"/>
      <c r="BL78" s="104"/>
      <c r="BM78" s="104"/>
      <c r="BN78" s="104"/>
      <c r="BO78" s="104"/>
      <c r="BP78" s="104"/>
      <c r="BQ78" s="104"/>
    </row>
    <row r="79" spans="1:69">
      <c r="A79" s="104"/>
      <c r="B79" s="104"/>
      <c r="C79" s="155"/>
      <c r="D79" s="104"/>
      <c r="E79" s="104"/>
      <c r="F79" s="104"/>
      <c r="G79" s="104"/>
      <c r="H79" s="104"/>
      <c r="I79" s="104"/>
      <c r="J79" s="104"/>
      <c r="K79" s="104"/>
      <c r="L79" s="104"/>
      <c r="M79" s="147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  <c r="AA79" s="104"/>
      <c r="AB79" s="10"/>
      <c r="AC79" s="104"/>
      <c r="AD79" s="10"/>
      <c r="AE79" s="147"/>
      <c r="AF79" s="104"/>
      <c r="AG79" s="104"/>
      <c r="AH79" s="104"/>
      <c r="AI79" s="104"/>
      <c r="AJ79" s="104"/>
      <c r="AK79" s="104"/>
      <c r="AL79" s="104"/>
      <c r="AM79" s="104"/>
      <c r="AN79" s="104"/>
      <c r="AO79" s="104"/>
      <c r="AP79" s="104"/>
      <c r="AQ79" s="104"/>
      <c r="AR79" s="104"/>
      <c r="AS79" s="104"/>
      <c r="AT79" s="104"/>
      <c r="AU79" s="104"/>
      <c r="AV79" s="104"/>
      <c r="AW79" s="104"/>
      <c r="AX79" s="104"/>
      <c r="AY79" s="104"/>
      <c r="AZ79" s="104"/>
      <c r="BA79" s="104"/>
      <c r="BB79" s="104"/>
      <c r="BC79" s="104"/>
      <c r="BD79" s="104"/>
      <c r="BE79" s="104"/>
      <c r="BF79" s="104"/>
      <c r="BG79" s="104"/>
      <c r="BH79" s="104"/>
      <c r="BI79" s="104"/>
      <c r="BJ79" s="104"/>
      <c r="BK79" s="104"/>
      <c r="BL79" s="104"/>
      <c r="BM79" s="104"/>
      <c r="BN79" s="104"/>
      <c r="BO79" s="104"/>
      <c r="BP79" s="104"/>
      <c r="BQ79" s="104"/>
    </row>
    <row r="80" spans="1:69">
      <c r="A80" s="104"/>
      <c r="B80" s="104"/>
      <c r="C80" s="155"/>
      <c r="D80" s="104"/>
      <c r="E80" s="104"/>
      <c r="F80" s="104"/>
      <c r="G80" s="104"/>
      <c r="H80" s="104"/>
      <c r="I80" s="104"/>
      <c r="J80" s="104"/>
      <c r="K80" s="104"/>
      <c r="L80" s="104"/>
      <c r="M80" s="147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  <c r="AA80" s="104"/>
      <c r="AB80" s="10"/>
      <c r="AC80" s="104"/>
      <c r="AD80" s="10"/>
      <c r="AE80" s="147"/>
      <c r="AF80" s="104"/>
      <c r="AG80" s="104"/>
      <c r="AH80" s="104"/>
      <c r="AI80" s="104"/>
      <c r="AJ80" s="104"/>
      <c r="AK80" s="104"/>
      <c r="AL80" s="104"/>
      <c r="AM80" s="104"/>
      <c r="AN80" s="104"/>
      <c r="AO80" s="104"/>
      <c r="AP80" s="104"/>
      <c r="AQ80" s="104"/>
      <c r="AR80" s="104"/>
      <c r="AS80" s="104"/>
      <c r="AT80" s="104"/>
      <c r="AU80" s="104"/>
      <c r="AV80" s="104"/>
      <c r="AW80" s="104"/>
      <c r="AX80" s="104"/>
      <c r="AY80" s="104"/>
      <c r="AZ80" s="104"/>
      <c r="BA80" s="104"/>
      <c r="BB80" s="104"/>
      <c r="BC80" s="104"/>
      <c r="BD80" s="104"/>
      <c r="BE80" s="104"/>
      <c r="BF80" s="104"/>
      <c r="BG80" s="104"/>
      <c r="BH80" s="104"/>
      <c r="BI80" s="104"/>
      <c r="BJ80" s="104"/>
      <c r="BK80" s="104"/>
      <c r="BL80" s="104"/>
      <c r="BM80" s="104"/>
      <c r="BN80" s="104"/>
      <c r="BO80" s="104"/>
      <c r="BP80" s="104"/>
      <c r="BQ80" s="104"/>
    </row>
    <row r="81" spans="1:69">
      <c r="A81" s="104"/>
      <c r="B81" s="104"/>
      <c r="C81" s="155"/>
      <c r="D81" s="104"/>
      <c r="E81" s="104"/>
      <c r="F81" s="104"/>
      <c r="G81" s="104"/>
      <c r="H81" s="104"/>
      <c r="I81" s="104"/>
      <c r="J81" s="104"/>
      <c r="K81" s="104"/>
      <c r="L81" s="104"/>
      <c r="M81" s="147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  <c r="AA81" s="104"/>
      <c r="AB81" s="10"/>
      <c r="AC81" s="104"/>
      <c r="AD81" s="10"/>
      <c r="AE81" s="147"/>
      <c r="AF81" s="104"/>
      <c r="AG81" s="104"/>
      <c r="AH81" s="104"/>
      <c r="AI81" s="104"/>
      <c r="AJ81" s="104"/>
      <c r="AK81" s="104"/>
      <c r="AL81" s="104"/>
      <c r="AM81" s="104"/>
      <c r="AN81" s="104"/>
      <c r="AO81" s="104"/>
      <c r="AP81" s="104"/>
      <c r="AQ81" s="104"/>
      <c r="AR81" s="104"/>
      <c r="AS81" s="104"/>
      <c r="AT81" s="104"/>
      <c r="AU81" s="104"/>
      <c r="AV81" s="104"/>
      <c r="AW81" s="104"/>
      <c r="AX81" s="104"/>
      <c r="AY81" s="104"/>
      <c r="AZ81" s="104"/>
      <c r="BA81" s="104"/>
      <c r="BB81" s="104"/>
      <c r="BC81" s="104"/>
      <c r="BD81" s="104"/>
      <c r="BE81" s="104"/>
      <c r="BF81" s="104"/>
      <c r="BG81" s="104"/>
      <c r="BH81" s="104"/>
      <c r="BI81" s="104"/>
      <c r="BJ81" s="104"/>
      <c r="BK81" s="104"/>
      <c r="BL81" s="104"/>
      <c r="BM81" s="104"/>
      <c r="BN81" s="104"/>
      <c r="BO81" s="104"/>
      <c r="BP81" s="104"/>
      <c r="BQ81" s="104"/>
    </row>
    <row r="82" spans="1:69">
      <c r="A82" s="104"/>
      <c r="B82" s="104"/>
      <c r="C82" s="155"/>
      <c r="D82" s="104"/>
      <c r="E82" s="104"/>
      <c r="F82" s="104"/>
      <c r="G82" s="104"/>
      <c r="H82" s="104"/>
      <c r="I82" s="104"/>
      <c r="J82" s="104"/>
      <c r="K82" s="104"/>
      <c r="L82" s="104"/>
      <c r="M82" s="147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  <c r="AA82" s="104"/>
      <c r="AB82" s="10"/>
      <c r="AC82" s="104"/>
      <c r="AD82" s="10"/>
      <c r="AE82" s="147"/>
      <c r="AF82" s="104"/>
      <c r="AG82" s="104"/>
      <c r="AH82" s="104"/>
      <c r="AI82" s="104"/>
      <c r="AJ82" s="104"/>
      <c r="AK82" s="104"/>
      <c r="AL82" s="104"/>
      <c r="AM82" s="104"/>
      <c r="AN82" s="104"/>
      <c r="AO82" s="104"/>
      <c r="AP82" s="104"/>
      <c r="AQ82" s="104"/>
      <c r="AR82" s="104"/>
      <c r="AS82" s="104"/>
      <c r="AT82" s="104"/>
      <c r="AU82" s="104"/>
      <c r="AV82" s="104"/>
      <c r="AW82" s="104"/>
      <c r="AX82" s="104"/>
      <c r="AY82" s="104"/>
      <c r="AZ82" s="104"/>
      <c r="BA82" s="104"/>
      <c r="BB82" s="104"/>
      <c r="BC82" s="104"/>
      <c r="BD82" s="104"/>
      <c r="BE82" s="104"/>
      <c r="BF82" s="104"/>
      <c r="BG82" s="104"/>
      <c r="BH82" s="104"/>
      <c r="BI82" s="104"/>
      <c r="BJ82" s="104"/>
      <c r="BK82" s="104"/>
      <c r="BL82" s="104"/>
      <c r="BM82" s="104"/>
      <c r="BN82" s="104"/>
      <c r="BO82" s="104"/>
      <c r="BP82" s="104"/>
      <c r="BQ82" s="104"/>
    </row>
    <row r="83" spans="1:69">
      <c r="A83" s="104"/>
      <c r="B83" s="104"/>
      <c r="C83" s="155"/>
      <c r="D83" s="104"/>
      <c r="E83" s="104"/>
      <c r="F83" s="104"/>
      <c r="G83" s="104"/>
      <c r="H83" s="104"/>
      <c r="I83" s="104"/>
      <c r="J83" s="104"/>
      <c r="K83" s="104"/>
      <c r="L83" s="104"/>
      <c r="M83" s="147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  <c r="AA83" s="104"/>
      <c r="AB83" s="10"/>
      <c r="AC83" s="104"/>
      <c r="AD83" s="10"/>
      <c r="AE83" s="147"/>
      <c r="AF83" s="104"/>
      <c r="AG83" s="104"/>
      <c r="AH83" s="104"/>
      <c r="AI83" s="104"/>
      <c r="AJ83" s="104"/>
      <c r="AK83" s="104"/>
      <c r="AL83" s="104"/>
      <c r="AM83" s="104"/>
      <c r="AN83" s="104"/>
      <c r="AO83" s="104"/>
      <c r="AP83" s="104"/>
      <c r="AQ83" s="104"/>
      <c r="AR83" s="104"/>
      <c r="AS83" s="104"/>
      <c r="AT83" s="104"/>
      <c r="AU83" s="104"/>
      <c r="AV83" s="104"/>
      <c r="AW83" s="104"/>
      <c r="AX83" s="104"/>
      <c r="AY83" s="104"/>
      <c r="AZ83" s="104"/>
      <c r="BA83" s="104"/>
      <c r="BB83" s="104"/>
      <c r="BC83" s="104"/>
      <c r="BD83" s="104"/>
      <c r="BE83" s="104"/>
      <c r="BF83" s="104"/>
      <c r="BG83" s="104"/>
      <c r="BH83" s="104"/>
      <c r="BI83" s="104"/>
      <c r="BJ83" s="104"/>
      <c r="BK83" s="104"/>
      <c r="BL83" s="104"/>
      <c r="BM83" s="104"/>
      <c r="BN83" s="104"/>
      <c r="BO83" s="104"/>
      <c r="BP83" s="104"/>
      <c r="BQ83" s="104"/>
    </row>
    <row r="84" spans="1:69">
      <c r="A84" s="104"/>
      <c r="B84" s="104"/>
      <c r="C84" s="155"/>
      <c r="D84" s="104"/>
      <c r="E84" s="104"/>
      <c r="F84" s="104"/>
      <c r="G84" s="104"/>
      <c r="H84" s="104"/>
      <c r="I84" s="104"/>
      <c r="J84" s="104"/>
      <c r="K84" s="104"/>
      <c r="L84" s="104"/>
      <c r="M84" s="147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  <c r="AA84" s="104"/>
      <c r="AB84" s="10"/>
      <c r="AC84" s="104"/>
      <c r="AD84" s="10"/>
      <c r="AE84" s="147"/>
      <c r="AF84" s="104"/>
      <c r="AG84" s="104"/>
      <c r="AH84" s="104"/>
      <c r="AI84" s="104"/>
      <c r="AJ84" s="104"/>
      <c r="AK84" s="104"/>
      <c r="AL84" s="104"/>
      <c r="AM84" s="104"/>
      <c r="AN84" s="104"/>
      <c r="AO84" s="104"/>
      <c r="AP84" s="104"/>
      <c r="AQ84" s="104"/>
      <c r="AR84" s="104"/>
      <c r="AS84" s="104"/>
      <c r="AT84" s="104"/>
      <c r="AU84" s="104"/>
      <c r="AV84" s="104"/>
      <c r="AW84" s="104"/>
      <c r="AX84" s="104"/>
      <c r="AY84" s="104"/>
      <c r="AZ84" s="104"/>
      <c r="BA84" s="104"/>
      <c r="BB84" s="104"/>
      <c r="BC84" s="104"/>
      <c r="BD84" s="104"/>
      <c r="BE84" s="104"/>
      <c r="BF84" s="104"/>
      <c r="BG84" s="104"/>
      <c r="BH84" s="104"/>
      <c r="BI84" s="104"/>
      <c r="BJ84" s="104"/>
      <c r="BK84" s="104"/>
      <c r="BL84" s="104"/>
      <c r="BM84" s="104"/>
      <c r="BN84" s="104"/>
      <c r="BO84" s="104"/>
      <c r="BP84" s="104"/>
      <c r="BQ84" s="104"/>
    </row>
    <row r="85" spans="1:69">
      <c r="A85" s="104"/>
      <c r="B85" s="104"/>
      <c r="C85" s="155"/>
      <c r="D85" s="104"/>
      <c r="E85" s="104"/>
      <c r="F85" s="104"/>
      <c r="G85" s="104"/>
      <c r="H85" s="104"/>
      <c r="I85" s="104"/>
      <c r="J85" s="104"/>
      <c r="K85" s="104"/>
      <c r="L85" s="104"/>
      <c r="M85" s="147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  <c r="AA85" s="104"/>
      <c r="AB85" s="10"/>
      <c r="AC85" s="104"/>
      <c r="AD85" s="10"/>
      <c r="AE85" s="147"/>
      <c r="AF85" s="104"/>
      <c r="AG85" s="104"/>
      <c r="AH85" s="104"/>
      <c r="AI85" s="104"/>
      <c r="AJ85" s="104"/>
      <c r="AK85" s="104"/>
      <c r="AL85" s="104"/>
      <c r="AM85" s="104"/>
      <c r="AN85" s="104"/>
      <c r="AO85" s="104"/>
      <c r="AP85" s="104"/>
      <c r="AQ85" s="104"/>
      <c r="AR85" s="104"/>
      <c r="AS85" s="104"/>
      <c r="AT85" s="104"/>
      <c r="AU85" s="104"/>
      <c r="AV85" s="104"/>
      <c r="AW85" s="104"/>
      <c r="AX85" s="104"/>
      <c r="AY85" s="104"/>
      <c r="AZ85" s="104"/>
      <c r="BA85" s="104"/>
      <c r="BB85" s="104"/>
      <c r="BC85" s="104"/>
      <c r="BD85" s="104"/>
      <c r="BE85" s="104"/>
      <c r="BF85" s="104"/>
      <c r="BG85" s="104"/>
      <c r="BH85" s="104"/>
      <c r="BI85" s="104"/>
      <c r="BJ85" s="104"/>
      <c r="BK85" s="104"/>
      <c r="BL85" s="104"/>
      <c r="BM85" s="104"/>
      <c r="BN85" s="104"/>
      <c r="BO85" s="104"/>
      <c r="BP85" s="104"/>
      <c r="BQ85" s="104"/>
    </row>
    <row r="86" spans="1:69">
      <c r="A86" s="104"/>
      <c r="B86" s="104"/>
      <c r="C86" s="155"/>
      <c r="D86" s="104"/>
      <c r="E86" s="104"/>
      <c r="F86" s="104"/>
      <c r="G86" s="104"/>
      <c r="H86" s="104"/>
      <c r="I86" s="104"/>
      <c r="J86" s="104"/>
      <c r="K86" s="104"/>
      <c r="L86" s="104"/>
      <c r="M86" s="147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  <c r="AA86" s="104"/>
      <c r="AB86" s="10"/>
      <c r="AC86" s="104"/>
      <c r="AD86" s="10"/>
      <c r="AE86" s="147"/>
      <c r="AF86" s="104"/>
      <c r="AG86" s="104"/>
      <c r="AH86" s="104"/>
      <c r="AI86" s="104"/>
      <c r="AJ86" s="104"/>
      <c r="AK86" s="104"/>
      <c r="AL86" s="104"/>
      <c r="AM86" s="104"/>
      <c r="AN86" s="104"/>
      <c r="AO86" s="104"/>
      <c r="AP86" s="104"/>
      <c r="AQ86" s="104"/>
      <c r="AR86" s="104"/>
      <c r="AS86" s="104"/>
      <c r="AT86" s="104"/>
      <c r="AU86" s="104"/>
      <c r="AV86" s="104"/>
      <c r="AW86" s="104"/>
      <c r="AX86" s="104"/>
      <c r="AY86" s="104"/>
      <c r="AZ86" s="104"/>
      <c r="BA86" s="104"/>
      <c r="BB86" s="104"/>
      <c r="BC86" s="104"/>
      <c r="BD86" s="104"/>
      <c r="BE86" s="104"/>
      <c r="BF86" s="104"/>
      <c r="BG86" s="104"/>
      <c r="BH86" s="104"/>
      <c r="BI86" s="104"/>
      <c r="BJ86" s="104"/>
      <c r="BK86" s="104"/>
      <c r="BL86" s="104"/>
      <c r="BM86" s="104"/>
      <c r="BN86" s="104"/>
      <c r="BO86" s="104"/>
      <c r="BP86" s="104"/>
      <c r="BQ86" s="104"/>
    </row>
    <row r="87" spans="1:69">
      <c r="B87" s="104"/>
      <c r="C87" s="155"/>
      <c r="D87" s="104"/>
      <c r="E87" s="104"/>
      <c r="F87" s="104"/>
      <c r="G87" s="104"/>
      <c r="H87" s="104"/>
      <c r="I87" s="104"/>
      <c r="J87" s="104"/>
      <c r="K87" s="104"/>
      <c r="L87" s="104"/>
      <c r="M87" s="147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  <c r="AA87" s="104"/>
      <c r="AB87" s="10"/>
      <c r="AC87" s="104"/>
      <c r="AD87" s="10"/>
      <c r="AE87" s="147"/>
      <c r="AF87" s="104"/>
      <c r="AG87" s="104"/>
      <c r="AH87" s="104"/>
      <c r="AI87" s="104"/>
      <c r="AJ87" s="104"/>
      <c r="AK87" s="104"/>
      <c r="AL87" s="104"/>
      <c r="AM87" s="104"/>
      <c r="AN87" s="104"/>
      <c r="AO87" s="104"/>
      <c r="AP87" s="104"/>
      <c r="AQ87" s="104"/>
      <c r="AR87" s="104"/>
      <c r="AS87" s="104"/>
      <c r="AT87" s="104"/>
      <c r="AU87" s="104"/>
      <c r="AV87" s="104"/>
      <c r="AW87" s="104"/>
      <c r="AX87" s="104"/>
      <c r="AY87" s="104"/>
      <c r="AZ87" s="104"/>
      <c r="BA87" s="104"/>
      <c r="BB87" s="104"/>
      <c r="BC87" s="104"/>
      <c r="BD87" s="104"/>
      <c r="BE87" s="104"/>
      <c r="BF87" s="104"/>
      <c r="BG87" s="104"/>
      <c r="BH87" s="104"/>
      <c r="BI87" s="104"/>
      <c r="BJ87" s="104"/>
      <c r="BK87" s="104"/>
      <c r="BL87" s="104"/>
      <c r="BM87" s="104"/>
      <c r="BN87" s="104"/>
      <c r="BO87" s="104"/>
      <c r="BP87" s="104"/>
      <c r="BQ87" s="104"/>
    </row>
    <row r="88" spans="1:69">
      <c r="B88" s="104"/>
      <c r="C88" s="155"/>
      <c r="D88" s="104"/>
      <c r="E88" s="104"/>
      <c r="F88" s="104"/>
      <c r="G88" s="104"/>
      <c r="H88" s="104"/>
      <c r="I88" s="104"/>
      <c r="J88" s="104"/>
      <c r="K88" s="104"/>
      <c r="L88" s="104"/>
      <c r="M88" s="147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  <c r="AB88" s="10"/>
      <c r="AC88" s="104"/>
      <c r="AD88" s="10"/>
      <c r="AE88" s="147"/>
      <c r="AF88" s="104"/>
      <c r="AG88" s="104"/>
      <c r="AH88" s="104"/>
      <c r="AI88" s="104"/>
      <c r="AJ88" s="104"/>
      <c r="AK88" s="104"/>
      <c r="AL88" s="104"/>
      <c r="AM88" s="104"/>
      <c r="AN88" s="104"/>
      <c r="AO88" s="104"/>
      <c r="AP88" s="104"/>
      <c r="AQ88" s="104"/>
      <c r="AR88" s="104"/>
      <c r="AS88" s="104"/>
      <c r="AT88" s="104"/>
      <c r="AU88" s="104"/>
      <c r="AV88" s="104"/>
      <c r="AW88" s="104"/>
      <c r="AX88" s="104"/>
      <c r="AY88" s="104"/>
      <c r="AZ88" s="104"/>
      <c r="BA88" s="104"/>
      <c r="BB88" s="104"/>
      <c r="BC88" s="104"/>
      <c r="BD88" s="104"/>
      <c r="BE88" s="104"/>
      <c r="BF88" s="104"/>
      <c r="BG88" s="104"/>
      <c r="BH88" s="104"/>
      <c r="BI88" s="104"/>
      <c r="BJ88" s="104"/>
      <c r="BK88" s="104"/>
      <c r="BL88" s="104"/>
      <c r="BM88" s="104"/>
      <c r="BN88" s="104"/>
      <c r="BO88" s="104"/>
      <c r="BP88" s="104"/>
      <c r="BQ88" s="104"/>
    </row>
    <row r="89" spans="1:69">
      <c r="B89" s="104"/>
      <c r="C89" s="155"/>
      <c r="D89" s="104"/>
      <c r="E89" s="104"/>
      <c r="F89" s="104"/>
      <c r="G89" s="104"/>
      <c r="H89" s="104"/>
      <c r="I89" s="104"/>
      <c r="J89" s="104"/>
      <c r="K89" s="104"/>
      <c r="L89" s="104"/>
      <c r="M89" s="147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  <c r="AA89" s="104"/>
      <c r="AB89" s="10"/>
      <c r="AC89" s="104"/>
      <c r="AD89" s="10"/>
      <c r="AE89" s="147"/>
      <c r="AF89" s="104"/>
      <c r="AG89" s="104"/>
      <c r="AH89" s="104"/>
      <c r="AI89" s="104"/>
      <c r="AJ89" s="104"/>
      <c r="AK89" s="104"/>
      <c r="AL89" s="104"/>
      <c r="AM89" s="104"/>
      <c r="AN89" s="104"/>
      <c r="AO89" s="104"/>
      <c r="AP89" s="104"/>
      <c r="AQ89" s="104"/>
      <c r="AR89" s="104"/>
      <c r="AS89" s="104"/>
      <c r="AT89" s="104"/>
      <c r="AU89" s="104"/>
      <c r="AV89" s="104"/>
      <c r="AW89" s="104"/>
      <c r="AX89" s="104"/>
      <c r="AY89" s="104"/>
      <c r="AZ89" s="104"/>
      <c r="BA89" s="104"/>
      <c r="BB89" s="104"/>
      <c r="BC89" s="104"/>
      <c r="BD89" s="104"/>
      <c r="BE89" s="104"/>
      <c r="BF89" s="104"/>
      <c r="BG89" s="104"/>
      <c r="BH89" s="104"/>
      <c r="BI89" s="104"/>
      <c r="BJ89" s="104"/>
      <c r="BK89" s="104"/>
      <c r="BL89" s="104"/>
      <c r="BM89" s="104"/>
      <c r="BN89" s="104"/>
      <c r="BO89" s="104"/>
      <c r="BP89" s="104"/>
      <c r="BQ89" s="104"/>
    </row>
    <row r="90" spans="1:69">
      <c r="B90" s="104"/>
      <c r="C90" s="155"/>
      <c r="D90" s="104"/>
      <c r="E90" s="104"/>
      <c r="F90" s="104"/>
      <c r="G90" s="104"/>
      <c r="H90" s="104"/>
      <c r="I90" s="104"/>
      <c r="J90" s="104"/>
      <c r="K90" s="104"/>
      <c r="L90" s="104"/>
      <c r="M90" s="147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4"/>
      <c r="Z90" s="104"/>
      <c r="AA90" s="104"/>
      <c r="AB90" s="10"/>
      <c r="AC90" s="104"/>
      <c r="AD90" s="10"/>
      <c r="AE90" s="147"/>
      <c r="AF90" s="104"/>
      <c r="AG90" s="104"/>
      <c r="AH90" s="104"/>
      <c r="AI90" s="104"/>
      <c r="AJ90" s="104"/>
      <c r="AK90" s="104"/>
      <c r="AL90" s="104"/>
      <c r="AM90" s="104"/>
      <c r="AN90" s="104"/>
      <c r="AO90" s="104"/>
      <c r="AP90" s="104"/>
      <c r="AQ90" s="104"/>
      <c r="AR90" s="104"/>
      <c r="AS90" s="104"/>
      <c r="AT90" s="104"/>
      <c r="AU90" s="104"/>
      <c r="AV90" s="104"/>
      <c r="AW90" s="104"/>
      <c r="AX90" s="104"/>
      <c r="AY90" s="104"/>
      <c r="AZ90" s="104"/>
      <c r="BA90" s="104"/>
      <c r="BB90" s="104"/>
      <c r="BC90" s="104"/>
      <c r="BD90" s="104"/>
      <c r="BE90" s="104"/>
      <c r="BF90" s="104"/>
      <c r="BG90" s="104"/>
      <c r="BH90" s="104"/>
      <c r="BI90" s="104"/>
      <c r="BJ90" s="104"/>
      <c r="BK90" s="104"/>
      <c r="BL90" s="104"/>
      <c r="BM90" s="104"/>
      <c r="BN90" s="104"/>
      <c r="BO90" s="104"/>
      <c r="BP90" s="104"/>
      <c r="BQ90" s="104"/>
    </row>
    <row r="91" spans="1:69">
      <c r="B91" s="104"/>
      <c r="C91" s="155"/>
      <c r="D91" s="104"/>
      <c r="E91" s="104"/>
      <c r="F91" s="104"/>
      <c r="G91" s="104"/>
      <c r="H91" s="104"/>
      <c r="I91" s="104"/>
      <c r="J91" s="104"/>
      <c r="K91" s="104"/>
      <c r="L91" s="104"/>
      <c r="M91" s="147"/>
      <c r="N91" s="104"/>
      <c r="O91" s="104"/>
      <c r="P91" s="104"/>
      <c r="Q91" s="104"/>
      <c r="R91" s="104"/>
      <c r="S91" s="104"/>
      <c r="T91" s="104"/>
      <c r="U91" s="104"/>
      <c r="V91" s="104"/>
      <c r="W91" s="104"/>
      <c r="X91" s="104"/>
      <c r="Y91" s="104"/>
      <c r="Z91" s="104"/>
      <c r="AA91" s="104"/>
      <c r="AB91" s="10"/>
      <c r="AC91" s="104"/>
      <c r="AD91" s="10"/>
      <c r="AE91" s="147"/>
      <c r="AF91" s="104"/>
      <c r="AG91" s="104"/>
      <c r="AH91" s="104"/>
      <c r="AI91" s="104"/>
      <c r="AJ91" s="104"/>
      <c r="AK91" s="104"/>
      <c r="AL91" s="104"/>
      <c r="AM91" s="104"/>
      <c r="AN91" s="104"/>
      <c r="AO91" s="104"/>
      <c r="AP91" s="104"/>
      <c r="AQ91" s="104"/>
      <c r="AR91" s="104"/>
      <c r="AS91" s="104"/>
      <c r="AT91" s="104"/>
      <c r="AU91" s="104"/>
      <c r="AV91" s="104"/>
      <c r="AW91" s="104"/>
      <c r="AX91" s="104"/>
      <c r="AY91" s="104"/>
      <c r="AZ91" s="104"/>
      <c r="BA91" s="104"/>
      <c r="BB91" s="104"/>
      <c r="BC91" s="104"/>
      <c r="BD91" s="104"/>
      <c r="BE91" s="104"/>
      <c r="BF91" s="104"/>
      <c r="BG91" s="104"/>
      <c r="BH91" s="104"/>
      <c r="BI91" s="104"/>
      <c r="BJ91" s="104"/>
      <c r="BK91" s="104"/>
      <c r="BL91" s="104"/>
      <c r="BM91" s="104"/>
      <c r="BN91" s="104"/>
      <c r="BO91" s="104"/>
      <c r="BP91" s="104"/>
      <c r="BQ91" s="104"/>
    </row>
    <row r="92" spans="1:69">
      <c r="B92" s="104"/>
      <c r="C92" s="155"/>
      <c r="D92" s="104"/>
      <c r="E92" s="104"/>
      <c r="F92" s="104"/>
      <c r="G92" s="104"/>
      <c r="H92" s="104"/>
      <c r="I92" s="104"/>
      <c r="J92" s="104"/>
      <c r="K92" s="104"/>
      <c r="L92" s="104"/>
      <c r="M92" s="147"/>
      <c r="N92" s="104"/>
      <c r="O92" s="104"/>
      <c r="P92" s="104"/>
      <c r="Q92" s="104"/>
      <c r="R92" s="104"/>
      <c r="S92" s="104"/>
      <c r="T92" s="104"/>
      <c r="U92" s="104"/>
      <c r="V92" s="104"/>
      <c r="W92" s="104"/>
      <c r="X92" s="104"/>
      <c r="Y92" s="104"/>
      <c r="Z92" s="104"/>
      <c r="AA92" s="104"/>
      <c r="AB92" s="10"/>
      <c r="AC92" s="104"/>
      <c r="AD92" s="10"/>
      <c r="AE92" s="147"/>
      <c r="AF92" s="104"/>
      <c r="AG92" s="104"/>
      <c r="AH92" s="104"/>
      <c r="AI92" s="104"/>
      <c r="AJ92" s="104"/>
      <c r="AK92" s="104"/>
      <c r="AL92" s="104"/>
      <c r="AM92" s="104"/>
      <c r="AN92" s="104"/>
      <c r="AO92" s="104"/>
      <c r="AP92" s="104"/>
      <c r="AQ92" s="104"/>
      <c r="AR92" s="104"/>
      <c r="AS92" s="104"/>
      <c r="AT92" s="104"/>
      <c r="AU92" s="104"/>
      <c r="AV92" s="104"/>
      <c r="AW92" s="104"/>
      <c r="AX92" s="104"/>
      <c r="AY92" s="104"/>
      <c r="AZ92" s="104"/>
      <c r="BA92" s="104"/>
      <c r="BB92" s="104"/>
      <c r="BC92" s="104"/>
      <c r="BD92" s="104"/>
      <c r="BE92" s="104"/>
      <c r="BF92" s="104"/>
      <c r="BG92" s="104"/>
      <c r="BH92" s="104"/>
      <c r="BI92" s="104"/>
      <c r="BJ92" s="104"/>
      <c r="BK92" s="104"/>
      <c r="BL92" s="104"/>
      <c r="BM92" s="104"/>
      <c r="BN92" s="104"/>
      <c r="BO92" s="104"/>
      <c r="BP92" s="104"/>
      <c r="BQ92" s="104"/>
    </row>
    <row r="93" spans="1:69">
      <c r="B93" s="104"/>
      <c r="C93" s="155"/>
      <c r="D93" s="104"/>
      <c r="E93" s="104"/>
      <c r="F93" s="104"/>
      <c r="G93" s="104"/>
      <c r="H93" s="104"/>
      <c r="I93" s="104"/>
      <c r="J93" s="104"/>
      <c r="K93" s="104"/>
      <c r="L93" s="104"/>
      <c r="M93" s="147"/>
      <c r="N93" s="104"/>
      <c r="O93" s="104"/>
      <c r="P93" s="104"/>
      <c r="Q93" s="104"/>
      <c r="R93" s="104"/>
      <c r="S93" s="104"/>
      <c r="T93" s="104"/>
      <c r="U93" s="104"/>
      <c r="V93" s="104"/>
      <c r="W93" s="104"/>
      <c r="X93" s="104"/>
      <c r="Y93" s="104"/>
      <c r="Z93" s="104"/>
      <c r="AA93" s="104"/>
      <c r="AB93" s="10"/>
      <c r="AC93" s="104"/>
      <c r="AD93" s="10"/>
      <c r="AE93" s="147"/>
      <c r="AF93" s="104"/>
      <c r="AG93" s="104"/>
      <c r="AH93" s="104"/>
      <c r="AI93" s="104"/>
      <c r="AJ93" s="104"/>
      <c r="AK93" s="104"/>
      <c r="AL93" s="104"/>
      <c r="AM93" s="104"/>
      <c r="AN93" s="104"/>
      <c r="AO93" s="104"/>
      <c r="AP93" s="104"/>
      <c r="AQ93" s="104"/>
      <c r="AR93" s="104"/>
      <c r="AS93" s="104"/>
      <c r="AT93" s="104"/>
      <c r="AU93" s="104"/>
      <c r="AV93" s="104"/>
      <c r="AW93" s="104"/>
      <c r="AX93" s="104"/>
      <c r="AY93" s="104"/>
      <c r="AZ93" s="104"/>
      <c r="BA93" s="104"/>
      <c r="BB93" s="104"/>
      <c r="BC93" s="104"/>
      <c r="BD93" s="104"/>
      <c r="BE93" s="104"/>
      <c r="BF93" s="104"/>
      <c r="BG93" s="104"/>
      <c r="BH93" s="104"/>
      <c r="BI93" s="104"/>
      <c r="BJ93" s="104"/>
      <c r="BK93" s="104"/>
      <c r="BL93" s="104"/>
      <c r="BM93" s="104"/>
      <c r="BN93" s="104"/>
      <c r="BO93" s="104"/>
      <c r="BP93" s="104"/>
      <c r="BQ93" s="104"/>
    </row>
    <row r="94" spans="1:69">
      <c r="B94" s="104"/>
      <c r="C94" s="155"/>
      <c r="D94" s="104"/>
      <c r="E94" s="104"/>
      <c r="F94" s="104"/>
      <c r="G94" s="104"/>
      <c r="H94" s="104"/>
      <c r="I94" s="104"/>
      <c r="J94" s="104"/>
      <c r="K94" s="104"/>
      <c r="L94" s="104"/>
      <c r="M94" s="147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4"/>
      <c r="Z94" s="104"/>
      <c r="AA94" s="104"/>
      <c r="AB94" s="10"/>
      <c r="AC94" s="104"/>
      <c r="AD94" s="10"/>
      <c r="AE94" s="147"/>
      <c r="AF94" s="104"/>
      <c r="AG94" s="104"/>
      <c r="AH94" s="104"/>
      <c r="AI94" s="104"/>
      <c r="AJ94" s="104"/>
      <c r="AK94" s="104"/>
      <c r="AL94" s="104"/>
      <c r="AM94" s="104"/>
      <c r="AN94" s="104"/>
      <c r="AO94" s="104"/>
      <c r="AP94" s="104"/>
      <c r="AQ94" s="104"/>
      <c r="AR94" s="104"/>
      <c r="AS94" s="104"/>
      <c r="AT94" s="104"/>
      <c r="AU94" s="104"/>
      <c r="AV94" s="104"/>
      <c r="AW94" s="104"/>
      <c r="AX94" s="104"/>
      <c r="AY94" s="104"/>
      <c r="AZ94" s="104"/>
      <c r="BA94" s="104"/>
      <c r="BB94" s="104"/>
      <c r="BC94" s="104"/>
      <c r="BD94" s="104"/>
      <c r="BE94" s="104"/>
      <c r="BF94" s="104"/>
      <c r="BG94" s="104"/>
      <c r="BH94" s="104"/>
      <c r="BI94" s="104"/>
      <c r="BJ94" s="104"/>
      <c r="BK94" s="104"/>
      <c r="BL94" s="104"/>
      <c r="BM94" s="104"/>
      <c r="BN94" s="104"/>
      <c r="BO94" s="104"/>
      <c r="BP94" s="104"/>
      <c r="BQ94" s="104"/>
    </row>
    <row r="95" spans="1:69">
      <c r="B95" s="104"/>
      <c r="C95" s="155"/>
      <c r="D95" s="104"/>
      <c r="E95" s="104"/>
      <c r="F95" s="104"/>
      <c r="G95" s="104"/>
      <c r="H95" s="104"/>
      <c r="I95" s="104"/>
      <c r="J95" s="104"/>
      <c r="K95" s="104"/>
      <c r="L95" s="104"/>
      <c r="M95" s="147"/>
      <c r="N95" s="104"/>
      <c r="O95" s="104"/>
      <c r="P95" s="104"/>
      <c r="Q95" s="104"/>
      <c r="R95" s="104"/>
      <c r="S95" s="104"/>
      <c r="T95" s="104"/>
      <c r="U95" s="104"/>
      <c r="V95" s="104"/>
      <c r="W95" s="104"/>
      <c r="X95" s="104"/>
      <c r="Y95" s="104"/>
      <c r="Z95" s="104"/>
      <c r="AA95" s="104"/>
      <c r="AB95" s="10"/>
      <c r="AC95" s="104"/>
      <c r="AD95" s="10"/>
      <c r="AE95" s="147"/>
      <c r="AF95" s="104"/>
      <c r="AG95" s="104"/>
      <c r="AH95" s="104"/>
      <c r="AI95" s="104"/>
      <c r="AJ95" s="104"/>
      <c r="AK95" s="104"/>
      <c r="AL95" s="104"/>
      <c r="AM95" s="104"/>
      <c r="AN95" s="104"/>
      <c r="AO95" s="104"/>
      <c r="AP95" s="104"/>
      <c r="AQ95" s="104"/>
      <c r="AR95" s="104"/>
      <c r="AS95" s="104"/>
      <c r="AT95" s="104"/>
      <c r="AU95" s="104"/>
      <c r="AV95" s="104"/>
      <c r="AW95" s="104"/>
      <c r="AX95" s="104"/>
      <c r="AY95" s="104"/>
      <c r="AZ95" s="104"/>
      <c r="BA95" s="104"/>
      <c r="BB95" s="104"/>
      <c r="BC95" s="104"/>
      <c r="BD95" s="104"/>
      <c r="BE95" s="104"/>
      <c r="BF95" s="104"/>
      <c r="BG95" s="104"/>
      <c r="BH95" s="104"/>
      <c r="BI95" s="104"/>
      <c r="BJ95" s="104"/>
      <c r="BK95" s="104"/>
      <c r="BL95" s="104"/>
      <c r="BM95" s="104"/>
      <c r="BN95" s="104"/>
      <c r="BO95" s="104"/>
      <c r="BP95" s="104"/>
      <c r="BQ95" s="104"/>
    </row>
    <row r="96" spans="1:69">
      <c r="B96" s="104"/>
      <c r="C96" s="155"/>
      <c r="D96" s="104"/>
      <c r="E96" s="104"/>
      <c r="F96" s="104"/>
      <c r="G96" s="104"/>
      <c r="H96" s="104"/>
      <c r="I96" s="104"/>
      <c r="J96" s="104"/>
      <c r="K96" s="104"/>
      <c r="L96" s="104"/>
      <c r="M96" s="147"/>
      <c r="N96" s="104"/>
      <c r="O96" s="104"/>
      <c r="P96" s="104"/>
      <c r="Q96" s="104"/>
      <c r="R96" s="104"/>
      <c r="S96" s="104"/>
      <c r="T96" s="104"/>
      <c r="U96" s="104"/>
      <c r="V96" s="104"/>
      <c r="W96" s="104"/>
      <c r="X96" s="104"/>
      <c r="Y96" s="104"/>
      <c r="Z96" s="104"/>
      <c r="AA96" s="104"/>
      <c r="AB96" s="10"/>
      <c r="AC96" s="104"/>
      <c r="AD96" s="10"/>
      <c r="AE96" s="147"/>
      <c r="AF96" s="104"/>
      <c r="AG96" s="104"/>
      <c r="AH96" s="104"/>
      <c r="AI96" s="104"/>
      <c r="AJ96" s="104"/>
      <c r="AK96" s="104"/>
      <c r="AL96" s="104"/>
      <c r="AM96" s="104"/>
      <c r="AN96" s="104"/>
      <c r="AO96" s="104"/>
      <c r="AP96" s="104"/>
      <c r="AQ96" s="104"/>
      <c r="AR96" s="104"/>
      <c r="AS96" s="104"/>
      <c r="AT96" s="104"/>
      <c r="AU96" s="104"/>
      <c r="AV96" s="104"/>
      <c r="AW96" s="104"/>
      <c r="AX96" s="104"/>
      <c r="AY96" s="104"/>
      <c r="AZ96" s="104"/>
      <c r="BA96" s="104"/>
      <c r="BB96" s="104"/>
      <c r="BC96" s="104"/>
      <c r="BD96" s="104"/>
      <c r="BE96" s="104"/>
      <c r="BF96" s="104"/>
      <c r="BG96" s="104"/>
      <c r="BH96" s="104"/>
      <c r="BI96" s="104"/>
      <c r="BJ96" s="104"/>
      <c r="BK96" s="104"/>
      <c r="BL96" s="104"/>
      <c r="BM96" s="104"/>
      <c r="BN96" s="104"/>
      <c r="BO96" s="104"/>
      <c r="BP96" s="104"/>
      <c r="BQ96" s="104"/>
    </row>
    <row r="97" spans="2:69">
      <c r="B97" s="104"/>
      <c r="C97" s="155"/>
      <c r="D97" s="104"/>
      <c r="E97" s="104"/>
      <c r="F97" s="104"/>
      <c r="G97" s="104"/>
      <c r="H97" s="104"/>
      <c r="I97" s="104"/>
      <c r="J97" s="104"/>
      <c r="K97" s="104"/>
      <c r="L97" s="104"/>
      <c r="M97" s="147"/>
      <c r="N97" s="104"/>
      <c r="O97" s="104"/>
      <c r="P97" s="104"/>
      <c r="Q97" s="104"/>
      <c r="R97" s="104"/>
      <c r="S97" s="104"/>
      <c r="T97" s="104"/>
      <c r="U97" s="104"/>
      <c r="V97" s="104"/>
      <c r="W97" s="104"/>
      <c r="X97" s="104"/>
      <c r="Y97" s="104"/>
      <c r="Z97" s="104"/>
      <c r="AA97" s="104"/>
      <c r="AB97" s="10"/>
      <c r="AC97" s="104"/>
      <c r="AD97" s="10"/>
      <c r="AE97" s="147"/>
      <c r="AF97" s="104"/>
      <c r="AG97" s="104"/>
      <c r="AH97" s="104"/>
      <c r="AI97" s="104"/>
      <c r="AJ97" s="104"/>
      <c r="AK97" s="104"/>
      <c r="AL97" s="104"/>
      <c r="AM97" s="104"/>
      <c r="AN97" s="104"/>
      <c r="AO97" s="104"/>
      <c r="AP97" s="104"/>
      <c r="AQ97" s="104"/>
      <c r="AR97" s="104"/>
      <c r="AS97" s="104"/>
      <c r="AT97" s="104"/>
      <c r="AU97" s="104"/>
      <c r="AV97" s="104"/>
      <c r="AW97" s="104"/>
      <c r="AX97" s="104"/>
      <c r="AY97" s="104"/>
      <c r="AZ97" s="104"/>
      <c r="BA97" s="104"/>
      <c r="BB97" s="104"/>
      <c r="BC97" s="104"/>
      <c r="BD97" s="104"/>
      <c r="BE97" s="104"/>
      <c r="BF97" s="104"/>
      <c r="BG97" s="104"/>
      <c r="BH97" s="104"/>
      <c r="BI97" s="104"/>
      <c r="BJ97" s="104"/>
      <c r="BK97" s="104"/>
      <c r="BL97" s="104"/>
      <c r="BM97" s="104"/>
      <c r="BN97" s="104"/>
      <c r="BO97" s="104"/>
      <c r="BP97" s="104"/>
      <c r="BQ97" s="104"/>
    </row>
    <row r="98" spans="2:69">
      <c r="B98" s="104"/>
      <c r="C98" s="155"/>
      <c r="D98" s="104"/>
      <c r="E98" s="104"/>
      <c r="F98" s="104"/>
      <c r="G98" s="104"/>
      <c r="H98" s="104"/>
      <c r="I98" s="104"/>
      <c r="J98" s="104"/>
      <c r="K98" s="104"/>
      <c r="L98" s="104"/>
      <c r="M98" s="147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  <c r="AA98" s="104"/>
      <c r="AB98" s="10"/>
      <c r="AC98" s="104"/>
      <c r="AD98" s="10"/>
      <c r="AE98" s="147"/>
      <c r="AF98" s="104"/>
      <c r="AG98" s="104"/>
      <c r="AH98" s="104"/>
      <c r="AI98" s="104"/>
      <c r="AJ98" s="104"/>
      <c r="AK98" s="104"/>
      <c r="AL98" s="104"/>
      <c r="AM98" s="104"/>
      <c r="AN98" s="104"/>
      <c r="AO98" s="104"/>
      <c r="AP98" s="104"/>
      <c r="AQ98" s="104"/>
      <c r="AR98" s="104"/>
      <c r="AS98" s="104"/>
      <c r="AT98" s="104"/>
      <c r="AU98" s="104"/>
      <c r="AV98" s="104"/>
      <c r="AW98" s="104"/>
      <c r="AX98" s="104"/>
      <c r="AY98" s="104"/>
      <c r="AZ98" s="104"/>
      <c r="BA98" s="104"/>
      <c r="BB98" s="104"/>
      <c r="BC98" s="104"/>
      <c r="BD98" s="104"/>
      <c r="BE98" s="104"/>
      <c r="BF98" s="104"/>
      <c r="BG98" s="104"/>
      <c r="BH98" s="104"/>
      <c r="BI98" s="104"/>
      <c r="BJ98" s="104"/>
      <c r="BK98" s="104"/>
      <c r="BL98" s="104"/>
      <c r="BM98" s="104"/>
      <c r="BN98" s="104"/>
      <c r="BO98" s="104"/>
      <c r="BP98" s="104"/>
      <c r="BQ98" s="104"/>
    </row>
    <row r="99" spans="2:69">
      <c r="B99" s="104"/>
      <c r="C99" s="155"/>
      <c r="D99" s="104"/>
      <c r="E99" s="104"/>
      <c r="F99" s="104"/>
      <c r="G99" s="104"/>
      <c r="H99" s="104"/>
      <c r="I99" s="104"/>
      <c r="J99" s="104"/>
      <c r="K99" s="104"/>
      <c r="L99" s="104"/>
      <c r="M99" s="147"/>
      <c r="N99" s="104"/>
      <c r="O99" s="104"/>
      <c r="P99" s="104"/>
      <c r="Q99" s="104"/>
      <c r="R99" s="104"/>
      <c r="S99" s="104"/>
      <c r="T99" s="104"/>
      <c r="U99" s="104"/>
      <c r="V99" s="104"/>
      <c r="W99" s="104"/>
      <c r="X99" s="104"/>
      <c r="Y99" s="104"/>
      <c r="Z99" s="104"/>
      <c r="AA99" s="104"/>
      <c r="AB99" s="10"/>
      <c r="AC99" s="104"/>
      <c r="AD99" s="10"/>
      <c r="AE99" s="147"/>
      <c r="AF99" s="104"/>
      <c r="AG99" s="104"/>
      <c r="AH99" s="104"/>
      <c r="AI99" s="104"/>
      <c r="AJ99" s="104"/>
      <c r="AK99" s="104"/>
      <c r="AL99" s="104"/>
      <c r="AM99" s="104"/>
      <c r="AN99" s="104"/>
      <c r="AO99" s="104"/>
      <c r="AP99" s="104"/>
      <c r="AQ99" s="104"/>
      <c r="AR99" s="104"/>
      <c r="AS99" s="104"/>
      <c r="AT99" s="104"/>
      <c r="AU99" s="104"/>
      <c r="AV99" s="104"/>
      <c r="AW99" s="104"/>
      <c r="AX99" s="104"/>
      <c r="AY99" s="104"/>
      <c r="AZ99" s="104"/>
      <c r="BA99" s="104"/>
      <c r="BB99" s="104"/>
      <c r="BC99" s="104"/>
      <c r="BD99" s="104"/>
      <c r="BE99" s="104"/>
      <c r="BF99" s="104"/>
      <c r="BG99" s="104"/>
      <c r="BH99" s="104"/>
      <c r="BI99" s="104"/>
      <c r="BJ99" s="104"/>
      <c r="BK99" s="104"/>
      <c r="BL99" s="104"/>
      <c r="BM99" s="104"/>
      <c r="BN99" s="104"/>
      <c r="BO99" s="104"/>
      <c r="BP99" s="104"/>
      <c r="BQ99" s="104"/>
    </row>
    <row r="100" spans="2:69">
      <c r="B100" s="104"/>
      <c r="C100" s="155"/>
      <c r="D100" s="104"/>
      <c r="E100" s="104"/>
      <c r="F100" s="104"/>
      <c r="G100" s="104"/>
      <c r="H100" s="104"/>
      <c r="I100" s="104"/>
      <c r="J100" s="104"/>
      <c r="K100" s="104"/>
      <c r="L100" s="104"/>
      <c r="M100" s="147"/>
      <c r="N100" s="104"/>
      <c r="O100" s="104"/>
      <c r="P100" s="104"/>
      <c r="Q100" s="104"/>
      <c r="R100" s="104"/>
      <c r="S100" s="104"/>
      <c r="T100" s="104"/>
      <c r="U100" s="104"/>
      <c r="V100" s="104"/>
      <c r="W100" s="104"/>
      <c r="X100" s="104"/>
      <c r="Y100" s="104"/>
      <c r="Z100" s="104"/>
      <c r="AA100" s="104"/>
      <c r="AB100" s="10"/>
      <c r="AC100" s="104"/>
      <c r="AD100" s="10"/>
      <c r="AE100" s="147"/>
      <c r="AF100" s="104"/>
      <c r="AG100" s="104"/>
      <c r="AH100" s="104"/>
      <c r="AI100" s="104"/>
      <c r="AJ100" s="104"/>
      <c r="AK100" s="104"/>
      <c r="AL100" s="104"/>
      <c r="AM100" s="104"/>
      <c r="AN100" s="104"/>
      <c r="AO100" s="104"/>
      <c r="AP100" s="104"/>
      <c r="AQ100" s="104"/>
      <c r="AR100" s="104"/>
      <c r="AS100" s="104"/>
      <c r="AT100" s="104"/>
      <c r="AU100" s="104"/>
      <c r="AV100" s="104"/>
      <c r="AW100" s="104"/>
      <c r="AX100" s="104"/>
      <c r="AY100" s="104"/>
      <c r="AZ100" s="104"/>
      <c r="BA100" s="104"/>
      <c r="BB100" s="104"/>
      <c r="BC100" s="104"/>
      <c r="BD100" s="104"/>
      <c r="BE100" s="104"/>
      <c r="BF100" s="104"/>
      <c r="BG100" s="104"/>
      <c r="BH100" s="104"/>
      <c r="BI100" s="104"/>
      <c r="BJ100" s="104"/>
      <c r="BK100" s="104"/>
      <c r="BL100" s="104"/>
      <c r="BM100" s="104"/>
      <c r="BN100" s="104"/>
      <c r="BO100" s="104"/>
      <c r="BP100" s="104"/>
      <c r="BQ100" s="104"/>
    </row>
    <row r="101" spans="2:69">
      <c r="B101" s="104"/>
      <c r="C101" s="155"/>
      <c r="D101" s="104"/>
      <c r="E101" s="104"/>
      <c r="F101" s="104"/>
      <c r="G101" s="104"/>
      <c r="H101" s="104"/>
      <c r="I101" s="104"/>
      <c r="J101" s="104"/>
      <c r="K101" s="104"/>
      <c r="L101" s="104"/>
      <c r="M101" s="147"/>
      <c r="N101" s="104"/>
      <c r="O101" s="104"/>
      <c r="P101" s="104"/>
      <c r="Q101" s="104"/>
      <c r="R101" s="104"/>
      <c r="S101" s="104"/>
      <c r="T101" s="104"/>
      <c r="U101" s="104"/>
      <c r="V101" s="104"/>
      <c r="W101" s="104"/>
      <c r="X101" s="104"/>
      <c r="Y101" s="104"/>
      <c r="Z101" s="104"/>
      <c r="AA101" s="104"/>
      <c r="AB101" s="10"/>
      <c r="AC101" s="104"/>
      <c r="AD101" s="10"/>
      <c r="AE101" s="147"/>
      <c r="AF101" s="104"/>
      <c r="AG101" s="104"/>
      <c r="AH101" s="104"/>
      <c r="AI101" s="104"/>
      <c r="AJ101" s="104"/>
      <c r="AK101" s="104"/>
      <c r="AL101" s="104"/>
      <c r="AM101" s="104"/>
      <c r="AN101" s="104"/>
      <c r="AO101" s="104"/>
      <c r="AP101" s="104"/>
      <c r="AQ101" s="104"/>
      <c r="AR101" s="104"/>
      <c r="AS101" s="104"/>
      <c r="AT101" s="104"/>
      <c r="AU101" s="104"/>
      <c r="AV101" s="104"/>
      <c r="AW101" s="104"/>
      <c r="AX101" s="104"/>
      <c r="AY101" s="104"/>
      <c r="AZ101" s="104"/>
      <c r="BA101" s="104"/>
      <c r="BB101" s="104"/>
      <c r="BC101" s="104"/>
      <c r="BD101" s="104"/>
      <c r="BE101" s="104"/>
      <c r="BF101" s="104"/>
      <c r="BG101" s="104"/>
      <c r="BH101" s="104"/>
      <c r="BI101" s="104"/>
      <c r="BJ101" s="104"/>
      <c r="BK101" s="104"/>
      <c r="BL101" s="104"/>
      <c r="BM101" s="104"/>
      <c r="BN101" s="104"/>
      <c r="BO101" s="104"/>
      <c r="BP101" s="104"/>
      <c r="BQ101" s="104"/>
    </row>
    <row r="102" spans="2:69">
      <c r="B102" s="104"/>
      <c r="C102" s="155"/>
      <c r="D102" s="104"/>
      <c r="E102" s="104"/>
      <c r="F102" s="104"/>
      <c r="G102" s="104"/>
      <c r="H102" s="104"/>
      <c r="I102" s="104"/>
      <c r="J102" s="104"/>
      <c r="K102" s="104"/>
      <c r="L102" s="104"/>
      <c r="M102" s="147"/>
      <c r="N102" s="104"/>
      <c r="O102" s="104"/>
      <c r="P102" s="104"/>
      <c r="Q102" s="104"/>
      <c r="R102" s="104"/>
      <c r="S102" s="104"/>
      <c r="T102" s="104"/>
      <c r="U102" s="104"/>
      <c r="V102" s="104"/>
      <c r="W102" s="104"/>
      <c r="X102" s="104"/>
      <c r="Y102" s="104"/>
      <c r="Z102" s="104"/>
      <c r="AA102" s="104"/>
      <c r="AB102" s="10"/>
      <c r="AC102" s="104"/>
      <c r="AD102" s="10"/>
      <c r="AE102" s="147"/>
      <c r="AF102" s="104"/>
      <c r="AG102" s="104"/>
      <c r="AH102" s="104"/>
      <c r="AI102" s="104"/>
      <c r="AJ102" s="104"/>
      <c r="AK102" s="104"/>
      <c r="AL102" s="104"/>
      <c r="AM102" s="104"/>
      <c r="AN102" s="104"/>
      <c r="AO102" s="104"/>
      <c r="AP102" s="104"/>
      <c r="AQ102" s="104"/>
      <c r="AR102" s="104"/>
      <c r="AS102" s="104"/>
      <c r="AT102" s="104"/>
      <c r="AU102" s="104"/>
      <c r="AV102" s="104"/>
      <c r="AW102" s="104"/>
      <c r="AX102" s="104"/>
      <c r="AY102" s="104"/>
      <c r="AZ102" s="104"/>
      <c r="BA102" s="104"/>
      <c r="BB102" s="104"/>
      <c r="BC102" s="104"/>
      <c r="BD102" s="104"/>
      <c r="BE102" s="104"/>
      <c r="BF102" s="104"/>
      <c r="BG102" s="104"/>
      <c r="BH102" s="104"/>
      <c r="BI102" s="104"/>
      <c r="BJ102" s="104"/>
      <c r="BK102" s="104"/>
      <c r="BL102" s="104"/>
      <c r="BM102" s="104"/>
      <c r="BN102" s="104"/>
      <c r="BO102" s="104"/>
      <c r="BP102" s="104"/>
      <c r="BQ102" s="104"/>
    </row>
    <row r="103" spans="2:69">
      <c r="B103" s="104"/>
      <c r="C103" s="155"/>
      <c r="D103" s="104"/>
      <c r="E103" s="104"/>
      <c r="F103" s="104"/>
      <c r="G103" s="104"/>
      <c r="H103" s="104"/>
      <c r="I103" s="104"/>
      <c r="J103" s="104"/>
      <c r="K103" s="104"/>
      <c r="L103" s="104"/>
      <c r="M103" s="147"/>
      <c r="N103" s="104"/>
      <c r="O103" s="104"/>
      <c r="P103" s="104"/>
      <c r="Q103" s="104"/>
      <c r="R103" s="104"/>
      <c r="S103" s="104"/>
      <c r="T103" s="104"/>
      <c r="U103" s="104"/>
      <c r="V103" s="104"/>
      <c r="W103" s="104"/>
      <c r="X103" s="104"/>
      <c r="Y103" s="104"/>
      <c r="Z103" s="104"/>
      <c r="AA103" s="104"/>
      <c r="AB103" s="10"/>
      <c r="AC103" s="104"/>
      <c r="AD103" s="10"/>
      <c r="AE103" s="147"/>
      <c r="AF103" s="104"/>
      <c r="AG103" s="104"/>
      <c r="AH103" s="104"/>
      <c r="AI103" s="104"/>
      <c r="AJ103" s="104"/>
      <c r="AK103" s="104"/>
      <c r="AL103" s="104"/>
      <c r="AM103" s="104"/>
      <c r="AN103" s="104"/>
      <c r="AO103" s="104"/>
      <c r="AP103" s="104"/>
      <c r="AQ103" s="104"/>
      <c r="AR103" s="104"/>
      <c r="AS103" s="104"/>
      <c r="AT103" s="104"/>
      <c r="AU103" s="104"/>
      <c r="AV103" s="104"/>
      <c r="AW103" s="104"/>
      <c r="AX103" s="104"/>
      <c r="AY103" s="104"/>
      <c r="AZ103" s="104"/>
      <c r="BA103" s="104"/>
      <c r="BB103" s="104"/>
      <c r="BC103" s="104"/>
      <c r="BD103" s="104"/>
      <c r="BE103" s="104"/>
      <c r="BF103" s="104"/>
      <c r="BG103" s="104"/>
      <c r="BH103" s="104"/>
      <c r="BI103" s="104"/>
      <c r="BJ103" s="104"/>
      <c r="BK103" s="104"/>
      <c r="BL103" s="104"/>
      <c r="BM103" s="104"/>
      <c r="BN103" s="104"/>
      <c r="BO103" s="104"/>
      <c r="BP103" s="104"/>
      <c r="BQ103" s="104"/>
    </row>
    <row r="104" spans="2:69">
      <c r="B104" s="104"/>
      <c r="C104" s="155"/>
      <c r="D104" s="104"/>
      <c r="E104" s="104"/>
      <c r="F104" s="104"/>
      <c r="G104" s="104"/>
      <c r="H104" s="104"/>
      <c r="I104" s="104"/>
      <c r="J104" s="104"/>
      <c r="K104" s="104"/>
      <c r="L104" s="104"/>
      <c r="M104" s="147"/>
      <c r="N104" s="104"/>
      <c r="O104" s="104"/>
      <c r="P104" s="104"/>
      <c r="Q104" s="104"/>
      <c r="R104" s="104"/>
      <c r="S104" s="104"/>
      <c r="T104" s="104"/>
      <c r="U104" s="104"/>
      <c r="V104" s="104"/>
      <c r="W104" s="104"/>
      <c r="X104" s="104"/>
      <c r="Y104" s="104"/>
      <c r="Z104" s="104"/>
      <c r="AA104" s="104"/>
      <c r="AB104" s="10"/>
      <c r="AC104" s="104"/>
      <c r="AD104" s="10"/>
      <c r="AE104" s="147"/>
      <c r="AF104" s="104"/>
      <c r="AG104" s="104"/>
      <c r="AH104" s="104"/>
      <c r="AI104" s="104"/>
      <c r="AJ104" s="104"/>
      <c r="AK104" s="104"/>
      <c r="AL104" s="104"/>
      <c r="AM104" s="104"/>
      <c r="AN104" s="104"/>
      <c r="AO104" s="104"/>
      <c r="AP104" s="104"/>
      <c r="AQ104" s="104"/>
      <c r="AR104" s="104"/>
      <c r="AS104" s="104"/>
      <c r="AT104" s="104"/>
      <c r="AU104" s="104"/>
      <c r="AV104" s="104"/>
      <c r="AW104" s="104"/>
      <c r="AX104" s="104"/>
      <c r="AY104" s="104"/>
      <c r="AZ104" s="104"/>
      <c r="BA104" s="104"/>
      <c r="BB104" s="104"/>
      <c r="BC104" s="104"/>
      <c r="BD104" s="104"/>
      <c r="BE104" s="104"/>
      <c r="BF104" s="104"/>
      <c r="BG104" s="104"/>
      <c r="BH104" s="104"/>
      <c r="BI104" s="104"/>
      <c r="BJ104" s="104"/>
      <c r="BK104" s="104"/>
      <c r="BL104" s="104"/>
      <c r="BM104" s="104"/>
      <c r="BN104" s="104"/>
      <c r="BO104" s="104"/>
      <c r="BP104" s="104"/>
      <c r="BQ104" s="104"/>
    </row>
    <row r="105" spans="2:69">
      <c r="B105" s="104"/>
      <c r="C105" s="155"/>
      <c r="D105" s="104"/>
      <c r="E105" s="104"/>
      <c r="F105" s="104"/>
      <c r="G105" s="104"/>
      <c r="H105" s="104"/>
      <c r="I105" s="104"/>
      <c r="J105" s="104"/>
      <c r="K105" s="104"/>
      <c r="L105" s="104"/>
      <c r="M105" s="147"/>
      <c r="N105" s="104"/>
      <c r="O105" s="104"/>
      <c r="P105" s="104"/>
      <c r="Q105" s="104"/>
      <c r="R105" s="104"/>
      <c r="S105" s="104"/>
      <c r="T105" s="104"/>
      <c r="U105" s="104"/>
      <c r="V105" s="104"/>
      <c r="W105" s="104"/>
      <c r="X105" s="104"/>
      <c r="Y105" s="104"/>
      <c r="Z105" s="104"/>
      <c r="AA105" s="104"/>
      <c r="AB105" s="10"/>
      <c r="AC105" s="104"/>
      <c r="AD105" s="10"/>
      <c r="AE105" s="147"/>
      <c r="AF105" s="104"/>
      <c r="AG105" s="104"/>
      <c r="AH105" s="104"/>
      <c r="AI105" s="104"/>
      <c r="AJ105" s="104"/>
      <c r="AK105" s="104"/>
      <c r="AL105" s="104"/>
      <c r="AM105" s="104"/>
      <c r="AN105" s="104"/>
      <c r="AO105" s="104"/>
      <c r="AP105" s="104"/>
      <c r="AQ105" s="104"/>
      <c r="AR105" s="104"/>
      <c r="AS105" s="104"/>
      <c r="AT105" s="104"/>
      <c r="AU105" s="104"/>
      <c r="AV105" s="104"/>
      <c r="AW105" s="104"/>
      <c r="AX105" s="104"/>
      <c r="AY105" s="104"/>
      <c r="AZ105" s="104"/>
      <c r="BA105" s="104"/>
      <c r="BB105" s="104"/>
      <c r="BC105" s="104"/>
      <c r="BD105" s="104"/>
      <c r="BE105" s="104"/>
      <c r="BF105" s="104"/>
      <c r="BG105" s="104"/>
      <c r="BH105" s="104"/>
      <c r="BI105" s="104"/>
      <c r="BJ105" s="104"/>
      <c r="BK105" s="104"/>
      <c r="BL105" s="104"/>
      <c r="BM105" s="104"/>
      <c r="BN105" s="104"/>
      <c r="BO105" s="104"/>
      <c r="BP105" s="104"/>
      <c r="BQ105" s="104"/>
    </row>
    <row r="106" spans="2:69">
      <c r="B106" s="104"/>
      <c r="C106" s="155"/>
      <c r="D106" s="104"/>
      <c r="E106" s="104"/>
      <c r="F106" s="104"/>
      <c r="G106" s="104"/>
      <c r="H106" s="104"/>
      <c r="I106" s="104"/>
      <c r="J106" s="104"/>
      <c r="K106" s="104"/>
      <c r="L106" s="104"/>
      <c r="M106" s="147"/>
      <c r="N106" s="104"/>
      <c r="O106" s="104"/>
      <c r="P106" s="104"/>
      <c r="Q106" s="104"/>
      <c r="R106" s="104"/>
      <c r="S106" s="104"/>
      <c r="T106" s="104"/>
      <c r="U106" s="104"/>
      <c r="V106" s="104"/>
      <c r="W106" s="104"/>
      <c r="X106" s="104"/>
      <c r="Y106" s="104"/>
      <c r="Z106" s="104"/>
      <c r="AA106" s="104"/>
      <c r="AB106" s="10"/>
      <c r="AC106" s="104"/>
      <c r="AD106" s="10"/>
      <c r="AE106" s="147"/>
      <c r="AF106" s="104"/>
      <c r="AG106" s="104"/>
      <c r="AH106" s="104"/>
      <c r="AI106" s="104"/>
      <c r="AJ106" s="104"/>
      <c r="AK106" s="104"/>
      <c r="AL106" s="104"/>
      <c r="AM106" s="104"/>
      <c r="AN106" s="104"/>
      <c r="AO106" s="104"/>
      <c r="AP106" s="104"/>
      <c r="AQ106" s="104"/>
      <c r="AR106" s="104"/>
      <c r="AS106" s="104"/>
      <c r="AT106" s="104"/>
      <c r="AU106" s="104"/>
      <c r="AV106" s="104"/>
      <c r="AW106" s="104"/>
      <c r="AX106" s="104"/>
      <c r="AY106" s="104"/>
      <c r="AZ106" s="104"/>
      <c r="BA106" s="104"/>
      <c r="BB106" s="104"/>
      <c r="BC106" s="104"/>
      <c r="BD106" s="104"/>
      <c r="BE106" s="104"/>
      <c r="BF106" s="104"/>
      <c r="BG106" s="104"/>
      <c r="BH106" s="104"/>
      <c r="BI106" s="104"/>
      <c r="BJ106" s="104"/>
      <c r="BK106" s="104"/>
      <c r="BL106" s="104"/>
      <c r="BM106" s="104"/>
      <c r="BN106" s="104"/>
      <c r="BO106" s="104"/>
      <c r="BP106" s="104"/>
      <c r="BQ106" s="104"/>
    </row>
    <row r="107" spans="2:69">
      <c r="B107" s="104"/>
      <c r="C107" s="155"/>
      <c r="D107" s="104"/>
      <c r="E107" s="104"/>
      <c r="F107" s="104"/>
      <c r="G107" s="104"/>
      <c r="H107" s="104"/>
      <c r="I107" s="104"/>
      <c r="J107" s="104"/>
      <c r="K107" s="104"/>
      <c r="L107" s="104"/>
      <c r="M107" s="147"/>
      <c r="N107" s="104"/>
      <c r="O107" s="104"/>
      <c r="P107" s="104"/>
      <c r="Q107" s="104"/>
      <c r="R107" s="104"/>
      <c r="S107" s="104"/>
      <c r="T107" s="104"/>
      <c r="U107" s="104"/>
      <c r="V107" s="104"/>
      <c r="W107" s="104"/>
      <c r="X107" s="104"/>
      <c r="Y107" s="104"/>
      <c r="Z107" s="104"/>
      <c r="AA107" s="104"/>
      <c r="AB107" s="10"/>
      <c r="AC107" s="104"/>
      <c r="AD107" s="10"/>
      <c r="AE107" s="147"/>
      <c r="AF107" s="104"/>
      <c r="AG107" s="104"/>
      <c r="AH107" s="104"/>
      <c r="AI107" s="104"/>
      <c r="AJ107" s="104"/>
      <c r="AK107" s="104"/>
      <c r="AL107" s="104"/>
      <c r="AM107" s="104"/>
      <c r="AN107" s="104"/>
      <c r="AO107" s="104"/>
      <c r="AP107" s="104"/>
      <c r="AQ107" s="104"/>
      <c r="AR107" s="104"/>
      <c r="AS107" s="104"/>
      <c r="AT107" s="104"/>
      <c r="AU107" s="104"/>
      <c r="AV107" s="104"/>
      <c r="AW107" s="104"/>
      <c r="AX107" s="104"/>
      <c r="AY107" s="104"/>
      <c r="AZ107" s="104"/>
      <c r="BA107" s="104"/>
      <c r="BB107" s="104"/>
      <c r="BC107" s="104"/>
      <c r="BD107" s="104"/>
      <c r="BE107" s="104"/>
      <c r="BF107" s="104"/>
      <c r="BG107" s="104"/>
      <c r="BH107" s="104"/>
      <c r="BI107" s="104"/>
      <c r="BJ107" s="104"/>
      <c r="BK107" s="104"/>
      <c r="BL107" s="104"/>
      <c r="BM107" s="104"/>
      <c r="BN107" s="104"/>
      <c r="BO107" s="104"/>
      <c r="BP107" s="104"/>
      <c r="BQ107" s="104"/>
    </row>
    <row r="108" spans="2:69">
      <c r="B108" s="104"/>
      <c r="C108" s="155"/>
      <c r="D108" s="104"/>
      <c r="E108" s="104"/>
      <c r="F108" s="104"/>
      <c r="G108" s="104"/>
      <c r="H108" s="104"/>
      <c r="I108" s="104"/>
      <c r="J108" s="104"/>
      <c r="K108" s="104"/>
      <c r="L108" s="104"/>
      <c r="M108" s="147"/>
      <c r="N108" s="104"/>
      <c r="O108" s="104"/>
      <c r="P108" s="104"/>
      <c r="Q108" s="104"/>
      <c r="R108" s="104"/>
      <c r="S108" s="104"/>
      <c r="T108" s="104"/>
      <c r="U108" s="104"/>
      <c r="V108" s="104"/>
      <c r="W108" s="104"/>
      <c r="X108" s="104"/>
      <c r="Y108" s="104"/>
      <c r="Z108" s="104"/>
      <c r="AA108" s="104"/>
      <c r="AB108" s="10"/>
      <c r="AC108" s="104"/>
      <c r="AD108" s="10"/>
      <c r="AE108" s="147"/>
      <c r="AF108" s="104"/>
      <c r="AG108" s="104"/>
      <c r="AH108" s="104"/>
      <c r="AI108" s="104"/>
      <c r="AJ108" s="104"/>
      <c r="AK108" s="104"/>
      <c r="AL108" s="104"/>
      <c r="AM108" s="104"/>
      <c r="AN108" s="104"/>
      <c r="AO108" s="104"/>
      <c r="AP108" s="104"/>
      <c r="AQ108" s="104"/>
      <c r="AR108" s="104"/>
      <c r="AS108" s="104"/>
      <c r="AT108" s="104"/>
      <c r="AU108" s="104"/>
      <c r="AV108" s="104"/>
      <c r="AW108" s="104"/>
      <c r="AX108" s="104"/>
      <c r="AY108" s="104"/>
      <c r="AZ108" s="104"/>
      <c r="BA108" s="104"/>
      <c r="BB108" s="104"/>
      <c r="BC108" s="104"/>
      <c r="BD108" s="104"/>
      <c r="BE108" s="104"/>
      <c r="BF108" s="104"/>
      <c r="BG108" s="104"/>
      <c r="BH108" s="104"/>
      <c r="BI108" s="104"/>
      <c r="BJ108" s="104"/>
      <c r="BK108" s="104"/>
      <c r="BL108" s="104"/>
      <c r="BM108" s="104"/>
      <c r="BN108" s="104"/>
      <c r="BO108" s="104"/>
      <c r="BP108" s="104"/>
      <c r="BQ108" s="104"/>
    </row>
    <row r="109" spans="2:69">
      <c r="B109" s="104"/>
      <c r="C109" s="155"/>
      <c r="D109" s="104"/>
      <c r="E109" s="104"/>
      <c r="F109" s="104"/>
      <c r="G109" s="104"/>
      <c r="H109" s="104"/>
      <c r="I109" s="104"/>
      <c r="J109" s="104"/>
      <c r="K109" s="104"/>
      <c r="L109" s="104"/>
      <c r="M109" s="147"/>
      <c r="N109" s="104"/>
      <c r="O109" s="104"/>
      <c r="P109" s="104"/>
      <c r="Q109" s="104"/>
      <c r="R109" s="104"/>
      <c r="S109" s="104"/>
      <c r="T109" s="104"/>
      <c r="U109" s="104"/>
      <c r="V109" s="104"/>
      <c r="W109" s="104"/>
      <c r="X109" s="104"/>
      <c r="Y109" s="104"/>
      <c r="Z109" s="104"/>
      <c r="AA109" s="104"/>
      <c r="AB109" s="10"/>
      <c r="AC109" s="104"/>
      <c r="AD109" s="10"/>
      <c r="AE109" s="147"/>
      <c r="AF109" s="104"/>
      <c r="AG109" s="104"/>
      <c r="AH109" s="104"/>
      <c r="AI109" s="104"/>
      <c r="AJ109" s="104"/>
      <c r="AK109" s="104"/>
      <c r="AL109" s="104"/>
      <c r="AM109" s="104"/>
      <c r="AN109" s="104"/>
      <c r="AO109" s="104"/>
      <c r="AP109" s="104"/>
      <c r="AQ109" s="104"/>
      <c r="AR109" s="104"/>
      <c r="AS109" s="104"/>
      <c r="AT109" s="104"/>
      <c r="AU109" s="104"/>
      <c r="AV109" s="104"/>
      <c r="AW109" s="104"/>
      <c r="AX109" s="104"/>
      <c r="AY109" s="104"/>
      <c r="AZ109" s="104"/>
      <c r="BA109" s="104"/>
      <c r="BB109" s="104"/>
      <c r="BC109" s="104"/>
      <c r="BD109" s="104"/>
      <c r="BE109" s="104"/>
      <c r="BF109" s="104"/>
      <c r="BG109" s="104"/>
      <c r="BH109" s="104"/>
      <c r="BI109" s="104"/>
      <c r="BJ109" s="104"/>
      <c r="BK109" s="104"/>
      <c r="BL109" s="104"/>
      <c r="BM109" s="104"/>
      <c r="BN109" s="104"/>
      <c r="BO109" s="104"/>
      <c r="BP109" s="104"/>
      <c r="BQ109" s="104"/>
    </row>
    <row r="110" spans="2:69">
      <c r="B110" s="104"/>
      <c r="C110" s="155"/>
      <c r="D110" s="104"/>
      <c r="E110" s="104"/>
      <c r="F110" s="104"/>
      <c r="G110" s="104"/>
      <c r="H110" s="104"/>
      <c r="I110" s="104"/>
      <c r="J110" s="104"/>
      <c r="K110" s="104"/>
      <c r="L110" s="104"/>
      <c r="M110" s="147"/>
      <c r="N110" s="104"/>
      <c r="O110" s="104"/>
      <c r="P110" s="104"/>
      <c r="Q110" s="104"/>
      <c r="R110" s="104"/>
      <c r="S110" s="104"/>
      <c r="T110" s="104"/>
      <c r="U110" s="104"/>
      <c r="V110" s="104"/>
      <c r="W110" s="104"/>
      <c r="X110" s="104"/>
      <c r="Y110" s="104"/>
      <c r="Z110" s="104"/>
      <c r="AA110" s="104"/>
      <c r="AB110" s="10"/>
      <c r="AC110" s="104"/>
      <c r="AD110" s="10"/>
      <c r="AE110" s="147"/>
      <c r="AF110" s="104"/>
      <c r="AG110" s="104"/>
      <c r="AH110" s="104"/>
      <c r="AI110" s="104"/>
      <c r="AJ110" s="104"/>
      <c r="AK110" s="104"/>
      <c r="AL110" s="104"/>
      <c r="AM110" s="104"/>
      <c r="AN110" s="104"/>
      <c r="AO110" s="104"/>
      <c r="AP110" s="104"/>
      <c r="AQ110" s="104"/>
      <c r="AR110" s="104"/>
      <c r="AS110" s="104"/>
      <c r="AT110" s="104"/>
      <c r="AU110" s="104"/>
      <c r="AV110" s="104"/>
      <c r="AW110" s="104"/>
      <c r="AX110" s="104"/>
      <c r="AY110" s="104"/>
      <c r="AZ110" s="104"/>
      <c r="BA110" s="104"/>
      <c r="BB110" s="104"/>
      <c r="BC110" s="104"/>
      <c r="BD110" s="104"/>
      <c r="BE110" s="104"/>
      <c r="BF110" s="104"/>
      <c r="BG110" s="104"/>
      <c r="BH110" s="104"/>
      <c r="BI110" s="104"/>
      <c r="BJ110" s="104"/>
      <c r="BK110" s="104"/>
      <c r="BL110" s="104"/>
      <c r="BM110" s="104"/>
      <c r="BN110" s="104"/>
      <c r="BO110" s="104"/>
      <c r="BP110" s="104"/>
      <c r="BQ110" s="104"/>
    </row>
    <row r="111" spans="2:69">
      <c r="B111" s="104"/>
      <c r="C111" s="155"/>
      <c r="D111" s="104"/>
      <c r="E111" s="104"/>
      <c r="F111" s="104"/>
      <c r="G111" s="104"/>
      <c r="H111" s="104"/>
      <c r="I111" s="104"/>
      <c r="J111" s="104"/>
      <c r="K111" s="104"/>
      <c r="L111" s="104"/>
      <c r="M111" s="147"/>
      <c r="N111" s="104"/>
      <c r="O111" s="104"/>
      <c r="P111" s="104"/>
      <c r="Q111" s="104"/>
      <c r="R111" s="104"/>
      <c r="S111" s="104"/>
      <c r="T111" s="104"/>
      <c r="U111" s="104"/>
      <c r="V111" s="104"/>
      <c r="W111" s="104"/>
      <c r="X111" s="104"/>
      <c r="Y111" s="104"/>
      <c r="Z111" s="104"/>
      <c r="AA111" s="104"/>
      <c r="AB111" s="10"/>
      <c r="AC111" s="104"/>
      <c r="AD111" s="10"/>
      <c r="AE111" s="147"/>
      <c r="AF111" s="104"/>
      <c r="AG111" s="104"/>
      <c r="AH111" s="104"/>
      <c r="AI111" s="104"/>
      <c r="AJ111" s="104"/>
      <c r="AK111" s="104"/>
      <c r="AL111" s="104"/>
      <c r="AM111" s="104"/>
      <c r="AN111" s="104"/>
      <c r="AO111" s="104"/>
      <c r="AP111" s="104"/>
      <c r="AQ111" s="104"/>
      <c r="AR111" s="104"/>
      <c r="AS111" s="104"/>
      <c r="AT111" s="104"/>
      <c r="AU111" s="104"/>
      <c r="AV111" s="104"/>
      <c r="AW111" s="104"/>
      <c r="AX111" s="104"/>
      <c r="AY111" s="104"/>
      <c r="AZ111" s="104"/>
      <c r="BA111" s="104"/>
      <c r="BB111" s="104"/>
      <c r="BC111" s="104"/>
      <c r="BD111" s="104"/>
      <c r="BE111" s="104"/>
      <c r="BF111" s="104"/>
      <c r="BG111" s="104"/>
      <c r="BH111" s="104"/>
      <c r="BI111" s="104"/>
      <c r="BJ111" s="104"/>
      <c r="BK111" s="104"/>
      <c r="BL111" s="104"/>
      <c r="BM111" s="104"/>
      <c r="BN111" s="104"/>
      <c r="BO111" s="104"/>
      <c r="BP111" s="104"/>
      <c r="BQ111" s="104"/>
    </row>
    <row r="112" spans="2:69">
      <c r="B112" s="104"/>
      <c r="C112" s="155"/>
      <c r="D112" s="104"/>
      <c r="E112" s="104"/>
      <c r="F112" s="104"/>
      <c r="G112" s="104"/>
      <c r="H112" s="104"/>
      <c r="I112" s="104"/>
      <c r="J112" s="104"/>
      <c r="K112" s="104"/>
      <c r="L112" s="104"/>
      <c r="M112" s="147"/>
      <c r="N112" s="104"/>
      <c r="O112" s="104"/>
      <c r="P112" s="104"/>
      <c r="Q112" s="104"/>
      <c r="R112" s="104"/>
      <c r="S112" s="104"/>
      <c r="T112" s="104"/>
      <c r="U112" s="104"/>
      <c r="V112" s="104"/>
      <c r="W112" s="104"/>
      <c r="X112" s="104"/>
      <c r="Y112" s="104"/>
      <c r="Z112" s="104"/>
      <c r="AA112" s="104"/>
      <c r="AB112" s="10"/>
      <c r="AC112" s="104"/>
      <c r="AD112" s="10"/>
      <c r="AE112" s="147"/>
      <c r="AF112" s="104"/>
      <c r="AG112" s="104"/>
      <c r="AH112" s="104"/>
      <c r="AI112" s="104"/>
      <c r="AJ112" s="104"/>
      <c r="AK112" s="104"/>
      <c r="AL112" s="104"/>
      <c r="AM112" s="104"/>
      <c r="AN112" s="104"/>
      <c r="AO112" s="104"/>
      <c r="AP112" s="104"/>
      <c r="AQ112" s="104"/>
      <c r="AR112" s="104"/>
      <c r="AS112" s="104"/>
      <c r="AT112" s="104"/>
      <c r="AU112" s="104"/>
      <c r="AV112" s="104"/>
      <c r="AW112" s="104"/>
      <c r="AX112" s="104"/>
      <c r="AY112" s="104"/>
      <c r="AZ112" s="104"/>
      <c r="BA112" s="104"/>
      <c r="BB112" s="104"/>
      <c r="BC112" s="104"/>
      <c r="BD112" s="104"/>
      <c r="BE112" s="104"/>
      <c r="BF112" s="104"/>
      <c r="BG112" s="104"/>
      <c r="BH112" s="104"/>
      <c r="BI112" s="104"/>
      <c r="BJ112" s="104"/>
      <c r="BK112" s="104"/>
      <c r="BL112" s="104"/>
      <c r="BM112" s="104"/>
      <c r="BN112" s="104"/>
      <c r="BO112" s="104"/>
      <c r="BP112" s="104"/>
      <c r="BQ112" s="104"/>
    </row>
    <row r="113" spans="2:69">
      <c r="B113" s="104"/>
      <c r="C113" s="155"/>
      <c r="D113" s="104"/>
      <c r="E113" s="104"/>
      <c r="F113" s="104"/>
      <c r="G113" s="104"/>
      <c r="H113" s="104"/>
      <c r="I113" s="104"/>
      <c r="J113" s="104"/>
      <c r="K113" s="104"/>
      <c r="L113" s="104"/>
      <c r="M113" s="147"/>
      <c r="N113" s="104"/>
      <c r="O113" s="104"/>
      <c r="P113" s="104"/>
      <c r="Q113" s="104"/>
      <c r="R113" s="104"/>
      <c r="S113" s="104"/>
      <c r="T113" s="104"/>
      <c r="U113" s="104"/>
      <c r="V113" s="104"/>
      <c r="W113" s="104"/>
      <c r="X113" s="104"/>
      <c r="Y113" s="104"/>
      <c r="Z113" s="104"/>
      <c r="AA113" s="104"/>
      <c r="AB113" s="10"/>
      <c r="AC113" s="104"/>
      <c r="AD113" s="10"/>
      <c r="AE113" s="147"/>
      <c r="AF113" s="104"/>
      <c r="AG113" s="104"/>
      <c r="AH113" s="104"/>
      <c r="AI113" s="104"/>
      <c r="AJ113" s="104"/>
      <c r="AK113" s="104"/>
      <c r="AL113" s="104"/>
      <c r="AM113" s="104"/>
      <c r="AN113" s="104"/>
      <c r="AO113" s="104"/>
      <c r="AP113" s="104"/>
      <c r="AQ113" s="104"/>
      <c r="AR113" s="104"/>
      <c r="AS113" s="104"/>
      <c r="AT113" s="104"/>
      <c r="AU113" s="104"/>
      <c r="AV113" s="104"/>
      <c r="AW113" s="104"/>
      <c r="AX113" s="104"/>
      <c r="AY113" s="104"/>
      <c r="AZ113" s="104"/>
      <c r="BA113" s="104"/>
      <c r="BB113" s="104"/>
      <c r="BC113" s="104"/>
      <c r="BD113" s="104"/>
      <c r="BE113" s="104"/>
      <c r="BF113" s="104"/>
      <c r="BG113" s="104"/>
      <c r="BH113" s="104"/>
      <c r="BI113" s="104"/>
      <c r="BJ113" s="104"/>
      <c r="BK113" s="104"/>
      <c r="BL113" s="104"/>
      <c r="BM113" s="104"/>
      <c r="BN113" s="104"/>
      <c r="BO113" s="104"/>
      <c r="BP113" s="104"/>
      <c r="BQ113" s="104"/>
    </row>
    <row r="114" spans="2:69">
      <c r="B114" s="104"/>
      <c r="C114" s="155"/>
      <c r="D114" s="104"/>
      <c r="E114" s="104"/>
      <c r="F114" s="104"/>
      <c r="G114" s="104"/>
      <c r="H114" s="104"/>
      <c r="I114" s="104"/>
      <c r="J114" s="104"/>
      <c r="K114" s="104"/>
      <c r="L114" s="104"/>
      <c r="M114" s="147"/>
      <c r="N114" s="104"/>
      <c r="O114" s="104"/>
      <c r="P114" s="104"/>
      <c r="Q114" s="104"/>
      <c r="R114" s="104"/>
      <c r="S114" s="104"/>
      <c r="T114" s="104"/>
      <c r="U114" s="104"/>
      <c r="V114" s="104"/>
      <c r="W114" s="104"/>
      <c r="X114" s="104"/>
      <c r="Y114" s="104"/>
      <c r="Z114" s="104"/>
      <c r="AA114" s="104"/>
      <c r="AB114" s="10"/>
      <c r="AC114" s="104"/>
      <c r="AD114" s="10"/>
      <c r="AE114" s="147"/>
      <c r="AF114" s="104"/>
      <c r="AG114" s="104"/>
      <c r="AH114" s="104"/>
      <c r="AI114" s="104"/>
      <c r="AJ114" s="104"/>
      <c r="AK114" s="104"/>
      <c r="AL114" s="104"/>
      <c r="AM114" s="104"/>
      <c r="AN114" s="104"/>
      <c r="AO114" s="104"/>
      <c r="AP114" s="104"/>
      <c r="AQ114" s="104"/>
      <c r="AR114" s="104"/>
      <c r="AS114" s="104"/>
      <c r="AT114" s="104"/>
      <c r="AU114" s="104"/>
      <c r="AV114" s="104"/>
      <c r="AW114" s="104"/>
      <c r="AX114" s="104"/>
      <c r="AY114" s="104"/>
      <c r="AZ114" s="104"/>
      <c r="BA114" s="104"/>
      <c r="BB114" s="104"/>
      <c r="BC114" s="104"/>
      <c r="BD114" s="104"/>
      <c r="BE114" s="104"/>
      <c r="BF114" s="104"/>
      <c r="BG114" s="104"/>
      <c r="BH114" s="104"/>
      <c r="BI114" s="104"/>
      <c r="BJ114" s="104"/>
      <c r="BK114" s="104"/>
      <c r="BL114" s="104"/>
      <c r="BM114" s="104"/>
      <c r="BN114" s="104"/>
      <c r="BO114" s="104"/>
      <c r="BP114" s="104"/>
      <c r="BQ114" s="104"/>
    </row>
    <row r="115" spans="2:69">
      <c r="B115" s="104"/>
      <c r="C115" s="155"/>
      <c r="D115" s="104"/>
      <c r="E115" s="104"/>
      <c r="F115" s="104"/>
      <c r="G115" s="104"/>
      <c r="H115" s="104"/>
      <c r="I115" s="104"/>
      <c r="J115" s="104"/>
      <c r="K115" s="104"/>
      <c r="L115" s="104"/>
      <c r="M115" s="147"/>
      <c r="N115" s="104"/>
      <c r="O115" s="104"/>
      <c r="P115" s="104"/>
      <c r="Q115" s="104"/>
      <c r="R115" s="104"/>
      <c r="S115" s="104"/>
      <c r="T115" s="104"/>
      <c r="U115" s="104"/>
      <c r="V115" s="104"/>
      <c r="W115" s="104"/>
      <c r="X115" s="104"/>
      <c r="Y115" s="104"/>
      <c r="Z115" s="104"/>
      <c r="AA115" s="104"/>
      <c r="AB115" s="10"/>
      <c r="AC115" s="104"/>
      <c r="AD115" s="10"/>
      <c r="AE115" s="147"/>
      <c r="AF115" s="104"/>
      <c r="AG115" s="104"/>
      <c r="AH115" s="104"/>
      <c r="AI115" s="104"/>
      <c r="AJ115" s="104"/>
      <c r="AK115" s="104"/>
      <c r="AL115" s="104"/>
      <c r="AM115" s="104"/>
      <c r="AN115" s="104"/>
      <c r="AO115" s="104"/>
      <c r="AP115" s="104"/>
      <c r="AQ115" s="104"/>
      <c r="AR115" s="104"/>
      <c r="AS115" s="104"/>
      <c r="AT115" s="104"/>
      <c r="AU115" s="104"/>
      <c r="AV115" s="104"/>
      <c r="AW115" s="104"/>
      <c r="AX115" s="104"/>
      <c r="AY115" s="104"/>
      <c r="AZ115" s="104"/>
      <c r="BA115" s="104"/>
      <c r="BB115" s="104"/>
      <c r="BC115" s="104"/>
      <c r="BD115" s="104"/>
      <c r="BE115" s="104"/>
      <c r="BF115" s="104"/>
      <c r="BG115" s="104"/>
      <c r="BH115" s="104"/>
      <c r="BI115" s="104"/>
      <c r="BJ115" s="104"/>
      <c r="BK115" s="104"/>
      <c r="BL115" s="104"/>
      <c r="BM115" s="104"/>
      <c r="BN115" s="104"/>
      <c r="BO115" s="104"/>
      <c r="BP115" s="104"/>
      <c r="BQ115" s="104"/>
    </row>
    <row r="116" spans="2:69">
      <c r="B116" s="104"/>
      <c r="C116" s="155"/>
      <c r="D116" s="104"/>
      <c r="E116" s="104"/>
      <c r="F116" s="104"/>
      <c r="G116" s="104"/>
      <c r="H116" s="104"/>
      <c r="I116" s="104"/>
      <c r="J116" s="104"/>
      <c r="K116" s="104"/>
      <c r="L116" s="104"/>
      <c r="M116" s="147"/>
      <c r="N116" s="104"/>
      <c r="O116" s="104"/>
      <c r="P116" s="104"/>
      <c r="Q116" s="104"/>
      <c r="R116" s="104"/>
      <c r="S116" s="104"/>
      <c r="T116" s="104"/>
      <c r="U116" s="104"/>
      <c r="V116" s="104"/>
      <c r="W116" s="104"/>
      <c r="X116" s="104"/>
      <c r="Y116" s="104"/>
      <c r="Z116" s="104"/>
      <c r="AA116" s="104"/>
      <c r="AB116" s="10"/>
      <c r="AC116" s="104"/>
      <c r="AD116" s="10"/>
      <c r="AE116" s="147"/>
      <c r="AF116" s="104"/>
      <c r="AG116" s="104"/>
      <c r="AH116" s="104"/>
      <c r="AI116" s="104"/>
      <c r="AJ116" s="104"/>
      <c r="AK116" s="104"/>
      <c r="AL116" s="104"/>
      <c r="AM116" s="104"/>
      <c r="AN116" s="104"/>
      <c r="AO116" s="104"/>
      <c r="AP116" s="104"/>
      <c r="AQ116" s="104"/>
      <c r="AR116" s="104"/>
      <c r="AS116" s="104"/>
      <c r="AT116" s="104"/>
      <c r="AU116" s="104"/>
      <c r="AV116" s="104"/>
      <c r="AW116" s="104"/>
      <c r="AX116" s="104"/>
      <c r="AY116" s="104"/>
      <c r="AZ116" s="104"/>
      <c r="BA116" s="104"/>
      <c r="BB116" s="104"/>
      <c r="BC116" s="104"/>
      <c r="BD116" s="104"/>
      <c r="BE116" s="104"/>
      <c r="BF116" s="104"/>
      <c r="BG116" s="104"/>
      <c r="BH116" s="104"/>
      <c r="BI116" s="104"/>
      <c r="BJ116" s="104"/>
      <c r="BK116" s="104"/>
      <c r="BL116" s="104"/>
      <c r="BM116" s="104"/>
      <c r="BN116" s="104"/>
      <c r="BO116" s="104"/>
      <c r="BP116" s="104"/>
      <c r="BQ116" s="104"/>
    </row>
    <row r="117" spans="2:69">
      <c r="B117" s="104"/>
      <c r="C117" s="155"/>
      <c r="D117" s="104"/>
      <c r="E117" s="104"/>
      <c r="F117" s="104"/>
      <c r="G117" s="104"/>
      <c r="H117" s="104"/>
      <c r="I117" s="104"/>
      <c r="J117" s="104"/>
      <c r="K117" s="104"/>
      <c r="L117" s="104"/>
      <c r="M117" s="147"/>
      <c r="N117" s="104"/>
      <c r="O117" s="104"/>
      <c r="P117" s="104"/>
      <c r="Q117" s="104"/>
      <c r="R117" s="104"/>
      <c r="S117" s="104"/>
      <c r="T117" s="104"/>
      <c r="U117" s="104"/>
      <c r="V117" s="104"/>
      <c r="W117" s="104"/>
      <c r="X117" s="104"/>
      <c r="Y117" s="104"/>
      <c r="Z117" s="104"/>
      <c r="AA117" s="104"/>
      <c r="AB117" s="10"/>
      <c r="AC117" s="104"/>
      <c r="AD117" s="10"/>
      <c r="AE117" s="147"/>
      <c r="AF117" s="104"/>
      <c r="AG117" s="104"/>
      <c r="AH117" s="104"/>
      <c r="AI117" s="104"/>
      <c r="AJ117" s="104"/>
      <c r="AK117" s="104"/>
      <c r="AL117" s="104"/>
      <c r="AM117" s="104"/>
      <c r="AN117" s="104"/>
      <c r="AO117" s="104"/>
      <c r="AP117" s="104"/>
      <c r="AQ117" s="104"/>
      <c r="AR117" s="104"/>
      <c r="AS117" s="104"/>
      <c r="AT117" s="104"/>
      <c r="AU117" s="104"/>
      <c r="AV117" s="104"/>
      <c r="AW117" s="104"/>
      <c r="AX117" s="104"/>
      <c r="AY117" s="104"/>
      <c r="AZ117" s="104"/>
      <c r="BA117" s="104"/>
      <c r="BB117" s="104"/>
      <c r="BC117" s="104"/>
      <c r="BD117" s="104"/>
      <c r="BE117" s="104"/>
      <c r="BF117" s="104"/>
      <c r="BG117" s="104"/>
      <c r="BH117" s="104"/>
      <c r="BI117" s="104"/>
      <c r="BJ117" s="104"/>
      <c r="BK117" s="104"/>
      <c r="BL117" s="104"/>
      <c r="BM117" s="104"/>
      <c r="BN117" s="104"/>
      <c r="BO117" s="104"/>
      <c r="BP117" s="104"/>
      <c r="BQ117" s="104"/>
    </row>
    <row r="118" spans="2:69">
      <c r="B118" s="104"/>
      <c r="C118" s="155"/>
      <c r="D118" s="104"/>
      <c r="E118" s="104"/>
      <c r="F118" s="104"/>
      <c r="G118" s="104"/>
      <c r="H118" s="104"/>
      <c r="I118" s="104"/>
      <c r="J118" s="104"/>
      <c r="K118" s="104"/>
      <c r="L118" s="104"/>
      <c r="M118" s="147"/>
      <c r="N118" s="104"/>
      <c r="O118" s="104"/>
      <c r="P118" s="104"/>
      <c r="Q118" s="104"/>
      <c r="R118" s="104"/>
      <c r="S118" s="104"/>
      <c r="T118" s="104"/>
      <c r="U118" s="104"/>
      <c r="V118" s="104"/>
      <c r="W118" s="104"/>
      <c r="X118" s="104"/>
      <c r="Y118" s="104"/>
      <c r="Z118" s="104"/>
      <c r="AA118" s="104"/>
      <c r="AB118" s="10"/>
      <c r="AC118" s="104"/>
      <c r="AD118" s="10"/>
      <c r="AE118" s="147"/>
      <c r="AF118" s="104"/>
      <c r="AG118" s="104"/>
      <c r="AH118" s="104"/>
      <c r="AI118" s="104"/>
      <c r="AJ118" s="104"/>
      <c r="AK118" s="104"/>
      <c r="AL118" s="104"/>
      <c r="AM118" s="104"/>
      <c r="AN118" s="104"/>
      <c r="AO118" s="104"/>
      <c r="AP118" s="104"/>
      <c r="AQ118" s="104"/>
      <c r="AR118" s="104"/>
      <c r="AS118" s="104"/>
      <c r="AT118" s="104"/>
      <c r="AU118" s="104"/>
      <c r="AV118" s="104"/>
      <c r="AW118" s="104"/>
      <c r="AX118" s="104"/>
      <c r="AY118" s="104"/>
      <c r="AZ118" s="104"/>
      <c r="BA118" s="104"/>
      <c r="BB118" s="104"/>
      <c r="BC118" s="104"/>
      <c r="BD118" s="104"/>
      <c r="BE118" s="104"/>
      <c r="BF118" s="104"/>
      <c r="BG118" s="104"/>
      <c r="BH118" s="104"/>
      <c r="BI118" s="104"/>
      <c r="BJ118" s="104"/>
      <c r="BK118" s="104"/>
      <c r="BL118" s="104"/>
      <c r="BM118" s="104"/>
      <c r="BN118" s="104"/>
      <c r="BO118" s="104"/>
      <c r="BP118" s="104"/>
      <c r="BQ118" s="104"/>
    </row>
    <row r="119" spans="2:69">
      <c r="B119" s="104"/>
      <c r="C119" s="155"/>
      <c r="D119" s="104"/>
      <c r="E119" s="104"/>
      <c r="F119" s="104"/>
      <c r="G119" s="104"/>
      <c r="H119" s="104"/>
      <c r="I119" s="104"/>
      <c r="J119" s="104"/>
      <c r="K119" s="104"/>
      <c r="L119" s="104"/>
      <c r="M119" s="147"/>
      <c r="N119" s="104"/>
      <c r="O119" s="104"/>
      <c r="P119" s="104"/>
      <c r="Q119" s="104"/>
      <c r="R119" s="104"/>
      <c r="S119" s="104"/>
      <c r="T119" s="104"/>
      <c r="U119" s="104"/>
      <c r="V119" s="104"/>
      <c r="W119" s="104"/>
      <c r="X119" s="104"/>
      <c r="Y119" s="104"/>
      <c r="Z119" s="104"/>
      <c r="AA119" s="104"/>
      <c r="AB119" s="10"/>
      <c r="AC119" s="104"/>
      <c r="AD119" s="10"/>
      <c r="AE119" s="147"/>
      <c r="AF119" s="104"/>
      <c r="AG119" s="104"/>
      <c r="AH119" s="104"/>
      <c r="AI119" s="104"/>
      <c r="AJ119" s="104"/>
      <c r="AK119" s="104"/>
      <c r="AL119" s="104"/>
      <c r="AM119" s="104"/>
      <c r="AN119" s="104"/>
      <c r="AO119" s="104"/>
      <c r="AP119" s="104"/>
      <c r="AQ119" s="104"/>
      <c r="AR119" s="104"/>
      <c r="AS119" s="104"/>
      <c r="AT119" s="104"/>
      <c r="AU119" s="104"/>
      <c r="AV119" s="104"/>
      <c r="AW119" s="104"/>
      <c r="AX119" s="104"/>
      <c r="AY119" s="104"/>
      <c r="AZ119" s="104"/>
      <c r="BA119" s="104"/>
      <c r="BB119" s="104"/>
      <c r="BC119" s="104"/>
      <c r="BD119" s="104"/>
      <c r="BE119" s="104"/>
      <c r="BF119" s="104"/>
      <c r="BG119" s="104"/>
      <c r="BH119" s="104"/>
      <c r="BI119" s="104"/>
      <c r="BJ119" s="104"/>
      <c r="BK119" s="104"/>
      <c r="BL119" s="104"/>
      <c r="BM119" s="104"/>
      <c r="BN119" s="104"/>
      <c r="BO119" s="104"/>
      <c r="BP119" s="104"/>
      <c r="BQ119" s="104"/>
    </row>
    <row r="120" spans="2:69">
      <c r="B120" s="104"/>
      <c r="C120" s="155"/>
      <c r="D120" s="104"/>
      <c r="E120" s="104"/>
      <c r="F120" s="104"/>
      <c r="G120" s="104"/>
      <c r="H120" s="104"/>
      <c r="I120" s="104"/>
      <c r="J120" s="104"/>
      <c r="K120" s="104"/>
      <c r="L120" s="104"/>
      <c r="M120" s="147"/>
      <c r="N120" s="104"/>
      <c r="O120" s="104"/>
      <c r="P120" s="104"/>
      <c r="Q120" s="104"/>
      <c r="R120" s="104"/>
      <c r="S120" s="104"/>
      <c r="T120" s="104"/>
      <c r="U120" s="104"/>
      <c r="V120" s="104"/>
      <c r="W120" s="104"/>
      <c r="X120" s="104"/>
      <c r="Y120" s="104"/>
      <c r="Z120" s="104"/>
      <c r="AA120" s="104"/>
      <c r="AB120" s="10"/>
      <c r="AC120" s="104"/>
      <c r="AD120" s="10"/>
      <c r="AE120" s="147"/>
      <c r="AF120" s="104"/>
      <c r="AG120" s="104"/>
      <c r="AH120" s="104"/>
      <c r="AI120" s="104"/>
      <c r="AJ120" s="104"/>
      <c r="AK120" s="104"/>
      <c r="AL120" s="104"/>
      <c r="AM120" s="104"/>
      <c r="AN120" s="104"/>
      <c r="AO120" s="104"/>
      <c r="AP120" s="104"/>
      <c r="AQ120" s="104"/>
      <c r="AR120" s="104"/>
      <c r="AS120" s="104"/>
      <c r="AT120" s="104"/>
      <c r="AU120" s="104"/>
      <c r="AV120" s="104"/>
      <c r="AW120" s="104"/>
      <c r="AX120" s="104"/>
      <c r="AY120" s="104"/>
      <c r="AZ120" s="104"/>
      <c r="BA120" s="104"/>
      <c r="BB120" s="104"/>
      <c r="BC120" s="104"/>
      <c r="BD120" s="104"/>
      <c r="BE120" s="104"/>
      <c r="BF120" s="104"/>
      <c r="BG120" s="104"/>
      <c r="BH120" s="104"/>
      <c r="BI120" s="104"/>
      <c r="BJ120" s="104"/>
      <c r="BK120" s="104"/>
      <c r="BL120" s="104"/>
      <c r="BM120" s="104"/>
      <c r="BN120" s="104"/>
      <c r="BO120" s="104"/>
      <c r="BP120" s="104"/>
      <c r="BQ120" s="104"/>
    </row>
    <row r="121" spans="2:69">
      <c r="B121" s="104"/>
      <c r="C121" s="155"/>
      <c r="D121" s="104"/>
      <c r="E121" s="104"/>
      <c r="F121" s="104"/>
      <c r="G121" s="104"/>
      <c r="H121" s="104"/>
      <c r="I121" s="104"/>
      <c r="J121" s="104"/>
      <c r="K121" s="104"/>
      <c r="L121" s="104"/>
      <c r="M121" s="147"/>
      <c r="N121" s="104"/>
      <c r="O121" s="104"/>
      <c r="P121" s="104"/>
      <c r="Q121" s="104"/>
      <c r="R121" s="104"/>
      <c r="S121" s="104"/>
      <c r="T121" s="104"/>
      <c r="U121" s="104"/>
      <c r="V121" s="104"/>
      <c r="W121" s="104"/>
      <c r="X121" s="104"/>
      <c r="Y121" s="104"/>
      <c r="Z121" s="104"/>
      <c r="AA121" s="104"/>
      <c r="AB121" s="10"/>
      <c r="AC121" s="104"/>
      <c r="AD121" s="10"/>
      <c r="AE121" s="147"/>
      <c r="AF121" s="104"/>
      <c r="AG121" s="104"/>
      <c r="AH121" s="104"/>
      <c r="AI121" s="104"/>
      <c r="AJ121" s="104"/>
      <c r="AK121" s="104"/>
      <c r="AL121" s="104"/>
      <c r="AM121" s="104"/>
      <c r="AN121" s="104"/>
      <c r="AO121" s="104"/>
      <c r="AP121" s="104"/>
      <c r="AQ121" s="104"/>
      <c r="AR121" s="104"/>
      <c r="AS121" s="104"/>
      <c r="AT121" s="104"/>
      <c r="AU121" s="104"/>
      <c r="AV121" s="104"/>
      <c r="AW121" s="104"/>
      <c r="AX121" s="104"/>
      <c r="AY121" s="104"/>
      <c r="AZ121" s="104"/>
      <c r="BA121" s="104"/>
      <c r="BB121" s="104"/>
      <c r="BC121" s="104"/>
      <c r="BD121" s="104"/>
      <c r="BE121" s="104"/>
      <c r="BF121" s="104"/>
      <c r="BG121" s="104"/>
      <c r="BH121" s="104"/>
      <c r="BI121" s="104"/>
      <c r="BJ121" s="104"/>
      <c r="BK121" s="104"/>
      <c r="BL121" s="104"/>
      <c r="BM121" s="104"/>
      <c r="BN121" s="104"/>
      <c r="BO121" s="104"/>
      <c r="BP121" s="104"/>
      <c r="BQ121" s="104"/>
    </row>
    <row r="122" spans="2:69">
      <c r="B122" s="104"/>
      <c r="C122" s="155"/>
      <c r="D122" s="104"/>
      <c r="E122" s="104"/>
      <c r="F122" s="104"/>
      <c r="G122" s="104"/>
      <c r="H122" s="104"/>
      <c r="I122" s="104"/>
      <c r="J122" s="104"/>
      <c r="K122" s="104"/>
      <c r="L122" s="104"/>
      <c r="M122" s="147"/>
      <c r="N122" s="104"/>
      <c r="O122" s="104"/>
      <c r="P122" s="104"/>
      <c r="Q122" s="104"/>
      <c r="R122" s="104"/>
      <c r="S122" s="104"/>
      <c r="T122" s="104"/>
      <c r="U122" s="104"/>
      <c r="V122" s="104"/>
      <c r="W122" s="104"/>
      <c r="X122" s="104"/>
      <c r="Y122" s="104"/>
      <c r="Z122" s="104"/>
      <c r="AA122" s="104"/>
      <c r="AB122" s="10"/>
      <c r="AC122" s="104"/>
      <c r="AD122" s="10"/>
      <c r="AE122" s="147"/>
      <c r="AF122" s="104"/>
      <c r="AG122" s="104"/>
      <c r="AH122" s="104"/>
      <c r="AI122" s="104"/>
      <c r="AJ122" s="104"/>
      <c r="AK122" s="104"/>
      <c r="AL122" s="104"/>
      <c r="AM122" s="104"/>
      <c r="AN122" s="104"/>
      <c r="AO122" s="104"/>
      <c r="AP122" s="104"/>
      <c r="AQ122" s="104"/>
      <c r="AR122" s="104"/>
      <c r="AS122" s="104"/>
      <c r="AT122" s="104"/>
      <c r="AU122" s="104"/>
      <c r="AV122" s="104"/>
      <c r="AW122" s="104"/>
      <c r="AX122" s="104"/>
      <c r="AY122" s="104"/>
      <c r="AZ122" s="104"/>
      <c r="BA122" s="104"/>
      <c r="BB122" s="104"/>
      <c r="BC122" s="104"/>
      <c r="BD122" s="104"/>
      <c r="BE122" s="104"/>
      <c r="BF122" s="104"/>
      <c r="BG122" s="104"/>
      <c r="BH122" s="104"/>
      <c r="BI122" s="104"/>
      <c r="BJ122" s="104"/>
      <c r="BK122" s="104"/>
      <c r="BL122" s="104"/>
      <c r="BM122" s="104"/>
      <c r="BN122" s="104"/>
      <c r="BO122" s="104"/>
      <c r="BP122" s="104"/>
      <c r="BQ122" s="104"/>
    </row>
    <row r="123" spans="2:69">
      <c r="B123" s="104"/>
      <c r="C123" s="155"/>
      <c r="D123" s="104"/>
      <c r="E123" s="104"/>
      <c r="F123" s="104"/>
      <c r="G123" s="104"/>
      <c r="H123" s="104"/>
      <c r="I123" s="104"/>
      <c r="J123" s="104"/>
      <c r="K123" s="104"/>
      <c r="L123" s="104"/>
      <c r="M123" s="147"/>
      <c r="N123" s="104"/>
      <c r="O123" s="104"/>
      <c r="P123" s="104"/>
      <c r="Q123" s="104"/>
      <c r="R123" s="104"/>
      <c r="S123" s="104"/>
      <c r="T123" s="104"/>
      <c r="U123" s="104"/>
      <c r="V123" s="104"/>
      <c r="W123" s="104"/>
      <c r="X123" s="104"/>
      <c r="Y123" s="104"/>
      <c r="Z123" s="104"/>
      <c r="AA123" s="104"/>
      <c r="AB123" s="10"/>
      <c r="AC123" s="104"/>
      <c r="AD123" s="10"/>
      <c r="AE123" s="147"/>
      <c r="AF123" s="104"/>
      <c r="AG123" s="104"/>
      <c r="AH123" s="104"/>
      <c r="AI123" s="104"/>
      <c r="AJ123" s="104"/>
      <c r="AK123" s="104"/>
      <c r="AL123" s="104"/>
      <c r="AM123" s="104"/>
      <c r="AN123" s="104"/>
      <c r="AO123" s="104"/>
      <c r="AP123" s="104"/>
      <c r="AQ123" s="104"/>
      <c r="AR123" s="104"/>
      <c r="AS123" s="104"/>
      <c r="AT123" s="104"/>
      <c r="AU123" s="104"/>
      <c r="AV123" s="104"/>
      <c r="AW123" s="104"/>
      <c r="AX123" s="104"/>
      <c r="AY123" s="104"/>
      <c r="AZ123" s="104"/>
      <c r="BA123" s="104"/>
      <c r="BB123" s="104"/>
      <c r="BC123" s="104"/>
      <c r="BD123" s="104"/>
      <c r="BE123" s="104"/>
      <c r="BF123" s="104"/>
      <c r="BG123" s="104"/>
      <c r="BH123" s="104"/>
      <c r="BI123" s="104"/>
      <c r="BJ123" s="104"/>
      <c r="BK123" s="104"/>
      <c r="BL123" s="104"/>
      <c r="BM123" s="104"/>
      <c r="BN123" s="104"/>
      <c r="BO123" s="104"/>
      <c r="BP123" s="104"/>
      <c r="BQ123" s="104"/>
    </row>
    <row r="124" spans="2:69">
      <c r="B124" s="104"/>
      <c r="C124" s="155"/>
      <c r="D124" s="104"/>
      <c r="E124" s="104"/>
      <c r="F124" s="104"/>
      <c r="G124" s="104"/>
      <c r="H124" s="104"/>
      <c r="I124" s="104"/>
      <c r="J124" s="104"/>
      <c r="K124" s="104"/>
      <c r="L124" s="104"/>
      <c r="M124" s="147"/>
      <c r="N124" s="104"/>
      <c r="O124" s="104"/>
      <c r="P124" s="104"/>
      <c r="Q124" s="104"/>
      <c r="R124" s="104"/>
      <c r="S124" s="104"/>
      <c r="T124" s="104"/>
      <c r="U124" s="104"/>
      <c r="V124" s="104"/>
      <c r="W124" s="104"/>
      <c r="X124" s="104"/>
      <c r="Y124" s="104"/>
      <c r="Z124" s="104"/>
      <c r="AA124" s="104"/>
      <c r="AB124" s="10"/>
      <c r="AC124" s="104"/>
      <c r="AD124" s="10"/>
      <c r="AE124" s="147"/>
      <c r="AF124" s="104"/>
      <c r="AG124" s="104"/>
      <c r="AH124" s="104"/>
      <c r="AI124" s="104"/>
      <c r="AJ124" s="104"/>
      <c r="AK124" s="104"/>
      <c r="AL124" s="104"/>
      <c r="AM124" s="104"/>
      <c r="AN124" s="104"/>
      <c r="AO124" s="104"/>
      <c r="AP124" s="104"/>
      <c r="AQ124" s="104"/>
      <c r="AR124" s="104"/>
      <c r="AS124" s="104"/>
      <c r="AT124" s="104"/>
      <c r="AU124" s="104"/>
      <c r="AV124" s="104"/>
      <c r="AW124" s="104"/>
      <c r="AX124" s="104"/>
      <c r="AY124" s="104"/>
      <c r="AZ124" s="104"/>
      <c r="BA124" s="104"/>
      <c r="BB124" s="104"/>
      <c r="BC124" s="104"/>
      <c r="BD124" s="104"/>
      <c r="BE124" s="104"/>
      <c r="BF124" s="104"/>
      <c r="BG124" s="104"/>
      <c r="BH124" s="104"/>
      <c r="BI124" s="104"/>
      <c r="BJ124" s="104"/>
      <c r="BK124" s="104"/>
      <c r="BL124" s="104"/>
      <c r="BM124" s="104"/>
      <c r="BN124" s="104"/>
      <c r="BO124" s="104"/>
      <c r="BP124" s="104"/>
      <c r="BQ124" s="104"/>
    </row>
    <row r="125" spans="2:69">
      <c r="B125" s="104"/>
      <c r="C125" s="155"/>
      <c r="D125" s="104"/>
      <c r="E125" s="104"/>
      <c r="F125" s="104"/>
      <c r="G125" s="104"/>
      <c r="H125" s="104"/>
      <c r="I125" s="104"/>
      <c r="J125" s="104"/>
      <c r="K125" s="104"/>
      <c r="L125" s="104"/>
      <c r="M125" s="147"/>
      <c r="N125" s="104"/>
      <c r="O125" s="104"/>
      <c r="P125" s="104"/>
      <c r="Q125" s="104"/>
      <c r="R125" s="104"/>
      <c r="S125" s="104"/>
      <c r="T125" s="104"/>
      <c r="U125" s="104"/>
      <c r="V125" s="104"/>
      <c r="W125" s="104"/>
      <c r="X125" s="104"/>
      <c r="Y125" s="104"/>
      <c r="Z125" s="104"/>
      <c r="AA125" s="104"/>
      <c r="AB125" s="10"/>
      <c r="AC125" s="104"/>
      <c r="AD125" s="10"/>
      <c r="AE125" s="147"/>
      <c r="AF125" s="104"/>
      <c r="AG125" s="104"/>
      <c r="AH125" s="104"/>
      <c r="AI125" s="104"/>
      <c r="AJ125" s="104"/>
      <c r="AK125" s="104"/>
      <c r="AL125" s="104"/>
      <c r="AM125" s="104"/>
      <c r="AN125" s="104"/>
      <c r="AO125" s="104"/>
      <c r="AP125" s="104"/>
      <c r="AQ125" s="104"/>
      <c r="AR125" s="104"/>
      <c r="AS125" s="104"/>
      <c r="AT125" s="104"/>
      <c r="AU125" s="104"/>
      <c r="AV125" s="104"/>
      <c r="AW125" s="104"/>
      <c r="AX125" s="104"/>
      <c r="AY125" s="104"/>
      <c r="AZ125" s="104"/>
      <c r="BA125" s="104"/>
      <c r="BB125" s="104"/>
      <c r="BC125" s="104"/>
      <c r="BD125" s="104"/>
      <c r="BE125" s="104"/>
      <c r="BF125" s="104"/>
      <c r="BG125" s="104"/>
      <c r="BH125" s="104"/>
      <c r="BI125" s="104"/>
      <c r="BJ125" s="104"/>
      <c r="BK125" s="104"/>
      <c r="BL125" s="104"/>
      <c r="BM125" s="104"/>
      <c r="BN125" s="104"/>
      <c r="BO125" s="104"/>
      <c r="BP125" s="104"/>
      <c r="BQ125" s="104"/>
    </row>
    <row r="126" spans="2:69">
      <c r="B126" s="104"/>
      <c r="C126" s="155"/>
      <c r="D126" s="104"/>
      <c r="E126" s="104"/>
      <c r="F126" s="104"/>
      <c r="G126" s="104"/>
      <c r="H126" s="104"/>
      <c r="I126" s="104"/>
      <c r="J126" s="104"/>
      <c r="K126" s="104"/>
      <c r="L126" s="104"/>
      <c r="M126" s="147"/>
      <c r="N126" s="104"/>
      <c r="O126" s="104"/>
      <c r="P126" s="104"/>
      <c r="Q126" s="104"/>
      <c r="R126" s="104"/>
      <c r="S126" s="104"/>
      <c r="T126" s="104"/>
      <c r="U126" s="104"/>
      <c r="V126" s="104"/>
      <c r="W126" s="104"/>
      <c r="X126" s="104"/>
      <c r="Y126" s="104"/>
      <c r="Z126" s="104"/>
      <c r="AA126" s="104"/>
      <c r="AB126" s="10"/>
      <c r="AC126" s="104"/>
      <c r="AD126" s="10"/>
      <c r="AE126" s="147"/>
      <c r="AF126" s="104"/>
      <c r="AG126" s="104"/>
      <c r="AH126" s="104"/>
      <c r="AI126" s="104"/>
      <c r="AJ126" s="104"/>
      <c r="AK126" s="104"/>
      <c r="AL126" s="104"/>
      <c r="AM126" s="104"/>
      <c r="AN126" s="104"/>
      <c r="AO126" s="104"/>
      <c r="AP126" s="104"/>
      <c r="AQ126" s="104"/>
      <c r="AR126" s="104"/>
      <c r="AS126" s="104"/>
      <c r="AT126" s="104"/>
      <c r="AU126" s="104"/>
      <c r="AV126" s="104"/>
      <c r="AW126" s="104"/>
      <c r="AX126" s="104"/>
      <c r="AY126" s="104"/>
      <c r="AZ126" s="104"/>
      <c r="BA126" s="104"/>
      <c r="BB126" s="104"/>
      <c r="BC126" s="104"/>
      <c r="BD126" s="104"/>
      <c r="BE126" s="104"/>
      <c r="BF126" s="104"/>
      <c r="BG126" s="104"/>
      <c r="BH126" s="104"/>
      <c r="BI126" s="104"/>
      <c r="BJ126" s="104"/>
      <c r="BK126" s="104"/>
      <c r="BL126" s="104"/>
      <c r="BM126" s="104"/>
      <c r="BN126" s="104"/>
      <c r="BO126" s="104"/>
      <c r="BP126" s="104"/>
      <c r="BQ126" s="104"/>
    </row>
    <row r="127" spans="2:69">
      <c r="B127" s="104"/>
      <c r="C127" s="155"/>
      <c r="D127" s="104"/>
      <c r="E127" s="104"/>
      <c r="F127" s="104"/>
      <c r="G127" s="104"/>
      <c r="H127" s="104"/>
      <c r="I127" s="104"/>
      <c r="J127" s="104"/>
      <c r="K127" s="104"/>
      <c r="L127" s="104"/>
      <c r="M127" s="147"/>
      <c r="N127" s="104"/>
      <c r="O127" s="104"/>
      <c r="P127" s="104"/>
      <c r="Q127" s="104"/>
      <c r="R127" s="104"/>
      <c r="S127" s="104"/>
      <c r="T127" s="104"/>
      <c r="U127" s="104"/>
      <c r="V127" s="104"/>
      <c r="W127" s="104"/>
      <c r="X127" s="104"/>
      <c r="Y127" s="104"/>
      <c r="Z127" s="104"/>
      <c r="AA127" s="104"/>
      <c r="AB127" s="10"/>
      <c r="AC127" s="104"/>
      <c r="AD127" s="10"/>
      <c r="AE127" s="147"/>
      <c r="AF127" s="104"/>
      <c r="AG127" s="104"/>
      <c r="AH127" s="104"/>
      <c r="AI127" s="104"/>
      <c r="AJ127" s="104"/>
      <c r="AK127" s="104"/>
      <c r="AL127" s="104"/>
      <c r="AM127" s="104"/>
      <c r="AN127" s="104"/>
      <c r="AO127" s="104"/>
      <c r="AP127" s="104"/>
      <c r="AQ127" s="104"/>
      <c r="AR127" s="104"/>
      <c r="AS127" s="104"/>
      <c r="AT127" s="104"/>
      <c r="AU127" s="104"/>
      <c r="AV127" s="104"/>
      <c r="AW127" s="104"/>
      <c r="AX127" s="104"/>
      <c r="AY127" s="104"/>
      <c r="AZ127" s="104"/>
      <c r="BA127" s="104"/>
      <c r="BB127" s="104"/>
      <c r="BC127" s="104"/>
      <c r="BD127" s="104"/>
      <c r="BE127" s="104"/>
      <c r="BF127" s="104"/>
      <c r="BG127" s="104"/>
      <c r="BH127" s="104"/>
      <c r="BI127" s="104"/>
      <c r="BJ127" s="104"/>
      <c r="BK127" s="104"/>
      <c r="BL127" s="104"/>
      <c r="BM127" s="104"/>
      <c r="BN127" s="104"/>
      <c r="BO127" s="104"/>
      <c r="BP127" s="104"/>
      <c r="BQ127" s="104"/>
    </row>
    <row r="128" spans="2:69">
      <c r="B128" s="104"/>
      <c r="C128" s="155"/>
      <c r="D128" s="104"/>
      <c r="E128" s="104"/>
      <c r="F128" s="104"/>
      <c r="G128" s="104"/>
      <c r="H128" s="104"/>
      <c r="I128" s="104"/>
      <c r="J128" s="104"/>
      <c r="K128" s="104"/>
      <c r="L128" s="104"/>
      <c r="M128" s="147"/>
      <c r="N128" s="104"/>
      <c r="O128" s="104"/>
      <c r="P128" s="104"/>
      <c r="Q128" s="104"/>
      <c r="R128" s="104"/>
      <c r="S128" s="104"/>
      <c r="T128" s="104"/>
      <c r="U128" s="104"/>
      <c r="V128" s="104"/>
      <c r="W128" s="104"/>
      <c r="X128" s="104"/>
      <c r="Y128" s="104"/>
      <c r="Z128" s="104"/>
      <c r="AA128" s="104"/>
      <c r="AB128" s="10"/>
      <c r="AC128" s="104"/>
      <c r="AD128" s="10"/>
      <c r="AE128" s="147"/>
      <c r="AF128" s="104"/>
      <c r="AG128" s="104"/>
      <c r="AH128" s="104"/>
      <c r="AI128" s="104"/>
      <c r="AJ128" s="104"/>
      <c r="AK128" s="104"/>
      <c r="AL128" s="104"/>
      <c r="AM128" s="104"/>
      <c r="AN128" s="104"/>
      <c r="AO128" s="104"/>
      <c r="AP128" s="104"/>
      <c r="AQ128" s="104"/>
      <c r="AR128" s="104"/>
      <c r="AS128" s="104"/>
      <c r="AT128" s="104"/>
      <c r="AU128" s="104"/>
      <c r="AV128" s="104"/>
      <c r="AW128" s="104"/>
      <c r="AX128" s="104"/>
      <c r="AY128" s="104"/>
      <c r="AZ128" s="104"/>
      <c r="BA128" s="104"/>
      <c r="BB128" s="104"/>
      <c r="BC128" s="104"/>
      <c r="BD128" s="104"/>
      <c r="BE128" s="104"/>
      <c r="BF128" s="104"/>
      <c r="BG128" s="104"/>
      <c r="BH128" s="104"/>
      <c r="BI128" s="104"/>
      <c r="BJ128" s="104"/>
      <c r="BK128" s="104"/>
      <c r="BL128" s="104"/>
      <c r="BM128" s="104"/>
      <c r="BN128" s="104"/>
      <c r="BO128" s="104"/>
      <c r="BP128" s="104"/>
      <c r="BQ128" s="104"/>
    </row>
    <row r="129" spans="2:69">
      <c r="B129" s="104"/>
      <c r="C129" s="155"/>
      <c r="D129" s="104"/>
      <c r="E129" s="104"/>
      <c r="F129" s="104"/>
      <c r="G129" s="104"/>
      <c r="H129" s="104"/>
      <c r="I129" s="104"/>
      <c r="J129" s="104"/>
      <c r="K129" s="104"/>
      <c r="L129" s="104"/>
      <c r="M129" s="147"/>
      <c r="N129" s="104"/>
      <c r="O129" s="104"/>
      <c r="P129" s="104"/>
      <c r="Q129" s="104"/>
      <c r="R129" s="104"/>
      <c r="S129" s="104"/>
      <c r="T129" s="104"/>
      <c r="U129" s="104"/>
      <c r="V129" s="104"/>
      <c r="W129" s="104"/>
      <c r="X129" s="104"/>
      <c r="Y129" s="104"/>
      <c r="Z129" s="104"/>
      <c r="AA129" s="104"/>
      <c r="AB129" s="10"/>
      <c r="AC129" s="104"/>
      <c r="AD129" s="10"/>
      <c r="AE129" s="147"/>
      <c r="AF129" s="104"/>
      <c r="AG129" s="104"/>
      <c r="AH129" s="104"/>
      <c r="AI129" s="104"/>
      <c r="AJ129" s="104"/>
      <c r="AK129" s="104"/>
      <c r="AL129" s="104"/>
      <c r="AM129" s="104"/>
      <c r="AN129" s="104"/>
      <c r="AO129" s="104"/>
      <c r="AP129" s="104"/>
      <c r="AQ129" s="104"/>
      <c r="AR129" s="104"/>
      <c r="AS129" s="104"/>
      <c r="AT129" s="104"/>
      <c r="AU129" s="104"/>
      <c r="AV129" s="104"/>
      <c r="AW129" s="104"/>
      <c r="AX129" s="104"/>
      <c r="AY129" s="104"/>
      <c r="AZ129" s="104"/>
      <c r="BA129" s="104"/>
      <c r="BB129" s="104"/>
      <c r="BC129" s="104"/>
      <c r="BD129" s="104"/>
      <c r="BE129" s="104"/>
      <c r="BF129" s="104"/>
      <c r="BG129" s="104"/>
      <c r="BH129" s="104"/>
      <c r="BI129" s="104"/>
      <c r="BJ129" s="104"/>
      <c r="BK129" s="104"/>
      <c r="BL129" s="104"/>
      <c r="BM129" s="104"/>
      <c r="BN129" s="104"/>
      <c r="BO129" s="104"/>
      <c r="BP129" s="104"/>
      <c r="BQ129" s="104"/>
    </row>
    <row r="130" spans="2:69">
      <c r="B130" s="104"/>
      <c r="C130" s="155"/>
      <c r="D130" s="104"/>
      <c r="E130" s="104"/>
      <c r="F130" s="104"/>
      <c r="G130" s="104"/>
      <c r="H130" s="104"/>
      <c r="I130" s="104"/>
      <c r="J130" s="104"/>
      <c r="K130" s="104"/>
      <c r="L130" s="104"/>
      <c r="M130" s="147"/>
      <c r="N130" s="104"/>
      <c r="O130" s="104"/>
      <c r="P130" s="104"/>
      <c r="Q130" s="104"/>
      <c r="R130" s="104"/>
      <c r="S130" s="104"/>
      <c r="T130" s="104"/>
      <c r="U130" s="104"/>
      <c r="V130" s="104"/>
      <c r="W130" s="104"/>
      <c r="X130" s="104"/>
      <c r="Y130" s="104"/>
      <c r="Z130" s="104"/>
      <c r="AA130" s="104"/>
      <c r="AB130" s="10"/>
      <c r="AC130" s="104"/>
      <c r="AD130" s="10"/>
      <c r="AE130" s="147"/>
      <c r="AF130" s="104"/>
      <c r="AG130" s="104"/>
      <c r="AH130" s="104"/>
      <c r="AI130" s="104"/>
      <c r="AJ130" s="104"/>
      <c r="AK130" s="104"/>
      <c r="AL130" s="104"/>
      <c r="AM130" s="104"/>
      <c r="AN130" s="104"/>
      <c r="AO130" s="104"/>
      <c r="AP130" s="104"/>
      <c r="AQ130" s="104"/>
      <c r="AR130" s="104"/>
      <c r="AS130" s="104"/>
      <c r="AT130" s="104"/>
      <c r="AU130" s="104"/>
      <c r="AV130" s="104"/>
      <c r="AW130" s="104"/>
      <c r="AX130" s="104"/>
      <c r="AY130" s="104"/>
      <c r="AZ130" s="104"/>
      <c r="BA130" s="104"/>
      <c r="BB130" s="104"/>
      <c r="BC130" s="104"/>
      <c r="BD130" s="104"/>
      <c r="BE130" s="104"/>
      <c r="BF130" s="104"/>
      <c r="BG130" s="104"/>
      <c r="BH130" s="104"/>
      <c r="BI130" s="104"/>
      <c r="BJ130" s="104"/>
      <c r="BK130" s="104"/>
      <c r="BL130" s="104"/>
      <c r="BM130" s="104"/>
      <c r="BN130" s="104"/>
      <c r="BO130" s="104"/>
      <c r="BP130" s="104"/>
      <c r="BQ130" s="104"/>
    </row>
    <row r="131" spans="2:69">
      <c r="B131" s="104"/>
      <c r="C131" s="155"/>
      <c r="D131" s="104"/>
      <c r="E131" s="104"/>
      <c r="F131" s="104"/>
      <c r="G131" s="104"/>
      <c r="H131" s="104"/>
      <c r="I131" s="104"/>
      <c r="J131" s="104"/>
      <c r="K131" s="104"/>
      <c r="L131" s="104"/>
      <c r="M131" s="147"/>
      <c r="N131" s="104"/>
      <c r="O131" s="104"/>
      <c r="P131" s="104"/>
      <c r="Q131" s="104"/>
      <c r="R131" s="104"/>
      <c r="S131" s="104"/>
      <c r="T131" s="104"/>
      <c r="U131" s="104"/>
      <c r="V131" s="104"/>
      <c r="W131" s="104"/>
      <c r="X131" s="104"/>
      <c r="Y131" s="104"/>
      <c r="Z131" s="104"/>
      <c r="AA131" s="104"/>
      <c r="AB131" s="10"/>
      <c r="AC131" s="104"/>
      <c r="AD131" s="10"/>
      <c r="AE131" s="147"/>
      <c r="AF131" s="104"/>
      <c r="AG131" s="104"/>
      <c r="AH131" s="104"/>
      <c r="AI131" s="104"/>
      <c r="AJ131" s="104"/>
      <c r="AK131" s="104"/>
      <c r="AL131" s="104"/>
      <c r="AM131" s="104"/>
      <c r="AN131" s="104"/>
      <c r="AO131" s="104"/>
      <c r="AP131" s="104"/>
      <c r="AQ131" s="104"/>
      <c r="AR131" s="104"/>
      <c r="AS131" s="104"/>
      <c r="AT131" s="104"/>
      <c r="AU131" s="104"/>
      <c r="AV131" s="104"/>
      <c r="AW131" s="104"/>
      <c r="AX131" s="104"/>
      <c r="AY131" s="104"/>
      <c r="AZ131" s="104"/>
      <c r="BA131" s="104"/>
      <c r="BB131" s="104"/>
      <c r="BC131" s="104"/>
      <c r="BD131" s="104"/>
      <c r="BE131" s="104"/>
      <c r="BF131" s="104"/>
      <c r="BG131" s="104"/>
      <c r="BH131" s="104"/>
      <c r="BI131" s="104"/>
      <c r="BJ131" s="104"/>
      <c r="BK131" s="104"/>
      <c r="BL131" s="104"/>
      <c r="BM131" s="104"/>
      <c r="BN131" s="104"/>
      <c r="BO131" s="104"/>
      <c r="BP131" s="104"/>
      <c r="BQ131" s="104"/>
    </row>
    <row r="132" spans="2:69">
      <c r="B132" s="104"/>
      <c r="C132" s="155"/>
      <c r="D132" s="104"/>
      <c r="E132" s="104"/>
      <c r="F132" s="104"/>
      <c r="G132" s="104"/>
      <c r="H132" s="104"/>
      <c r="I132" s="104"/>
      <c r="J132" s="104"/>
      <c r="K132" s="104"/>
      <c r="L132" s="104"/>
      <c r="M132" s="147"/>
      <c r="N132" s="104"/>
      <c r="O132" s="104"/>
      <c r="P132" s="104"/>
      <c r="Q132" s="104"/>
      <c r="R132" s="104"/>
      <c r="S132" s="104"/>
      <c r="T132" s="104"/>
      <c r="U132" s="104"/>
      <c r="V132" s="104"/>
      <c r="W132" s="104"/>
      <c r="X132" s="104"/>
      <c r="Y132" s="104"/>
      <c r="Z132" s="104"/>
      <c r="AA132" s="104"/>
      <c r="AB132" s="10"/>
      <c r="AC132" s="104"/>
      <c r="AD132" s="10"/>
      <c r="AE132" s="147"/>
      <c r="AF132" s="104"/>
      <c r="AG132" s="104"/>
      <c r="AH132" s="104"/>
      <c r="AI132" s="104"/>
      <c r="AJ132" s="104"/>
      <c r="AK132" s="104"/>
      <c r="AL132" s="104"/>
      <c r="AM132" s="104"/>
      <c r="AN132" s="104"/>
      <c r="AO132" s="104"/>
      <c r="AP132" s="104"/>
      <c r="AQ132" s="104"/>
      <c r="AR132" s="104"/>
      <c r="AS132" s="104"/>
      <c r="AT132" s="104"/>
      <c r="AU132" s="104"/>
      <c r="AV132" s="104"/>
      <c r="AW132" s="104"/>
      <c r="AX132" s="104"/>
      <c r="AY132" s="104"/>
      <c r="AZ132" s="104"/>
      <c r="BA132" s="104"/>
      <c r="BB132" s="104"/>
      <c r="BC132" s="104"/>
      <c r="BD132" s="104"/>
      <c r="BE132" s="104"/>
      <c r="BF132" s="104"/>
      <c r="BG132" s="104"/>
      <c r="BH132" s="104"/>
      <c r="BI132" s="104"/>
      <c r="BJ132" s="104"/>
      <c r="BK132" s="104"/>
      <c r="BL132" s="104"/>
      <c r="BM132" s="104"/>
      <c r="BN132" s="104"/>
      <c r="BO132" s="104"/>
      <c r="BP132" s="104"/>
      <c r="BQ132" s="104"/>
    </row>
    <row r="133" spans="2:69">
      <c r="B133" s="104"/>
      <c r="C133" s="155"/>
      <c r="D133" s="104"/>
      <c r="E133" s="104"/>
      <c r="F133" s="104"/>
      <c r="G133" s="104"/>
      <c r="H133" s="104"/>
      <c r="I133" s="104"/>
      <c r="J133" s="104"/>
      <c r="K133" s="104"/>
      <c r="L133" s="104"/>
      <c r="M133" s="147"/>
      <c r="N133" s="104"/>
      <c r="O133" s="104"/>
      <c r="P133" s="104"/>
      <c r="Q133" s="104"/>
      <c r="R133" s="104"/>
      <c r="S133" s="104"/>
      <c r="T133" s="104"/>
      <c r="U133" s="104"/>
      <c r="V133" s="104"/>
      <c r="W133" s="104"/>
      <c r="X133" s="104"/>
      <c r="Y133" s="104"/>
      <c r="Z133" s="104"/>
      <c r="AA133" s="104"/>
      <c r="AB133" s="10"/>
      <c r="AC133" s="104"/>
      <c r="AD133" s="10"/>
      <c r="AE133" s="147"/>
      <c r="AF133" s="104"/>
      <c r="AG133" s="104"/>
      <c r="AH133" s="104"/>
      <c r="AI133" s="104"/>
      <c r="AJ133" s="104"/>
      <c r="AK133" s="104"/>
      <c r="AL133" s="104"/>
      <c r="AM133" s="104"/>
      <c r="AN133" s="104"/>
      <c r="AO133" s="104"/>
      <c r="AP133" s="104"/>
      <c r="AQ133" s="104"/>
      <c r="AR133" s="104"/>
      <c r="AS133" s="104"/>
      <c r="AT133" s="104"/>
      <c r="AU133" s="104"/>
      <c r="AV133" s="104"/>
      <c r="AW133" s="104"/>
      <c r="AX133" s="104"/>
      <c r="AY133" s="104"/>
      <c r="AZ133" s="104"/>
      <c r="BA133" s="104"/>
      <c r="BB133" s="104"/>
      <c r="BC133" s="104"/>
      <c r="BD133" s="104"/>
      <c r="BE133" s="104"/>
      <c r="BF133" s="104"/>
      <c r="BG133" s="104"/>
      <c r="BH133" s="104"/>
      <c r="BI133" s="104"/>
      <c r="BJ133" s="104"/>
      <c r="BK133" s="104"/>
      <c r="BL133" s="104"/>
      <c r="BM133" s="104"/>
      <c r="BN133" s="104"/>
      <c r="BO133" s="104"/>
      <c r="BP133" s="104"/>
      <c r="BQ133" s="104"/>
    </row>
    <row r="134" spans="2:69">
      <c r="B134" s="104"/>
      <c r="C134" s="155"/>
      <c r="D134" s="104"/>
      <c r="E134" s="104"/>
      <c r="F134" s="104"/>
      <c r="G134" s="104"/>
      <c r="H134" s="104"/>
      <c r="I134" s="104"/>
      <c r="J134" s="104"/>
      <c r="K134" s="104"/>
      <c r="L134" s="104"/>
      <c r="M134" s="147"/>
      <c r="N134" s="104"/>
      <c r="O134" s="104"/>
      <c r="P134" s="104"/>
      <c r="Q134" s="104"/>
      <c r="R134" s="104"/>
      <c r="S134" s="104"/>
      <c r="T134" s="104"/>
      <c r="U134" s="104"/>
      <c r="V134" s="104"/>
      <c r="W134" s="104"/>
      <c r="X134" s="104"/>
      <c r="Y134" s="104"/>
      <c r="Z134" s="104"/>
      <c r="AA134" s="104"/>
      <c r="AB134" s="10"/>
      <c r="AC134" s="104"/>
      <c r="AD134" s="10"/>
      <c r="AE134" s="147"/>
      <c r="AF134" s="104"/>
      <c r="AG134" s="104"/>
      <c r="AH134" s="104"/>
      <c r="AI134" s="104"/>
      <c r="AJ134" s="104"/>
      <c r="AK134" s="104"/>
      <c r="AL134" s="104"/>
      <c r="AM134" s="104"/>
      <c r="AN134" s="104"/>
      <c r="AO134" s="104"/>
      <c r="AP134" s="104"/>
      <c r="AQ134" s="104"/>
      <c r="AR134" s="104"/>
      <c r="AS134" s="104"/>
      <c r="AT134" s="104"/>
      <c r="AU134" s="104"/>
      <c r="AV134" s="104"/>
      <c r="AW134" s="104"/>
      <c r="AX134" s="104"/>
      <c r="AY134" s="104"/>
      <c r="AZ134" s="104"/>
      <c r="BA134" s="104"/>
      <c r="BB134" s="104"/>
      <c r="BC134" s="104"/>
      <c r="BD134" s="104"/>
      <c r="BE134" s="104"/>
      <c r="BF134" s="104"/>
      <c r="BG134" s="104"/>
      <c r="BH134" s="104"/>
      <c r="BI134" s="104"/>
      <c r="BJ134" s="104"/>
      <c r="BK134" s="104"/>
      <c r="BL134" s="104"/>
      <c r="BM134" s="104"/>
      <c r="BN134" s="104"/>
      <c r="BO134" s="104"/>
      <c r="BP134" s="104"/>
      <c r="BQ134" s="104"/>
    </row>
    <row r="135" spans="2:69">
      <c r="B135" s="104"/>
      <c r="C135" s="155"/>
      <c r="D135" s="104"/>
      <c r="E135" s="104"/>
      <c r="F135" s="104"/>
      <c r="G135" s="104"/>
      <c r="H135" s="104"/>
      <c r="I135" s="104"/>
      <c r="J135" s="104"/>
      <c r="K135" s="104"/>
      <c r="L135" s="104"/>
      <c r="M135" s="147"/>
      <c r="N135" s="104"/>
      <c r="O135" s="104"/>
      <c r="P135" s="104"/>
      <c r="Q135" s="104"/>
      <c r="R135" s="104"/>
      <c r="S135" s="104"/>
      <c r="T135" s="104"/>
      <c r="U135" s="104"/>
      <c r="V135" s="104"/>
      <c r="W135" s="104"/>
      <c r="X135" s="104"/>
      <c r="Y135" s="104"/>
      <c r="Z135" s="104"/>
      <c r="AA135" s="104"/>
      <c r="AB135" s="10"/>
      <c r="AC135" s="104"/>
      <c r="AD135" s="10"/>
      <c r="AE135" s="147"/>
      <c r="AF135" s="104"/>
      <c r="AG135" s="104"/>
      <c r="AH135" s="104"/>
      <c r="AI135" s="104"/>
      <c r="AJ135" s="104"/>
      <c r="AK135" s="104"/>
      <c r="AL135" s="104"/>
      <c r="AM135" s="104"/>
      <c r="AN135" s="104"/>
      <c r="AO135" s="104"/>
      <c r="AP135" s="104"/>
      <c r="AQ135" s="104"/>
      <c r="AR135" s="104"/>
      <c r="AS135" s="104"/>
      <c r="AT135" s="104"/>
      <c r="AU135" s="104"/>
      <c r="AV135" s="104"/>
      <c r="AW135" s="104"/>
      <c r="AX135" s="104"/>
      <c r="AY135" s="104"/>
      <c r="AZ135" s="104"/>
      <c r="BA135" s="104"/>
      <c r="BB135" s="104"/>
      <c r="BC135" s="104"/>
      <c r="BD135" s="104"/>
      <c r="BE135" s="104"/>
      <c r="BF135" s="104"/>
      <c r="BG135" s="104"/>
      <c r="BH135" s="104"/>
      <c r="BI135" s="104"/>
      <c r="BJ135" s="104"/>
      <c r="BK135" s="104"/>
      <c r="BL135" s="104"/>
      <c r="BM135" s="104"/>
      <c r="BN135" s="104"/>
      <c r="BO135" s="104"/>
      <c r="BP135" s="104"/>
      <c r="BQ135" s="104"/>
    </row>
    <row r="136" spans="2:69">
      <c r="B136" s="104"/>
      <c r="C136" s="155"/>
      <c r="D136" s="104"/>
      <c r="E136" s="104"/>
      <c r="F136" s="104"/>
      <c r="G136" s="104"/>
      <c r="H136" s="104"/>
      <c r="I136" s="104"/>
      <c r="J136" s="104"/>
      <c r="K136" s="104"/>
      <c r="L136" s="104"/>
      <c r="M136" s="147"/>
      <c r="N136" s="104"/>
      <c r="O136" s="104"/>
      <c r="P136" s="104"/>
      <c r="Q136" s="104"/>
      <c r="R136" s="104"/>
      <c r="S136" s="104"/>
      <c r="T136" s="104"/>
      <c r="U136" s="104"/>
      <c r="V136" s="104"/>
      <c r="W136" s="104"/>
      <c r="X136" s="104"/>
      <c r="Y136" s="104"/>
      <c r="Z136" s="104"/>
      <c r="AA136" s="104"/>
      <c r="AB136" s="10"/>
      <c r="AC136" s="104"/>
      <c r="AD136" s="10"/>
      <c r="AE136" s="147"/>
      <c r="AF136" s="104"/>
      <c r="AG136" s="104"/>
      <c r="AH136" s="104"/>
      <c r="AI136" s="104"/>
      <c r="AJ136" s="104"/>
      <c r="AK136" s="104"/>
      <c r="AL136" s="104"/>
      <c r="AM136" s="104"/>
      <c r="AN136" s="104"/>
      <c r="AO136" s="104"/>
      <c r="AP136" s="104"/>
      <c r="AQ136" s="104"/>
      <c r="AR136" s="104"/>
      <c r="AS136" s="104"/>
      <c r="AT136" s="104"/>
      <c r="AU136" s="104"/>
      <c r="AV136" s="104"/>
      <c r="AW136" s="104"/>
      <c r="AX136" s="104"/>
      <c r="AY136" s="104"/>
      <c r="AZ136" s="104"/>
      <c r="BA136" s="104"/>
      <c r="BB136" s="104"/>
      <c r="BC136" s="104"/>
      <c r="BD136" s="104"/>
      <c r="BE136" s="104"/>
      <c r="BF136" s="104"/>
      <c r="BG136" s="104"/>
      <c r="BH136" s="104"/>
      <c r="BI136" s="104"/>
      <c r="BJ136" s="104"/>
      <c r="BK136" s="104"/>
      <c r="BL136" s="104"/>
      <c r="BM136" s="104"/>
      <c r="BN136" s="104"/>
      <c r="BO136" s="104"/>
      <c r="BP136" s="104"/>
      <c r="BQ136" s="104"/>
    </row>
    <row r="137" spans="2:69">
      <c r="B137" s="104"/>
      <c r="C137" s="155"/>
      <c r="D137" s="104"/>
      <c r="E137" s="104"/>
      <c r="F137" s="104"/>
      <c r="G137" s="104"/>
      <c r="H137" s="104"/>
      <c r="I137" s="104"/>
      <c r="J137" s="104"/>
      <c r="K137" s="104"/>
      <c r="L137" s="104"/>
      <c r="M137" s="147"/>
      <c r="N137" s="104"/>
      <c r="O137" s="104"/>
      <c r="P137" s="104"/>
      <c r="Q137" s="104"/>
      <c r="R137" s="104"/>
      <c r="S137" s="104"/>
      <c r="T137" s="104"/>
      <c r="U137" s="104"/>
      <c r="V137" s="104"/>
      <c r="W137" s="104"/>
      <c r="X137" s="104"/>
      <c r="Y137" s="104"/>
      <c r="Z137" s="104"/>
      <c r="AA137" s="104"/>
      <c r="AB137" s="10"/>
      <c r="AC137" s="104"/>
      <c r="AD137" s="10"/>
      <c r="AE137" s="147"/>
      <c r="AF137" s="104"/>
      <c r="AG137" s="104"/>
      <c r="AH137" s="104"/>
      <c r="AI137" s="104"/>
      <c r="AJ137" s="104"/>
      <c r="AK137" s="104"/>
      <c r="AL137" s="104"/>
      <c r="AM137" s="104"/>
      <c r="AN137" s="104"/>
      <c r="AO137" s="104"/>
      <c r="AP137" s="104"/>
      <c r="AQ137" s="104"/>
      <c r="AR137" s="104"/>
      <c r="AS137" s="104"/>
      <c r="AT137" s="104"/>
      <c r="AU137" s="104"/>
      <c r="AV137" s="104"/>
      <c r="AW137" s="104"/>
      <c r="AX137" s="104"/>
      <c r="AY137" s="104"/>
      <c r="AZ137" s="104"/>
      <c r="BA137" s="104"/>
      <c r="BB137" s="104"/>
      <c r="BC137" s="104"/>
      <c r="BD137" s="104"/>
      <c r="BE137" s="104"/>
      <c r="BF137" s="104"/>
      <c r="BG137" s="104"/>
      <c r="BH137" s="104"/>
      <c r="BI137" s="104"/>
      <c r="BJ137" s="104"/>
      <c r="BK137" s="104"/>
      <c r="BL137" s="104"/>
      <c r="BM137" s="104"/>
      <c r="BN137" s="104"/>
      <c r="BO137" s="104"/>
      <c r="BP137" s="104"/>
      <c r="BQ137" s="104"/>
    </row>
    <row r="138" spans="2:69">
      <c r="B138" s="104"/>
      <c r="C138" s="155"/>
      <c r="D138" s="104"/>
      <c r="E138" s="104"/>
      <c r="F138" s="104"/>
      <c r="G138" s="104"/>
      <c r="H138" s="104"/>
      <c r="I138" s="104"/>
      <c r="J138" s="104"/>
      <c r="K138" s="104"/>
      <c r="L138" s="104"/>
      <c r="M138" s="147"/>
      <c r="N138" s="104"/>
      <c r="O138" s="104"/>
      <c r="P138" s="104"/>
      <c r="Q138" s="104"/>
      <c r="R138" s="104"/>
      <c r="S138" s="104"/>
      <c r="T138" s="104"/>
      <c r="U138" s="104"/>
      <c r="V138" s="104"/>
      <c r="W138" s="104"/>
      <c r="X138" s="104"/>
      <c r="Y138" s="104"/>
      <c r="Z138" s="104"/>
      <c r="AA138" s="104"/>
      <c r="AB138" s="10"/>
      <c r="AC138" s="104"/>
      <c r="AD138" s="10"/>
      <c r="AE138" s="147"/>
      <c r="AF138" s="104"/>
      <c r="AG138" s="104"/>
      <c r="AH138" s="104"/>
      <c r="AI138" s="104"/>
      <c r="AJ138" s="104"/>
      <c r="AK138" s="104"/>
      <c r="AL138" s="104"/>
      <c r="AM138" s="104"/>
      <c r="AN138" s="104"/>
      <c r="AO138" s="104"/>
      <c r="AP138" s="104"/>
      <c r="AQ138" s="104"/>
      <c r="AR138" s="104"/>
      <c r="AS138" s="104"/>
      <c r="AT138" s="104"/>
      <c r="AU138" s="104"/>
      <c r="AV138" s="104"/>
      <c r="AW138" s="104"/>
      <c r="AX138" s="104"/>
      <c r="AY138" s="104"/>
      <c r="AZ138" s="104"/>
      <c r="BA138" s="104"/>
      <c r="BB138" s="104"/>
      <c r="BC138" s="104"/>
      <c r="BD138" s="104"/>
      <c r="BE138" s="104"/>
      <c r="BF138" s="104"/>
      <c r="BG138" s="104"/>
      <c r="BH138" s="104"/>
      <c r="BI138" s="104"/>
      <c r="BJ138" s="104"/>
      <c r="BK138" s="104"/>
      <c r="BL138" s="104"/>
      <c r="BM138" s="104"/>
      <c r="BN138" s="104"/>
      <c r="BO138" s="104"/>
      <c r="BP138" s="104"/>
      <c r="BQ138" s="104"/>
    </row>
    <row r="139" spans="2:69">
      <c r="B139" s="104"/>
      <c r="C139" s="155"/>
      <c r="D139" s="104"/>
      <c r="E139" s="104"/>
      <c r="F139" s="104"/>
      <c r="G139" s="104"/>
      <c r="H139" s="104"/>
      <c r="I139" s="104"/>
      <c r="J139" s="104"/>
      <c r="K139" s="104"/>
      <c r="L139" s="104"/>
      <c r="M139" s="147"/>
      <c r="N139" s="104"/>
      <c r="O139" s="104"/>
      <c r="P139" s="104"/>
      <c r="Q139" s="104"/>
      <c r="R139" s="104"/>
      <c r="S139" s="104"/>
      <c r="T139" s="104"/>
      <c r="U139" s="104"/>
      <c r="V139" s="104"/>
      <c r="W139" s="104"/>
      <c r="X139" s="104"/>
      <c r="Y139" s="104"/>
      <c r="Z139" s="104"/>
      <c r="AA139" s="104"/>
      <c r="AB139" s="10"/>
      <c r="AC139" s="104"/>
      <c r="AD139" s="10"/>
      <c r="AE139" s="147"/>
      <c r="AF139" s="104"/>
      <c r="AG139" s="104"/>
      <c r="AH139" s="104"/>
      <c r="AI139" s="104"/>
      <c r="AJ139" s="104"/>
      <c r="AK139" s="104"/>
      <c r="AL139" s="104"/>
      <c r="AM139" s="104"/>
      <c r="AN139" s="104"/>
      <c r="AO139" s="104"/>
      <c r="AP139" s="104"/>
      <c r="AQ139" s="104"/>
      <c r="AR139" s="104"/>
      <c r="AS139" s="104"/>
      <c r="AT139" s="104"/>
      <c r="AU139" s="104"/>
      <c r="AV139" s="104"/>
      <c r="AW139" s="104"/>
      <c r="AX139" s="104"/>
      <c r="AY139" s="104"/>
      <c r="AZ139" s="104"/>
      <c r="BA139" s="104"/>
      <c r="BB139" s="104"/>
      <c r="BC139" s="104"/>
      <c r="BD139" s="104"/>
      <c r="BE139" s="104"/>
      <c r="BF139" s="104"/>
      <c r="BG139" s="104"/>
      <c r="BH139" s="104"/>
      <c r="BI139" s="104"/>
      <c r="BJ139" s="104"/>
      <c r="BK139" s="104"/>
      <c r="BL139" s="104"/>
      <c r="BM139" s="104"/>
      <c r="BN139" s="104"/>
      <c r="BO139" s="104"/>
      <c r="BP139" s="104"/>
      <c r="BQ139" s="104"/>
    </row>
    <row r="140" spans="2:69">
      <c r="B140" s="104"/>
      <c r="C140" s="155"/>
      <c r="D140" s="104"/>
      <c r="E140" s="104"/>
      <c r="F140" s="104"/>
      <c r="G140" s="104"/>
      <c r="H140" s="104"/>
      <c r="I140" s="104"/>
      <c r="J140" s="104"/>
      <c r="K140" s="104"/>
      <c r="L140" s="104"/>
      <c r="M140" s="147"/>
      <c r="N140" s="104"/>
      <c r="O140" s="104"/>
      <c r="P140" s="104"/>
      <c r="Q140" s="104"/>
      <c r="R140" s="104"/>
      <c r="S140" s="104"/>
      <c r="T140" s="104"/>
      <c r="U140" s="104"/>
      <c r="V140" s="104"/>
      <c r="W140" s="104"/>
      <c r="X140" s="104"/>
      <c r="Y140" s="104"/>
      <c r="Z140" s="104"/>
      <c r="AA140" s="104"/>
      <c r="AB140" s="10"/>
      <c r="AC140" s="104"/>
      <c r="AD140" s="10"/>
      <c r="AE140" s="147"/>
      <c r="AF140" s="104"/>
      <c r="AG140" s="104"/>
      <c r="AH140" s="104"/>
      <c r="AI140" s="104"/>
      <c r="AJ140" s="104"/>
      <c r="AK140" s="104"/>
      <c r="AL140" s="104"/>
      <c r="AM140" s="104"/>
      <c r="AN140" s="104"/>
      <c r="AO140" s="104"/>
      <c r="AP140" s="104"/>
      <c r="AQ140" s="104"/>
      <c r="AR140" s="104"/>
      <c r="AS140" s="104"/>
      <c r="AT140" s="104"/>
      <c r="AU140" s="104"/>
      <c r="AV140" s="104"/>
      <c r="AW140" s="104"/>
      <c r="AX140" s="104"/>
      <c r="AY140" s="104"/>
      <c r="AZ140" s="104"/>
      <c r="BA140" s="104"/>
      <c r="BB140" s="104"/>
      <c r="BC140" s="104"/>
      <c r="BD140" s="104"/>
      <c r="BE140" s="104"/>
      <c r="BF140" s="104"/>
      <c r="BG140" s="104"/>
      <c r="BH140" s="104"/>
      <c r="BI140" s="104"/>
      <c r="BJ140" s="104"/>
      <c r="BK140" s="104"/>
      <c r="BL140" s="104"/>
      <c r="BM140" s="104"/>
      <c r="BN140" s="104"/>
      <c r="BO140" s="104"/>
      <c r="BP140" s="104"/>
      <c r="BQ140" s="104"/>
    </row>
    <row r="141" spans="2:69">
      <c r="B141" s="104"/>
      <c r="C141" s="155"/>
      <c r="D141" s="104"/>
      <c r="E141" s="104"/>
      <c r="F141" s="104"/>
      <c r="G141" s="104"/>
      <c r="H141" s="104"/>
      <c r="I141" s="104"/>
      <c r="J141" s="104"/>
      <c r="K141" s="104"/>
      <c r="L141" s="104"/>
      <c r="M141" s="147"/>
      <c r="N141" s="104"/>
      <c r="O141" s="104"/>
      <c r="P141" s="104"/>
      <c r="Q141" s="104"/>
      <c r="R141" s="104"/>
      <c r="S141" s="104"/>
      <c r="T141" s="104"/>
      <c r="U141" s="104"/>
      <c r="V141" s="104"/>
      <c r="W141" s="104"/>
      <c r="X141" s="104"/>
      <c r="Y141" s="104"/>
      <c r="Z141" s="104"/>
      <c r="AA141" s="104"/>
      <c r="AB141" s="10"/>
      <c r="AC141" s="104"/>
      <c r="AD141" s="10"/>
      <c r="AE141" s="147"/>
      <c r="AF141" s="104"/>
      <c r="AG141" s="104"/>
      <c r="AH141" s="104"/>
      <c r="AI141" s="104"/>
      <c r="AJ141" s="104"/>
      <c r="AK141" s="104"/>
      <c r="AL141" s="104"/>
      <c r="AM141" s="104"/>
      <c r="AN141" s="104"/>
      <c r="AO141" s="104"/>
      <c r="AP141" s="104"/>
      <c r="AQ141" s="104"/>
      <c r="AR141" s="104"/>
      <c r="AS141" s="104"/>
      <c r="AT141" s="104"/>
      <c r="AU141" s="104"/>
      <c r="AV141" s="104"/>
      <c r="AW141" s="104"/>
      <c r="AX141" s="104"/>
      <c r="AY141" s="104"/>
      <c r="AZ141" s="104"/>
      <c r="BA141" s="104"/>
      <c r="BB141" s="104"/>
      <c r="BC141" s="104"/>
      <c r="BD141" s="104"/>
      <c r="BE141" s="104"/>
      <c r="BF141" s="104"/>
      <c r="BG141" s="104"/>
      <c r="BH141" s="104"/>
      <c r="BI141" s="104"/>
      <c r="BJ141" s="104"/>
      <c r="BK141" s="104"/>
      <c r="BL141" s="104"/>
      <c r="BM141" s="104"/>
      <c r="BN141" s="104"/>
      <c r="BO141" s="104"/>
      <c r="BP141" s="104"/>
      <c r="BQ141" s="104"/>
    </row>
    <row r="142" spans="2:69">
      <c r="B142" s="104"/>
      <c r="C142" s="155"/>
      <c r="D142" s="104"/>
      <c r="E142" s="104"/>
      <c r="F142" s="104"/>
      <c r="G142" s="104"/>
      <c r="H142" s="104"/>
      <c r="I142" s="104"/>
      <c r="J142" s="104"/>
      <c r="K142" s="104"/>
      <c r="L142" s="104"/>
      <c r="M142" s="147"/>
      <c r="N142" s="104"/>
      <c r="O142" s="104"/>
      <c r="P142" s="104"/>
      <c r="Q142" s="104"/>
      <c r="R142" s="104"/>
      <c r="S142" s="104"/>
      <c r="T142" s="104"/>
      <c r="U142" s="104"/>
      <c r="V142" s="104"/>
      <c r="W142" s="104"/>
      <c r="X142" s="104"/>
      <c r="Y142" s="104"/>
      <c r="Z142" s="104"/>
      <c r="AA142" s="104"/>
      <c r="AB142" s="10"/>
      <c r="AC142" s="104"/>
      <c r="AD142" s="10"/>
      <c r="AE142" s="147"/>
      <c r="AF142" s="104"/>
      <c r="AG142" s="104"/>
      <c r="AH142" s="104"/>
      <c r="AI142" s="104"/>
      <c r="AJ142" s="104"/>
      <c r="AK142" s="104"/>
      <c r="AL142" s="104"/>
      <c r="AM142" s="104"/>
      <c r="AN142" s="104"/>
      <c r="AO142" s="104"/>
      <c r="AP142" s="104"/>
      <c r="AQ142" s="104"/>
      <c r="AR142" s="104"/>
      <c r="AS142" s="104"/>
      <c r="AT142" s="104"/>
      <c r="AU142" s="104"/>
      <c r="AV142" s="104"/>
      <c r="AW142" s="104"/>
      <c r="AX142" s="104"/>
      <c r="AY142" s="104"/>
      <c r="AZ142" s="104"/>
      <c r="BA142" s="104"/>
      <c r="BB142" s="104"/>
      <c r="BC142" s="104"/>
      <c r="BD142" s="104"/>
      <c r="BE142" s="104"/>
      <c r="BF142" s="104"/>
      <c r="BG142" s="104"/>
      <c r="BH142" s="104"/>
      <c r="BI142" s="104"/>
      <c r="BJ142" s="104"/>
      <c r="BK142" s="104"/>
      <c r="BL142" s="104"/>
      <c r="BM142" s="104"/>
      <c r="BN142" s="104"/>
      <c r="BO142" s="104"/>
      <c r="BP142" s="104"/>
      <c r="BQ142" s="104"/>
    </row>
    <row r="143" spans="2:69">
      <c r="B143" s="104"/>
      <c r="C143" s="155"/>
      <c r="D143" s="104"/>
      <c r="E143" s="104"/>
      <c r="F143" s="104"/>
      <c r="G143" s="104"/>
      <c r="H143" s="104"/>
      <c r="I143" s="104"/>
      <c r="J143" s="104"/>
      <c r="K143" s="104"/>
      <c r="L143" s="104"/>
      <c r="M143" s="147"/>
      <c r="N143" s="104"/>
      <c r="O143" s="104"/>
      <c r="P143" s="104"/>
      <c r="Q143" s="104"/>
      <c r="R143" s="104"/>
      <c r="S143" s="104"/>
      <c r="T143" s="104"/>
      <c r="U143" s="104"/>
      <c r="V143" s="104"/>
      <c r="W143" s="104"/>
      <c r="X143" s="104"/>
      <c r="Y143" s="104"/>
      <c r="Z143" s="104"/>
      <c r="AA143" s="104"/>
      <c r="AB143" s="10"/>
      <c r="AC143" s="104"/>
      <c r="AD143" s="10"/>
      <c r="AE143" s="147"/>
      <c r="AF143" s="104"/>
      <c r="AG143" s="104"/>
      <c r="AH143" s="104"/>
      <c r="AI143" s="104"/>
      <c r="AJ143" s="104"/>
      <c r="AK143" s="104"/>
      <c r="AL143" s="104"/>
      <c r="AM143" s="104"/>
      <c r="AN143" s="104"/>
      <c r="AO143" s="104"/>
      <c r="AP143" s="104"/>
      <c r="AQ143" s="104"/>
      <c r="AR143" s="104"/>
      <c r="AS143" s="104"/>
      <c r="AT143" s="104"/>
      <c r="AU143" s="104"/>
      <c r="AV143" s="104"/>
      <c r="AW143" s="104"/>
      <c r="AX143" s="104"/>
      <c r="AY143" s="104"/>
      <c r="AZ143" s="104"/>
      <c r="BA143" s="104"/>
      <c r="BB143" s="104"/>
      <c r="BC143" s="104"/>
      <c r="BD143" s="104"/>
      <c r="BE143" s="104"/>
      <c r="BF143" s="104"/>
      <c r="BG143" s="104"/>
      <c r="BH143" s="104"/>
      <c r="BI143" s="104"/>
      <c r="BJ143" s="104"/>
      <c r="BK143" s="104"/>
      <c r="BL143" s="104"/>
      <c r="BM143" s="104"/>
      <c r="BN143" s="104"/>
      <c r="BO143" s="104"/>
      <c r="BP143" s="104"/>
      <c r="BQ143" s="104"/>
    </row>
    <row r="144" spans="2:69">
      <c r="B144" s="104"/>
      <c r="C144" s="155"/>
      <c r="D144" s="104"/>
      <c r="E144" s="104"/>
      <c r="F144" s="104"/>
      <c r="G144" s="104"/>
      <c r="H144" s="104"/>
      <c r="I144" s="104"/>
      <c r="J144" s="104"/>
      <c r="K144" s="104"/>
      <c r="L144" s="104"/>
      <c r="M144" s="147"/>
      <c r="N144" s="104"/>
      <c r="O144" s="104"/>
      <c r="P144" s="104"/>
      <c r="Q144" s="104"/>
      <c r="R144" s="104"/>
      <c r="S144" s="104"/>
      <c r="T144" s="104"/>
      <c r="U144" s="104"/>
      <c r="V144" s="104"/>
      <c r="W144" s="104"/>
      <c r="X144" s="104"/>
      <c r="Y144" s="104"/>
      <c r="Z144" s="104"/>
      <c r="AA144" s="104"/>
      <c r="AB144" s="10"/>
      <c r="AC144" s="104"/>
      <c r="AD144" s="10"/>
      <c r="AE144" s="147"/>
      <c r="AF144" s="104"/>
      <c r="AG144" s="104"/>
      <c r="AH144" s="104"/>
      <c r="AI144" s="104"/>
      <c r="AJ144" s="104"/>
      <c r="AK144" s="104"/>
      <c r="AL144" s="104"/>
      <c r="AM144" s="104"/>
      <c r="AN144" s="104"/>
      <c r="AO144" s="104"/>
      <c r="AP144" s="104"/>
      <c r="AQ144" s="104"/>
      <c r="AR144" s="104"/>
      <c r="AS144" s="104"/>
      <c r="AT144" s="104"/>
      <c r="AU144" s="104"/>
      <c r="AV144" s="104"/>
      <c r="AW144" s="104"/>
      <c r="AX144" s="104"/>
      <c r="AY144" s="104"/>
      <c r="AZ144" s="104"/>
      <c r="BA144" s="104"/>
      <c r="BB144" s="104"/>
      <c r="BC144" s="104"/>
      <c r="BD144" s="104"/>
      <c r="BE144" s="104"/>
      <c r="BF144" s="104"/>
      <c r="BG144" s="104"/>
      <c r="BH144" s="104"/>
      <c r="BI144" s="104"/>
      <c r="BJ144" s="104"/>
      <c r="BK144" s="104"/>
      <c r="BL144" s="104"/>
      <c r="BM144" s="104"/>
      <c r="BN144" s="104"/>
      <c r="BO144" s="104"/>
      <c r="BP144" s="104"/>
      <c r="BQ144" s="104"/>
    </row>
    <row r="145" spans="2:69">
      <c r="B145" s="104"/>
      <c r="C145" s="155"/>
      <c r="D145" s="104"/>
      <c r="E145" s="104"/>
      <c r="F145" s="104"/>
      <c r="G145" s="104"/>
      <c r="H145" s="104"/>
      <c r="I145" s="104"/>
      <c r="J145" s="104"/>
      <c r="K145" s="104"/>
      <c r="L145" s="104"/>
      <c r="M145" s="147"/>
      <c r="N145" s="104"/>
      <c r="O145" s="104"/>
      <c r="P145" s="104"/>
      <c r="Q145" s="104"/>
      <c r="R145" s="104"/>
      <c r="S145" s="104"/>
      <c r="T145" s="104"/>
      <c r="U145" s="104"/>
      <c r="V145" s="104"/>
      <c r="W145" s="104"/>
      <c r="X145" s="104"/>
      <c r="Y145" s="104"/>
      <c r="Z145" s="104"/>
      <c r="AA145" s="104"/>
      <c r="AB145" s="10"/>
      <c r="AC145" s="104"/>
      <c r="AD145" s="10"/>
      <c r="AE145" s="147"/>
      <c r="AF145" s="104"/>
      <c r="AG145" s="104"/>
      <c r="AH145" s="104"/>
      <c r="AI145" s="104"/>
      <c r="AJ145" s="104"/>
      <c r="AK145" s="104"/>
      <c r="AL145" s="104"/>
      <c r="AM145" s="104"/>
      <c r="AN145" s="104"/>
      <c r="AO145" s="104"/>
      <c r="AP145" s="104"/>
      <c r="AQ145" s="104"/>
      <c r="AR145" s="104"/>
      <c r="AS145" s="104"/>
      <c r="AT145" s="104"/>
      <c r="AU145" s="104"/>
      <c r="AV145" s="104"/>
      <c r="AW145" s="104"/>
      <c r="AX145" s="104"/>
      <c r="AY145" s="104"/>
      <c r="AZ145" s="104"/>
      <c r="BA145" s="104"/>
      <c r="BB145" s="104"/>
      <c r="BC145" s="104"/>
      <c r="BD145" s="104"/>
      <c r="BE145" s="104"/>
      <c r="BF145" s="104"/>
      <c r="BG145" s="104"/>
      <c r="BH145" s="104"/>
      <c r="BI145" s="104"/>
      <c r="BJ145" s="104"/>
      <c r="BK145" s="104"/>
      <c r="BL145" s="104"/>
      <c r="BM145" s="104"/>
      <c r="BN145" s="104"/>
      <c r="BO145" s="104"/>
      <c r="BP145" s="104"/>
      <c r="BQ145" s="104"/>
    </row>
    <row r="146" spans="2:69">
      <c r="B146" s="104"/>
      <c r="C146" s="155"/>
      <c r="D146" s="104"/>
      <c r="E146" s="104"/>
      <c r="F146" s="104"/>
      <c r="G146" s="104"/>
      <c r="H146" s="104"/>
      <c r="I146" s="104"/>
      <c r="J146" s="104"/>
      <c r="K146" s="104"/>
      <c r="L146" s="104"/>
      <c r="M146" s="147"/>
      <c r="N146" s="104"/>
      <c r="O146" s="104"/>
      <c r="P146" s="104"/>
      <c r="Q146" s="104"/>
      <c r="R146" s="104"/>
      <c r="S146" s="104"/>
      <c r="T146" s="104"/>
      <c r="U146" s="104"/>
      <c r="V146" s="104"/>
      <c r="W146" s="104"/>
      <c r="X146" s="104"/>
      <c r="Y146" s="104"/>
      <c r="Z146" s="104"/>
      <c r="AA146" s="104"/>
      <c r="AB146" s="10"/>
      <c r="AC146" s="104"/>
      <c r="AD146" s="10"/>
      <c r="AE146" s="147"/>
      <c r="AF146" s="104"/>
      <c r="AG146" s="104"/>
      <c r="AH146" s="104"/>
      <c r="AI146" s="104"/>
      <c r="AJ146" s="104"/>
      <c r="AK146" s="104"/>
      <c r="AL146" s="104"/>
      <c r="AM146" s="104"/>
      <c r="AN146" s="104"/>
      <c r="AO146" s="104"/>
      <c r="AP146" s="104"/>
      <c r="AQ146" s="104"/>
      <c r="AR146" s="104"/>
      <c r="AS146" s="104"/>
      <c r="AT146" s="104"/>
      <c r="AU146" s="104"/>
      <c r="AV146" s="104"/>
      <c r="AW146" s="104"/>
      <c r="AX146" s="104"/>
      <c r="AY146" s="104"/>
      <c r="AZ146" s="104"/>
      <c r="BA146" s="104"/>
      <c r="BB146" s="104"/>
      <c r="BC146" s="104"/>
      <c r="BD146" s="104"/>
      <c r="BE146" s="104"/>
      <c r="BF146" s="104"/>
      <c r="BG146" s="104"/>
      <c r="BH146" s="104"/>
      <c r="BI146" s="104"/>
      <c r="BJ146" s="104"/>
      <c r="BK146" s="104"/>
      <c r="BL146" s="104"/>
      <c r="BM146" s="104"/>
      <c r="BN146" s="104"/>
      <c r="BO146" s="104"/>
      <c r="BP146" s="104"/>
      <c r="BQ146" s="104"/>
    </row>
    <row r="147" spans="2:69">
      <c r="B147" s="104"/>
      <c r="C147" s="155"/>
      <c r="D147" s="104"/>
      <c r="E147" s="104"/>
      <c r="F147" s="104"/>
      <c r="G147" s="104"/>
      <c r="H147" s="104"/>
      <c r="I147" s="104"/>
      <c r="J147" s="104"/>
      <c r="K147" s="104"/>
      <c r="L147" s="104"/>
      <c r="M147" s="147"/>
      <c r="N147" s="104"/>
      <c r="O147" s="104"/>
      <c r="P147" s="104"/>
      <c r="Q147" s="104"/>
      <c r="R147" s="104"/>
      <c r="S147" s="104"/>
      <c r="T147" s="104"/>
      <c r="U147" s="104"/>
      <c r="V147" s="104"/>
      <c r="W147" s="104"/>
      <c r="X147" s="104"/>
      <c r="Y147" s="104"/>
      <c r="Z147" s="104"/>
      <c r="AA147" s="104"/>
      <c r="AB147" s="10"/>
      <c r="AC147" s="104"/>
      <c r="AD147" s="10"/>
      <c r="AE147" s="147"/>
      <c r="AF147" s="104"/>
      <c r="AG147" s="104"/>
      <c r="AH147" s="104"/>
      <c r="AI147" s="104"/>
      <c r="AJ147" s="104"/>
      <c r="AK147" s="104"/>
      <c r="AL147" s="104"/>
      <c r="AM147" s="104"/>
      <c r="AN147" s="104"/>
      <c r="AO147" s="104"/>
      <c r="AP147" s="104"/>
      <c r="AQ147" s="104"/>
      <c r="AR147" s="104"/>
      <c r="AS147" s="104"/>
      <c r="AT147" s="104"/>
      <c r="AU147" s="104"/>
      <c r="AV147" s="104"/>
      <c r="AW147" s="104"/>
      <c r="AX147" s="104"/>
      <c r="AY147" s="104"/>
      <c r="AZ147" s="104"/>
      <c r="BA147" s="104"/>
      <c r="BB147" s="104"/>
      <c r="BC147" s="104"/>
      <c r="BD147" s="104"/>
      <c r="BE147" s="104"/>
      <c r="BF147" s="104"/>
      <c r="BG147" s="104"/>
      <c r="BH147" s="104"/>
      <c r="BI147" s="104"/>
      <c r="BJ147" s="104"/>
      <c r="BK147" s="104"/>
      <c r="BL147" s="104"/>
      <c r="BM147" s="104"/>
      <c r="BN147" s="104"/>
      <c r="BO147" s="104"/>
      <c r="BP147" s="104"/>
      <c r="BQ147" s="104"/>
    </row>
    <row r="148" spans="2:69">
      <c r="B148" s="104"/>
      <c r="C148" s="155"/>
      <c r="D148" s="104"/>
      <c r="E148" s="104"/>
      <c r="F148" s="104"/>
      <c r="G148" s="104"/>
      <c r="H148" s="104"/>
      <c r="I148" s="104"/>
      <c r="J148" s="104"/>
      <c r="K148" s="104"/>
      <c r="L148" s="104"/>
      <c r="M148" s="147"/>
      <c r="N148" s="104"/>
      <c r="O148" s="104"/>
      <c r="P148" s="104"/>
      <c r="Q148" s="104"/>
      <c r="R148" s="104"/>
      <c r="S148" s="104"/>
      <c r="T148" s="104"/>
      <c r="U148" s="104"/>
      <c r="V148" s="104"/>
      <c r="W148" s="104"/>
      <c r="X148" s="104"/>
      <c r="Y148" s="104"/>
      <c r="Z148" s="104"/>
      <c r="AA148" s="104"/>
      <c r="AB148" s="10"/>
      <c r="AC148" s="104"/>
      <c r="AD148" s="10"/>
      <c r="AE148" s="147"/>
      <c r="AF148" s="104"/>
      <c r="AG148" s="104"/>
      <c r="AH148" s="104"/>
      <c r="AI148" s="104"/>
      <c r="AJ148" s="104"/>
      <c r="AK148" s="104"/>
      <c r="AL148" s="104"/>
      <c r="AM148" s="104"/>
      <c r="AN148" s="104"/>
      <c r="AO148" s="104"/>
      <c r="AP148" s="104"/>
      <c r="AQ148" s="104"/>
      <c r="AR148" s="104"/>
      <c r="AS148" s="104"/>
      <c r="AT148" s="104"/>
      <c r="AU148" s="104"/>
      <c r="AV148" s="104"/>
      <c r="AW148" s="104"/>
      <c r="AX148" s="104"/>
      <c r="AY148" s="104"/>
      <c r="AZ148" s="104"/>
      <c r="BA148" s="104"/>
      <c r="BB148" s="104"/>
      <c r="BC148" s="104"/>
      <c r="BD148" s="104"/>
      <c r="BE148" s="104"/>
      <c r="BF148" s="104"/>
      <c r="BG148" s="104"/>
      <c r="BH148" s="104"/>
      <c r="BI148" s="104"/>
      <c r="BJ148" s="104"/>
      <c r="BK148" s="104"/>
      <c r="BL148" s="104"/>
      <c r="BM148" s="104"/>
      <c r="BN148" s="104"/>
      <c r="BO148" s="104"/>
      <c r="BP148" s="104"/>
      <c r="BQ148" s="104"/>
    </row>
    <row r="149" spans="2:69">
      <c r="B149" s="104"/>
      <c r="C149" s="155"/>
      <c r="D149" s="104"/>
      <c r="E149" s="104"/>
      <c r="F149" s="104"/>
      <c r="G149" s="104"/>
      <c r="H149" s="104"/>
      <c r="I149" s="104"/>
      <c r="J149" s="104"/>
      <c r="K149" s="104"/>
      <c r="L149" s="104"/>
      <c r="M149" s="147"/>
      <c r="N149" s="104"/>
      <c r="O149" s="104"/>
      <c r="P149" s="104"/>
      <c r="Q149" s="104"/>
      <c r="R149" s="104"/>
      <c r="S149" s="104"/>
      <c r="T149" s="104"/>
      <c r="U149" s="104"/>
      <c r="V149" s="104"/>
      <c r="W149" s="104"/>
      <c r="X149" s="104"/>
      <c r="Y149" s="104"/>
      <c r="Z149" s="104"/>
      <c r="AA149" s="104"/>
      <c r="AB149" s="10"/>
      <c r="AC149" s="104"/>
      <c r="AD149" s="10"/>
      <c r="AE149" s="147"/>
      <c r="AF149" s="104"/>
      <c r="AG149" s="104"/>
      <c r="AH149" s="104"/>
      <c r="AI149" s="104"/>
      <c r="AJ149" s="104"/>
      <c r="AK149" s="104"/>
      <c r="AL149" s="104"/>
      <c r="AM149" s="104"/>
      <c r="AN149" s="104"/>
      <c r="AO149" s="104"/>
      <c r="AP149" s="104"/>
      <c r="AQ149" s="104"/>
      <c r="AR149" s="104"/>
      <c r="AS149" s="104"/>
      <c r="AT149" s="104"/>
      <c r="AU149" s="104"/>
      <c r="AV149" s="104"/>
      <c r="AW149" s="104"/>
      <c r="AX149" s="104"/>
      <c r="AY149" s="104"/>
      <c r="AZ149" s="104"/>
      <c r="BA149" s="104"/>
      <c r="BB149" s="104"/>
      <c r="BC149" s="104"/>
      <c r="BD149" s="104"/>
      <c r="BE149" s="104"/>
      <c r="BF149" s="104"/>
      <c r="BG149" s="104"/>
      <c r="BH149" s="104"/>
      <c r="BI149" s="104"/>
      <c r="BJ149" s="104"/>
      <c r="BK149" s="104"/>
      <c r="BL149" s="104"/>
      <c r="BM149" s="104"/>
      <c r="BN149" s="104"/>
      <c r="BO149" s="104"/>
      <c r="BP149" s="104"/>
      <c r="BQ149" s="104"/>
    </row>
    <row r="150" spans="2:69">
      <c r="B150" s="104"/>
      <c r="C150" s="155"/>
      <c r="D150" s="104"/>
      <c r="E150" s="104"/>
      <c r="F150" s="104"/>
      <c r="G150" s="104"/>
      <c r="H150" s="104"/>
      <c r="I150" s="104"/>
      <c r="J150" s="104"/>
      <c r="K150" s="104"/>
      <c r="L150" s="104"/>
      <c r="M150" s="147"/>
      <c r="N150" s="104"/>
      <c r="O150" s="104"/>
      <c r="P150" s="104"/>
      <c r="Q150" s="104"/>
      <c r="R150" s="104"/>
      <c r="S150" s="104"/>
      <c r="T150" s="104"/>
      <c r="U150" s="104"/>
      <c r="V150" s="104"/>
      <c r="W150" s="104"/>
      <c r="X150" s="104"/>
      <c r="Y150" s="104"/>
      <c r="Z150" s="104"/>
      <c r="AA150" s="104"/>
      <c r="AB150" s="10"/>
      <c r="AC150" s="104"/>
      <c r="AD150" s="10"/>
      <c r="AE150" s="147"/>
      <c r="AF150" s="104"/>
      <c r="AG150" s="104"/>
      <c r="AH150" s="104"/>
      <c r="AI150" s="104"/>
      <c r="AJ150" s="104"/>
      <c r="AK150" s="104"/>
      <c r="AL150" s="104"/>
      <c r="AM150" s="104"/>
      <c r="AN150" s="104"/>
      <c r="AO150" s="104"/>
      <c r="AP150" s="104"/>
      <c r="AQ150" s="104"/>
      <c r="AR150" s="104"/>
      <c r="AS150" s="104"/>
      <c r="AT150" s="104"/>
      <c r="AU150" s="104"/>
      <c r="AV150" s="104"/>
      <c r="AW150" s="104"/>
      <c r="AX150" s="104"/>
      <c r="AY150" s="104"/>
      <c r="AZ150" s="104"/>
      <c r="BA150" s="104"/>
      <c r="BB150" s="104"/>
      <c r="BC150" s="104"/>
      <c r="BD150" s="104"/>
      <c r="BE150" s="104"/>
      <c r="BF150" s="104"/>
      <c r="BG150" s="104"/>
      <c r="BH150" s="104"/>
      <c r="BI150" s="104"/>
      <c r="BJ150" s="104"/>
      <c r="BK150" s="104"/>
      <c r="BL150" s="104"/>
      <c r="BM150" s="104"/>
      <c r="BN150" s="104"/>
      <c r="BO150" s="104"/>
      <c r="BP150" s="104"/>
      <c r="BQ150" s="104"/>
    </row>
    <row r="151" spans="2:69">
      <c r="B151" s="104"/>
      <c r="C151" s="155"/>
      <c r="D151" s="104"/>
      <c r="E151" s="104"/>
      <c r="F151" s="104"/>
      <c r="G151" s="104"/>
      <c r="H151" s="104"/>
      <c r="I151" s="104"/>
      <c r="J151" s="104"/>
      <c r="K151" s="104"/>
      <c r="L151" s="104"/>
      <c r="M151" s="147"/>
      <c r="N151" s="104"/>
      <c r="O151" s="104"/>
      <c r="P151" s="104"/>
      <c r="Q151" s="104"/>
      <c r="R151" s="104"/>
      <c r="S151" s="104"/>
      <c r="T151" s="104"/>
      <c r="U151" s="104"/>
      <c r="V151" s="104"/>
      <c r="W151" s="104"/>
      <c r="X151" s="104"/>
      <c r="Y151" s="104"/>
      <c r="Z151" s="104"/>
      <c r="AA151" s="104"/>
      <c r="AB151" s="10"/>
      <c r="AC151" s="104"/>
      <c r="AD151" s="10"/>
      <c r="AE151" s="147"/>
      <c r="AF151" s="104"/>
      <c r="AG151" s="104"/>
      <c r="AH151" s="104"/>
      <c r="AI151" s="104"/>
      <c r="AJ151" s="104"/>
      <c r="AK151" s="104"/>
      <c r="AL151" s="104"/>
      <c r="AM151" s="104"/>
      <c r="AN151" s="104"/>
      <c r="AO151" s="104"/>
      <c r="AP151" s="104"/>
      <c r="AQ151" s="104"/>
      <c r="AR151" s="104"/>
      <c r="AS151" s="104"/>
      <c r="AT151" s="104"/>
      <c r="AU151" s="104"/>
      <c r="AV151" s="104"/>
      <c r="AW151" s="104"/>
      <c r="AX151" s="104"/>
      <c r="AY151" s="104"/>
      <c r="AZ151" s="104"/>
      <c r="BA151" s="104"/>
      <c r="BB151" s="104"/>
      <c r="BC151" s="104"/>
      <c r="BD151" s="104"/>
      <c r="BE151" s="104"/>
      <c r="BF151" s="104"/>
      <c r="BG151" s="104"/>
      <c r="BH151" s="104"/>
      <c r="BI151" s="104"/>
      <c r="BJ151" s="104"/>
      <c r="BK151" s="104"/>
      <c r="BL151" s="104"/>
      <c r="BM151" s="104"/>
      <c r="BN151" s="104"/>
      <c r="BO151" s="104"/>
      <c r="BP151" s="104"/>
      <c r="BQ151" s="104"/>
    </row>
    <row r="152" spans="2:69">
      <c r="B152" s="104"/>
      <c r="C152" s="155"/>
      <c r="D152" s="104"/>
      <c r="E152" s="104"/>
      <c r="F152" s="104"/>
      <c r="G152" s="104"/>
      <c r="H152" s="104"/>
      <c r="I152" s="104"/>
      <c r="J152" s="104"/>
      <c r="K152" s="104"/>
      <c r="L152" s="104"/>
      <c r="M152" s="147"/>
      <c r="N152" s="104"/>
      <c r="O152" s="104"/>
      <c r="P152" s="104"/>
      <c r="Q152" s="104"/>
      <c r="R152" s="104"/>
      <c r="S152" s="104"/>
      <c r="T152" s="104"/>
      <c r="U152" s="104"/>
      <c r="V152" s="104"/>
      <c r="W152" s="104"/>
      <c r="X152" s="104"/>
      <c r="Y152" s="104"/>
      <c r="Z152" s="104"/>
      <c r="AA152" s="104"/>
      <c r="AB152" s="10"/>
      <c r="AC152" s="104"/>
      <c r="AD152" s="10"/>
      <c r="AE152" s="147"/>
      <c r="AF152" s="104"/>
      <c r="AG152" s="104"/>
      <c r="AH152" s="104"/>
      <c r="AI152" s="104"/>
      <c r="AJ152" s="104"/>
      <c r="AK152" s="104"/>
      <c r="AL152" s="104"/>
      <c r="AM152" s="104"/>
      <c r="AN152" s="104"/>
      <c r="AO152" s="104"/>
      <c r="AP152" s="104"/>
      <c r="AQ152" s="104"/>
      <c r="AR152" s="104"/>
      <c r="AS152" s="104"/>
      <c r="AT152" s="104"/>
      <c r="AU152" s="104"/>
      <c r="AV152" s="104"/>
      <c r="AW152" s="104"/>
      <c r="AX152" s="104"/>
      <c r="AY152" s="104"/>
      <c r="AZ152" s="104"/>
      <c r="BA152" s="104"/>
      <c r="BB152" s="104"/>
      <c r="BC152" s="104"/>
      <c r="BD152" s="104"/>
      <c r="BE152" s="104"/>
      <c r="BF152" s="104"/>
      <c r="BG152" s="104"/>
      <c r="BH152" s="104"/>
      <c r="BI152" s="104"/>
      <c r="BJ152" s="104"/>
      <c r="BK152" s="104"/>
      <c r="BL152" s="104"/>
      <c r="BM152" s="104"/>
      <c r="BN152" s="104"/>
      <c r="BO152" s="104"/>
      <c r="BP152" s="104"/>
      <c r="BQ152" s="104"/>
    </row>
    <row r="153" spans="2:69">
      <c r="B153" s="104"/>
      <c r="C153" s="155"/>
      <c r="D153" s="104"/>
      <c r="E153" s="104"/>
      <c r="F153" s="104"/>
      <c r="G153" s="104"/>
      <c r="H153" s="104"/>
      <c r="I153" s="104"/>
      <c r="J153" s="104"/>
      <c r="K153" s="104"/>
      <c r="L153" s="104"/>
      <c r="M153" s="147"/>
      <c r="N153" s="104"/>
      <c r="O153" s="104"/>
      <c r="P153" s="104"/>
      <c r="Q153" s="104"/>
      <c r="R153" s="104"/>
      <c r="S153" s="104"/>
      <c r="T153" s="104"/>
      <c r="U153" s="104"/>
      <c r="V153" s="104"/>
      <c r="W153" s="104"/>
      <c r="X153" s="104"/>
      <c r="Y153" s="104"/>
      <c r="Z153" s="104"/>
      <c r="AA153" s="104"/>
      <c r="AB153" s="10"/>
      <c r="AC153" s="104"/>
      <c r="AD153" s="10"/>
      <c r="AE153" s="147"/>
      <c r="AF153" s="104"/>
      <c r="AG153" s="104"/>
      <c r="AH153" s="104"/>
      <c r="AI153" s="104"/>
      <c r="AJ153" s="104"/>
      <c r="AK153" s="104"/>
      <c r="AL153" s="104"/>
      <c r="AM153" s="104"/>
      <c r="AN153" s="104"/>
      <c r="AO153" s="104"/>
      <c r="AP153" s="104"/>
      <c r="AQ153" s="104"/>
      <c r="AR153" s="104"/>
      <c r="AS153" s="104"/>
      <c r="AT153" s="104"/>
      <c r="AU153" s="104"/>
      <c r="AV153" s="104"/>
      <c r="AW153" s="104"/>
      <c r="AX153" s="104"/>
      <c r="AY153" s="104"/>
      <c r="AZ153" s="104"/>
      <c r="BA153" s="104"/>
      <c r="BB153" s="104"/>
      <c r="BC153" s="104"/>
      <c r="BD153" s="104"/>
      <c r="BE153" s="104"/>
      <c r="BF153" s="104"/>
      <c r="BG153" s="104"/>
      <c r="BH153" s="104"/>
      <c r="BI153" s="104"/>
      <c r="BJ153" s="104"/>
      <c r="BK153" s="104"/>
      <c r="BL153" s="104"/>
      <c r="BM153" s="104"/>
      <c r="BN153" s="104"/>
      <c r="BO153" s="104"/>
      <c r="BP153" s="104"/>
      <c r="BQ153" s="104"/>
    </row>
    <row r="154" spans="2:69">
      <c r="B154" s="104"/>
      <c r="C154" s="155"/>
      <c r="D154" s="104"/>
      <c r="E154" s="104"/>
      <c r="F154" s="104"/>
      <c r="G154" s="104"/>
      <c r="H154" s="104"/>
      <c r="I154" s="104"/>
      <c r="J154" s="104"/>
      <c r="K154" s="104"/>
      <c r="L154" s="104"/>
      <c r="M154" s="147"/>
      <c r="N154" s="104"/>
      <c r="O154" s="104"/>
      <c r="P154" s="104"/>
      <c r="Q154" s="104"/>
      <c r="R154" s="104"/>
      <c r="S154" s="104"/>
      <c r="T154" s="104"/>
      <c r="U154" s="104"/>
      <c r="V154" s="104"/>
      <c r="W154" s="104"/>
      <c r="X154" s="104"/>
      <c r="Y154" s="104"/>
      <c r="Z154" s="104"/>
      <c r="AA154" s="104"/>
      <c r="AB154" s="10"/>
      <c r="AC154" s="104"/>
      <c r="AD154" s="10"/>
      <c r="AE154" s="147"/>
      <c r="AF154" s="104"/>
      <c r="AG154" s="104"/>
      <c r="AH154" s="104"/>
      <c r="AI154" s="104"/>
      <c r="AJ154" s="104"/>
      <c r="AK154" s="104"/>
      <c r="AL154" s="104"/>
      <c r="AM154" s="104"/>
      <c r="AN154" s="104"/>
      <c r="AO154" s="104"/>
      <c r="AP154" s="104"/>
      <c r="AQ154" s="104"/>
      <c r="AR154" s="104"/>
      <c r="AS154" s="104"/>
      <c r="AT154" s="104"/>
      <c r="AU154" s="104"/>
      <c r="AV154" s="104"/>
      <c r="AW154" s="104"/>
      <c r="AX154" s="104"/>
      <c r="AY154" s="104"/>
      <c r="AZ154" s="104"/>
      <c r="BA154" s="104"/>
      <c r="BB154" s="104"/>
      <c r="BC154" s="104"/>
      <c r="BD154" s="104"/>
      <c r="BE154" s="104"/>
      <c r="BF154" s="104"/>
      <c r="BG154" s="104"/>
      <c r="BH154" s="104"/>
      <c r="BI154" s="104"/>
      <c r="BJ154" s="104"/>
      <c r="BK154" s="104"/>
      <c r="BL154" s="104"/>
      <c r="BM154" s="104"/>
      <c r="BN154" s="104"/>
      <c r="BO154" s="104"/>
      <c r="BP154" s="104"/>
      <c r="BQ154" s="104"/>
    </row>
    <row r="155" spans="2:69">
      <c r="B155" s="104"/>
      <c r="C155" s="155"/>
      <c r="D155" s="104"/>
      <c r="E155" s="104"/>
      <c r="F155" s="104"/>
      <c r="G155" s="104"/>
      <c r="H155" s="104"/>
      <c r="I155" s="104"/>
      <c r="J155" s="104"/>
      <c r="K155" s="104"/>
      <c r="L155" s="104"/>
      <c r="M155" s="147"/>
      <c r="N155" s="104"/>
      <c r="O155" s="104"/>
      <c r="P155" s="104"/>
      <c r="Q155" s="104"/>
      <c r="R155" s="104"/>
      <c r="S155" s="104"/>
      <c r="T155" s="104"/>
      <c r="U155" s="104"/>
      <c r="V155" s="104"/>
      <c r="W155" s="104"/>
      <c r="X155" s="104"/>
      <c r="Y155" s="104"/>
      <c r="Z155" s="104"/>
      <c r="AA155" s="104"/>
      <c r="AB155" s="10"/>
      <c r="AC155" s="104"/>
      <c r="AD155" s="10"/>
      <c r="AE155" s="147"/>
      <c r="AF155" s="104"/>
      <c r="AG155" s="104"/>
      <c r="AH155" s="104"/>
      <c r="AI155" s="104"/>
      <c r="AJ155" s="104"/>
      <c r="AK155" s="104"/>
      <c r="AL155" s="104"/>
      <c r="AM155" s="104"/>
      <c r="AN155" s="104"/>
      <c r="AO155" s="104"/>
      <c r="AP155" s="104"/>
      <c r="AQ155" s="104"/>
      <c r="AR155" s="104"/>
      <c r="AS155" s="104"/>
      <c r="AT155" s="104"/>
      <c r="AU155" s="104"/>
      <c r="AV155" s="104"/>
      <c r="AW155" s="104"/>
      <c r="AX155" s="104"/>
      <c r="AY155" s="104"/>
      <c r="AZ155" s="104"/>
      <c r="BA155" s="104"/>
      <c r="BB155" s="104"/>
      <c r="BC155" s="104"/>
      <c r="BD155" s="104"/>
      <c r="BE155" s="104"/>
      <c r="BF155" s="104"/>
      <c r="BG155" s="104"/>
      <c r="BH155" s="104"/>
      <c r="BI155" s="104"/>
      <c r="BJ155" s="104"/>
      <c r="BK155" s="104"/>
      <c r="BL155" s="104"/>
      <c r="BM155" s="104"/>
      <c r="BN155" s="104"/>
      <c r="BO155" s="104"/>
      <c r="BP155" s="104"/>
      <c r="BQ155" s="104"/>
    </row>
    <row r="156" spans="2:69">
      <c r="B156" s="104"/>
      <c r="C156" s="155"/>
      <c r="D156" s="104"/>
      <c r="E156" s="104"/>
      <c r="F156" s="104"/>
      <c r="G156" s="104"/>
      <c r="H156" s="104"/>
      <c r="I156" s="104"/>
      <c r="J156" s="104"/>
      <c r="K156" s="104"/>
      <c r="L156" s="104"/>
      <c r="M156" s="147"/>
      <c r="N156" s="104"/>
      <c r="O156" s="104"/>
      <c r="P156" s="104"/>
      <c r="Q156" s="104"/>
      <c r="R156" s="104"/>
      <c r="S156" s="104"/>
      <c r="T156" s="104"/>
      <c r="U156" s="104"/>
      <c r="V156" s="104"/>
      <c r="W156" s="104"/>
      <c r="X156" s="104"/>
      <c r="Y156" s="104"/>
      <c r="Z156" s="104"/>
      <c r="AA156" s="104"/>
      <c r="AB156" s="10"/>
      <c r="AC156" s="104"/>
      <c r="AD156" s="10"/>
      <c r="AE156" s="147"/>
      <c r="AF156" s="104"/>
      <c r="AG156" s="104"/>
      <c r="AH156" s="104"/>
      <c r="AI156" s="104"/>
      <c r="AJ156" s="104"/>
      <c r="AK156" s="104"/>
      <c r="AL156" s="104"/>
      <c r="AM156" s="104"/>
      <c r="AN156" s="104"/>
      <c r="AO156" s="104"/>
      <c r="AP156" s="104"/>
      <c r="AQ156" s="104"/>
      <c r="AR156" s="104"/>
      <c r="AS156" s="104"/>
      <c r="AT156" s="104"/>
      <c r="AU156" s="104"/>
      <c r="AV156" s="104"/>
      <c r="AW156" s="104"/>
      <c r="AX156" s="104"/>
      <c r="AY156" s="104"/>
      <c r="AZ156" s="104"/>
      <c r="BA156" s="104"/>
      <c r="BB156" s="104"/>
      <c r="BC156" s="104"/>
      <c r="BD156" s="104"/>
      <c r="BE156" s="104"/>
      <c r="BF156" s="104"/>
      <c r="BG156" s="104"/>
      <c r="BH156" s="104"/>
      <c r="BI156" s="104"/>
      <c r="BJ156" s="104"/>
      <c r="BK156" s="104"/>
      <c r="BL156" s="104"/>
      <c r="BM156" s="104"/>
      <c r="BN156" s="104"/>
      <c r="BO156" s="104"/>
      <c r="BP156" s="104"/>
      <c r="BQ156" s="104"/>
    </row>
    <row r="157" spans="2:69">
      <c r="B157" s="104"/>
      <c r="C157" s="155"/>
      <c r="D157" s="104"/>
      <c r="E157" s="104"/>
      <c r="F157" s="104"/>
      <c r="G157" s="104"/>
      <c r="H157" s="104"/>
      <c r="I157" s="104"/>
      <c r="J157" s="104"/>
      <c r="K157" s="104"/>
      <c r="L157" s="104"/>
      <c r="M157" s="147"/>
      <c r="N157" s="104"/>
      <c r="O157" s="104"/>
      <c r="P157" s="104"/>
      <c r="Q157" s="104"/>
      <c r="R157" s="104"/>
      <c r="S157" s="104"/>
      <c r="T157" s="104"/>
      <c r="U157" s="104"/>
      <c r="V157" s="104"/>
      <c r="W157" s="104"/>
      <c r="X157" s="104"/>
      <c r="Y157" s="104"/>
      <c r="Z157" s="104"/>
      <c r="AA157" s="104"/>
      <c r="AB157" s="10"/>
      <c r="AC157" s="104"/>
      <c r="AD157" s="10"/>
      <c r="AE157" s="147"/>
      <c r="AF157" s="104"/>
      <c r="AG157" s="104"/>
      <c r="AH157" s="104"/>
      <c r="AI157" s="104"/>
      <c r="AJ157" s="104"/>
      <c r="AK157" s="104"/>
      <c r="AL157" s="104"/>
      <c r="AM157" s="104"/>
      <c r="AN157" s="104"/>
      <c r="AO157" s="104"/>
      <c r="AP157" s="104"/>
      <c r="AQ157" s="104"/>
      <c r="AR157" s="104"/>
      <c r="AS157" s="104"/>
      <c r="AT157" s="104"/>
      <c r="AU157" s="104"/>
      <c r="AV157" s="104"/>
      <c r="AW157" s="104"/>
      <c r="AX157" s="104"/>
      <c r="AY157" s="104"/>
      <c r="AZ157" s="104"/>
      <c r="BA157" s="104"/>
      <c r="BB157" s="104"/>
      <c r="BC157" s="104"/>
      <c r="BD157" s="104"/>
      <c r="BE157" s="104"/>
      <c r="BF157" s="104"/>
      <c r="BG157" s="104"/>
      <c r="BH157" s="104"/>
      <c r="BI157" s="104"/>
      <c r="BJ157" s="104"/>
      <c r="BK157" s="104"/>
      <c r="BL157" s="104"/>
      <c r="BM157" s="104"/>
      <c r="BN157" s="104"/>
      <c r="BO157" s="104"/>
      <c r="BP157" s="104"/>
      <c r="BQ157" s="104"/>
    </row>
    <row r="158" spans="2:69">
      <c r="B158" s="104"/>
      <c r="C158" s="155"/>
      <c r="D158" s="104"/>
      <c r="E158" s="104"/>
      <c r="F158" s="104"/>
      <c r="G158" s="104"/>
      <c r="H158" s="104"/>
      <c r="I158" s="104"/>
      <c r="J158" s="104"/>
      <c r="K158" s="104"/>
      <c r="L158" s="104"/>
      <c r="M158" s="147"/>
      <c r="N158" s="104"/>
      <c r="O158" s="104"/>
      <c r="P158" s="104"/>
      <c r="Q158" s="104"/>
      <c r="R158" s="104"/>
      <c r="S158" s="104"/>
      <c r="T158" s="104"/>
      <c r="U158" s="104"/>
      <c r="V158" s="104"/>
      <c r="W158" s="104"/>
      <c r="X158" s="104"/>
      <c r="Y158" s="104"/>
      <c r="Z158" s="104"/>
      <c r="AA158" s="104"/>
      <c r="AB158" s="10"/>
      <c r="AC158" s="104"/>
      <c r="AD158" s="10"/>
      <c r="AE158" s="147"/>
      <c r="AF158" s="104"/>
      <c r="AG158" s="104"/>
      <c r="AH158" s="104"/>
      <c r="AI158" s="104"/>
      <c r="AJ158" s="104"/>
      <c r="AK158" s="104"/>
      <c r="AL158" s="104"/>
      <c r="AM158" s="104"/>
      <c r="AN158" s="104"/>
      <c r="AO158" s="104"/>
      <c r="AP158" s="104"/>
      <c r="AQ158" s="104"/>
      <c r="AR158" s="104"/>
      <c r="AS158" s="104"/>
      <c r="AT158" s="104"/>
      <c r="AU158" s="104"/>
      <c r="AV158" s="104"/>
      <c r="AW158" s="104"/>
      <c r="AX158" s="104"/>
      <c r="AY158" s="104"/>
      <c r="AZ158" s="104"/>
      <c r="BA158" s="104"/>
      <c r="BB158" s="104"/>
      <c r="BC158" s="104"/>
      <c r="BD158" s="104"/>
      <c r="BE158" s="104"/>
      <c r="BF158" s="104"/>
      <c r="BG158" s="104"/>
      <c r="BH158" s="104"/>
      <c r="BI158" s="104"/>
      <c r="BJ158" s="104"/>
      <c r="BK158" s="104"/>
      <c r="BL158" s="104"/>
      <c r="BM158" s="104"/>
      <c r="BN158" s="104"/>
      <c r="BO158" s="104"/>
      <c r="BP158" s="104"/>
      <c r="BQ158" s="104"/>
    </row>
    <row r="159" spans="2:69">
      <c r="B159" s="104"/>
      <c r="C159" s="155"/>
      <c r="D159" s="104"/>
      <c r="E159" s="104"/>
      <c r="F159" s="104"/>
      <c r="G159" s="104"/>
      <c r="H159" s="104"/>
      <c r="I159" s="104"/>
      <c r="J159" s="104"/>
      <c r="K159" s="104"/>
      <c r="L159" s="104"/>
      <c r="M159" s="147"/>
      <c r="N159" s="104"/>
      <c r="O159" s="104"/>
      <c r="P159" s="104"/>
      <c r="Q159" s="104"/>
      <c r="R159" s="104"/>
      <c r="S159" s="104"/>
      <c r="T159" s="104"/>
      <c r="U159" s="104"/>
      <c r="V159" s="104"/>
      <c r="W159" s="104"/>
      <c r="X159" s="104"/>
      <c r="Y159" s="104"/>
      <c r="Z159" s="104"/>
      <c r="AA159" s="104"/>
      <c r="AB159" s="10"/>
      <c r="AC159" s="104"/>
      <c r="AD159" s="10"/>
      <c r="AE159" s="147"/>
      <c r="AF159" s="104"/>
      <c r="AG159" s="104"/>
      <c r="AH159" s="104"/>
      <c r="AI159" s="104"/>
      <c r="AJ159" s="104"/>
      <c r="AK159" s="104"/>
      <c r="AL159" s="104"/>
      <c r="AM159" s="104"/>
      <c r="AN159" s="104"/>
      <c r="AO159" s="104"/>
      <c r="AP159" s="104"/>
      <c r="AQ159" s="104"/>
      <c r="AR159" s="104"/>
      <c r="AS159" s="104"/>
      <c r="AT159" s="104"/>
      <c r="AU159" s="104"/>
      <c r="AV159" s="104"/>
      <c r="AW159" s="104"/>
      <c r="AX159" s="104"/>
      <c r="AY159" s="104"/>
      <c r="AZ159" s="104"/>
      <c r="BA159" s="104"/>
      <c r="BB159" s="104"/>
      <c r="BC159" s="104"/>
      <c r="BD159" s="104"/>
      <c r="BE159" s="104"/>
      <c r="BF159" s="104"/>
      <c r="BG159" s="104"/>
      <c r="BH159" s="104"/>
      <c r="BI159" s="104"/>
      <c r="BJ159" s="104"/>
      <c r="BK159" s="104"/>
      <c r="BL159" s="104"/>
      <c r="BM159" s="104"/>
      <c r="BN159" s="104"/>
      <c r="BO159" s="104"/>
      <c r="BP159" s="104"/>
      <c r="BQ159" s="104"/>
    </row>
    <row r="160" spans="2:69">
      <c r="B160" s="104"/>
      <c r="C160" s="155"/>
      <c r="D160" s="104"/>
      <c r="E160" s="104"/>
      <c r="F160" s="104"/>
      <c r="G160" s="104"/>
      <c r="H160" s="104"/>
      <c r="I160" s="104"/>
      <c r="J160" s="104"/>
      <c r="K160" s="104"/>
      <c r="L160" s="104"/>
      <c r="M160" s="147"/>
      <c r="N160" s="104"/>
      <c r="O160" s="104"/>
      <c r="P160" s="104"/>
      <c r="Q160" s="104"/>
      <c r="R160" s="104"/>
      <c r="S160" s="104"/>
      <c r="T160" s="104"/>
      <c r="U160" s="104"/>
      <c r="V160" s="104"/>
      <c r="W160" s="104"/>
      <c r="X160" s="104"/>
      <c r="Y160" s="104"/>
      <c r="Z160" s="104"/>
      <c r="AA160" s="104"/>
      <c r="AB160" s="10"/>
      <c r="AC160" s="104"/>
      <c r="AD160" s="10"/>
      <c r="AE160" s="147"/>
      <c r="AF160" s="104"/>
      <c r="AG160" s="104"/>
      <c r="AH160" s="104"/>
      <c r="AI160" s="104"/>
      <c r="AJ160" s="104"/>
      <c r="AK160" s="104"/>
      <c r="AL160" s="104"/>
      <c r="AM160" s="104"/>
      <c r="AN160" s="104"/>
      <c r="AO160" s="104"/>
      <c r="AP160" s="104"/>
      <c r="AQ160" s="104"/>
      <c r="AR160" s="104"/>
      <c r="AS160" s="104"/>
      <c r="AT160" s="104"/>
      <c r="AU160" s="104"/>
      <c r="AV160" s="104"/>
      <c r="AW160" s="104"/>
      <c r="AX160" s="104"/>
      <c r="AY160" s="104"/>
      <c r="AZ160" s="104"/>
      <c r="BA160" s="104"/>
      <c r="BB160" s="104"/>
      <c r="BC160" s="104"/>
      <c r="BD160" s="104"/>
      <c r="BE160" s="104"/>
      <c r="BF160" s="104"/>
      <c r="BG160" s="104"/>
      <c r="BH160" s="104"/>
      <c r="BI160" s="104"/>
      <c r="BJ160" s="104"/>
      <c r="BK160" s="104"/>
      <c r="BL160" s="104"/>
      <c r="BM160" s="104"/>
      <c r="BN160" s="104"/>
      <c r="BO160" s="104"/>
      <c r="BP160" s="104"/>
      <c r="BQ160" s="104"/>
    </row>
    <row r="161" spans="2:69">
      <c r="B161" s="104"/>
      <c r="C161" s="155"/>
      <c r="D161" s="104"/>
      <c r="E161" s="104"/>
      <c r="F161" s="104"/>
      <c r="G161" s="104"/>
      <c r="H161" s="104"/>
      <c r="I161" s="104"/>
      <c r="J161" s="104"/>
      <c r="K161" s="104"/>
      <c r="L161" s="104"/>
      <c r="M161" s="147"/>
      <c r="N161" s="104"/>
      <c r="O161" s="104"/>
      <c r="P161" s="104"/>
      <c r="Q161" s="104"/>
      <c r="R161" s="104"/>
      <c r="S161" s="104"/>
      <c r="T161" s="104"/>
      <c r="U161" s="104"/>
      <c r="V161" s="104"/>
      <c r="W161" s="104"/>
      <c r="X161" s="104"/>
      <c r="Y161" s="104"/>
      <c r="Z161" s="104"/>
      <c r="AA161" s="104"/>
      <c r="AB161" s="10"/>
      <c r="AC161" s="104"/>
      <c r="AD161" s="10"/>
      <c r="AE161" s="147"/>
      <c r="AF161" s="104"/>
      <c r="AG161" s="104"/>
      <c r="AH161" s="104"/>
      <c r="AI161" s="104"/>
      <c r="AJ161" s="104"/>
      <c r="AK161" s="104"/>
      <c r="AL161" s="104"/>
      <c r="AM161" s="104"/>
      <c r="AN161" s="104"/>
      <c r="AO161" s="104"/>
      <c r="AP161" s="104"/>
      <c r="AQ161" s="104"/>
      <c r="AR161" s="104"/>
      <c r="AS161" s="104"/>
      <c r="AT161" s="104"/>
      <c r="AU161" s="104"/>
      <c r="AV161" s="104"/>
      <c r="AW161" s="104"/>
      <c r="AX161" s="104"/>
      <c r="AY161" s="104"/>
      <c r="AZ161" s="104"/>
      <c r="BA161" s="104"/>
      <c r="BB161" s="104"/>
      <c r="BC161" s="104"/>
      <c r="BD161" s="104"/>
      <c r="BE161" s="104"/>
      <c r="BF161" s="104"/>
      <c r="BG161" s="104"/>
      <c r="BH161" s="104"/>
      <c r="BI161" s="104"/>
      <c r="BJ161" s="104"/>
      <c r="BK161" s="104"/>
      <c r="BL161" s="104"/>
      <c r="BM161" s="104"/>
      <c r="BN161" s="104"/>
      <c r="BO161" s="104"/>
      <c r="BP161" s="104"/>
      <c r="BQ161" s="104"/>
    </row>
    <row r="162" spans="2:69">
      <c r="B162" s="104"/>
      <c r="C162" s="155"/>
      <c r="D162" s="104"/>
      <c r="E162" s="104"/>
      <c r="F162" s="104"/>
      <c r="G162" s="104"/>
      <c r="H162" s="104"/>
      <c r="I162" s="104"/>
      <c r="J162" s="104"/>
      <c r="K162" s="104"/>
      <c r="L162" s="104"/>
      <c r="M162" s="147"/>
      <c r="N162" s="104"/>
      <c r="O162" s="104"/>
      <c r="P162" s="104"/>
      <c r="Q162" s="104"/>
      <c r="R162" s="104"/>
      <c r="S162" s="104"/>
      <c r="T162" s="104"/>
      <c r="U162" s="104"/>
      <c r="V162" s="104"/>
      <c r="W162" s="104"/>
      <c r="X162" s="104"/>
      <c r="Y162" s="104"/>
      <c r="Z162" s="104"/>
      <c r="AA162" s="104"/>
      <c r="AB162" s="10"/>
      <c r="AC162" s="104"/>
      <c r="AD162" s="10"/>
      <c r="AE162" s="147"/>
      <c r="AF162" s="104"/>
      <c r="AG162" s="104"/>
      <c r="AH162" s="104"/>
      <c r="AI162" s="104"/>
      <c r="AJ162" s="104"/>
      <c r="AK162" s="104"/>
      <c r="AL162" s="104"/>
      <c r="AM162" s="104"/>
      <c r="AN162" s="104"/>
      <c r="AO162" s="104"/>
      <c r="AP162" s="104"/>
      <c r="AQ162" s="104"/>
      <c r="AR162" s="104"/>
      <c r="AS162" s="104"/>
      <c r="AT162" s="104"/>
      <c r="AU162" s="104"/>
      <c r="AV162" s="104"/>
      <c r="AW162" s="104"/>
      <c r="AX162" s="104"/>
      <c r="AY162" s="104"/>
      <c r="AZ162" s="104"/>
      <c r="BA162" s="104"/>
      <c r="BB162" s="104"/>
      <c r="BC162" s="104"/>
      <c r="BD162" s="104"/>
      <c r="BE162" s="104"/>
      <c r="BF162" s="104"/>
      <c r="BG162" s="104"/>
      <c r="BH162" s="104"/>
      <c r="BI162" s="104"/>
      <c r="BJ162" s="104"/>
      <c r="BK162" s="104"/>
      <c r="BL162" s="104"/>
      <c r="BM162" s="104"/>
      <c r="BN162" s="104"/>
      <c r="BO162" s="104"/>
      <c r="BP162" s="104"/>
      <c r="BQ162" s="104"/>
    </row>
    <row r="163" spans="2:69">
      <c r="B163" s="104"/>
      <c r="C163" s="155"/>
      <c r="D163" s="104"/>
      <c r="E163" s="104"/>
      <c r="F163" s="104"/>
      <c r="G163" s="104"/>
      <c r="H163" s="104"/>
      <c r="I163" s="104"/>
      <c r="J163" s="104"/>
      <c r="K163" s="104"/>
      <c r="L163" s="104"/>
      <c r="M163" s="147"/>
      <c r="N163" s="104"/>
      <c r="O163" s="104"/>
      <c r="P163" s="104"/>
      <c r="Q163" s="104"/>
      <c r="R163" s="104"/>
      <c r="S163" s="104"/>
      <c r="T163" s="104"/>
      <c r="U163" s="104"/>
      <c r="V163" s="104"/>
      <c r="W163" s="104"/>
      <c r="X163" s="104"/>
      <c r="Y163" s="104"/>
      <c r="Z163" s="104"/>
      <c r="AA163" s="104"/>
      <c r="AB163" s="10"/>
      <c r="AC163" s="104"/>
      <c r="AD163" s="10"/>
      <c r="AE163" s="147"/>
      <c r="AF163" s="104"/>
      <c r="AG163" s="104"/>
      <c r="AH163" s="104"/>
      <c r="AI163" s="104"/>
      <c r="AJ163" s="104"/>
      <c r="AK163" s="104"/>
      <c r="AL163" s="104"/>
      <c r="AM163" s="104"/>
      <c r="AN163" s="104"/>
      <c r="AO163" s="104"/>
      <c r="AP163" s="104"/>
      <c r="AQ163" s="104"/>
      <c r="AR163" s="104"/>
      <c r="AS163" s="104"/>
      <c r="AT163" s="104"/>
      <c r="AU163" s="104"/>
      <c r="AV163" s="104"/>
      <c r="AW163" s="104"/>
      <c r="AX163" s="104"/>
      <c r="AY163" s="104"/>
      <c r="AZ163" s="104"/>
      <c r="BA163" s="104"/>
      <c r="BB163" s="104"/>
      <c r="BC163" s="104"/>
      <c r="BD163" s="104"/>
      <c r="BE163" s="104"/>
      <c r="BF163" s="104"/>
      <c r="BG163" s="104"/>
      <c r="BH163" s="104"/>
      <c r="BI163" s="104"/>
      <c r="BJ163" s="104"/>
      <c r="BK163" s="104"/>
      <c r="BL163" s="104"/>
      <c r="BM163" s="104"/>
      <c r="BN163" s="104"/>
      <c r="BO163" s="104"/>
      <c r="BP163" s="104"/>
      <c r="BQ163" s="104"/>
    </row>
    <row r="164" spans="2:69">
      <c r="B164" s="104"/>
      <c r="C164" s="155"/>
      <c r="D164" s="104"/>
      <c r="E164" s="104"/>
      <c r="F164" s="104"/>
      <c r="G164" s="104"/>
      <c r="H164" s="104"/>
      <c r="I164" s="104"/>
      <c r="J164" s="104"/>
      <c r="K164" s="104"/>
      <c r="L164" s="104"/>
      <c r="M164" s="147"/>
      <c r="N164" s="104"/>
      <c r="O164" s="104"/>
      <c r="P164" s="104"/>
      <c r="Q164" s="104"/>
      <c r="R164" s="104"/>
      <c r="S164" s="104"/>
      <c r="T164" s="104"/>
      <c r="U164" s="104"/>
      <c r="V164" s="104"/>
      <c r="W164" s="104"/>
      <c r="X164" s="104"/>
      <c r="Y164" s="104"/>
      <c r="Z164" s="104"/>
      <c r="AA164" s="104"/>
      <c r="AB164" s="10"/>
      <c r="AC164" s="104"/>
      <c r="AD164" s="10"/>
      <c r="AE164" s="147"/>
      <c r="AF164" s="104"/>
      <c r="AG164" s="104"/>
      <c r="AH164" s="104"/>
      <c r="AI164" s="104"/>
      <c r="AJ164" s="104"/>
      <c r="AK164" s="104"/>
      <c r="AL164" s="104"/>
      <c r="AM164" s="104"/>
      <c r="AN164" s="104"/>
      <c r="AO164" s="104"/>
      <c r="AP164" s="104"/>
      <c r="AQ164" s="104"/>
      <c r="AR164" s="104"/>
      <c r="AS164" s="104"/>
      <c r="AT164" s="104"/>
      <c r="AU164" s="104"/>
      <c r="AV164" s="104"/>
      <c r="AW164" s="104"/>
      <c r="AX164" s="104"/>
      <c r="AY164" s="104"/>
      <c r="AZ164" s="104"/>
      <c r="BA164" s="104"/>
      <c r="BB164" s="104"/>
      <c r="BC164" s="104"/>
      <c r="BD164" s="104"/>
      <c r="BE164" s="104"/>
      <c r="BF164" s="104"/>
      <c r="BG164" s="104"/>
      <c r="BH164" s="104"/>
      <c r="BI164" s="104"/>
      <c r="BJ164" s="104"/>
      <c r="BK164" s="104"/>
      <c r="BL164" s="104"/>
      <c r="BM164" s="104"/>
      <c r="BN164" s="104"/>
      <c r="BO164" s="104"/>
      <c r="BP164" s="104"/>
      <c r="BQ164" s="104"/>
    </row>
    <row r="165" spans="2:69">
      <c r="B165" s="104"/>
      <c r="C165" s="155"/>
      <c r="D165" s="104"/>
      <c r="E165" s="104"/>
      <c r="F165" s="104"/>
      <c r="G165" s="104"/>
      <c r="H165" s="104"/>
      <c r="I165" s="104"/>
      <c r="J165" s="104"/>
      <c r="K165" s="104"/>
      <c r="L165" s="104"/>
      <c r="M165" s="147"/>
      <c r="N165" s="104"/>
      <c r="O165" s="104"/>
      <c r="P165" s="104"/>
      <c r="Q165" s="104"/>
      <c r="R165" s="104"/>
      <c r="S165" s="104"/>
      <c r="T165" s="104"/>
      <c r="U165" s="104"/>
      <c r="V165" s="104"/>
      <c r="W165" s="104"/>
      <c r="X165" s="104"/>
      <c r="Y165" s="104"/>
      <c r="Z165" s="104"/>
      <c r="AA165" s="104"/>
      <c r="AB165" s="10"/>
      <c r="AC165" s="104"/>
      <c r="AD165" s="10"/>
      <c r="AE165" s="147"/>
      <c r="AF165" s="104"/>
      <c r="AG165" s="104"/>
      <c r="AH165" s="104"/>
      <c r="AI165" s="104"/>
      <c r="AJ165" s="104"/>
      <c r="AK165" s="104"/>
      <c r="AL165" s="104"/>
      <c r="AM165" s="104"/>
      <c r="AN165" s="104"/>
      <c r="AO165" s="104"/>
      <c r="AP165" s="104"/>
      <c r="AQ165" s="104"/>
      <c r="AR165" s="104"/>
      <c r="AS165" s="104"/>
      <c r="AT165" s="104"/>
      <c r="AU165" s="104"/>
      <c r="AV165" s="104"/>
      <c r="AW165" s="104"/>
      <c r="AX165" s="104"/>
      <c r="AY165" s="104"/>
      <c r="AZ165" s="104"/>
      <c r="BA165" s="104"/>
      <c r="BB165" s="104"/>
      <c r="BC165" s="104"/>
      <c r="BD165" s="104"/>
      <c r="BE165" s="104"/>
      <c r="BF165" s="104"/>
      <c r="BG165" s="104"/>
      <c r="BH165" s="104"/>
      <c r="BI165" s="104"/>
      <c r="BJ165" s="104"/>
      <c r="BK165" s="104"/>
      <c r="BL165" s="104"/>
      <c r="BM165" s="104"/>
      <c r="BN165" s="104"/>
      <c r="BO165" s="104"/>
      <c r="BP165" s="104"/>
      <c r="BQ165" s="104"/>
    </row>
    <row r="166" spans="2:69">
      <c r="B166" s="104"/>
      <c r="C166" s="155"/>
      <c r="D166" s="104"/>
      <c r="E166" s="104"/>
      <c r="F166" s="104"/>
      <c r="G166" s="104"/>
      <c r="H166" s="104"/>
      <c r="I166" s="104"/>
      <c r="J166" s="104"/>
      <c r="K166" s="104"/>
      <c r="L166" s="104"/>
      <c r="M166" s="147"/>
      <c r="N166" s="104"/>
      <c r="O166" s="104"/>
      <c r="P166" s="104"/>
      <c r="Q166" s="104"/>
      <c r="R166" s="104"/>
      <c r="S166" s="104"/>
      <c r="T166" s="104"/>
      <c r="U166" s="104"/>
      <c r="V166" s="104"/>
      <c r="W166" s="104"/>
      <c r="X166" s="104"/>
      <c r="Y166" s="104"/>
      <c r="Z166" s="104"/>
      <c r="AA166" s="104"/>
      <c r="AB166" s="10"/>
      <c r="AC166" s="104"/>
      <c r="AD166" s="10"/>
      <c r="AE166" s="147"/>
      <c r="AF166" s="104"/>
      <c r="AG166" s="104"/>
      <c r="AH166" s="104"/>
      <c r="AI166" s="104"/>
      <c r="AJ166" s="104"/>
      <c r="AK166" s="104"/>
      <c r="AL166" s="104"/>
      <c r="AM166" s="104"/>
      <c r="AN166" s="104"/>
      <c r="AO166" s="104"/>
      <c r="AP166" s="104"/>
      <c r="AQ166" s="104"/>
      <c r="AR166" s="104"/>
      <c r="AS166" s="104"/>
      <c r="AT166" s="104"/>
      <c r="AU166" s="104"/>
      <c r="AV166" s="104"/>
      <c r="AW166" s="104"/>
      <c r="AX166" s="104"/>
      <c r="AY166" s="104"/>
      <c r="AZ166" s="104"/>
      <c r="BA166" s="104"/>
      <c r="BB166" s="104"/>
      <c r="BC166" s="104"/>
      <c r="BD166" s="104"/>
      <c r="BE166" s="104"/>
      <c r="BF166" s="104"/>
      <c r="BG166" s="104"/>
      <c r="BH166" s="104"/>
      <c r="BI166" s="104"/>
      <c r="BJ166" s="104"/>
      <c r="BK166" s="104"/>
      <c r="BL166" s="104"/>
      <c r="BM166" s="104"/>
      <c r="BN166" s="104"/>
      <c r="BO166" s="104"/>
      <c r="BP166" s="104"/>
      <c r="BQ166" s="104"/>
    </row>
    <row r="167" spans="2:69">
      <c r="B167" s="104"/>
      <c r="C167" s="155"/>
      <c r="D167" s="104"/>
      <c r="E167" s="104"/>
      <c r="F167" s="104"/>
      <c r="G167" s="104"/>
      <c r="H167" s="104"/>
      <c r="I167" s="104"/>
      <c r="J167" s="104"/>
      <c r="K167" s="104"/>
      <c r="L167" s="104"/>
      <c r="M167" s="147"/>
      <c r="N167" s="104"/>
      <c r="O167" s="104"/>
      <c r="P167" s="104"/>
      <c r="Q167" s="104"/>
      <c r="R167" s="104"/>
      <c r="S167" s="104"/>
      <c r="T167" s="104"/>
      <c r="U167" s="104"/>
      <c r="V167" s="104"/>
      <c r="W167" s="104"/>
      <c r="X167" s="104"/>
      <c r="Y167" s="104"/>
      <c r="Z167" s="104"/>
      <c r="AA167" s="104"/>
      <c r="AB167" s="10"/>
      <c r="AC167" s="104"/>
      <c r="AD167" s="10"/>
      <c r="AE167" s="147"/>
      <c r="AF167" s="104"/>
      <c r="AG167" s="104"/>
      <c r="AH167" s="104"/>
      <c r="AI167" s="104"/>
      <c r="AJ167" s="104"/>
      <c r="AK167" s="104"/>
      <c r="AL167" s="104"/>
      <c r="AM167" s="104"/>
      <c r="AN167" s="104"/>
      <c r="AO167" s="104"/>
      <c r="AP167" s="104"/>
      <c r="AQ167" s="104"/>
      <c r="AR167" s="104"/>
      <c r="AS167" s="104"/>
      <c r="AT167" s="104"/>
      <c r="AU167" s="104"/>
      <c r="AV167" s="104"/>
      <c r="AW167" s="104"/>
      <c r="AX167" s="104"/>
      <c r="AY167" s="104"/>
      <c r="AZ167" s="104"/>
      <c r="BA167" s="104"/>
      <c r="BB167" s="104"/>
      <c r="BC167" s="104"/>
      <c r="BD167" s="104"/>
      <c r="BE167" s="104"/>
      <c r="BF167" s="104"/>
      <c r="BG167" s="104"/>
      <c r="BH167" s="104"/>
      <c r="BI167" s="104"/>
      <c r="BJ167" s="104"/>
      <c r="BK167" s="104"/>
      <c r="BL167" s="104"/>
      <c r="BM167" s="104"/>
      <c r="BN167" s="104"/>
      <c r="BO167" s="104"/>
      <c r="BP167" s="104"/>
      <c r="BQ167" s="104"/>
    </row>
    <row r="168" spans="2:69">
      <c r="B168" s="104"/>
      <c r="C168" s="155"/>
      <c r="D168" s="104"/>
      <c r="E168" s="104"/>
      <c r="F168" s="104"/>
      <c r="G168" s="104"/>
      <c r="H168" s="104"/>
      <c r="I168" s="104"/>
      <c r="J168" s="104"/>
      <c r="K168" s="104"/>
      <c r="L168" s="104"/>
      <c r="M168" s="147"/>
      <c r="N168" s="104"/>
      <c r="O168" s="104"/>
      <c r="P168" s="104"/>
      <c r="Q168" s="104"/>
      <c r="R168" s="104"/>
      <c r="S168" s="104"/>
      <c r="T168" s="104"/>
      <c r="U168" s="104"/>
      <c r="V168" s="104"/>
      <c r="W168" s="104"/>
      <c r="X168" s="104"/>
      <c r="Y168" s="104"/>
      <c r="Z168" s="104"/>
      <c r="AA168" s="104"/>
      <c r="AB168" s="10"/>
      <c r="AC168" s="104"/>
      <c r="AD168" s="10"/>
      <c r="AE168" s="147"/>
      <c r="AF168" s="104"/>
      <c r="AG168" s="104"/>
      <c r="AH168" s="104"/>
      <c r="AI168" s="104"/>
      <c r="AJ168" s="104"/>
      <c r="AK168" s="104"/>
      <c r="AL168" s="104"/>
      <c r="AM168" s="104"/>
      <c r="AN168" s="104"/>
      <c r="AO168" s="104"/>
      <c r="AP168" s="104"/>
      <c r="AQ168" s="104"/>
      <c r="AR168" s="104"/>
      <c r="AS168" s="104"/>
      <c r="AT168" s="104"/>
      <c r="AU168" s="104"/>
      <c r="AV168" s="104"/>
      <c r="AW168" s="104"/>
      <c r="AX168" s="104"/>
      <c r="AY168" s="104"/>
      <c r="AZ168" s="104"/>
      <c r="BA168" s="104"/>
      <c r="BB168" s="104"/>
      <c r="BC168" s="104"/>
      <c r="BD168" s="104"/>
      <c r="BE168" s="104"/>
      <c r="BF168" s="104"/>
      <c r="BG168" s="104"/>
      <c r="BH168" s="104"/>
      <c r="BI168" s="104"/>
      <c r="BJ168" s="104"/>
      <c r="BK168" s="104"/>
      <c r="BL168" s="104"/>
      <c r="BM168" s="104"/>
      <c r="BN168" s="104"/>
      <c r="BO168" s="104"/>
      <c r="BP168" s="104"/>
      <c r="BQ168" s="104"/>
    </row>
    <row r="169" spans="2:69">
      <c r="B169" s="104"/>
      <c r="C169" s="155"/>
      <c r="D169" s="104"/>
      <c r="E169" s="104"/>
      <c r="F169" s="104"/>
      <c r="G169" s="104"/>
      <c r="H169" s="104"/>
      <c r="I169" s="104"/>
      <c r="J169" s="104"/>
      <c r="K169" s="104"/>
      <c r="L169" s="104"/>
      <c r="M169" s="147"/>
      <c r="N169" s="104"/>
      <c r="O169" s="104"/>
      <c r="P169" s="104"/>
      <c r="Q169" s="104"/>
      <c r="R169" s="104"/>
      <c r="S169" s="104"/>
      <c r="T169" s="104"/>
      <c r="U169" s="104"/>
      <c r="V169" s="104"/>
      <c r="W169" s="104"/>
      <c r="X169" s="104"/>
      <c r="Y169" s="104"/>
      <c r="Z169" s="104"/>
      <c r="AA169" s="104"/>
      <c r="AB169" s="10"/>
      <c r="AC169" s="104"/>
      <c r="AD169" s="10"/>
      <c r="AE169" s="147"/>
      <c r="AF169" s="104"/>
      <c r="AG169" s="104"/>
      <c r="AH169" s="104"/>
      <c r="AI169" s="104"/>
      <c r="AJ169" s="104"/>
      <c r="AK169" s="104"/>
      <c r="AL169" s="104"/>
      <c r="AM169" s="104"/>
      <c r="AN169" s="104"/>
      <c r="AO169" s="104"/>
      <c r="AP169" s="104"/>
      <c r="AQ169" s="104"/>
      <c r="AR169" s="104"/>
      <c r="AS169" s="104"/>
      <c r="AT169" s="104"/>
      <c r="AU169" s="104"/>
      <c r="AV169" s="104"/>
      <c r="AW169" s="104"/>
      <c r="AX169" s="104"/>
      <c r="AY169" s="104"/>
      <c r="AZ169" s="104"/>
      <c r="BA169" s="104"/>
      <c r="BB169" s="104"/>
      <c r="BC169" s="104"/>
      <c r="BD169" s="104"/>
      <c r="BE169" s="104"/>
      <c r="BF169" s="104"/>
      <c r="BG169" s="104"/>
      <c r="BH169" s="104"/>
      <c r="BI169" s="104"/>
      <c r="BJ169" s="104"/>
      <c r="BK169" s="104"/>
      <c r="BL169" s="104"/>
      <c r="BM169" s="104"/>
      <c r="BN169" s="104"/>
      <c r="BO169" s="104"/>
      <c r="BP169" s="104"/>
      <c r="BQ169" s="104"/>
    </row>
    <row r="170" spans="2:69">
      <c r="B170" s="104"/>
      <c r="C170" s="155"/>
      <c r="D170" s="104"/>
      <c r="E170" s="104"/>
      <c r="F170" s="104"/>
      <c r="G170" s="104"/>
      <c r="H170" s="104"/>
      <c r="I170" s="104"/>
      <c r="J170" s="104"/>
      <c r="K170" s="104"/>
      <c r="L170" s="104"/>
      <c r="M170" s="147"/>
      <c r="N170" s="104"/>
      <c r="O170" s="104"/>
      <c r="P170" s="104"/>
      <c r="Q170" s="104"/>
      <c r="R170" s="104"/>
      <c r="S170" s="104"/>
      <c r="T170" s="104"/>
      <c r="U170" s="104"/>
      <c r="V170" s="104"/>
      <c r="W170" s="104"/>
      <c r="X170" s="104"/>
      <c r="Y170" s="104"/>
      <c r="Z170" s="104"/>
      <c r="AA170" s="104"/>
      <c r="AB170" s="10"/>
      <c r="AC170" s="104"/>
      <c r="AD170" s="10"/>
      <c r="AE170" s="147"/>
      <c r="AF170" s="104"/>
      <c r="AG170" s="104"/>
      <c r="AH170" s="104"/>
      <c r="AI170" s="104"/>
      <c r="AJ170" s="104"/>
      <c r="AK170" s="104"/>
      <c r="AL170" s="104"/>
      <c r="AM170" s="104"/>
      <c r="AN170" s="104"/>
      <c r="AO170" s="104"/>
      <c r="AP170" s="104"/>
      <c r="AQ170" s="104"/>
      <c r="AR170" s="104"/>
      <c r="AS170" s="104"/>
      <c r="AT170" s="104"/>
      <c r="AU170" s="104"/>
      <c r="AV170" s="104"/>
      <c r="AW170" s="104"/>
      <c r="AX170" s="104"/>
      <c r="AY170" s="104"/>
      <c r="AZ170" s="104"/>
      <c r="BA170" s="104"/>
      <c r="BB170" s="104"/>
      <c r="BC170" s="104"/>
      <c r="BD170" s="104"/>
      <c r="BE170" s="104"/>
      <c r="BF170" s="104"/>
      <c r="BG170" s="104"/>
      <c r="BH170" s="104"/>
      <c r="BI170" s="104"/>
      <c r="BJ170" s="104"/>
      <c r="BK170" s="104"/>
      <c r="BL170" s="104"/>
      <c r="BM170" s="104"/>
      <c r="BN170" s="104"/>
      <c r="BO170" s="104"/>
      <c r="BP170" s="104"/>
      <c r="BQ170" s="104"/>
    </row>
    <row r="171" spans="2:69">
      <c r="B171" s="104"/>
      <c r="C171" s="155"/>
      <c r="D171" s="104"/>
      <c r="E171" s="104"/>
      <c r="F171" s="104"/>
      <c r="G171" s="104"/>
      <c r="H171" s="104"/>
      <c r="I171" s="104"/>
      <c r="J171" s="104"/>
      <c r="K171" s="104"/>
      <c r="L171" s="104"/>
      <c r="M171" s="147"/>
      <c r="N171" s="104"/>
      <c r="O171" s="104"/>
      <c r="P171" s="104"/>
      <c r="Q171" s="104"/>
      <c r="R171" s="104"/>
      <c r="S171" s="104"/>
      <c r="T171" s="104"/>
      <c r="U171" s="104"/>
      <c r="V171" s="104"/>
      <c r="W171" s="104"/>
      <c r="X171" s="104"/>
      <c r="Y171" s="104"/>
      <c r="Z171" s="104"/>
      <c r="AA171" s="104"/>
      <c r="AB171" s="10"/>
      <c r="AC171" s="104"/>
      <c r="AD171" s="10"/>
      <c r="AE171" s="147"/>
      <c r="AF171" s="104"/>
      <c r="AG171" s="104"/>
      <c r="AH171" s="104"/>
      <c r="AI171" s="104"/>
      <c r="AJ171" s="104"/>
      <c r="AK171" s="104"/>
      <c r="AL171" s="104"/>
      <c r="AM171" s="104"/>
      <c r="AN171" s="104"/>
      <c r="AO171" s="104"/>
      <c r="AP171" s="104"/>
      <c r="AQ171" s="104"/>
      <c r="AR171" s="104"/>
      <c r="AS171" s="104"/>
      <c r="AT171" s="104"/>
      <c r="AU171" s="104"/>
      <c r="AV171" s="104"/>
      <c r="AW171" s="104"/>
      <c r="AX171" s="104"/>
      <c r="AY171" s="104"/>
      <c r="AZ171" s="104"/>
      <c r="BA171" s="104"/>
      <c r="BB171" s="104"/>
      <c r="BC171" s="104"/>
      <c r="BD171" s="104"/>
      <c r="BE171" s="104"/>
      <c r="BF171" s="104"/>
      <c r="BG171" s="104"/>
      <c r="BH171" s="104"/>
      <c r="BI171" s="104"/>
      <c r="BJ171" s="104"/>
      <c r="BK171" s="104"/>
      <c r="BL171" s="104"/>
      <c r="BM171" s="104"/>
      <c r="BN171" s="104"/>
      <c r="BO171" s="104"/>
      <c r="BP171" s="104"/>
      <c r="BQ171" s="104"/>
    </row>
    <row r="172" spans="2:69">
      <c r="B172" s="104"/>
      <c r="C172" s="155"/>
      <c r="D172" s="104"/>
      <c r="E172" s="104"/>
      <c r="F172" s="104"/>
      <c r="G172" s="104"/>
      <c r="H172" s="104"/>
      <c r="I172" s="104"/>
      <c r="J172" s="104"/>
      <c r="K172" s="104"/>
      <c r="L172" s="104"/>
      <c r="M172" s="147"/>
      <c r="N172" s="104"/>
      <c r="O172" s="104"/>
      <c r="P172" s="104"/>
      <c r="Q172" s="104"/>
      <c r="R172" s="104"/>
      <c r="S172" s="104"/>
      <c r="T172" s="104"/>
      <c r="U172" s="104"/>
      <c r="V172" s="104"/>
      <c r="W172" s="104"/>
      <c r="X172" s="104"/>
      <c r="Y172" s="104"/>
      <c r="Z172" s="104"/>
      <c r="AA172" s="104"/>
      <c r="AB172" s="10"/>
      <c r="AC172" s="104"/>
      <c r="AD172" s="10"/>
      <c r="AE172" s="147"/>
      <c r="AF172" s="104"/>
      <c r="AG172" s="104"/>
      <c r="AH172" s="104"/>
      <c r="AI172" s="104"/>
      <c r="AJ172" s="104"/>
      <c r="AK172" s="104"/>
      <c r="AL172" s="104"/>
      <c r="AM172" s="104"/>
      <c r="AN172" s="104"/>
      <c r="AO172" s="104"/>
      <c r="AP172" s="104"/>
      <c r="AQ172" s="104"/>
      <c r="AR172" s="104"/>
      <c r="AS172" s="104"/>
      <c r="AT172" s="104"/>
      <c r="AU172" s="104"/>
      <c r="AV172" s="104"/>
      <c r="AW172" s="104"/>
      <c r="AX172" s="104"/>
      <c r="AY172" s="104"/>
      <c r="AZ172" s="104"/>
      <c r="BA172" s="104"/>
      <c r="BB172" s="104"/>
      <c r="BC172" s="104"/>
      <c r="BD172" s="104"/>
      <c r="BE172" s="104"/>
      <c r="BF172" s="104"/>
      <c r="BG172" s="104"/>
      <c r="BH172" s="104"/>
      <c r="BI172" s="104"/>
      <c r="BJ172" s="104"/>
      <c r="BK172" s="104"/>
      <c r="BL172" s="104"/>
      <c r="BM172" s="104"/>
      <c r="BN172" s="104"/>
      <c r="BO172" s="104"/>
      <c r="BP172" s="104"/>
      <c r="BQ172" s="104"/>
    </row>
    <row r="173" spans="2:69">
      <c r="B173" s="104"/>
      <c r="C173" s="155"/>
      <c r="D173" s="104"/>
      <c r="E173" s="104"/>
      <c r="F173" s="104"/>
      <c r="G173" s="104"/>
      <c r="H173" s="104"/>
      <c r="I173" s="104"/>
      <c r="J173" s="104"/>
      <c r="K173" s="104"/>
      <c r="L173" s="104"/>
      <c r="M173" s="147"/>
      <c r="N173" s="104"/>
      <c r="O173" s="104"/>
      <c r="P173" s="104"/>
      <c r="Q173" s="104"/>
      <c r="R173" s="104"/>
      <c r="S173" s="104"/>
      <c r="T173" s="104"/>
      <c r="U173" s="104"/>
      <c r="V173" s="104"/>
      <c r="W173" s="104"/>
      <c r="X173" s="104"/>
      <c r="Y173" s="104"/>
      <c r="Z173" s="104"/>
      <c r="AA173" s="104"/>
      <c r="AB173" s="10"/>
      <c r="AC173" s="104"/>
      <c r="AD173" s="10"/>
      <c r="AE173" s="147"/>
      <c r="AF173" s="104"/>
      <c r="AG173" s="104"/>
      <c r="AH173" s="104"/>
      <c r="AI173" s="104"/>
      <c r="AJ173" s="104"/>
      <c r="AK173" s="104"/>
      <c r="AL173" s="104"/>
      <c r="AM173" s="104"/>
      <c r="AN173" s="104"/>
      <c r="AO173" s="104"/>
      <c r="AP173" s="104"/>
      <c r="AQ173" s="104"/>
      <c r="AR173" s="104"/>
      <c r="AS173" s="104"/>
      <c r="AT173" s="104"/>
      <c r="AU173" s="104"/>
      <c r="AV173" s="104"/>
      <c r="AW173" s="104"/>
      <c r="AX173" s="104"/>
      <c r="AY173" s="104"/>
      <c r="AZ173" s="104"/>
      <c r="BA173" s="104"/>
      <c r="BB173" s="104"/>
      <c r="BC173" s="104"/>
      <c r="BD173" s="104"/>
      <c r="BE173" s="104"/>
      <c r="BF173" s="104"/>
      <c r="BG173" s="104"/>
      <c r="BH173" s="104"/>
      <c r="BI173" s="104"/>
      <c r="BJ173" s="104"/>
      <c r="BK173" s="104"/>
      <c r="BL173" s="104"/>
      <c r="BM173" s="104"/>
      <c r="BN173" s="104"/>
      <c r="BO173" s="104"/>
      <c r="BP173" s="104"/>
      <c r="BQ173" s="104"/>
    </row>
    <row r="174" spans="2:69">
      <c r="B174" s="104"/>
      <c r="C174" s="155"/>
      <c r="D174" s="104"/>
      <c r="E174" s="104"/>
      <c r="F174" s="104"/>
      <c r="G174" s="104"/>
      <c r="H174" s="104"/>
      <c r="I174" s="104"/>
      <c r="J174" s="104"/>
      <c r="K174" s="104"/>
      <c r="L174" s="104"/>
      <c r="M174" s="147"/>
      <c r="N174" s="104"/>
      <c r="O174" s="104"/>
      <c r="P174" s="104"/>
      <c r="Q174" s="104"/>
      <c r="R174" s="104"/>
      <c r="S174" s="104"/>
      <c r="T174" s="104"/>
      <c r="U174" s="104"/>
      <c r="V174" s="104"/>
      <c r="W174" s="104"/>
      <c r="X174" s="104"/>
      <c r="Y174" s="104"/>
      <c r="Z174" s="104"/>
      <c r="AA174" s="104"/>
      <c r="AB174" s="10"/>
      <c r="AC174" s="104"/>
      <c r="AD174" s="10"/>
      <c r="AE174" s="147"/>
      <c r="AF174" s="104"/>
      <c r="AG174" s="104"/>
      <c r="AH174" s="104"/>
      <c r="AI174" s="104"/>
      <c r="AJ174" s="104"/>
      <c r="AK174" s="104"/>
      <c r="AL174" s="104"/>
      <c r="AM174" s="104"/>
      <c r="AN174" s="104"/>
      <c r="AO174" s="104"/>
      <c r="AP174" s="104"/>
      <c r="AQ174" s="104"/>
      <c r="AR174" s="104"/>
      <c r="AS174" s="104"/>
      <c r="AT174" s="104"/>
      <c r="AU174" s="104"/>
      <c r="AV174" s="104"/>
      <c r="AW174" s="104"/>
      <c r="AX174" s="104"/>
      <c r="AY174" s="104"/>
      <c r="AZ174" s="104"/>
      <c r="BA174" s="104"/>
      <c r="BB174" s="104"/>
      <c r="BC174" s="104"/>
      <c r="BD174" s="104"/>
      <c r="BE174" s="104"/>
      <c r="BF174" s="104"/>
      <c r="BG174" s="104"/>
      <c r="BH174" s="104"/>
      <c r="BI174" s="104"/>
      <c r="BJ174" s="104"/>
      <c r="BK174" s="104"/>
      <c r="BL174" s="104"/>
      <c r="BM174" s="104"/>
      <c r="BN174" s="104"/>
      <c r="BO174" s="104"/>
      <c r="BP174" s="104"/>
      <c r="BQ174" s="104"/>
    </row>
    <row r="175" spans="2:69">
      <c r="B175" s="104"/>
      <c r="C175" s="155"/>
      <c r="D175" s="104"/>
      <c r="E175" s="104"/>
      <c r="F175" s="104"/>
      <c r="G175" s="104"/>
      <c r="H175" s="104"/>
      <c r="I175" s="104"/>
      <c r="J175" s="104"/>
      <c r="K175" s="104"/>
      <c r="L175" s="104"/>
      <c r="M175" s="147"/>
      <c r="N175" s="104"/>
      <c r="O175" s="104"/>
      <c r="P175" s="104"/>
      <c r="Q175" s="104"/>
      <c r="R175" s="104"/>
      <c r="S175" s="104"/>
      <c r="T175" s="104"/>
      <c r="U175" s="104"/>
      <c r="V175" s="104"/>
      <c r="W175" s="104"/>
      <c r="X175" s="104"/>
      <c r="Y175" s="104"/>
      <c r="Z175" s="104"/>
      <c r="AA175" s="104"/>
      <c r="AB175" s="10"/>
      <c r="AC175" s="104"/>
      <c r="AD175" s="10"/>
      <c r="AE175" s="147"/>
      <c r="AF175" s="104"/>
      <c r="AG175" s="104"/>
      <c r="AH175" s="104"/>
      <c r="AI175" s="104"/>
      <c r="AJ175" s="104"/>
      <c r="AK175" s="104"/>
      <c r="AL175" s="104"/>
      <c r="AM175" s="104"/>
      <c r="AN175" s="104"/>
      <c r="AO175" s="104"/>
      <c r="AP175" s="104"/>
      <c r="AQ175" s="104"/>
      <c r="AR175" s="104"/>
      <c r="AS175" s="104"/>
      <c r="AT175" s="104"/>
      <c r="AU175" s="104"/>
      <c r="AV175" s="104"/>
      <c r="AW175" s="104"/>
      <c r="AX175" s="104"/>
      <c r="AY175" s="104"/>
      <c r="AZ175" s="104"/>
      <c r="BA175" s="104"/>
      <c r="BB175" s="104"/>
      <c r="BC175" s="104"/>
      <c r="BD175" s="104"/>
      <c r="BE175" s="104"/>
      <c r="BF175" s="104"/>
      <c r="BG175" s="104"/>
      <c r="BH175" s="104"/>
      <c r="BI175" s="104"/>
      <c r="BJ175" s="104"/>
      <c r="BK175" s="104"/>
      <c r="BL175" s="104"/>
      <c r="BM175" s="104"/>
      <c r="BN175" s="104"/>
      <c r="BO175" s="104"/>
      <c r="BP175" s="104"/>
      <c r="BQ175" s="104"/>
    </row>
    <row r="176" spans="2:69">
      <c r="B176" s="104"/>
      <c r="C176" s="155"/>
      <c r="D176" s="104"/>
      <c r="E176" s="104"/>
      <c r="F176" s="104"/>
      <c r="G176" s="104"/>
      <c r="H176" s="104"/>
      <c r="I176" s="104"/>
      <c r="J176" s="104"/>
      <c r="K176" s="104"/>
      <c r="L176" s="104"/>
      <c r="M176" s="147"/>
      <c r="N176" s="104"/>
      <c r="O176" s="104"/>
      <c r="P176" s="104"/>
      <c r="Q176" s="104"/>
      <c r="R176" s="104"/>
      <c r="S176" s="104"/>
      <c r="T176" s="104"/>
      <c r="U176" s="104"/>
      <c r="V176" s="104"/>
      <c r="W176" s="104"/>
      <c r="X176" s="104"/>
      <c r="Y176" s="104"/>
      <c r="Z176" s="104"/>
      <c r="AA176" s="104"/>
      <c r="AB176" s="10"/>
      <c r="AC176" s="104"/>
      <c r="AD176" s="10"/>
      <c r="AE176" s="147"/>
      <c r="AF176" s="104"/>
      <c r="AG176" s="104"/>
      <c r="AH176" s="104"/>
      <c r="AI176" s="104"/>
      <c r="AJ176" s="104"/>
      <c r="AK176" s="104"/>
      <c r="AL176" s="104"/>
      <c r="AM176" s="104"/>
      <c r="AN176" s="104"/>
      <c r="AO176" s="104"/>
      <c r="AP176" s="104"/>
      <c r="AQ176" s="104"/>
      <c r="AR176" s="104"/>
      <c r="AS176" s="104"/>
      <c r="AT176" s="104"/>
      <c r="AU176" s="104"/>
      <c r="AV176" s="104"/>
      <c r="AW176" s="104"/>
      <c r="AX176" s="104"/>
      <c r="AY176" s="104"/>
      <c r="AZ176" s="104"/>
      <c r="BA176" s="104"/>
      <c r="BB176" s="104"/>
      <c r="BC176" s="104"/>
      <c r="BD176" s="104"/>
      <c r="BE176" s="104"/>
      <c r="BF176" s="104"/>
      <c r="BG176" s="104"/>
      <c r="BH176" s="104"/>
      <c r="BI176" s="104"/>
      <c r="BJ176" s="104"/>
      <c r="BK176" s="104"/>
      <c r="BL176" s="104"/>
      <c r="BM176" s="104"/>
      <c r="BN176" s="104"/>
      <c r="BO176" s="104"/>
      <c r="BP176" s="104"/>
      <c r="BQ176" s="104"/>
    </row>
    <row r="177" spans="2:69">
      <c r="B177" s="104"/>
      <c r="C177" s="155"/>
      <c r="D177" s="104"/>
      <c r="E177" s="104"/>
      <c r="F177" s="104"/>
      <c r="G177" s="104"/>
      <c r="H177" s="104"/>
      <c r="I177" s="104"/>
      <c r="J177" s="104"/>
      <c r="K177" s="104"/>
      <c r="L177" s="104"/>
      <c r="M177" s="147"/>
      <c r="N177" s="104"/>
      <c r="O177" s="104"/>
      <c r="P177" s="104"/>
      <c r="Q177" s="104"/>
      <c r="R177" s="104"/>
      <c r="S177" s="104"/>
      <c r="T177" s="104"/>
      <c r="U177" s="104"/>
      <c r="V177" s="104"/>
      <c r="W177" s="104"/>
      <c r="X177" s="104"/>
      <c r="Y177" s="104"/>
      <c r="Z177" s="104"/>
      <c r="AA177" s="104"/>
      <c r="AB177" s="10"/>
      <c r="AC177" s="104"/>
      <c r="AD177" s="10"/>
      <c r="AE177" s="147"/>
      <c r="AF177" s="104"/>
      <c r="AG177" s="104"/>
      <c r="AH177" s="104"/>
      <c r="AI177" s="104"/>
      <c r="AJ177" s="104"/>
      <c r="AK177" s="104"/>
      <c r="AL177" s="104"/>
      <c r="AM177" s="104"/>
      <c r="AN177" s="104"/>
      <c r="AO177" s="104"/>
      <c r="AP177" s="104"/>
      <c r="AQ177" s="104"/>
      <c r="AR177" s="104"/>
      <c r="AS177" s="104"/>
      <c r="AT177" s="104"/>
      <c r="AU177" s="104"/>
      <c r="AV177" s="104"/>
      <c r="AW177" s="104"/>
      <c r="AX177" s="104"/>
      <c r="AY177" s="104"/>
      <c r="AZ177" s="104"/>
      <c r="BA177" s="104"/>
      <c r="BB177" s="104"/>
      <c r="BC177" s="104"/>
      <c r="BD177" s="104"/>
      <c r="BE177" s="104"/>
      <c r="BF177" s="104"/>
      <c r="BG177" s="104"/>
      <c r="BH177" s="104"/>
      <c r="BI177" s="104"/>
      <c r="BJ177" s="104"/>
      <c r="BK177" s="104"/>
      <c r="BL177" s="104"/>
      <c r="BM177" s="104"/>
      <c r="BN177" s="104"/>
      <c r="BO177" s="104"/>
      <c r="BP177" s="104"/>
      <c r="BQ177" s="104"/>
    </row>
    <row r="178" spans="2:69">
      <c r="B178" s="104"/>
      <c r="C178" s="155"/>
      <c r="D178" s="104"/>
      <c r="E178" s="104"/>
      <c r="F178" s="104"/>
      <c r="G178" s="104"/>
      <c r="H178" s="104"/>
      <c r="I178" s="104"/>
      <c r="J178" s="104"/>
      <c r="K178" s="104"/>
      <c r="L178" s="104"/>
      <c r="M178" s="147"/>
      <c r="N178" s="104"/>
      <c r="O178" s="104"/>
      <c r="P178" s="104"/>
      <c r="Q178" s="104"/>
      <c r="R178" s="104"/>
      <c r="S178" s="104"/>
      <c r="T178" s="104"/>
      <c r="U178" s="104"/>
      <c r="V178" s="104"/>
      <c r="W178" s="104"/>
      <c r="X178" s="104"/>
      <c r="Y178" s="104"/>
      <c r="Z178" s="104"/>
      <c r="AA178" s="104"/>
      <c r="AB178" s="10"/>
      <c r="AC178" s="104"/>
      <c r="AD178" s="10"/>
      <c r="AE178" s="147"/>
      <c r="AF178" s="104"/>
      <c r="AG178" s="104"/>
      <c r="AH178" s="104"/>
      <c r="AI178" s="104"/>
      <c r="AJ178" s="104"/>
      <c r="AK178" s="104"/>
      <c r="AL178" s="104"/>
      <c r="AM178" s="104"/>
      <c r="AN178" s="104"/>
      <c r="AO178" s="104"/>
      <c r="AP178" s="104"/>
      <c r="AQ178" s="104"/>
      <c r="AR178" s="104"/>
      <c r="AS178" s="104"/>
      <c r="AT178" s="104"/>
      <c r="AU178" s="104"/>
      <c r="AV178" s="104"/>
      <c r="AW178" s="104"/>
      <c r="AX178" s="104"/>
      <c r="AY178" s="104"/>
      <c r="AZ178" s="104"/>
      <c r="BA178" s="104"/>
      <c r="BB178" s="104"/>
      <c r="BC178" s="104"/>
      <c r="BD178" s="104"/>
      <c r="BE178" s="104"/>
      <c r="BF178" s="104"/>
      <c r="BG178" s="104"/>
      <c r="BH178" s="104"/>
      <c r="BI178" s="104"/>
      <c r="BJ178" s="104"/>
      <c r="BK178" s="104"/>
      <c r="BL178" s="104"/>
      <c r="BM178" s="104"/>
      <c r="BN178" s="104"/>
      <c r="BO178" s="104"/>
      <c r="BP178" s="104"/>
      <c r="BQ178" s="104"/>
    </row>
    <row r="179" spans="2:69">
      <c r="B179" s="104"/>
      <c r="C179" s="155"/>
      <c r="D179" s="104"/>
      <c r="E179" s="104"/>
      <c r="F179" s="104"/>
      <c r="G179" s="104"/>
      <c r="H179" s="104"/>
      <c r="I179" s="104"/>
      <c r="J179" s="104"/>
      <c r="K179" s="104"/>
      <c r="L179" s="104"/>
      <c r="M179" s="147"/>
      <c r="N179" s="104"/>
      <c r="O179" s="104"/>
      <c r="P179" s="104"/>
      <c r="Q179" s="104"/>
      <c r="R179" s="104"/>
      <c r="S179" s="104"/>
      <c r="T179" s="104"/>
      <c r="U179" s="104"/>
      <c r="V179" s="104"/>
      <c r="W179" s="104"/>
      <c r="X179" s="104"/>
      <c r="Y179" s="104"/>
      <c r="Z179" s="104"/>
      <c r="AA179" s="104"/>
      <c r="AB179" s="10"/>
      <c r="AC179" s="104"/>
      <c r="AD179" s="10"/>
      <c r="AE179" s="147"/>
      <c r="AF179" s="104"/>
      <c r="AG179" s="104"/>
      <c r="AH179" s="104"/>
      <c r="AI179" s="104"/>
      <c r="AJ179" s="104"/>
      <c r="AK179" s="104"/>
      <c r="AL179" s="104"/>
      <c r="AM179" s="104"/>
      <c r="AN179" s="104"/>
      <c r="AO179" s="104"/>
      <c r="AP179" s="104"/>
      <c r="AQ179" s="104"/>
      <c r="AR179" s="104"/>
      <c r="AS179" s="104"/>
      <c r="AT179" s="104"/>
      <c r="AU179" s="104"/>
      <c r="AV179" s="104"/>
      <c r="AW179" s="104"/>
      <c r="AX179" s="104"/>
      <c r="AY179" s="104"/>
      <c r="AZ179" s="104"/>
      <c r="BA179" s="104"/>
      <c r="BB179" s="104"/>
      <c r="BC179" s="104"/>
      <c r="BD179" s="104"/>
      <c r="BE179" s="104"/>
      <c r="BF179" s="104"/>
      <c r="BG179" s="104"/>
      <c r="BH179" s="104"/>
      <c r="BI179" s="104"/>
      <c r="BJ179" s="104"/>
      <c r="BK179" s="104"/>
      <c r="BL179" s="104"/>
      <c r="BM179" s="104"/>
      <c r="BN179" s="104"/>
      <c r="BO179" s="104"/>
      <c r="BP179" s="104"/>
      <c r="BQ179" s="104"/>
    </row>
    <row r="180" spans="2:69">
      <c r="B180" s="104"/>
      <c r="C180" s="155"/>
      <c r="D180" s="104"/>
      <c r="E180" s="104"/>
      <c r="F180" s="104"/>
      <c r="G180" s="104"/>
      <c r="H180" s="104"/>
      <c r="I180" s="104"/>
      <c r="J180" s="104"/>
      <c r="K180" s="104"/>
      <c r="L180" s="104"/>
      <c r="M180" s="147"/>
      <c r="N180" s="104"/>
      <c r="O180" s="104"/>
      <c r="P180" s="104"/>
      <c r="Q180" s="104"/>
      <c r="R180" s="104"/>
      <c r="S180" s="104"/>
      <c r="T180" s="104"/>
      <c r="U180" s="104"/>
      <c r="V180" s="104"/>
      <c r="W180" s="104"/>
      <c r="X180" s="104"/>
      <c r="Y180" s="104"/>
      <c r="Z180" s="104"/>
      <c r="AA180" s="104"/>
      <c r="AB180" s="10"/>
      <c r="AC180" s="104"/>
      <c r="AD180" s="10"/>
      <c r="AE180" s="147"/>
      <c r="AF180" s="104"/>
      <c r="AG180" s="104"/>
      <c r="AH180" s="104"/>
      <c r="AI180" s="104"/>
      <c r="AJ180" s="104"/>
      <c r="AK180" s="104"/>
      <c r="AL180" s="104"/>
      <c r="AM180" s="104"/>
      <c r="AN180" s="104"/>
      <c r="AO180" s="104"/>
      <c r="AP180" s="104"/>
      <c r="AQ180" s="104"/>
      <c r="AR180" s="104"/>
      <c r="AS180" s="104"/>
      <c r="AT180" s="104"/>
      <c r="AU180" s="104"/>
      <c r="AV180" s="104"/>
      <c r="AW180" s="104"/>
      <c r="AX180" s="104"/>
      <c r="AY180" s="104"/>
      <c r="AZ180" s="104"/>
      <c r="BA180" s="104"/>
      <c r="BB180" s="104"/>
      <c r="BC180" s="104"/>
      <c r="BD180" s="104"/>
      <c r="BE180" s="104"/>
      <c r="BF180" s="104"/>
      <c r="BG180" s="104"/>
      <c r="BH180" s="104"/>
      <c r="BI180" s="104"/>
      <c r="BJ180" s="104"/>
      <c r="BK180" s="104"/>
      <c r="BL180" s="104"/>
      <c r="BM180" s="104"/>
      <c r="BN180" s="104"/>
      <c r="BO180" s="104"/>
      <c r="BP180" s="104"/>
      <c r="BQ180" s="104"/>
    </row>
    <row r="181" spans="2:69">
      <c r="B181" s="104"/>
      <c r="C181" s="155"/>
      <c r="D181" s="104"/>
      <c r="E181" s="104"/>
      <c r="F181" s="104"/>
      <c r="G181" s="104"/>
      <c r="H181" s="104"/>
      <c r="I181" s="104"/>
      <c r="J181" s="104"/>
      <c r="K181" s="104"/>
      <c r="L181" s="104"/>
      <c r="M181" s="147"/>
      <c r="N181" s="104"/>
      <c r="O181" s="104"/>
      <c r="P181" s="104"/>
      <c r="Q181" s="104"/>
      <c r="R181" s="104"/>
      <c r="S181" s="104"/>
      <c r="T181" s="104"/>
      <c r="U181" s="104"/>
      <c r="V181" s="104"/>
      <c r="W181" s="104"/>
      <c r="X181" s="104"/>
      <c r="Y181" s="104"/>
      <c r="Z181" s="104"/>
      <c r="AA181" s="104"/>
      <c r="AB181" s="10"/>
      <c r="AC181" s="104"/>
      <c r="AD181" s="10"/>
      <c r="AE181" s="147"/>
      <c r="AF181" s="104"/>
      <c r="AG181" s="104"/>
      <c r="AH181" s="104"/>
      <c r="AI181" s="104"/>
      <c r="AJ181" s="104"/>
      <c r="AK181" s="104"/>
      <c r="AL181" s="104"/>
      <c r="AM181" s="104"/>
      <c r="AN181" s="104"/>
      <c r="AO181" s="104"/>
      <c r="AP181" s="104"/>
      <c r="AQ181" s="104"/>
      <c r="AR181" s="104"/>
      <c r="AS181" s="104"/>
      <c r="AT181" s="104"/>
      <c r="AU181" s="104"/>
      <c r="AV181" s="104"/>
      <c r="AW181" s="104"/>
      <c r="AX181" s="104"/>
      <c r="AY181" s="104"/>
      <c r="AZ181" s="104"/>
      <c r="BA181" s="104"/>
      <c r="BB181" s="104"/>
      <c r="BC181" s="104"/>
      <c r="BD181" s="104"/>
      <c r="BE181" s="104"/>
      <c r="BF181" s="104"/>
      <c r="BG181" s="104"/>
      <c r="BH181" s="104"/>
      <c r="BI181" s="104"/>
      <c r="BJ181" s="104"/>
      <c r="BK181" s="104"/>
      <c r="BL181" s="104"/>
      <c r="BM181" s="104"/>
      <c r="BN181" s="104"/>
      <c r="BO181" s="104"/>
      <c r="BP181" s="104"/>
      <c r="BQ181" s="104"/>
    </row>
    <row r="182" spans="2:69">
      <c r="B182" s="104"/>
      <c r="C182" s="155"/>
      <c r="D182" s="104"/>
      <c r="E182" s="104"/>
      <c r="F182" s="104"/>
      <c r="G182" s="104"/>
      <c r="H182" s="104"/>
      <c r="I182" s="104"/>
      <c r="J182" s="104"/>
      <c r="K182" s="104"/>
      <c r="L182" s="104"/>
      <c r="M182" s="147"/>
      <c r="N182" s="104"/>
      <c r="O182" s="104"/>
      <c r="P182" s="104"/>
      <c r="Q182" s="104"/>
      <c r="R182" s="104"/>
      <c r="S182" s="104"/>
      <c r="T182" s="104"/>
      <c r="U182" s="104"/>
      <c r="V182" s="104"/>
      <c r="W182" s="104"/>
      <c r="X182" s="104"/>
      <c r="Y182" s="104"/>
      <c r="Z182" s="104"/>
      <c r="AA182" s="104"/>
      <c r="AB182" s="10"/>
      <c r="AC182" s="104"/>
      <c r="AD182" s="10"/>
      <c r="AE182" s="147"/>
      <c r="AF182" s="104"/>
      <c r="AG182" s="104"/>
      <c r="AH182" s="104"/>
      <c r="AI182" s="104"/>
      <c r="AJ182" s="104"/>
      <c r="AK182" s="104"/>
      <c r="AL182" s="104"/>
      <c r="AM182" s="104"/>
      <c r="AN182" s="104"/>
      <c r="AO182" s="104"/>
      <c r="AP182" s="104"/>
      <c r="AQ182" s="104"/>
      <c r="AR182" s="104"/>
      <c r="AS182" s="104"/>
      <c r="AT182" s="104"/>
      <c r="AU182" s="104"/>
      <c r="AV182" s="104"/>
      <c r="AW182" s="104"/>
      <c r="AX182" s="104"/>
      <c r="AY182" s="104"/>
      <c r="AZ182" s="104"/>
      <c r="BA182" s="104"/>
      <c r="BB182" s="104"/>
      <c r="BC182" s="104"/>
      <c r="BD182" s="104"/>
      <c r="BE182" s="104"/>
      <c r="BF182" s="104"/>
      <c r="BG182" s="104"/>
      <c r="BH182" s="104"/>
      <c r="BI182" s="104"/>
      <c r="BJ182" s="104"/>
      <c r="BK182" s="104"/>
      <c r="BL182" s="104"/>
      <c r="BM182" s="104"/>
      <c r="BN182" s="104"/>
      <c r="BO182" s="104"/>
      <c r="BP182" s="104"/>
      <c r="BQ182" s="104"/>
    </row>
    <row r="183" spans="2:69">
      <c r="B183" s="104"/>
      <c r="C183" s="155"/>
      <c r="D183" s="104"/>
      <c r="E183" s="104"/>
      <c r="F183" s="104"/>
      <c r="G183" s="104"/>
      <c r="H183" s="104"/>
      <c r="I183" s="104"/>
      <c r="J183" s="104"/>
      <c r="K183" s="104"/>
      <c r="L183" s="104"/>
      <c r="M183" s="147"/>
      <c r="N183" s="104"/>
      <c r="O183" s="104"/>
      <c r="P183" s="104"/>
      <c r="Q183" s="104"/>
      <c r="R183" s="104"/>
      <c r="S183" s="104"/>
      <c r="T183" s="104"/>
      <c r="U183" s="104"/>
      <c r="V183" s="104"/>
      <c r="W183" s="104"/>
      <c r="X183" s="104"/>
      <c r="Y183" s="104"/>
      <c r="Z183" s="104"/>
      <c r="AA183" s="104"/>
      <c r="AB183" s="10"/>
      <c r="AC183" s="104"/>
      <c r="AD183" s="10"/>
      <c r="AE183" s="147"/>
      <c r="AF183" s="104"/>
      <c r="AG183" s="104"/>
      <c r="AH183" s="104"/>
      <c r="AI183" s="104"/>
      <c r="AJ183" s="104"/>
      <c r="AK183" s="104"/>
      <c r="AL183" s="104"/>
      <c r="AM183" s="104"/>
      <c r="AN183" s="104"/>
      <c r="AO183" s="104"/>
      <c r="AP183" s="104"/>
      <c r="AQ183" s="104"/>
      <c r="AR183" s="104"/>
      <c r="AS183" s="104"/>
      <c r="AT183" s="104"/>
      <c r="AU183" s="104"/>
      <c r="AV183" s="104"/>
      <c r="AW183" s="104"/>
      <c r="AX183" s="104"/>
      <c r="AY183" s="104"/>
      <c r="AZ183" s="104"/>
      <c r="BA183" s="104"/>
      <c r="BB183" s="104"/>
      <c r="BC183" s="104"/>
      <c r="BD183" s="104"/>
      <c r="BE183" s="104"/>
      <c r="BF183" s="104"/>
      <c r="BG183" s="104"/>
      <c r="BH183" s="104"/>
      <c r="BI183" s="104"/>
      <c r="BJ183" s="104"/>
      <c r="BK183" s="104"/>
      <c r="BL183" s="104"/>
      <c r="BM183" s="104"/>
      <c r="BN183" s="104"/>
      <c r="BO183" s="104"/>
      <c r="BP183" s="104"/>
      <c r="BQ183" s="104"/>
    </row>
    <row r="184" spans="2:69">
      <c r="B184" s="104"/>
      <c r="C184" s="155"/>
      <c r="D184" s="104"/>
      <c r="E184" s="104"/>
      <c r="F184" s="104"/>
      <c r="G184" s="104"/>
      <c r="H184" s="104"/>
      <c r="I184" s="104"/>
      <c r="J184" s="104"/>
      <c r="K184" s="104"/>
      <c r="L184" s="104"/>
      <c r="M184" s="147"/>
      <c r="N184" s="104"/>
      <c r="O184" s="104"/>
      <c r="P184" s="104"/>
      <c r="Q184" s="104"/>
      <c r="R184" s="104"/>
      <c r="S184" s="104"/>
      <c r="T184" s="104"/>
      <c r="U184" s="104"/>
      <c r="V184" s="104"/>
      <c r="W184" s="104"/>
      <c r="X184" s="104"/>
      <c r="Y184" s="104"/>
      <c r="Z184" s="104"/>
      <c r="AA184" s="104"/>
      <c r="AB184" s="10"/>
      <c r="AC184" s="104"/>
      <c r="AD184" s="10"/>
      <c r="AE184" s="147"/>
      <c r="AF184" s="104"/>
      <c r="AG184" s="104"/>
      <c r="AH184" s="104"/>
      <c r="AI184" s="104"/>
      <c r="AJ184" s="104"/>
      <c r="AK184" s="104"/>
      <c r="AL184" s="104"/>
      <c r="AM184" s="104"/>
      <c r="AN184" s="104"/>
      <c r="AO184" s="104"/>
      <c r="AP184" s="104"/>
      <c r="AQ184" s="104"/>
      <c r="AR184" s="104"/>
      <c r="AS184" s="104"/>
      <c r="AT184" s="104"/>
      <c r="AU184" s="104"/>
      <c r="AV184" s="104"/>
      <c r="AW184" s="104"/>
      <c r="AX184" s="104"/>
      <c r="AY184" s="104"/>
      <c r="AZ184" s="104"/>
      <c r="BA184" s="104"/>
      <c r="BB184" s="104"/>
      <c r="BC184" s="104"/>
      <c r="BD184" s="104"/>
      <c r="BE184" s="104"/>
      <c r="BF184" s="104"/>
      <c r="BG184" s="104"/>
      <c r="BH184" s="104"/>
      <c r="BI184" s="104"/>
      <c r="BJ184" s="104"/>
      <c r="BK184" s="104"/>
      <c r="BL184" s="104"/>
      <c r="BM184" s="104"/>
      <c r="BN184" s="104"/>
      <c r="BO184" s="104"/>
      <c r="BP184" s="104"/>
      <c r="BQ184" s="104"/>
    </row>
    <row r="185" spans="2:69">
      <c r="B185" s="104"/>
      <c r="C185" s="155"/>
      <c r="D185" s="104"/>
      <c r="E185" s="104"/>
      <c r="F185" s="104"/>
      <c r="G185" s="104"/>
      <c r="H185" s="104"/>
      <c r="I185" s="104"/>
      <c r="J185" s="104"/>
      <c r="K185" s="104"/>
      <c r="L185" s="104"/>
      <c r="M185" s="147"/>
      <c r="N185" s="104"/>
      <c r="O185" s="104"/>
      <c r="P185" s="104"/>
      <c r="Q185" s="104"/>
      <c r="R185" s="104"/>
      <c r="S185" s="104"/>
      <c r="T185" s="104"/>
      <c r="U185" s="104"/>
      <c r="V185" s="104"/>
      <c r="W185" s="104"/>
      <c r="X185" s="104"/>
      <c r="Y185" s="104"/>
      <c r="Z185" s="104"/>
      <c r="AA185" s="104"/>
      <c r="AB185" s="10"/>
      <c r="AC185" s="104"/>
      <c r="AD185" s="10"/>
      <c r="AE185" s="147"/>
      <c r="AF185" s="104"/>
      <c r="AG185" s="104"/>
      <c r="AH185" s="104"/>
      <c r="AI185" s="104"/>
      <c r="AJ185" s="104"/>
      <c r="AK185" s="104"/>
      <c r="AL185" s="104"/>
      <c r="AM185" s="104"/>
      <c r="AN185" s="104"/>
      <c r="AO185" s="104"/>
      <c r="AP185" s="104"/>
      <c r="AQ185" s="104"/>
      <c r="AR185" s="104"/>
      <c r="AS185" s="104"/>
      <c r="AT185" s="104"/>
      <c r="AU185" s="104"/>
      <c r="AV185" s="104"/>
      <c r="AW185" s="104"/>
      <c r="AX185" s="104"/>
      <c r="AY185" s="104"/>
      <c r="AZ185" s="104"/>
      <c r="BA185" s="104"/>
      <c r="BB185" s="104"/>
      <c r="BC185" s="104"/>
      <c r="BD185" s="104"/>
      <c r="BE185" s="104"/>
      <c r="BF185" s="104"/>
      <c r="BG185" s="104"/>
      <c r="BH185" s="104"/>
      <c r="BI185" s="104"/>
      <c r="BJ185" s="104"/>
      <c r="BK185" s="104"/>
      <c r="BL185" s="104"/>
      <c r="BM185" s="104"/>
      <c r="BN185" s="104"/>
      <c r="BO185" s="104"/>
      <c r="BP185" s="104"/>
      <c r="BQ185" s="104"/>
    </row>
    <row r="186" spans="2:69">
      <c r="B186" s="104"/>
      <c r="C186" s="155"/>
      <c r="D186" s="104"/>
      <c r="E186" s="104"/>
      <c r="F186" s="104"/>
      <c r="G186" s="104"/>
      <c r="H186" s="104"/>
      <c r="I186" s="104"/>
      <c r="J186" s="104"/>
      <c r="K186" s="104"/>
      <c r="L186" s="104"/>
      <c r="M186" s="147"/>
      <c r="N186" s="104"/>
      <c r="O186" s="104"/>
      <c r="P186" s="104"/>
      <c r="Q186" s="104"/>
      <c r="R186" s="104"/>
      <c r="S186" s="104"/>
      <c r="T186" s="104"/>
      <c r="U186" s="104"/>
      <c r="V186" s="104"/>
      <c r="W186" s="104"/>
      <c r="X186" s="104"/>
      <c r="Y186" s="104"/>
      <c r="Z186" s="104"/>
      <c r="AA186" s="104"/>
      <c r="AB186" s="10"/>
      <c r="AC186" s="104"/>
      <c r="AD186" s="10"/>
      <c r="AE186" s="147"/>
      <c r="AF186" s="104"/>
      <c r="AG186" s="104"/>
      <c r="AH186" s="104"/>
      <c r="AI186" s="104"/>
      <c r="AJ186" s="104"/>
      <c r="AK186" s="104"/>
      <c r="AL186" s="104"/>
      <c r="AM186" s="104"/>
      <c r="AN186" s="104"/>
      <c r="AO186" s="104"/>
      <c r="AP186" s="104"/>
      <c r="AQ186" s="104"/>
      <c r="AR186" s="104"/>
      <c r="AS186" s="104"/>
      <c r="AT186" s="104"/>
      <c r="AU186" s="104"/>
      <c r="AV186" s="104"/>
      <c r="AW186" s="104"/>
      <c r="AX186" s="104"/>
      <c r="AY186" s="104"/>
      <c r="AZ186" s="104"/>
      <c r="BA186" s="104"/>
      <c r="BB186" s="104"/>
      <c r="BC186" s="104"/>
      <c r="BD186" s="104"/>
      <c r="BE186" s="104"/>
      <c r="BF186" s="104"/>
      <c r="BG186" s="104"/>
      <c r="BH186" s="104"/>
      <c r="BI186" s="104"/>
      <c r="BJ186" s="104"/>
      <c r="BK186" s="104"/>
      <c r="BL186" s="104"/>
      <c r="BM186" s="104"/>
      <c r="BN186" s="104"/>
      <c r="BO186" s="104"/>
      <c r="BP186" s="104"/>
      <c r="BQ186" s="104"/>
    </row>
    <row r="187" spans="2:69">
      <c r="B187" s="104"/>
      <c r="C187" s="155"/>
      <c r="D187" s="104"/>
      <c r="E187" s="104"/>
      <c r="F187" s="104"/>
      <c r="G187" s="104"/>
      <c r="H187" s="104"/>
      <c r="I187" s="104"/>
      <c r="J187" s="104"/>
      <c r="K187" s="104"/>
      <c r="L187" s="104"/>
      <c r="M187" s="147"/>
      <c r="N187" s="104"/>
      <c r="O187" s="104"/>
      <c r="P187" s="104"/>
      <c r="Q187" s="104"/>
      <c r="R187" s="104"/>
      <c r="S187" s="104"/>
      <c r="T187" s="104"/>
      <c r="U187" s="104"/>
      <c r="V187" s="104"/>
      <c r="W187" s="104"/>
      <c r="X187" s="104"/>
      <c r="Y187" s="104"/>
      <c r="Z187" s="104"/>
      <c r="AA187" s="104"/>
      <c r="AB187" s="10"/>
      <c r="AC187" s="104"/>
      <c r="AD187" s="10"/>
      <c r="AE187" s="147"/>
      <c r="AF187" s="104"/>
      <c r="AG187" s="104"/>
      <c r="AH187" s="104"/>
      <c r="AI187" s="104"/>
      <c r="AJ187" s="104"/>
      <c r="AK187" s="104"/>
      <c r="AL187" s="104"/>
      <c r="AM187" s="104"/>
      <c r="AN187" s="104"/>
      <c r="AO187" s="104"/>
      <c r="AP187" s="104"/>
      <c r="AQ187" s="104"/>
      <c r="AR187" s="104"/>
      <c r="AS187" s="104"/>
      <c r="AT187" s="104"/>
      <c r="AU187" s="104"/>
      <c r="AV187" s="104"/>
      <c r="AW187" s="104"/>
      <c r="AX187" s="104"/>
      <c r="AY187" s="104"/>
      <c r="AZ187" s="104"/>
      <c r="BA187" s="104"/>
      <c r="BB187" s="104"/>
      <c r="BC187" s="104"/>
      <c r="BD187" s="104"/>
      <c r="BE187" s="104"/>
      <c r="BF187" s="104"/>
      <c r="BG187" s="104"/>
      <c r="BH187" s="104"/>
      <c r="BI187" s="104"/>
      <c r="BJ187" s="104"/>
      <c r="BK187" s="104"/>
      <c r="BL187" s="104"/>
      <c r="BM187" s="104"/>
      <c r="BN187" s="104"/>
      <c r="BO187" s="104"/>
      <c r="BP187" s="104"/>
      <c r="BQ187" s="104"/>
    </row>
    <row r="188" spans="2:69">
      <c r="B188" s="104"/>
      <c r="C188" s="155"/>
      <c r="D188" s="104"/>
      <c r="E188" s="104"/>
      <c r="F188" s="104"/>
      <c r="G188" s="104"/>
      <c r="H188" s="104"/>
      <c r="I188" s="104"/>
      <c r="J188" s="104"/>
      <c r="K188" s="104"/>
      <c r="L188" s="104"/>
      <c r="M188" s="147"/>
      <c r="N188" s="104"/>
      <c r="O188" s="104"/>
      <c r="P188" s="104"/>
      <c r="Q188" s="104"/>
      <c r="R188" s="104"/>
      <c r="S188" s="104"/>
      <c r="T188" s="104"/>
      <c r="U188" s="104"/>
      <c r="V188" s="104"/>
      <c r="W188" s="104"/>
      <c r="X188" s="104"/>
      <c r="Y188" s="104"/>
      <c r="Z188" s="104"/>
      <c r="AA188" s="104"/>
      <c r="AB188" s="10"/>
      <c r="AC188" s="104"/>
      <c r="AD188" s="10"/>
      <c r="AE188" s="147"/>
      <c r="AF188" s="104"/>
      <c r="AG188" s="104"/>
      <c r="AH188" s="104"/>
      <c r="AI188" s="104"/>
      <c r="AJ188" s="104"/>
      <c r="AK188" s="104"/>
      <c r="AL188" s="104"/>
      <c r="AM188" s="104"/>
      <c r="AN188" s="104"/>
      <c r="AO188" s="104"/>
      <c r="AP188" s="104"/>
      <c r="AQ188" s="104"/>
      <c r="AR188" s="104"/>
      <c r="AS188" s="104"/>
      <c r="AT188" s="104"/>
      <c r="AU188" s="104"/>
      <c r="AV188" s="104"/>
      <c r="AW188" s="104"/>
      <c r="AX188" s="104"/>
      <c r="AY188" s="104"/>
      <c r="AZ188" s="104"/>
      <c r="BA188" s="104"/>
      <c r="BB188" s="104"/>
      <c r="BC188" s="104"/>
      <c r="BD188" s="104"/>
      <c r="BE188" s="104"/>
      <c r="BF188" s="104"/>
      <c r="BG188" s="104"/>
      <c r="BH188" s="104"/>
      <c r="BI188" s="104"/>
      <c r="BJ188" s="104"/>
      <c r="BK188" s="104"/>
      <c r="BL188" s="104"/>
      <c r="BM188" s="104"/>
      <c r="BN188" s="104"/>
      <c r="BO188" s="104"/>
      <c r="BP188" s="104"/>
      <c r="BQ188" s="104"/>
    </row>
    <row r="189" spans="2:69">
      <c r="B189" s="104"/>
      <c r="C189" s="155"/>
      <c r="D189" s="104"/>
      <c r="E189" s="104"/>
      <c r="F189" s="104"/>
      <c r="G189" s="104"/>
      <c r="H189" s="104"/>
      <c r="I189" s="104"/>
      <c r="J189" s="104"/>
      <c r="K189" s="104"/>
      <c r="L189" s="104"/>
      <c r="M189" s="147"/>
      <c r="N189" s="104"/>
      <c r="O189" s="104"/>
      <c r="P189" s="104"/>
      <c r="Q189" s="104"/>
      <c r="R189" s="104"/>
      <c r="S189" s="104"/>
      <c r="T189" s="104"/>
      <c r="U189" s="104"/>
      <c r="V189" s="104"/>
      <c r="W189" s="104"/>
      <c r="X189" s="104"/>
      <c r="Y189" s="104"/>
      <c r="Z189" s="104"/>
      <c r="AA189" s="104"/>
      <c r="AB189" s="10"/>
      <c r="AC189" s="104"/>
      <c r="AD189" s="10"/>
      <c r="AE189" s="147"/>
      <c r="AF189" s="104"/>
      <c r="AG189" s="104"/>
      <c r="AH189" s="104"/>
      <c r="AI189" s="104"/>
      <c r="AJ189" s="104"/>
      <c r="AK189" s="104"/>
      <c r="AL189" s="104"/>
      <c r="AM189" s="104"/>
      <c r="AN189" s="104"/>
      <c r="AO189" s="104"/>
      <c r="AP189" s="104"/>
      <c r="AQ189" s="104"/>
      <c r="AR189" s="104"/>
      <c r="AS189" s="104"/>
      <c r="AT189" s="104"/>
      <c r="AU189" s="104"/>
      <c r="AV189" s="104"/>
      <c r="AW189" s="104"/>
      <c r="AX189" s="104"/>
      <c r="AY189" s="104"/>
      <c r="AZ189" s="104"/>
      <c r="BA189" s="104"/>
      <c r="BB189" s="104"/>
      <c r="BC189" s="104"/>
      <c r="BD189" s="104"/>
      <c r="BE189" s="104"/>
      <c r="BF189" s="104"/>
      <c r="BG189" s="104"/>
      <c r="BH189" s="104"/>
      <c r="BI189" s="104"/>
      <c r="BJ189" s="104"/>
      <c r="BK189" s="104"/>
      <c r="BL189" s="104"/>
      <c r="BM189" s="104"/>
      <c r="BN189" s="104"/>
      <c r="BO189" s="104"/>
      <c r="BP189" s="104"/>
      <c r="BQ189" s="104"/>
    </row>
    <row r="190" spans="2:69">
      <c r="B190" s="104"/>
      <c r="C190" s="155"/>
      <c r="D190" s="104"/>
      <c r="E190" s="104"/>
      <c r="F190" s="104"/>
      <c r="G190" s="104"/>
      <c r="H190" s="104"/>
      <c r="I190" s="104"/>
      <c r="J190" s="104"/>
      <c r="K190" s="104"/>
      <c r="L190" s="104"/>
      <c r="M190" s="147"/>
      <c r="N190" s="104"/>
      <c r="O190" s="104"/>
      <c r="P190" s="104"/>
      <c r="Q190" s="104"/>
      <c r="R190" s="104"/>
      <c r="S190" s="104"/>
      <c r="T190" s="104"/>
      <c r="U190" s="104"/>
      <c r="V190" s="104"/>
      <c r="W190" s="104"/>
      <c r="X190" s="104"/>
      <c r="Y190" s="104"/>
      <c r="Z190" s="104"/>
      <c r="AA190" s="104"/>
      <c r="AB190" s="10"/>
      <c r="AC190" s="104"/>
      <c r="AD190" s="10"/>
      <c r="AE190" s="147"/>
      <c r="AF190" s="104"/>
      <c r="AG190" s="104"/>
      <c r="AH190" s="104"/>
      <c r="AI190" s="104"/>
      <c r="AJ190" s="104"/>
      <c r="AK190" s="104"/>
      <c r="AL190" s="104"/>
      <c r="AM190" s="104"/>
      <c r="AN190" s="104"/>
      <c r="AO190" s="104"/>
      <c r="AP190" s="104"/>
      <c r="AQ190" s="104"/>
      <c r="AR190" s="104"/>
      <c r="AS190" s="104"/>
      <c r="AT190" s="104"/>
      <c r="AU190" s="104"/>
      <c r="AV190" s="104"/>
      <c r="AW190" s="104"/>
      <c r="AX190" s="104"/>
      <c r="AY190" s="104"/>
      <c r="AZ190" s="104"/>
      <c r="BA190" s="104"/>
      <c r="BB190" s="104"/>
      <c r="BC190" s="104"/>
      <c r="BD190" s="104"/>
      <c r="BE190" s="104"/>
      <c r="BF190" s="104"/>
      <c r="BG190" s="104"/>
      <c r="BH190" s="104"/>
      <c r="BI190" s="104"/>
      <c r="BJ190" s="104"/>
      <c r="BK190" s="104"/>
      <c r="BL190" s="104"/>
      <c r="BM190" s="104"/>
      <c r="BN190" s="104"/>
      <c r="BO190" s="104"/>
      <c r="BP190" s="104"/>
      <c r="BQ190" s="104"/>
    </row>
    <row r="191" spans="2:69">
      <c r="B191" s="104"/>
      <c r="C191" s="155"/>
      <c r="D191" s="104"/>
      <c r="E191" s="104"/>
      <c r="F191" s="104"/>
      <c r="G191" s="104"/>
      <c r="H191" s="104"/>
      <c r="I191" s="104"/>
      <c r="J191" s="104"/>
      <c r="K191" s="104"/>
      <c r="L191" s="104"/>
      <c r="M191" s="147"/>
      <c r="N191" s="104"/>
      <c r="O191" s="104"/>
      <c r="P191" s="104"/>
      <c r="Q191" s="104"/>
      <c r="R191" s="104"/>
      <c r="S191" s="104"/>
      <c r="T191" s="104"/>
      <c r="U191" s="104"/>
      <c r="V191" s="104"/>
      <c r="W191" s="104"/>
      <c r="X191" s="104"/>
      <c r="Y191" s="104"/>
      <c r="Z191" s="104"/>
      <c r="AA191" s="104"/>
      <c r="AB191" s="10"/>
      <c r="AC191" s="104"/>
      <c r="AD191" s="10"/>
      <c r="AE191" s="147"/>
      <c r="AF191" s="104"/>
      <c r="AG191" s="104"/>
      <c r="AH191" s="104"/>
      <c r="AI191" s="104"/>
      <c r="AJ191" s="104"/>
      <c r="AK191" s="104"/>
      <c r="AL191" s="104"/>
      <c r="AM191" s="104"/>
      <c r="AN191" s="104"/>
      <c r="AO191" s="104"/>
      <c r="AP191" s="104"/>
      <c r="AQ191" s="104"/>
      <c r="AR191" s="104"/>
      <c r="AS191" s="104"/>
      <c r="AT191" s="104"/>
      <c r="AU191" s="104"/>
      <c r="AV191" s="104"/>
      <c r="AW191" s="104"/>
      <c r="AX191" s="104"/>
      <c r="AY191" s="104"/>
      <c r="AZ191" s="104"/>
      <c r="BA191" s="104"/>
      <c r="BB191" s="104"/>
      <c r="BC191" s="104"/>
      <c r="BD191" s="104"/>
      <c r="BE191" s="104"/>
      <c r="BF191" s="104"/>
      <c r="BG191" s="104"/>
      <c r="BH191" s="104"/>
      <c r="BI191" s="104"/>
      <c r="BJ191" s="104"/>
      <c r="BK191" s="104"/>
      <c r="BL191" s="104"/>
      <c r="BM191" s="104"/>
      <c r="BN191" s="104"/>
      <c r="BO191" s="104"/>
      <c r="BP191" s="104"/>
      <c r="BQ191" s="104"/>
    </row>
    <row r="192" spans="2:69">
      <c r="B192" s="104"/>
      <c r="C192" s="155"/>
      <c r="D192" s="104"/>
      <c r="E192" s="104"/>
      <c r="F192" s="104"/>
      <c r="G192" s="104"/>
      <c r="H192" s="104"/>
      <c r="I192" s="104"/>
      <c r="J192" s="104"/>
      <c r="K192" s="104"/>
      <c r="L192" s="104"/>
      <c r="M192" s="147"/>
      <c r="N192" s="104"/>
      <c r="O192" s="104"/>
      <c r="P192" s="104"/>
      <c r="Q192" s="104"/>
      <c r="R192" s="104"/>
      <c r="S192" s="104"/>
      <c r="T192" s="104"/>
      <c r="U192" s="104"/>
      <c r="V192" s="104"/>
      <c r="W192" s="104"/>
      <c r="X192" s="104"/>
      <c r="Y192" s="104"/>
      <c r="Z192" s="104"/>
      <c r="AA192" s="104"/>
      <c r="AB192" s="10"/>
      <c r="AC192" s="104"/>
      <c r="AD192" s="10"/>
      <c r="AE192" s="147"/>
      <c r="AF192" s="104"/>
      <c r="AG192" s="104"/>
      <c r="AH192" s="104"/>
      <c r="AI192" s="104"/>
      <c r="AJ192" s="104"/>
      <c r="AK192" s="104"/>
      <c r="AL192" s="104"/>
      <c r="AM192" s="104"/>
      <c r="AN192" s="104"/>
      <c r="AO192" s="104"/>
      <c r="AP192" s="104"/>
      <c r="AQ192" s="104"/>
      <c r="AR192" s="104"/>
      <c r="AS192" s="104"/>
      <c r="AT192" s="104"/>
      <c r="AU192" s="104"/>
      <c r="AV192" s="104"/>
      <c r="AW192" s="104"/>
      <c r="AX192" s="104"/>
      <c r="AY192" s="104"/>
      <c r="AZ192" s="104"/>
      <c r="BA192" s="104"/>
      <c r="BB192" s="104"/>
      <c r="BC192" s="104"/>
      <c r="BD192" s="104"/>
      <c r="BE192" s="104"/>
      <c r="BF192" s="104"/>
      <c r="BG192" s="104"/>
      <c r="BH192" s="104"/>
      <c r="BI192" s="104"/>
      <c r="BJ192" s="104"/>
      <c r="BK192" s="104"/>
      <c r="BL192" s="104"/>
      <c r="BM192" s="104"/>
      <c r="BN192" s="104"/>
      <c r="BO192" s="104"/>
      <c r="BP192" s="104"/>
      <c r="BQ192" s="104"/>
    </row>
    <row r="193" spans="2:69">
      <c r="B193" s="104"/>
      <c r="C193" s="155"/>
      <c r="D193" s="104"/>
      <c r="E193" s="104"/>
      <c r="F193" s="104"/>
      <c r="G193" s="104"/>
      <c r="H193" s="104"/>
      <c r="I193" s="104"/>
      <c r="J193" s="104"/>
      <c r="K193" s="104"/>
      <c r="L193" s="104"/>
      <c r="M193" s="147"/>
      <c r="N193" s="104"/>
      <c r="O193" s="104"/>
      <c r="P193" s="104"/>
      <c r="Q193" s="104"/>
      <c r="R193" s="104"/>
      <c r="S193" s="104"/>
      <c r="T193" s="104"/>
      <c r="U193" s="104"/>
      <c r="V193" s="104"/>
      <c r="W193" s="104"/>
      <c r="X193" s="104"/>
      <c r="Y193" s="104"/>
      <c r="Z193" s="104"/>
      <c r="AA193" s="104"/>
      <c r="AB193" s="10"/>
      <c r="AC193" s="104"/>
      <c r="AD193" s="10"/>
      <c r="AE193" s="147"/>
      <c r="AF193" s="104"/>
      <c r="AG193" s="104"/>
      <c r="AH193" s="104"/>
      <c r="AI193" s="104"/>
      <c r="AJ193" s="104"/>
      <c r="AK193" s="104"/>
      <c r="AL193" s="104"/>
      <c r="AM193" s="104"/>
      <c r="AN193" s="104"/>
      <c r="AO193" s="104"/>
      <c r="AP193" s="104"/>
      <c r="AQ193" s="104"/>
      <c r="AR193" s="104"/>
      <c r="AS193" s="104"/>
      <c r="AT193" s="104"/>
      <c r="AU193" s="104"/>
      <c r="AV193" s="104"/>
      <c r="AW193" s="104"/>
      <c r="AX193" s="104"/>
      <c r="AY193" s="104"/>
      <c r="AZ193" s="104"/>
      <c r="BA193" s="104"/>
      <c r="BB193" s="104"/>
      <c r="BC193" s="104"/>
      <c r="BD193" s="104"/>
      <c r="BE193" s="104"/>
      <c r="BF193" s="104"/>
      <c r="BG193" s="104"/>
      <c r="BH193" s="104"/>
      <c r="BI193" s="104"/>
      <c r="BJ193" s="104"/>
      <c r="BK193" s="104"/>
      <c r="BL193" s="104"/>
      <c r="BM193" s="104"/>
      <c r="BN193" s="104"/>
      <c r="BO193" s="104"/>
      <c r="BP193" s="104"/>
      <c r="BQ193" s="104"/>
    </row>
    <row r="194" spans="2:69">
      <c r="B194" s="104"/>
      <c r="C194" s="155"/>
      <c r="D194" s="104"/>
      <c r="E194" s="104"/>
      <c r="F194" s="104"/>
      <c r="G194" s="104"/>
      <c r="H194" s="104"/>
      <c r="I194" s="104"/>
      <c r="J194" s="104"/>
      <c r="K194" s="104"/>
      <c r="L194" s="104"/>
      <c r="M194" s="147"/>
      <c r="N194" s="104"/>
      <c r="O194" s="104"/>
      <c r="P194" s="104"/>
      <c r="Q194" s="104"/>
      <c r="R194" s="104"/>
      <c r="S194" s="104"/>
      <c r="T194" s="104"/>
      <c r="U194" s="104"/>
      <c r="V194" s="104"/>
      <c r="W194" s="104"/>
      <c r="X194" s="104"/>
      <c r="Y194" s="104"/>
      <c r="Z194" s="104"/>
      <c r="AA194" s="104"/>
      <c r="AB194" s="10"/>
      <c r="AC194" s="104"/>
      <c r="AD194" s="10"/>
      <c r="AE194" s="147"/>
      <c r="AF194" s="104"/>
      <c r="AG194" s="104"/>
      <c r="AH194" s="104"/>
      <c r="AI194" s="104"/>
      <c r="AJ194" s="104"/>
      <c r="AK194" s="104"/>
      <c r="AL194" s="104"/>
      <c r="AM194" s="104"/>
      <c r="AN194" s="104"/>
      <c r="AO194" s="104"/>
      <c r="AP194" s="104"/>
      <c r="AQ194" s="104"/>
      <c r="AR194" s="104"/>
      <c r="AS194" s="104"/>
      <c r="AT194" s="104"/>
      <c r="AU194" s="104"/>
      <c r="AV194" s="104"/>
      <c r="AW194" s="104"/>
      <c r="AX194" s="104"/>
      <c r="AY194" s="104"/>
      <c r="AZ194" s="104"/>
      <c r="BA194" s="104"/>
      <c r="BB194" s="104"/>
      <c r="BC194" s="104"/>
      <c r="BD194" s="104"/>
      <c r="BE194" s="104"/>
      <c r="BF194" s="104"/>
      <c r="BG194" s="104"/>
      <c r="BH194" s="104"/>
      <c r="BI194" s="104"/>
      <c r="BJ194" s="104"/>
      <c r="BK194" s="104"/>
      <c r="BL194" s="104"/>
      <c r="BM194" s="104"/>
      <c r="BN194" s="104"/>
      <c r="BO194" s="104"/>
      <c r="BP194" s="104"/>
      <c r="BQ194" s="104"/>
    </row>
    <row r="195" spans="2:69">
      <c r="B195" s="104"/>
      <c r="C195" s="155"/>
      <c r="D195" s="104"/>
      <c r="E195" s="104"/>
      <c r="F195" s="104"/>
      <c r="G195" s="104"/>
      <c r="H195" s="104"/>
      <c r="I195" s="104"/>
      <c r="J195" s="104"/>
      <c r="K195" s="104"/>
      <c r="L195" s="104"/>
      <c r="M195" s="147"/>
      <c r="N195" s="104"/>
      <c r="O195" s="104"/>
      <c r="P195" s="104"/>
      <c r="Q195" s="104"/>
      <c r="R195" s="104"/>
      <c r="S195" s="104"/>
      <c r="T195" s="104"/>
      <c r="U195" s="104"/>
      <c r="V195" s="104"/>
      <c r="W195" s="104"/>
      <c r="X195" s="104"/>
      <c r="Y195" s="104"/>
      <c r="Z195" s="104"/>
      <c r="AA195" s="104"/>
      <c r="AB195" s="10"/>
      <c r="AC195" s="104"/>
      <c r="AD195" s="10"/>
      <c r="AE195" s="147"/>
      <c r="AF195" s="104"/>
      <c r="AG195" s="104"/>
      <c r="AH195" s="104"/>
      <c r="AI195" s="104"/>
      <c r="AJ195" s="104"/>
      <c r="AK195" s="104"/>
      <c r="AL195" s="104"/>
      <c r="AM195" s="104"/>
      <c r="AN195" s="104"/>
      <c r="AO195" s="104"/>
      <c r="AP195" s="104"/>
      <c r="AQ195" s="104"/>
      <c r="AR195" s="104"/>
      <c r="AS195" s="104"/>
      <c r="AT195" s="104"/>
      <c r="AU195" s="104"/>
      <c r="AV195" s="104"/>
      <c r="AW195" s="104"/>
      <c r="AX195" s="104"/>
      <c r="AY195" s="104"/>
      <c r="AZ195" s="104"/>
      <c r="BA195" s="104"/>
      <c r="BB195" s="104"/>
      <c r="BC195" s="104"/>
      <c r="BD195" s="104"/>
      <c r="BE195" s="104"/>
      <c r="BF195" s="104"/>
      <c r="BG195" s="104"/>
      <c r="BH195" s="104"/>
      <c r="BI195" s="104"/>
      <c r="BJ195" s="104"/>
      <c r="BK195" s="104"/>
      <c r="BL195" s="104"/>
      <c r="BM195" s="104"/>
      <c r="BN195" s="104"/>
      <c r="BO195" s="104"/>
      <c r="BP195" s="104"/>
      <c r="BQ195" s="104"/>
    </row>
    <row r="196" spans="2:69">
      <c r="B196" s="104"/>
      <c r="C196" s="155"/>
      <c r="D196" s="104"/>
      <c r="E196" s="104"/>
      <c r="F196" s="104"/>
      <c r="G196" s="104"/>
      <c r="H196" s="104"/>
      <c r="I196" s="104"/>
      <c r="J196" s="104"/>
      <c r="K196" s="104"/>
      <c r="L196" s="104"/>
      <c r="M196" s="147"/>
      <c r="N196" s="104"/>
      <c r="O196" s="104"/>
      <c r="P196" s="104"/>
      <c r="Q196" s="104"/>
      <c r="R196" s="104"/>
      <c r="S196" s="104"/>
      <c r="T196" s="104"/>
      <c r="U196" s="104"/>
      <c r="V196" s="104"/>
      <c r="W196" s="104"/>
      <c r="X196" s="104"/>
      <c r="Y196" s="104"/>
      <c r="Z196" s="104"/>
      <c r="AA196" s="104"/>
      <c r="AB196" s="10"/>
      <c r="AC196" s="104"/>
      <c r="AD196" s="10"/>
      <c r="AE196" s="147"/>
      <c r="AF196" s="104"/>
      <c r="AG196" s="104"/>
      <c r="AH196" s="104"/>
      <c r="AI196" s="104"/>
      <c r="AJ196" s="104"/>
      <c r="AK196" s="104"/>
      <c r="AL196" s="104"/>
      <c r="AM196" s="104"/>
      <c r="AN196" s="104"/>
      <c r="AO196" s="104"/>
      <c r="AP196" s="104"/>
      <c r="AQ196" s="104"/>
      <c r="AR196" s="104"/>
      <c r="AS196" s="104"/>
      <c r="AT196" s="104"/>
      <c r="AU196" s="104"/>
      <c r="AV196" s="104"/>
      <c r="AW196" s="104"/>
      <c r="AX196" s="104"/>
      <c r="AY196" s="104"/>
      <c r="AZ196" s="104"/>
      <c r="BA196" s="104"/>
      <c r="BB196" s="104"/>
      <c r="BC196" s="104"/>
      <c r="BD196" s="104"/>
      <c r="BE196" s="104"/>
      <c r="BF196" s="104"/>
      <c r="BG196" s="104"/>
      <c r="BH196" s="104"/>
      <c r="BI196" s="104"/>
      <c r="BJ196" s="104"/>
      <c r="BK196" s="104"/>
      <c r="BL196" s="104"/>
      <c r="BM196" s="104"/>
      <c r="BN196" s="104"/>
      <c r="BO196" s="104"/>
      <c r="BP196" s="104"/>
      <c r="BQ196" s="104"/>
    </row>
    <row r="197" spans="2:69">
      <c r="B197" s="104"/>
      <c r="C197" s="155"/>
      <c r="D197" s="104"/>
      <c r="E197" s="104"/>
      <c r="F197" s="104"/>
      <c r="G197" s="104"/>
      <c r="H197" s="104"/>
      <c r="I197" s="104"/>
      <c r="J197" s="104"/>
      <c r="K197" s="104"/>
      <c r="L197" s="104"/>
      <c r="M197" s="147"/>
      <c r="N197" s="104"/>
      <c r="O197" s="104"/>
      <c r="P197" s="104"/>
      <c r="Q197" s="104"/>
      <c r="R197" s="104"/>
      <c r="S197" s="104"/>
      <c r="T197" s="104"/>
      <c r="U197" s="104"/>
      <c r="V197" s="104"/>
      <c r="W197" s="104"/>
      <c r="X197" s="104"/>
      <c r="Y197" s="104"/>
      <c r="Z197" s="104"/>
      <c r="AA197" s="104"/>
      <c r="AB197" s="10"/>
      <c r="AC197" s="104"/>
      <c r="AD197" s="10"/>
      <c r="AE197" s="147"/>
      <c r="AF197" s="104"/>
      <c r="AG197" s="104"/>
      <c r="AH197" s="104"/>
      <c r="AI197" s="104"/>
      <c r="AJ197" s="104"/>
      <c r="AK197" s="104"/>
      <c r="AL197" s="104"/>
      <c r="AM197" s="104"/>
      <c r="AN197" s="104"/>
      <c r="AO197" s="104"/>
      <c r="AP197" s="104"/>
      <c r="AQ197" s="104"/>
      <c r="AR197" s="104"/>
      <c r="AS197" s="104"/>
      <c r="AT197" s="104"/>
      <c r="AU197" s="104"/>
      <c r="AV197" s="104"/>
      <c r="AW197" s="104"/>
      <c r="AX197" s="104"/>
      <c r="AY197" s="104"/>
      <c r="AZ197" s="104"/>
      <c r="BA197" s="104"/>
      <c r="BB197" s="104"/>
      <c r="BC197" s="104"/>
      <c r="BD197" s="104"/>
      <c r="BE197" s="104"/>
      <c r="BF197" s="104"/>
      <c r="BG197" s="104"/>
      <c r="BH197" s="104"/>
      <c r="BI197" s="104"/>
      <c r="BJ197" s="104"/>
      <c r="BK197" s="104"/>
      <c r="BL197" s="104"/>
      <c r="BM197" s="104"/>
      <c r="BN197" s="104"/>
      <c r="BO197" s="104"/>
      <c r="BP197" s="104"/>
      <c r="BQ197" s="104"/>
    </row>
    <row r="198" spans="2:69">
      <c r="B198" s="104"/>
      <c r="C198" s="155"/>
      <c r="D198" s="104"/>
      <c r="E198" s="104"/>
      <c r="F198" s="104"/>
      <c r="G198" s="104"/>
      <c r="H198" s="104"/>
      <c r="I198" s="104"/>
      <c r="J198" s="104"/>
      <c r="K198" s="104"/>
      <c r="L198" s="104"/>
      <c r="M198" s="147"/>
      <c r="N198" s="104"/>
      <c r="O198" s="104"/>
      <c r="P198" s="104"/>
      <c r="Q198" s="104"/>
      <c r="R198" s="104"/>
      <c r="S198" s="104"/>
      <c r="T198" s="104"/>
      <c r="U198" s="104"/>
      <c r="V198" s="104"/>
      <c r="W198" s="104"/>
      <c r="X198" s="104"/>
      <c r="Y198" s="104"/>
      <c r="Z198" s="104"/>
      <c r="AA198" s="104"/>
      <c r="AB198" s="10"/>
      <c r="AC198" s="104"/>
      <c r="AD198" s="10"/>
      <c r="AE198" s="147"/>
      <c r="AF198" s="104"/>
      <c r="AG198" s="104"/>
      <c r="AH198" s="104"/>
      <c r="AI198" s="104"/>
      <c r="AJ198" s="104"/>
      <c r="AK198" s="104"/>
      <c r="AL198" s="104"/>
      <c r="AM198" s="104"/>
      <c r="AN198" s="104"/>
      <c r="AO198" s="104"/>
      <c r="AP198" s="104"/>
      <c r="AQ198" s="104"/>
      <c r="AR198" s="104"/>
      <c r="AS198" s="104"/>
      <c r="AT198" s="104"/>
      <c r="AU198" s="104"/>
      <c r="AV198" s="104"/>
      <c r="AW198" s="104"/>
      <c r="AX198" s="104"/>
      <c r="AY198" s="104"/>
      <c r="AZ198" s="104"/>
      <c r="BA198" s="104"/>
      <c r="BB198" s="104"/>
      <c r="BC198" s="104"/>
      <c r="BD198" s="104"/>
      <c r="BE198" s="104"/>
      <c r="BF198" s="104"/>
      <c r="BG198" s="104"/>
      <c r="BH198" s="104"/>
      <c r="BI198" s="104"/>
      <c r="BJ198" s="104"/>
      <c r="BK198" s="104"/>
      <c r="BL198" s="104"/>
      <c r="BM198" s="104"/>
      <c r="BN198" s="104"/>
      <c r="BO198" s="104"/>
      <c r="BP198" s="104"/>
      <c r="BQ198" s="104"/>
    </row>
    <row r="199" spans="2:69">
      <c r="B199" s="104"/>
      <c r="C199" s="155"/>
      <c r="D199" s="104"/>
      <c r="E199" s="104"/>
      <c r="F199" s="104"/>
      <c r="G199" s="104"/>
      <c r="H199" s="104"/>
      <c r="I199" s="104"/>
      <c r="J199" s="104"/>
      <c r="K199" s="104"/>
      <c r="L199" s="104"/>
      <c r="M199" s="147"/>
      <c r="N199" s="104"/>
      <c r="O199" s="104"/>
      <c r="P199" s="104"/>
      <c r="Q199" s="104"/>
      <c r="R199" s="104"/>
      <c r="S199" s="104"/>
      <c r="T199" s="104"/>
      <c r="U199" s="104"/>
      <c r="V199" s="104"/>
      <c r="W199" s="104"/>
      <c r="X199" s="104"/>
      <c r="Y199" s="104"/>
      <c r="Z199" s="104"/>
      <c r="AA199" s="104"/>
      <c r="AB199" s="10"/>
      <c r="AC199" s="104"/>
      <c r="AD199" s="10"/>
      <c r="AE199" s="147"/>
      <c r="AF199" s="104"/>
      <c r="AG199" s="104"/>
      <c r="AH199" s="104"/>
      <c r="AI199" s="104"/>
      <c r="AJ199" s="104"/>
      <c r="AK199" s="104"/>
      <c r="AL199" s="104"/>
      <c r="AM199" s="104"/>
      <c r="AN199" s="104"/>
      <c r="AO199" s="104"/>
      <c r="AP199" s="104"/>
      <c r="AQ199" s="104"/>
      <c r="AR199" s="104"/>
      <c r="AS199" s="104"/>
      <c r="AT199" s="104"/>
      <c r="AU199" s="104"/>
      <c r="AV199" s="104"/>
      <c r="AW199" s="104"/>
      <c r="AX199" s="104"/>
      <c r="AY199" s="104"/>
      <c r="AZ199" s="104"/>
      <c r="BA199" s="104"/>
      <c r="BB199" s="104"/>
      <c r="BC199" s="104"/>
      <c r="BD199" s="104"/>
      <c r="BE199" s="104"/>
      <c r="BF199" s="104"/>
      <c r="BG199" s="104"/>
      <c r="BH199" s="104"/>
      <c r="BI199" s="104"/>
      <c r="BJ199" s="104"/>
      <c r="BK199" s="104"/>
      <c r="BL199" s="104"/>
      <c r="BM199" s="104"/>
      <c r="BN199" s="104"/>
      <c r="BO199" s="104"/>
      <c r="BP199" s="104"/>
      <c r="BQ199" s="104"/>
    </row>
    <row r="200" spans="2:69">
      <c r="B200" s="104"/>
      <c r="C200" s="155"/>
      <c r="D200" s="104"/>
      <c r="E200" s="104"/>
      <c r="F200" s="104"/>
      <c r="G200" s="104"/>
      <c r="H200" s="104"/>
      <c r="I200" s="104"/>
      <c r="J200" s="104"/>
      <c r="K200" s="104"/>
      <c r="L200" s="104"/>
      <c r="M200" s="147"/>
      <c r="N200" s="104"/>
      <c r="O200" s="104"/>
      <c r="P200" s="104"/>
      <c r="Q200" s="104"/>
      <c r="R200" s="104"/>
      <c r="S200" s="104"/>
      <c r="T200" s="104"/>
      <c r="U200" s="104"/>
      <c r="V200" s="104"/>
      <c r="W200" s="104"/>
      <c r="X200" s="104"/>
      <c r="Y200" s="104"/>
      <c r="Z200" s="104"/>
      <c r="AA200" s="104"/>
      <c r="AB200" s="10"/>
      <c r="AC200" s="104"/>
      <c r="AD200" s="10"/>
      <c r="AE200" s="147"/>
      <c r="AF200" s="104"/>
      <c r="AG200" s="104"/>
      <c r="AH200" s="104"/>
      <c r="AI200" s="104"/>
      <c r="AJ200" s="104"/>
      <c r="AK200" s="104"/>
      <c r="AL200" s="104"/>
      <c r="AM200" s="104"/>
      <c r="AN200" s="104"/>
      <c r="AO200" s="104"/>
      <c r="AP200" s="104"/>
      <c r="AQ200" s="104"/>
      <c r="AR200" s="104"/>
      <c r="AS200" s="104"/>
      <c r="AT200" s="104"/>
      <c r="AU200" s="104"/>
      <c r="AV200" s="104"/>
      <c r="AW200" s="104"/>
      <c r="AX200" s="104"/>
      <c r="AY200" s="104"/>
      <c r="AZ200" s="104"/>
      <c r="BA200" s="104"/>
      <c r="BB200" s="104"/>
      <c r="BC200" s="104"/>
      <c r="BD200" s="104"/>
      <c r="BE200" s="104"/>
      <c r="BF200" s="104"/>
      <c r="BG200" s="104"/>
      <c r="BH200" s="104"/>
      <c r="BI200" s="104"/>
      <c r="BJ200" s="104"/>
      <c r="BK200" s="104"/>
      <c r="BL200" s="104"/>
      <c r="BM200" s="104"/>
      <c r="BN200" s="104"/>
      <c r="BO200" s="104"/>
      <c r="BP200" s="104"/>
      <c r="BQ200" s="104"/>
    </row>
    <row r="201" spans="2:69">
      <c r="B201" s="104"/>
      <c r="C201" s="155"/>
      <c r="D201" s="104"/>
      <c r="E201" s="104"/>
      <c r="F201" s="104"/>
      <c r="G201" s="104"/>
      <c r="H201" s="104"/>
      <c r="I201" s="104"/>
      <c r="J201" s="104"/>
      <c r="K201" s="104"/>
      <c r="L201" s="104"/>
      <c r="M201" s="147"/>
      <c r="N201" s="104"/>
      <c r="O201" s="104"/>
      <c r="P201" s="104"/>
      <c r="Q201" s="104"/>
      <c r="R201" s="104"/>
      <c r="S201" s="104"/>
      <c r="T201" s="104"/>
      <c r="U201" s="104"/>
      <c r="V201" s="104"/>
      <c r="W201" s="104"/>
      <c r="X201" s="104"/>
      <c r="Y201" s="104"/>
      <c r="Z201" s="104"/>
      <c r="AA201" s="104"/>
      <c r="AB201" s="10"/>
      <c r="AC201" s="104"/>
      <c r="AD201" s="10"/>
      <c r="AE201" s="147"/>
      <c r="AF201" s="104"/>
      <c r="AG201" s="104"/>
      <c r="AH201" s="104"/>
      <c r="AI201" s="104"/>
      <c r="AJ201" s="104"/>
      <c r="AK201" s="104"/>
      <c r="AL201" s="104"/>
      <c r="AM201" s="104"/>
      <c r="AN201" s="104"/>
      <c r="AO201" s="104"/>
      <c r="AP201" s="104"/>
      <c r="AQ201" s="104"/>
      <c r="AR201" s="104"/>
      <c r="AS201" s="104"/>
      <c r="AT201" s="104"/>
      <c r="AU201" s="104"/>
      <c r="AV201" s="104"/>
      <c r="AW201" s="104"/>
      <c r="AX201" s="104"/>
      <c r="AY201" s="104"/>
      <c r="AZ201" s="104"/>
      <c r="BA201" s="104"/>
      <c r="BB201" s="104"/>
      <c r="BC201" s="104"/>
      <c r="BD201" s="104"/>
      <c r="BE201" s="104"/>
      <c r="BF201" s="104"/>
      <c r="BG201" s="104"/>
      <c r="BH201" s="104"/>
      <c r="BI201" s="104"/>
      <c r="BJ201" s="104"/>
      <c r="BK201" s="104"/>
      <c r="BL201" s="104"/>
      <c r="BM201" s="104"/>
      <c r="BN201" s="104"/>
      <c r="BO201" s="104"/>
      <c r="BP201" s="104"/>
      <c r="BQ201" s="104"/>
    </row>
    <row r="202" spans="2:69">
      <c r="B202" s="104"/>
      <c r="C202" s="155"/>
      <c r="D202" s="104"/>
      <c r="E202" s="104"/>
      <c r="F202" s="104"/>
      <c r="G202" s="104"/>
      <c r="H202" s="104"/>
      <c r="I202" s="104"/>
      <c r="J202" s="104"/>
      <c r="K202" s="104"/>
      <c r="L202" s="104"/>
      <c r="M202" s="147"/>
      <c r="N202" s="104"/>
      <c r="O202" s="104"/>
      <c r="P202" s="104"/>
      <c r="Q202" s="104"/>
      <c r="R202" s="104"/>
      <c r="S202" s="104"/>
      <c r="T202" s="104"/>
      <c r="U202" s="104"/>
      <c r="V202" s="104"/>
      <c r="W202" s="104"/>
      <c r="X202" s="104"/>
      <c r="Y202" s="104"/>
      <c r="Z202" s="104"/>
      <c r="AA202" s="104"/>
      <c r="AB202" s="10"/>
      <c r="AC202" s="104"/>
      <c r="AD202" s="10"/>
      <c r="AE202" s="147"/>
      <c r="AF202" s="104"/>
      <c r="AG202" s="104"/>
      <c r="AH202" s="104"/>
      <c r="AI202" s="104"/>
      <c r="AJ202" s="104"/>
      <c r="AK202" s="104"/>
      <c r="AL202" s="104"/>
      <c r="AM202" s="104"/>
      <c r="AN202" s="104"/>
      <c r="AO202" s="104"/>
      <c r="AP202" s="104"/>
      <c r="AQ202" s="104"/>
      <c r="AR202" s="104"/>
      <c r="AS202" s="104"/>
      <c r="AT202" s="104"/>
      <c r="AU202" s="104"/>
      <c r="AV202" s="104"/>
      <c r="AW202" s="104"/>
      <c r="AX202" s="104"/>
      <c r="AY202" s="104"/>
      <c r="AZ202" s="104"/>
      <c r="BA202" s="104"/>
      <c r="BB202" s="104"/>
      <c r="BC202" s="104"/>
      <c r="BD202" s="104"/>
      <c r="BE202" s="104"/>
      <c r="BF202" s="104"/>
      <c r="BG202" s="104"/>
      <c r="BH202" s="104"/>
      <c r="BI202" s="104"/>
      <c r="BJ202" s="104"/>
      <c r="BK202" s="104"/>
      <c r="BL202" s="104"/>
      <c r="BM202" s="104"/>
      <c r="BN202" s="104"/>
      <c r="BO202" s="104"/>
      <c r="BP202" s="104"/>
      <c r="BQ202" s="104"/>
    </row>
    <row r="203" spans="2:69">
      <c r="B203" s="104"/>
      <c r="C203" s="155"/>
      <c r="D203" s="104"/>
      <c r="E203" s="104"/>
      <c r="F203" s="104"/>
      <c r="G203" s="104"/>
      <c r="H203" s="104"/>
      <c r="I203" s="104"/>
      <c r="J203" s="104"/>
      <c r="K203" s="104"/>
      <c r="L203" s="104"/>
      <c r="M203" s="147"/>
      <c r="N203" s="104"/>
      <c r="O203" s="104"/>
      <c r="P203" s="104"/>
      <c r="Q203" s="104"/>
      <c r="R203" s="104"/>
      <c r="S203" s="104"/>
      <c r="T203" s="104"/>
      <c r="U203" s="104"/>
      <c r="V203" s="104"/>
      <c r="W203" s="104"/>
      <c r="X203" s="104"/>
      <c r="Y203" s="104"/>
      <c r="Z203" s="104"/>
      <c r="AA203" s="104"/>
      <c r="AB203" s="10"/>
      <c r="AC203" s="104"/>
      <c r="AD203" s="10"/>
      <c r="AE203" s="147"/>
      <c r="AF203" s="104"/>
      <c r="AG203" s="104"/>
      <c r="AH203" s="104"/>
      <c r="AI203" s="104"/>
      <c r="AJ203" s="104"/>
      <c r="AK203" s="104"/>
      <c r="AL203" s="104"/>
      <c r="AM203" s="104"/>
      <c r="AN203" s="104"/>
      <c r="AO203" s="104"/>
      <c r="AP203" s="104"/>
      <c r="AQ203" s="104"/>
      <c r="AR203" s="104"/>
      <c r="AS203" s="104"/>
      <c r="AT203" s="104"/>
      <c r="AU203" s="104"/>
      <c r="AV203" s="104"/>
      <c r="AW203" s="104"/>
      <c r="AX203" s="104"/>
      <c r="AY203" s="104"/>
      <c r="AZ203" s="104"/>
      <c r="BA203" s="104"/>
      <c r="BB203" s="104"/>
      <c r="BC203" s="104"/>
      <c r="BD203" s="104"/>
      <c r="BE203" s="104"/>
      <c r="BF203" s="104"/>
      <c r="BG203" s="104"/>
      <c r="BH203" s="104"/>
      <c r="BI203" s="104"/>
      <c r="BJ203" s="104"/>
      <c r="BK203" s="104"/>
      <c r="BL203" s="104"/>
      <c r="BM203" s="104"/>
      <c r="BN203" s="104"/>
      <c r="BO203" s="104"/>
      <c r="BP203" s="104"/>
      <c r="BQ203" s="104"/>
    </row>
    <row r="204" spans="2:69">
      <c r="B204" s="104"/>
      <c r="C204" s="155"/>
      <c r="D204" s="104"/>
      <c r="E204" s="104"/>
      <c r="F204" s="104"/>
      <c r="G204" s="104"/>
      <c r="H204" s="104"/>
      <c r="I204" s="104"/>
      <c r="J204" s="104"/>
      <c r="K204" s="104"/>
      <c r="L204" s="104"/>
      <c r="M204" s="147"/>
      <c r="N204" s="104"/>
      <c r="O204" s="104"/>
      <c r="P204" s="104"/>
      <c r="Q204" s="104"/>
      <c r="R204" s="104"/>
      <c r="S204" s="104"/>
      <c r="T204" s="104"/>
      <c r="U204" s="104"/>
      <c r="V204" s="104"/>
      <c r="W204" s="104"/>
      <c r="X204" s="104"/>
      <c r="Y204" s="104"/>
      <c r="Z204" s="104"/>
      <c r="AA204" s="104"/>
      <c r="AB204" s="10"/>
      <c r="AC204" s="104"/>
      <c r="AD204" s="10"/>
      <c r="AE204" s="147"/>
      <c r="AF204" s="104"/>
      <c r="AG204" s="104"/>
      <c r="AH204" s="104"/>
      <c r="AI204" s="104"/>
      <c r="AJ204" s="104"/>
      <c r="AK204" s="104"/>
      <c r="AL204" s="104"/>
      <c r="AM204" s="104"/>
      <c r="AN204" s="104"/>
      <c r="AO204" s="104"/>
      <c r="AP204" s="104"/>
      <c r="AQ204" s="104"/>
      <c r="AR204" s="104"/>
      <c r="AS204" s="104"/>
      <c r="AT204" s="104"/>
      <c r="AU204" s="104"/>
      <c r="AV204" s="104"/>
      <c r="AW204" s="104"/>
      <c r="AX204" s="104"/>
      <c r="AY204" s="104"/>
      <c r="AZ204" s="104"/>
      <c r="BA204" s="104"/>
      <c r="BB204" s="104"/>
      <c r="BC204" s="104"/>
      <c r="BD204" s="104"/>
      <c r="BE204" s="104"/>
      <c r="BF204" s="104"/>
      <c r="BG204" s="104"/>
      <c r="BH204" s="104"/>
      <c r="BI204" s="104"/>
      <c r="BJ204" s="104"/>
      <c r="BK204" s="104"/>
      <c r="BL204" s="104"/>
      <c r="BM204" s="104"/>
      <c r="BN204" s="104"/>
      <c r="BO204" s="104"/>
      <c r="BP204" s="104"/>
      <c r="BQ204" s="104"/>
    </row>
    <row r="205" spans="2:69">
      <c r="B205" s="104"/>
      <c r="C205" s="155"/>
      <c r="D205" s="104"/>
      <c r="E205" s="104"/>
      <c r="F205" s="104"/>
      <c r="G205" s="104"/>
      <c r="H205" s="104"/>
      <c r="I205" s="104"/>
      <c r="J205" s="104"/>
      <c r="K205" s="104"/>
      <c r="L205" s="104"/>
      <c r="M205" s="147"/>
      <c r="N205" s="104"/>
      <c r="O205" s="104"/>
      <c r="P205" s="104"/>
      <c r="Q205" s="104"/>
      <c r="R205" s="104"/>
      <c r="S205" s="104"/>
      <c r="T205" s="104"/>
      <c r="U205" s="104"/>
      <c r="V205" s="104"/>
      <c r="W205" s="104"/>
      <c r="X205" s="104"/>
      <c r="Y205" s="104"/>
      <c r="Z205" s="104"/>
      <c r="AA205" s="104"/>
      <c r="AB205" s="10"/>
      <c r="AC205" s="104"/>
      <c r="AD205" s="10"/>
      <c r="AE205" s="147"/>
      <c r="AF205" s="104"/>
      <c r="AG205" s="104"/>
      <c r="AH205" s="104"/>
      <c r="AI205" s="104"/>
      <c r="AJ205" s="104"/>
      <c r="AK205" s="104"/>
      <c r="AL205" s="104"/>
      <c r="AM205" s="104"/>
      <c r="AN205" s="104"/>
      <c r="AO205" s="104"/>
      <c r="AP205" s="104"/>
      <c r="AQ205" s="104"/>
      <c r="AR205" s="104"/>
      <c r="AS205" s="104"/>
      <c r="AT205" s="104"/>
      <c r="AU205" s="104"/>
      <c r="AV205" s="104"/>
      <c r="AW205" s="104"/>
      <c r="AX205" s="104"/>
      <c r="AY205" s="104"/>
      <c r="AZ205" s="104"/>
      <c r="BA205" s="104"/>
      <c r="BB205" s="104"/>
      <c r="BC205" s="104"/>
      <c r="BD205" s="104"/>
      <c r="BE205" s="104"/>
      <c r="BF205" s="104"/>
      <c r="BG205" s="104"/>
      <c r="BH205" s="104"/>
      <c r="BI205" s="104"/>
      <c r="BJ205" s="104"/>
      <c r="BK205" s="104"/>
      <c r="BL205" s="104"/>
      <c r="BM205" s="104"/>
      <c r="BN205" s="104"/>
      <c r="BO205" s="104"/>
      <c r="BP205" s="104"/>
      <c r="BQ205" s="104"/>
    </row>
    <row r="206" spans="2:69">
      <c r="B206" s="104"/>
      <c r="C206" s="155"/>
      <c r="D206" s="104"/>
      <c r="E206" s="104"/>
      <c r="F206" s="104"/>
      <c r="G206" s="104"/>
      <c r="H206" s="104"/>
      <c r="I206" s="104"/>
      <c r="J206" s="104"/>
      <c r="K206" s="104"/>
      <c r="L206" s="104"/>
      <c r="M206" s="147"/>
      <c r="N206" s="104"/>
      <c r="O206" s="104"/>
      <c r="P206" s="104"/>
      <c r="Q206" s="104"/>
      <c r="R206" s="104"/>
      <c r="S206" s="104"/>
      <c r="T206" s="104"/>
      <c r="U206" s="104"/>
      <c r="V206" s="104"/>
      <c r="W206" s="104"/>
      <c r="X206" s="104"/>
      <c r="Y206" s="104"/>
      <c r="Z206" s="104"/>
      <c r="AA206" s="104"/>
      <c r="AB206" s="10"/>
      <c r="AC206" s="104"/>
      <c r="AD206" s="10"/>
      <c r="AE206" s="147"/>
      <c r="AF206" s="104"/>
      <c r="AG206" s="104"/>
      <c r="AH206" s="104"/>
      <c r="AI206" s="104"/>
      <c r="AJ206" s="104"/>
      <c r="AK206" s="104"/>
      <c r="AL206" s="104"/>
      <c r="AM206" s="104"/>
      <c r="AN206" s="104"/>
      <c r="AO206" s="104"/>
      <c r="AP206" s="104"/>
      <c r="AQ206" s="104"/>
      <c r="AR206" s="104"/>
      <c r="AS206" s="104"/>
      <c r="AT206" s="104"/>
      <c r="AU206" s="104"/>
      <c r="AV206" s="104"/>
      <c r="AW206" s="104"/>
      <c r="AX206" s="104"/>
      <c r="AY206" s="104"/>
      <c r="AZ206" s="104"/>
      <c r="BA206" s="104"/>
      <c r="BB206" s="104"/>
      <c r="BC206" s="104"/>
      <c r="BD206" s="104"/>
      <c r="BE206" s="104"/>
      <c r="BF206" s="104"/>
      <c r="BG206" s="104"/>
      <c r="BH206" s="104"/>
      <c r="BI206" s="104"/>
      <c r="BJ206" s="104"/>
      <c r="BK206" s="104"/>
      <c r="BL206" s="104"/>
      <c r="BM206" s="104"/>
      <c r="BN206" s="104"/>
      <c r="BO206" s="104"/>
      <c r="BP206" s="104"/>
      <c r="BQ206" s="104"/>
    </row>
    <row r="207" spans="2:69">
      <c r="B207" s="104"/>
      <c r="C207" s="155"/>
      <c r="D207" s="104"/>
      <c r="E207" s="104"/>
      <c r="F207" s="104"/>
      <c r="G207" s="104"/>
      <c r="H207" s="104"/>
      <c r="I207" s="104"/>
      <c r="J207" s="104"/>
      <c r="K207" s="104"/>
      <c r="L207" s="104"/>
      <c r="M207" s="147"/>
      <c r="N207" s="104"/>
      <c r="O207" s="104"/>
      <c r="P207" s="104"/>
      <c r="Q207" s="104"/>
      <c r="R207" s="104"/>
      <c r="S207" s="104"/>
      <c r="T207" s="104"/>
      <c r="U207" s="104"/>
      <c r="V207" s="104"/>
      <c r="W207" s="104"/>
      <c r="X207" s="104"/>
      <c r="Y207" s="104"/>
      <c r="Z207" s="104"/>
      <c r="AA207" s="104"/>
      <c r="AB207" s="10"/>
      <c r="AC207" s="104"/>
      <c r="AD207" s="10"/>
      <c r="AE207" s="147"/>
      <c r="AF207" s="104"/>
      <c r="AG207" s="104"/>
      <c r="AH207" s="104"/>
      <c r="AI207" s="104"/>
      <c r="AJ207" s="104"/>
      <c r="AK207" s="104"/>
      <c r="AL207" s="104"/>
      <c r="AM207" s="104"/>
      <c r="AN207" s="104"/>
      <c r="AO207" s="104"/>
      <c r="AP207" s="104"/>
      <c r="AQ207" s="104"/>
      <c r="AR207" s="104"/>
      <c r="AS207" s="104"/>
      <c r="AT207" s="104"/>
      <c r="AU207" s="104"/>
      <c r="AV207" s="104"/>
      <c r="AW207" s="104"/>
      <c r="AX207" s="104"/>
      <c r="AY207" s="104"/>
      <c r="AZ207" s="104"/>
      <c r="BA207" s="104"/>
      <c r="BB207" s="104"/>
      <c r="BC207" s="104"/>
      <c r="BD207" s="104"/>
      <c r="BE207" s="104"/>
      <c r="BF207" s="104"/>
      <c r="BG207" s="104"/>
      <c r="BH207" s="104"/>
      <c r="BI207" s="104"/>
      <c r="BJ207" s="104"/>
      <c r="BK207" s="104"/>
      <c r="BL207" s="104"/>
      <c r="BM207" s="104"/>
      <c r="BN207" s="104"/>
      <c r="BO207" s="104"/>
      <c r="BP207" s="104"/>
      <c r="BQ207" s="104"/>
    </row>
    <row r="208" spans="2:69">
      <c r="B208" s="104"/>
      <c r="C208" s="155"/>
      <c r="D208" s="104"/>
      <c r="E208" s="104"/>
      <c r="F208" s="104"/>
      <c r="G208" s="104"/>
      <c r="H208" s="104"/>
      <c r="I208" s="104"/>
      <c r="J208" s="104"/>
      <c r="K208" s="104"/>
      <c r="L208" s="104"/>
      <c r="M208" s="147"/>
      <c r="N208" s="104"/>
      <c r="O208" s="104"/>
      <c r="P208" s="104"/>
      <c r="Q208" s="104"/>
      <c r="R208" s="104"/>
      <c r="S208" s="104"/>
      <c r="T208" s="104"/>
      <c r="U208" s="104"/>
      <c r="V208" s="104"/>
      <c r="W208" s="104"/>
      <c r="X208" s="104"/>
      <c r="Y208" s="104"/>
      <c r="Z208" s="104"/>
      <c r="AA208" s="104"/>
      <c r="AB208" s="10"/>
      <c r="AC208" s="104"/>
      <c r="AD208" s="10"/>
      <c r="AE208" s="147"/>
      <c r="AF208" s="104"/>
      <c r="AG208" s="104"/>
      <c r="AH208" s="104"/>
      <c r="AI208" s="104"/>
      <c r="AJ208" s="104"/>
      <c r="AK208" s="104"/>
      <c r="AL208" s="104"/>
      <c r="AM208" s="104"/>
      <c r="AN208" s="104"/>
      <c r="AO208" s="104"/>
      <c r="AP208" s="104"/>
      <c r="AQ208" s="104"/>
      <c r="AR208" s="104"/>
      <c r="AS208" s="104"/>
      <c r="AT208" s="104"/>
      <c r="AU208" s="104"/>
      <c r="AV208" s="104"/>
      <c r="AW208" s="104"/>
      <c r="AX208" s="104"/>
      <c r="AY208" s="104"/>
      <c r="AZ208" s="104"/>
      <c r="BA208" s="104"/>
      <c r="BB208" s="104"/>
      <c r="BC208" s="104"/>
      <c r="BD208" s="104"/>
      <c r="BE208" s="104"/>
      <c r="BF208" s="104"/>
      <c r="BG208" s="104"/>
      <c r="BH208" s="104"/>
      <c r="BI208" s="104"/>
      <c r="BJ208" s="104"/>
      <c r="BK208" s="104"/>
      <c r="BL208" s="104"/>
      <c r="BM208" s="104"/>
      <c r="BN208" s="104"/>
      <c r="BO208" s="104"/>
      <c r="BP208" s="104"/>
      <c r="BQ208" s="104"/>
    </row>
    <row r="209" spans="2:69">
      <c r="B209" s="104"/>
      <c r="C209" s="155"/>
      <c r="D209" s="104"/>
      <c r="E209" s="104"/>
      <c r="F209" s="104"/>
      <c r="G209" s="104"/>
      <c r="H209" s="104"/>
      <c r="I209" s="104"/>
      <c r="J209" s="104"/>
      <c r="K209" s="104"/>
      <c r="L209" s="104"/>
      <c r="M209" s="147"/>
      <c r="N209" s="104"/>
      <c r="O209" s="104"/>
      <c r="P209" s="104"/>
      <c r="Q209" s="104"/>
      <c r="R209" s="104"/>
      <c r="S209" s="104"/>
      <c r="T209" s="104"/>
      <c r="U209" s="104"/>
      <c r="V209" s="104"/>
      <c r="W209" s="104"/>
      <c r="X209" s="104"/>
      <c r="Y209" s="104"/>
      <c r="Z209" s="104"/>
      <c r="AA209" s="104"/>
      <c r="AB209" s="10"/>
      <c r="AC209" s="104"/>
      <c r="AD209" s="10"/>
      <c r="AE209" s="147"/>
      <c r="AF209" s="104"/>
      <c r="AG209" s="104"/>
      <c r="AH209" s="104"/>
      <c r="AI209" s="104"/>
      <c r="AJ209" s="104"/>
      <c r="AK209" s="104"/>
      <c r="AL209" s="104"/>
      <c r="AM209" s="104"/>
      <c r="AN209" s="104"/>
      <c r="AO209" s="104"/>
      <c r="AP209" s="104"/>
      <c r="AQ209" s="104"/>
      <c r="AR209" s="104"/>
      <c r="AS209" s="104"/>
      <c r="AT209" s="104"/>
      <c r="AU209" s="104"/>
      <c r="AV209" s="104"/>
      <c r="AW209" s="104"/>
      <c r="AX209" s="104"/>
      <c r="AY209" s="104"/>
      <c r="AZ209" s="104"/>
      <c r="BA209" s="104"/>
      <c r="BB209" s="104"/>
      <c r="BC209" s="104"/>
      <c r="BD209" s="104"/>
      <c r="BE209" s="104"/>
      <c r="BF209" s="104"/>
      <c r="BG209" s="104"/>
      <c r="BH209" s="104"/>
      <c r="BI209" s="104"/>
      <c r="BJ209" s="104"/>
      <c r="BK209" s="104"/>
      <c r="BL209" s="104"/>
      <c r="BM209" s="104"/>
      <c r="BN209" s="104"/>
      <c r="BO209" s="104"/>
      <c r="BP209" s="104"/>
      <c r="BQ209" s="104"/>
    </row>
    <row r="210" spans="2:69">
      <c r="B210" s="104"/>
      <c r="C210" s="155"/>
      <c r="D210" s="104"/>
      <c r="E210" s="104"/>
      <c r="F210" s="104"/>
      <c r="G210" s="104"/>
      <c r="H210" s="104"/>
      <c r="I210" s="104"/>
      <c r="J210" s="104"/>
      <c r="K210" s="104"/>
      <c r="L210" s="104"/>
      <c r="M210" s="147"/>
      <c r="N210" s="104"/>
      <c r="O210" s="104"/>
      <c r="P210" s="104"/>
      <c r="Q210" s="104"/>
      <c r="R210" s="104"/>
      <c r="S210" s="104"/>
      <c r="T210" s="104"/>
      <c r="U210" s="104"/>
      <c r="V210" s="104"/>
      <c r="W210" s="104"/>
      <c r="X210" s="104"/>
      <c r="Y210" s="104"/>
      <c r="Z210" s="104"/>
      <c r="AA210" s="104"/>
      <c r="AB210" s="10"/>
      <c r="AC210" s="104"/>
      <c r="AD210" s="10"/>
      <c r="AE210" s="147"/>
      <c r="AF210" s="104"/>
      <c r="AG210" s="104"/>
      <c r="AH210" s="104"/>
      <c r="AI210" s="104"/>
      <c r="AJ210" s="104"/>
      <c r="AK210" s="104"/>
      <c r="AL210" s="104"/>
      <c r="AM210" s="104"/>
      <c r="AN210" s="104"/>
      <c r="AO210" s="104"/>
      <c r="AP210" s="104"/>
      <c r="AQ210" s="104"/>
      <c r="AR210" s="104"/>
      <c r="AS210" s="104"/>
      <c r="AT210" s="104"/>
      <c r="AU210" s="104"/>
      <c r="AV210" s="104"/>
      <c r="AW210" s="104"/>
      <c r="AX210" s="104"/>
      <c r="AY210" s="104"/>
      <c r="AZ210" s="104"/>
      <c r="BA210" s="104"/>
      <c r="BB210" s="104"/>
      <c r="BC210" s="104"/>
      <c r="BD210" s="104"/>
      <c r="BE210" s="104"/>
      <c r="BF210" s="104"/>
      <c r="BG210" s="104"/>
      <c r="BH210" s="104"/>
      <c r="BI210" s="104"/>
      <c r="BJ210" s="104"/>
      <c r="BK210" s="104"/>
      <c r="BL210" s="104"/>
      <c r="BM210" s="104"/>
      <c r="BN210" s="104"/>
      <c r="BO210" s="104"/>
      <c r="BP210" s="104"/>
      <c r="BQ210" s="104"/>
    </row>
    <row r="211" spans="2:69">
      <c r="B211" s="104"/>
      <c r="C211" s="155"/>
      <c r="D211" s="104"/>
      <c r="E211" s="104"/>
      <c r="F211" s="104"/>
      <c r="G211" s="104"/>
      <c r="H211" s="104"/>
      <c r="I211" s="104"/>
      <c r="J211" s="104"/>
      <c r="K211" s="104"/>
      <c r="L211" s="104"/>
      <c r="M211" s="147"/>
      <c r="N211" s="104"/>
      <c r="O211" s="104"/>
      <c r="P211" s="104"/>
      <c r="Q211" s="104"/>
      <c r="R211" s="104"/>
      <c r="S211" s="104"/>
      <c r="T211" s="104"/>
      <c r="U211" s="104"/>
      <c r="V211" s="104"/>
      <c r="W211" s="104"/>
      <c r="X211" s="104"/>
      <c r="Y211" s="104"/>
      <c r="Z211" s="104"/>
      <c r="AA211" s="104"/>
      <c r="AB211" s="10"/>
      <c r="AC211" s="104"/>
      <c r="AD211" s="10"/>
      <c r="AE211" s="147"/>
      <c r="AF211" s="104"/>
      <c r="AG211" s="104"/>
      <c r="AH211" s="104"/>
      <c r="AI211" s="104"/>
      <c r="AJ211" s="104"/>
      <c r="AK211" s="104"/>
      <c r="AL211" s="104"/>
      <c r="AM211" s="104"/>
      <c r="AN211" s="104"/>
      <c r="AO211" s="104"/>
      <c r="AP211" s="104"/>
      <c r="AQ211" s="104"/>
      <c r="AR211" s="104"/>
      <c r="AS211" s="104"/>
      <c r="AT211" s="104"/>
      <c r="AU211" s="104"/>
      <c r="AV211" s="104"/>
      <c r="AW211" s="104"/>
      <c r="AX211" s="104"/>
      <c r="AY211" s="104"/>
      <c r="AZ211" s="104"/>
      <c r="BA211" s="104"/>
      <c r="BB211" s="104"/>
      <c r="BC211" s="104"/>
      <c r="BD211" s="104"/>
      <c r="BE211" s="104"/>
      <c r="BF211" s="104"/>
      <c r="BG211" s="104"/>
      <c r="BH211" s="104"/>
      <c r="BI211" s="104"/>
      <c r="BJ211" s="104"/>
      <c r="BK211" s="104"/>
      <c r="BL211" s="104"/>
      <c r="BM211" s="104"/>
      <c r="BN211" s="104"/>
      <c r="BO211" s="104"/>
      <c r="BP211" s="104"/>
      <c r="BQ211" s="104"/>
    </row>
    <row r="212" spans="2:69">
      <c r="B212" s="104"/>
      <c r="C212" s="155"/>
      <c r="D212" s="104"/>
      <c r="E212" s="104"/>
      <c r="F212" s="104"/>
      <c r="G212" s="104"/>
      <c r="H212" s="104"/>
      <c r="I212" s="104"/>
      <c r="J212" s="104"/>
      <c r="K212" s="104"/>
      <c r="L212" s="104"/>
      <c r="M212" s="147"/>
      <c r="N212" s="104"/>
      <c r="O212" s="104"/>
      <c r="P212" s="104"/>
      <c r="Q212" s="104"/>
      <c r="R212" s="104"/>
      <c r="S212" s="104"/>
      <c r="T212" s="104"/>
      <c r="U212" s="104"/>
      <c r="V212" s="104"/>
      <c r="W212" s="104"/>
      <c r="X212" s="104"/>
      <c r="Y212" s="104"/>
      <c r="Z212" s="104"/>
      <c r="AA212" s="104"/>
      <c r="AB212" s="10"/>
      <c r="AC212" s="104"/>
      <c r="AD212" s="10"/>
      <c r="AE212" s="147"/>
      <c r="AF212" s="104"/>
      <c r="AG212" s="104"/>
      <c r="AH212" s="104"/>
      <c r="AI212" s="104"/>
      <c r="AJ212" s="104"/>
      <c r="AK212" s="104"/>
      <c r="AL212" s="104"/>
      <c r="AM212" s="104"/>
      <c r="AN212" s="104"/>
      <c r="AO212" s="104"/>
      <c r="AP212" s="104"/>
      <c r="AQ212" s="104"/>
      <c r="AR212" s="104"/>
      <c r="AS212" s="104"/>
      <c r="AT212" s="104"/>
      <c r="AU212" s="104"/>
      <c r="AV212" s="104"/>
      <c r="AW212" s="104"/>
      <c r="AX212" s="104"/>
      <c r="AY212" s="104"/>
      <c r="AZ212" s="104"/>
      <c r="BA212" s="104"/>
      <c r="BB212" s="104"/>
      <c r="BC212" s="104"/>
      <c r="BD212" s="104"/>
      <c r="BE212" s="104"/>
      <c r="BF212" s="104"/>
      <c r="BG212" s="104"/>
      <c r="BH212" s="104"/>
      <c r="BI212" s="104"/>
      <c r="BJ212" s="104"/>
      <c r="BK212" s="104"/>
      <c r="BL212" s="104"/>
      <c r="BM212" s="104"/>
      <c r="BN212" s="104"/>
      <c r="BO212" s="104"/>
      <c r="BP212" s="104"/>
      <c r="BQ212" s="104"/>
    </row>
    <row r="213" spans="2:69">
      <c r="B213" s="104"/>
      <c r="C213" s="155"/>
      <c r="D213" s="104"/>
      <c r="E213" s="104"/>
      <c r="F213" s="104"/>
      <c r="G213" s="104"/>
      <c r="H213" s="104"/>
      <c r="I213" s="104"/>
      <c r="J213" s="104"/>
      <c r="K213" s="104"/>
      <c r="L213" s="104"/>
      <c r="M213" s="147"/>
      <c r="N213" s="104"/>
      <c r="O213" s="104"/>
      <c r="P213" s="104"/>
      <c r="Q213" s="104"/>
      <c r="R213" s="104"/>
      <c r="S213" s="104"/>
      <c r="T213" s="104"/>
      <c r="U213" s="104"/>
      <c r="V213" s="104"/>
      <c r="W213" s="104"/>
      <c r="X213" s="104"/>
      <c r="Y213" s="104"/>
      <c r="Z213" s="104"/>
      <c r="AA213" s="104"/>
      <c r="AB213" s="10"/>
      <c r="AC213" s="104"/>
      <c r="AD213" s="10"/>
      <c r="AE213" s="147"/>
      <c r="AF213" s="104"/>
      <c r="AG213" s="104"/>
      <c r="AH213" s="104"/>
      <c r="AI213" s="104"/>
      <c r="AJ213" s="104"/>
      <c r="AK213" s="104"/>
      <c r="AL213" s="104"/>
      <c r="AM213" s="104"/>
      <c r="AN213" s="104"/>
      <c r="AO213" s="104"/>
      <c r="AP213" s="104"/>
      <c r="AQ213" s="104"/>
      <c r="AR213" s="104"/>
      <c r="AS213" s="104"/>
      <c r="AT213" s="104"/>
      <c r="AU213" s="104"/>
      <c r="AV213" s="104"/>
      <c r="AW213" s="104"/>
      <c r="AX213" s="104"/>
      <c r="AY213" s="104"/>
      <c r="AZ213" s="104"/>
      <c r="BA213" s="104"/>
      <c r="BB213" s="104"/>
      <c r="BC213" s="104"/>
      <c r="BD213" s="104"/>
      <c r="BE213" s="104"/>
      <c r="BF213" s="104"/>
      <c r="BG213" s="104"/>
      <c r="BH213" s="104"/>
      <c r="BI213" s="104"/>
      <c r="BJ213" s="104"/>
      <c r="BK213" s="104"/>
      <c r="BL213" s="104"/>
      <c r="BM213" s="104"/>
      <c r="BN213" s="104"/>
      <c r="BO213" s="104"/>
      <c r="BP213" s="104"/>
      <c r="BQ213" s="104"/>
    </row>
    <row r="214" spans="2:69">
      <c r="B214" s="104"/>
      <c r="C214" s="155"/>
      <c r="D214" s="104"/>
      <c r="E214" s="104"/>
      <c r="F214" s="104"/>
      <c r="G214" s="104"/>
      <c r="H214" s="104"/>
      <c r="I214" s="104"/>
      <c r="J214" s="104"/>
      <c r="K214" s="104"/>
      <c r="L214" s="104"/>
      <c r="M214" s="147"/>
      <c r="N214" s="104"/>
      <c r="O214" s="104"/>
      <c r="P214" s="104"/>
      <c r="Q214" s="104"/>
      <c r="R214" s="104"/>
      <c r="S214" s="104"/>
      <c r="T214" s="104"/>
      <c r="U214" s="104"/>
      <c r="V214" s="104"/>
      <c r="W214" s="104"/>
      <c r="X214" s="104"/>
      <c r="Y214" s="104"/>
      <c r="Z214" s="104"/>
      <c r="AA214" s="104"/>
      <c r="AB214" s="10"/>
      <c r="AC214" s="104"/>
      <c r="AD214" s="10"/>
      <c r="AE214" s="147"/>
      <c r="AF214" s="104"/>
      <c r="AG214" s="104"/>
      <c r="AH214" s="104"/>
      <c r="AI214" s="104"/>
      <c r="AJ214" s="104"/>
      <c r="AK214" s="104"/>
      <c r="AL214" s="104"/>
      <c r="AM214" s="104"/>
      <c r="AN214" s="104"/>
      <c r="AO214" s="104"/>
      <c r="AP214" s="104"/>
      <c r="AQ214" s="104"/>
      <c r="AR214" s="104"/>
      <c r="AS214" s="104"/>
      <c r="AT214" s="104"/>
      <c r="AU214" s="104"/>
      <c r="AV214" s="104"/>
      <c r="AW214" s="104"/>
      <c r="AX214" s="104"/>
      <c r="AY214" s="104"/>
      <c r="AZ214" s="104"/>
      <c r="BA214" s="104"/>
      <c r="BB214" s="104"/>
      <c r="BC214" s="104"/>
      <c r="BD214" s="104"/>
      <c r="BE214" s="104"/>
      <c r="BF214" s="104"/>
      <c r="BG214" s="104"/>
      <c r="BH214" s="104"/>
      <c r="BI214" s="104"/>
      <c r="BJ214" s="104"/>
      <c r="BK214" s="104"/>
      <c r="BL214" s="104"/>
      <c r="BM214" s="104"/>
      <c r="BN214" s="104"/>
      <c r="BO214" s="104"/>
      <c r="BP214" s="104"/>
      <c r="BQ214" s="104"/>
    </row>
    <row r="215" spans="2:69">
      <c r="B215" s="104"/>
      <c r="C215" s="155"/>
      <c r="D215" s="104"/>
      <c r="E215" s="104"/>
      <c r="F215" s="104"/>
      <c r="G215" s="104"/>
      <c r="H215" s="104"/>
      <c r="I215" s="104"/>
      <c r="J215" s="104"/>
      <c r="K215" s="104"/>
      <c r="L215" s="104"/>
      <c r="M215" s="147"/>
      <c r="N215" s="104"/>
      <c r="O215" s="104"/>
      <c r="P215" s="104"/>
      <c r="Q215" s="104"/>
      <c r="R215" s="104"/>
      <c r="S215" s="104"/>
      <c r="T215" s="104"/>
      <c r="U215" s="104"/>
      <c r="V215" s="104"/>
      <c r="W215" s="104"/>
      <c r="X215" s="104"/>
      <c r="Y215" s="104"/>
      <c r="Z215" s="104"/>
      <c r="AA215" s="104"/>
      <c r="AB215" s="10"/>
      <c r="AC215" s="104"/>
      <c r="AD215" s="10"/>
      <c r="AE215" s="147"/>
      <c r="AF215" s="104"/>
      <c r="AG215" s="104"/>
      <c r="AH215" s="104"/>
      <c r="AI215" s="104"/>
      <c r="AJ215" s="104"/>
      <c r="AK215" s="104"/>
      <c r="AL215" s="104"/>
      <c r="AM215" s="104"/>
      <c r="AN215" s="104"/>
      <c r="AO215" s="104"/>
      <c r="AP215" s="104"/>
      <c r="AQ215" s="104"/>
      <c r="AR215" s="104"/>
      <c r="AS215" s="104"/>
      <c r="AT215" s="104"/>
      <c r="AU215" s="104"/>
      <c r="AV215" s="104"/>
      <c r="AW215" s="104"/>
      <c r="AX215" s="104"/>
      <c r="AY215" s="104"/>
      <c r="AZ215" s="104"/>
      <c r="BA215" s="104"/>
      <c r="BB215" s="104"/>
      <c r="BC215" s="104"/>
      <c r="BD215" s="104"/>
      <c r="BE215" s="104"/>
      <c r="BF215" s="104"/>
      <c r="BG215" s="104"/>
      <c r="BH215" s="104"/>
      <c r="BI215" s="104"/>
      <c r="BJ215" s="104"/>
      <c r="BK215" s="104"/>
      <c r="BL215" s="104"/>
      <c r="BM215" s="104"/>
      <c r="BN215" s="104"/>
      <c r="BO215" s="104"/>
      <c r="BP215" s="104"/>
      <c r="BQ215" s="104"/>
    </row>
    <row r="216" spans="2:69">
      <c r="B216" s="104"/>
      <c r="C216" s="155"/>
      <c r="D216" s="104"/>
      <c r="E216" s="104"/>
      <c r="F216" s="104"/>
      <c r="G216" s="104"/>
      <c r="H216" s="104"/>
      <c r="I216" s="104"/>
      <c r="J216" s="104"/>
      <c r="K216" s="104"/>
      <c r="L216" s="104"/>
      <c r="M216" s="147"/>
      <c r="N216" s="104"/>
      <c r="O216" s="104"/>
      <c r="P216" s="104"/>
      <c r="Q216" s="104"/>
      <c r="R216" s="104"/>
      <c r="S216" s="104"/>
      <c r="T216" s="104"/>
      <c r="U216" s="104"/>
      <c r="V216" s="104"/>
      <c r="W216" s="104"/>
      <c r="X216" s="104"/>
      <c r="Y216" s="104"/>
      <c r="Z216" s="104"/>
      <c r="AA216" s="104"/>
      <c r="AB216" s="10"/>
      <c r="AC216" s="104"/>
      <c r="AD216" s="10"/>
      <c r="AE216" s="147"/>
      <c r="AF216" s="104"/>
      <c r="AG216" s="104"/>
      <c r="AH216" s="104"/>
      <c r="AI216" s="104"/>
      <c r="AJ216" s="104"/>
      <c r="AK216" s="104"/>
      <c r="AL216" s="104"/>
      <c r="AM216" s="104"/>
      <c r="AN216" s="104"/>
      <c r="AO216" s="104"/>
      <c r="AP216" s="104"/>
      <c r="AQ216" s="104"/>
      <c r="AR216" s="104"/>
      <c r="AS216" s="104"/>
      <c r="AT216" s="104"/>
      <c r="AU216" s="104"/>
      <c r="AV216" s="104"/>
      <c r="AW216" s="104"/>
      <c r="AX216" s="104"/>
      <c r="AY216" s="104"/>
      <c r="AZ216" s="104"/>
      <c r="BA216" s="104"/>
      <c r="BB216" s="104"/>
      <c r="BC216" s="104"/>
      <c r="BD216" s="104"/>
      <c r="BE216" s="104"/>
      <c r="BF216" s="104"/>
      <c r="BG216" s="104"/>
      <c r="BH216" s="104"/>
      <c r="BI216" s="104"/>
      <c r="BJ216" s="104"/>
      <c r="BK216" s="104"/>
      <c r="BL216" s="104"/>
      <c r="BM216" s="104"/>
      <c r="BN216" s="104"/>
      <c r="BO216" s="104"/>
      <c r="BP216" s="104"/>
      <c r="BQ216" s="104"/>
    </row>
    <row r="217" spans="2:69">
      <c r="B217" s="104"/>
      <c r="C217" s="155"/>
      <c r="D217" s="104"/>
      <c r="E217" s="104"/>
      <c r="F217" s="104"/>
      <c r="G217" s="104"/>
      <c r="H217" s="104"/>
      <c r="I217" s="104"/>
      <c r="J217" s="104"/>
      <c r="K217" s="104"/>
      <c r="L217" s="104"/>
      <c r="M217" s="147"/>
      <c r="N217" s="104"/>
      <c r="O217" s="104"/>
      <c r="P217" s="104"/>
      <c r="Q217" s="104"/>
      <c r="R217" s="104"/>
      <c r="S217" s="104"/>
      <c r="T217" s="104"/>
      <c r="U217" s="104"/>
      <c r="V217" s="104"/>
      <c r="W217" s="104"/>
      <c r="X217" s="104"/>
      <c r="Y217" s="104"/>
      <c r="Z217" s="104"/>
      <c r="AA217" s="104"/>
      <c r="AB217" s="10"/>
      <c r="AC217" s="104"/>
      <c r="AD217" s="10"/>
      <c r="AE217" s="147"/>
      <c r="AF217" s="104"/>
      <c r="AG217" s="104"/>
      <c r="AH217" s="104"/>
      <c r="AI217" s="104"/>
      <c r="AJ217" s="104"/>
      <c r="AK217" s="104"/>
      <c r="AL217" s="104"/>
      <c r="AM217" s="104"/>
      <c r="AN217" s="104"/>
      <c r="AO217" s="104"/>
      <c r="AP217" s="104"/>
      <c r="AQ217" s="104"/>
      <c r="AR217" s="104"/>
      <c r="AS217" s="104"/>
      <c r="AT217" s="104"/>
      <c r="AU217" s="104"/>
      <c r="AV217" s="104"/>
      <c r="AW217" s="104"/>
      <c r="AX217" s="104"/>
      <c r="AY217" s="104"/>
      <c r="AZ217" s="104"/>
      <c r="BA217" s="104"/>
      <c r="BB217" s="104"/>
      <c r="BC217" s="104"/>
      <c r="BD217" s="104"/>
      <c r="BE217" s="104"/>
      <c r="BF217" s="104"/>
      <c r="BG217" s="104"/>
      <c r="BH217" s="104"/>
      <c r="BI217" s="104"/>
      <c r="BJ217" s="104"/>
      <c r="BK217" s="104"/>
      <c r="BL217" s="104"/>
      <c r="BM217" s="104"/>
      <c r="BN217" s="104"/>
      <c r="BO217" s="104"/>
      <c r="BP217" s="104"/>
      <c r="BQ217" s="104"/>
    </row>
    <row r="218" spans="2:69">
      <c r="B218" s="104"/>
      <c r="C218" s="155"/>
      <c r="D218" s="104"/>
      <c r="E218" s="104"/>
      <c r="F218" s="104"/>
      <c r="G218" s="104"/>
      <c r="H218" s="104"/>
      <c r="I218" s="104"/>
      <c r="J218" s="104"/>
      <c r="K218" s="104"/>
      <c r="L218" s="104"/>
      <c r="M218" s="147"/>
      <c r="N218" s="104"/>
      <c r="O218" s="104"/>
      <c r="P218" s="104"/>
      <c r="Q218" s="104"/>
      <c r="R218" s="104"/>
      <c r="S218" s="104"/>
      <c r="T218" s="104"/>
      <c r="U218" s="104"/>
      <c r="V218" s="104"/>
      <c r="W218" s="104"/>
      <c r="X218" s="104"/>
      <c r="Y218" s="104"/>
      <c r="Z218" s="104"/>
      <c r="AA218" s="104"/>
      <c r="AB218" s="10"/>
      <c r="AC218" s="104"/>
      <c r="AD218" s="10"/>
      <c r="AE218" s="147"/>
      <c r="AF218" s="104"/>
      <c r="AG218" s="104"/>
      <c r="AH218" s="104"/>
      <c r="AI218" s="104"/>
      <c r="AJ218" s="104"/>
      <c r="AK218" s="104"/>
      <c r="AL218" s="104"/>
      <c r="AM218" s="104"/>
      <c r="AN218" s="104"/>
      <c r="AO218" s="104"/>
      <c r="AP218" s="104"/>
      <c r="AQ218" s="104"/>
      <c r="AR218" s="104"/>
      <c r="AS218" s="104"/>
      <c r="AT218" s="104"/>
      <c r="AU218" s="104"/>
      <c r="AV218" s="104"/>
      <c r="AW218" s="104"/>
      <c r="AX218" s="104"/>
      <c r="AY218" s="104"/>
      <c r="AZ218" s="104"/>
      <c r="BA218" s="104"/>
      <c r="BB218" s="104"/>
      <c r="BC218" s="104"/>
      <c r="BD218" s="104"/>
      <c r="BE218" s="104"/>
      <c r="BF218" s="104"/>
      <c r="BG218" s="104"/>
      <c r="BH218" s="104"/>
      <c r="BI218" s="104"/>
      <c r="BJ218" s="104"/>
      <c r="BK218" s="104"/>
      <c r="BL218" s="104"/>
      <c r="BM218" s="104"/>
      <c r="BN218" s="104"/>
      <c r="BO218" s="104"/>
      <c r="BP218" s="104"/>
      <c r="BQ218" s="104"/>
    </row>
    <row r="219" spans="2:69">
      <c r="B219" s="104"/>
      <c r="C219" s="155"/>
      <c r="D219" s="104"/>
      <c r="E219" s="104"/>
      <c r="F219" s="104"/>
      <c r="G219" s="104"/>
      <c r="H219" s="104"/>
      <c r="I219" s="104"/>
      <c r="J219" s="104"/>
      <c r="K219" s="104"/>
      <c r="L219" s="104"/>
      <c r="M219" s="147"/>
      <c r="N219" s="104"/>
      <c r="O219" s="104"/>
      <c r="P219" s="104"/>
      <c r="Q219" s="104"/>
      <c r="R219" s="104"/>
      <c r="S219" s="104"/>
      <c r="T219" s="104"/>
      <c r="U219" s="104"/>
      <c r="V219" s="104"/>
      <c r="W219" s="104"/>
      <c r="X219" s="104"/>
      <c r="Y219" s="104"/>
      <c r="Z219" s="104"/>
      <c r="AA219" s="104"/>
      <c r="AB219" s="10"/>
      <c r="AC219" s="104"/>
      <c r="AD219" s="10"/>
      <c r="AE219" s="147"/>
      <c r="AF219" s="104"/>
      <c r="AG219" s="104"/>
      <c r="AH219" s="104"/>
      <c r="AI219" s="104"/>
      <c r="AJ219" s="104"/>
      <c r="AK219" s="104"/>
      <c r="AL219" s="104"/>
      <c r="AM219" s="104"/>
      <c r="AN219" s="104"/>
      <c r="AO219" s="104"/>
      <c r="AP219" s="104"/>
      <c r="AQ219" s="104"/>
      <c r="AR219" s="104"/>
      <c r="AS219" s="104"/>
      <c r="AT219" s="104"/>
      <c r="AU219" s="104"/>
      <c r="AV219" s="104"/>
      <c r="AW219" s="104"/>
      <c r="AX219" s="104"/>
      <c r="AY219" s="104"/>
      <c r="AZ219" s="104"/>
      <c r="BA219" s="104"/>
      <c r="BB219" s="104"/>
      <c r="BC219" s="104"/>
      <c r="BD219" s="104"/>
      <c r="BE219" s="104"/>
      <c r="BF219" s="104"/>
      <c r="BG219" s="104"/>
      <c r="BH219" s="104"/>
      <c r="BI219" s="104"/>
      <c r="BJ219" s="104"/>
      <c r="BK219" s="104"/>
      <c r="BL219" s="104"/>
      <c r="BM219" s="104"/>
      <c r="BN219" s="104"/>
      <c r="BO219" s="104"/>
      <c r="BP219" s="104"/>
      <c r="BQ219" s="104"/>
    </row>
    <row r="220" spans="2:69">
      <c r="B220" s="104"/>
      <c r="C220" s="155"/>
      <c r="D220" s="104"/>
      <c r="E220" s="104"/>
      <c r="F220" s="104"/>
      <c r="G220" s="104"/>
      <c r="H220" s="104"/>
      <c r="I220" s="104"/>
      <c r="J220" s="104"/>
      <c r="K220" s="104"/>
      <c r="L220" s="104"/>
      <c r="M220" s="147"/>
      <c r="N220" s="104"/>
      <c r="O220" s="104"/>
      <c r="P220" s="104"/>
      <c r="Q220" s="104"/>
      <c r="R220" s="104"/>
      <c r="S220" s="104"/>
      <c r="T220" s="104"/>
      <c r="U220" s="104"/>
      <c r="V220" s="104"/>
      <c r="W220" s="104"/>
      <c r="X220" s="104"/>
      <c r="Y220" s="104"/>
      <c r="Z220" s="104"/>
      <c r="AA220" s="104"/>
      <c r="AB220" s="10"/>
      <c r="AC220" s="104"/>
      <c r="AD220" s="10"/>
      <c r="AE220" s="147"/>
      <c r="AF220" s="104"/>
      <c r="AG220" s="104"/>
      <c r="AH220" s="104"/>
      <c r="AI220" s="104"/>
      <c r="AJ220" s="104"/>
      <c r="AK220" s="104"/>
      <c r="AL220" s="104"/>
      <c r="AM220" s="104"/>
      <c r="AN220" s="104"/>
      <c r="AO220" s="104"/>
      <c r="AP220" s="104"/>
      <c r="AQ220" s="104"/>
      <c r="AR220" s="104"/>
      <c r="AS220" s="104"/>
      <c r="AT220" s="104"/>
      <c r="AU220" s="104"/>
      <c r="AV220" s="104"/>
      <c r="AW220" s="104"/>
      <c r="AX220" s="104"/>
      <c r="AY220" s="104"/>
      <c r="AZ220" s="104"/>
      <c r="BA220" s="104"/>
      <c r="BB220" s="104"/>
      <c r="BC220" s="104"/>
      <c r="BD220" s="104"/>
      <c r="BE220" s="104"/>
      <c r="BF220" s="104"/>
      <c r="BG220" s="104"/>
      <c r="BH220" s="104"/>
      <c r="BI220" s="104"/>
      <c r="BJ220" s="104"/>
      <c r="BK220" s="104"/>
      <c r="BL220" s="104"/>
      <c r="BM220" s="104"/>
      <c r="BN220" s="104"/>
      <c r="BO220" s="104"/>
      <c r="BP220" s="104"/>
      <c r="BQ220" s="104"/>
    </row>
    <row r="221" spans="2:69">
      <c r="B221" s="104"/>
      <c r="C221" s="155"/>
      <c r="D221" s="104"/>
      <c r="E221" s="104"/>
      <c r="F221" s="104"/>
      <c r="G221" s="104"/>
      <c r="H221" s="104"/>
      <c r="I221" s="104"/>
      <c r="J221" s="104"/>
      <c r="K221" s="104"/>
      <c r="L221" s="104"/>
      <c r="M221" s="147"/>
      <c r="N221" s="104"/>
      <c r="O221" s="104"/>
      <c r="P221" s="104"/>
      <c r="Q221" s="104"/>
      <c r="R221" s="104"/>
      <c r="S221" s="104"/>
      <c r="T221" s="104"/>
      <c r="U221" s="104"/>
      <c r="V221" s="104"/>
      <c r="W221" s="104"/>
      <c r="X221" s="104"/>
      <c r="Y221" s="104"/>
      <c r="Z221" s="104"/>
      <c r="AA221" s="104"/>
      <c r="AB221" s="10"/>
      <c r="AC221" s="104"/>
      <c r="AD221" s="10"/>
      <c r="AE221" s="147"/>
      <c r="AF221" s="104"/>
      <c r="AG221" s="104"/>
      <c r="AH221" s="104"/>
      <c r="AI221" s="104"/>
      <c r="AJ221" s="104"/>
      <c r="AK221" s="104"/>
      <c r="AL221" s="104"/>
      <c r="AM221" s="104"/>
      <c r="AN221" s="104"/>
      <c r="AO221" s="104"/>
      <c r="AP221" s="104"/>
      <c r="AQ221" s="104"/>
      <c r="AR221" s="104"/>
      <c r="AS221" s="104"/>
      <c r="AT221" s="104"/>
      <c r="AU221" s="104"/>
      <c r="AV221" s="104"/>
      <c r="AW221" s="104"/>
      <c r="AX221" s="104"/>
      <c r="AY221" s="104"/>
      <c r="AZ221" s="104"/>
      <c r="BA221" s="104"/>
      <c r="BB221" s="104"/>
      <c r="BC221" s="104"/>
      <c r="BD221" s="104"/>
      <c r="BE221" s="104"/>
      <c r="BF221" s="104"/>
      <c r="BG221" s="104"/>
      <c r="BH221" s="104"/>
      <c r="BI221" s="104"/>
      <c r="BJ221" s="104"/>
      <c r="BK221" s="104"/>
      <c r="BL221" s="104"/>
      <c r="BM221" s="104"/>
      <c r="BN221" s="104"/>
      <c r="BO221" s="104"/>
      <c r="BP221" s="104"/>
      <c r="BQ221" s="104"/>
    </row>
    <row r="222" spans="2:69">
      <c r="B222" s="104"/>
      <c r="C222" s="155"/>
      <c r="D222" s="104"/>
      <c r="E222" s="104"/>
      <c r="F222" s="104"/>
      <c r="G222" s="104"/>
      <c r="H222" s="104"/>
      <c r="I222" s="104"/>
      <c r="J222" s="104"/>
      <c r="K222" s="104"/>
      <c r="L222" s="104"/>
      <c r="M222" s="147"/>
      <c r="N222" s="104"/>
      <c r="O222" s="104"/>
      <c r="P222" s="104"/>
      <c r="Q222" s="104"/>
      <c r="R222" s="104"/>
      <c r="S222" s="104"/>
      <c r="T222" s="104"/>
      <c r="U222" s="104"/>
      <c r="V222" s="104"/>
      <c r="W222" s="104"/>
      <c r="X222" s="104"/>
      <c r="Y222" s="104"/>
      <c r="Z222" s="104"/>
      <c r="AA222" s="104"/>
      <c r="AB222" s="10"/>
      <c r="AC222" s="104"/>
      <c r="AD222" s="10"/>
      <c r="AE222" s="147"/>
      <c r="AF222" s="104"/>
      <c r="AG222" s="104"/>
      <c r="AH222" s="104"/>
      <c r="AI222" s="104"/>
      <c r="AJ222" s="104"/>
      <c r="AK222" s="104"/>
      <c r="AL222" s="104"/>
      <c r="AM222" s="104"/>
      <c r="AN222" s="104"/>
      <c r="AO222" s="104"/>
      <c r="AP222" s="104"/>
      <c r="AQ222" s="104"/>
      <c r="AR222" s="104"/>
      <c r="AS222" s="104"/>
      <c r="AT222" s="104"/>
      <c r="AU222" s="104"/>
      <c r="AV222" s="104"/>
      <c r="AW222" s="104"/>
      <c r="AX222" s="104"/>
      <c r="AY222" s="104"/>
      <c r="AZ222" s="104"/>
      <c r="BA222" s="104"/>
      <c r="BB222" s="104"/>
      <c r="BC222" s="104"/>
      <c r="BD222" s="104"/>
      <c r="BE222" s="104"/>
      <c r="BF222" s="104"/>
      <c r="BG222" s="104"/>
      <c r="BH222" s="104"/>
      <c r="BI222" s="104"/>
      <c r="BJ222" s="104"/>
      <c r="BK222" s="104"/>
      <c r="BL222" s="104"/>
      <c r="BM222" s="104"/>
      <c r="BN222" s="104"/>
      <c r="BO222" s="104"/>
      <c r="BP222" s="104"/>
      <c r="BQ222" s="104"/>
    </row>
    <row r="223" spans="2:69">
      <c r="B223" s="104"/>
      <c r="C223" s="155"/>
      <c r="D223" s="104"/>
      <c r="E223" s="104"/>
      <c r="F223" s="104"/>
      <c r="G223" s="104"/>
      <c r="H223" s="104"/>
      <c r="I223" s="104"/>
      <c r="J223" s="104"/>
      <c r="K223" s="104"/>
      <c r="L223" s="104"/>
      <c r="M223" s="147"/>
      <c r="N223" s="104"/>
      <c r="O223" s="104"/>
      <c r="P223" s="104"/>
      <c r="Q223" s="104"/>
      <c r="R223" s="104"/>
      <c r="S223" s="104"/>
      <c r="T223" s="104"/>
      <c r="U223" s="104"/>
      <c r="V223" s="104"/>
      <c r="W223" s="104"/>
      <c r="X223" s="104"/>
      <c r="Y223" s="104"/>
      <c r="Z223" s="104"/>
      <c r="AA223" s="104"/>
      <c r="AB223" s="10"/>
      <c r="AC223" s="104"/>
      <c r="AD223" s="10"/>
      <c r="AE223" s="147"/>
      <c r="AF223" s="104"/>
      <c r="AG223" s="104"/>
      <c r="AH223" s="104"/>
      <c r="AI223" s="104"/>
      <c r="AJ223" s="104"/>
      <c r="AK223" s="104"/>
      <c r="AL223" s="104"/>
      <c r="AM223" s="104"/>
      <c r="AN223" s="104"/>
      <c r="AO223" s="104"/>
      <c r="AP223" s="104"/>
      <c r="AQ223" s="104"/>
      <c r="AR223" s="104"/>
      <c r="AS223" s="104"/>
      <c r="AT223" s="104"/>
      <c r="AU223" s="104"/>
      <c r="AV223" s="104"/>
      <c r="AW223" s="104"/>
      <c r="AX223" s="104"/>
      <c r="AY223" s="104"/>
      <c r="AZ223" s="104"/>
      <c r="BA223" s="104"/>
      <c r="BB223" s="104"/>
      <c r="BC223" s="104"/>
      <c r="BD223" s="104"/>
      <c r="BE223" s="104"/>
      <c r="BF223" s="104"/>
      <c r="BG223" s="104"/>
      <c r="BH223" s="104"/>
      <c r="BI223" s="104"/>
      <c r="BJ223" s="104"/>
      <c r="BK223" s="104"/>
      <c r="BL223" s="104"/>
      <c r="BM223" s="104"/>
      <c r="BN223" s="104"/>
      <c r="BO223" s="104"/>
      <c r="BP223" s="104"/>
      <c r="BQ223" s="104"/>
    </row>
    <row r="224" spans="2:69">
      <c r="B224" s="104"/>
      <c r="C224" s="155"/>
      <c r="D224" s="104"/>
      <c r="E224" s="104"/>
      <c r="F224" s="104"/>
      <c r="G224" s="104"/>
      <c r="H224" s="104"/>
      <c r="I224" s="104"/>
      <c r="J224" s="104"/>
      <c r="K224" s="104"/>
      <c r="L224" s="104"/>
      <c r="M224" s="147"/>
      <c r="N224" s="104"/>
      <c r="O224" s="104"/>
      <c r="P224" s="104"/>
      <c r="Q224" s="104"/>
      <c r="R224" s="104"/>
      <c r="S224" s="104"/>
      <c r="T224" s="104"/>
      <c r="U224" s="104"/>
      <c r="V224" s="104"/>
      <c r="W224" s="104"/>
      <c r="X224" s="104"/>
      <c r="Y224" s="104"/>
      <c r="Z224" s="104"/>
      <c r="AA224" s="104"/>
      <c r="AB224" s="10"/>
      <c r="AC224" s="104"/>
      <c r="AD224" s="10"/>
      <c r="AE224" s="147"/>
      <c r="AF224" s="104"/>
      <c r="AG224" s="104"/>
      <c r="AH224" s="104"/>
      <c r="AI224" s="104"/>
      <c r="AJ224" s="104"/>
      <c r="AK224" s="104"/>
      <c r="AL224" s="104"/>
      <c r="AM224" s="104"/>
      <c r="AN224" s="104"/>
      <c r="AO224" s="104"/>
      <c r="AP224" s="104"/>
      <c r="AQ224" s="104"/>
      <c r="AR224" s="104"/>
      <c r="AS224" s="104"/>
      <c r="AT224" s="104"/>
      <c r="AU224" s="104"/>
      <c r="AV224" s="104"/>
      <c r="AW224" s="104"/>
      <c r="AX224" s="104"/>
      <c r="AY224" s="104"/>
      <c r="AZ224" s="104"/>
      <c r="BA224" s="104"/>
      <c r="BB224" s="104"/>
      <c r="BC224" s="104"/>
      <c r="BD224" s="104"/>
      <c r="BE224" s="104"/>
      <c r="BF224" s="104"/>
      <c r="BG224" s="104"/>
      <c r="BH224" s="104"/>
      <c r="BI224" s="104"/>
      <c r="BJ224" s="104"/>
      <c r="BK224" s="104"/>
      <c r="BL224" s="104"/>
      <c r="BM224" s="104"/>
      <c r="BN224" s="104"/>
      <c r="BO224" s="104"/>
      <c r="BP224" s="104"/>
      <c r="BQ224" s="104"/>
    </row>
    <row r="225" spans="2:69">
      <c r="B225" s="104"/>
      <c r="C225" s="155"/>
      <c r="D225" s="104"/>
      <c r="E225" s="104"/>
      <c r="F225" s="104"/>
      <c r="G225" s="104"/>
      <c r="H225" s="104"/>
      <c r="I225" s="104"/>
      <c r="J225" s="104"/>
      <c r="K225" s="104"/>
      <c r="L225" s="104"/>
      <c r="M225" s="147"/>
      <c r="N225" s="104"/>
      <c r="O225" s="104"/>
      <c r="P225" s="104"/>
      <c r="Q225" s="104"/>
      <c r="R225" s="104"/>
      <c r="S225" s="104"/>
      <c r="T225" s="104"/>
      <c r="U225" s="104"/>
      <c r="V225" s="104"/>
      <c r="W225" s="104"/>
      <c r="X225" s="104"/>
      <c r="Y225" s="104"/>
      <c r="Z225" s="104"/>
      <c r="AA225" s="104"/>
      <c r="AB225" s="10"/>
      <c r="AC225" s="104"/>
      <c r="AD225" s="10"/>
      <c r="AE225" s="147"/>
      <c r="AF225" s="104"/>
      <c r="AG225" s="104"/>
      <c r="AH225" s="104"/>
      <c r="AI225" s="104"/>
      <c r="AJ225" s="104"/>
      <c r="AK225" s="104"/>
      <c r="AL225" s="104"/>
      <c r="AM225" s="104"/>
      <c r="AN225" s="104"/>
      <c r="AO225" s="104"/>
      <c r="AP225" s="104"/>
      <c r="AQ225" s="104"/>
      <c r="AR225" s="104"/>
      <c r="AS225" s="104"/>
      <c r="AT225" s="104"/>
      <c r="AU225" s="104"/>
      <c r="AV225" s="104"/>
      <c r="AW225" s="104"/>
      <c r="AX225" s="104"/>
      <c r="AY225" s="104"/>
      <c r="AZ225" s="104"/>
      <c r="BA225" s="104"/>
      <c r="BB225" s="104"/>
      <c r="BC225" s="104"/>
      <c r="BD225" s="104"/>
      <c r="BE225" s="104"/>
      <c r="BF225" s="104"/>
      <c r="BG225" s="104"/>
      <c r="BH225" s="104"/>
      <c r="BI225" s="104"/>
      <c r="BJ225" s="104"/>
      <c r="BK225" s="104"/>
      <c r="BL225" s="104"/>
      <c r="BM225" s="104"/>
      <c r="BN225" s="104"/>
      <c r="BO225" s="104"/>
      <c r="BP225" s="104"/>
      <c r="BQ225" s="104"/>
    </row>
    <row r="226" spans="2:69">
      <c r="B226" s="104"/>
      <c r="C226" s="155"/>
      <c r="D226" s="104"/>
      <c r="E226" s="104"/>
      <c r="F226" s="104"/>
      <c r="G226" s="104"/>
      <c r="H226" s="104"/>
      <c r="I226" s="104"/>
      <c r="J226" s="104"/>
      <c r="K226" s="104"/>
      <c r="L226" s="104"/>
      <c r="M226" s="147"/>
      <c r="N226" s="104"/>
      <c r="O226" s="104"/>
      <c r="P226" s="104"/>
      <c r="Q226" s="104"/>
      <c r="R226" s="104"/>
      <c r="S226" s="104"/>
      <c r="T226" s="104"/>
      <c r="U226" s="104"/>
      <c r="V226" s="104"/>
      <c r="W226" s="104"/>
      <c r="X226" s="104"/>
      <c r="Y226" s="104"/>
      <c r="Z226" s="104"/>
      <c r="AA226" s="104"/>
      <c r="AB226" s="10"/>
      <c r="AC226" s="104"/>
      <c r="AD226" s="10"/>
      <c r="AE226" s="147"/>
      <c r="AF226" s="104"/>
      <c r="AG226" s="104"/>
      <c r="AH226" s="104"/>
      <c r="AI226" s="104"/>
      <c r="AJ226" s="104"/>
      <c r="AK226" s="104"/>
      <c r="AL226" s="104"/>
      <c r="AM226" s="104"/>
      <c r="AN226" s="104"/>
      <c r="AO226" s="104"/>
      <c r="AP226" s="104"/>
      <c r="AQ226" s="104"/>
      <c r="AR226" s="104"/>
      <c r="AS226" s="104"/>
      <c r="AT226" s="104"/>
      <c r="AU226" s="104"/>
      <c r="AV226" s="104"/>
      <c r="AW226" s="104"/>
      <c r="AX226" s="104"/>
      <c r="AY226" s="104"/>
      <c r="AZ226" s="104"/>
      <c r="BA226" s="104"/>
      <c r="BB226" s="104"/>
      <c r="BC226" s="104"/>
      <c r="BD226" s="104"/>
      <c r="BE226" s="104"/>
      <c r="BF226" s="104"/>
      <c r="BG226" s="104"/>
      <c r="BH226" s="104"/>
      <c r="BI226" s="104"/>
      <c r="BJ226" s="104"/>
      <c r="BK226" s="104"/>
      <c r="BL226" s="104"/>
      <c r="BM226" s="104"/>
      <c r="BN226" s="104"/>
      <c r="BO226" s="104"/>
      <c r="BP226" s="104"/>
      <c r="BQ226" s="104"/>
    </row>
    <row r="227" spans="2:69">
      <c r="B227" s="104"/>
      <c r="C227" s="155"/>
      <c r="D227" s="104"/>
      <c r="E227" s="104"/>
      <c r="F227" s="104"/>
      <c r="G227" s="104"/>
      <c r="H227" s="104"/>
      <c r="I227" s="104"/>
      <c r="J227" s="104"/>
      <c r="K227" s="104"/>
      <c r="L227" s="104"/>
      <c r="M227" s="147"/>
      <c r="N227" s="104"/>
      <c r="O227" s="104"/>
      <c r="P227" s="104"/>
      <c r="Q227" s="104"/>
      <c r="R227" s="104"/>
      <c r="S227" s="104"/>
      <c r="T227" s="104"/>
      <c r="U227" s="104"/>
      <c r="V227" s="104"/>
      <c r="W227" s="104"/>
      <c r="X227" s="104"/>
      <c r="Y227" s="104"/>
      <c r="Z227" s="104"/>
      <c r="AA227" s="104"/>
      <c r="AB227" s="10"/>
      <c r="AC227" s="104"/>
      <c r="AD227" s="10"/>
      <c r="AE227" s="147"/>
      <c r="AF227" s="104"/>
      <c r="AG227" s="104"/>
      <c r="AH227" s="104"/>
      <c r="AI227" s="104"/>
      <c r="AJ227" s="104"/>
      <c r="AK227" s="104"/>
      <c r="AL227" s="104"/>
      <c r="AM227" s="104"/>
      <c r="AN227" s="104"/>
      <c r="AO227" s="104"/>
      <c r="AP227" s="104"/>
      <c r="AQ227" s="104"/>
      <c r="AR227" s="104"/>
      <c r="AS227" s="104"/>
      <c r="AT227" s="104"/>
      <c r="AU227" s="104"/>
      <c r="AV227" s="104"/>
      <c r="AW227" s="104"/>
      <c r="AX227" s="104"/>
      <c r="AY227" s="104"/>
      <c r="AZ227" s="104"/>
      <c r="BA227" s="104"/>
      <c r="BB227" s="104"/>
      <c r="BC227" s="104"/>
      <c r="BD227" s="104"/>
      <c r="BE227" s="104"/>
      <c r="BF227" s="104"/>
      <c r="BG227" s="104"/>
      <c r="BH227" s="104"/>
      <c r="BI227" s="104"/>
      <c r="BJ227" s="104"/>
      <c r="BK227" s="104"/>
      <c r="BL227" s="104"/>
      <c r="BM227" s="104"/>
      <c r="BN227" s="104"/>
      <c r="BO227" s="104"/>
      <c r="BP227" s="104"/>
      <c r="BQ227" s="104"/>
    </row>
    <row r="228" spans="2:69">
      <c r="B228" s="104"/>
      <c r="C228" s="155"/>
      <c r="D228" s="104"/>
      <c r="E228" s="104"/>
      <c r="F228" s="104"/>
      <c r="G228" s="104"/>
      <c r="H228" s="104"/>
      <c r="I228" s="104"/>
      <c r="J228" s="104"/>
      <c r="K228" s="104"/>
      <c r="L228" s="104"/>
      <c r="M228" s="147"/>
      <c r="N228" s="104"/>
      <c r="O228" s="104"/>
      <c r="P228" s="104"/>
      <c r="Q228" s="104"/>
      <c r="R228" s="104"/>
      <c r="S228" s="104"/>
      <c r="T228" s="104"/>
      <c r="U228" s="104"/>
      <c r="V228" s="104"/>
      <c r="W228" s="104"/>
      <c r="X228" s="104"/>
      <c r="Y228" s="104"/>
      <c r="Z228" s="104"/>
      <c r="AA228" s="104"/>
      <c r="AB228" s="10"/>
      <c r="AC228" s="104"/>
      <c r="AD228" s="10"/>
      <c r="AE228" s="147"/>
      <c r="AF228" s="104"/>
      <c r="AG228" s="104"/>
      <c r="AH228" s="104"/>
      <c r="AI228" s="104"/>
      <c r="AJ228" s="104"/>
      <c r="AK228" s="104"/>
      <c r="AL228" s="104"/>
      <c r="AM228" s="104"/>
      <c r="AN228" s="104"/>
      <c r="AO228" s="104"/>
      <c r="AP228" s="104"/>
      <c r="AQ228" s="104"/>
      <c r="AR228" s="104"/>
      <c r="AS228" s="104"/>
      <c r="AT228" s="104"/>
      <c r="AU228" s="104"/>
      <c r="AV228" s="104"/>
      <c r="AW228" s="104"/>
      <c r="AX228" s="104"/>
      <c r="AY228" s="104"/>
      <c r="AZ228" s="104"/>
      <c r="BA228" s="104"/>
      <c r="BB228" s="104"/>
      <c r="BC228" s="104"/>
      <c r="BD228" s="104"/>
      <c r="BE228" s="104"/>
      <c r="BF228" s="104"/>
      <c r="BG228" s="104"/>
      <c r="BH228" s="104"/>
      <c r="BI228" s="104"/>
      <c r="BJ228" s="104"/>
      <c r="BK228" s="104"/>
      <c r="BL228" s="104"/>
      <c r="BM228" s="104"/>
      <c r="BN228" s="104"/>
      <c r="BO228" s="104"/>
      <c r="BP228" s="104"/>
      <c r="BQ228" s="104"/>
    </row>
    <row r="229" spans="2:69">
      <c r="B229" s="104"/>
      <c r="C229" s="155"/>
      <c r="D229" s="104"/>
      <c r="E229" s="104"/>
      <c r="F229" s="104"/>
      <c r="G229" s="104"/>
      <c r="H229" s="104"/>
      <c r="I229" s="104"/>
      <c r="J229" s="104"/>
      <c r="K229" s="104"/>
      <c r="L229" s="104"/>
      <c r="M229" s="147"/>
      <c r="N229" s="104"/>
      <c r="O229" s="104"/>
      <c r="P229" s="104"/>
      <c r="Q229" s="104"/>
      <c r="R229" s="104"/>
      <c r="S229" s="104"/>
      <c r="T229" s="104"/>
      <c r="U229" s="104"/>
      <c r="V229" s="104"/>
      <c r="W229" s="104"/>
      <c r="X229" s="104"/>
      <c r="Y229" s="104"/>
      <c r="Z229" s="104"/>
      <c r="AA229" s="104"/>
      <c r="AB229" s="10"/>
      <c r="AC229" s="104"/>
      <c r="AD229" s="10"/>
      <c r="AE229" s="147"/>
      <c r="AF229" s="104"/>
      <c r="AG229" s="104"/>
      <c r="AH229" s="104"/>
      <c r="AI229" s="104"/>
      <c r="AJ229" s="104"/>
      <c r="AK229" s="104"/>
      <c r="AL229" s="104"/>
      <c r="AM229" s="104"/>
      <c r="AN229" s="104"/>
      <c r="AO229" s="104"/>
      <c r="AP229" s="104"/>
      <c r="AQ229" s="104"/>
      <c r="AR229" s="104"/>
      <c r="AS229" s="104"/>
      <c r="AT229" s="104"/>
      <c r="AU229" s="104"/>
      <c r="AV229" s="104"/>
      <c r="AW229" s="104"/>
      <c r="AX229" s="104"/>
      <c r="AY229" s="104"/>
      <c r="AZ229" s="104"/>
      <c r="BA229" s="104"/>
      <c r="BB229" s="104"/>
      <c r="BC229" s="104"/>
      <c r="BD229" s="104"/>
      <c r="BE229" s="104"/>
      <c r="BF229" s="104"/>
      <c r="BG229" s="104"/>
      <c r="BH229" s="104"/>
      <c r="BI229" s="104"/>
      <c r="BJ229" s="104"/>
      <c r="BK229" s="104"/>
      <c r="BL229" s="104"/>
      <c r="BM229" s="104"/>
      <c r="BN229" s="104"/>
      <c r="BO229" s="104"/>
      <c r="BP229" s="104"/>
      <c r="BQ229" s="104"/>
    </row>
    <row r="230" spans="2:69">
      <c r="B230" s="104"/>
      <c r="C230" s="155"/>
      <c r="D230" s="104"/>
      <c r="E230" s="104"/>
      <c r="F230" s="104"/>
      <c r="G230" s="104"/>
      <c r="H230" s="104"/>
      <c r="I230" s="104"/>
      <c r="J230" s="104"/>
      <c r="K230" s="104"/>
      <c r="L230" s="104"/>
      <c r="M230" s="147"/>
      <c r="N230" s="104"/>
      <c r="O230" s="104"/>
      <c r="P230" s="104"/>
      <c r="Q230" s="104"/>
      <c r="R230" s="104"/>
      <c r="S230" s="104"/>
      <c r="T230" s="104"/>
      <c r="U230" s="104"/>
      <c r="V230" s="104"/>
      <c r="W230" s="104"/>
      <c r="X230" s="104"/>
      <c r="Y230" s="104"/>
      <c r="Z230" s="104"/>
      <c r="AA230" s="104"/>
      <c r="AB230" s="10"/>
      <c r="AC230" s="104"/>
      <c r="AD230" s="10"/>
      <c r="AE230" s="147"/>
      <c r="AF230" s="104"/>
      <c r="AG230" s="104"/>
      <c r="AH230" s="104"/>
      <c r="AI230" s="104"/>
      <c r="AJ230" s="104"/>
      <c r="AK230" s="104"/>
      <c r="AL230" s="104"/>
      <c r="AM230" s="104"/>
      <c r="AN230" s="104"/>
      <c r="AO230" s="104"/>
      <c r="AP230" s="104"/>
      <c r="AQ230" s="104"/>
      <c r="AR230" s="104"/>
      <c r="AS230" s="104"/>
      <c r="AT230" s="104"/>
      <c r="AU230" s="104"/>
      <c r="AV230" s="104"/>
      <c r="AW230" s="104"/>
      <c r="AX230" s="104"/>
      <c r="AY230" s="104"/>
      <c r="AZ230" s="104"/>
      <c r="BA230" s="104"/>
      <c r="BB230" s="104"/>
      <c r="BC230" s="104"/>
      <c r="BD230" s="104"/>
      <c r="BE230" s="104"/>
      <c r="BF230" s="104"/>
      <c r="BG230" s="104"/>
      <c r="BH230" s="104"/>
      <c r="BI230" s="104"/>
      <c r="BJ230" s="104"/>
      <c r="BK230" s="104"/>
      <c r="BL230" s="104"/>
      <c r="BM230" s="104"/>
      <c r="BN230" s="104"/>
      <c r="BO230" s="104"/>
      <c r="BP230" s="104"/>
      <c r="BQ230" s="104"/>
    </row>
    <row r="231" spans="2:69">
      <c r="B231" s="104"/>
      <c r="C231" s="155"/>
      <c r="D231" s="104"/>
      <c r="E231" s="104"/>
      <c r="F231" s="104"/>
      <c r="G231" s="104"/>
      <c r="H231" s="104"/>
      <c r="I231" s="104"/>
      <c r="J231" s="104"/>
      <c r="K231" s="104"/>
      <c r="L231" s="104"/>
      <c r="M231" s="147"/>
      <c r="N231" s="104"/>
      <c r="O231" s="104"/>
      <c r="P231" s="104"/>
      <c r="Q231" s="104"/>
      <c r="R231" s="104"/>
      <c r="S231" s="104"/>
      <c r="T231" s="104"/>
      <c r="U231" s="104"/>
      <c r="V231" s="104"/>
      <c r="W231" s="104"/>
      <c r="X231" s="104"/>
      <c r="Y231" s="104"/>
      <c r="Z231" s="104"/>
      <c r="AA231" s="104"/>
      <c r="AB231" s="10"/>
      <c r="AC231" s="104"/>
      <c r="AD231" s="10"/>
      <c r="AE231" s="147"/>
      <c r="AF231" s="104"/>
      <c r="AG231" s="104"/>
      <c r="AH231" s="104"/>
      <c r="AI231" s="104"/>
      <c r="AJ231" s="104"/>
      <c r="AK231" s="104"/>
      <c r="AL231" s="104"/>
      <c r="AM231" s="104"/>
      <c r="AN231" s="104"/>
      <c r="AO231" s="104"/>
      <c r="AP231" s="104"/>
      <c r="AQ231" s="104"/>
      <c r="AR231" s="104"/>
      <c r="AS231" s="104"/>
      <c r="AT231" s="104"/>
      <c r="AU231" s="104"/>
      <c r="AV231" s="104"/>
      <c r="AW231" s="104"/>
      <c r="AX231" s="104"/>
      <c r="AY231" s="104"/>
      <c r="AZ231" s="104"/>
      <c r="BA231" s="104"/>
      <c r="BB231" s="104"/>
      <c r="BC231" s="104"/>
      <c r="BD231" s="104"/>
      <c r="BE231" s="104"/>
      <c r="BF231" s="104"/>
      <c r="BG231" s="104"/>
      <c r="BH231" s="104"/>
      <c r="BI231" s="104"/>
      <c r="BJ231" s="104"/>
      <c r="BK231" s="104"/>
      <c r="BL231" s="104"/>
      <c r="BM231" s="104"/>
      <c r="BN231" s="104"/>
      <c r="BO231" s="104"/>
      <c r="BP231" s="104"/>
      <c r="BQ231" s="104"/>
    </row>
    <row r="232" spans="2:69">
      <c r="B232" s="104"/>
      <c r="C232" s="155"/>
      <c r="D232" s="104"/>
      <c r="E232" s="104"/>
      <c r="F232" s="104"/>
      <c r="G232" s="104"/>
      <c r="H232" s="104"/>
      <c r="I232" s="104"/>
      <c r="J232" s="104"/>
      <c r="K232" s="104"/>
      <c r="L232" s="104"/>
      <c r="M232" s="147"/>
      <c r="N232" s="104"/>
      <c r="O232" s="104"/>
      <c r="P232" s="104"/>
      <c r="Q232" s="104"/>
      <c r="R232" s="104"/>
      <c r="S232" s="104"/>
      <c r="T232" s="104"/>
      <c r="U232" s="104"/>
      <c r="V232" s="104"/>
      <c r="W232" s="104"/>
      <c r="X232" s="104"/>
      <c r="Y232" s="104"/>
      <c r="Z232" s="104"/>
      <c r="AA232" s="104"/>
      <c r="AB232" s="10"/>
      <c r="AC232" s="104"/>
      <c r="AD232" s="10"/>
      <c r="AE232" s="147"/>
      <c r="AF232" s="104"/>
      <c r="AG232" s="104"/>
      <c r="AH232" s="104"/>
      <c r="AI232" s="104"/>
      <c r="AJ232" s="104"/>
      <c r="AK232" s="104"/>
      <c r="AL232" s="104"/>
      <c r="AM232" s="104"/>
      <c r="AN232" s="104"/>
      <c r="AO232" s="104"/>
      <c r="AP232" s="104"/>
      <c r="AQ232" s="104"/>
      <c r="AR232" s="104"/>
      <c r="AS232" s="104"/>
      <c r="AT232" s="104"/>
      <c r="AU232" s="104"/>
      <c r="AV232" s="104"/>
      <c r="AW232" s="104"/>
      <c r="AX232" s="104"/>
      <c r="AY232" s="104"/>
      <c r="AZ232" s="104"/>
      <c r="BA232" s="104"/>
      <c r="BB232" s="104"/>
      <c r="BC232" s="104"/>
      <c r="BD232" s="104"/>
      <c r="BE232" s="104"/>
      <c r="BF232" s="104"/>
      <c r="BG232" s="104"/>
      <c r="BH232" s="104"/>
      <c r="BI232" s="104"/>
      <c r="BJ232" s="104"/>
      <c r="BK232" s="104"/>
      <c r="BL232" s="104"/>
      <c r="BM232" s="104"/>
      <c r="BN232" s="104"/>
      <c r="BO232" s="104"/>
      <c r="BP232" s="104"/>
      <c r="BQ232" s="104"/>
    </row>
    <row r="233" spans="2:69">
      <c r="B233" s="104"/>
      <c r="C233" s="155"/>
      <c r="D233" s="104"/>
      <c r="E233" s="104"/>
      <c r="F233" s="104"/>
      <c r="G233" s="104"/>
      <c r="H233" s="104"/>
      <c r="I233" s="104"/>
      <c r="J233" s="104"/>
      <c r="K233" s="104"/>
      <c r="L233" s="104"/>
      <c r="M233" s="147"/>
      <c r="N233" s="104"/>
      <c r="O233" s="104"/>
      <c r="P233" s="104"/>
      <c r="Q233" s="104"/>
      <c r="R233" s="104"/>
      <c r="S233" s="104"/>
      <c r="T233" s="104"/>
      <c r="U233" s="104"/>
      <c r="V233" s="104"/>
      <c r="W233" s="104"/>
      <c r="X233" s="104"/>
      <c r="Y233" s="104"/>
      <c r="Z233" s="104"/>
      <c r="AA233" s="104"/>
      <c r="AB233" s="10"/>
      <c r="AC233" s="104"/>
      <c r="AD233" s="10"/>
      <c r="AE233" s="147"/>
      <c r="AF233" s="104"/>
      <c r="AG233" s="104"/>
      <c r="AH233" s="104"/>
      <c r="AI233" s="104"/>
      <c r="AJ233" s="104"/>
      <c r="AK233" s="104"/>
      <c r="AL233" s="104"/>
      <c r="AM233" s="104"/>
      <c r="AN233" s="104"/>
      <c r="AO233" s="104"/>
      <c r="AP233" s="104"/>
      <c r="AQ233" s="104"/>
      <c r="AR233" s="104"/>
      <c r="AS233" s="104"/>
      <c r="AT233" s="104"/>
      <c r="AU233" s="104"/>
      <c r="AV233" s="104"/>
      <c r="AW233" s="104"/>
      <c r="AX233" s="104"/>
      <c r="AY233" s="104"/>
      <c r="AZ233" s="104"/>
      <c r="BA233" s="104"/>
      <c r="BB233" s="104"/>
      <c r="BC233" s="104"/>
      <c r="BD233" s="104"/>
      <c r="BE233" s="104"/>
      <c r="BF233" s="104"/>
      <c r="BG233" s="104"/>
      <c r="BH233" s="104"/>
      <c r="BI233" s="104"/>
      <c r="BJ233" s="104"/>
      <c r="BK233" s="104"/>
      <c r="BL233" s="104"/>
      <c r="BM233" s="104"/>
      <c r="BN233" s="104"/>
      <c r="BO233" s="104"/>
      <c r="BP233" s="104"/>
      <c r="BQ233" s="104"/>
    </row>
    <row r="234" spans="2:69">
      <c r="B234" s="104"/>
      <c r="C234" s="155"/>
      <c r="D234" s="104"/>
      <c r="E234" s="104"/>
      <c r="F234" s="104"/>
      <c r="G234" s="104"/>
      <c r="H234" s="104"/>
      <c r="I234" s="104"/>
      <c r="J234" s="104"/>
      <c r="K234" s="104"/>
      <c r="L234" s="104"/>
      <c r="M234" s="147"/>
      <c r="N234" s="104"/>
      <c r="O234" s="104"/>
      <c r="P234" s="104"/>
      <c r="Q234" s="104"/>
      <c r="R234" s="104"/>
      <c r="S234" s="104"/>
      <c r="T234" s="104"/>
      <c r="U234" s="104"/>
      <c r="V234" s="104"/>
      <c r="W234" s="104"/>
      <c r="X234" s="104"/>
      <c r="Y234" s="104"/>
      <c r="Z234" s="104"/>
      <c r="AA234" s="104"/>
      <c r="AB234" s="10"/>
      <c r="AC234" s="104"/>
      <c r="AD234" s="10"/>
      <c r="AE234" s="147"/>
      <c r="AF234" s="104"/>
      <c r="AG234" s="104"/>
      <c r="AH234" s="104"/>
      <c r="AI234" s="104"/>
      <c r="AJ234" s="104"/>
      <c r="AK234" s="104"/>
      <c r="AL234" s="104"/>
      <c r="AM234" s="104"/>
      <c r="AN234" s="104"/>
      <c r="AO234" s="104"/>
      <c r="AP234" s="104"/>
      <c r="AQ234" s="104"/>
      <c r="AR234" s="104"/>
      <c r="AS234" s="104"/>
      <c r="AT234" s="104"/>
      <c r="AU234" s="104"/>
      <c r="AV234" s="104"/>
      <c r="AW234" s="104"/>
      <c r="AX234" s="104"/>
      <c r="AY234" s="104"/>
      <c r="AZ234" s="104"/>
      <c r="BA234" s="104"/>
      <c r="BB234" s="104"/>
      <c r="BC234" s="104"/>
      <c r="BD234" s="104"/>
      <c r="BE234" s="104"/>
      <c r="BF234" s="104"/>
      <c r="BG234" s="104"/>
      <c r="BH234" s="104"/>
      <c r="BI234" s="104"/>
      <c r="BJ234" s="104"/>
      <c r="BK234" s="104"/>
      <c r="BL234" s="104"/>
      <c r="BM234" s="104"/>
      <c r="BN234" s="104"/>
      <c r="BO234" s="104"/>
      <c r="BP234" s="104"/>
      <c r="BQ234" s="104"/>
    </row>
    <row r="235" spans="2:69">
      <c r="B235" s="104"/>
      <c r="C235" s="155"/>
      <c r="D235" s="104"/>
      <c r="E235" s="104"/>
      <c r="F235" s="104"/>
      <c r="G235" s="104"/>
      <c r="H235" s="104"/>
      <c r="I235" s="104"/>
      <c r="J235" s="104"/>
      <c r="K235" s="104"/>
      <c r="L235" s="104"/>
      <c r="M235" s="147"/>
      <c r="N235" s="104"/>
      <c r="O235" s="104"/>
      <c r="P235" s="104"/>
      <c r="Q235" s="104"/>
      <c r="R235" s="104"/>
      <c r="S235" s="104"/>
      <c r="T235" s="104"/>
      <c r="U235" s="104"/>
      <c r="V235" s="104"/>
      <c r="W235" s="104"/>
      <c r="X235" s="104"/>
      <c r="Y235" s="104"/>
      <c r="Z235" s="104"/>
      <c r="AA235" s="104"/>
      <c r="AB235" s="10"/>
      <c r="AC235" s="104"/>
      <c r="AD235" s="10"/>
      <c r="AE235" s="147"/>
      <c r="AF235" s="104"/>
      <c r="AG235" s="104"/>
      <c r="AH235" s="104"/>
      <c r="AI235" s="104"/>
      <c r="AJ235" s="104"/>
      <c r="AK235" s="104"/>
      <c r="AL235" s="104"/>
      <c r="AM235" s="104"/>
      <c r="AN235" s="104"/>
      <c r="AO235" s="104"/>
      <c r="AP235" s="104"/>
      <c r="AQ235" s="104"/>
      <c r="AR235" s="104"/>
      <c r="AS235" s="104"/>
      <c r="AT235" s="104"/>
      <c r="AU235" s="104"/>
      <c r="AV235" s="104"/>
      <c r="AW235" s="104"/>
      <c r="AX235" s="104"/>
      <c r="AY235" s="104"/>
      <c r="AZ235" s="104"/>
      <c r="BA235" s="104"/>
      <c r="BB235" s="104"/>
      <c r="BC235" s="104"/>
      <c r="BD235" s="104"/>
      <c r="BE235" s="104"/>
      <c r="BF235" s="104"/>
      <c r="BG235" s="104"/>
      <c r="BH235" s="104"/>
      <c r="BI235" s="104"/>
      <c r="BJ235" s="104"/>
      <c r="BK235" s="104"/>
      <c r="BL235" s="104"/>
      <c r="BM235" s="104"/>
      <c r="BN235" s="104"/>
      <c r="BO235" s="104"/>
      <c r="BP235" s="104"/>
      <c r="BQ235" s="104"/>
    </row>
    <row r="236" spans="2:69">
      <c r="B236" s="104"/>
      <c r="C236" s="155"/>
      <c r="D236" s="104"/>
      <c r="E236" s="104"/>
      <c r="F236" s="104"/>
      <c r="G236" s="104"/>
      <c r="H236" s="104"/>
      <c r="I236" s="104"/>
      <c r="J236" s="104"/>
      <c r="K236" s="104"/>
      <c r="L236" s="104"/>
      <c r="M236" s="147"/>
      <c r="N236" s="104"/>
      <c r="O236" s="104"/>
      <c r="P236" s="104"/>
      <c r="Q236" s="104"/>
      <c r="R236" s="104"/>
      <c r="S236" s="104"/>
      <c r="T236" s="104"/>
      <c r="U236" s="104"/>
      <c r="V236" s="104"/>
      <c r="W236" s="104"/>
      <c r="X236" s="104"/>
      <c r="Y236" s="104"/>
      <c r="Z236" s="104"/>
      <c r="AA236" s="104"/>
      <c r="AB236" s="10"/>
      <c r="AC236" s="104"/>
      <c r="AD236" s="10"/>
      <c r="AE236" s="147"/>
      <c r="AF236" s="104"/>
      <c r="AG236" s="104"/>
      <c r="AH236" s="104"/>
      <c r="AI236" s="104"/>
      <c r="AJ236" s="104"/>
      <c r="AK236" s="104"/>
      <c r="AL236" s="104"/>
      <c r="AM236" s="104"/>
      <c r="AN236" s="104"/>
      <c r="AO236" s="104"/>
      <c r="AP236" s="104"/>
      <c r="AQ236" s="104"/>
      <c r="AR236" s="104"/>
      <c r="AS236" s="104"/>
      <c r="AT236" s="104"/>
      <c r="AU236" s="104"/>
      <c r="AV236" s="104"/>
      <c r="AW236" s="104"/>
      <c r="AX236" s="104"/>
      <c r="AY236" s="104"/>
      <c r="AZ236" s="104"/>
      <c r="BA236" s="104"/>
      <c r="BB236" s="104"/>
      <c r="BC236" s="104"/>
      <c r="BD236" s="104"/>
      <c r="BE236" s="104"/>
      <c r="BF236" s="104"/>
      <c r="BG236" s="104"/>
      <c r="BH236" s="104"/>
      <c r="BI236" s="104"/>
      <c r="BJ236" s="104"/>
      <c r="BK236" s="104"/>
      <c r="BL236" s="104"/>
      <c r="BM236" s="104"/>
      <c r="BN236" s="104"/>
      <c r="BO236" s="104"/>
      <c r="BP236" s="104"/>
      <c r="BQ236" s="104"/>
    </row>
    <row r="237" spans="2:69">
      <c r="B237" s="104"/>
      <c r="C237" s="155"/>
      <c r="D237" s="104"/>
      <c r="E237" s="104"/>
      <c r="F237" s="104"/>
      <c r="G237" s="104"/>
      <c r="H237" s="104"/>
      <c r="I237" s="104"/>
      <c r="J237" s="104"/>
      <c r="K237" s="104"/>
      <c r="L237" s="104"/>
      <c r="M237" s="147"/>
      <c r="N237" s="104"/>
      <c r="O237" s="104"/>
      <c r="P237" s="104"/>
      <c r="Q237" s="104"/>
      <c r="R237" s="104"/>
      <c r="S237" s="104"/>
      <c r="T237" s="104"/>
      <c r="U237" s="104"/>
      <c r="V237" s="104"/>
      <c r="W237" s="104"/>
      <c r="X237" s="104"/>
      <c r="Y237" s="104"/>
      <c r="Z237" s="104"/>
      <c r="AA237" s="104"/>
      <c r="AB237" s="10"/>
      <c r="AC237" s="104"/>
      <c r="AD237" s="10"/>
      <c r="AE237" s="147"/>
      <c r="AF237" s="104"/>
      <c r="AG237" s="104"/>
      <c r="AH237" s="104"/>
      <c r="AI237" s="104"/>
      <c r="AJ237" s="104"/>
      <c r="AK237" s="104"/>
      <c r="AL237" s="104"/>
      <c r="AM237" s="104"/>
      <c r="AN237" s="104"/>
      <c r="AO237" s="104"/>
      <c r="AP237" s="104"/>
      <c r="AQ237" s="104"/>
      <c r="AR237" s="104"/>
      <c r="AS237" s="104"/>
      <c r="AT237" s="104"/>
      <c r="AU237" s="104"/>
      <c r="AV237" s="104"/>
      <c r="AW237" s="104"/>
      <c r="AX237" s="104"/>
      <c r="AY237" s="104"/>
      <c r="AZ237" s="104"/>
      <c r="BA237" s="104"/>
      <c r="BB237" s="104"/>
      <c r="BC237" s="104"/>
      <c r="BD237" s="104"/>
      <c r="BE237" s="104"/>
      <c r="BF237" s="104"/>
      <c r="BG237" s="104"/>
      <c r="BH237" s="104"/>
      <c r="BI237" s="104"/>
      <c r="BJ237" s="104"/>
      <c r="BK237" s="104"/>
      <c r="BL237" s="104"/>
      <c r="BM237" s="104"/>
      <c r="BN237" s="104"/>
      <c r="BO237" s="104"/>
      <c r="BP237" s="104"/>
      <c r="BQ237" s="104"/>
    </row>
    <row r="238" spans="2:69">
      <c r="B238" s="104"/>
      <c r="C238" s="155"/>
      <c r="D238" s="104"/>
      <c r="E238" s="104"/>
      <c r="F238" s="104"/>
      <c r="G238" s="104"/>
      <c r="H238" s="104"/>
      <c r="I238" s="104"/>
      <c r="J238" s="104"/>
      <c r="K238" s="104"/>
      <c r="L238" s="104"/>
      <c r="M238" s="147"/>
      <c r="N238" s="104"/>
      <c r="O238" s="104"/>
      <c r="P238" s="104"/>
      <c r="Q238" s="104"/>
      <c r="R238" s="104"/>
      <c r="S238" s="104"/>
      <c r="T238" s="104"/>
      <c r="U238" s="104"/>
      <c r="V238" s="104"/>
      <c r="W238" s="104"/>
      <c r="X238" s="104"/>
      <c r="Y238" s="104"/>
      <c r="Z238" s="104"/>
      <c r="AA238" s="104"/>
      <c r="AB238" s="10"/>
      <c r="AC238" s="104"/>
      <c r="AD238" s="10"/>
      <c r="AE238" s="147"/>
      <c r="AF238" s="104"/>
      <c r="AG238" s="104"/>
      <c r="AH238" s="104"/>
      <c r="AI238" s="104"/>
      <c r="AJ238" s="104"/>
      <c r="AK238" s="104"/>
      <c r="AL238" s="104"/>
      <c r="AM238" s="104"/>
      <c r="AN238" s="104"/>
      <c r="AO238" s="104"/>
      <c r="AP238" s="104"/>
      <c r="AQ238" s="104"/>
      <c r="AR238" s="104"/>
      <c r="AS238" s="104"/>
      <c r="AT238" s="104"/>
      <c r="AU238" s="104"/>
      <c r="AV238" s="104"/>
      <c r="AW238" s="104"/>
      <c r="AX238" s="104"/>
      <c r="AY238" s="104"/>
      <c r="AZ238" s="104"/>
      <c r="BA238" s="104"/>
      <c r="BB238" s="104"/>
      <c r="BC238" s="104"/>
      <c r="BD238" s="104"/>
      <c r="BE238" s="104"/>
      <c r="BF238" s="104"/>
      <c r="BG238" s="104"/>
      <c r="BH238" s="104"/>
      <c r="BI238" s="104"/>
      <c r="BJ238" s="104"/>
      <c r="BK238" s="104"/>
      <c r="BL238" s="104"/>
      <c r="BM238" s="104"/>
      <c r="BN238" s="104"/>
      <c r="BO238" s="104"/>
      <c r="BP238" s="104"/>
      <c r="BQ238" s="104"/>
    </row>
    <row r="239" spans="2:69">
      <c r="B239" s="104"/>
      <c r="C239" s="155"/>
      <c r="D239" s="104"/>
      <c r="E239" s="104"/>
      <c r="F239" s="104"/>
      <c r="G239" s="104"/>
      <c r="H239" s="104"/>
      <c r="I239" s="104"/>
      <c r="J239" s="104"/>
      <c r="K239" s="104"/>
      <c r="L239" s="104"/>
      <c r="M239" s="147"/>
      <c r="N239" s="104"/>
      <c r="O239" s="104"/>
      <c r="P239" s="104"/>
      <c r="Q239" s="104"/>
      <c r="R239" s="104"/>
      <c r="S239" s="104"/>
      <c r="T239" s="104"/>
      <c r="U239" s="104"/>
      <c r="V239" s="104"/>
      <c r="W239" s="104"/>
      <c r="X239" s="104"/>
      <c r="Y239" s="104"/>
      <c r="Z239" s="104"/>
      <c r="AA239" s="104"/>
      <c r="AB239" s="10"/>
      <c r="AC239" s="104"/>
      <c r="AD239" s="10"/>
      <c r="AE239" s="147"/>
      <c r="AF239" s="104"/>
      <c r="AG239" s="104"/>
      <c r="AH239" s="104"/>
      <c r="AI239" s="104"/>
      <c r="AJ239" s="104"/>
      <c r="AK239" s="104"/>
      <c r="AL239" s="104"/>
      <c r="AM239" s="104"/>
      <c r="AN239" s="104"/>
      <c r="AO239" s="104"/>
      <c r="AP239" s="104"/>
      <c r="AQ239" s="104"/>
      <c r="AR239" s="104"/>
      <c r="AS239" s="104"/>
      <c r="AT239" s="104"/>
      <c r="AU239" s="104"/>
      <c r="AV239" s="104"/>
      <c r="AW239" s="104"/>
      <c r="AX239" s="104"/>
      <c r="AY239" s="104"/>
      <c r="AZ239" s="104"/>
      <c r="BA239" s="104"/>
      <c r="BB239" s="104"/>
      <c r="BC239" s="104"/>
      <c r="BD239" s="104"/>
      <c r="BE239" s="104"/>
      <c r="BF239" s="104"/>
      <c r="BG239" s="104"/>
      <c r="BH239" s="104"/>
      <c r="BI239" s="104"/>
      <c r="BJ239" s="104"/>
      <c r="BK239" s="104"/>
      <c r="BL239" s="104"/>
      <c r="BM239" s="104"/>
      <c r="BN239" s="104"/>
      <c r="BO239" s="104"/>
      <c r="BP239" s="104"/>
      <c r="BQ239" s="104"/>
    </row>
    <row r="240" spans="2:69">
      <c r="B240" s="104"/>
      <c r="C240" s="155"/>
      <c r="D240" s="104"/>
      <c r="E240" s="104"/>
      <c r="F240" s="104"/>
      <c r="G240" s="104"/>
      <c r="H240" s="104"/>
      <c r="I240" s="104"/>
      <c r="J240" s="104"/>
      <c r="K240" s="104"/>
      <c r="L240" s="104"/>
      <c r="M240" s="147"/>
      <c r="N240" s="104"/>
      <c r="O240" s="104"/>
      <c r="P240" s="104"/>
      <c r="Q240" s="104"/>
      <c r="R240" s="104"/>
      <c r="S240" s="104"/>
      <c r="T240" s="104"/>
      <c r="U240" s="104"/>
      <c r="V240" s="104"/>
      <c r="W240" s="104"/>
      <c r="X240" s="104"/>
      <c r="Y240" s="104"/>
      <c r="Z240" s="104"/>
      <c r="AA240" s="104"/>
      <c r="AB240" s="10"/>
      <c r="AC240" s="104"/>
      <c r="AD240" s="10"/>
      <c r="AE240" s="147"/>
      <c r="AF240" s="104"/>
      <c r="AG240" s="104"/>
      <c r="AH240" s="104"/>
      <c r="AI240" s="104"/>
      <c r="AJ240" s="104"/>
      <c r="AK240" s="104"/>
      <c r="AL240" s="104"/>
      <c r="AM240" s="104"/>
      <c r="AN240" s="104"/>
      <c r="AO240" s="104"/>
      <c r="AP240" s="104"/>
      <c r="AQ240" s="104"/>
      <c r="AR240" s="104"/>
      <c r="AS240" s="104"/>
      <c r="AT240" s="104"/>
      <c r="AU240" s="104"/>
      <c r="AV240" s="104"/>
      <c r="AW240" s="104"/>
      <c r="AX240" s="104"/>
      <c r="AY240" s="104"/>
      <c r="AZ240" s="104"/>
      <c r="BA240" s="104"/>
      <c r="BB240" s="104"/>
      <c r="BC240" s="104"/>
      <c r="BD240" s="104"/>
      <c r="BE240" s="104"/>
      <c r="BF240" s="104"/>
      <c r="BG240" s="104"/>
      <c r="BH240" s="104"/>
      <c r="BI240" s="104"/>
      <c r="BJ240" s="104"/>
      <c r="BK240" s="104"/>
      <c r="BL240" s="104"/>
      <c r="BM240" s="104"/>
      <c r="BN240" s="104"/>
      <c r="BO240" s="104"/>
      <c r="BP240" s="104"/>
      <c r="BQ240" s="104"/>
    </row>
    <row r="241" spans="2:69">
      <c r="B241" s="104"/>
      <c r="C241" s="155"/>
      <c r="D241" s="104"/>
      <c r="E241" s="104"/>
      <c r="F241" s="104"/>
      <c r="G241" s="104"/>
      <c r="H241" s="104"/>
      <c r="I241" s="104"/>
      <c r="J241" s="104"/>
      <c r="K241" s="104"/>
      <c r="L241" s="104"/>
      <c r="M241" s="147"/>
      <c r="N241" s="104"/>
      <c r="O241" s="104"/>
      <c r="P241" s="104"/>
      <c r="Q241" s="104"/>
      <c r="R241" s="104"/>
      <c r="S241" s="104"/>
      <c r="T241" s="104"/>
      <c r="U241" s="104"/>
      <c r="V241" s="104"/>
      <c r="W241" s="104"/>
      <c r="X241" s="104"/>
      <c r="Y241" s="104"/>
      <c r="Z241" s="104"/>
      <c r="AA241" s="104"/>
      <c r="AB241" s="10"/>
      <c r="AC241" s="104"/>
      <c r="AD241" s="10"/>
      <c r="AE241" s="147"/>
      <c r="AF241" s="104"/>
      <c r="AG241" s="104"/>
      <c r="AH241" s="104"/>
      <c r="AI241" s="104"/>
      <c r="AJ241" s="104"/>
      <c r="AK241" s="104"/>
      <c r="AL241" s="104"/>
      <c r="AM241" s="104"/>
      <c r="AN241" s="104"/>
      <c r="AO241" s="104"/>
      <c r="AP241" s="104"/>
      <c r="AQ241" s="104"/>
      <c r="AR241" s="104"/>
      <c r="AS241" s="104"/>
      <c r="AT241" s="104"/>
      <c r="AU241" s="104"/>
      <c r="AV241" s="104"/>
      <c r="AW241" s="104"/>
      <c r="AX241" s="104"/>
      <c r="AY241" s="104"/>
      <c r="AZ241" s="104"/>
      <c r="BA241" s="104"/>
      <c r="BB241" s="104"/>
      <c r="BC241" s="104"/>
      <c r="BD241" s="104"/>
      <c r="BE241" s="104"/>
      <c r="BF241" s="104"/>
      <c r="BG241" s="104"/>
      <c r="BH241" s="104"/>
      <c r="BI241" s="104"/>
      <c r="BJ241" s="104"/>
      <c r="BK241" s="104"/>
      <c r="BL241" s="104"/>
      <c r="BM241" s="104"/>
      <c r="BN241" s="104"/>
      <c r="BO241" s="104"/>
      <c r="BP241" s="104"/>
      <c r="BQ241" s="104"/>
    </row>
    <row r="242" spans="2:69">
      <c r="B242" s="104"/>
      <c r="C242" s="155"/>
      <c r="D242" s="104"/>
      <c r="E242" s="104"/>
      <c r="F242" s="104"/>
      <c r="G242" s="104"/>
      <c r="H242" s="104"/>
      <c r="I242" s="104"/>
      <c r="J242" s="104"/>
      <c r="K242" s="104"/>
      <c r="L242" s="104"/>
      <c r="M242" s="147"/>
      <c r="N242" s="104"/>
      <c r="O242" s="104"/>
      <c r="P242" s="104"/>
      <c r="Q242" s="104"/>
      <c r="R242" s="104"/>
      <c r="S242" s="104"/>
      <c r="T242" s="104"/>
      <c r="U242" s="104"/>
      <c r="V242" s="104"/>
      <c r="W242" s="104"/>
      <c r="X242" s="104"/>
      <c r="Y242" s="104"/>
      <c r="Z242" s="104"/>
      <c r="AA242" s="104"/>
      <c r="AB242" s="10"/>
      <c r="AC242" s="104"/>
      <c r="AD242" s="10"/>
      <c r="AE242" s="147"/>
      <c r="AF242" s="104"/>
      <c r="AG242" s="104"/>
      <c r="AH242" s="104"/>
      <c r="AI242" s="104"/>
      <c r="AJ242" s="104"/>
      <c r="AK242" s="104"/>
      <c r="AL242" s="104"/>
      <c r="AM242" s="104"/>
      <c r="AN242" s="104"/>
      <c r="AO242" s="104"/>
      <c r="AP242" s="104"/>
      <c r="AQ242" s="104"/>
      <c r="AR242" s="104"/>
      <c r="AS242" s="104"/>
      <c r="AT242" s="104"/>
      <c r="AU242" s="104"/>
      <c r="AV242" s="104"/>
      <c r="AW242" s="104"/>
      <c r="AX242" s="104"/>
      <c r="AY242" s="104"/>
      <c r="AZ242" s="104"/>
      <c r="BA242" s="104"/>
      <c r="BB242" s="104"/>
      <c r="BC242" s="104"/>
      <c r="BD242" s="104"/>
      <c r="BE242" s="104"/>
      <c r="BF242" s="104"/>
      <c r="BG242" s="104"/>
      <c r="BH242" s="104"/>
      <c r="BI242" s="104"/>
      <c r="BJ242" s="104"/>
      <c r="BK242" s="104"/>
      <c r="BL242" s="104"/>
      <c r="BM242" s="104"/>
      <c r="BN242" s="104"/>
      <c r="BO242" s="104"/>
      <c r="BP242" s="104"/>
      <c r="BQ242" s="104"/>
    </row>
    <row r="243" spans="2:69">
      <c r="B243" s="104"/>
      <c r="C243" s="155"/>
      <c r="D243" s="104"/>
      <c r="E243" s="104"/>
      <c r="F243" s="104"/>
      <c r="G243" s="104"/>
      <c r="H243" s="104"/>
      <c r="I243" s="104"/>
      <c r="J243" s="104"/>
      <c r="K243" s="104"/>
      <c r="L243" s="104"/>
      <c r="M243" s="147"/>
      <c r="N243" s="104"/>
      <c r="O243" s="104"/>
      <c r="P243" s="104"/>
      <c r="Q243" s="104"/>
      <c r="R243" s="104"/>
      <c r="S243" s="104"/>
      <c r="T243" s="104"/>
      <c r="U243" s="104"/>
      <c r="V243" s="104"/>
      <c r="W243" s="104"/>
      <c r="X243" s="104"/>
      <c r="Y243" s="104"/>
      <c r="Z243" s="104"/>
      <c r="AA243" s="104"/>
      <c r="AB243" s="10"/>
      <c r="AC243" s="104"/>
      <c r="AD243" s="10"/>
      <c r="AE243" s="147"/>
      <c r="AF243" s="104"/>
      <c r="AG243" s="104"/>
      <c r="AH243" s="104"/>
      <c r="AI243" s="104"/>
      <c r="AJ243" s="104"/>
      <c r="AK243" s="104"/>
      <c r="AL243" s="104"/>
      <c r="AM243" s="104"/>
      <c r="AN243" s="104"/>
      <c r="AO243" s="104"/>
      <c r="AP243" s="104"/>
      <c r="AQ243" s="104"/>
      <c r="AR243" s="104"/>
      <c r="AS243" s="104"/>
      <c r="AT243" s="104"/>
      <c r="AU243" s="104"/>
      <c r="AV243" s="104"/>
      <c r="AW243" s="104"/>
      <c r="AX243" s="104"/>
      <c r="AY243" s="104"/>
      <c r="AZ243" s="104"/>
      <c r="BA243" s="104"/>
      <c r="BB243" s="104"/>
      <c r="BC243" s="104"/>
      <c r="BD243" s="104"/>
      <c r="BE243" s="104"/>
      <c r="BF243" s="104"/>
      <c r="BG243" s="104"/>
      <c r="BH243" s="104"/>
      <c r="BI243" s="104"/>
      <c r="BJ243" s="104"/>
      <c r="BK243" s="104"/>
      <c r="BL243" s="104"/>
      <c r="BM243" s="104"/>
      <c r="BN243" s="104"/>
      <c r="BO243" s="104"/>
      <c r="BP243" s="104"/>
      <c r="BQ243" s="104"/>
    </row>
    <row r="244" spans="2:69">
      <c r="B244" s="104"/>
      <c r="C244" s="155"/>
      <c r="D244" s="104"/>
      <c r="E244" s="104"/>
      <c r="F244" s="104"/>
      <c r="G244" s="104"/>
      <c r="H244" s="104"/>
      <c r="I244" s="104"/>
      <c r="J244" s="104"/>
      <c r="K244" s="104"/>
      <c r="L244" s="104"/>
      <c r="M244" s="147"/>
      <c r="N244" s="104"/>
      <c r="O244" s="104"/>
      <c r="P244" s="104"/>
      <c r="Q244" s="104"/>
      <c r="R244" s="104"/>
      <c r="S244" s="104"/>
      <c r="T244" s="104"/>
      <c r="U244" s="104"/>
      <c r="V244" s="104"/>
      <c r="W244" s="104"/>
      <c r="X244" s="104"/>
      <c r="Y244" s="104"/>
      <c r="Z244" s="104"/>
      <c r="AA244" s="104"/>
      <c r="AB244" s="10"/>
      <c r="AC244" s="104"/>
      <c r="AD244" s="10"/>
      <c r="AE244" s="147"/>
      <c r="AF244" s="104"/>
      <c r="AG244" s="104"/>
      <c r="AH244" s="104"/>
      <c r="AI244" s="104"/>
      <c r="AJ244" s="104"/>
      <c r="AK244" s="104"/>
      <c r="AL244" s="104"/>
      <c r="AM244" s="104"/>
      <c r="AN244" s="104"/>
      <c r="AO244" s="104"/>
      <c r="AP244" s="104"/>
      <c r="AQ244" s="104"/>
      <c r="AR244" s="104"/>
      <c r="AS244" s="104"/>
      <c r="AT244" s="104"/>
      <c r="AU244" s="104"/>
      <c r="AV244" s="104"/>
      <c r="AW244" s="104"/>
      <c r="AX244" s="104"/>
      <c r="AY244" s="104"/>
      <c r="AZ244" s="104"/>
      <c r="BA244" s="104"/>
      <c r="BB244" s="104"/>
      <c r="BC244" s="104"/>
      <c r="BD244" s="104"/>
      <c r="BE244" s="104"/>
      <c r="BF244" s="104"/>
      <c r="BG244" s="104"/>
      <c r="BH244" s="104"/>
      <c r="BI244" s="104"/>
      <c r="BJ244" s="104"/>
      <c r="BK244" s="104"/>
      <c r="BL244" s="104"/>
      <c r="BM244" s="104"/>
      <c r="BN244" s="104"/>
      <c r="BO244" s="104"/>
      <c r="BP244" s="104"/>
      <c r="BQ244" s="104"/>
    </row>
    <row r="245" spans="2:69">
      <c r="B245" s="104"/>
      <c r="C245" s="155"/>
      <c r="D245" s="104"/>
      <c r="E245" s="104"/>
      <c r="F245" s="104"/>
      <c r="G245" s="104"/>
      <c r="H245" s="104"/>
      <c r="I245" s="104"/>
      <c r="J245" s="104"/>
      <c r="K245" s="104"/>
      <c r="L245" s="104"/>
      <c r="M245" s="147"/>
      <c r="N245" s="104"/>
      <c r="O245" s="104"/>
      <c r="P245" s="104"/>
      <c r="Q245" s="104"/>
      <c r="R245" s="104"/>
      <c r="S245" s="104"/>
      <c r="T245" s="104"/>
      <c r="U245" s="104"/>
      <c r="V245" s="104"/>
      <c r="W245" s="104"/>
      <c r="X245" s="104"/>
      <c r="Y245" s="104"/>
      <c r="Z245" s="104"/>
      <c r="AA245" s="104"/>
      <c r="AB245" s="10"/>
      <c r="AC245" s="104"/>
      <c r="AD245" s="10"/>
      <c r="AE245" s="147"/>
      <c r="AF245" s="104"/>
      <c r="AG245" s="104"/>
      <c r="AH245" s="104"/>
      <c r="AI245" s="104"/>
      <c r="AJ245" s="104"/>
      <c r="AK245" s="104"/>
      <c r="AL245" s="104"/>
      <c r="AM245" s="104"/>
      <c r="AN245" s="104"/>
      <c r="AO245" s="104"/>
      <c r="AP245" s="104"/>
      <c r="AQ245" s="104"/>
      <c r="AR245" s="104"/>
      <c r="AS245" s="104"/>
      <c r="AT245" s="104"/>
      <c r="AU245" s="104"/>
      <c r="AV245" s="104"/>
      <c r="AW245" s="104"/>
      <c r="AX245" s="104"/>
      <c r="AY245" s="104"/>
      <c r="AZ245" s="104"/>
      <c r="BA245" s="104"/>
      <c r="BB245" s="104"/>
      <c r="BC245" s="104"/>
      <c r="BD245" s="104"/>
      <c r="BE245" s="104"/>
      <c r="BF245" s="104"/>
      <c r="BG245" s="104"/>
      <c r="BH245" s="104"/>
      <c r="BI245" s="104"/>
      <c r="BJ245" s="104"/>
      <c r="BK245" s="104"/>
      <c r="BL245" s="104"/>
      <c r="BM245" s="104"/>
      <c r="BN245" s="104"/>
      <c r="BO245" s="104"/>
      <c r="BP245" s="104"/>
      <c r="BQ245" s="104"/>
    </row>
    <row r="246" spans="2:69">
      <c r="B246" s="104"/>
      <c r="C246" s="155"/>
      <c r="D246" s="104"/>
      <c r="E246" s="104"/>
      <c r="F246" s="104"/>
      <c r="G246" s="104"/>
      <c r="H246" s="104"/>
      <c r="I246" s="104"/>
      <c r="J246" s="104"/>
      <c r="K246" s="104"/>
      <c r="L246" s="104"/>
      <c r="M246" s="147"/>
      <c r="N246" s="104"/>
      <c r="O246" s="104"/>
      <c r="P246" s="104"/>
      <c r="Q246" s="104"/>
      <c r="R246" s="104"/>
      <c r="S246" s="104"/>
      <c r="T246" s="104"/>
      <c r="U246" s="104"/>
      <c r="V246" s="104"/>
      <c r="W246" s="104"/>
      <c r="X246" s="104"/>
      <c r="Y246" s="104"/>
      <c r="Z246" s="104"/>
      <c r="AA246" s="104"/>
      <c r="AB246" s="10"/>
      <c r="AC246" s="104"/>
      <c r="AD246" s="10"/>
      <c r="AE246" s="147"/>
      <c r="AF246" s="104"/>
      <c r="AG246" s="104"/>
      <c r="AH246" s="104"/>
      <c r="AI246" s="104"/>
      <c r="AJ246" s="104"/>
      <c r="AK246" s="104"/>
      <c r="AL246" s="104"/>
      <c r="AM246" s="104"/>
      <c r="AN246" s="104"/>
      <c r="AO246" s="104"/>
      <c r="AP246" s="104"/>
      <c r="AQ246" s="104"/>
      <c r="AR246" s="104"/>
      <c r="AS246" s="104"/>
      <c r="AT246" s="104"/>
      <c r="AU246" s="104"/>
      <c r="AV246" s="104"/>
      <c r="AW246" s="104"/>
      <c r="AX246" s="104"/>
      <c r="AY246" s="104"/>
      <c r="AZ246" s="104"/>
      <c r="BA246" s="104"/>
      <c r="BB246" s="104"/>
      <c r="BC246" s="104"/>
      <c r="BD246" s="104"/>
      <c r="BE246" s="104"/>
      <c r="BF246" s="104"/>
      <c r="BG246" s="104"/>
      <c r="BH246" s="104"/>
      <c r="BI246" s="104"/>
      <c r="BJ246" s="104"/>
      <c r="BK246" s="104"/>
      <c r="BL246" s="104"/>
      <c r="BM246" s="104"/>
      <c r="BN246" s="104"/>
      <c r="BO246" s="104"/>
      <c r="BP246" s="104"/>
      <c r="BQ246" s="104"/>
    </row>
    <row r="247" spans="2:69">
      <c r="B247" s="104"/>
      <c r="C247" s="155"/>
      <c r="D247" s="104"/>
      <c r="E247" s="104"/>
      <c r="F247" s="104"/>
      <c r="G247" s="104"/>
      <c r="H247" s="104"/>
      <c r="I247" s="104"/>
      <c r="J247" s="104"/>
      <c r="K247" s="104"/>
      <c r="L247" s="104"/>
      <c r="M247" s="147"/>
      <c r="N247" s="104"/>
      <c r="O247" s="104"/>
      <c r="P247" s="104"/>
      <c r="Q247" s="104"/>
      <c r="R247" s="104"/>
      <c r="S247" s="104"/>
      <c r="T247" s="104"/>
      <c r="U247" s="104"/>
      <c r="V247" s="104"/>
      <c r="W247" s="104"/>
      <c r="X247" s="104"/>
      <c r="Y247" s="104"/>
      <c r="Z247" s="104"/>
      <c r="AA247" s="104"/>
      <c r="AB247" s="10"/>
      <c r="AC247" s="104"/>
      <c r="AD247" s="10"/>
      <c r="AE247" s="147"/>
      <c r="AF247" s="104"/>
      <c r="AG247" s="104"/>
      <c r="AH247" s="104"/>
      <c r="AI247" s="104"/>
      <c r="AJ247" s="104"/>
      <c r="AK247" s="104"/>
      <c r="AL247" s="104"/>
      <c r="AM247" s="104"/>
      <c r="AN247" s="104"/>
      <c r="AO247" s="104"/>
      <c r="AP247" s="104"/>
      <c r="AQ247" s="104"/>
      <c r="AR247" s="104"/>
      <c r="AS247" s="104"/>
      <c r="AT247" s="104"/>
      <c r="AU247" s="104"/>
      <c r="AV247" s="104"/>
      <c r="AW247" s="104"/>
      <c r="AX247" s="104"/>
      <c r="AY247" s="104"/>
      <c r="AZ247" s="104"/>
      <c r="BA247" s="104"/>
      <c r="BB247" s="104"/>
      <c r="BC247" s="104"/>
      <c r="BD247" s="104"/>
      <c r="BE247" s="104"/>
      <c r="BF247" s="104"/>
      <c r="BG247" s="104"/>
      <c r="BH247" s="104"/>
      <c r="BI247" s="104"/>
      <c r="BJ247" s="104"/>
      <c r="BK247" s="104"/>
      <c r="BL247" s="104"/>
      <c r="BM247" s="104"/>
      <c r="BN247" s="104"/>
      <c r="BO247" s="104"/>
      <c r="BP247" s="104"/>
      <c r="BQ247" s="104"/>
    </row>
    <row r="248" spans="2:69">
      <c r="B248" s="104"/>
      <c r="C248" s="155"/>
      <c r="D248" s="104"/>
      <c r="E248" s="104"/>
      <c r="F248" s="104"/>
      <c r="G248" s="104"/>
      <c r="H248" s="104"/>
      <c r="I248" s="104"/>
      <c r="J248" s="104"/>
      <c r="K248" s="104"/>
      <c r="L248" s="104"/>
      <c r="M248" s="147"/>
      <c r="N248" s="104"/>
      <c r="O248" s="104"/>
      <c r="P248" s="104"/>
      <c r="Q248" s="104"/>
      <c r="R248" s="104"/>
      <c r="S248" s="104"/>
      <c r="T248" s="104"/>
      <c r="U248" s="104"/>
      <c r="V248" s="104"/>
      <c r="W248" s="104"/>
      <c r="X248" s="104"/>
      <c r="Y248" s="104"/>
      <c r="Z248" s="104"/>
      <c r="AA248" s="104"/>
      <c r="AB248" s="10"/>
      <c r="AC248" s="104"/>
      <c r="AD248" s="10"/>
      <c r="AE248" s="147"/>
      <c r="AF248" s="104"/>
      <c r="AG248" s="104"/>
      <c r="AH248" s="104"/>
      <c r="AI248" s="104"/>
      <c r="AJ248" s="104"/>
      <c r="AK248" s="104"/>
      <c r="AL248" s="104"/>
      <c r="AM248" s="104"/>
      <c r="AN248" s="104"/>
      <c r="AO248" s="104"/>
      <c r="AP248" s="104"/>
      <c r="AQ248" s="104"/>
      <c r="AR248" s="104"/>
      <c r="AS248" s="104"/>
      <c r="AT248" s="104"/>
      <c r="AU248" s="104"/>
      <c r="AV248" s="104"/>
      <c r="AW248" s="104"/>
      <c r="AX248" s="104"/>
      <c r="AY248" s="104"/>
      <c r="AZ248" s="104"/>
      <c r="BA248" s="104"/>
      <c r="BB248" s="104"/>
      <c r="BC248" s="104"/>
      <c r="BD248" s="104"/>
      <c r="BE248" s="104"/>
      <c r="BF248" s="104"/>
      <c r="BG248" s="104"/>
      <c r="BH248" s="104"/>
      <c r="BI248" s="104"/>
      <c r="BJ248" s="104"/>
      <c r="BK248" s="104"/>
      <c r="BL248" s="104"/>
      <c r="BM248" s="104"/>
      <c r="BN248" s="104"/>
      <c r="BO248" s="104"/>
      <c r="BP248" s="104"/>
      <c r="BQ248" s="104"/>
    </row>
    <row r="249" spans="2:69">
      <c r="B249" s="104"/>
      <c r="C249" s="155"/>
      <c r="D249" s="104"/>
      <c r="E249" s="104"/>
      <c r="F249" s="104"/>
      <c r="G249" s="104"/>
      <c r="H249" s="104"/>
      <c r="I249" s="104"/>
      <c r="J249" s="104"/>
      <c r="K249" s="104"/>
      <c r="L249" s="104"/>
      <c r="M249" s="147"/>
      <c r="N249" s="104"/>
      <c r="O249" s="104"/>
      <c r="P249" s="104"/>
      <c r="Q249" s="104"/>
      <c r="R249" s="104"/>
      <c r="S249" s="104"/>
      <c r="T249" s="104"/>
      <c r="U249" s="104"/>
      <c r="V249" s="104"/>
      <c r="W249" s="104"/>
      <c r="X249" s="104"/>
      <c r="Y249" s="104"/>
      <c r="Z249" s="104"/>
      <c r="AA249" s="104"/>
      <c r="AB249" s="10"/>
      <c r="AC249" s="104"/>
      <c r="AD249" s="10"/>
      <c r="AE249" s="147"/>
      <c r="AF249" s="104"/>
      <c r="AG249" s="104"/>
      <c r="AH249" s="104"/>
      <c r="AI249" s="104"/>
      <c r="AJ249" s="104"/>
      <c r="AK249" s="104"/>
      <c r="AL249" s="104"/>
      <c r="AM249" s="104"/>
      <c r="AN249" s="104"/>
      <c r="AO249" s="104"/>
      <c r="AP249" s="104"/>
      <c r="AQ249" s="104"/>
      <c r="AR249" s="104"/>
      <c r="AS249" s="104"/>
      <c r="AT249" s="104"/>
      <c r="AU249" s="104"/>
      <c r="AV249" s="104"/>
      <c r="AW249" s="104"/>
      <c r="AX249" s="104"/>
      <c r="AY249" s="104"/>
      <c r="AZ249" s="104"/>
      <c r="BA249" s="104"/>
      <c r="BB249" s="104"/>
      <c r="BC249" s="104"/>
      <c r="BD249" s="104"/>
      <c r="BE249" s="104"/>
      <c r="BF249" s="104"/>
      <c r="BG249" s="104"/>
      <c r="BH249" s="104"/>
      <c r="BI249" s="104"/>
      <c r="BJ249" s="104"/>
      <c r="BK249" s="104"/>
      <c r="BL249" s="104"/>
      <c r="BM249" s="104"/>
      <c r="BN249" s="104"/>
      <c r="BO249" s="104"/>
      <c r="BP249" s="104"/>
      <c r="BQ249" s="104"/>
    </row>
    <row r="250" spans="2:69">
      <c r="B250" s="104"/>
      <c r="C250" s="155"/>
      <c r="D250" s="104"/>
      <c r="E250" s="104"/>
      <c r="F250" s="104"/>
      <c r="G250" s="104"/>
      <c r="H250" s="104"/>
      <c r="I250" s="104"/>
      <c r="J250" s="104"/>
      <c r="K250" s="104"/>
      <c r="L250" s="104"/>
      <c r="M250" s="147"/>
      <c r="N250" s="104"/>
      <c r="O250" s="104"/>
      <c r="P250" s="104"/>
      <c r="Q250" s="104"/>
      <c r="R250" s="104"/>
      <c r="S250" s="104"/>
      <c r="T250" s="104"/>
      <c r="U250" s="104"/>
      <c r="V250" s="104"/>
      <c r="W250" s="104"/>
      <c r="X250" s="104"/>
      <c r="Y250" s="104"/>
      <c r="Z250" s="104"/>
      <c r="AA250" s="104"/>
      <c r="AB250" s="10"/>
      <c r="AC250" s="104"/>
      <c r="AD250" s="10"/>
      <c r="AE250" s="147"/>
      <c r="AF250" s="104"/>
      <c r="AG250" s="104"/>
      <c r="AH250" s="104"/>
      <c r="AI250" s="104"/>
      <c r="AJ250" s="104"/>
      <c r="AK250" s="104"/>
      <c r="AL250" s="104"/>
      <c r="AM250" s="104"/>
      <c r="AN250" s="104"/>
      <c r="AO250" s="104"/>
      <c r="AP250" s="104"/>
      <c r="AQ250" s="104"/>
      <c r="AR250" s="104"/>
      <c r="AS250" s="104"/>
      <c r="AT250" s="104"/>
      <c r="AU250" s="104"/>
      <c r="AV250" s="104"/>
      <c r="AW250" s="104"/>
      <c r="AX250" s="104"/>
      <c r="AY250" s="104"/>
      <c r="AZ250" s="104"/>
      <c r="BA250" s="104"/>
      <c r="BB250" s="104"/>
      <c r="BC250" s="104"/>
      <c r="BD250" s="104"/>
      <c r="BE250" s="104"/>
      <c r="BF250" s="104"/>
      <c r="BG250" s="104"/>
      <c r="BH250" s="104"/>
      <c r="BI250" s="104"/>
      <c r="BJ250" s="104"/>
      <c r="BK250" s="104"/>
      <c r="BL250" s="104"/>
      <c r="BM250" s="104"/>
      <c r="BN250" s="104"/>
      <c r="BO250" s="104"/>
      <c r="BP250" s="104"/>
      <c r="BQ250" s="104"/>
    </row>
    <row r="251" spans="2:69">
      <c r="B251" s="104"/>
      <c r="C251" s="155"/>
      <c r="D251" s="104"/>
      <c r="E251" s="104"/>
      <c r="F251" s="104"/>
      <c r="G251" s="104"/>
      <c r="H251" s="104"/>
      <c r="I251" s="104"/>
      <c r="J251" s="104"/>
      <c r="K251" s="104"/>
      <c r="L251" s="104"/>
      <c r="M251" s="147"/>
      <c r="N251" s="104"/>
      <c r="O251" s="104"/>
      <c r="P251" s="104"/>
      <c r="Q251" s="104"/>
      <c r="R251" s="104"/>
      <c r="S251" s="104"/>
      <c r="T251" s="104"/>
      <c r="U251" s="104"/>
      <c r="V251" s="104"/>
      <c r="W251" s="104"/>
      <c r="X251" s="104"/>
      <c r="Y251" s="104"/>
      <c r="Z251" s="104"/>
      <c r="AA251" s="104"/>
      <c r="AB251" s="10"/>
      <c r="AC251" s="104"/>
      <c r="AD251" s="10"/>
      <c r="AE251" s="147"/>
      <c r="AF251" s="104"/>
      <c r="AG251" s="104"/>
      <c r="AH251" s="104"/>
      <c r="AI251" s="104"/>
      <c r="AJ251" s="104"/>
      <c r="AK251" s="104"/>
      <c r="AL251" s="104"/>
      <c r="AM251" s="104"/>
      <c r="AN251" s="104"/>
      <c r="AO251" s="104"/>
      <c r="AP251" s="104"/>
      <c r="AQ251" s="104"/>
      <c r="AR251" s="104"/>
      <c r="AS251" s="104"/>
      <c r="AT251" s="104"/>
      <c r="AU251" s="104"/>
      <c r="AV251" s="104"/>
      <c r="AW251" s="104"/>
      <c r="AX251" s="104"/>
      <c r="AY251" s="104"/>
      <c r="AZ251" s="104"/>
      <c r="BA251" s="104"/>
      <c r="BB251" s="104"/>
      <c r="BC251" s="104"/>
      <c r="BD251" s="104"/>
      <c r="BE251" s="104"/>
      <c r="BF251" s="104"/>
      <c r="BG251" s="104"/>
      <c r="BH251" s="104"/>
      <c r="BI251" s="104"/>
      <c r="BJ251" s="104"/>
      <c r="BK251" s="104"/>
      <c r="BL251" s="104"/>
      <c r="BM251" s="104"/>
      <c r="BN251" s="104"/>
      <c r="BO251" s="104"/>
      <c r="BP251" s="104"/>
      <c r="BQ251" s="104"/>
    </row>
    <row r="252" spans="2:69">
      <c r="B252" s="104"/>
      <c r="C252" s="155"/>
      <c r="D252" s="104"/>
      <c r="E252" s="104"/>
      <c r="F252" s="104"/>
      <c r="G252" s="104"/>
      <c r="H252" s="104"/>
      <c r="I252" s="104"/>
      <c r="J252" s="104"/>
      <c r="K252" s="104"/>
      <c r="L252" s="104"/>
      <c r="M252" s="147"/>
      <c r="N252" s="104"/>
      <c r="O252" s="104"/>
      <c r="P252" s="104"/>
      <c r="Q252" s="104"/>
      <c r="R252" s="104"/>
      <c r="S252" s="104"/>
      <c r="T252" s="104"/>
      <c r="U252" s="104"/>
      <c r="V252" s="104"/>
      <c r="W252" s="104"/>
      <c r="X252" s="104"/>
      <c r="Y252" s="104"/>
      <c r="Z252" s="104"/>
      <c r="AA252" s="104"/>
      <c r="AB252" s="10"/>
      <c r="AC252" s="104"/>
      <c r="AD252" s="10"/>
      <c r="AE252" s="147"/>
      <c r="AF252" s="104"/>
      <c r="AG252" s="104"/>
      <c r="AH252" s="104"/>
      <c r="AI252" s="104"/>
      <c r="AJ252" s="104"/>
      <c r="AK252" s="104"/>
      <c r="AL252" s="104"/>
      <c r="AM252" s="104"/>
      <c r="AN252" s="104"/>
      <c r="AO252" s="104"/>
      <c r="AP252" s="104"/>
      <c r="AQ252" s="104"/>
      <c r="AR252" s="104"/>
      <c r="AS252" s="104"/>
      <c r="AT252" s="104"/>
      <c r="AU252" s="104"/>
      <c r="AV252" s="104"/>
      <c r="AW252" s="104"/>
      <c r="AX252" s="104"/>
      <c r="AY252" s="104"/>
      <c r="AZ252" s="104"/>
      <c r="BA252" s="104"/>
      <c r="BB252" s="104"/>
      <c r="BC252" s="104"/>
      <c r="BD252" s="104"/>
      <c r="BE252" s="104"/>
      <c r="BF252" s="104"/>
      <c r="BG252" s="104"/>
      <c r="BH252" s="104"/>
      <c r="BI252" s="104"/>
      <c r="BJ252" s="104"/>
      <c r="BK252" s="104"/>
      <c r="BL252" s="104"/>
      <c r="BM252" s="104"/>
      <c r="BN252" s="104"/>
      <c r="BO252" s="104"/>
      <c r="BP252" s="104"/>
      <c r="BQ252" s="104"/>
    </row>
    <row r="253" spans="2:69">
      <c r="B253" s="104"/>
      <c r="C253" s="155"/>
      <c r="D253" s="104"/>
      <c r="E253" s="104"/>
      <c r="F253" s="104"/>
      <c r="G253" s="104"/>
      <c r="H253" s="104"/>
      <c r="I253" s="104"/>
      <c r="J253" s="104"/>
      <c r="K253" s="104"/>
      <c r="L253" s="104"/>
      <c r="M253" s="147"/>
      <c r="N253" s="104"/>
      <c r="O253" s="104"/>
      <c r="P253" s="104"/>
      <c r="Q253" s="104"/>
      <c r="R253" s="104"/>
      <c r="S253" s="104"/>
      <c r="T253" s="104"/>
      <c r="U253" s="104"/>
      <c r="V253" s="104"/>
      <c r="W253" s="104"/>
      <c r="X253" s="104"/>
      <c r="Y253" s="104"/>
      <c r="Z253" s="104"/>
      <c r="AA253" s="104"/>
      <c r="AB253" s="10"/>
      <c r="AC253" s="104"/>
      <c r="AD253" s="10"/>
      <c r="AE253" s="147"/>
      <c r="AF253" s="104"/>
      <c r="AG253" s="104"/>
      <c r="AH253" s="104"/>
      <c r="AI253" s="104"/>
      <c r="AJ253" s="104"/>
      <c r="AK253" s="104"/>
      <c r="AL253" s="104"/>
      <c r="AM253" s="104"/>
      <c r="AN253" s="104"/>
      <c r="AO253" s="104"/>
      <c r="AP253" s="104"/>
      <c r="AQ253" s="104"/>
      <c r="AR253" s="104"/>
      <c r="AS253" s="104"/>
      <c r="AT253" s="104"/>
      <c r="AU253" s="104"/>
      <c r="AV253" s="104"/>
      <c r="AW253" s="104"/>
      <c r="AX253" s="104"/>
      <c r="AY253" s="104"/>
      <c r="AZ253" s="104"/>
      <c r="BA253" s="104"/>
      <c r="BB253" s="104"/>
      <c r="BC253" s="104"/>
      <c r="BD253" s="104"/>
      <c r="BE253" s="104"/>
      <c r="BF253" s="104"/>
      <c r="BG253" s="104"/>
      <c r="BH253" s="104"/>
      <c r="BI253" s="104"/>
      <c r="BJ253" s="104"/>
      <c r="BK253" s="104"/>
      <c r="BL253" s="104"/>
      <c r="BM253" s="104"/>
      <c r="BN253" s="104"/>
      <c r="BO253" s="104"/>
      <c r="BP253" s="104"/>
      <c r="BQ253" s="104"/>
    </row>
    <row r="254" spans="2:69">
      <c r="B254" s="104"/>
      <c r="C254" s="155"/>
      <c r="D254" s="104"/>
      <c r="E254" s="104"/>
      <c r="F254" s="104"/>
      <c r="G254" s="104"/>
      <c r="H254" s="104"/>
      <c r="I254" s="104"/>
      <c r="J254" s="104"/>
      <c r="K254" s="104"/>
      <c r="L254" s="104"/>
      <c r="M254" s="147"/>
      <c r="N254" s="104"/>
      <c r="O254" s="104"/>
      <c r="P254" s="104"/>
      <c r="Q254" s="104"/>
      <c r="R254" s="104"/>
      <c r="S254" s="104"/>
      <c r="T254" s="104"/>
      <c r="U254" s="104"/>
      <c r="V254" s="104"/>
      <c r="W254" s="104"/>
      <c r="X254" s="104"/>
      <c r="Y254" s="104"/>
      <c r="Z254" s="104"/>
      <c r="AA254" s="104"/>
      <c r="AB254" s="10"/>
      <c r="AC254" s="104"/>
      <c r="AD254" s="10"/>
      <c r="AE254" s="147"/>
      <c r="AF254" s="104"/>
      <c r="AG254" s="104"/>
      <c r="AH254" s="104"/>
      <c r="AI254" s="104"/>
      <c r="AJ254" s="104"/>
      <c r="AK254" s="104"/>
      <c r="AL254" s="104"/>
      <c r="AM254" s="104"/>
      <c r="AN254" s="104"/>
      <c r="AO254" s="104"/>
      <c r="AP254" s="104"/>
      <c r="AQ254" s="104"/>
      <c r="AR254" s="104"/>
      <c r="AS254" s="104"/>
      <c r="AT254" s="104"/>
      <c r="AU254" s="104"/>
      <c r="AV254" s="104"/>
      <c r="AW254" s="104"/>
      <c r="AX254" s="104"/>
      <c r="AY254" s="104"/>
      <c r="AZ254" s="104"/>
      <c r="BA254" s="104"/>
      <c r="BB254" s="104"/>
      <c r="BC254" s="104"/>
      <c r="BD254" s="104"/>
      <c r="BE254" s="104"/>
      <c r="BF254" s="104"/>
      <c r="BG254" s="104"/>
      <c r="BH254" s="104"/>
      <c r="BI254" s="104"/>
      <c r="BJ254" s="104"/>
      <c r="BK254" s="104"/>
      <c r="BL254" s="104"/>
      <c r="BM254" s="104"/>
      <c r="BN254" s="104"/>
      <c r="BO254" s="104"/>
      <c r="BP254" s="104"/>
      <c r="BQ254" s="104"/>
    </row>
    <row r="255" spans="2:69">
      <c r="B255" s="104"/>
      <c r="C255" s="155"/>
      <c r="D255" s="104"/>
      <c r="E255" s="104"/>
      <c r="F255" s="104"/>
      <c r="G255" s="104"/>
      <c r="H255" s="104"/>
      <c r="I255" s="104"/>
      <c r="J255" s="104"/>
      <c r="K255" s="104"/>
      <c r="L255" s="104"/>
      <c r="M255" s="147"/>
      <c r="N255" s="104"/>
      <c r="O255" s="104"/>
      <c r="P255" s="104"/>
      <c r="Q255" s="104"/>
      <c r="R255" s="104"/>
      <c r="S255" s="104"/>
      <c r="T255" s="104"/>
      <c r="U255" s="104"/>
      <c r="V255" s="104"/>
      <c r="W255" s="104"/>
      <c r="X255" s="104"/>
      <c r="Y255" s="104"/>
      <c r="Z255" s="104"/>
      <c r="AA255" s="104"/>
      <c r="AB255" s="10"/>
      <c r="AC255" s="104"/>
      <c r="AD255" s="10"/>
      <c r="AE255" s="147"/>
      <c r="AF255" s="104"/>
      <c r="AG255" s="104"/>
      <c r="AH255" s="104"/>
      <c r="AI255" s="104"/>
      <c r="AJ255" s="104"/>
      <c r="AK255" s="104"/>
      <c r="AL255" s="104"/>
      <c r="AM255" s="104"/>
      <c r="AN255" s="104"/>
      <c r="AO255" s="104"/>
      <c r="AP255" s="104"/>
      <c r="AQ255" s="104"/>
      <c r="AR255" s="104"/>
      <c r="AS255" s="104"/>
      <c r="AT255" s="104"/>
      <c r="AU255" s="104"/>
      <c r="AV255" s="104"/>
      <c r="AW255" s="104"/>
      <c r="AX255" s="104"/>
      <c r="AY255" s="104"/>
      <c r="AZ255" s="104"/>
      <c r="BA255" s="104"/>
      <c r="BB255" s="104"/>
      <c r="BC255" s="104"/>
      <c r="BD255" s="104"/>
      <c r="BE255" s="104"/>
      <c r="BF255" s="104"/>
      <c r="BG255" s="104"/>
      <c r="BH255" s="104"/>
      <c r="BI255" s="104"/>
      <c r="BJ255" s="104"/>
      <c r="BK255" s="104"/>
      <c r="BL255" s="104"/>
      <c r="BM255" s="104"/>
      <c r="BN255" s="104"/>
      <c r="BO255" s="104"/>
      <c r="BP255" s="104"/>
      <c r="BQ255" s="104"/>
    </row>
    <row r="256" spans="2:69">
      <c r="B256" s="104"/>
      <c r="C256" s="155"/>
      <c r="D256" s="104"/>
      <c r="E256" s="104"/>
      <c r="F256" s="104"/>
      <c r="G256" s="104"/>
      <c r="H256" s="104"/>
      <c r="I256" s="104"/>
      <c r="J256" s="104"/>
      <c r="K256" s="104"/>
      <c r="L256" s="104"/>
      <c r="M256" s="147"/>
      <c r="N256" s="104"/>
      <c r="O256" s="104"/>
      <c r="P256" s="104"/>
      <c r="Q256" s="104"/>
      <c r="R256" s="104"/>
      <c r="S256" s="104"/>
      <c r="T256" s="104"/>
      <c r="U256" s="104"/>
      <c r="V256" s="104"/>
      <c r="W256" s="104"/>
      <c r="X256" s="104"/>
      <c r="Y256" s="104"/>
      <c r="Z256" s="104"/>
      <c r="AA256" s="104"/>
      <c r="AB256" s="10"/>
      <c r="AC256" s="104"/>
      <c r="AD256" s="10"/>
      <c r="AE256" s="147"/>
      <c r="AF256" s="104"/>
      <c r="AG256" s="104"/>
      <c r="AH256" s="104"/>
      <c r="AI256" s="104"/>
      <c r="AJ256" s="104"/>
      <c r="AK256" s="104"/>
      <c r="AL256" s="104"/>
      <c r="AM256" s="104"/>
      <c r="AN256" s="104"/>
      <c r="AO256" s="104"/>
      <c r="AP256" s="104"/>
      <c r="AQ256" s="104"/>
      <c r="AR256" s="104"/>
      <c r="AS256" s="104"/>
      <c r="AT256" s="104"/>
      <c r="AU256" s="104"/>
      <c r="AV256" s="104"/>
      <c r="AW256" s="104"/>
      <c r="AX256" s="104"/>
      <c r="AY256" s="104"/>
      <c r="AZ256" s="104"/>
      <c r="BA256" s="104"/>
      <c r="BB256" s="104"/>
      <c r="BC256" s="104"/>
      <c r="BD256" s="104"/>
      <c r="BE256" s="104"/>
      <c r="BF256" s="104"/>
      <c r="BG256" s="104"/>
      <c r="BH256" s="104"/>
      <c r="BI256" s="104"/>
      <c r="BJ256" s="104"/>
      <c r="BK256" s="104"/>
      <c r="BL256" s="104"/>
      <c r="BM256" s="104"/>
      <c r="BN256" s="104"/>
      <c r="BO256" s="104"/>
      <c r="BP256" s="104"/>
      <c r="BQ256" s="104"/>
    </row>
    <row r="257" spans="2:69">
      <c r="B257" s="104"/>
      <c r="C257" s="155"/>
      <c r="D257" s="104"/>
      <c r="E257" s="104"/>
      <c r="F257" s="104"/>
      <c r="G257" s="104"/>
      <c r="H257" s="104"/>
      <c r="I257" s="104"/>
      <c r="J257" s="104"/>
      <c r="K257" s="104"/>
      <c r="L257" s="104"/>
      <c r="M257" s="147"/>
      <c r="N257" s="104"/>
      <c r="O257" s="104"/>
      <c r="P257" s="104"/>
      <c r="Q257" s="104"/>
      <c r="R257" s="104"/>
      <c r="S257" s="104"/>
      <c r="T257" s="104"/>
      <c r="U257" s="104"/>
      <c r="V257" s="104"/>
      <c r="W257" s="104"/>
      <c r="X257" s="104"/>
      <c r="Y257" s="104"/>
      <c r="Z257" s="104"/>
      <c r="AA257" s="104"/>
      <c r="AB257" s="10"/>
      <c r="AC257" s="104"/>
      <c r="AD257" s="10"/>
      <c r="AE257" s="147"/>
      <c r="AF257" s="104"/>
      <c r="AG257" s="104"/>
      <c r="AH257" s="104"/>
      <c r="AI257" s="104"/>
      <c r="AJ257" s="104"/>
      <c r="AK257" s="104"/>
      <c r="AL257" s="104"/>
      <c r="AM257" s="104"/>
      <c r="AN257" s="104"/>
      <c r="AO257" s="104"/>
      <c r="AP257" s="104"/>
      <c r="AQ257" s="104"/>
      <c r="AR257" s="104"/>
      <c r="AS257" s="104"/>
      <c r="AT257" s="104"/>
      <c r="AU257" s="104"/>
      <c r="AV257" s="104"/>
      <c r="AW257" s="104"/>
      <c r="AX257" s="104"/>
      <c r="AY257" s="104"/>
      <c r="AZ257" s="104"/>
      <c r="BA257" s="104"/>
      <c r="BB257" s="104"/>
      <c r="BC257" s="104"/>
      <c r="BD257" s="104"/>
      <c r="BE257" s="104"/>
      <c r="BF257" s="104"/>
      <c r="BG257" s="104"/>
      <c r="BH257" s="104"/>
      <c r="BI257" s="104"/>
      <c r="BJ257" s="104"/>
      <c r="BK257" s="104"/>
      <c r="BL257" s="104"/>
      <c r="BM257" s="104"/>
      <c r="BN257" s="104"/>
      <c r="BO257" s="104"/>
      <c r="BP257" s="104"/>
      <c r="BQ257" s="104"/>
    </row>
    <row r="258" spans="2:69">
      <c r="B258" s="104"/>
      <c r="C258" s="155"/>
      <c r="D258" s="104"/>
      <c r="E258" s="104"/>
      <c r="F258" s="104"/>
      <c r="G258" s="104"/>
      <c r="H258" s="104"/>
      <c r="I258" s="104"/>
      <c r="J258" s="104"/>
      <c r="K258" s="104"/>
      <c r="L258" s="104"/>
      <c r="M258" s="147"/>
      <c r="N258" s="104"/>
      <c r="O258" s="104"/>
      <c r="P258" s="104"/>
      <c r="Q258" s="104"/>
      <c r="R258" s="104"/>
      <c r="S258" s="104"/>
      <c r="T258" s="104"/>
      <c r="U258" s="104"/>
      <c r="V258" s="104"/>
      <c r="W258" s="104"/>
      <c r="X258" s="104"/>
      <c r="Y258" s="104"/>
      <c r="Z258" s="104"/>
      <c r="AA258" s="104"/>
      <c r="AB258" s="10"/>
      <c r="AC258" s="104"/>
      <c r="AD258" s="10"/>
      <c r="AE258" s="147"/>
      <c r="AF258" s="104"/>
      <c r="AG258" s="104"/>
      <c r="AH258" s="104"/>
      <c r="AI258" s="104"/>
      <c r="AJ258" s="104"/>
      <c r="AK258" s="104"/>
      <c r="AL258" s="104"/>
      <c r="AM258" s="104"/>
      <c r="AN258" s="104"/>
      <c r="AO258" s="104"/>
      <c r="AP258" s="104"/>
      <c r="AQ258" s="104"/>
      <c r="AR258" s="104"/>
      <c r="AS258" s="104"/>
      <c r="AT258" s="104"/>
      <c r="AU258" s="104"/>
      <c r="AV258" s="104"/>
      <c r="AW258" s="104"/>
      <c r="AX258" s="104"/>
      <c r="AY258" s="104"/>
      <c r="AZ258" s="104"/>
      <c r="BA258" s="104"/>
      <c r="BB258" s="104"/>
      <c r="BC258" s="104"/>
      <c r="BD258" s="104"/>
      <c r="BE258" s="104"/>
      <c r="BF258" s="104"/>
      <c r="BG258" s="104"/>
      <c r="BH258" s="104"/>
      <c r="BI258" s="104"/>
      <c r="BJ258" s="104"/>
      <c r="BK258" s="104"/>
      <c r="BL258" s="104"/>
      <c r="BM258" s="104"/>
      <c r="BN258" s="104"/>
      <c r="BO258" s="104"/>
      <c r="BP258" s="104"/>
      <c r="BQ258" s="104"/>
    </row>
    <row r="259" spans="2:69">
      <c r="B259" s="104"/>
      <c r="C259" s="155"/>
      <c r="D259" s="104"/>
      <c r="E259" s="104"/>
      <c r="F259" s="104"/>
      <c r="G259" s="104"/>
      <c r="H259" s="104"/>
      <c r="I259" s="104"/>
      <c r="J259" s="104"/>
      <c r="K259" s="104"/>
      <c r="L259" s="104"/>
      <c r="M259" s="147"/>
      <c r="N259" s="104"/>
      <c r="O259" s="104"/>
      <c r="P259" s="104"/>
      <c r="Q259" s="104"/>
      <c r="R259" s="104"/>
      <c r="S259" s="104"/>
      <c r="T259" s="104"/>
      <c r="U259" s="104"/>
      <c r="V259" s="104"/>
      <c r="W259" s="104"/>
      <c r="X259" s="104"/>
      <c r="Y259" s="104"/>
      <c r="Z259" s="104"/>
      <c r="AA259" s="104"/>
      <c r="AB259" s="10"/>
      <c r="AC259" s="104"/>
      <c r="AD259" s="10"/>
      <c r="AE259" s="147"/>
      <c r="AF259" s="104"/>
      <c r="AG259" s="104"/>
      <c r="AH259" s="104"/>
      <c r="AI259" s="104"/>
      <c r="AJ259" s="104"/>
      <c r="AK259" s="104"/>
      <c r="AL259" s="104"/>
      <c r="AM259" s="104"/>
      <c r="AN259" s="104"/>
      <c r="AO259" s="104"/>
      <c r="AP259" s="104"/>
      <c r="AQ259" s="104"/>
      <c r="AR259" s="104"/>
      <c r="AS259" s="104"/>
      <c r="AT259" s="104"/>
      <c r="AU259" s="104"/>
      <c r="AV259" s="104"/>
      <c r="AW259" s="104"/>
      <c r="AX259" s="104"/>
      <c r="AY259" s="104"/>
      <c r="AZ259" s="104"/>
      <c r="BA259" s="104"/>
      <c r="BB259" s="104"/>
      <c r="BC259" s="104"/>
      <c r="BD259" s="104"/>
      <c r="BE259" s="104"/>
      <c r="BF259" s="104"/>
      <c r="BG259" s="104"/>
      <c r="BH259" s="104"/>
      <c r="BI259" s="104"/>
      <c r="BJ259" s="104"/>
      <c r="BK259" s="104"/>
      <c r="BL259" s="104"/>
      <c r="BM259" s="104"/>
      <c r="BN259" s="104"/>
      <c r="BO259" s="104"/>
      <c r="BP259" s="104"/>
      <c r="BQ259" s="104"/>
    </row>
    <row r="260" spans="2:69">
      <c r="B260" s="104"/>
      <c r="C260" s="155"/>
      <c r="D260" s="104"/>
      <c r="E260" s="104"/>
      <c r="F260" s="104"/>
      <c r="G260" s="104"/>
      <c r="H260" s="104"/>
      <c r="I260" s="104"/>
      <c r="J260" s="104"/>
      <c r="K260" s="104"/>
      <c r="L260" s="104"/>
      <c r="M260" s="147"/>
      <c r="N260" s="104"/>
      <c r="O260" s="104"/>
      <c r="P260" s="104"/>
      <c r="Q260" s="104"/>
      <c r="R260" s="104"/>
      <c r="S260" s="104"/>
      <c r="T260" s="104"/>
      <c r="U260" s="104"/>
      <c r="V260" s="104"/>
      <c r="W260" s="104"/>
      <c r="X260" s="104"/>
      <c r="Y260" s="104"/>
      <c r="Z260" s="104"/>
      <c r="AA260" s="104"/>
      <c r="AB260" s="10"/>
      <c r="AC260" s="104"/>
      <c r="AD260" s="10"/>
      <c r="AE260" s="147"/>
      <c r="AF260" s="104"/>
      <c r="AG260" s="104"/>
      <c r="AH260" s="104"/>
      <c r="AI260" s="104"/>
      <c r="AJ260" s="104"/>
      <c r="AK260" s="104"/>
      <c r="AL260" s="104"/>
      <c r="AM260" s="104"/>
      <c r="AN260" s="104"/>
      <c r="AO260" s="104"/>
      <c r="AP260" s="104"/>
      <c r="AQ260" s="104"/>
      <c r="AR260" s="104"/>
      <c r="AS260" s="104"/>
      <c r="AT260" s="104"/>
      <c r="AU260" s="104"/>
      <c r="AV260" s="104"/>
      <c r="AW260" s="104"/>
      <c r="AX260" s="104"/>
      <c r="AY260" s="104"/>
      <c r="AZ260" s="104"/>
      <c r="BA260" s="104"/>
      <c r="BB260" s="104"/>
      <c r="BC260" s="104"/>
      <c r="BD260" s="104"/>
      <c r="BE260" s="104"/>
      <c r="BF260" s="104"/>
      <c r="BG260" s="104"/>
      <c r="BH260" s="104"/>
      <c r="BI260" s="104"/>
      <c r="BJ260" s="104"/>
      <c r="BK260" s="104"/>
      <c r="BL260" s="104"/>
      <c r="BM260" s="104"/>
      <c r="BN260" s="104"/>
      <c r="BO260" s="104"/>
      <c r="BP260" s="104"/>
      <c r="BQ260" s="104"/>
    </row>
    <row r="261" spans="2:69">
      <c r="B261" s="104"/>
      <c r="C261" s="155"/>
      <c r="D261" s="104"/>
      <c r="E261" s="104"/>
      <c r="F261" s="104"/>
      <c r="G261" s="104"/>
      <c r="H261" s="104"/>
      <c r="I261" s="104"/>
      <c r="J261" s="104"/>
      <c r="K261" s="104"/>
      <c r="L261" s="104"/>
      <c r="M261" s="147"/>
      <c r="N261" s="104"/>
      <c r="O261" s="104"/>
      <c r="P261" s="104"/>
      <c r="Q261" s="104"/>
      <c r="R261" s="104"/>
      <c r="S261" s="104"/>
      <c r="T261" s="104"/>
      <c r="U261" s="104"/>
      <c r="V261" s="104"/>
      <c r="W261" s="104"/>
      <c r="X261" s="104"/>
      <c r="Y261" s="104"/>
      <c r="Z261" s="104"/>
      <c r="AA261" s="104"/>
      <c r="AB261" s="10"/>
      <c r="AC261" s="104"/>
      <c r="AD261" s="10"/>
      <c r="AE261" s="147"/>
      <c r="AF261" s="104"/>
      <c r="AG261" s="104"/>
      <c r="AH261" s="104"/>
      <c r="AI261" s="104"/>
      <c r="AJ261" s="104"/>
      <c r="AK261" s="104"/>
      <c r="AL261" s="104"/>
      <c r="AM261" s="104"/>
      <c r="AN261" s="104"/>
      <c r="AO261" s="104"/>
      <c r="AP261" s="104"/>
      <c r="AQ261" s="104"/>
      <c r="AR261" s="104"/>
      <c r="AS261" s="104"/>
      <c r="AT261" s="104"/>
      <c r="AU261" s="104"/>
      <c r="AV261" s="104"/>
      <c r="AW261" s="104"/>
      <c r="AX261" s="104"/>
      <c r="AY261" s="104"/>
      <c r="AZ261" s="104"/>
      <c r="BA261" s="104"/>
      <c r="BB261" s="104"/>
      <c r="BC261" s="104"/>
      <c r="BD261" s="104"/>
      <c r="BE261" s="104"/>
      <c r="BF261" s="104"/>
      <c r="BG261" s="104"/>
      <c r="BH261" s="104"/>
      <c r="BI261" s="104"/>
      <c r="BJ261" s="104"/>
      <c r="BK261" s="104"/>
      <c r="BL261" s="104"/>
      <c r="BM261" s="104"/>
      <c r="BN261" s="104"/>
      <c r="BO261" s="104"/>
      <c r="BP261" s="104"/>
      <c r="BQ261" s="104"/>
    </row>
    <row r="262" spans="2:69">
      <c r="B262" s="104"/>
      <c r="C262" s="155"/>
      <c r="D262" s="104"/>
      <c r="E262" s="104"/>
      <c r="F262" s="104"/>
      <c r="G262" s="104"/>
      <c r="H262" s="104"/>
      <c r="I262" s="104"/>
      <c r="J262" s="104"/>
      <c r="K262" s="104"/>
      <c r="L262" s="104"/>
      <c r="M262" s="147"/>
      <c r="N262" s="104"/>
      <c r="O262" s="104"/>
      <c r="P262" s="104"/>
      <c r="Q262" s="104"/>
      <c r="R262" s="104"/>
      <c r="S262" s="104"/>
      <c r="T262" s="104"/>
      <c r="U262" s="104"/>
      <c r="V262" s="104"/>
      <c r="W262" s="104"/>
      <c r="X262" s="104"/>
      <c r="Y262" s="104"/>
      <c r="Z262" s="104"/>
      <c r="AA262" s="104"/>
      <c r="AB262" s="10"/>
      <c r="AC262" s="104"/>
      <c r="AD262" s="10"/>
      <c r="AE262" s="147"/>
      <c r="AF262" s="104"/>
      <c r="AG262" s="104"/>
      <c r="AH262" s="104"/>
      <c r="AI262" s="104"/>
      <c r="AJ262" s="104"/>
      <c r="AK262" s="104"/>
      <c r="AL262" s="104"/>
      <c r="AM262" s="104"/>
      <c r="AN262" s="104"/>
      <c r="AO262" s="104"/>
      <c r="AP262" s="104"/>
      <c r="AQ262" s="104"/>
      <c r="AR262" s="104"/>
      <c r="AS262" s="104"/>
      <c r="AT262" s="104"/>
      <c r="AU262" s="104"/>
      <c r="AV262" s="104"/>
      <c r="AW262" s="104"/>
      <c r="AX262" s="104"/>
      <c r="AY262" s="104"/>
      <c r="AZ262" s="104"/>
      <c r="BA262" s="104"/>
      <c r="BB262" s="104"/>
      <c r="BC262" s="104"/>
      <c r="BD262" s="104"/>
      <c r="BE262" s="104"/>
      <c r="BF262" s="104"/>
      <c r="BG262" s="104"/>
      <c r="BH262" s="104"/>
      <c r="BI262" s="104"/>
      <c r="BJ262" s="104"/>
      <c r="BK262" s="104"/>
      <c r="BL262" s="104"/>
      <c r="BM262" s="104"/>
      <c r="BN262" s="104"/>
      <c r="BO262" s="104"/>
      <c r="BP262" s="104"/>
      <c r="BQ262" s="104"/>
    </row>
    <row r="263" spans="2:69">
      <c r="B263" s="104"/>
      <c r="C263" s="155"/>
      <c r="D263" s="104"/>
      <c r="E263" s="104"/>
      <c r="F263" s="104"/>
      <c r="G263" s="104"/>
      <c r="H263" s="104"/>
      <c r="I263" s="104"/>
      <c r="J263" s="104"/>
      <c r="K263" s="104"/>
      <c r="L263" s="104"/>
      <c r="M263" s="147"/>
      <c r="N263" s="104"/>
      <c r="O263" s="104"/>
      <c r="P263" s="104"/>
      <c r="Q263" s="104"/>
      <c r="R263" s="104"/>
      <c r="S263" s="104"/>
      <c r="T263" s="104"/>
      <c r="U263" s="104"/>
      <c r="V263" s="104"/>
      <c r="W263" s="104"/>
      <c r="X263" s="104"/>
      <c r="Y263" s="104"/>
      <c r="Z263" s="104"/>
      <c r="AA263" s="104"/>
      <c r="AB263" s="10"/>
      <c r="AC263" s="104"/>
      <c r="AD263" s="10"/>
      <c r="AE263" s="147"/>
      <c r="AF263" s="104"/>
      <c r="AG263" s="104"/>
      <c r="AH263" s="104"/>
      <c r="AI263" s="104"/>
      <c r="AJ263" s="104"/>
      <c r="AK263" s="104"/>
      <c r="AL263" s="104"/>
      <c r="AM263" s="104"/>
      <c r="AN263" s="104"/>
      <c r="AO263" s="104"/>
      <c r="AP263" s="104"/>
      <c r="AQ263" s="104"/>
      <c r="AR263" s="104"/>
      <c r="AS263" s="104"/>
      <c r="AT263" s="104"/>
      <c r="AU263" s="104"/>
      <c r="AV263" s="104"/>
      <c r="AW263" s="104"/>
      <c r="AX263" s="104"/>
      <c r="AY263" s="104"/>
      <c r="AZ263" s="104"/>
      <c r="BA263" s="104"/>
      <c r="BB263" s="104"/>
      <c r="BC263" s="104"/>
      <c r="BD263" s="104"/>
      <c r="BE263" s="104"/>
      <c r="BF263" s="104"/>
      <c r="BG263" s="104"/>
      <c r="BH263" s="104"/>
      <c r="BI263" s="104"/>
      <c r="BJ263" s="104"/>
      <c r="BK263" s="104"/>
      <c r="BL263" s="104"/>
      <c r="BM263" s="104"/>
      <c r="BN263" s="104"/>
      <c r="BO263" s="104"/>
      <c r="BP263" s="104"/>
      <c r="BQ263" s="104"/>
    </row>
    <row r="264" spans="2:69">
      <c r="B264" s="104"/>
      <c r="C264" s="155"/>
      <c r="D264" s="104"/>
      <c r="E264" s="104"/>
      <c r="F264" s="104"/>
      <c r="G264" s="104"/>
      <c r="H264" s="104"/>
      <c r="I264" s="104"/>
      <c r="J264" s="104"/>
      <c r="K264" s="104"/>
      <c r="L264" s="104"/>
      <c r="M264" s="147"/>
      <c r="N264" s="104"/>
      <c r="O264" s="104"/>
      <c r="P264" s="104"/>
      <c r="Q264" s="104"/>
      <c r="R264" s="104"/>
      <c r="S264" s="104"/>
      <c r="T264" s="104"/>
      <c r="U264" s="104"/>
      <c r="V264" s="104"/>
      <c r="W264" s="104"/>
      <c r="X264" s="104"/>
      <c r="Y264" s="104"/>
      <c r="Z264" s="104"/>
      <c r="AA264" s="104"/>
      <c r="AB264" s="10"/>
      <c r="AC264" s="104"/>
      <c r="AD264" s="10"/>
      <c r="AE264" s="147"/>
      <c r="AF264" s="104"/>
      <c r="AG264" s="104"/>
      <c r="AH264" s="104"/>
      <c r="AI264" s="104"/>
      <c r="AJ264" s="104"/>
      <c r="AK264" s="104"/>
      <c r="AL264" s="104"/>
      <c r="AM264" s="104"/>
      <c r="AN264" s="104"/>
      <c r="AO264" s="104"/>
      <c r="AP264" s="104"/>
      <c r="AQ264" s="104"/>
      <c r="AR264" s="104"/>
      <c r="AS264" s="104"/>
      <c r="AT264" s="104"/>
      <c r="AU264" s="104"/>
      <c r="AV264" s="104"/>
      <c r="AW264" s="104"/>
      <c r="AX264" s="104"/>
      <c r="AY264" s="104"/>
      <c r="AZ264" s="104"/>
      <c r="BA264" s="104"/>
      <c r="BB264" s="104"/>
      <c r="BC264" s="104"/>
      <c r="BD264" s="104"/>
      <c r="BE264" s="104"/>
      <c r="BF264" s="104"/>
      <c r="BG264" s="104"/>
      <c r="BH264" s="104"/>
      <c r="BI264" s="104"/>
      <c r="BJ264" s="104"/>
      <c r="BK264" s="104"/>
      <c r="BL264" s="104"/>
      <c r="BM264" s="104"/>
      <c r="BN264" s="104"/>
      <c r="BO264" s="104"/>
      <c r="BP264" s="104"/>
      <c r="BQ264" s="104"/>
    </row>
    <row r="265" spans="2:69">
      <c r="B265" s="104"/>
      <c r="C265" s="155"/>
      <c r="D265" s="104"/>
      <c r="E265" s="104"/>
      <c r="F265" s="104"/>
      <c r="G265" s="104"/>
      <c r="H265" s="104"/>
      <c r="I265" s="104"/>
      <c r="J265" s="104"/>
      <c r="K265" s="104"/>
      <c r="L265" s="104"/>
      <c r="M265" s="147"/>
      <c r="N265" s="104"/>
      <c r="O265" s="104"/>
      <c r="P265" s="104"/>
      <c r="Q265" s="104"/>
      <c r="R265" s="104"/>
      <c r="S265" s="104"/>
      <c r="T265" s="104"/>
      <c r="U265" s="104"/>
      <c r="V265" s="104"/>
      <c r="W265" s="104"/>
      <c r="X265" s="104"/>
      <c r="Y265" s="104"/>
      <c r="Z265" s="104"/>
      <c r="AA265" s="104"/>
      <c r="AB265" s="10"/>
      <c r="AC265" s="104"/>
      <c r="AD265" s="10"/>
      <c r="AE265" s="147"/>
      <c r="AF265" s="104"/>
      <c r="AG265" s="104"/>
      <c r="AH265" s="104"/>
      <c r="AI265" s="104"/>
      <c r="AJ265" s="104"/>
      <c r="AK265" s="104"/>
      <c r="AL265" s="104"/>
      <c r="AM265" s="104"/>
      <c r="AN265" s="104"/>
      <c r="AO265" s="104"/>
      <c r="AP265" s="104"/>
      <c r="AQ265" s="104"/>
      <c r="AR265" s="104"/>
      <c r="AS265" s="104"/>
      <c r="AT265" s="104"/>
      <c r="AU265" s="104"/>
      <c r="AV265" s="104"/>
      <c r="AW265" s="104"/>
      <c r="AX265" s="104"/>
      <c r="AY265" s="104"/>
      <c r="AZ265" s="104"/>
      <c r="BA265" s="104"/>
      <c r="BB265" s="104"/>
      <c r="BC265" s="104"/>
      <c r="BD265" s="104"/>
      <c r="BE265" s="104"/>
      <c r="BF265" s="104"/>
      <c r="BG265" s="104"/>
      <c r="BH265" s="104"/>
      <c r="BI265" s="104"/>
      <c r="BJ265" s="104"/>
      <c r="BK265" s="104"/>
      <c r="BL265" s="104"/>
      <c r="BM265" s="104"/>
      <c r="BN265" s="104"/>
      <c r="BO265" s="104"/>
      <c r="BP265" s="104"/>
      <c r="BQ265" s="104"/>
    </row>
    <row r="266" spans="2:69">
      <c r="B266" s="104"/>
      <c r="C266" s="155"/>
      <c r="D266" s="104"/>
      <c r="E266" s="104"/>
      <c r="F266" s="104"/>
      <c r="G266" s="104"/>
      <c r="H266" s="104"/>
      <c r="I266" s="104"/>
      <c r="J266" s="104"/>
      <c r="K266" s="104"/>
      <c r="L266" s="104"/>
      <c r="M266" s="147"/>
      <c r="N266" s="104"/>
      <c r="O266" s="104"/>
      <c r="P266" s="104"/>
      <c r="Q266" s="104"/>
      <c r="R266" s="104"/>
      <c r="S266" s="104"/>
      <c r="T266" s="104"/>
      <c r="U266" s="104"/>
      <c r="V266" s="104"/>
      <c r="W266" s="104"/>
      <c r="X266" s="104"/>
      <c r="Y266" s="104"/>
      <c r="Z266" s="104"/>
      <c r="AA266" s="104"/>
      <c r="AB266" s="10"/>
      <c r="AC266" s="104"/>
      <c r="AD266" s="10"/>
      <c r="AE266" s="147"/>
      <c r="AF266" s="104"/>
      <c r="AG266" s="104"/>
      <c r="AH266" s="104"/>
      <c r="AI266" s="104"/>
      <c r="AJ266" s="104"/>
      <c r="AK266" s="104"/>
      <c r="AL266" s="104"/>
      <c r="AM266" s="104"/>
      <c r="AN266" s="104"/>
      <c r="AO266" s="104"/>
      <c r="AP266" s="104"/>
      <c r="AQ266" s="104"/>
      <c r="AR266" s="104"/>
      <c r="AS266" s="104"/>
      <c r="AT266" s="104"/>
      <c r="AU266" s="104"/>
      <c r="AV266" s="104"/>
      <c r="AW266" s="104"/>
      <c r="AX266" s="104"/>
      <c r="AY266" s="104"/>
      <c r="AZ266" s="104"/>
      <c r="BA266" s="104"/>
      <c r="BB266" s="104"/>
      <c r="BC266" s="104"/>
      <c r="BD266" s="104"/>
      <c r="BE266" s="104"/>
      <c r="BF266" s="104"/>
      <c r="BG266" s="104"/>
      <c r="BH266" s="104"/>
      <c r="BI266" s="104"/>
      <c r="BJ266" s="104"/>
      <c r="BK266" s="104"/>
      <c r="BL266" s="104"/>
      <c r="BM266" s="104"/>
      <c r="BN266" s="104"/>
      <c r="BO266" s="104"/>
      <c r="BP266" s="104"/>
      <c r="BQ266" s="104"/>
    </row>
    <row r="267" spans="2:69">
      <c r="B267" s="104"/>
      <c r="C267" s="155"/>
      <c r="D267" s="104"/>
      <c r="E267" s="104"/>
      <c r="F267" s="104"/>
      <c r="G267" s="104"/>
      <c r="H267" s="104"/>
      <c r="I267" s="104"/>
      <c r="J267" s="104"/>
      <c r="K267" s="104"/>
      <c r="L267" s="104"/>
      <c r="M267" s="147"/>
      <c r="N267" s="104"/>
      <c r="O267" s="104"/>
      <c r="P267" s="104"/>
      <c r="Q267" s="104"/>
      <c r="R267" s="104"/>
      <c r="S267" s="104"/>
      <c r="T267" s="104"/>
      <c r="U267" s="104"/>
      <c r="V267" s="104"/>
      <c r="W267" s="104"/>
      <c r="X267" s="104"/>
      <c r="Y267" s="104"/>
      <c r="Z267" s="104"/>
      <c r="AA267" s="104"/>
      <c r="AB267" s="10"/>
      <c r="AC267" s="104"/>
      <c r="AD267" s="10"/>
      <c r="AE267" s="147"/>
      <c r="AF267" s="104"/>
      <c r="AG267" s="104"/>
      <c r="AH267" s="104"/>
      <c r="AI267" s="104"/>
      <c r="AJ267" s="104"/>
      <c r="AK267" s="104"/>
      <c r="AL267" s="104"/>
      <c r="AM267" s="104"/>
      <c r="AN267" s="104"/>
      <c r="AO267" s="104"/>
      <c r="AP267" s="104"/>
      <c r="AQ267" s="104"/>
      <c r="AR267" s="104"/>
      <c r="AS267" s="104"/>
      <c r="AT267" s="104"/>
      <c r="AU267" s="104"/>
      <c r="AV267" s="104"/>
      <c r="AW267" s="104"/>
      <c r="AX267" s="104"/>
      <c r="AY267" s="104"/>
      <c r="AZ267" s="104"/>
      <c r="BA267" s="104"/>
      <c r="BB267" s="104"/>
      <c r="BC267" s="104"/>
      <c r="BD267" s="104"/>
      <c r="BE267" s="104"/>
      <c r="BF267" s="104"/>
      <c r="BG267" s="104"/>
      <c r="BH267" s="104"/>
      <c r="BI267" s="104"/>
      <c r="BJ267" s="104"/>
      <c r="BK267" s="104"/>
      <c r="BL267" s="104"/>
      <c r="BM267" s="104"/>
      <c r="BN267" s="104"/>
      <c r="BO267" s="104"/>
      <c r="BP267" s="104"/>
      <c r="BQ267" s="104"/>
    </row>
    <row r="268" spans="2:69">
      <c r="B268" s="104"/>
      <c r="C268" s="155"/>
      <c r="D268" s="104"/>
      <c r="E268" s="104"/>
      <c r="F268" s="104"/>
      <c r="G268" s="104"/>
      <c r="H268" s="104"/>
      <c r="I268" s="104"/>
      <c r="J268" s="104"/>
      <c r="K268" s="104"/>
      <c r="L268" s="104"/>
      <c r="M268" s="147"/>
      <c r="N268" s="104"/>
      <c r="O268" s="104"/>
      <c r="P268" s="104"/>
      <c r="Q268" s="104"/>
      <c r="R268" s="104"/>
      <c r="S268" s="104"/>
      <c r="T268" s="104"/>
      <c r="U268" s="104"/>
      <c r="V268" s="104"/>
      <c r="W268" s="104"/>
      <c r="X268" s="104"/>
      <c r="Y268" s="104"/>
      <c r="Z268" s="104"/>
      <c r="AA268" s="104"/>
      <c r="AB268" s="10"/>
      <c r="AC268" s="104"/>
      <c r="AD268" s="10"/>
      <c r="AE268" s="147"/>
      <c r="AF268" s="104"/>
      <c r="AG268" s="104"/>
      <c r="AH268" s="104"/>
      <c r="AI268" s="104"/>
      <c r="AJ268" s="104"/>
      <c r="AK268" s="104"/>
      <c r="AL268" s="104"/>
      <c r="AM268" s="104"/>
      <c r="AN268" s="104"/>
      <c r="AO268" s="104"/>
      <c r="AP268" s="104"/>
      <c r="AQ268" s="104"/>
      <c r="AR268" s="104"/>
      <c r="AS268" s="104"/>
      <c r="AT268" s="104"/>
      <c r="AU268" s="104"/>
      <c r="AV268" s="104"/>
      <c r="AW268" s="104"/>
      <c r="AX268" s="104"/>
      <c r="AY268" s="104"/>
      <c r="AZ268" s="104"/>
      <c r="BA268" s="104"/>
      <c r="BB268" s="104"/>
      <c r="BC268" s="104"/>
      <c r="BD268" s="104"/>
      <c r="BE268" s="104"/>
      <c r="BF268" s="104"/>
      <c r="BG268" s="104"/>
      <c r="BH268" s="104"/>
      <c r="BI268" s="104"/>
      <c r="BJ268" s="104"/>
      <c r="BK268" s="104"/>
      <c r="BL268" s="104"/>
      <c r="BM268" s="104"/>
      <c r="BN268" s="104"/>
      <c r="BO268" s="104"/>
      <c r="BP268" s="104"/>
      <c r="BQ268" s="104"/>
    </row>
    <row r="269" spans="2:69">
      <c r="B269" s="104"/>
      <c r="C269" s="155"/>
      <c r="D269" s="104"/>
      <c r="E269" s="104"/>
      <c r="F269" s="104"/>
      <c r="G269" s="104"/>
      <c r="H269" s="104"/>
      <c r="I269" s="104"/>
      <c r="J269" s="104"/>
      <c r="K269" s="104"/>
      <c r="L269" s="104"/>
      <c r="M269" s="147"/>
      <c r="N269" s="104"/>
      <c r="O269" s="104"/>
      <c r="P269" s="104"/>
      <c r="Q269" s="104"/>
      <c r="R269" s="104"/>
      <c r="S269" s="104"/>
      <c r="T269" s="104"/>
      <c r="U269" s="104"/>
      <c r="V269" s="104"/>
      <c r="W269" s="104"/>
      <c r="X269" s="104"/>
      <c r="Y269" s="104"/>
      <c r="Z269" s="104"/>
      <c r="AA269" s="104"/>
      <c r="AB269" s="10"/>
      <c r="AC269" s="104"/>
      <c r="AD269" s="10"/>
      <c r="AE269" s="147"/>
      <c r="AF269" s="104"/>
      <c r="AG269" s="104"/>
      <c r="AH269" s="104"/>
      <c r="AI269" s="104"/>
      <c r="AJ269" s="104"/>
      <c r="AK269" s="104"/>
      <c r="AL269" s="104"/>
      <c r="AM269" s="104"/>
      <c r="AN269" s="104"/>
      <c r="AO269" s="104"/>
      <c r="AP269" s="104"/>
      <c r="AQ269" s="104"/>
      <c r="AR269" s="104"/>
      <c r="AS269" s="104"/>
      <c r="AT269" s="104"/>
      <c r="AU269" s="104"/>
      <c r="AV269" s="104"/>
      <c r="AW269" s="104"/>
      <c r="AX269" s="104"/>
      <c r="AY269" s="104"/>
      <c r="AZ269" s="104"/>
      <c r="BA269" s="104"/>
      <c r="BB269" s="104"/>
      <c r="BC269" s="104"/>
      <c r="BD269" s="104"/>
      <c r="BE269" s="104"/>
      <c r="BF269" s="104"/>
      <c r="BG269" s="104"/>
      <c r="BH269" s="104"/>
      <c r="BI269" s="104"/>
      <c r="BJ269" s="104"/>
      <c r="BK269" s="104"/>
      <c r="BL269" s="104"/>
      <c r="BM269" s="104"/>
      <c r="BN269" s="104"/>
      <c r="BO269" s="104"/>
      <c r="BP269" s="104"/>
      <c r="BQ269" s="104"/>
    </row>
    <row r="270" spans="2:69">
      <c r="B270" s="104"/>
      <c r="C270" s="155"/>
      <c r="D270" s="104"/>
      <c r="E270" s="104"/>
      <c r="F270" s="104"/>
      <c r="G270" s="104"/>
      <c r="H270" s="104"/>
      <c r="I270" s="104"/>
      <c r="J270" s="104"/>
      <c r="K270" s="104"/>
      <c r="L270" s="104"/>
      <c r="M270" s="147"/>
      <c r="N270" s="104"/>
      <c r="O270" s="104"/>
      <c r="P270" s="104"/>
      <c r="Q270" s="104"/>
      <c r="R270" s="104"/>
      <c r="S270" s="104"/>
      <c r="T270" s="104"/>
      <c r="U270" s="104"/>
      <c r="V270" s="104"/>
      <c r="W270" s="104"/>
      <c r="X270" s="104"/>
      <c r="Y270" s="104"/>
      <c r="Z270" s="104"/>
      <c r="AA270" s="104"/>
      <c r="AB270" s="10"/>
      <c r="AC270" s="104"/>
      <c r="AD270" s="10"/>
      <c r="AE270" s="147"/>
      <c r="AF270" s="104"/>
      <c r="AG270" s="104"/>
      <c r="AH270" s="104"/>
      <c r="AI270" s="104"/>
      <c r="AJ270" s="104"/>
      <c r="AK270" s="104"/>
      <c r="AL270" s="104"/>
      <c r="AM270" s="104"/>
      <c r="AN270" s="104"/>
      <c r="AO270" s="104"/>
      <c r="AP270" s="104"/>
      <c r="AQ270" s="104"/>
      <c r="AR270" s="104"/>
      <c r="AS270" s="104"/>
      <c r="AT270" s="104"/>
      <c r="AU270" s="104"/>
      <c r="AV270" s="104"/>
      <c r="AW270" s="104"/>
      <c r="AX270" s="104"/>
      <c r="AY270" s="104"/>
      <c r="AZ270" s="104"/>
      <c r="BA270" s="104"/>
      <c r="BB270" s="104"/>
      <c r="BC270" s="104"/>
      <c r="BD270" s="104"/>
      <c r="BE270" s="104"/>
      <c r="BF270" s="104"/>
      <c r="BG270" s="104"/>
      <c r="BH270" s="104"/>
      <c r="BI270" s="104"/>
      <c r="BJ270" s="104"/>
      <c r="BK270" s="104"/>
      <c r="BL270" s="104"/>
      <c r="BM270" s="104"/>
      <c r="BN270" s="104"/>
      <c r="BO270" s="104"/>
      <c r="BP270" s="104"/>
      <c r="BQ270" s="104"/>
    </row>
    <row r="271" spans="2:69">
      <c r="B271" s="104"/>
      <c r="C271" s="155"/>
      <c r="D271" s="104"/>
      <c r="E271" s="104"/>
      <c r="F271" s="104"/>
      <c r="G271" s="104"/>
      <c r="H271" s="104"/>
      <c r="I271" s="104"/>
      <c r="J271" s="104"/>
      <c r="K271" s="104"/>
      <c r="L271" s="104"/>
      <c r="M271" s="147"/>
      <c r="N271" s="104"/>
      <c r="O271" s="104"/>
      <c r="P271" s="104"/>
      <c r="Q271" s="104"/>
      <c r="R271" s="104"/>
      <c r="S271" s="104"/>
      <c r="T271" s="104"/>
      <c r="U271" s="104"/>
      <c r="V271" s="104"/>
      <c r="W271" s="104"/>
      <c r="X271" s="104"/>
      <c r="Y271" s="104"/>
      <c r="Z271" s="104"/>
      <c r="AA271" s="104"/>
      <c r="AB271" s="10"/>
      <c r="AC271" s="104"/>
      <c r="AD271" s="10"/>
      <c r="AE271" s="147"/>
      <c r="AF271" s="104"/>
      <c r="AG271" s="104"/>
      <c r="AH271" s="104"/>
      <c r="AI271" s="104"/>
      <c r="AJ271" s="104"/>
      <c r="AK271" s="104"/>
      <c r="AL271" s="104"/>
      <c r="AM271" s="104"/>
      <c r="AN271" s="104"/>
      <c r="AO271" s="104"/>
      <c r="AP271" s="104"/>
      <c r="AQ271" s="104"/>
      <c r="AR271" s="104"/>
      <c r="AS271" s="104"/>
      <c r="AT271" s="104"/>
      <c r="AU271" s="104"/>
      <c r="AV271" s="104"/>
      <c r="AW271" s="104"/>
      <c r="AX271" s="104"/>
      <c r="AY271" s="104"/>
      <c r="AZ271" s="104"/>
      <c r="BA271" s="104"/>
      <c r="BB271" s="104"/>
      <c r="BC271" s="104"/>
      <c r="BD271" s="104"/>
      <c r="BE271" s="104"/>
      <c r="BF271" s="104"/>
      <c r="BG271" s="104"/>
      <c r="BH271" s="104"/>
      <c r="BI271" s="104"/>
      <c r="BJ271" s="104"/>
      <c r="BK271" s="104"/>
      <c r="BL271" s="104"/>
      <c r="BM271" s="104"/>
      <c r="BN271" s="104"/>
      <c r="BO271" s="104"/>
      <c r="BP271" s="104"/>
      <c r="BQ271" s="104"/>
    </row>
    <row r="272" spans="2:69">
      <c r="B272" s="104"/>
      <c r="C272" s="155"/>
      <c r="D272" s="104"/>
      <c r="E272" s="104"/>
      <c r="F272" s="104"/>
      <c r="G272" s="104"/>
      <c r="H272" s="104"/>
      <c r="I272" s="104"/>
      <c r="J272" s="104"/>
      <c r="K272" s="104"/>
      <c r="L272" s="104"/>
      <c r="M272" s="147"/>
      <c r="N272" s="104"/>
      <c r="O272" s="104"/>
      <c r="P272" s="104"/>
      <c r="Q272" s="104"/>
      <c r="R272" s="104"/>
      <c r="S272" s="104"/>
      <c r="T272" s="104"/>
      <c r="U272" s="104"/>
      <c r="V272" s="104"/>
      <c r="W272" s="104"/>
      <c r="X272" s="104"/>
      <c r="Y272" s="104"/>
      <c r="Z272" s="104"/>
      <c r="AA272" s="104"/>
      <c r="AB272" s="10"/>
      <c r="AC272" s="104"/>
      <c r="AD272" s="10"/>
      <c r="AE272" s="147"/>
      <c r="AF272" s="104"/>
      <c r="AG272" s="104"/>
      <c r="AH272" s="104"/>
      <c r="AI272" s="104"/>
      <c r="AJ272" s="104"/>
      <c r="AK272" s="104"/>
      <c r="AL272" s="104"/>
      <c r="AM272" s="104"/>
      <c r="AN272" s="104"/>
      <c r="AO272" s="104"/>
      <c r="AP272" s="104"/>
      <c r="AQ272" s="104"/>
      <c r="AR272" s="104"/>
      <c r="AS272" s="104"/>
      <c r="AT272" s="104"/>
      <c r="AU272" s="104"/>
      <c r="AV272" s="104"/>
      <c r="AW272" s="104"/>
      <c r="AX272" s="104"/>
      <c r="AY272" s="104"/>
      <c r="AZ272" s="104"/>
      <c r="BA272" s="104"/>
      <c r="BB272" s="104"/>
      <c r="BC272" s="104"/>
      <c r="BD272" s="104"/>
      <c r="BE272" s="104"/>
      <c r="BF272" s="104"/>
      <c r="BG272" s="104"/>
      <c r="BH272" s="104"/>
      <c r="BI272" s="104"/>
      <c r="BJ272" s="104"/>
      <c r="BK272" s="104"/>
      <c r="BL272" s="104"/>
      <c r="BM272" s="104"/>
      <c r="BN272" s="104"/>
      <c r="BO272" s="104"/>
      <c r="BP272" s="104"/>
      <c r="BQ272" s="104"/>
    </row>
    <row r="273" spans="2:69">
      <c r="B273" s="104"/>
      <c r="C273" s="155"/>
      <c r="D273" s="104"/>
      <c r="E273" s="104"/>
      <c r="F273" s="104"/>
      <c r="G273" s="104"/>
      <c r="H273" s="104"/>
      <c r="I273" s="104"/>
      <c r="J273" s="104"/>
      <c r="K273" s="104"/>
      <c r="L273" s="104"/>
      <c r="M273" s="147"/>
      <c r="N273" s="104"/>
      <c r="O273" s="104"/>
      <c r="P273" s="104"/>
      <c r="Q273" s="104"/>
      <c r="R273" s="104"/>
      <c r="S273" s="104"/>
      <c r="T273" s="104"/>
      <c r="U273" s="104"/>
      <c r="V273" s="104"/>
      <c r="W273" s="104"/>
      <c r="X273" s="104"/>
      <c r="Y273" s="104"/>
      <c r="Z273" s="104"/>
      <c r="AA273" s="104"/>
      <c r="AB273" s="10"/>
      <c r="AC273" s="104"/>
      <c r="AD273" s="10"/>
      <c r="AE273" s="147"/>
      <c r="AF273" s="104"/>
      <c r="AG273" s="104"/>
      <c r="AH273" s="104"/>
      <c r="AI273" s="104"/>
      <c r="AJ273" s="104"/>
      <c r="AK273" s="104"/>
      <c r="AL273" s="104"/>
      <c r="AM273" s="104"/>
      <c r="AN273" s="104"/>
      <c r="AO273" s="104"/>
      <c r="AP273" s="104"/>
      <c r="AQ273" s="104"/>
      <c r="AR273" s="104"/>
      <c r="AS273" s="104"/>
      <c r="AT273" s="104"/>
      <c r="AU273" s="104"/>
      <c r="AV273" s="104"/>
      <c r="AW273" s="104"/>
      <c r="AX273" s="104"/>
      <c r="AY273" s="104"/>
      <c r="AZ273" s="104"/>
      <c r="BA273" s="104"/>
      <c r="BB273" s="104"/>
      <c r="BC273" s="104"/>
      <c r="BD273" s="104"/>
      <c r="BE273" s="104"/>
      <c r="BF273" s="104"/>
      <c r="BG273" s="104"/>
      <c r="BH273" s="104"/>
      <c r="BI273" s="104"/>
      <c r="BJ273" s="104"/>
      <c r="BK273" s="104"/>
      <c r="BL273" s="104"/>
      <c r="BM273" s="104"/>
      <c r="BN273" s="104"/>
      <c r="BO273" s="104"/>
      <c r="BP273" s="104"/>
      <c r="BQ273" s="104"/>
    </row>
    <row r="274" spans="2:69">
      <c r="B274" s="104"/>
      <c r="C274" s="155"/>
      <c r="D274" s="104"/>
      <c r="E274" s="104"/>
      <c r="F274" s="104"/>
      <c r="G274" s="104"/>
      <c r="H274" s="104"/>
      <c r="I274" s="104"/>
      <c r="J274" s="104"/>
      <c r="K274" s="104"/>
      <c r="L274" s="104"/>
      <c r="M274" s="147"/>
      <c r="N274" s="104"/>
      <c r="O274" s="104"/>
      <c r="P274" s="104"/>
      <c r="Q274" s="104"/>
      <c r="R274" s="104"/>
      <c r="S274" s="104"/>
      <c r="T274" s="104"/>
      <c r="U274" s="104"/>
      <c r="V274" s="104"/>
      <c r="W274" s="104"/>
      <c r="X274" s="104"/>
      <c r="Y274" s="104"/>
      <c r="Z274" s="104"/>
      <c r="AA274" s="104"/>
      <c r="AB274" s="10"/>
      <c r="AC274" s="104"/>
      <c r="AD274" s="10"/>
      <c r="AE274" s="147"/>
      <c r="AF274" s="104"/>
      <c r="AG274" s="104"/>
      <c r="AH274" s="104"/>
      <c r="AI274" s="104"/>
      <c r="AJ274" s="104"/>
      <c r="AK274" s="104"/>
      <c r="AL274" s="104"/>
      <c r="AM274" s="104"/>
      <c r="AN274" s="104"/>
      <c r="AO274" s="104"/>
      <c r="AP274" s="104"/>
      <c r="AQ274" s="104"/>
      <c r="AR274" s="104"/>
      <c r="AS274" s="104"/>
      <c r="AT274" s="104"/>
      <c r="AU274" s="104"/>
      <c r="AV274" s="104"/>
      <c r="AW274" s="104"/>
      <c r="AX274" s="104"/>
      <c r="AY274" s="104"/>
      <c r="AZ274" s="104"/>
      <c r="BA274" s="104"/>
      <c r="BB274" s="104"/>
      <c r="BC274" s="104"/>
      <c r="BD274" s="104"/>
      <c r="BE274" s="104"/>
      <c r="BF274" s="104"/>
      <c r="BG274" s="104"/>
      <c r="BH274" s="104"/>
      <c r="BI274" s="104"/>
      <c r="BJ274" s="104"/>
      <c r="BK274" s="104"/>
      <c r="BL274" s="104"/>
      <c r="BM274" s="104"/>
      <c r="BN274" s="104"/>
      <c r="BO274" s="104"/>
      <c r="BP274" s="104"/>
      <c r="BQ274" s="104"/>
    </row>
    <row r="275" spans="2:69">
      <c r="B275" s="104"/>
      <c r="C275" s="155"/>
      <c r="D275" s="104"/>
      <c r="E275" s="104"/>
      <c r="F275" s="104"/>
      <c r="G275" s="104"/>
      <c r="H275" s="104"/>
      <c r="I275" s="104"/>
      <c r="J275" s="104"/>
      <c r="K275" s="104"/>
      <c r="L275" s="104"/>
      <c r="M275" s="147"/>
      <c r="N275" s="104"/>
      <c r="O275" s="104"/>
      <c r="P275" s="104"/>
      <c r="Q275" s="104"/>
      <c r="R275" s="104"/>
      <c r="S275" s="104"/>
      <c r="T275" s="104"/>
      <c r="U275" s="104"/>
      <c r="V275" s="104"/>
      <c r="W275" s="104"/>
      <c r="X275" s="104"/>
      <c r="Y275" s="104"/>
      <c r="Z275" s="104"/>
      <c r="AA275" s="104"/>
      <c r="AB275" s="10"/>
      <c r="AC275" s="104"/>
      <c r="AD275" s="10"/>
      <c r="AE275" s="147"/>
      <c r="AF275" s="104"/>
      <c r="AG275" s="104"/>
      <c r="AH275" s="104"/>
      <c r="AI275" s="104"/>
      <c r="AJ275" s="104"/>
      <c r="AK275" s="104"/>
      <c r="AL275" s="104"/>
      <c r="AM275" s="104"/>
      <c r="AN275" s="104"/>
      <c r="AO275" s="104"/>
      <c r="AP275" s="104"/>
      <c r="AQ275" s="104"/>
      <c r="AR275" s="104"/>
      <c r="AS275" s="104"/>
      <c r="AT275" s="104"/>
      <c r="AU275" s="104"/>
      <c r="AV275" s="104"/>
      <c r="AW275" s="104"/>
      <c r="AX275" s="104"/>
      <c r="AY275" s="104"/>
      <c r="AZ275" s="104"/>
      <c r="BA275" s="104"/>
      <c r="BB275" s="104"/>
      <c r="BC275" s="104"/>
      <c r="BD275" s="104"/>
      <c r="BE275" s="104"/>
      <c r="BF275" s="104"/>
      <c r="BG275" s="104"/>
      <c r="BH275" s="104"/>
      <c r="BI275" s="104"/>
      <c r="BJ275" s="104"/>
      <c r="BK275" s="104"/>
      <c r="BL275" s="104"/>
      <c r="BM275" s="104"/>
      <c r="BN275" s="104"/>
      <c r="BO275" s="104"/>
      <c r="BP275" s="104"/>
      <c r="BQ275" s="104"/>
    </row>
    <row r="276" spans="2:69">
      <c r="B276" s="104"/>
      <c r="C276" s="155"/>
      <c r="D276" s="104"/>
      <c r="E276" s="104"/>
      <c r="F276" s="104"/>
      <c r="G276" s="104"/>
      <c r="H276" s="104"/>
      <c r="I276" s="104"/>
      <c r="J276" s="104"/>
      <c r="K276" s="104"/>
      <c r="L276" s="104"/>
      <c r="M276" s="147"/>
      <c r="N276" s="104"/>
      <c r="O276" s="104"/>
      <c r="P276" s="104"/>
      <c r="Q276" s="104"/>
      <c r="R276" s="104"/>
      <c r="S276" s="104"/>
      <c r="T276" s="104"/>
      <c r="U276" s="104"/>
      <c r="V276" s="104"/>
      <c r="W276" s="104"/>
      <c r="X276" s="104"/>
      <c r="Y276" s="104"/>
      <c r="Z276" s="104"/>
      <c r="AA276" s="104"/>
      <c r="AB276" s="10"/>
      <c r="AC276" s="104"/>
      <c r="AD276" s="10"/>
      <c r="AE276" s="147"/>
      <c r="AF276" s="104"/>
      <c r="AG276" s="104"/>
      <c r="AH276" s="104"/>
      <c r="AI276" s="104"/>
      <c r="AJ276" s="104"/>
      <c r="AK276" s="104"/>
      <c r="AL276" s="104"/>
      <c r="AM276" s="104"/>
      <c r="AN276" s="104"/>
      <c r="AO276" s="104"/>
      <c r="AP276" s="104"/>
      <c r="AQ276" s="104"/>
      <c r="AR276" s="104"/>
      <c r="AS276" s="104"/>
      <c r="AT276" s="104"/>
      <c r="AU276" s="104"/>
      <c r="AV276" s="104"/>
      <c r="AW276" s="104"/>
      <c r="AX276" s="104"/>
      <c r="AY276" s="104"/>
      <c r="AZ276" s="104"/>
      <c r="BA276" s="104"/>
      <c r="BB276" s="104"/>
      <c r="BC276" s="104"/>
      <c r="BD276" s="104"/>
      <c r="BE276" s="104"/>
      <c r="BF276" s="104"/>
      <c r="BG276" s="104"/>
      <c r="BH276" s="104"/>
      <c r="BI276" s="104"/>
      <c r="BJ276" s="104"/>
      <c r="BK276" s="104"/>
      <c r="BL276" s="104"/>
      <c r="BM276" s="104"/>
      <c r="BN276" s="104"/>
      <c r="BO276" s="104"/>
      <c r="BP276" s="104"/>
      <c r="BQ276" s="104"/>
    </row>
    <row r="277" spans="2:69">
      <c r="B277" s="104"/>
      <c r="C277" s="155"/>
      <c r="D277" s="104"/>
      <c r="E277" s="104"/>
      <c r="F277" s="104"/>
      <c r="G277" s="104"/>
      <c r="H277" s="104"/>
      <c r="I277" s="104"/>
      <c r="J277" s="104"/>
      <c r="K277" s="104"/>
      <c r="L277" s="104"/>
      <c r="M277" s="147"/>
      <c r="N277" s="104"/>
      <c r="O277" s="104"/>
      <c r="P277" s="104"/>
      <c r="Q277" s="104"/>
      <c r="R277" s="104"/>
      <c r="S277" s="104"/>
      <c r="T277" s="104"/>
      <c r="U277" s="104"/>
      <c r="V277" s="104"/>
      <c r="W277" s="104"/>
      <c r="X277" s="104"/>
      <c r="Y277" s="104"/>
      <c r="Z277" s="104"/>
      <c r="AA277" s="104"/>
      <c r="AB277" s="10"/>
      <c r="AC277" s="104"/>
      <c r="AD277" s="10"/>
      <c r="AE277" s="147"/>
      <c r="AF277" s="104"/>
      <c r="AG277" s="104"/>
      <c r="AH277" s="104"/>
      <c r="AI277" s="104"/>
      <c r="AJ277" s="104"/>
      <c r="AK277" s="104"/>
      <c r="AL277" s="104"/>
      <c r="AM277" s="104"/>
      <c r="AN277" s="104"/>
      <c r="AO277" s="104"/>
      <c r="AP277" s="104"/>
      <c r="AQ277" s="104"/>
      <c r="AR277" s="104"/>
      <c r="AS277" s="104"/>
      <c r="AT277" s="104"/>
      <c r="AU277" s="104"/>
      <c r="AV277" s="104"/>
      <c r="AW277" s="104"/>
      <c r="AX277" s="104"/>
      <c r="AY277" s="104"/>
      <c r="AZ277" s="104"/>
      <c r="BA277" s="104"/>
      <c r="BB277" s="104"/>
      <c r="BC277" s="104"/>
      <c r="BD277" s="104"/>
      <c r="BE277" s="104"/>
      <c r="BF277" s="104"/>
      <c r="BG277" s="104"/>
      <c r="BH277" s="104"/>
      <c r="BI277" s="104"/>
      <c r="BJ277" s="104"/>
      <c r="BK277" s="104"/>
      <c r="BL277" s="104"/>
      <c r="BM277" s="104"/>
      <c r="BN277" s="104"/>
      <c r="BO277" s="104"/>
      <c r="BP277" s="104"/>
      <c r="BQ277" s="104"/>
    </row>
    <row r="278" spans="2:69">
      <c r="B278" s="104"/>
      <c r="C278" s="155"/>
      <c r="D278" s="104"/>
      <c r="E278" s="104"/>
      <c r="F278" s="104"/>
      <c r="G278" s="104"/>
      <c r="H278" s="104"/>
      <c r="I278" s="104"/>
      <c r="J278" s="104"/>
      <c r="K278" s="104"/>
      <c r="L278" s="104"/>
      <c r="M278" s="147"/>
      <c r="N278" s="104"/>
      <c r="O278" s="104"/>
      <c r="P278" s="104"/>
      <c r="Q278" s="104"/>
      <c r="R278" s="104"/>
      <c r="S278" s="104"/>
      <c r="T278" s="104"/>
      <c r="U278" s="104"/>
      <c r="V278" s="104"/>
      <c r="W278" s="104"/>
      <c r="X278" s="104"/>
      <c r="Y278" s="104"/>
      <c r="Z278" s="104"/>
      <c r="AA278" s="104"/>
      <c r="AB278" s="10"/>
      <c r="AC278" s="104"/>
      <c r="AD278" s="10"/>
      <c r="AE278" s="147"/>
      <c r="AF278" s="104"/>
      <c r="AG278" s="104"/>
      <c r="AH278" s="104"/>
      <c r="AI278" s="104"/>
      <c r="AJ278" s="104"/>
      <c r="AK278" s="104"/>
      <c r="AL278" s="104"/>
      <c r="AM278" s="104"/>
      <c r="AN278" s="104"/>
      <c r="AO278" s="104"/>
      <c r="AP278" s="104"/>
      <c r="AQ278" s="104"/>
      <c r="AR278" s="104"/>
      <c r="AS278" s="104"/>
      <c r="AT278" s="104"/>
      <c r="AU278" s="104"/>
      <c r="AV278" s="104"/>
      <c r="AW278" s="104"/>
      <c r="AX278" s="104"/>
      <c r="AY278" s="104"/>
      <c r="AZ278" s="104"/>
      <c r="BA278" s="104"/>
      <c r="BB278" s="104"/>
      <c r="BC278" s="104"/>
      <c r="BD278" s="104"/>
      <c r="BE278" s="104"/>
      <c r="BF278" s="104"/>
      <c r="BG278" s="104"/>
      <c r="BH278" s="104"/>
      <c r="BI278" s="104"/>
      <c r="BJ278" s="104"/>
      <c r="BK278" s="104"/>
      <c r="BL278" s="104"/>
      <c r="BM278" s="104"/>
      <c r="BN278" s="104"/>
      <c r="BO278" s="104"/>
      <c r="BP278" s="104"/>
      <c r="BQ278" s="104"/>
    </row>
    <row r="279" spans="2:69">
      <c r="B279" s="104"/>
      <c r="C279" s="155"/>
      <c r="D279" s="104"/>
      <c r="E279" s="104"/>
      <c r="F279" s="104"/>
      <c r="G279" s="104"/>
      <c r="H279" s="104"/>
      <c r="I279" s="104"/>
      <c r="J279" s="104"/>
      <c r="K279" s="104"/>
      <c r="L279" s="104"/>
      <c r="M279" s="147"/>
      <c r="N279" s="104"/>
      <c r="O279" s="104"/>
      <c r="P279" s="104"/>
      <c r="Q279" s="104"/>
      <c r="R279" s="104"/>
      <c r="S279" s="104"/>
      <c r="T279" s="104"/>
      <c r="U279" s="104"/>
      <c r="V279" s="104"/>
      <c r="W279" s="104"/>
      <c r="X279" s="104"/>
      <c r="Y279" s="104"/>
      <c r="Z279" s="104"/>
      <c r="AA279" s="104"/>
      <c r="AB279" s="10"/>
      <c r="AC279" s="104"/>
      <c r="AD279" s="10"/>
      <c r="AE279" s="147"/>
      <c r="AF279" s="104"/>
      <c r="AG279" s="104"/>
      <c r="AH279" s="104"/>
      <c r="AI279" s="104"/>
      <c r="AJ279" s="104"/>
      <c r="AK279" s="104"/>
      <c r="AL279" s="104"/>
      <c r="AM279" s="104"/>
      <c r="AN279" s="104"/>
      <c r="AO279" s="104"/>
      <c r="AP279" s="104"/>
      <c r="AQ279" s="104"/>
      <c r="AR279" s="104"/>
      <c r="AS279" s="104"/>
      <c r="AT279" s="104"/>
      <c r="AU279" s="104"/>
      <c r="AV279" s="104"/>
      <c r="AW279" s="104"/>
      <c r="AX279" s="104"/>
      <c r="AY279" s="104"/>
      <c r="AZ279" s="104"/>
      <c r="BA279" s="104"/>
      <c r="BB279" s="104"/>
      <c r="BC279" s="104"/>
      <c r="BD279" s="104"/>
      <c r="BE279" s="104"/>
      <c r="BF279" s="104"/>
      <c r="BG279" s="104"/>
      <c r="BH279" s="104"/>
      <c r="BI279" s="104"/>
      <c r="BJ279" s="104"/>
      <c r="BK279" s="104"/>
      <c r="BL279" s="104"/>
      <c r="BM279" s="104"/>
      <c r="BN279" s="104"/>
      <c r="BO279" s="104"/>
      <c r="BP279" s="104"/>
      <c r="BQ279" s="104"/>
    </row>
    <row r="280" spans="2:69">
      <c r="B280" s="104"/>
      <c r="C280" s="155"/>
      <c r="D280" s="104"/>
      <c r="E280" s="104"/>
      <c r="F280" s="104"/>
      <c r="G280" s="104"/>
      <c r="H280" s="104"/>
      <c r="I280" s="104"/>
      <c r="J280" s="104"/>
      <c r="K280" s="104"/>
      <c r="L280" s="104"/>
      <c r="M280" s="147"/>
      <c r="N280" s="104"/>
      <c r="O280" s="104"/>
      <c r="P280" s="104"/>
      <c r="Q280" s="104"/>
      <c r="R280" s="104"/>
      <c r="S280" s="104"/>
      <c r="T280" s="104"/>
      <c r="U280" s="104"/>
      <c r="V280" s="104"/>
      <c r="W280" s="104"/>
      <c r="X280" s="104"/>
      <c r="Y280" s="104"/>
      <c r="Z280" s="104"/>
      <c r="AA280" s="104"/>
      <c r="AB280" s="10"/>
      <c r="AC280" s="104"/>
      <c r="AD280" s="10"/>
      <c r="AE280" s="147"/>
      <c r="AF280" s="104"/>
      <c r="AG280" s="104"/>
      <c r="AH280" s="104"/>
      <c r="AI280" s="104"/>
      <c r="AJ280" s="104"/>
      <c r="AK280" s="104"/>
      <c r="AL280" s="104"/>
      <c r="AM280" s="104"/>
      <c r="AN280" s="104"/>
      <c r="AO280" s="104"/>
      <c r="AP280" s="104"/>
      <c r="AQ280" s="104"/>
      <c r="AR280" s="104"/>
      <c r="AS280" s="104"/>
      <c r="AT280" s="104"/>
      <c r="AU280" s="104"/>
      <c r="AV280" s="104"/>
      <c r="AW280" s="104"/>
      <c r="AX280" s="104"/>
      <c r="AY280" s="104"/>
      <c r="AZ280" s="104"/>
      <c r="BA280" s="104"/>
      <c r="BB280" s="104"/>
      <c r="BC280" s="104"/>
      <c r="BD280" s="104"/>
      <c r="BE280" s="104"/>
      <c r="BF280" s="104"/>
      <c r="BG280" s="104"/>
      <c r="BH280" s="104"/>
      <c r="BI280" s="104"/>
      <c r="BJ280" s="104"/>
      <c r="BK280" s="104"/>
      <c r="BL280" s="104"/>
      <c r="BM280" s="104"/>
      <c r="BN280" s="104"/>
      <c r="BO280" s="104"/>
      <c r="BP280" s="104"/>
      <c r="BQ280" s="104"/>
    </row>
    <row r="281" spans="2:69">
      <c r="B281" s="104"/>
      <c r="C281" s="155"/>
      <c r="D281" s="104"/>
      <c r="E281" s="104"/>
      <c r="F281" s="104"/>
      <c r="G281" s="104"/>
      <c r="H281" s="104"/>
      <c r="I281" s="104"/>
      <c r="J281" s="104"/>
      <c r="K281" s="104"/>
      <c r="L281" s="104"/>
      <c r="M281" s="147"/>
      <c r="N281" s="104"/>
      <c r="O281" s="104"/>
      <c r="P281" s="104"/>
      <c r="Q281" s="104"/>
      <c r="R281" s="104"/>
      <c r="S281" s="104"/>
      <c r="T281" s="104"/>
      <c r="U281" s="104"/>
      <c r="V281" s="104"/>
      <c r="W281" s="104"/>
      <c r="X281" s="104"/>
      <c r="Y281" s="104"/>
      <c r="Z281" s="104"/>
      <c r="AA281" s="104"/>
      <c r="AB281" s="10"/>
      <c r="AC281" s="104"/>
      <c r="AD281" s="10"/>
      <c r="AE281" s="147"/>
      <c r="AF281" s="104"/>
      <c r="AG281" s="104"/>
      <c r="AH281" s="104"/>
      <c r="AI281" s="104"/>
      <c r="AJ281" s="104"/>
      <c r="AK281" s="104"/>
      <c r="AL281" s="104"/>
      <c r="AM281" s="104"/>
      <c r="AN281" s="104"/>
      <c r="AO281" s="104"/>
      <c r="AP281" s="104"/>
      <c r="AQ281" s="104"/>
      <c r="AR281" s="104"/>
      <c r="AS281" s="104"/>
      <c r="AT281" s="104"/>
      <c r="AU281" s="104"/>
      <c r="AV281" s="104"/>
      <c r="AW281" s="104"/>
      <c r="AX281" s="104"/>
      <c r="AY281" s="104"/>
      <c r="AZ281" s="104"/>
      <c r="BA281" s="104"/>
      <c r="BB281" s="104"/>
      <c r="BC281" s="104"/>
      <c r="BD281" s="104"/>
      <c r="BE281" s="104"/>
      <c r="BF281" s="104"/>
      <c r="BG281" s="104"/>
      <c r="BH281" s="104"/>
      <c r="BI281" s="104"/>
      <c r="BJ281" s="104"/>
      <c r="BK281" s="104"/>
      <c r="BL281" s="104"/>
      <c r="BM281" s="104"/>
      <c r="BN281" s="104"/>
      <c r="BO281" s="104"/>
      <c r="BP281" s="104"/>
      <c r="BQ281" s="104"/>
    </row>
    <row r="282" spans="2:69">
      <c r="B282" s="104"/>
      <c r="C282" s="155"/>
      <c r="D282" s="104"/>
      <c r="E282" s="104"/>
      <c r="F282" s="104"/>
      <c r="G282" s="104"/>
      <c r="H282" s="104"/>
      <c r="I282" s="104"/>
      <c r="J282" s="104"/>
      <c r="K282" s="104"/>
      <c r="L282" s="104"/>
      <c r="M282" s="147"/>
      <c r="N282" s="104"/>
      <c r="O282" s="104"/>
      <c r="P282" s="104"/>
      <c r="Q282" s="104"/>
      <c r="R282" s="104"/>
      <c r="S282" s="104"/>
      <c r="T282" s="104"/>
      <c r="U282" s="104"/>
      <c r="V282" s="104"/>
      <c r="W282" s="104"/>
      <c r="X282" s="104"/>
      <c r="Y282" s="104"/>
      <c r="Z282" s="104"/>
      <c r="AA282" s="104"/>
      <c r="AB282" s="10"/>
      <c r="AC282" s="104"/>
      <c r="AD282" s="10"/>
      <c r="AE282" s="147"/>
      <c r="AF282" s="104"/>
      <c r="AG282" s="104"/>
      <c r="AH282" s="104"/>
      <c r="AI282" s="104"/>
      <c r="AJ282" s="104"/>
      <c r="AK282" s="104"/>
      <c r="AL282" s="104"/>
      <c r="AM282" s="104"/>
      <c r="AN282" s="104"/>
      <c r="AO282" s="104"/>
      <c r="AP282" s="104"/>
      <c r="AQ282" s="104"/>
      <c r="AR282" s="104"/>
      <c r="AS282" s="104"/>
      <c r="AT282" s="104"/>
      <c r="AU282" s="104"/>
      <c r="AV282" s="104"/>
      <c r="AW282" s="104"/>
      <c r="AX282" s="104"/>
      <c r="AY282" s="104"/>
      <c r="AZ282" s="104"/>
      <c r="BA282" s="104"/>
      <c r="BB282" s="104"/>
      <c r="BC282" s="104"/>
      <c r="BD282" s="104"/>
      <c r="BE282" s="104"/>
      <c r="BF282" s="104"/>
      <c r="BG282" s="104"/>
      <c r="BH282" s="104"/>
      <c r="BI282" s="104"/>
      <c r="BJ282" s="104"/>
      <c r="BK282" s="104"/>
      <c r="BL282" s="104"/>
      <c r="BM282" s="104"/>
      <c r="BN282" s="104"/>
      <c r="BO282" s="104"/>
      <c r="BP282" s="104"/>
      <c r="BQ282" s="104"/>
    </row>
    <row r="283" spans="2:69">
      <c r="B283" s="104"/>
      <c r="C283" s="155"/>
      <c r="D283" s="104"/>
      <c r="E283" s="104"/>
      <c r="F283" s="104"/>
      <c r="G283" s="104"/>
      <c r="H283" s="104"/>
      <c r="I283" s="104"/>
      <c r="J283" s="104"/>
      <c r="K283" s="104"/>
      <c r="L283" s="104"/>
      <c r="M283" s="147"/>
      <c r="N283" s="104"/>
      <c r="O283" s="104"/>
      <c r="P283" s="104"/>
      <c r="Q283" s="104"/>
      <c r="R283" s="104"/>
      <c r="S283" s="104"/>
      <c r="T283" s="104"/>
      <c r="U283" s="104"/>
      <c r="V283" s="104"/>
      <c r="W283" s="104"/>
      <c r="X283" s="104"/>
      <c r="Y283" s="104"/>
      <c r="Z283" s="104"/>
      <c r="AA283" s="104"/>
      <c r="AB283" s="10"/>
      <c r="AC283" s="104"/>
      <c r="AD283" s="10"/>
      <c r="AE283" s="147"/>
      <c r="AF283" s="104"/>
      <c r="AG283" s="104"/>
      <c r="AH283" s="104"/>
      <c r="AI283" s="104"/>
      <c r="AJ283" s="104"/>
      <c r="AK283" s="104"/>
      <c r="AL283" s="104"/>
      <c r="AM283" s="104"/>
      <c r="AN283" s="104"/>
      <c r="AO283" s="104"/>
      <c r="AP283" s="104"/>
      <c r="AQ283" s="104"/>
      <c r="AR283" s="104"/>
      <c r="AS283" s="104"/>
      <c r="AT283" s="104"/>
      <c r="AU283" s="104"/>
      <c r="AV283" s="104"/>
      <c r="AW283" s="104"/>
      <c r="AX283" s="104"/>
      <c r="AY283" s="104"/>
      <c r="AZ283" s="104"/>
      <c r="BA283" s="104"/>
      <c r="BB283" s="104"/>
      <c r="BC283" s="104"/>
      <c r="BD283" s="104"/>
      <c r="BE283" s="104"/>
      <c r="BF283" s="104"/>
      <c r="BG283" s="104"/>
      <c r="BH283" s="104"/>
      <c r="BI283" s="104"/>
      <c r="BJ283" s="104"/>
      <c r="BK283" s="104"/>
      <c r="BL283" s="104"/>
      <c r="BM283" s="104"/>
      <c r="BN283" s="104"/>
      <c r="BO283" s="104"/>
      <c r="BP283" s="104"/>
      <c r="BQ283" s="104"/>
    </row>
    <row r="284" spans="2:69">
      <c r="B284" s="104"/>
      <c r="C284" s="155"/>
      <c r="D284" s="104"/>
      <c r="E284" s="104"/>
      <c r="F284" s="104"/>
      <c r="G284" s="104"/>
      <c r="H284" s="104"/>
      <c r="I284" s="104"/>
      <c r="J284" s="104"/>
      <c r="K284" s="104"/>
      <c r="L284" s="104"/>
      <c r="M284" s="147"/>
      <c r="N284" s="104"/>
      <c r="O284" s="104"/>
      <c r="P284" s="104"/>
      <c r="Q284" s="104"/>
      <c r="R284" s="104"/>
      <c r="S284" s="104"/>
      <c r="T284" s="104"/>
      <c r="U284" s="104"/>
      <c r="V284" s="104"/>
      <c r="W284" s="104"/>
      <c r="X284" s="104"/>
      <c r="Y284" s="104"/>
      <c r="Z284" s="104"/>
      <c r="AA284" s="104"/>
      <c r="AB284" s="10"/>
      <c r="AC284" s="104"/>
      <c r="AD284" s="10"/>
      <c r="AE284" s="147"/>
      <c r="AF284" s="104"/>
      <c r="AG284" s="104"/>
      <c r="AH284" s="104"/>
      <c r="AI284" s="104"/>
      <c r="AJ284" s="104"/>
      <c r="AK284" s="104"/>
      <c r="AL284" s="104"/>
      <c r="AM284" s="104"/>
      <c r="AN284" s="104"/>
      <c r="AO284" s="104"/>
      <c r="AP284" s="104"/>
      <c r="AQ284" s="104"/>
      <c r="AR284" s="104"/>
      <c r="AS284" s="104"/>
      <c r="AT284" s="104"/>
      <c r="AU284" s="104"/>
      <c r="AV284" s="104"/>
      <c r="AW284" s="104"/>
      <c r="AX284" s="104"/>
      <c r="AY284" s="104"/>
      <c r="AZ284" s="104"/>
      <c r="BA284" s="104"/>
      <c r="BB284" s="104"/>
      <c r="BC284" s="104"/>
      <c r="BD284" s="104"/>
      <c r="BE284" s="104"/>
      <c r="BF284" s="104"/>
      <c r="BG284" s="104"/>
      <c r="BH284" s="104"/>
      <c r="BI284" s="104"/>
      <c r="BJ284" s="104"/>
      <c r="BK284" s="104"/>
      <c r="BL284" s="104"/>
      <c r="BM284" s="104"/>
      <c r="BN284" s="104"/>
      <c r="BO284" s="104"/>
      <c r="BP284" s="104"/>
      <c r="BQ284" s="104"/>
    </row>
    <row r="285" spans="2:69">
      <c r="B285" s="104"/>
      <c r="C285" s="155"/>
      <c r="D285" s="104"/>
      <c r="E285" s="104"/>
      <c r="F285" s="104"/>
      <c r="G285" s="104"/>
      <c r="H285" s="104"/>
      <c r="I285" s="104"/>
      <c r="J285" s="104"/>
      <c r="K285" s="104"/>
      <c r="L285" s="104"/>
      <c r="M285" s="147"/>
      <c r="N285" s="104"/>
      <c r="O285" s="104"/>
      <c r="P285" s="104"/>
      <c r="Q285" s="104"/>
      <c r="R285" s="104"/>
      <c r="S285" s="104"/>
      <c r="T285" s="104"/>
      <c r="U285" s="104"/>
      <c r="V285" s="104"/>
      <c r="W285" s="104"/>
      <c r="X285" s="104"/>
      <c r="Y285" s="104"/>
      <c r="Z285" s="104"/>
      <c r="AA285" s="104"/>
      <c r="AB285" s="10"/>
      <c r="AC285" s="104"/>
      <c r="AD285" s="10"/>
      <c r="AE285" s="147"/>
      <c r="AF285" s="104"/>
      <c r="AG285" s="104"/>
      <c r="AH285" s="104"/>
      <c r="AI285" s="104"/>
      <c r="AJ285" s="104"/>
      <c r="AK285" s="104"/>
      <c r="AL285" s="104"/>
      <c r="AM285" s="104"/>
      <c r="AN285" s="104"/>
      <c r="AO285" s="104"/>
      <c r="AP285" s="104"/>
      <c r="AQ285" s="104"/>
      <c r="AR285" s="104"/>
      <c r="AS285" s="104"/>
      <c r="AT285" s="104"/>
      <c r="AU285" s="104"/>
      <c r="AV285" s="104"/>
      <c r="AW285" s="104"/>
      <c r="AX285" s="104"/>
      <c r="AY285" s="104"/>
      <c r="AZ285" s="104"/>
      <c r="BA285" s="104"/>
      <c r="BB285" s="104"/>
      <c r="BC285" s="104"/>
      <c r="BD285" s="104"/>
      <c r="BE285" s="104"/>
      <c r="BF285" s="104"/>
      <c r="BG285" s="104"/>
      <c r="BH285" s="104"/>
      <c r="BI285" s="104"/>
      <c r="BJ285" s="104"/>
      <c r="BK285" s="104"/>
      <c r="BL285" s="104"/>
      <c r="BM285" s="104"/>
      <c r="BN285" s="104"/>
      <c r="BO285" s="104"/>
      <c r="BP285" s="104"/>
      <c r="BQ285" s="104"/>
    </row>
    <row r="286" spans="2:69">
      <c r="B286" s="104"/>
      <c r="C286" s="155"/>
      <c r="D286" s="104"/>
      <c r="E286" s="104"/>
      <c r="F286" s="104"/>
      <c r="G286" s="104"/>
      <c r="H286" s="104"/>
      <c r="I286" s="104"/>
      <c r="J286" s="104"/>
      <c r="K286" s="104"/>
      <c r="L286" s="104"/>
      <c r="M286" s="147"/>
      <c r="N286" s="104"/>
      <c r="O286" s="104"/>
      <c r="P286" s="104"/>
      <c r="Q286" s="104"/>
      <c r="R286" s="104"/>
      <c r="S286" s="104"/>
      <c r="T286" s="104"/>
      <c r="U286" s="104"/>
      <c r="V286" s="104"/>
      <c r="W286" s="104"/>
      <c r="X286" s="104"/>
      <c r="Y286" s="104"/>
      <c r="Z286" s="104"/>
      <c r="AA286" s="104"/>
      <c r="AB286" s="10"/>
      <c r="AC286" s="104"/>
      <c r="AD286" s="10"/>
      <c r="AE286" s="147"/>
      <c r="AF286" s="104"/>
      <c r="AG286" s="104"/>
      <c r="AH286" s="104"/>
      <c r="AI286" s="104"/>
      <c r="AJ286" s="104"/>
      <c r="AK286" s="104"/>
      <c r="AL286" s="104"/>
      <c r="AM286" s="104"/>
      <c r="AN286" s="104"/>
      <c r="AO286" s="104"/>
      <c r="AP286" s="104"/>
      <c r="AQ286" s="104"/>
      <c r="AR286" s="104"/>
      <c r="AS286" s="104"/>
      <c r="AT286" s="104"/>
      <c r="AU286" s="104"/>
      <c r="AV286" s="104"/>
      <c r="AW286" s="104"/>
      <c r="AX286" s="104"/>
      <c r="AY286" s="104"/>
      <c r="AZ286" s="104"/>
      <c r="BA286" s="104"/>
      <c r="BB286" s="104"/>
      <c r="BC286" s="104"/>
      <c r="BD286" s="104"/>
      <c r="BE286" s="104"/>
      <c r="BF286" s="104"/>
      <c r="BG286" s="104"/>
      <c r="BH286" s="104"/>
      <c r="BI286" s="104"/>
      <c r="BJ286" s="104"/>
      <c r="BK286" s="104"/>
      <c r="BL286" s="104"/>
      <c r="BM286" s="104"/>
      <c r="BN286" s="104"/>
      <c r="BO286" s="104"/>
      <c r="BP286" s="104"/>
      <c r="BQ286" s="104"/>
    </row>
    <row r="287" spans="2:69">
      <c r="B287" s="104"/>
      <c r="C287" s="155"/>
      <c r="D287" s="104"/>
      <c r="E287" s="104"/>
      <c r="F287" s="104"/>
      <c r="G287" s="104"/>
      <c r="H287" s="104"/>
      <c r="I287" s="104"/>
      <c r="J287" s="104"/>
      <c r="K287" s="104"/>
      <c r="L287" s="104"/>
      <c r="M287" s="147"/>
      <c r="N287" s="104"/>
      <c r="O287" s="104"/>
      <c r="P287" s="104"/>
      <c r="Q287" s="104"/>
      <c r="R287" s="104"/>
      <c r="S287" s="104"/>
      <c r="T287" s="104"/>
      <c r="U287" s="104"/>
      <c r="V287" s="104"/>
      <c r="W287" s="104"/>
      <c r="X287" s="104"/>
      <c r="Y287" s="104"/>
      <c r="Z287" s="104"/>
      <c r="AA287" s="104"/>
      <c r="AB287" s="10"/>
      <c r="AC287" s="104"/>
      <c r="AD287" s="10"/>
      <c r="AE287" s="147"/>
      <c r="AF287" s="104"/>
      <c r="AG287" s="104"/>
      <c r="AH287" s="104"/>
      <c r="AI287" s="104"/>
      <c r="AJ287" s="104"/>
      <c r="AK287" s="104"/>
      <c r="AL287" s="104"/>
      <c r="AM287" s="104"/>
      <c r="AN287" s="104"/>
      <c r="AO287" s="104"/>
      <c r="AP287" s="104"/>
      <c r="AQ287" s="104"/>
      <c r="AR287" s="104"/>
      <c r="AS287" s="104"/>
      <c r="AT287" s="104"/>
      <c r="AU287" s="104"/>
      <c r="AV287" s="104"/>
      <c r="AW287" s="104"/>
      <c r="AX287" s="104"/>
      <c r="AY287" s="104"/>
      <c r="AZ287" s="104"/>
      <c r="BA287" s="104"/>
      <c r="BB287" s="104"/>
      <c r="BC287" s="104"/>
      <c r="BD287" s="104"/>
      <c r="BE287" s="104"/>
      <c r="BF287" s="104"/>
      <c r="BG287" s="104"/>
      <c r="BH287" s="104"/>
      <c r="BI287" s="104"/>
      <c r="BJ287" s="104"/>
      <c r="BK287" s="104"/>
      <c r="BL287" s="104"/>
      <c r="BM287" s="104"/>
      <c r="BN287" s="104"/>
      <c r="BO287" s="104"/>
      <c r="BP287" s="104"/>
      <c r="BQ287" s="104"/>
    </row>
    <row r="288" spans="2:69">
      <c r="B288" s="104"/>
      <c r="C288" s="155"/>
      <c r="D288" s="104"/>
      <c r="E288" s="104"/>
      <c r="F288" s="104"/>
      <c r="G288" s="104"/>
      <c r="H288" s="104"/>
      <c r="I288" s="104"/>
      <c r="J288" s="104"/>
      <c r="K288" s="104"/>
      <c r="L288" s="104"/>
      <c r="M288" s="147"/>
      <c r="N288" s="104"/>
      <c r="O288" s="104"/>
      <c r="P288" s="104"/>
      <c r="Q288" s="104"/>
      <c r="R288" s="104"/>
      <c r="S288" s="104"/>
      <c r="T288" s="104"/>
      <c r="U288" s="104"/>
      <c r="V288" s="104"/>
      <c r="W288" s="104"/>
      <c r="X288" s="104"/>
      <c r="Y288" s="104"/>
      <c r="Z288" s="104"/>
      <c r="AA288" s="104"/>
      <c r="AB288" s="10"/>
      <c r="AC288" s="104"/>
      <c r="AD288" s="10"/>
      <c r="AE288" s="147"/>
      <c r="AF288" s="104"/>
      <c r="AG288" s="104"/>
      <c r="AH288" s="104"/>
      <c r="AI288" s="104"/>
      <c r="AJ288" s="104"/>
      <c r="AK288" s="104"/>
      <c r="AL288" s="104"/>
      <c r="AM288" s="104"/>
      <c r="AN288" s="104"/>
      <c r="AO288" s="104"/>
      <c r="AP288" s="104"/>
      <c r="AQ288" s="104"/>
      <c r="AR288" s="104"/>
      <c r="AS288" s="104"/>
      <c r="AT288" s="104"/>
      <c r="AU288" s="104"/>
      <c r="AV288" s="104"/>
      <c r="AW288" s="104"/>
      <c r="AX288" s="104"/>
      <c r="AY288" s="104"/>
      <c r="AZ288" s="104"/>
      <c r="BA288" s="104"/>
      <c r="BB288" s="104"/>
      <c r="BC288" s="104"/>
      <c r="BD288" s="104"/>
      <c r="BE288" s="104"/>
      <c r="BF288" s="104"/>
      <c r="BG288" s="104"/>
      <c r="BH288" s="104"/>
      <c r="BI288" s="104"/>
      <c r="BJ288" s="104"/>
      <c r="BK288" s="104"/>
      <c r="BL288" s="104"/>
      <c r="BM288" s="104"/>
      <c r="BN288" s="104"/>
      <c r="BO288" s="104"/>
      <c r="BP288" s="104"/>
      <c r="BQ288" s="104"/>
    </row>
    <row r="289" spans="2:69">
      <c r="B289" s="104"/>
      <c r="C289" s="155"/>
      <c r="D289" s="104"/>
      <c r="E289" s="104"/>
      <c r="F289" s="104"/>
      <c r="G289" s="104"/>
      <c r="H289" s="104"/>
      <c r="I289" s="104"/>
      <c r="J289" s="104"/>
      <c r="K289" s="104"/>
      <c r="L289" s="104"/>
      <c r="M289" s="147"/>
      <c r="N289" s="104"/>
      <c r="O289" s="104"/>
      <c r="P289" s="104"/>
      <c r="Q289" s="104"/>
      <c r="R289" s="104"/>
      <c r="S289" s="104"/>
      <c r="T289" s="104"/>
      <c r="U289" s="104"/>
      <c r="V289" s="104"/>
      <c r="W289" s="104"/>
      <c r="X289" s="104"/>
      <c r="Y289" s="104"/>
      <c r="Z289" s="104"/>
      <c r="AA289" s="104"/>
      <c r="AB289" s="10"/>
      <c r="AC289" s="104"/>
      <c r="AD289" s="10"/>
      <c r="AE289" s="147"/>
      <c r="AF289" s="104"/>
      <c r="AG289" s="104"/>
      <c r="AH289" s="104"/>
      <c r="AI289" s="104"/>
      <c r="AJ289" s="104"/>
      <c r="AK289" s="104"/>
      <c r="AL289" s="104"/>
      <c r="AM289" s="104"/>
      <c r="AN289" s="104"/>
      <c r="AO289" s="104"/>
      <c r="AP289" s="104"/>
      <c r="AQ289" s="104"/>
      <c r="AR289" s="104"/>
      <c r="AS289" s="104"/>
      <c r="AT289" s="104"/>
      <c r="AU289" s="104"/>
      <c r="AV289" s="104"/>
      <c r="AW289" s="104"/>
      <c r="AX289" s="104"/>
      <c r="AY289" s="104"/>
      <c r="AZ289" s="104"/>
      <c r="BA289" s="104"/>
      <c r="BB289" s="104"/>
      <c r="BC289" s="104"/>
      <c r="BD289" s="104"/>
      <c r="BE289" s="104"/>
      <c r="BF289" s="104"/>
      <c r="BG289" s="104"/>
      <c r="BH289" s="104"/>
      <c r="BI289" s="104"/>
      <c r="BJ289" s="104"/>
      <c r="BK289" s="104"/>
      <c r="BL289" s="104"/>
      <c r="BM289" s="104"/>
      <c r="BN289" s="104"/>
      <c r="BO289" s="104"/>
      <c r="BP289" s="104"/>
      <c r="BQ289" s="104"/>
    </row>
    <row r="290" spans="2:69">
      <c r="B290" s="104"/>
      <c r="C290" s="155"/>
      <c r="D290" s="104"/>
      <c r="E290" s="104"/>
      <c r="F290" s="104"/>
      <c r="G290" s="104"/>
      <c r="H290" s="104"/>
      <c r="I290" s="104"/>
      <c r="J290" s="104"/>
      <c r="K290" s="104"/>
      <c r="L290" s="104"/>
      <c r="M290" s="147"/>
      <c r="N290" s="104"/>
      <c r="O290" s="104"/>
      <c r="P290" s="104"/>
      <c r="Q290" s="104"/>
      <c r="R290" s="104"/>
      <c r="S290" s="104"/>
      <c r="T290" s="104"/>
      <c r="U290" s="104"/>
      <c r="V290" s="104"/>
      <c r="W290" s="104"/>
      <c r="X290" s="104"/>
      <c r="Y290" s="104"/>
      <c r="Z290" s="104"/>
      <c r="AA290" s="104"/>
      <c r="AB290" s="10"/>
      <c r="AC290" s="104"/>
      <c r="AD290" s="10"/>
      <c r="AE290" s="147"/>
      <c r="AF290" s="104"/>
      <c r="AG290" s="104"/>
      <c r="AH290" s="104"/>
      <c r="AI290" s="104"/>
      <c r="AJ290" s="104"/>
      <c r="AK290" s="104"/>
      <c r="AL290" s="104"/>
      <c r="AM290" s="104"/>
      <c r="AN290" s="104"/>
      <c r="AO290" s="104"/>
      <c r="AP290" s="104"/>
      <c r="AQ290" s="104"/>
      <c r="AR290" s="104"/>
      <c r="AS290" s="104"/>
      <c r="AT290" s="104"/>
      <c r="AU290" s="104"/>
      <c r="AV290" s="104"/>
      <c r="AW290" s="104"/>
      <c r="AX290" s="104"/>
      <c r="AY290" s="104"/>
      <c r="AZ290" s="104"/>
      <c r="BA290" s="104"/>
      <c r="BB290" s="104"/>
      <c r="BC290" s="104"/>
      <c r="BD290" s="104"/>
      <c r="BE290" s="104"/>
      <c r="BF290" s="104"/>
      <c r="BG290" s="104"/>
      <c r="BH290" s="104"/>
      <c r="BI290" s="104"/>
      <c r="BJ290" s="104"/>
      <c r="BK290" s="104"/>
      <c r="BL290" s="104"/>
      <c r="BM290" s="104"/>
      <c r="BN290" s="104"/>
      <c r="BO290" s="104"/>
      <c r="BP290" s="104"/>
      <c r="BQ290" s="104"/>
    </row>
    <row r="291" spans="2:69">
      <c r="B291" s="104"/>
      <c r="C291" s="155"/>
      <c r="D291" s="104"/>
      <c r="E291" s="104"/>
      <c r="F291" s="104"/>
      <c r="G291" s="104"/>
      <c r="H291" s="104"/>
      <c r="I291" s="104"/>
      <c r="J291" s="104"/>
      <c r="K291" s="104"/>
      <c r="L291" s="104"/>
      <c r="M291" s="147"/>
      <c r="N291" s="104"/>
      <c r="O291" s="104"/>
      <c r="P291" s="104"/>
      <c r="Q291" s="104"/>
      <c r="R291" s="104"/>
      <c r="S291" s="104"/>
      <c r="T291" s="104"/>
      <c r="U291" s="104"/>
      <c r="V291" s="104"/>
      <c r="W291" s="104"/>
      <c r="X291" s="104"/>
      <c r="Y291" s="104"/>
      <c r="Z291" s="104"/>
      <c r="AA291" s="104"/>
      <c r="AB291" s="10"/>
      <c r="AC291" s="104"/>
      <c r="AD291" s="10"/>
      <c r="AE291" s="147"/>
      <c r="AF291" s="104"/>
      <c r="AG291" s="104"/>
      <c r="AH291" s="104"/>
      <c r="AI291" s="104"/>
      <c r="AJ291" s="104"/>
      <c r="AK291" s="104"/>
      <c r="AL291" s="104"/>
      <c r="AM291" s="104"/>
      <c r="AN291" s="104"/>
      <c r="AO291" s="104"/>
      <c r="AP291" s="104"/>
      <c r="AQ291" s="104"/>
      <c r="AR291" s="104"/>
      <c r="AS291" s="104"/>
      <c r="AT291" s="104"/>
      <c r="AU291" s="104"/>
      <c r="AV291" s="104"/>
      <c r="AW291" s="104"/>
      <c r="AX291" s="104"/>
      <c r="AY291" s="104"/>
      <c r="AZ291" s="104"/>
      <c r="BA291" s="104"/>
      <c r="BB291" s="104"/>
      <c r="BC291" s="104"/>
      <c r="BD291" s="104"/>
      <c r="BE291" s="104"/>
      <c r="BF291" s="104"/>
      <c r="BG291" s="104"/>
      <c r="BH291" s="104"/>
      <c r="BI291" s="104"/>
      <c r="BJ291" s="104"/>
      <c r="BK291" s="104"/>
      <c r="BL291" s="104"/>
      <c r="BM291" s="104"/>
      <c r="BN291" s="104"/>
      <c r="BO291" s="104"/>
      <c r="BP291" s="104"/>
      <c r="BQ291" s="104"/>
    </row>
    <row r="292" spans="2:69">
      <c r="B292" s="104"/>
      <c r="C292" s="155"/>
      <c r="D292" s="104"/>
      <c r="E292" s="104"/>
      <c r="F292" s="104"/>
      <c r="G292" s="104"/>
      <c r="H292" s="104"/>
      <c r="I292" s="104"/>
      <c r="J292" s="104"/>
      <c r="K292" s="104"/>
      <c r="L292" s="104"/>
      <c r="M292" s="147"/>
      <c r="N292" s="104"/>
      <c r="O292" s="104"/>
      <c r="P292" s="104"/>
      <c r="Q292" s="104"/>
      <c r="R292" s="104"/>
      <c r="S292" s="104"/>
      <c r="T292" s="104"/>
      <c r="U292" s="104"/>
      <c r="V292" s="104"/>
      <c r="W292" s="104"/>
      <c r="X292" s="104"/>
      <c r="Y292" s="104"/>
      <c r="Z292" s="104"/>
      <c r="AA292" s="104"/>
      <c r="AB292" s="10"/>
      <c r="AC292" s="104"/>
      <c r="AD292" s="10"/>
      <c r="AE292" s="147"/>
      <c r="AF292" s="104"/>
      <c r="AG292" s="104"/>
      <c r="AH292" s="104"/>
      <c r="AI292" s="104"/>
      <c r="AJ292" s="104"/>
      <c r="AK292" s="104"/>
      <c r="AL292" s="104"/>
      <c r="AM292" s="104"/>
      <c r="AN292" s="104"/>
      <c r="AO292" s="104"/>
      <c r="AP292" s="104"/>
      <c r="AQ292" s="104"/>
      <c r="AR292" s="104"/>
      <c r="AS292" s="104"/>
      <c r="AT292" s="104"/>
      <c r="AU292" s="104"/>
      <c r="AV292" s="104"/>
      <c r="AW292" s="104"/>
      <c r="AX292" s="104"/>
      <c r="AY292" s="104"/>
      <c r="AZ292" s="104"/>
      <c r="BA292" s="104"/>
      <c r="BB292" s="104"/>
      <c r="BC292" s="104"/>
      <c r="BD292" s="104"/>
      <c r="BE292" s="104"/>
      <c r="BF292" s="104"/>
      <c r="BG292" s="104"/>
      <c r="BH292" s="104"/>
      <c r="BI292" s="104"/>
      <c r="BJ292" s="104"/>
      <c r="BK292" s="104"/>
      <c r="BL292" s="104"/>
      <c r="BM292" s="104"/>
      <c r="BN292" s="104"/>
      <c r="BO292" s="104"/>
      <c r="BP292" s="104"/>
      <c r="BQ292" s="104"/>
    </row>
    <row r="293" spans="2:69">
      <c r="B293" s="104"/>
      <c r="C293" s="155"/>
      <c r="D293" s="104"/>
      <c r="E293" s="104"/>
      <c r="F293" s="104"/>
      <c r="G293" s="104"/>
      <c r="H293" s="104"/>
      <c r="I293" s="104"/>
      <c r="J293" s="104"/>
      <c r="K293" s="104"/>
      <c r="L293" s="104"/>
      <c r="M293" s="147"/>
      <c r="N293" s="104"/>
      <c r="O293" s="104"/>
      <c r="P293" s="104"/>
      <c r="Q293" s="104"/>
      <c r="R293" s="104"/>
      <c r="S293" s="104"/>
      <c r="T293" s="104"/>
      <c r="U293" s="104"/>
      <c r="V293" s="104"/>
      <c r="W293" s="104"/>
      <c r="X293" s="104"/>
      <c r="Y293" s="104"/>
      <c r="Z293" s="104"/>
      <c r="AA293" s="104"/>
      <c r="AB293" s="10"/>
      <c r="AC293" s="104"/>
      <c r="AD293" s="10"/>
      <c r="AE293" s="147"/>
      <c r="AF293" s="104"/>
      <c r="AG293" s="104"/>
      <c r="AH293" s="104"/>
      <c r="AI293" s="104"/>
      <c r="AJ293" s="104"/>
      <c r="AK293" s="104"/>
      <c r="AL293" s="104"/>
      <c r="AM293" s="104"/>
      <c r="AN293" s="104"/>
      <c r="AO293" s="104"/>
      <c r="AP293" s="104"/>
      <c r="AQ293" s="104"/>
      <c r="AR293" s="104"/>
      <c r="AS293" s="104"/>
      <c r="AT293" s="104"/>
      <c r="AU293" s="104"/>
      <c r="AV293" s="104"/>
      <c r="AW293" s="104"/>
      <c r="AX293" s="104"/>
      <c r="AY293" s="104"/>
      <c r="AZ293" s="104"/>
      <c r="BA293" s="104"/>
      <c r="BB293" s="104"/>
      <c r="BC293" s="104"/>
      <c r="BD293" s="104"/>
      <c r="BE293" s="104"/>
      <c r="BF293" s="104"/>
      <c r="BG293" s="104"/>
      <c r="BH293" s="104"/>
      <c r="BI293" s="104"/>
      <c r="BJ293" s="104"/>
      <c r="BK293" s="104"/>
      <c r="BL293" s="104"/>
      <c r="BM293" s="104"/>
      <c r="BN293" s="104"/>
      <c r="BO293" s="104"/>
      <c r="BP293" s="104"/>
      <c r="BQ293" s="104"/>
    </row>
    <row r="294" spans="2:69">
      <c r="B294" s="104"/>
      <c r="C294" s="155"/>
      <c r="D294" s="104"/>
      <c r="E294" s="104"/>
      <c r="F294" s="104"/>
      <c r="G294" s="104"/>
      <c r="H294" s="104"/>
      <c r="I294" s="104"/>
      <c r="J294" s="104"/>
      <c r="K294" s="104"/>
      <c r="L294" s="104"/>
      <c r="M294" s="147"/>
      <c r="N294" s="104"/>
      <c r="O294" s="104"/>
      <c r="P294" s="104"/>
      <c r="Q294" s="104"/>
      <c r="R294" s="104"/>
      <c r="S294" s="104"/>
      <c r="T294" s="104"/>
      <c r="U294" s="104"/>
      <c r="V294" s="104"/>
      <c r="W294" s="104"/>
      <c r="X294" s="104"/>
      <c r="Y294" s="104"/>
      <c r="Z294" s="104"/>
      <c r="AA294" s="104"/>
      <c r="AB294" s="10"/>
      <c r="AC294" s="104"/>
      <c r="AD294" s="10"/>
      <c r="AE294" s="147"/>
      <c r="AF294" s="104"/>
      <c r="AG294" s="104"/>
      <c r="AH294" s="104"/>
      <c r="AI294" s="104"/>
      <c r="AJ294" s="104"/>
      <c r="AK294" s="104"/>
      <c r="AL294" s="104"/>
      <c r="AM294" s="104"/>
      <c r="AN294" s="104"/>
      <c r="AO294" s="104"/>
      <c r="AP294" s="104"/>
      <c r="AQ294" s="104"/>
      <c r="AR294" s="104"/>
      <c r="AS294" s="104"/>
      <c r="AT294" s="104"/>
      <c r="AU294" s="104"/>
      <c r="AV294" s="104"/>
      <c r="AW294" s="104"/>
      <c r="AX294" s="104"/>
      <c r="AY294" s="104"/>
      <c r="AZ294" s="104"/>
      <c r="BA294" s="104"/>
      <c r="BB294" s="104"/>
      <c r="BC294" s="104"/>
      <c r="BD294" s="104"/>
      <c r="BE294" s="104"/>
      <c r="BF294" s="104"/>
      <c r="BG294" s="104"/>
      <c r="BH294" s="104"/>
      <c r="BI294" s="104"/>
      <c r="BJ294" s="104"/>
      <c r="BK294" s="104"/>
      <c r="BL294" s="104"/>
      <c r="BM294" s="104"/>
      <c r="BN294" s="104"/>
      <c r="BO294" s="104"/>
      <c r="BP294" s="104"/>
      <c r="BQ294" s="104"/>
    </row>
    <row r="295" spans="2:69">
      <c r="B295" s="104"/>
      <c r="C295" s="155"/>
      <c r="D295" s="104"/>
      <c r="E295" s="104"/>
      <c r="F295" s="104"/>
      <c r="G295" s="104"/>
      <c r="H295" s="104"/>
      <c r="I295" s="104"/>
      <c r="J295" s="104"/>
      <c r="K295" s="104"/>
      <c r="L295" s="104"/>
      <c r="M295" s="147"/>
      <c r="N295" s="104"/>
      <c r="O295" s="104"/>
      <c r="P295" s="104"/>
      <c r="Q295" s="104"/>
      <c r="R295" s="104"/>
      <c r="S295" s="104"/>
      <c r="T295" s="104"/>
      <c r="U295" s="104"/>
      <c r="V295" s="104"/>
      <c r="W295" s="104"/>
      <c r="X295" s="104"/>
      <c r="Y295" s="104"/>
      <c r="Z295" s="104"/>
      <c r="AA295" s="104"/>
      <c r="AB295" s="10"/>
      <c r="AC295" s="104"/>
      <c r="AD295" s="10"/>
      <c r="AE295" s="147"/>
      <c r="AF295" s="104"/>
      <c r="AG295" s="104"/>
      <c r="AH295" s="104"/>
      <c r="AI295" s="104"/>
      <c r="AJ295" s="104"/>
      <c r="AK295" s="104"/>
      <c r="AL295" s="104"/>
      <c r="AM295" s="104"/>
      <c r="AN295" s="104"/>
      <c r="AO295" s="104"/>
      <c r="AP295" s="104"/>
      <c r="AQ295" s="104"/>
      <c r="AR295" s="104"/>
      <c r="AS295" s="104"/>
      <c r="AT295" s="104"/>
      <c r="AU295" s="104"/>
      <c r="AV295" s="104"/>
      <c r="AW295" s="104"/>
      <c r="AX295" s="104"/>
      <c r="AY295" s="104"/>
      <c r="AZ295" s="104"/>
      <c r="BA295" s="104"/>
      <c r="BB295" s="104"/>
      <c r="BC295" s="104"/>
      <c r="BD295" s="104"/>
      <c r="BE295" s="104"/>
      <c r="BF295" s="104"/>
      <c r="BG295" s="104"/>
      <c r="BH295" s="104"/>
      <c r="BI295" s="104"/>
      <c r="BJ295" s="104"/>
      <c r="BK295" s="104"/>
      <c r="BL295" s="104"/>
      <c r="BM295" s="104"/>
      <c r="BN295" s="104"/>
      <c r="BO295" s="104"/>
      <c r="BP295" s="104"/>
      <c r="BQ295" s="104"/>
    </row>
    <row r="296" spans="2:69">
      <c r="B296" s="104"/>
      <c r="C296" s="155"/>
      <c r="D296" s="104"/>
      <c r="E296" s="104"/>
      <c r="F296" s="104"/>
      <c r="G296" s="104"/>
      <c r="H296" s="104"/>
      <c r="I296" s="104"/>
      <c r="J296" s="104"/>
      <c r="K296" s="104"/>
      <c r="L296" s="104"/>
      <c r="M296" s="147"/>
      <c r="N296" s="104"/>
      <c r="O296" s="104"/>
      <c r="P296" s="104"/>
      <c r="Q296" s="104"/>
      <c r="R296" s="104"/>
      <c r="S296" s="104"/>
      <c r="T296" s="104"/>
      <c r="U296" s="104"/>
      <c r="V296" s="104"/>
      <c r="W296" s="104"/>
      <c r="X296" s="104"/>
      <c r="Y296" s="104"/>
      <c r="Z296" s="104"/>
      <c r="AA296" s="104"/>
      <c r="AB296" s="10"/>
      <c r="AC296" s="104"/>
      <c r="AD296" s="10"/>
      <c r="AE296" s="147"/>
      <c r="AF296" s="104"/>
      <c r="AG296" s="104"/>
      <c r="AH296" s="104"/>
      <c r="AI296" s="104"/>
      <c r="AJ296" s="104"/>
      <c r="AK296" s="104"/>
      <c r="AL296" s="104"/>
      <c r="AM296" s="104"/>
      <c r="AN296" s="104"/>
      <c r="AO296" s="104"/>
      <c r="AP296" s="104"/>
      <c r="AQ296" s="104"/>
      <c r="AR296" s="104"/>
      <c r="AS296" s="104"/>
      <c r="AT296" s="104"/>
      <c r="AU296" s="104"/>
      <c r="AV296" s="104"/>
      <c r="AW296" s="104"/>
      <c r="AX296" s="104"/>
      <c r="AY296" s="104"/>
      <c r="AZ296" s="104"/>
      <c r="BA296" s="104"/>
      <c r="BB296" s="104"/>
      <c r="BC296" s="104"/>
      <c r="BD296" s="104"/>
      <c r="BE296" s="104"/>
      <c r="BF296" s="104"/>
      <c r="BG296" s="104"/>
      <c r="BH296" s="104"/>
      <c r="BI296" s="104"/>
      <c r="BJ296" s="104"/>
      <c r="BK296" s="104"/>
      <c r="BL296" s="104"/>
      <c r="BM296" s="104"/>
      <c r="BN296" s="104"/>
      <c r="BO296" s="104"/>
      <c r="BP296" s="104"/>
      <c r="BQ296" s="104"/>
    </row>
    <row r="297" spans="2:69">
      <c r="B297" s="104"/>
      <c r="C297" s="155"/>
      <c r="D297" s="104"/>
      <c r="E297" s="104"/>
      <c r="F297" s="104"/>
      <c r="G297" s="104"/>
      <c r="H297" s="104"/>
      <c r="I297" s="104"/>
      <c r="J297" s="104"/>
      <c r="K297" s="104"/>
      <c r="L297" s="104"/>
      <c r="M297" s="147"/>
      <c r="N297" s="104"/>
      <c r="O297" s="104"/>
      <c r="P297" s="104"/>
      <c r="Q297" s="104"/>
      <c r="R297" s="104"/>
      <c r="S297" s="104"/>
      <c r="T297" s="104"/>
      <c r="U297" s="104"/>
      <c r="V297" s="104"/>
      <c r="W297" s="104"/>
      <c r="X297" s="104"/>
      <c r="Y297" s="104"/>
      <c r="Z297" s="104"/>
      <c r="AA297" s="104"/>
      <c r="AB297" s="10"/>
      <c r="AC297" s="104"/>
      <c r="AD297" s="10"/>
      <c r="AE297" s="147"/>
      <c r="AF297" s="104"/>
      <c r="AG297" s="104"/>
      <c r="AH297" s="104"/>
      <c r="AI297" s="104"/>
      <c r="AJ297" s="104"/>
      <c r="AK297" s="104"/>
      <c r="AL297" s="104"/>
      <c r="AM297" s="104"/>
      <c r="AN297" s="104"/>
      <c r="AO297" s="104"/>
      <c r="AP297" s="104"/>
      <c r="AQ297" s="104"/>
      <c r="AR297" s="104"/>
      <c r="AS297" s="104"/>
      <c r="AT297" s="104"/>
      <c r="AU297" s="104"/>
      <c r="AV297" s="104"/>
      <c r="AW297" s="104"/>
      <c r="AX297" s="104"/>
      <c r="AY297" s="104"/>
      <c r="AZ297" s="104"/>
      <c r="BA297" s="104"/>
      <c r="BB297" s="104"/>
      <c r="BC297" s="104"/>
      <c r="BD297" s="104"/>
      <c r="BE297" s="104"/>
      <c r="BF297" s="104"/>
      <c r="BG297" s="104"/>
      <c r="BH297" s="104"/>
      <c r="BI297" s="104"/>
      <c r="BJ297" s="104"/>
      <c r="BK297" s="104"/>
      <c r="BL297" s="104"/>
      <c r="BM297" s="104"/>
      <c r="BN297" s="104"/>
      <c r="BO297" s="104"/>
      <c r="BP297" s="104"/>
      <c r="BQ297" s="104"/>
    </row>
    <row r="298" spans="2:69">
      <c r="B298" s="104"/>
      <c r="C298" s="155"/>
      <c r="D298" s="104"/>
      <c r="E298" s="104"/>
      <c r="F298" s="104"/>
      <c r="G298" s="104"/>
      <c r="H298" s="104"/>
      <c r="I298" s="104"/>
      <c r="J298" s="104"/>
      <c r="K298" s="104"/>
      <c r="L298" s="104"/>
      <c r="M298" s="147"/>
      <c r="N298" s="104"/>
      <c r="O298" s="104"/>
      <c r="P298" s="104"/>
      <c r="Q298" s="104"/>
      <c r="R298" s="104"/>
      <c r="S298" s="104"/>
      <c r="T298" s="104"/>
      <c r="U298" s="104"/>
      <c r="V298" s="104"/>
      <c r="W298" s="104"/>
      <c r="X298" s="104"/>
      <c r="Y298" s="104"/>
      <c r="Z298" s="104"/>
      <c r="AA298" s="104"/>
      <c r="AB298" s="10"/>
      <c r="AC298" s="104"/>
      <c r="AD298" s="10"/>
      <c r="AE298" s="147"/>
      <c r="AF298" s="104"/>
      <c r="AG298" s="104"/>
      <c r="AH298" s="104"/>
      <c r="AI298" s="104"/>
      <c r="AJ298" s="104"/>
      <c r="AK298" s="104"/>
      <c r="AL298" s="104"/>
      <c r="AM298" s="104"/>
      <c r="AN298" s="104"/>
      <c r="AO298" s="104"/>
      <c r="AP298" s="104"/>
      <c r="AQ298" s="104"/>
      <c r="AR298" s="104"/>
      <c r="AS298" s="104"/>
      <c r="AT298" s="104"/>
      <c r="AU298" s="104"/>
      <c r="AV298" s="104"/>
      <c r="AW298" s="104"/>
      <c r="AX298" s="104"/>
      <c r="AY298" s="104"/>
      <c r="AZ298" s="104"/>
      <c r="BA298" s="104"/>
      <c r="BB298" s="104"/>
      <c r="BC298" s="104"/>
      <c r="BD298" s="104"/>
      <c r="BE298" s="104"/>
      <c r="BF298" s="104"/>
      <c r="BG298" s="104"/>
      <c r="BH298" s="104"/>
      <c r="BI298" s="104"/>
      <c r="BJ298" s="104"/>
      <c r="BK298" s="104"/>
      <c r="BL298" s="104"/>
      <c r="BM298" s="104"/>
      <c r="BN298" s="104"/>
      <c r="BO298" s="104"/>
      <c r="BP298" s="104"/>
      <c r="BQ298" s="104"/>
    </row>
    <row r="299" spans="2:69">
      <c r="B299" s="104"/>
      <c r="C299" s="155"/>
      <c r="D299" s="104"/>
      <c r="E299" s="104"/>
      <c r="F299" s="104"/>
      <c r="G299" s="104"/>
      <c r="H299" s="104"/>
      <c r="I299" s="104"/>
      <c r="J299" s="104"/>
      <c r="K299" s="104"/>
      <c r="L299" s="104"/>
      <c r="M299" s="147"/>
      <c r="N299" s="104"/>
      <c r="O299" s="104"/>
      <c r="P299" s="104"/>
      <c r="Q299" s="104"/>
      <c r="R299" s="104"/>
      <c r="S299" s="104"/>
      <c r="T299" s="104"/>
      <c r="U299" s="104"/>
      <c r="V299" s="104"/>
      <c r="W299" s="104"/>
      <c r="X299" s="104"/>
      <c r="Y299" s="104"/>
      <c r="Z299" s="104"/>
      <c r="AA299" s="104"/>
      <c r="AB299" s="10"/>
      <c r="AC299" s="104"/>
      <c r="AD299" s="10"/>
      <c r="AE299" s="147"/>
      <c r="AF299" s="104"/>
      <c r="AG299" s="104"/>
      <c r="AH299" s="104"/>
      <c r="AI299" s="104"/>
      <c r="AJ299" s="104"/>
      <c r="AK299" s="104"/>
      <c r="AL299" s="104"/>
      <c r="AM299" s="104"/>
      <c r="AN299" s="104"/>
      <c r="AO299" s="104"/>
      <c r="AP299" s="104"/>
      <c r="AQ299" s="104"/>
      <c r="AR299" s="104"/>
      <c r="AS299" s="104"/>
      <c r="AT299" s="104"/>
      <c r="AU299" s="104"/>
      <c r="AV299" s="104"/>
      <c r="AW299" s="104"/>
      <c r="AX299" s="104"/>
      <c r="AY299" s="104"/>
      <c r="AZ299" s="104"/>
      <c r="BA299" s="104"/>
      <c r="BB299" s="104"/>
      <c r="BC299" s="104"/>
      <c r="BD299" s="104"/>
      <c r="BE299" s="104"/>
      <c r="BF299" s="104"/>
      <c r="BG299" s="104"/>
      <c r="BH299" s="104"/>
      <c r="BI299" s="104"/>
      <c r="BJ299" s="104"/>
      <c r="BK299" s="104"/>
      <c r="BL299" s="104"/>
      <c r="BM299" s="104"/>
      <c r="BN299" s="104"/>
      <c r="BO299" s="104"/>
      <c r="BP299" s="104"/>
      <c r="BQ299" s="104"/>
    </row>
    <row r="300" spans="2:69">
      <c r="B300" s="104"/>
      <c r="C300" s="155"/>
      <c r="D300" s="104"/>
      <c r="E300" s="104"/>
      <c r="F300" s="104"/>
      <c r="G300" s="104"/>
      <c r="H300" s="104"/>
      <c r="I300" s="104"/>
      <c r="J300" s="104"/>
      <c r="K300" s="104"/>
      <c r="L300" s="104"/>
      <c r="M300" s="147"/>
      <c r="N300" s="104"/>
      <c r="O300" s="104"/>
      <c r="P300" s="104"/>
      <c r="Q300" s="104"/>
      <c r="R300" s="104"/>
      <c r="S300" s="104"/>
      <c r="T300" s="104"/>
      <c r="U300" s="104"/>
      <c r="V300" s="104"/>
      <c r="W300" s="104"/>
      <c r="X300" s="104"/>
      <c r="Y300" s="104"/>
      <c r="Z300" s="104"/>
      <c r="AA300" s="104"/>
      <c r="AB300" s="10"/>
      <c r="AC300" s="104"/>
      <c r="AD300" s="10"/>
      <c r="AE300" s="147"/>
      <c r="AF300" s="104"/>
      <c r="AG300" s="104"/>
      <c r="AH300" s="104"/>
      <c r="AI300" s="104"/>
      <c r="AJ300" s="104"/>
      <c r="AK300" s="104"/>
      <c r="AL300" s="104"/>
      <c r="AM300" s="104"/>
      <c r="AN300" s="104"/>
      <c r="AO300" s="104"/>
      <c r="AP300" s="104"/>
      <c r="AQ300" s="104"/>
      <c r="AR300" s="104"/>
      <c r="AS300" s="104"/>
      <c r="AT300" s="104"/>
      <c r="AU300" s="104"/>
      <c r="AV300" s="104"/>
      <c r="AW300" s="104"/>
      <c r="AX300" s="104"/>
      <c r="AY300" s="104"/>
      <c r="AZ300" s="104"/>
      <c r="BA300" s="104"/>
      <c r="BB300" s="104"/>
      <c r="BC300" s="104"/>
      <c r="BD300" s="104"/>
      <c r="BE300" s="104"/>
      <c r="BF300" s="104"/>
      <c r="BG300" s="104"/>
      <c r="BH300" s="104"/>
      <c r="BI300" s="104"/>
      <c r="BJ300" s="104"/>
      <c r="BK300" s="104"/>
      <c r="BL300" s="104"/>
      <c r="BM300" s="104"/>
      <c r="BN300" s="104"/>
      <c r="BO300" s="104"/>
      <c r="BP300" s="104"/>
      <c r="BQ300" s="104"/>
    </row>
    <row r="301" spans="2:69">
      <c r="B301" s="104"/>
      <c r="C301" s="155"/>
      <c r="D301" s="104"/>
      <c r="E301" s="104"/>
      <c r="F301" s="104"/>
      <c r="G301" s="104"/>
      <c r="H301" s="104"/>
      <c r="I301" s="104"/>
      <c r="J301" s="104"/>
      <c r="K301" s="104"/>
      <c r="L301" s="104"/>
      <c r="M301" s="147"/>
      <c r="N301" s="104"/>
      <c r="O301" s="104"/>
      <c r="P301" s="104"/>
      <c r="Q301" s="104"/>
      <c r="R301" s="104"/>
      <c r="S301" s="104"/>
      <c r="T301" s="104"/>
      <c r="U301" s="104"/>
      <c r="V301" s="104"/>
      <c r="W301" s="104"/>
      <c r="X301" s="104"/>
      <c r="Y301" s="104"/>
      <c r="Z301" s="104"/>
      <c r="AA301" s="104"/>
      <c r="AB301" s="10"/>
      <c r="AC301" s="104"/>
      <c r="AD301" s="10"/>
      <c r="AE301" s="147"/>
      <c r="AF301" s="104"/>
      <c r="AG301" s="104"/>
      <c r="AH301" s="104"/>
      <c r="AI301" s="104"/>
      <c r="AJ301" s="104"/>
      <c r="AK301" s="104"/>
      <c r="AL301" s="104"/>
      <c r="AM301" s="104"/>
      <c r="AN301" s="104"/>
      <c r="AO301" s="104"/>
      <c r="AP301" s="104"/>
      <c r="AQ301" s="104"/>
      <c r="AR301" s="104"/>
      <c r="AS301" s="104"/>
      <c r="AT301" s="104"/>
      <c r="AU301" s="104"/>
      <c r="AV301" s="104"/>
      <c r="AW301" s="104"/>
      <c r="AX301" s="104"/>
      <c r="AY301" s="104"/>
      <c r="AZ301" s="104"/>
      <c r="BA301" s="104"/>
      <c r="BB301" s="104"/>
      <c r="BC301" s="104"/>
      <c r="BD301" s="104"/>
      <c r="BE301" s="104"/>
      <c r="BF301" s="104"/>
      <c r="BG301" s="104"/>
      <c r="BH301" s="104"/>
      <c r="BI301" s="104"/>
      <c r="BJ301" s="104"/>
      <c r="BK301" s="104"/>
      <c r="BL301" s="104"/>
      <c r="BM301" s="104"/>
      <c r="BN301" s="104"/>
      <c r="BO301" s="104"/>
      <c r="BP301" s="104"/>
      <c r="BQ301" s="104"/>
    </row>
    <row r="302" spans="2:69">
      <c r="B302" s="104"/>
      <c r="C302" s="155"/>
      <c r="D302" s="104"/>
      <c r="E302" s="104"/>
      <c r="F302" s="104"/>
      <c r="G302" s="104"/>
      <c r="H302" s="104"/>
      <c r="I302" s="104"/>
      <c r="J302" s="104"/>
      <c r="K302" s="104"/>
      <c r="L302" s="104"/>
      <c r="M302" s="147"/>
      <c r="N302" s="104"/>
      <c r="O302" s="104"/>
      <c r="P302" s="104"/>
      <c r="Q302" s="104"/>
      <c r="R302" s="104"/>
      <c r="S302" s="104"/>
      <c r="T302" s="104"/>
      <c r="U302" s="104"/>
      <c r="V302" s="104"/>
      <c r="W302" s="104"/>
      <c r="X302" s="104"/>
      <c r="Y302" s="104"/>
      <c r="Z302" s="104"/>
      <c r="AA302" s="104"/>
      <c r="AB302" s="10"/>
      <c r="AC302" s="104"/>
      <c r="AD302" s="10"/>
      <c r="AE302" s="147"/>
      <c r="AF302" s="104"/>
      <c r="AG302" s="104"/>
      <c r="AH302" s="104"/>
      <c r="AI302" s="104"/>
      <c r="AJ302" s="104"/>
      <c r="AK302" s="104"/>
      <c r="AL302" s="104"/>
      <c r="AM302" s="104"/>
      <c r="AN302" s="104"/>
      <c r="AO302" s="104"/>
      <c r="AP302" s="104"/>
      <c r="AQ302" s="104"/>
      <c r="AR302" s="104"/>
      <c r="AS302" s="104"/>
      <c r="AT302" s="104"/>
      <c r="AU302" s="104"/>
      <c r="AV302" s="104"/>
      <c r="AW302" s="104"/>
      <c r="AX302" s="104"/>
      <c r="AY302" s="104"/>
      <c r="AZ302" s="104"/>
      <c r="BA302" s="104"/>
      <c r="BB302" s="104"/>
      <c r="BC302" s="104"/>
      <c r="BD302" s="104"/>
      <c r="BE302" s="104"/>
      <c r="BF302" s="104"/>
      <c r="BG302" s="104"/>
      <c r="BH302" s="104"/>
      <c r="BI302" s="104"/>
      <c r="BJ302" s="104"/>
      <c r="BK302" s="104"/>
      <c r="BL302" s="104"/>
      <c r="BM302" s="104"/>
      <c r="BN302" s="104"/>
      <c r="BO302" s="104"/>
      <c r="BP302" s="104"/>
      <c r="BQ302" s="104"/>
    </row>
    <row r="303" spans="2:69">
      <c r="B303" s="104"/>
      <c r="C303" s="155"/>
      <c r="D303" s="104"/>
      <c r="E303" s="104"/>
      <c r="F303" s="104"/>
      <c r="G303" s="104"/>
      <c r="H303" s="104"/>
      <c r="I303" s="104"/>
      <c r="J303" s="104"/>
      <c r="K303" s="104"/>
      <c r="L303" s="104"/>
      <c r="M303" s="147"/>
      <c r="N303" s="104"/>
      <c r="O303" s="104"/>
      <c r="P303" s="104"/>
      <c r="Q303" s="104"/>
      <c r="R303" s="104"/>
      <c r="S303" s="104"/>
      <c r="T303" s="104"/>
      <c r="U303" s="104"/>
      <c r="V303" s="104"/>
      <c r="W303" s="104"/>
      <c r="X303" s="104"/>
      <c r="Y303" s="104"/>
      <c r="Z303" s="104"/>
      <c r="AA303" s="104"/>
      <c r="AB303" s="10"/>
      <c r="AC303" s="104"/>
      <c r="AD303" s="10"/>
      <c r="AE303" s="147"/>
      <c r="AF303" s="104"/>
      <c r="AG303" s="104"/>
      <c r="AH303" s="104"/>
      <c r="AI303" s="104"/>
      <c r="AJ303" s="104"/>
      <c r="AK303" s="104"/>
      <c r="AL303" s="104"/>
      <c r="AM303" s="104"/>
      <c r="AN303" s="104"/>
      <c r="AO303" s="104"/>
      <c r="AP303" s="104"/>
      <c r="AQ303" s="104"/>
      <c r="AR303" s="104"/>
      <c r="AS303" s="104"/>
      <c r="AT303" s="104"/>
      <c r="AU303" s="104"/>
      <c r="AV303" s="104"/>
      <c r="AW303" s="104"/>
      <c r="AX303" s="104"/>
      <c r="AY303" s="104"/>
      <c r="AZ303" s="104"/>
      <c r="BA303" s="104"/>
      <c r="BB303" s="104"/>
      <c r="BC303" s="104"/>
      <c r="BD303" s="104"/>
      <c r="BE303" s="104"/>
      <c r="BF303" s="104"/>
      <c r="BG303" s="104"/>
      <c r="BH303" s="104"/>
      <c r="BI303" s="104"/>
      <c r="BJ303" s="104"/>
      <c r="BK303" s="104"/>
      <c r="BL303" s="104"/>
      <c r="BM303" s="104"/>
      <c r="BN303" s="104"/>
      <c r="BO303" s="104"/>
      <c r="BP303" s="104"/>
      <c r="BQ303" s="104"/>
    </row>
    <row r="304" spans="2:69">
      <c r="B304" s="104"/>
      <c r="C304" s="155"/>
      <c r="D304" s="104"/>
      <c r="E304" s="104"/>
      <c r="F304" s="104"/>
      <c r="G304" s="104"/>
      <c r="H304" s="104"/>
      <c r="I304" s="104"/>
      <c r="J304" s="104"/>
      <c r="K304" s="104"/>
      <c r="L304" s="104"/>
      <c r="M304" s="147"/>
      <c r="N304" s="104"/>
      <c r="O304" s="104"/>
      <c r="P304" s="104"/>
      <c r="Q304" s="104"/>
      <c r="R304" s="104"/>
      <c r="S304" s="104"/>
      <c r="T304" s="104"/>
      <c r="U304" s="104"/>
      <c r="V304" s="104"/>
      <c r="W304" s="104"/>
      <c r="X304" s="104"/>
      <c r="Y304" s="104"/>
      <c r="Z304" s="104"/>
      <c r="AA304" s="104"/>
      <c r="AB304" s="10"/>
      <c r="AC304" s="104"/>
      <c r="AD304" s="10"/>
      <c r="AE304" s="147"/>
      <c r="AF304" s="104"/>
      <c r="AG304" s="104"/>
      <c r="AH304" s="104"/>
      <c r="AI304" s="104"/>
      <c r="AJ304" s="104"/>
      <c r="AK304" s="104"/>
      <c r="AL304" s="104"/>
      <c r="AM304" s="104"/>
      <c r="AN304" s="104"/>
      <c r="AO304" s="104"/>
      <c r="AP304" s="104"/>
      <c r="AQ304" s="104"/>
      <c r="AR304" s="104"/>
      <c r="AS304" s="104"/>
      <c r="AT304" s="104"/>
      <c r="AU304" s="104"/>
      <c r="AV304" s="104"/>
      <c r="AW304" s="104"/>
      <c r="AX304" s="104"/>
      <c r="AY304" s="104"/>
      <c r="AZ304" s="104"/>
      <c r="BA304" s="104"/>
      <c r="BB304" s="104"/>
      <c r="BC304" s="104"/>
      <c r="BD304" s="104"/>
      <c r="BE304" s="104"/>
      <c r="BF304" s="104"/>
      <c r="BG304" s="104"/>
      <c r="BH304" s="104"/>
      <c r="BI304" s="104"/>
      <c r="BJ304" s="104"/>
      <c r="BK304" s="104"/>
      <c r="BL304" s="104"/>
      <c r="BM304" s="104"/>
      <c r="BN304" s="104"/>
      <c r="BO304" s="104"/>
      <c r="BP304" s="104"/>
      <c r="BQ304" s="104"/>
    </row>
    <row r="305" spans="2:69">
      <c r="B305" s="104"/>
      <c r="C305" s="155"/>
      <c r="D305" s="104"/>
      <c r="E305" s="104"/>
      <c r="F305" s="104"/>
      <c r="G305" s="104"/>
      <c r="H305" s="104"/>
      <c r="I305" s="104"/>
      <c r="J305" s="104"/>
      <c r="K305" s="104"/>
      <c r="L305" s="104"/>
      <c r="M305" s="147"/>
      <c r="N305" s="104"/>
      <c r="O305" s="104"/>
      <c r="P305" s="104"/>
      <c r="Q305" s="104"/>
      <c r="R305" s="104"/>
      <c r="S305" s="104"/>
      <c r="T305" s="104"/>
      <c r="U305" s="104"/>
      <c r="V305" s="104"/>
      <c r="W305" s="104"/>
      <c r="X305" s="104"/>
      <c r="Y305" s="104"/>
      <c r="Z305" s="104"/>
      <c r="AA305" s="104"/>
      <c r="AB305" s="10"/>
      <c r="AC305" s="104"/>
      <c r="AD305" s="10"/>
      <c r="AE305" s="147"/>
      <c r="AF305" s="104"/>
      <c r="AG305" s="104"/>
      <c r="AH305" s="104"/>
      <c r="AI305" s="104"/>
      <c r="AJ305" s="104"/>
      <c r="AK305" s="104"/>
      <c r="AL305" s="104"/>
      <c r="AM305" s="104"/>
      <c r="AN305" s="104"/>
      <c r="AO305" s="104"/>
      <c r="AP305" s="104"/>
      <c r="AQ305" s="104"/>
      <c r="AR305" s="104"/>
      <c r="AS305" s="104"/>
      <c r="AT305" s="104"/>
      <c r="AU305" s="104"/>
      <c r="AV305" s="104"/>
      <c r="AW305" s="104"/>
      <c r="AX305" s="104"/>
      <c r="AY305" s="104"/>
      <c r="AZ305" s="104"/>
      <c r="BA305" s="104"/>
      <c r="BB305" s="104"/>
      <c r="BC305" s="104"/>
      <c r="BD305" s="104"/>
      <c r="BE305" s="104"/>
      <c r="BF305" s="104"/>
      <c r="BG305" s="104"/>
      <c r="BH305" s="104"/>
      <c r="BI305" s="104"/>
      <c r="BJ305" s="104"/>
      <c r="BK305" s="104"/>
      <c r="BL305" s="104"/>
      <c r="BM305" s="104"/>
      <c r="BN305" s="104"/>
      <c r="BO305" s="104"/>
      <c r="BP305" s="104"/>
      <c r="BQ305" s="104"/>
    </row>
    <row r="306" spans="2:69">
      <c r="B306" s="104"/>
      <c r="C306" s="155"/>
      <c r="D306" s="104"/>
      <c r="E306" s="104"/>
      <c r="F306" s="104"/>
      <c r="G306" s="104"/>
      <c r="H306" s="104"/>
      <c r="I306" s="104"/>
      <c r="J306" s="104"/>
      <c r="K306" s="104"/>
      <c r="L306" s="104"/>
      <c r="M306" s="147"/>
      <c r="N306" s="104"/>
      <c r="O306" s="104"/>
      <c r="P306" s="104"/>
      <c r="Q306" s="104"/>
      <c r="R306" s="104"/>
      <c r="S306" s="104"/>
      <c r="T306" s="104"/>
      <c r="U306" s="104"/>
      <c r="V306" s="104"/>
      <c r="W306" s="104"/>
      <c r="X306" s="104"/>
      <c r="Y306" s="104"/>
      <c r="Z306" s="104"/>
      <c r="AA306" s="104"/>
      <c r="AB306" s="10"/>
      <c r="AC306" s="104"/>
      <c r="AD306" s="10"/>
      <c r="AE306" s="147"/>
      <c r="AF306" s="104"/>
      <c r="AG306" s="104"/>
      <c r="AH306" s="104"/>
      <c r="AI306" s="104"/>
      <c r="AJ306" s="104"/>
      <c r="AK306" s="104"/>
      <c r="AL306" s="104"/>
      <c r="AM306" s="104"/>
      <c r="AN306" s="104"/>
      <c r="AO306" s="104"/>
      <c r="AP306" s="104"/>
      <c r="AQ306" s="104"/>
      <c r="AR306" s="104"/>
      <c r="AS306" s="104"/>
      <c r="AT306" s="104"/>
      <c r="AU306" s="104"/>
      <c r="AV306" s="104"/>
      <c r="AW306" s="104"/>
      <c r="AX306" s="104"/>
      <c r="AY306" s="104"/>
      <c r="AZ306" s="104"/>
      <c r="BA306" s="104"/>
      <c r="BB306" s="104"/>
      <c r="BC306" s="104"/>
      <c r="BD306" s="104"/>
      <c r="BE306" s="104"/>
      <c r="BF306" s="104"/>
      <c r="BG306" s="104"/>
      <c r="BH306" s="104"/>
      <c r="BI306" s="104"/>
      <c r="BJ306" s="104"/>
      <c r="BK306" s="104"/>
      <c r="BL306" s="104"/>
      <c r="BM306" s="104"/>
      <c r="BN306" s="104"/>
      <c r="BO306" s="104"/>
      <c r="BP306" s="104"/>
      <c r="BQ306" s="104"/>
    </row>
    <row r="307" spans="2:69">
      <c r="B307" s="104"/>
      <c r="C307" s="155"/>
      <c r="D307" s="104"/>
      <c r="E307" s="104"/>
      <c r="F307" s="104"/>
      <c r="G307" s="104"/>
      <c r="H307" s="104"/>
      <c r="I307" s="104"/>
      <c r="J307" s="104"/>
      <c r="K307" s="104"/>
      <c r="L307" s="104"/>
      <c r="M307" s="147"/>
      <c r="N307" s="104"/>
      <c r="O307" s="104"/>
      <c r="P307" s="104"/>
      <c r="Q307" s="104"/>
      <c r="R307" s="104"/>
      <c r="S307" s="104"/>
      <c r="T307" s="104"/>
      <c r="U307" s="104"/>
      <c r="V307" s="104"/>
      <c r="W307" s="104"/>
      <c r="X307" s="104"/>
      <c r="Y307" s="104"/>
      <c r="Z307" s="104"/>
      <c r="AA307" s="104"/>
      <c r="AB307" s="10"/>
      <c r="AC307" s="104"/>
      <c r="AD307" s="10"/>
      <c r="AE307" s="147"/>
      <c r="AF307" s="104"/>
      <c r="AG307" s="104"/>
      <c r="AH307" s="104"/>
      <c r="AI307" s="104"/>
      <c r="AJ307" s="104"/>
      <c r="AK307" s="104"/>
      <c r="AL307" s="104"/>
      <c r="AM307" s="104"/>
      <c r="AN307" s="104"/>
      <c r="AO307" s="104"/>
      <c r="AP307" s="104"/>
      <c r="AQ307" s="104"/>
      <c r="AR307" s="104"/>
      <c r="AS307" s="104"/>
      <c r="AT307" s="104"/>
      <c r="AU307" s="104"/>
      <c r="AV307" s="104"/>
      <c r="AW307" s="104"/>
      <c r="AX307" s="104"/>
      <c r="AY307" s="104"/>
      <c r="AZ307" s="104"/>
      <c r="BA307" s="104"/>
      <c r="BB307" s="104"/>
      <c r="BC307" s="104"/>
      <c r="BD307" s="104"/>
      <c r="BE307" s="104"/>
      <c r="BF307" s="104"/>
      <c r="BG307" s="104"/>
      <c r="BH307" s="104"/>
      <c r="BI307" s="104"/>
      <c r="BJ307" s="104"/>
      <c r="BK307" s="104"/>
      <c r="BL307" s="104"/>
      <c r="BM307" s="104"/>
      <c r="BN307" s="104"/>
      <c r="BO307" s="104"/>
      <c r="BP307" s="104"/>
      <c r="BQ307" s="104"/>
    </row>
    <row r="308" spans="2:69">
      <c r="B308" s="104"/>
      <c r="C308" s="155"/>
      <c r="D308" s="104"/>
      <c r="E308" s="104"/>
      <c r="F308" s="104"/>
      <c r="G308" s="104"/>
      <c r="H308" s="104"/>
      <c r="I308" s="104"/>
      <c r="J308" s="104"/>
      <c r="K308" s="104"/>
      <c r="L308" s="104"/>
      <c r="M308" s="147"/>
      <c r="N308" s="104"/>
      <c r="O308" s="104"/>
      <c r="P308" s="104"/>
      <c r="Q308" s="104"/>
      <c r="R308" s="104"/>
      <c r="S308" s="104"/>
      <c r="T308" s="104"/>
      <c r="U308" s="104"/>
      <c r="V308" s="104"/>
      <c r="W308" s="104"/>
      <c r="X308" s="104"/>
      <c r="Y308" s="104"/>
      <c r="Z308" s="104"/>
      <c r="AA308" s="104"/>
      <c r="AB308" s="10"/>
      <c r="AC308" s="104"/>
      <c r="AD308" s="10"/>
      <c r="AE308" s="147"/>
      <c r="AF308" s="104"/>
      <c r="AG308" s="104"/>
      <c r="AH308" s="104"/>
      <c r="AI308" s="104"/>
      <c r="AJ308" s="104"/>
      <c r="AK308" s="104"/>
      <c r="AL308" s="104"/>
      <c r="AM308" s="104"/>
      <c r="AN308" s="104"/>
      <c r="AO308" s="104"/>
      <c r="AP308" s="104"/>
      <c r="AQ308" s="104"/>
      <c r="AR308" s="104"/>
      <c r="AS308" s="104"/>
      <c r="AT308" s="104"/>
      <c r="AU308" s="104"/>
      <c r="AV308" s="104"/>
      <c r="AW308" s="104"/>
      <c r="AX308" s="104"/>
      <c r="AY308" s="104"/>
      <c r="AZ308" s="104"/>
      <c r="BA308" s="104"/>
      <c r="BB308" s="104"/>
      <c r="BC308" s="104"/>
      <c r="BD308" s="104"/>
      <c r="BE308" s="104"/>
      <c r="BF308" s="104"/>
      <c r="BG308" s="104"/>
      <c r="BH308" s="104"/>
      <c r="BI308" s="104"/>
      <c r="BJ308" s="104"/>
      <c r="BK308" s="104"/>
      <c r="BL308" s="104"/>
      <c r="BM308" s="104"/>
      <c r="BN308" s="104"/>
      <c r="BO308" s="104"/>
      <c r="BP308" s="104"/>
      <c r="BQ308" s="104"/>
    </row>
    <row r="309" spans="2:69">
      <c r="B309" s="104"/>
      <c r="C309" s="155"/>
      <c r="D309" s="104"/>
      <c r="E309" s="104"/>
      <c r="F309" s="104"/>
      <c r="G309" s="104"/>
      <c r="H309" s="104"/>
      <c r="I309" s="104"/>
      <c r="J309" s="104"/>
      <c r="K309" s="104"/>
      <c r="L309" s="104"/>
      <c r="M309" s="147"/>
      <c r="N309" s="104"/>
      <c r="O309" s="104"/>
      <c r="P309" s="104"/>
      <c r="Q309" s="104"/>
      <c r="R309" s="104"/>
      <c r="S309" s="104"/>
      <c r="T309" s="104"/>
      <c r="U309" s="104"/>
      <c r="V309" s="104"/>
      <c r="W309" s="104"/>
      <c r="X309" s="104"/>
      <c r="Y309" s="104"/>
      <c r="Z309" s="104"/>
      <c r="AA309" s="104"/>
      <c r="AB309" s="10"/>
      <c r="AC309" s="104"/>
      <c r="AD309" s="10"/>
      <c r="AE309" s="147"/>
      <c r="AF309" s="104"/>
      <c r="AG309" s="104"/>
      <c r="AH309" s="104"/>
      <c r="AI309" s="104"/>
      <c r="AJ309" s="104"/>
      <c r="AK309" s="104"/>
      <c r="AL309" s="104"/>
      <c r="AM309" s="104"/>
      <c r="AN309" s="104"/>
      <c r="AO309" s="104"/>
      <c r="AP309" s="104"/>
      <c r="AQ309" s="104"/>
      <c r="AR309" s="104"/>
      <c r="AS309" s="104"/>
      <c r="AT309" s="104"/>
      <c r="AU309" s="104"/>
      <c r="AV309" s="104"/>
      <c r="AW309" s="104"/>
      <c r="AX309" s="104"/>
      <c r="AY309" s="104"/>
      <c r="AZ309" s="104"/>
      <c r="BA309" s="104"/>
      <c r="BB309" s="104"/>
      <c r="BC309" s="104"/>
      <c r="BD309" s="104"/>
      <c r="BE309" s="104"/>
      <c r="BF309" s="104"/>
      <c r="BG309" s="104"/>
      <c r="BH309" s="104"/>
      <c r="BI309" s="104"/>
      <c r="BJ309" s="104"/>
      <c r="BK309" s="104"/>
      <c r="BL309" s="104"/>
      <c r="BM309" s="104"/>
      <c r="BN309" s="104"/>
      <c r="BO309" s="104"/>
      <c r="BP309" s="104"/>
      <c r="BQ309" s="104"/>
    </row>
    <row r="310" spans="2:69">
      <c r="B310" s="104"/>
      <c r="C310" s="155"/>
      <c r="D310" s="104"/>
      <c r="E310" s="104"/>
      <c r="F310" s="104"/>
      <c r="G310" s="104"/>
      <c r="H310" s="104"/>
      <c r="I310" s="104"/>
      <c r="J310" s="104"/>
      <c r="K310" s="104"/>
      <c r="L310" s="104"/>
      <c r="M310" s="147"/>
      <c r="N310" s="104"/>
      <c r="O310" s="104"/>
      <c r="P310" s="104"/>
      <c r="Q310" s="104"/>
      <c r="R310" s="104"/>
      <c r="S310" s="104"/>
      <c r="T310" s="104"/>
      <c r="U310" s="104"/>
      <c r="V310" s="104"/>
      <c r="W310" s="104"/>
      <c r="X310" s="104"/>
      <c r="Y310" s="104"/>
      <c r="Z310" s="104"/>
      <c r="AA310" s="104"/>
      <c r="AB310" s="10"/>
      <c r="AC310" s="104"/>
      <c r="AD310" s="10"/>
      <c r="AE310" s="147"/>
      <c r="AF310" s="104"/>
      <c r="AG310" s="104"/>
      <c r="AH310" s="104"/>
      <c r="AI310" s="104"/>
      <c r="AJ310" s="104"/>
      <c r="AK310" s="104"/>
      <c r="AL310" s="104"/>
      <c r="AM310" s="104"/>
      <c r="AN310" s="104"/>
      <c r="AO310" s="104"/>
      <c r="AP310" s="104"/>
      <c r="AQ310" s="104"/>
      <c r="AR310" s="104"/>
      <c r="AS310" s="104"/>
      <c r="AT310" s="104"/>
      <c r="AU310" s="104"/>
      <c r="AV310" s="104"/>
      <c r="AW310" s="104"/>
      <c r="AX310" s="104"/>
      <c r="AY310" s="104"/>
      <c r="AZ310" s="104"/>
      <c r="BA310" s="104"/>
      <c r="BB310" s="104"/>
      <c r="BC310" s="104"/>
      <c r="BD310" s="104"/>
      <c r="BE310" s="104"/>
      <c r="BF310" s="104"/>
      <c r="BG310" s="104"/>
      <c r="BH310" s="104"/>
      <c r="BI310" s="104"/>
      <c r="BJ310" s="104"/>
      <c r="BK310" s="104"/>
      <c r="BL310" s="104"/>
      <c r="BM310" s="104"/>
      <c r="BN310" s="104"/>
      <c r="BO310" s="104"/>
      <c r="BP310" s="104"/>
      <c r="BQ310" s="104"/>
    </row>
    <row r="311" spans="2:69">
      <c r="B311" s="104"/>
      <c r="C311" s="155"/>
      <c r="D311" s="104"/>
      <c r="E311" s="104"/>
      <c r="F311" s="104"/>
      <c r="G311" s="104"/>
      <c r="H311" s="104"/>
      <c r="I311" s="104"/>
      <c r="J311" s="104"/>
      <c r="K311" s="104"/>
      <c r="L311" s="104"/>
      <c r="M311" s="147"/>
      <c r="N311" s="104"/>
      <c r="O311" s="104"/>
      <c r="P311" s="104"/>
      <c r="Q311" s="104"/>
      <c r="R311" s="104"/>
      <c r="S311" s="104"/>
      <c r="T311" s="104"/>
      <c r="U311" s="104"/>
      <c r="V311" s="104"/>
      <c r="W311" s="104"/>
      <c r="X311" s="104"/>
      <c r="Y311" s="104"/>
      <c r="Z311" s="104"/>
      <c r="AA311" s="104"/>
      <c r="AB311" s="10"/>
      <c r="AC311" s="104"/>
      <c r="AD311" s="10"/>
      <c r="AE311" s="147"/>
      <c r="AF311" s="104"/>
      <c r="AG311" s="104"/>
      <c r="AH311" s="104"/>
      <c r="AI311" s="104"/>
      <c r="AJ311" s="104"/>
      <c r="AK311" s="104"/>
      <c r="AL311" s="104"/>
      <c r="AM311" s="104"/>
      <c r="AN311" s="104"/>
      <c r="AO311" s="104"/>
      <c r="AP311" s="104"/>
      <c r="AQ311" s="104"/>
      <c r="AR311" s="104"/>
      <c r="AS311" s="104"/>
      <c r="AT311" s="104"/>
      <c r="AU311" s="104"/>
      <c r="AV311" s="104"/>
      <c r="AW311" s="104"/>
      <c r="AX311" s="104"/>
      <c r="AY311" s="104"/>
      <c r="AZ311" s="104"/>
      <c r="BA311" s="104"/>
      <c r="BB311" s="104"/>
      <c r="BC311" s="104"/>
      <c r="BD311" s="104"/>
      <c r="BE311" s="104"/>
      <c r="BF311" s="104"/>
      <c r="BG311" s="104"/>
      <c r="BH311" s="104"/>
      <c r="BI311" s="104"/>
      <c r="BJ311" s="104"/>
      <c r="BK311" s="104"/>
      <c r="BL311" s="104"/>
      <c r="BM311" s="104"/>
      <c r="BN311" s="104"/>
      <c r="BO311" s="104"/>
      <c r="BP311" s="104"/>
      <c r="BQ311" s="104"/>
    </row>
    <row r="312" spans="2:69">
      <c r="B312" s="104"/>
      <c r="C312" s="155"/>
      <c r="D312" s="104"/>
      <c r="E312" s="104"/>
      <c r="F312" s="104"/>
      <c r="G312" s="104"/>
      <c r="H312" s="104"/>
      <c r="I312" s="104"/>
      <c r="J312" s="104"/>
      <c r="K312" s="104"/>
      <c r="L312" s="104"/>
      <c r="M312" s="147"/>
      <c r="N312" s="104"/>
      <c r="O312" s="104"/>
      <c r="P312" s="104"/>
      <c r="Q312" s="104"/>
      <c r="R312" s="104"/>
      <c r="S312" s="104"/>
      <c r="T312" s="104"/>
      <c r="U312" s="104"/>
      <c r="V312" s="104"/>
      <c r="W312" s="104"/>
      <c r="X312" s="104"/>
      <c r="Y312" s="104"/>
      <c r="Z312" s="104"/>
      <c r="AA312" s="104"/>
      <c r="AB312" s="10"/>
      <c r="AC312" s="104"/>
      <c r="AD312" s="10"/>
      <c r="AE312" s="147"/>
      <c r="AF312" s="104"/>
      <c r="AG312" s="104"/>
      <c r="AH312" s="104"/>
      <c r="AI312" s="104"/>
      <c r="AJ312" s="104"/>
      <c r="AK312" s="104"/>
      <c r="AL312" s="104"/>
      <c r="AM312" s="104"/>
      <c r="AN312" s="104"/>
      <c r="AO312" s="104"/>
      <c r="AP312" s="104"/>
      <c r="AQ312" s="104"/>
      <c r="AR312" s="104"/>
      <c r="AS312" s="104"/>
      <c r="AT312" s="104"/>
      <c r="AU312" s="104"/>
      <c r="AV312" s="104"/>
      <c r="AW312" s="104"/>
      <c r="AX312" s="104"/>
      <c r="AY312" s="104"/>
      <c r="AZ312" s="104"/>
      <c r="BA312" s="104"/>
      <c r="BB312" s="104"/>
      <c r="BC312" s="104"/>
      <c r="BD312" s="104"/>
      <c r="BE312" s="104"/>
      <c r="BF312" s="104"/>
      <c r="BG312" s="104"/>
      <c r="BH312" s="104"/>
      <c r="BI312" s="104"/>
      <c r="BJ312" s="104"/>
      <c r="BK312" s="104"/>
      <c r="BL312" s="104"/>
      <c r="BM312" s="104"/>
      <c r="BN312" s="104"/>
      <c r="BO312" s="104"/>
      <c r="BP312" s="104"/>
      <c r="BQ312" s="104"/>
    </row>
    <row r="313" spans="2:69">
      <c r="B313" s="104"/>
      <c r="C313" s="155"/>
      <c r="D313" s="104"/>
      <c r="E313" s="104"/>
      <c r="F313" s="104"/>
      <c r="G313" s="104"/>
      <c r="H313" s="104"/>
      <c r="I313" s="104"/>
      <c r="J313" s="104"/>
      <c r="K313" s="104"/>
      <c r="L313" s="104"/>
      <c r="M313" s="147"/>
      <c r="N313" s="104"/>
      <c r="O313" s="104"/>
      <c r="P313" s="104"/>
      <c r="Q313" s="104"/>
      <c r="R313" s="104"/>
      <c r="S313" s="104"/>
      <c r="T313" s="104"/>
      <c r="U313" s="104"/>
      <c r="V313" s="104"/>
      <c r="W313" s="104"/>
      <c r="X313" s="104"/>
      <c r="Y313" s="104"/>
      <c r="Z313" s="104"/>
      <c r="AA313" s="104"/>
      <c r="AB313" s="10"/>
      <c r="AC313" s="104"/>
      <c r="AD313" s="10"/>
      <c r="AE313" s="147"/>
      <c r="AF313" s="104"/>
      <c r="AG313" s="104"/>
      <c r="AH313" s="104"/>
      <c r="AI313" s="104"/>
      <c r="AJ313" s="104"/>
      <c r="AK313" s="104"/>
      <c r="AL313" s="104"/>
      <c r="AM313" s="104"/>
      <c r="AN313" s="104"/>
      <c r="AO313" s="104"/>
      <c r="AP313" s="104"/>
      <c r="AQ313" s="104"/>
      <c r="AR313" s="104"/>
      <c r="AS313" s="104"/>
      <c r="AT313" s="104"/>
      <c r="AU313" s="104"/>
      <c r="AV313" s="104"/>
      <c r="AW313" s="104"/>
      <c r="AX313" s="104"/>
      <c r="AY313" s="104"/>
      <c r="AZ313" s="104"/>
      <c r="BA313" s="104"/>
      <c r="BB313" s="104"/>
      <c r="BC313" s="104"/>
      <c r="BD313" s="104"/>
      <c r="BE313" s="104"/>
      <c r="BF313" s="104"/>
      <c r="BG313" s="104"/>
      <c r="BH313" s="104"/>
      <c r="BI313" s="104"/>
      <c r="BJ313" s="104"/>
      <c r="BK313" s="104"/>
      <c r="BL313" s="104"/>
      <c r="BM313" s="104"/>
      <c r="BN313" s="104"/>
      <c r="BO313" s="104"/>
      <c r="BP313" s="104"/>
      <c r="BQ313" s="104"/>
    </row>
    <row r="314" spans="2:69">
      <c r="B314" s="104"/>
      <c r="C314" s="155"/>
      <c r="D314" s="104"/>
      <c r="E314" s="104"/>
      <c r="F314" s="104"/>
      <c r="G314" s="104"/>
      <c r="H314" s="104"/>
      <c r="I314" s="104"/>
      <c r="J314" s="104"/>
      <c r="K314" s="104"/>
      <c r="L314" s="104"/>
      <c r="M314" s="147"/>
      <c r="N314" s="104"/>
      <c r="O314" s="104"/>
      <c r="P314" s="104"/>
      <c r="Q314" s="104"/>
      <c r="R314" s="104"/>
      <c r="S314" s="104"/>
      <c r="T314" s="104"/>
      <c r="U314" s="104"/>
      <c r="V314" s="104"/>
      <c r="W314" s="104"/>
      <c r="X314" s="104"/>
      <c r="Y314" s="104"/>
      <c r="Z314" s="104"/>
      <c r="AA314" s="104"/>
      <c r="AB314" s="10"/>
      <c r="AC314" s="104"/>
      <c r="AD314" s="10"/>
      <c r="AE314" s="147"/>
      <c r="AF314" s="104"/>
      <c r="AG314" s="104"/>
      <c r="AH314" s="104"/>
      <c r="AI314" s="104"/>
      <c r="AJ314" s="104"/>
      <c r="AK314" s="104"/>
      <c r="AL314" s="104"/>
      <c r="AM314" s="104"/>
      <c r="AN314" s="104"/>
      <c r="AO314" s="104"/>
      <c r="AP314" s="104"/>
      <c r="AQ314" s="104"/>
      <c r="AR314" s="104"/>
      <c r="AS314" s="104"/>
      <c r="AT314" s="104"/>
      <c r="AU314" s="104"/>
      <c r="AV314" s="104"/>
      <c r="AW314" s="104"/>
      <c r="AX314" s="104"/>
      <c r="AY314" s="104"/>
      <c r="AZ314" s="104"/>
      <c r="BA314" s="104"/>
      <c r="BB314" s="104"/>
      <c r="BC314" s="104"/>
      <c r="BD314" s="104"/>
      <c r="BE314" s="104"/>
      <c r="BF314" s="104"/>
      <c r="BG314" s="104"/>
      <c r="BH314" s="104"/>
      <c r="BI314" s="104"/>
      <c r="BJ314" s="104"/>
      <c r="BK314" s="104"/>
      <c r="BL314" s="104"/>
      <c r="BM314" s="104"/>
      <c r="BN314" s="104"/>
      <c r="BO314" s="104"/>
      <c r="BP314" s="104"/>
      <c r="BQ314" s="104"/>
    </row>
    <row r="315" spans="2:69">
      <c r="B315" s="104"/>
      <c r="C315" s="155"/>
      <c r="D315" s="104"/>
      <c r="E315" s="104"/>
      <c r="F315" s="104"/>
      <c r="G315" s="104"/>
      <c r="H315" s="104"/>
      <c r="I315" s="104"/>
      <c r="J315" s="104"/>
      <c r="K315" s="104"/>
      <c r="L315" s="104"/>
      <c r="M315" s="147"/>
      <c r="N315" s="104"/>
      <c r="O315" s="104"/>
      <c r="P315" s="104"/>
      <c r="Q315" s="104"/>
      <c r="R315" s="104"/>
      <c r="S315" s="104"/>
      <c r="T315" s="104"/>
      <c r="U315" s="104"/>
      <c r="V315" s="104"/>
      <c r="W315" s="104"/>
      <c r="X315" s="104"/>
      <c r="Y315" s="104"/>
      <c r="Z315" s="104"/>
      <c r="AA315" s="104"/>
      <c r="AB315" s="10"/>
      <c r="AC315" s="104"/>
      <c r="AD315" s="10"/>
      <c r="AE315" s="147"/>
      <c r="AF315" s="104"/>
      <c r="AG315" s="104"/>
      <c r="AH315" s="104"/>
      <c r="AI315" s="104"/>
      <c r="AJ315" s="104"/>
      <c r="AK315" s="104"/>
      <c r="AL315" s="104"/>
      <c r="AM315" s="104"/>
      <c r="AN315" s="104"/>
      <c r="AO315" s="104"/>
      <c r="AP315" s="104"/>
      <c r="AQ315" s="104"/>
      <c r="AR315" s="104"/>
      <c r="AS315" s="104"/>
      <c r="AT315" s="104"/>
      <c r="AU315" s="104"/>
      <c r="AV315" s="104"/>
      <c r="AW315" s="104"/>
      <c r="AX315" s="104"/>
      <c r="AY315" s="104"/>
      <c r="AZ315" s="104"/>
      <c r="BA315" s="104"/>
      <c r="BB315" s="104"/>
      <c r="BC315" s="104"/>
      <c r="BD315" s="104"/>
      <c r="BE315" s="104"/>
      <c r="BF315" s="104"/>
      <c r="BG315" s="104"/>
      <c r="BH315" s="104"/>
      <c r="BI315" s="104"/>
      <c r="BJ315" s="104"/>
      <c r="BK315" s="104"/>
      <c r="BL315" s="104"/>
      <c r="BM315" s="104"/>
      <c r="BN315" s="104"/>
      <c r="BO315" s="104"/>
      <c r="BP315" s="104"/>
      <c r="BQ315" s="104"/>
    </row>
    <row r="316" spans="2:69">
      <c r="B316" s="104"/>
      <c r="C316" s="155"/>
      <c r="D316" s="104"/>
      <c r="E316" s="104"/>
      <c r="F316" s="104"/>
      <c r="G316" s="104"/>
      <c r="H316" s="104"/>
      <c r="I316" s="104"/>
      <c r="J316" s="104"/>
      <c r="K316" s="104"/>
      <c r="L316" s="104"/>
      <c r="M316" s="147"/>
      <c r="N316" s="104"/>
      <c r="O316" s="104"/>
      <c r="P316" s="104"/>
      <c r="Q316" s="104"/>
      <c r="R316" s="104"/>
      <c r="S316" s="104"/>
      <c r="T316" s="104"/>
      <c r="U316" s="104"/>
      <c r="V316" s="104"/>
      <c r="W316" s="104"/>
      <c r="X316" s="104"/>
      <c r="Y316" s="104"/>
      <c r="Z316" s="104"/>
      <c r="AA316" s="104"/>
      <c r="AB316" s="10"/>
      <c r="AC316" s="104"/>
      <c r="AD316" s="10"/>
      <c r="AE316" s="147"/>
      <c r="AF316" s="104"/>
      <c r="AG316" s="104"/>
      <c r="AH316" s="104"/>
      <c r="AI316" s="104"/>
      <c r="AJ316" s="104"/>
      <c r="AK316" s="104"/>
      <c r="AL316" s="104"/>
      <c r="AM316" s="104"/>
      <c r="AN316" s="104"/>
      <c r="AO316" s="104"/>
      <c r="AP316" s="104"/>
      <c r="AQ316" s="104"/>
      <c r="AR316" s="104"/>
      <c r="AS316" s="104"/>
      <c r="AT316" s="104"/>
      <c r="AU316" s="104"/>
      <c r="AV316" s="104"/>
      <c r="AW316" s="104"/>
      <c r="AX316" s="104"/>
      <c r="AY316" s="104"/>
      <c r="AZ316" s="104"/>
      <c r="BA316" s="104"/>
      <c r="BB316" s="104"/>
      <c r="BC316" s="104"/>
      <c r="BD316" s="104"/>
      <c r="BE316" s="104"/>
      <c r="BF316" s="104"/>
      <c r="BG316" s="104"/>
      <c r="BH316" s="104"/>
      <c r="BI316" s="104"/>
      <c r="BJ316" s="104"/>
      <c r="BK316" s="104"/>
      <c r="BL316" s="104"/>
      <c r="BM316" s="104"/>
      <c r="BN316" s="104"/>
      <c r="BO316" s="104"/>
      <c r="BP316" s="104"/>
      <c r="BQ316" s="104"/>
    </row>
    <row r="317" spans="2:69">
      <c r="B317" s="104"/>
      <c r="C317" s="155"/>
      <c r="D317" s="104"/>
      <c r="E317" s="104"/>
      <c r="F317" s="104"/>
      <c r="G317" s="104"/>
      <c r="H317" s="104"/>
      <c r="I317" s="104"/>
      <c r="J317" s="104"/>
      <c r="K317" s="104"/>
      <c r="L317" s="104"/>
      <c r="M317" s="147"/>
      <c r="N317" s="104"/>
      <c r="O317" s="104"/>
      <c r="P317" s="104"/>
      <c r="Q317" s="104"/>
      <c r="R317" s="104"/>
      <c r="S317" s="104"/>
      <c r="T317" s="104"/>
      <c r="U317" s="104"/>
      <c r="V317" s="104"/>
      <c r="W317" s="104"/>
      <c r="X317" s="104"/>
      <c r="Y317" s="104"/>
      <c r="Z317" s="104"/>
      <c r="AA317" s="104"/>
      <c r="AB317" s="10"/>
      <c r="AC317" s="104"/>
      <c r="AD317" s="10"/>
      <c r="AE317" s="147"/>
      <c r="AF317" s="104"/>
      <c r="AG317" s="104"/>
      <c r="AH317" s="104"/>
      <c r="AI317" s="104"/>
      <c r="AJ317" s="104"/>
      <c r="AK317" s="104"/>
      <c r="AL317" s="104"/>
      <c r="AM317" s="104"/>
      <c r="AN317" s="104"/>
      <c r="AO317" s="104"/>
      <c r="AP317" s="104"/>
      <c r="AQ317" s="104"/>
      <c r="AR317" s="104"/>
      <c r="AS317" s="104"/>
      <c r="AT317" s="104"/>
      <c r="AU317" s="104"/>
      <c r="AV317" s="104"/>
      <c r="AW317" s="104"/>
      <c r="AX317" s="104"/>
      <c r="AY317" s="104"/>
      <c r="AZ317" s="104"/>
      <c r="BA317" s="104"/>
      <c r="BB317" s="104"/>
      <c r="BC317" s="104"/>
      <c r="BD317" s="104"/>
      <c r="BE317" s="104"/>
      <c r="BF317" s="104"/>
      <c r="BG317" s="104"/>
      <c r="BH317" s="104"/>
      <c r="BI317" s="104"/>
      <c r="BJ317" s="104"/>
      <c r="BK317" s="104"/>
      <c r="BL317" s="104"/>
      <c r="BM317" s="104"/>
      <c r="BN317" s="104"/>
      <c r="BO317" s="104"/>
      <c r="BP317" s="104"/>
      <c r="BQ317" s="104"/>
    </row>
    <row r="318" spans="2:69">
      <c r="B318" s="104"/>
      <c r="C318" s="155"/>
      <c r="D318" s="104"/>
      <c r="E318" s="104"/>
      <c r="F318" s="104"/>
      <c r="G318" s="104"/>
      <c r="H318" s="104"/>
      <c r="I318" s="104"/>
      <c r="J318" s="104"/>
      <c r="K318" s="104"/>
      <c r="L318" s="104"/>
      <c r="M318" s="147"/>
      <c r="N318" s="104"/>
      <c r="O318" s="104"/>
      <c r="P318" s="104"/>
      <c r="Q318" s="104"/>
      <c r="R318" s="104"/>
      <c r="S318" s="104"/>
      <c r="T318" s="104"/>
      <c r="U318" s="104"/>
      <c r="V318" s="104"/>
      <c r="W318" s="104"/>
      <c r="X318" s="104"/>
      <c r="Y318" s="104"/>
      <c r="Z318" s="104"/>
      <c r="AA318" s="104"/>
      <c r="AB318" s="10"/>
      <c r="AC318" s="104"/>
      <c r="AD318" s="10"/>
      <c r="AE318" s="147"/>
      <c r="AF318" s="104"/>
      <c r="AG318" s="104"/>
      <c r="AH318" s="104"/>
      <c r="AI318" s="104"/>
      <c r="AJ318" s="104"/>
      <c r="AK318" s="104"/>
      <c r="AL318" s="104"/>
      <c r="AM318" s="104"/>
      <c r="AN318" s="104"/>
      <c r="AO318" s="104"/>
      <c r="AP318" s="104"/>
      <c r="AQ318" s="104"/>
      <c r="AR318" s="104"/>
      <c r="AS318" s="104"/>
      <c r="AT318" s="104"/>
      <c r="AU318" s="104"/>
      <c r="AV318" s="104"/>
      <c r="AW318" s="104"/>
      <c r="AX318" s="104"/>
      <c r="AY318" s="104"/>
      <c r="AZ318" s="104"/>
      <c r="BA318" s="104"/>
      <c r="BB318" s="104"/>
      <c r="BC318" s="104"/>
      <c r="BD318" s="104"/>
      <c r="BE318" s="104"/>
      <c r="BF318" s="104"/>
      <c r="BG318" s="104"/>
      <c r="BH318" s="104"/>
      <c r="BI318" s="104"/>
      <c r="BJ318" s="104"/>
      <c r="BK318" s="104"/>
      <c r="BL318" s="104"/>
      <c r="BM318" s="104"/>
      <c r="BN318" s="104"/>
      <c r="BO318" s="104"/>
      <c r="BP318" s="104"/>
      <c r="BQ318" s="104"/>
    </row>
    <row r="319" spans="2:69">
      <c r="B319" s="104"/>
      <c r="C319" s="155"/>
      <c r="D319" s="104"/>
      <c r="E319" s="104"/>
      <c r="F319" s="104"/>
      <c r="G319" s="104"/>
      <c r="H319" s="104"/>
      <c r="I319" s="104"/>
      <c r="J319" s="104"/>
      <c r="K319" s="104"/>
      <c r="L319" s="104"/>
      <c r="M319" s="147"/>
      <c r="N319" s="104"/>
      <c r="O319" s="104"/>
      <c r="P319" s="104"/>
      <c r="Q319" s="104"/>
      <c r="R319" s="104"/>
      <c r="S319" s="104"/>
      <c r="T319" s="104"/>
      <c r="U319" s="104"/>
      <c r="V319" s="104"/>
      <c r="W319" s="104"/>
      <c r="X319" s="104"/>
      <c r="Y319" s="104"/>
      <c r="Z319" s="104"/>
      <c r="AA319" s="104"/>
      <c r="AB319" s="10"/>
      <c r="AC319" s="104"/>
      <c r="AD319" s="10"/>
      <c r="AE319" s="147"/>
      <c r="AF319" s="104"/>
      <c r="AG319" s="104"/>
      <c r="AH319" s="104"/>
      <c r="AI319" s="104"/>
      <c r="AJ319" s="104"/>
      <c r="AK319" s="104"/>
      <c r="AL319" s="104"/>
      <c r="AM319" s="104"/>
      <c r="AN319" s="104"/>
      <c r="AO319" s="104"/>
      <c r="AP319" s="104"/>
      <c r="AQ319" s="104"/>
      <c r="AR319" s="104"/>
      <c r="AS319" s="104"/>
      <c r="AT319" s="104"/>
      <c r="AU319" s="104"/>
      <c r="AV319" s="104"/>
      <c r="AW319" s="104"/>
      <c r="AX319" s="104"/>
      <c r="AY319" s="104"/>
      <c r="AZ319" s="104"/>
      <c r="BA319" s="104"/>
      <c r="BB319" s="104"/>
      <c r="BC319" s="104"/>
      <c r="BD319" s="104"/>
      <c r="BE319" s="104"/>
      <c r="BF319" s="104"/>
      <c r="BG319" s="104"/>
      <c r="BH319" s="104"/>
      <c r="BI319" s="104"/>
      <c r="BJ319" s="104"/>
      <c r="BK319" s="104"/>
      <c r="BL319" s="104"/>
      <c r="BM319" s="104"/>
      <c r="BN319" s="104"/>
      <c r="BO319" s="104"/>
      <c r="BP319" s="104"/>
      <c r="BQ319" s="104"/>
    </row>
    <row r="320" spans="2:69">
      <c r="B320" s="104"/>
      <c r="C320" s="155"/>
      <c r="D320" s="104"/>
      <c r="E320" s="104"/>
      <c r="F320" s="104"/>
      <c r="G320" s="104"/>
      <c r="H320" s="104"/>
      <c r="I320" s="104"/>
      <c r="J320" s="104"/>
      <c r="K320" s="104"/>
      <c r="L320" s="104"/>
      <c r="M320" s="147"/>
      <c r="N320" s="104"/>
      <c r="O320" s="104"/>
      <c r="P320" s="104"/>
      <c r="Q320" s="104"/>
      <c r="R320" s="104"/>
      <c r="S320" s="104"/>
      <c r="T320" s="104"/>
      <c r="U320" s="104"/>
      <c r="V320" s="104"/>
      <c r="W320" s="104"/>
      <c r="X320" s="104"/>
      <c r="Y320" s="104"/>
      <c r="Z320" s="104"/>
      <c r="AA320" s="104"/>
      <c r="AB320" s="10"/>
      <c r="AC320" s="104"/>
      <c r="AD320" s="10"/>
      <c r="AE320" s="147"/>
      <c r="AF320" s="104"/>
      <c r="AG320" s="104"/>
      <c r="AH320" s="104"/>
      <c r="AI320" s="104"/>
      <c r="AJ320" s="104"/>
      <c r="AK320" s="104"/>
      <c r="AL320" s="104"/>
      <c r="AM320" s="104"/>
      <c r="AN320" s="104"/>
      <c r="AO320" s="104"/>
      <c r="AP320" s="104"/>
      <c r="AQ320" s="104"/>
      <c r="AR320" s="104"/>
      <c r="AS320" s="104"/>
      <c r="AT320" s="104"/>
      <c r="AU320" s="104"/>
      <c r="AV320" s="104"/>
      <c r="AW320" s="104"/>
      <c r="AX320" s="104"/>
      <c r="AY320" s="104"/>
      <c r="AZ320" s="104"/>
      <c r="BA320" s="104"/>
      <c r="BB320" s="104"/>
      <c r="BC320" s="104"/>
      <c r="BD320" s="104"/>
      <c r="BE320" s="104"/>
      <c r="BF320" s="104"/>
      <c r="BG320" s="104"/>
      <c r="BH320" s="104"/>
      <c r="BI320" s="104"/>
      <c r="BJ320" s="104"/>
      <c r="BK320" s="104"/>
      <c r="BL320" s="104"/>
      <c r="BM320" s="104"/>
      <c r="BN320" s="104"/>
      <c r="BO320" s="104"/>
      <c r="BP320" s="104"/>
      <c r="BQ320" s="104"/>
    </row>
    <row r="321" spans="2:69">
      <c r="B321" s="104"/>
      <c r="C321" s="155"/>
      <c r="D321" s="104"/>
      <c r="E321" s="104"/>
      <c r="F321" s="104"/>
      <c r="G321" s="104"/>
      <c r="H321" s="104"/>
      <c r="I321" s="104"/>
      <c r="J321" s="104"/>
      <c r="K321" s="104"/>
      <c r="L321" s="104"/>
      <c r="M321" s="147"/>
      <c r="N321" s="104"/>
      <c r="O321" s="104"/>
      <c r="P321" s="104"/>
      <c r="Q321" s="104"/>
      <c r="R321" s="104"/>
      <c r="S321" s="104"/>
      <c r="T321" s="104"/>
      <c r="U321" s="104"/>
      <c r="V321" s="104"/>
      <c r="W321" s="104"/>
      <c r="X321" s="104"/>
      <c r="Y321" s="104"/>
      <c r="Z321" s="104"/>
      <c r="AA321" s="104"/>
      <c r="AB321" s="10"/>
      <c r="AC321" s="104"/>
      <c r="AD321" s="10"/>
      <c r="AE321" s="147"/>
      <c r="AF321" s="104"/>
      <c r="AG321" s="104"/>
      <c r="AH321" s="104"/>
      <c r="AI321" s="104"/>
      <c r="AJ321" s="104"/>
      <c r="AK321" s="104"/>
      <c r="AL321" s="104"/>
      <c r="AM321" s="104"/>
      <c r="AN321" s="104"/>
      <c r="AO321" s="104"/>
      <c r="AP321" s="104"/>
      <c r="AQ321" s="104"/>
      <c r="AR321" s="104"/>
      <c r="AS321" s="104"/>
      <c r="AT321" s="104"/>
      <c r="AU321" s="104"/>
      <c r="AV321" s="104"/>
      <c r="AW321" s="104"/>
      <c r="AX321" s="104"/>
      <c r="AY321" s="104"/>
      <c r="AZ321" s="104"/>
      <c r="BA321" s="104"/>
      <c r="BB321" s="104"/>
      <c r="BC321" s="104"/>
      <c r="BD321" s="104"/>
      <c r="BE321" s="104"/>
      <c r="BF321" s="104"/>
      <c r="BG321" s="104"/>
      <c r="BH321" s="104"/>
      <c r="BI321" s="104"/>
      <c r="BJ321" s="104"/>
      <c r="BK321" s="104"/>
      <c r="BL321" s="104"/>
      <c r="BM321" s="104"/>
      <c r="BN321" s="104"/>
      <c r="BO321" s="104"/>
      <c r="BP321" s="104"/>
      <c r="BQ321" s="104"/>
    </row>
    <row r="322" spans="2:69">
      <c r="B322" s="104"/>
      <c r="C322" s="155"/>
      <c r="D322" s="104"/>
      <c r="E322" s="104"/>
      <c r="F322" s="104"/>
      <c r="G322" s="104"/>
      <c r="H322" s="104"/>
      <c r="I322" s="104"/>
      <c r="J322" s="104"/>
      <c r="K322" s="104"/>
      <c r="L322" s="104"/>
      <c r="M322" s="147"/>
      <c r="N322" s="104"/>
      <c r="O322" s="104"/>
      <c r="P322" s="104"/>
      <c r="Q322" s="104"/>
      <c r="R322" s="104"/>
      <c r="S322" s="104"/>
      <c r="T322" s="104"/>
      <c r="U322" s="104"/>
      <c r="V322" s="104"/>
      <c r="W322" s="104"/>
      <c r="X322" s="104"/>
      <c r="Y322" s="104"/>
      <c r="Z322" s="104"/>
      <c r="AA322" s="104"/>
      <c r="AB322" s="10"/>
      <c r="AC322" s="104"/>
      <c r="AD322" s="10"/>
      <c r="AE322" s="147"/>
      <c r="AF322" s="104"/>
      <c r="AG322" s="104"/>
      <c r="AH322" s="104"/>
      <c r="AI322" s="104"/>
      <c r="AJ322" s="104"/>
      <c r="AK322" s="104"/>
      <c r="AL322" s="104"/>
      <c r="AM322" s="104"/>
      <c r="AN322" s="104"/>
      <c r="AO322" s="104"/>
      <c r="AP322" s="104"/>
      <c r="AQ322" s="104"/>
      <c r="AR322" s="104"/>
      <c r="AS322" s="104"/>
      <c r="AT322" s="104"/>
      <c r="AU322" s="104"/>
      <c r="AV322" s="104"/>
      <c r="AW322" s="104"/>
      <c r="AX322" s="104"/>
      <c r="AY322" s="104"/>
      <c r="AZ322" s="104"/>
      <c r="BA322" s="104"/>
      <c r="BB322" s="104"/>
      <c r="BC322" s="104"/>
      <c r="BD322" s="104"/>
      <c r="BE322" s="104"/>
      <c r="BF322" s="104"/>
      <c r="BG322" s="104"/>
      <c r="BH322" s="104"/>
      <c r="BI322" s="104"/>
      <c r="BJ322" s="104"/>
      <c r="BK322" s="104"/>
      <c r="BL322" s="104"/>
      <c r="BM322" s="104"/>
      <c r="BN322" s="104"/>
      <c r="BO322" s="104"/>
      <c r="BP322" s="104"/>
      <c r="BQ322" s="104"/>
    </row>
    <row r="323" spans="2:69">
      <c r="B323" s="104"/>
      <c r="C323" s="155"/>
      <c r="D323" s="104"/>
      <c r="E323" s="104"/>
      <c r="F323" s="104"/>
      <c r="G323" s="104"/>
      <c r="H323" s="104"/>
      <c r="I323" s="104"/>
      <c r="J323" s="104"/>
      <c r="K323" s="104"/>
      <c r="L323" s="104"/>
      <c r="M323" s="147"/>
      <c r="N323" s="104"/>
      <c r="O323" s="104"/>
      <c r="P323" s="104"/>
      <c r="Q323" s="104"/>
      <c r="R323" s="104"/>
      <c r="S323" s="104"/>
      <c r="T323" s="104"/>
      <c r="U323" s="104"/>
      <c r="V323" s="104"/>
      <c r="W323" s="104"/>
      <c r="X323" s="104"/>
      <c r="Y323" s="104"/>
      <c r="Z323" s="104"/>
      <c r="AA323" s="104"/>
      <c r="AB323" s="10"/>
      <c r="AC323" s="104"/>
      <c r="AD323" s="10"/>
      <c r="AE323" s="147"/>
      <c r="AF323" s="104"/>
      <c r="AG323" s="104"/>
      <c r="AH323" s="104"/>
      <c r="AI323" s="104"/>
      <c r="AJ323" s="104"/>
      <c r="AK323" s="104"/>
      <c r="AL323" s="104"/>
      <c r="AM323" s="104"/>
      <c r="AN323" s="104"/>
      <c r="AO323" s="104"/>
      <c r="AP323" s="104"/>
      <c r="AQ323" s="104"/>
      <c r="AR323" s="104"/>
      <c r="AS323" s="104"/>
      <c r="AT323" s="104"/>
      <c r="AU323" s="104"/>
      <c r="AV323" s="104"/>
      <c r="AW323" s="104"/>
      <c r="AX323" s="104"/>
      <c r="AY323" s="104"/>
      <c r="AZ323" s="104"/>
      <c r="BA323" s="104"/>
      <c r="BB323" s="104"/>
      <c r="BC323" s="104"/>
      <c r="BD323" s="104"/>
      <c r="BE323" s="104"/>
      <c r="BF323" s="104"/>
      <c r="BG323" s="104"/>
      <c r="BH323" s="104"/>
      <c r="BI323" s="104"/>
      <c r="BJ323" s="104"/>
      <c r="BK323" s="104"/>
      <c r="BL323" s="104"/>
      <c r="BM323" s="104"/>
      <c r="BN323" s="104"/>
      <c r="BO323" s="104"/>
      <c r="BP323" s="104"/>
      <c r="BQ323" s="104"/>
    </row>
    <row r="324" spans="2:69">
      <c r="B324" s="104"/>
      <c r="C324" s="155"/>
      <c r="D324" s="104"/>
      <c r="E324" s="104"/>
      <c r="F324" s="104"/>
      <c r="G324" s="104"/>
      <c r="H324" s="104"/>
      <c r="I324" s="104"/>
      <c r="J324" s="104"/>
      <c r="K324" s="104"/>
      <c r="L324" s="104"/>
      <c r="M324" s="147"/>
      <c r="N324" s="104"/>
      <c r="O324" s="104"/>
      <c r="P324" s="104"/>
      <c r="Q324" s="104"/>
      <c r="R324" s="104"/>
      <c r="S324" s="104"/>
      <c r="T324" s="104"/>
      <c r="U324" s="104"/>
      <c r="V324" s="104"/>
      <c r="W324" s="104"/>
      <c r="X324" s="104"/>
      <c r="Y324" s="104"/>
      <c r="Z324" s="104"/>
      <c r="AA324" s="104"/>
      <c r="AB324" s="10"/>
      <c r="AC324" s="104"/>
      <c r="AD324" s="10"/>
      <c r="AE324" s="147"/>
      <c r="AF324" s="104"/>
      <c r="AG324" s="104"/>
      <c r="AH324" s="104"/>
      <c r="AI324" s="104"/>
      <c r="AJ324" s="104"/>
      <c r="AK324" s="104"/>
      <c r="AL324" s="104"/>
      <c r="AM324" s="104"/>
      <c r="AN324" s="104"/>
      <c r="AO324" s="104"/>
      <c r="AP324" s="104"/>
      <c r="AQ324" s="104"/>
      <c r="AR324" s="104"/>
      <c r="AS324" s="104"/>
      <c r="AT324" s="104"/>
      <c r="AU324" s="104"/>
      <c r="AV324" s="104"/>
      <c r="AW324" s="104"/>
      <c r="AX324" s="104"/>
      <c r="AY324" s="104"/>
      <c r="AZ324" s="104"/>
      <c r="BA324" s="104"/>
      <c r="BB324" s="104"/>
      <c r="BC324" s="104"/>
      <c r="BD324" s="104"/>
      <c r="BE324" s="104"/>
      <c r="BF324" s="104"/>
      <c r="BG324" s="104"/>
      <c r="BH324" s="104"/>
      <c r="BI324" s="104"/>
      <c r="BJ324" s="104"/>
      <c r="BK324" s="104"/>
      <c r="BL324" s="104"/>
      <c r="BM324" s="104"/>
      <c r="BN324" s="104"/>
      <c r="BO324" s="104"/>
      <c r="BP324" s="104"/>
      <c r="BQ324" s="104"/>
    </row>
    <row r="325" spans="2:69">
      <c r="B325" s="104"/>
      <c r="C325" s="155"/>
      <c r="D325" s="104"/>
      <c r="E325" s="104"/>
      <c r="F325" s="104"/>
      <c r="G325" s="104"/>
      <c r="H325" s="104"/>
      <c r="I325" s="104"/>
      <c r="J325" s="104"/>
      <c r="K325" s="104"/>
      <c r="L325" s="104"/>
      <c r="M325" s="147"/>
      <c r="N325" s="104"/>
      <c r="O325" s="104"/>
      <c r="P325" s="104"/>
      <c r="Q325" s="104"/>
      <c r="R325" s="104"/>
      <c r="S325" s="104"/>
      <c r="T325" s="104"/>
      <c r="U325" s="104"/>
      <c r="V325" s="104"/>
      <c r="W325" s="104"/>
      <c r="X325" s="104"/>
      <c r="Y325" s="104"/>
      <c r="Z325" s="104"/>
      <c r="AA325" s="104"/>
      <c r="AB325" s="10"/>
      <c r="AC325" s="104"/>
      <c r="AD325" s="10"/>
      <c r="AE325" s="147"/>
      <c r="AF325" s="104"/>
      <c r="AG325" s="104"/>
      <c r="AH325" s="104"/>
      <c r="AI325" s="104"/>
      <c r="AJ325" s="104"/>
      <c r="AK325" s="104"/>
      <c r="AL325" s="104"/>
      <c r="AM325" s="104"/>
      <c r="AN325" s="104"/>
      <c r="AO325" s="104"/>
      <c r="AP325" s="104"/>
      <c r="AQ325" s="104"/>
      <c r="AR325" s="104"/>
      <c r="AS325" s="104"/>
      <c r="AT325" s="104"/>
      <c r="AU325" s="104"/>
      <c r="AV325" s="104"/>
      <c r="AW325" s="104"/>
      <c r="AX325" s="104"/>
      <c r="AY325" s="104"/>
      <c r="AZ325" s="104"/>
      <c r="BA325" s="104"/>
      <c r="BB325" s="104"/>
      <c r="BC325" s="104"/>
      <c r="BD325" s="104"/>
      <c r="BE325" s="104"/>
      <c r="BF325" s="104"/>
      <c r="BG325" s="104"/>
      <c r="BH325" s="104"/>
      <c r="BI325" s="104"/>
      <c r="BJ325" s="104"/>
      <c r="BK325" s="104"/>
      <c r="BL325" s="104"/>
      <c r="BM325" s="104"/>
      <c r="BN325" s="104"/>
      <c r="BO325" s="104"/>
      <c r="BP325" s="104"/>
      <c r="BQ325" s="104"/>
    </row>
  </sheetData>
  <sheetProtection password="ED67" sheet="1" objects="1" scenarios="1" selectLockedCells="1"/>
  <dataConsolidate/>
  <customSheetViews>
    <customSheetView guid="{60F2E9B3-473C-4B94-90AC-2B30E7B669F7}" scale="85" zeroValues="0" hiddenColumns="1">
      <selection activeCell="R5" sqref="R5"/>
      <pageMargins left="0.7" right="0.7" top="0.75" bottom="0.75" header="0.3" footer="0.3"/>
      <pageSetup paperSize="9" orientation="portrait" horizontalDpi="1200" verticalDpi="1200" r:id="rId1"/>
    </customSheetView>
  </customSheetViews>
  <mergeCells count="11">
    <mergeCell ref="P3:Q3"/>
    <mergeCell ref="C3:D3"/>
    <mergeCell ref="E3:F3"/>
    <mergeCell ref="G3:H3"/>
    <mergeCell ref="I3:J3"/>
    <mergeCell ref="K3:L3"/>
    <mergeCell ref="R3:S3"/>
    <mergeCell ref="T3:U3"/>
    <mergeCell ref="V3:W3"/>
    <mergeCell ref="X3:Y3"/>
    <mergeCell ref="Z3:AA3"/>
  </mergeCells>
  <conditionalFormatting sqref="C5:D5">
    <cfRule type="cellIs" dxfId="2983" priority="1192" operator="equal">
      <formula>0</formula>
    </cfRule>
  </conditionalFormatting>
  <conditionalFormatting sqref="B5">
    <cfRule type="expression" dxfId="2982" priority="1191">
      <formula>C5=0</formula>
    </cfRule>
  </conditionalFormatting>
  <conditionalFormatting sqref="G5">
    <cfRule type="expression" dxfId="2981" priority="1190">
      <formula>G5&lt;H5/2</formula>
    </cfRule>
  </conditionalFormatting>
  <conditionalFormatting sqref="I5">
    <cfRule type="expression" dxfId="2980" priority="1189">
      <formula>I5&lt;J5/2</formula>
    </cfRule>
  </conditionalFormatting>
  <conditionalFormatting sqref="E5:E11">
    <cfRule type="expression" dxfId="2979" priority="1188">
      <formula>E5&lt;F5/2</formula>
    </cfRule>
  </conditionalFormatting>
  <conditionalFormatting sqref="P5">
    <cfRule type="expression" dxfId="2978" priority="1187">
      <formula>P5&lt;Q5/2</formula>
    </cfRule>
  </conditionalFormatting>
  <conditionalFormatting sqref="R5">
    <cfRule type="expression" dxfId="2977" priority="1186">
      <formula>R5&lt;S5/2</formula>
    </cfRule>
  </conditionalFormatting>
  <conditionalFormatting sqref="T5">
    <cfRule type="expression" dxfId="2976" priority="1185">
      <formula>T5&lt;U5/2</formula>
    </cfRule>
  </conditionalFormatting>
  <conditionalFormatting sqref="V5">
    <cfRule type="expression" dxfId="2975" priority="1184">
      <formula>V5&lt;W5/2</formula>
    </cfRule>
  </conditionalFormatting>
  <conditionalFormatting sqref="X5">
    <cfRule type="expression" dxfId="2974" priority="1183">
      <formula>X5&lt;Y5/2</formula>
    </cfRule>
  </conditionalFormatting>
  <conditionalFormatting sqref="C6:D6">
    <cfRule type="cellIs" dxfId="2973" priority="1182" operator="equal">
      <formula>0</formula>
    </cfRule>
  </conditionalFormatting>
  <conditionalFormatting sqref="B6">
    <cfRule type="expression" dxfId="2972" priority="1181">
      <formula>C6=0</formula>
    </cfRule>
  </conditionalFormatting>
  <conditionalFormatting sqref="G6">
    <cfRule type="expression" dxfId="2971" priority="1180">
      <formula>G6&lt;H6/2</formula>
    </cfRule>
  </conditionalFormatting>
  <conditionalFormatting sqref="I6">
    <cfRule type="expression" dxfId="2970" priority="1179">
      <formula>I6&lt;J6/2</formula>
    </cfRule>
  </conditionalFormatting>
  <conditionalFormatting sqref="E6">
    <cfRule type="expression" dxfId="2969" priority="1178">
      <formula>E6&lt;F6/2</formula>
    </cfRule>
  </conditionalFormatting>
  <conditionalFormatting sqref="P6">
    <cfRule type="expression" dxfId="2968" priority="1177">
      <formula>P6&lt;Q6/2</formula>
    </cfRule>
  </conditionalFormatting>
  <conditionalFormatting sqref="R6">
    <cfRule type="expression" dxfId="2967" priority="1176">
      <formula>R6&lt;S6/2</formula>
    </cfRule>
  </conditionalFormatting>
  <conditionalFormatting sqref="T6">
    <cfRule type="expression" dxfId="2966" priority="1175">
      <formula>T6&lt;U6/2</formula>
    </cfRule>
  </conditionalFormatting>
  <conditionalFormatting sqref="V6">
    <cfRule type="expression" dxfId="2965" priority="1174">
      <formula>V6&lt;W6/2</formula>
    </cfRule>
  </conditionalFormatting>
  <conditionalFormatting sqref="X6">
    <cfRule type="expression" dxfId="2964" priority="1173">
      <formula>X6&lt;Y6/2</formula>
    </cfRule>
  </conditionalFormatting>
  <conditionalFormatting sqref="C7:D7">
    <cfRule type="cellIs" dxfId="2963" priority="1172" operator="equal">
      <formula>0</formula>
    </cfRule>
  </conditionalFormatting>
  <conditionalFormatting sqref="B7">
    <cfRule type="expression" dxfId="2962" priority="1171">
      <formula>C7=0</formula>
    </cfRule>
  </conditionalFormatting>
  <conditionalFormatting sqref="G7">
    <cfRule type="expression" dxfId="2961" priority="1170">
      <formula>G7&lt;H7/2</formula>
    </cfRule>
  </conditionalFormatting>
  <conditionalFormatting sqref="I7">
    <cfRule type="expression" dxfId="2960" priority="1169">
      <formula>I7&lt;J7/2</formula>
    </cfRule>
  </conditionalFormatting>
  <conditionalFormatting sqref="E7">
    <cfRule type="expression" dxfId="2959" priority="1168">
      <formula>E7&lt;F7/2</formula>
    </cfRule>
  </conditionalFormatting>
  <conditionalFormatting sqref="P7">
    <cfRule type="expression" dxfId="2958" priority="1167">
      <formula>P7&lt;Q7/2</formula>
    </cfRule>
  </conditionalFormatting>
  <conditionalFormatting sqref="R7">
    <cfRule type="expression" dxfId="2957" priority="1166">
      <formula>R7&lt;S7/2</formula>
    </cfRule>
  </conditionalFormatting>
  <conditionalFormatting sqref="T7">
    <cfRule type="expression" dxfId="2956" priority="1165">
      <formula>T7&lt;U7/2</formula>
    </cfRule>
  </conditionalFormatting>
  <conditionalFormatting sqref="V7">
    <cfRule type="expression" dxfId="2955" priority="1164">
      <formula>V7&lt;W7/2</formula>
    </cfRule>
  </conditionalFormatting>
  <conditionalFormatting sqref="X7">
    <cfRule type="expression" dxfId="2954" priority="1163">
      <formula>X7&lt;Y7/2</formula>
    </cfRule>
  </conditionalFormatting>
  <conditionalFormatting sqref="C8:D8">
    <cfRule type="cellIs" dxfId="2953" priority="1162" operator="equal">
      <formula>0</formula>
    </cfRule>
  </conditionalFormatting>
  <conditionalFormatting sqref="B8">
    <cfRule type="expression" dxfId="2952" priority="1161">
      <formula>C8=0</formula>
    </cfRule>
  </conditionalFormatting>
  <conditionalFormatting sqref="G8">
    <cfRule type="expression" dxfId="2951" priority="1160">
      <formula>G8&lt;H8/2</formula>
    </cfRule>
  </conditionalFormatting>
  <conditionalFormatting sqref="I8">
    <cfRule type="expression" dxfId="2950" priority="1159">
      <formula>I8&lt;J8/2</formula>
    </cfRule>
  </conditionalFormatting>
  <conditionalFormatting sqref="E8">
    <cfRule type="expression" dxfId="2949" priority="1158">
      <formula>E8&lt;F8/2</formula>
    </cfRule>
  </conditionalFormatting>
  <conditionalFormatting sqref="P8">
    <cfRule type="expression" dxfId="2948" priority="1157">
      <formula>P8&lt;Q8/2</formula>
    </cfRule>
  </conditionalFormatting>
  <conditionalFormatting sqref="R8">
    <cfRule type="expression" dxfId="2947" priority="1156">
      <formula>R8&lt;S8/2</formula>
    </cfRule>
  </conditionalFormatting>
  <conditionalFormatting sqref="T8">
    <cfRule type="expression" dxfId="2946" priority="1155">
      <formula>T8&lt;U8/2</formula>
    </cfRule>
  </conditionalFormatting>
  <conditionalFormatting sqref="V8">
    <cfRule type="expression" dxfId="2945" priority="1154">
      <formula>V8&lt;W8/2</formula>
    </cfRule>
  </conditionalFormatting>
  <conditionalFormatting sqref="X8">
    <cfRule type="expression" dxfId="2944" priority="1153">
      <formula>X8&lt;Y8/2</formula>
    </cfRule>
  </conditionalFormatting>
  <conditionalFormatting sqref="C9:D9">
    <cfRule type="cellIs" dxfId="2943" priority="1152" operator="equal">
      <formula>0</formula>
    </cfRule>
  </conditionalFormatting>
  <conditionalFormatting sqref="B9">
    <cfRule type="expression" dxfId="2942" priority="1151">
      <formula>C9=0</formula>
    </cfRule>
  </conditionalFormatting>
  <conditionalFormatting sqref="G9">
    <cfRule type="expression" dxfId="2941" priority="1150">
      <formula>G9&lt;H9/2</formula>
    </cfRule>
  </conditionalFormatting>
  <conditionalFormatting sqref="I9">
    <cfRule type="expression" dxfId="2940" priority="1149">
      <formula>I9&lt;J9/2</formula>
    </cfRule>
  </conditionalFormatting>
  <conditionalFormatting sqref="E9">
    <cfRule type="expression" dxfId="2939" priority="1148">
      <formula>E9&lt;F9/2</formula>
    </cfRule>
  </conditionalFormatting>
  <conditionalFormatting sqref="P9">
    <cfRule type="expression" dxfId="2938" priority="1147">
      <formula>P9&lt;Q9/2</formula>
    </cfRule>
  </conditionalFormatting>
  <conditionalFormatting sqref="R9">
    <cfRule type="expression" dxfId="2937" priority="1146">
      <formula>R9&lt;S9/2</formula>
    </cfRule>
  </conditionalFormatting>
  <conditionalFormatting sqref="T9">
    <cfRule type="expression" dxfId="2936" priority="1145">
      <formula>T9&lt;U9/2</formula>
    </cfRule>
  </conditionalFormatting>
  <conditionalFormatting sqref="V9">
    <cfRule type="expression" dxfId="2935" priority="1144">
      <formula>V9&lt;W9/2</formula>
    </cfRule>
  </conditionalFormatting>
  <conditionalFormatting sqref="X9">
    <cfRule type="expression" dxfId="2934" priority="1143">
      <formula>X9&lt;Y9/2</formula>
    </cfRule>
  </conditionalFormatting>
  <conditionalFormatting sqref="C10:D10">
    <cfRule type="cellIs" dxfId="2933" priority="1142" operator="equal">
      <formula>0</formula>
    </cfRule>
  </conditionalFormatting>
  <conditionalFormatting sqref="B10">
    <cfRule type="expression" dxfId="2932" priority="1141">
      <formula>C10=0</formula>
    </cfRule>
  </conditionalFormatting>
  <conditionalFormatting sqref="G10">
    <cfRule type="expression" dxfId="2931" priority="1140">
      <formula>G10&lt;H10/2</formula>
    </cfRule>
  </conditionalFormatting>
  <conditionalFormatting sqref="I10">
    <cfRule type="expression" dxfId="2930" priority="1139">
      <formula>I10&lt;J10/2</formula>
    </cfRule>
  </conditionalFormatting>
  <conditionalFormatting sqref="E10">
    <cfRule type="expression" dxfId="2929" priority="1138">
      <formula>E10&lt;F10/2</formula>
    </cfRule>
  </conditionalFormatting>
  <conditionalFormatting sqref="P10">
    <cfRule type="expression" dxfId="2928" priority="1137">
      <formula>P10&lt;Q10/2</formula>
    </cfRule>
  </conditionalFormatting>
  <conditionalFormatting sqref="R10">
    <cfRule type="expression" dxfId="2927" priority="1136">
      <formula>R10&lt;S10/2</formula>
    </cfRule>
  </conditionalFormatting>
  <conditionalFormatting sqref="T10">
    <cfRule type="expression" dxfId="2926" priority="1135">
      <formula>T10&lt;U10/2</formula>
    </cfRule>
  </conditionalFormatting>
  <conditionalFormatting sqref="V10">
    <cfRule type="expression" dxfId="2925" priority="1134">
      <formula>V10&lt;W10/2</formula>
    </cfRule>
  </conditionalFormatting>
  <conditionalFormatting sqref="X10">
    <cfRule type="expression" dxfId="2924" priority="1133">
      <formula>X10&lt;Y10/2</formula>
    </cfRule>
  </conditionalFormatting>
  <conditionalFormatting sqref="C11:D11">
    <cfRule type="cellIs" dxfId="2923" priority="1132" operator="equal">
      <formula>0</formula>
    </cfRule>
  </conditionalFormatting>
  <conditionalFormatting sqref="B11">
    <cfRule type="expression" dxfId="2922" priority="1131">
      <formula>C11=0</formula>
    </cfRule>
  </conditionalFormatting>
  <conditionalFormatting sqref="G11">
    <cfRule type="expression" dxfId="2921" priority="1130">
      <formula>G11&lt;H11/2</formula>
    </cfRule>
  </conditionalFormatting>
  <conditionalFormatting sqref="I11">
    <cfRule type="expression" dxfId="2920" priority="1129">
      <formula>I11&lt;J11/2</formula>
    </cfRule>
  </conditionalFormatting>
  <conditionalFormatting sqref="E11">
    <cfRule type="expression" dxfId="2919" priority="1128">
      <formula>E11&lt;F11/2</formula>
    </cfRule>
  </conditionalFormatting>
  <conditionalFormatting sqref="P11">
    <cfRule type="expression" dxfId="2918" priority="1127">
      <formula>P11&lt;Q11/2</formula>
    </cfRule>
  </conditionalFormatting>
  <conditionalFormatting sqref="R11">
    <cfRule type="expression" dxfId="2917" priority="1126">
      <formula>R11&lt;S11/2</formula>
    </cfRule>
  </conditionalFormatting>
  <conditionalFormatting sqref="T11">
    <cfRule type="expression" dxfId="2916" priority="1125">
      <formula>T11&lt;U11/2</formula>
    </cfRule>
  </conditionalFormatting>
  <conditionalFormatting sqref="V11">
    <cfRule type="expression" dxfId="2915" priority="1124">
      <formula>V11&lt;W11/2</formula>
    </cfRule>
  </conditionalFormatting>
  <conditionalFormatting sqref="X11">
    <cfRule type="expression" dxfId="2914" priority="1123">
      <formula>X11&lt;Y11/2</formula>
    </cfRule>
  </conditionalFormatting>
  <conditionalFormatting sqref="C12:D12">
    <cfRule type="cellIs" dxfId="2913" priority="1122" operator="equal">
      <formula>0</formula>
    </cfRule>
  </conditionalFormatting>
  <conditionalFormatting sqref="B12">
    <cfRule type="expression" dxfId="2912" priority="1121">
      <formula>C12=0</formula>
    </cfRule>
  </conditionalFormatting>
  <conditionalFormatting sqref="G12">
    <cfRule type="expression" dxfId="2911" priority="1120">
      <formula>G12&lt;H12/2</formula>
    </cfRule>
  </conditionalFormatting>
  <conditionalFormatting sqref="I12">
    <cfRule type="expression" dxfId="2910" priority="1119">
      <formula>I12&lt;J12/2</formula>
    </cfRule>
  </conditionalFormatting>
  <conditionalFormatting sqref="E12">
    <cfRule type="expression" dxfId="2909" priority="1118">
      <formula>E12&lt;F12/2</formula>
    </cfRule>
  </conditionalFormatting>
  <conditionalFormatting sqref="P12">
    <cfRule type="expression" dxfId="2908" priority="1117">
      <formula>P12&lt;Q12/2</formula>
    </cfRule>
  </conditionalFormatting>
  <conditionalFormatting sqref="R12">
    <cfRule type="expression" dxfId="2907" priority="1116">
      <formula>R12&lt;S12/2</formula>
    </cfRule>
  </conditionalFormatting>
  <conditionalFormatting sqref="T12">
    <cfRule type="expression" dxfId="2906" priority="1115">
      <formula>T12&lt;U12/2</formula>
    </cfRule>
  </conditionalFormatting>
  <conditionalFormatting sqref="V12">
    <cfRule type="expression" dxfId="2905" priority="1114">
      <formula>V12&lt;W12/2</formula>
    </cfRule>
  </conditionalFormatting>
  <conditionalFormatting sqref="X12">
    <cfRule type="expression" dxfId="2904" priority="1113">
      <formula>X12&lt;Y12/2</formula>
    </cfRule>
  </conditionalFormatting>
  <conditionalFormatting sqref="C13:D13">
    <cfRule type="cellIs" dxfId="2903" priority="1112" operator="equal">
      <formula>0</formula>
    </cfRule>
  </conditionalFormatting>
  <conditionalFormatting sqref="B13">
    <cfRule type="expression" dxfId="2902" priority="1111">
      <formula>C13=0</formula>
    </cfRule>
  </conditionalFormatting>
  <conditionalFormatting sqref="G13">
    <cfRule type="expression" dxfId="2901" priority="1110">
      <formula>G13&lt;H13/2</formula>
    </cfRule>
  </conditionalFormatting>
  <conditionalFormatting sqref="I13">
    <cfRule type="expression" dxfId="2900" priority="1109">
      <formula>I13&lt;J13/2</formula>
    </cfRule>
  </conditionalFormatting>
  <conditionalFormatting sqref="E13">
    <cfRule type="expression" dxfId="2899" priority="1108">
      <formula>E13&lt;F13/2</formula>
    </cfRule>
  </conditionalFormatting>
  <conditionalFormatting sqref="P13">
    <cfRule type="expression" dxfId="2898" priority="1107">
      <formula>P13&lt;Q13/2</formula>
    </cfRule>
  </conditionalFormatting>
  <conditionalFormatting sqref="R13">
    <cfRule type="expression" dxfId="2897" priority="1106">
      <formula>R13&lt;S13/2</formula>
    </cfRule>
  </conditionalFormatting>
  <conditionalFormatting sqref="T13">
    <cfRule type="expression" dxfId="2896" priority="1105">
      <formula>T13&lt;U13/2</formula>
    </cfRule>
  </conditionalFormatting>
  <conditionalFormatting sqref="V13">
    <cfRule type="expression" dxfId="2895" priority="1104">
      <formula>V13&lt;W13/2</formula>
    </cfRule>
  </conditionalFormatting>
  <conditionalFormatting sqref="X13">
    <cfRule type="expression" dxfId="2894" priority="1103">
      <formula>X13&lt;Y13/2</formula>
    </cfRule>
  </conditionalFormatting>
  <conditionalFormatting sqref="C14:D14">
    <cfRule type="cellIs" dxfId="2893" priority="1102" operator="equal">
      <formula>0</formula>
    </cfRule>
  </conditionalFormatting>
  <conditionalFormatting sqref="B14">
    <cfRule type="expression" dxfId="2892" priority="1101">
      <formula>C14=0</formula>
    </cfRule>
  </conditionalFormatting>
  <conditionalFormatting sqref="G14">
    <cfRule type="expression" dxfId="2891" priority="1100">
      <formula>G14&lt;H14/2</formula>
    </cfRule>
  </conditionalFormatting>
  <conditionalFormatting sqref="I14">
    <cfRule type="expression" dxfId="2890" priority="1099">
      <formula>I14&lt;J14/2</formula>
    </cfRule>
  </conditionalFormatting>
  <conditionalFormatting sqref="E14">
    <cfRule type="expression" dxfId="2889" priority="1098">
      <formula>E14&lt;F14/2</formula>
    </cfRule>
  </conditionalFormatting>
  <conditionalFormatting sqref="P14">
    <cfRule type="expression" dxfId="2888" priority="1097">
      <formula>P14&lt;Q14/2</formula>
    </cfRule>
  </conditionalFormatting>
  <conditionalFormatting sqref="R14">
    <cfRule type="expression" dxfId="2887" priority="1096">
      <formula>R14&lt;S14/2</formula>
    </cfRule>
  </conditionalFormatting>
  <conditionalFormatting sqref="T14">
    <cfRule type="expression" dxfId="2886" priority="1095">
      <formula>T14&lt;U14/2</formula>
    </cfRule>
  </conditionalFormatting>
  <conditionalFormatting sqref="V14">
    <cfRule type="expression" dxfId="2885" priority="1094">
      <formula>V14&lt;W14/2</formula>
    </cfRule>
  </conditionalFormatting>
  <conditionalFormatting sqref="X14">
    <cfRule type="expression" dxfId="2884" priority="1093">
      <formula>X14&lt;Y14/2</formula>
    </cfRule>
  </conditionalFormatting>
  <conditionalFormatting sqref="C15:D15">
    <cfRule type="cellIs" dxfId="2883" priority="1092" operator="equal">
      <formula>0</formula>
    </cfRule>
  </conditionalFormatting>
  <conditionalFormatting sqref="B15">
    <cfRule type="expression" dxfId="2882" priority="1091">
      <formula>C15=0</formula>
    </cfRule>
  </conditionalFormatting>
  <conditionalFormatting sqref="G15">
    <cfRule type="expression" dxfId="2881" priority="1090">
      <formula>G15&lt;H15/2</formula>
    </cfRule>
  </conditionalFormatting>
  <conditionalFormatting sqref="I15">
    <cfRule type="expression" dxfId="2880" priority="1089">
      <formula>I15&lt;J15/2</formula>
    </cfRule>
  </conditionalFormatting>
  <conditionalFormatting sqref="E15">
    <cfRule type="expression" dxfId="2879" priority="1088">
      <formula>E15&lt;F15/2</formula>
    </cfRule>
  </conditionalFormatting>
  <conditionalFormatting sqref="P15">
    <cfRule type="expression" dxfId="2878" priority="1087">
      <formula>P15&lt;Q15/2</formula>
    </cfRule>
  </conditionalFormatting>
  <conditionalFormatting sqref="R15">
    <cfRule type="expression" dxfId="2877" priority="1086">
      <formula>R15&lt;S15/2</formula>
    </cfRule>
  </conditionalFormatting>
  <conditionalFormatting sqref="T15">
    <cfRule type="expression" dxfId="2876" priority="1085">
      <formula>T15&lt;U15/2</formula>
    </cfRule>
  </conditionalFormatting>
  <conditionalFormatting sqref="V15">
    <cfRule type="expression" dxfId="2875" priority="1084">
      <formula>V15&lt;W15/2</formula>
    </cfRule>
  </conditionalFormatting>
  <conditionalFormatting sqref="X15">
    <cfRule type="expression" dxfId="2874" priority="1083">
      <formula>X15&lt;Y15/2</formula>
    </cfRule>
  </conditionalFormatting>
  <conditionalFormatting sqref="C16:D16">
    <cfRule type="cellIs" dxfId="2873" priority="1082" operator="equal">
      <formula>0</formula>
    </cfRule>
  </conditionalFormatting>
  <conditionalFormatting sqref="B16">
    <cfRule type="expression" dxfId="2872" priority="1081">
      <formula>C16=0</formula>
    </cfRule>
  </conditionalFormatting>
  <conditionalFormatting sqref="G16">
    <cfRule type="expression" dxfId="2871" priority="1080">
      <formula>G16&lt;H16/2</formula>
    </cfRule>
  </conditionalFormatting>
  <conditionalFormatting sqref="I16">
    <cfRule type="expression" dxfId="2870" priority="1079">
      <formula>I16&lt;J16/2</formula>
    </cfRule>
  </conditionalFormatting>
  <conditionalFormatting sqref="E16">
    <cfRule type="expression" dxfId="2869" priority="1078">
      <formula>E16&lt;F16/2</formula>
    </cfRule>
  </conditionalFormatting>
  <conditionalFormatting sqref="P16">
    <cfRule type="expression" dxfId="2868" priority="1077">
      <formula>P16&lt;Q16/2</formula>
    </cfRule>
  </conditionalFormatting>
  <conditionalFormatting sqref="R16">
    <cfRule type="expression" dxfId="2867" priority="1076">
      <formula>R16&lt;S16/2</formula>
    </cfRule>
  </conditionalFormatting>
  <conditionalFormatting sqref="T16">
    <cfRule type="expression" dxfId="2866" priority="1075">
      <formula>T16&lt;U16/2</formula>
    </cfRule>
  </conditionalFormatting>
  <conditionalFormatting sqref="V16">
    <cfRule type="expression" dxfId="2865" priority="1074">
      <formula>V16&lt;W16/2</formula>
    </cfRule>
  </conditionalFormatting>
  <conditionalFormatting sqref="X16">
    <cfRule type="expression" dxfId="2864" priority="1073">
      <formula>X16&lt;Y16/2</formula>
    </cfRule>
  </conditionalFormatting>
  <conditionalFormatting sqref="C17:D17">
    <cfRule type="cellIs" dxfId="2863" priority="1072" operator="equal">
      <formula>0</formula>
    </cfRule>
  </conditionalFormatting>
  <conditionalFormatting sqref="B17">
    <cfRule type="expression" dxfId="2862" priority="1071">
      <formula>C17=0</formula>
    </cfRule>
  </conditionalFormatting>
  <conditionalFormatting sqref="G17">
    <cfRule type="expression" dxfId="2861" priority="1070">
      <formula>G17&lt;H17/2</formula>
    </cfRule>
  </conditionalFormatting>
  <conditionalFormatting sqref="I17">
    <cfRule type="expression" dxfId="2860" priority="1069">
      <formula>I17&lt;J17/2</formula>
    </cfRule>
  </conditionalFormatting>
  <conditionalFormatting sqref="E17">
    <cfRule type="expression" dxfId="2859" priority="1068">
      <formula>E17&lt;F17/2</formula>
    </cfRule>
  </conditionalFormatting>
  <conditionalFormatting sqref="P17">
    <cfRule type="expression" dxfId="2858" priority="1067">
      <formula>P17&lt;Q17/2</formula>
    </cfRule>
  </conditionalFormatting>
  <conditionalFormatting sqref="R17">
    <cfRule type="expression" dxfId="2857" priority="1066">
      <formula>R17&lt;S17/2</formula>
    </cfRule>
  </conditionalFormatting>
  <conditionalFormatting sqref="T17">
    <cfRule type="expression" dxfId="2856" priority="1065">
      <formula>T17&lt;U17/2</formula>
    </cfRule>
  </conditionalFormatting>
  <conditionalFormatting sqref="V17">
    <cfRule type="expression" dxfId="2855" priority="1064">
      <formula>V17&lt;W17/2</formula>
    </cfRule>
  </conditionalFormatting>
  <conditionalFormatting sqref="X17">
    <cfRule type="expression" dxfId="2854" priority="1063">
      <formula>X17&lt;Y17/2</formula>
    </cfRule>
  </conditionalFormatting>
  <conditionalFormatting sqref="C18:D18">
    <cfRule type="cellIs" dxfId="2853" priority="1062" operator="equal">
      <formula>0</formula>
    </cfRule>
  </conditionalFormatting>
  <conditionalFormatting sqref="B18">
    <cfRule type="expression" dxfId="2852" priority="1061">
      <formula>C18=0</formula>
    </cfRule>
  </conditionalFormatting>
  <conditionalFormatting sqref="G18">
    <cfRule type="expression" dxfId="2851" priority="1060">
      <formula>G18&lt;H18/2</formula>
    </cfRule>
  </conditionalFormatting>
  <conditionalFormatting sqref="I18">
    <cfRule type="expression" dxfId="2850" priority="1059">
      <formula>I18&lt;J18/2</formula>
    </cfRule>
  </conditionalFormatting>
  <conditionalFormatting sqref="E18">
    <cfRule type="expression" dxfId="2849" priority="1058">
      <formula>E18&lt;F18/2</formula>
    </cfRule>
  </conditionalFormatting>
  <conditionalFormatting sqref="P18">
    <cfRule type="expression" dxfId="2848" priority="1057">
      <formula>P18&lt;Q18/2</formula>
    </cfRule>
  </conditionalFormatting>
  <conditionalFormatting sqref="R18">
    <cfRule type="expression" dxfId="2847" priority="1056">
      <formula>R18&lt;S18/2</formula>
    </cfRule>
  </conditionalFormatting>
  <conditionalFormatting sqref="T18">
    <cfRule type="expression" dxfId="2846" priority="1055">
      <formula>T18&lt;U18/2</formula>
    </cfRule>
  </conditionalFormatting>
  <conditionalFormatting sqref="V18">
    <cfRule type="expression" dxfId="2845" priority="1054">
      <formula>V18&lt;W18/2</formula>
    </cfRule>
  </conditionalFormatting>
  <conditionalFormatting sqref="X18">
    <cfRule type="expression" dxfId="2844" priority="1053">
      <formula>X18&lt;Y18/2</formula>
    </cfRule>
  </conditionalFormatting>
  <conditionalFormatting sqref="C19:D19">
    <cfRule type="cellIs" dxfId="2843" priority="1052" operator="equal">
      <formula>0</formula>
    </cfRule>
  </conditionalFormatting>
  <conditionalFormatting sqref="B19">
    <cfRule type="expression" dxfId="2842" priority="1051">
      <formula>C19=0</formula>
    </cfRule>
  </conditionalFormatting>
  <conditionalFormatting sqref="G19">
    <cfRule type="expression" dxfId="2841" priority="1050">
      <formula>G19&lt;H19/2</formula>
    </cfRule>
  </conditionalFormatting>
  <conditionalFormatting sqref="I19">
    <cfRule type="expression" dxfId="2840" priority="1049">
      <formula>I19&lt;J19/2</formula>
    </cfRule>
  </conditionalFormatting>
  <conditionalFormatting sqref="E19">
    <cfRule type="expression" dxfId="2839" priority="1048">
      <formula>E19&lt;F19/2</formula>
    </cfRule>
  </conditionalFormatting>
  <conditionalFormatting sqref="P19">
    <cfRule type="expression" dxfId="2838" priority="1047">
      <formula>P19&lt;Q19/2</formula>
    </cfRule>
  </conditionalFormatting>
  <conditionalFormatting sqref="R19">
    <cfRule type="expression" dxfId="2837" priority="1046">
      <formula>R19&lt;S19/2</formula>
    </cfRule>
  </conditionalFormatting>
  <conditionalFormatting sqref="T19">
    <cfRule type="expression" dxfId="2836" priority="1045">
      <formula>T19&lt;U19/2</formula>
    </cfRule>
  </conditionalFormatting>
  <conditionalFormatting sqref="V19">
    <cfRule type="expression" dxfId="2835" priority="1044">
      <formula>V19&lt;W19/2</formula>
    </cfRule>
  </conditionalFormatting>
  <conditionalFormatting sqref="X19">
    <cfRule type="expression" dxfId="2834" priority="1043">
      <formula>X19&lt;Y19/2</formula>
    </cfRule>
  </conditionalFormatting>
  <conditionalFormatting sqref="C20:D20">
    <cfRule type="cellIs" dxfId="2833" priority="1042" operator="equal">
      <formula>0</formula>
    </cfRule>
  </conditionalFormatting>
  <conditionalFormatting sqref="B20">
    <cfRule type="expression" dxfId="2832" priority="1041">
      <formula>C20=0</formula>
    </cfRule>
  </conditionalFormatting>
  <conditionalFormatting sqref="G20">
    <cfRule type="expression" dxfId="2831" priority="1040">
      <formula>G20&lt;H20/2</formula>
    </cfRule>
  </conditionalFormatting>
  <conditionalFormatting sqref="I20">
    <cfRule type="expression" dxfId="2830" priority="1039">
      <formula>I20&lt;J20/2</formula>
    </cfRule>
  </conditionalFormatting>
  <conditionalFormatting sqref="E20">
    <cfRule type="expression" dxfId="2829" priority="1038">
      <formula>E20&lt;F20/2</formula>
    </cfRule>
  </conditionalFormatting>
  <conditionalFormatting sqref="P20">
    <cfRule type="expression" dxfId="2828" priority="1037">
      <formula>P20&lt;Q20/2</formula>
    </cfRule>
  </conditionalFormatting>
  <conditionalFormatting sqref="R20">
    <cfRule type="expression" dxfId="2827" priority="1036">
      <formula>R20&lt;S20/2</formula>
    </cfRule>
  </conditionalFormatting>
  <conditionalFormatting sqref="T20">
    <cfRule type="expression" dxfId="2826" priority="1035">
      <formula>T20&lt;U20/2</formula>
    </cfRule>
  </conditionalFormatting>
  <conditionalFormatting sqref="V20">
    <cfRule type="expression" dxfId="2825" priority="1034">
      <formula>V20&lt;W20/2</formula>
    </cfRule>
  </conditionalFormatting>
  <conditionalFormatting sqref="X20">
    <cfRule type="expression" dxfId="2824" priority="1033">
      <formula>X20&lt;Y20/2</formula>
    </cfRule>
  </conditionalFormatting>
  <conditionalFormatting sqref="C21:D21">
    <cfRule type="cellIs" dxfId="2823" priority="1032" operator="equal">
      <formula>0</formula>
    </cfRule>
  </conditionalFormatting>
  <conditionalFormatting sqref="B21">
    <cfRule type="expression" dxfId="2822" priority="1031">
      <formula>C21=0</formula>
    </cfRule>
  </conditionalFormatting>
  <conditionalFormatting sqref="G21">
    <cfRule type="expression" dxfId="2821" priority="1030">
      <formula>G21&lt;H21/2</formula>
    </cfRule>
  </conditionalFormatting>
  <conditionalFormatting sqref="I21">
    <cfRule type="expression" dxfId="2820" priority="1029">
      <formula>I21&lt;J21/2</formula>
    </cfRule>
  </conditionalFormatting>
  <conditionalFormatting sqref="E21">
    <cfRule type="expression" dxfId="2819" priority="1028">
      <formula>E21&lt;F21/2</formula>
    </cfRule>
  </conditionalFormatting>
  <conditionalFormatting sqref="P21">
    <cfRule type="expression" dxfId="2818" priority="1027">
      <formula>P21&lt;Q21/2</formula>
    </cfRule>
  </conditionalFormatting>
  <conditionalFormatting sqref="R21">
    <cfRule type="expression" dxfId="2817" priority="1026">
      <formula>R21&lt;S21/2</formula>
    </cfRule>
  </conditionalFormatting>
  <conditionalFormatting sqref="T21">
    <cfRule type="expression" dxfId="2816" priority="1025">
      <formula>T21&lt;U21/2</formula>
    </cfRule>
  </conditionalFormatting>
  <conditionalFormatting sqref="V21">
    <cfRule type="expression" dxfId="2815" priority="1024">
      <formula>V21&lt;W21/2</formula>
    </cfRule>
  </conditionalFormatting>
  <conditionalFormatting sqref="X21">
    <cfRule type="expression" dxfId="2814" priority="1023">
      <formula>X21&lt;Y21/2</formula>
    </cfRule>
  </conditionalFormatting>
  <conditionalFormatting sqref="C22:D22">
    <cfRule type="cellIs" dxfId="2813" priority="1022" operator="equal">
      <formula>0</formula>
    </cfRule>
  </conditionalFormatting>
  <conditionalFormatting sqref="B22">
    <cfRule type="expression" dxfId="2812" priority="1021">
      <formula>C22=0</formula>
    </cfRule>
  </conditionalFormatting>
  <conditionalFormatting sqref="G22">
    <cfRule type="expression" dxfId="2811" priority="1020">
      <formula>G22&lt;H22/2</formula>
    </cfRule>
  </conditionalFormatting>
  <conditionalFormatting sqref="I22">
    <cfRule type="expression" dxfId="2810" priority="1019">
      <formula>I22&lt;J22/2</formula>
    </cfRule>
  </conditionalFormatting>
  <conditionalFormatting sqref="E22">
    <cfRule type="expression" dxfId="2809" priority="1018">
      <formula>E22&lt;F22/2</formula>
    </cfRule>
  </conditionalFormatting>
  <conditionalFormatting sqref="P22">
    <cfRule type="expression" dxfId="2808" priority="1017">
      <formula>P22&lt;Q22/2</formula>
    </cfRule>
  </conditionalFormatting>
  <conditionalFormatting sqref="R22">
    <cfRule type="expression" dxfId="2807" priority="1016">
      <formula>R22&lt;S22/2</formula>
    </cfRule>
  </conditionalFormatting>
  <conditionalFormatting sqref="T22">
    <cfRule type="expression" dxfId="2806" priority="1015">
      <formula>T22&lt;U22/2</formula>
    </cfRule>
  </conditionalFormatting>
  <conditionalFormatting sqref="V22">
    <cfRule type="expression" dxfId="2805" priority="1014">
      <formula>V22&lt;W22/2</formula>
    </cfRule>
  </conditionalFormatting>
  <conditionalFormatting sqref="X22">
    <cfRule type="expression" dxfId="2804" priority="1013">
      <formula>X22&lt;Y22/2</formula>
    </cfRule>
  </conditionalFormatting>
  <conditionalFormatting sqref="C23:D23">
    <cfRule type="cellIs" dxfId="2803" priority="1012" operator="equal">
      <formula>0</formula>
    </cfRule>
  </conditionalFormatting>
  <conditionalFormatting sqref="B23">
    <cfRule type="expression" dxfId="2802" priority="1011">
      <formula>C23=0</formula>
    </cfRule>
  </conditionalFormatting>
  <conditionalFormatting sqref="G23">
    <cfRule type="expression" dxfId="2801" priority="1010">
      <formula>G23&lt;H23/2</formula>
    </cfRule>
  </conditionalFormatting>
  <conditionalFormatting sqref="I23">
    <cfRule type="expression" dxfId="2800" priority="1009">
      <formula>I23&lt;J23/2</formula>
    </cfRule>
  </conditionalFormatting>
  <conditionalFormatting sqref="E23">
    <cfRule type="expression" dxfId="2799" priority="1008">
      <formula>E23&lt;F23/2</formula>
    </cfRule>
  </conditionalFormatting>
  <conditionalFormatting sqref="P23">
    <cfRule type="expression" dxfId="2798" priority="1007">
      <formula>P23&lt;Q23/2</formula>
    </cfRule>
  </conditionalFormatting>
  <conditionalFormatting sqref="R23">
    <cfRule type="expression" dxfId="2797" priority="1006">
      <formula>R23&lt;S23/2</formula>
    </cfRule>
  </conditionalFormatting>
  <conditionalFormatting sqref="T23">
    <cfRule type="expression" dxfId="2796" priority="1005">
      <formula>T23&lt;U23/2</formula>
    </cfRule>
  </conditionalFormatting>
  <conditionalFormatting sqref="V23">
    <cfRule type="expression" dxfId="2795" priority="1004">
      <formula>V23&lt;W23/2</formula>
    </cfRule>
  </conditionalFormatting>
  <conditionalFormatting sqref="X23">
    <cfRule type="expression" dxfId="2794" priority="1003">
      <formula>X23&lt;Y23/2</formula>
    </cfRule>
  </conditionalFormatting>
  <conditionalFormatting sqref="C24:D24">
    <cfRule type="cellIs" dxfId="2793" priority="1002" operator="equal">
      <formula>0</formula>
    </cfRule>
  </conditionalFormatting>
  <conditionalFormatting sqref="B24">
    <cfRule type="expression" dxfId="2792" priority="1001">
      <formula>C24=0</formula>
    </cfRule>
  </conditionalFormatting>
  <conditionalFormatting sqref="G24">
    <cfRule type="expression" dxfId="2791" priority="1000">
      <formula>G24&lt;H24/2</formula>
    </cfRule>
  </conditionalFormatting>
  <conditionalFormatting sqref="I24">
    <cfRule type="expression" dxfId="2790" priority="999">
      <formula>I24&lt;J24/2</formula>
    </cfRule>
  </conditionalFormatting>
  <conditionalFormatting sqref="E24">
    <cfRule type="expression" dxfId="2789" priority="998">
      <formula>E24&lt;F24/2</formula>
    </cfRule>
  </conditionalFormatting>
  <conditionalFormatting sqref="P24">
    <cfRule type="expression" dxfId="2788" priority="997">
      <formula>P24&lt;Q24/2</formula>
    </cfRule>
  </conditionalFormatting>
  <conditionalFormatting sqref="R24">
    <cfRule type="expression" dxfId="2787" priority="996">
      <formula>R24&lt;S24/2</formula>
    </cfRule>
  </conditionalFormatting>
  <conditionalFormatting sqref="T24">
    <cfRule type="expression" dxfId="2786" priority="995">
      <formula>T24&lt;U24/2</formula>
    </cfRule>
  </conditionalFormatting>
  <conditionalFormatting sqref="V24">
    <cfRule type="expression" dxfId="2785" priority="994">
      <formula>V24&lt;W24/2</formula>
    </cfRule>
  </conditionalFormatting>
  <conditionalFormatting sqref="X24">
    <cfRule type="expression" dxfId="2784" priority="993">
      <formula>X24&lt;Y24/2</formula>
    </cfRule>
  </conditionalFormatting>
  <conditionalFormatting sqref="C25:D25">
    <cfRule type="cellIs" dxfId="2783" priority="992" operator="equal">
      <formula>0</formula>
    </cfRule>
  </conditionalFormatting>
  <conditionalFormatting sqref="B25">
    <cfRule type="expression" dxfId="2782" priority="991">
      <formula>C25=0</formula>
    </cfRule>
  </conditionalFormatting>
  <conditionalFormatting sqref="G25">
    <cfRule type="expression" dxfId="2781" priority="990">
      <formula>G25&lt;H25/2</formula>
    </cfRule>
  </conditionalFormatting>
  <conditionalFormatting sqref="I25">
    <cfRule type="expression" dxfId="2780" priority="989">
      <formula>I25&lt;J25/2</formula>
    </cfRule>
  </conditionalFormatting>
  <conditionalFormatting sqref="E25">
    <cfRule type="expression" dxfId="2779" priority="988">
      <formula>E25&lt;F25/2</formula>
    </cfRule>
  </conditionalFormatting>
  <conditionalFormatting sqref="P25">
    <cfRule type="expression" dxfId="2778" priority="987">
      <formula>P25&lt;Q25/2</formula>
    </cfRule>
  </conditionalFormatting>
  <conditionalFormatting sqref="R25">
    <cfRule type="expression" dxfId="2777" priority="986">
      <formula>R25&lt;S25/2</formula>
    </cfRule>
  </conditionalFormatting>
  <conditionalFormatting sqref="T25">
    <cfRule type="expression" dxfId="2776" priority="985">
      <formula>T25&lt;U25/2</formula>
    </cfRule>
  </conditionalFormatting>
  <conditionalFormatting sqref="V25">
    <cfRule type="expression" dxfId="2775" priority="984">
      <formula>V25&lt;W25/2</formula>
    </cfRule>
  </conditionalFormatting>
  <conditionalFormatting sqref="X25">
    <cfRule type="expression" dxfId="2774" priority="983">
      <formula>X25&lt;Y25/2</formula>
    </cfRule>
  </conditionalFormatting>
  <conditionalFormatting sqref="C26:D26">
    <cfRule type="cellIs" dxfId="2773" priority="982" operator="equal">
      <formula>0</formula>
    </cfRule>
  </conditionalFormatting>
  <conditionalFormatting sqref="B26">
    <cfRule type="expression" dxfId="2772" priority="981">
      <formula>C26=0</formula>
    </cfRule>
  </conditionalFormatting>
  <conditionalFormatting sqref="G26">
    <cfRule type="expression" dxfId="2771" priority="980">
      <formula>G26&lt;H26/2</formula>
    </cfRule>
  </conditionalFormatting>
  <conditionalFormatting sqref="I26">
    <cfRule type="expression" dxfId="2770" priority="979">
      <formula>I26&lt;J26/2</formula>
    </cfRule>
  </conditionalFormatting>
  <conditionalFormatting sqref="E26">
    <cfRule type="expression" dxfId="2769" priority="978">
      <formula>E26&lt;F26/2</formula>
    </cfRule>
  </conditionalFormatting>
  <conditionalFormatting sqref="P26">
    <cfRule type="expression" dxfId="2768" priority="977">
      <formula>P26&lt;Q26/2</formula>
    </cfRule>
  </conditionalFormatting>
  <conditionalFormatting sqref="R26">
    <cfRule type="expression" dxfId="2767" priority="976">
      <formula>R26&lt;S26/2</formula>
    </cfRule>
  </conditionalFormatting>
  <conditionalFormatting sqref="T26">
    <cfRule type="expression" dxfId="2766" priority="975">
      <formula>T26&lt;U26/2</formula>
    </cfRule>
  </conditionalFormatting>
  <conditionalFormatting sqref="V26">
    <cfRule type="expression" dxfId="2765" priority="974">
      <formula>V26&lt;W26/2</formula>
    </cfRule>
  </conditionalFormatting>
  <conditionalFormatting sqref="X26">
    <cfRule type="expression" dxfId="2764" priority="973">
      <formula>X26&lt;Y26/2</formula>
    </cfRule>
  </conditionalFormatting>
  <conditionalFormatting sqref="C27:D27">
    <cfRule type="cellIs" dxfId="2763" priority="972" operator="equal">
      <formula>0</formula>
    </cfRule>
  </conditionalFormatting>
  <conditionalFormatting sqref="B27">
    <cfRule type="expression" dxfId="2762" priority="971">
      <formula>C27=0</formula>
    </cfRule>
  </conditionalFormatting>
  <conditionalFormatting sqref="G27">
    <cfRule type="expression" dxfId="2761" priority="970">
      <formula>G27&lt;H27/2</formula>
    </cfRule>
  </conditionalFormatting>
  <conditionalFormatting sqref="I27">
    <cfRule type="expression" dxfId="2760" priority="969">
      <formula>I27&lt;J27/2</formula>
    </cfRule>
  </conditionalFormatting>
  <conditionalFormatting sqref="E27">
    <cfRule type="expression" dxfId="2759" priority="968">
      <formula>E27&lt;F27/2</formula>
    </cfRule>
  </conditionalFormatting>
  <conditionalFormatting sqref="P27">
    <cfRule type="expression" dxfId="2758" priority="967">
      <formula>P27&lt;Q27/2</formula>
    </cfRule>
  </conditionalFormatting>
  <conditionalFormatting sqref="R27">
    <cfRule type="expression" dxfId="2757" priority="966">
      <formula>R27&lt;S27/2</formula>
    </cfRule>
  </conditionalFormatting>
  <conditionalFormatting sqref="T27">
    <cfRule type="expression" dxfId="2756" priority="965">
      <formula>T27&lt;U27/2</formula>
    </cfRule>
  </conditionalFormatting>
  <conditionalFormatting sqref="V27">
    <cfRule type="expression" dxfId="2755" priority="964">
      <formula>V27&lt;W27/2</formula>
    </cfRule>
  </conditionalFormatting>
  <conditionalFormatting sqref="X27">
    <cfRule type="expression" dxfId="2754" priority="963">
      <formula>X27&lt;Y27/2</formula>
    </cfRule>
  </conditionalFormatting>
  <conditionalFormatting sqref="C28:D28">
    <cfRule type="cellIs" dxfId="2753" priority="962" operator="equal">
      <formula>0</formula>
    </cfRule>
  </conditionalFormatting>
  <conditionalFormatting sqref="B28">
    <cfRule type="expression" dxfId="2752" priority="961">
      <formula>C28=0</formula>
    </cfRule>
  </conditionalFormatting>
  <conditionalFormatting sqref="G28">
    <cfRule type="expression" dxfId="2751" priority="960">
      <formula>G28&lt;H28/2</formula>
    </cfRule>
  </conditionalFormatting>
  <conditionalFormatting sqref="I28">
    <cfRule type="expression" dxfId="2750" priority="959">
      <formula>I28&lt;J28/2</formula>
    </cfRule>
  </conditionalFormatting>
  <conditionalFormatting sqref="E28">
    <cfRule type="expression" dxfId="2749" priority="958">
      <formula>E28&lt;F28/2</formula>
    </cfRule>
  </conditionalFormatting>
  <conditionalFormatting sqref="P28">
    <cfRule type="expression" dxfId="2748" priority="957">
      <formula>P28&lt;Q28/2</formula>
    </cfRule>
  </conditionalFormatting>
  <conditionalFormatting sqref="R28">
    <cfRule type="expression" dxfId="2747" priority="956">
      <formula>R28&lt;S28/2</formula>
    </cfRule>
  </conditionalFormatting>
  <conditionalFormatting sqref="T28">
    <cfRule type="expression" dxfId="2746" priority="955">
      <formula>T28&lt;U28/2</formula>
    </cfRule>
  </conditionalFormatting>
  <conditionalFormatting sqref="V28">
    <cfRule type="expression" dxfId="2745" priority="954">
      <formula>V28&lt;W28/2</formula>
    </cfRule>
  </conditionalFormatting>
  <conditionalFormatting sqref="X28">
    <cfRule type="expression" dxfId="2744" priority="953">
      <formula>X28&lt;Y28/2</formula>
    </cfRule>
  </conditionalFormatting>
  <conditionalFormatting sqref="C29:D29">
    <cfRule type="cellIs" dxfId="2743" priority="952" operator="equal">
      <formula>0</formula>
    </cfRule>
  </conditionalFormatting>
  <conditionalFormatting sqref="B29">
    <cfRule type="expression" dxfId="2742" priority="951">
      <formula>C29=0</formula>
    </cfRule>
  </conditionalFormatting>
  <conditionalFormatting sqref="G29">
    <cfRule type="expression" dxfId="2741" priority="950">
      <formula>G29&lt;H29/2</formula>
    </cfRule>
  </conditionalFormatting>
  <conditionalFormatting sqref="I29">
    <cfRule type="expression" dxfId="2740" priority="949">
      <formula>I29&lt;J29/2</formula>
    </cfRule>
  </conditionalFormatting>
  <conditionalFormatting sqref="E29">
    <cfRule type="expression" dxfId="2739" priority="948">
      <formula>E29&lt;F29/2</formula>
    </cfRule>
  </conditionalFormatting>
  <conditionalFormatting sqref="P29">
    <cfRule type="expression" dxfId="2738" priority="947">
      <formula>P29&lt;Q29/2</formula>
    </cfRule>
  </conditionalFormatting>
  <conditionalFormatting sqref="R29">
    <cfRule type="expression" dxfId="2737" priority="946">
      <formula>R29&lt;S29/2</formula>
    </cfRule>
  </conditionalFormatting>
  <conditionalFormatting sqref="T29">
    <cfRule type="expression" dxfId="2736" priority="945">
      <formula>T29&lt;U29/2</formula>
    </cfRule>
  </conditionalFormatting>
  <conditionalFormatting sqref="V29">
    <cfRule type="expression" dxfId="2735" priority="944">
      <formula>V29&lt;W29/2</formula>
    </cfRule>
  </conditionalFormatting>
  <conditionalFormatting sqref="X29">
    <cfRule type="expression" dxfId="2734" priority="943">
      <formula>X29&lt;Y29/2</formula>
    </cfRule>
  </conditionalFormatting>
  <conditionalFormatting sqref="E5:M5 P5:AB5 K6:K29 Z6:Z29 M6:M29 AB6:AB29 Q6:Q11 E6:F11">
    <cfRule type="expression" dxfId="2733" priority="942">
      <formula>$C$5=0</formula>
    </cfRule>
  </conditionalFormatting>
  <conditionalFormatting sqref="E6:M6 P6:AB6">
    <cfRule type="expression" dxfId="2732" priority="941">
      <formula>$C$6=0</formula>
    </cfRule>
  </conditionalFormatting>
  <conditionalFormatting sqref="E7:M7 P7:AB7">
    <cfRule type="expression" dxfId="2731" priority="940">
      <formula>$C$7=0</formula>
    </cfRule>
  </conditionalFormatting>
  <conditionalFormatting sqref="E8:M8 P8:AB8">
    <cfRule type="expression" dxfId="2730" priority="939">
      <formula>$C$8=0</formula>
    </cfRule>
  </conditionalFormatting>
  <conditionalFormatting sqref="E9:M9 P9:AB9">
    <cfRule type="expression" dxfId="2729" priority="938">
      <formula>$C$9=0</formula>
    </cfRule>
  </conditionalFormatting>
  <conditionalFormatting sqref="E10:M10 P10:AB10">
    <cfRule type="expression" dxfId="2728" priority="937">
      <formula>$C$10=0</formula>
    </cfRule>
  </conditionalFormatting>
  <conditionalFormatting sqref="E11:M11 P11:AB11">
    <cfRule type="expression" dxfId="2727" priority="936">
      <formula>$C$11=0</formula>
    </cfRule>
  </conditionalFormatting>
  <conditionalFormatting sqref="E12:M12 P12:AB12">
    <cfRule type="expression" dxfId="2726" priority="935">
      <formula>$C$12=0</formula>
    </cfRule>
  </conditionalFormatting>
  <conditionalFormatting sqref="E13:M13 P13:AB13">
    <cfRule type="expression" dxfId="2725" priority="934">
      <formula>$C$13=0</formula>
    </cfRule>
  </conditionalFormatting>
  <conditionalFormatting sqref="E14:M14 P14:AB14">
    <cfRule type="expression" dxfId="2724" priority="933">
      <formula>$C$14=0</formula>
    </cfRule>
  </conditionalFormatting>
  <conditionalFormatting sqref="E15:M15 P15:AB15">
    <cfRule type="expression" dxfId="2723" priority="932">
      <formula>$C$15=0</formula>
    </cfRule>
  </conditionalFormatting>
  <conditionalFormatting sqref="E16:M16 P16:AB16">
    <cfRule type="expression" dxfId="2722" priority="931">
      <formula>$C$16=0</formula>
    </cfRule>
  </conditionalFormatting>
  <conditionalFormatting sqref="E17:M17 P17:AB17">
    <cfRule type="expression" dxfId="2721" priority="930">
      <formula>$C$17=0</formula>
    </cfRule>
  </conditionalFormatting>
  <conditionalFormatting sqref="E18:M18 P18:AB18">
    <cfRule type="expression" dxfId="2720" priority="929">
      <formula>$C$18=0</formula>
    </cfRule>
  </conditionalFormatting>
  <conditionalFormatting sqref="E19:M19 P19:AB19">
    <cfRule type="expression" dxfId="2719" priority="928">
      <formula>$C$19=0</formula>
    </cfRule>
  </conditionalFormatting>
  <conditionalFormatting sqref="E20:M20 P20:AB20">
    <cfRule type="expression" dxfId="2718" priority="927">
      <formula>$C$20=0</formula>
    </cfRule>
  </conditionalFormatting>
  <conditionalFormatting sqref="E21:M21 P21:AB21">
    <cfRule type="expression" dxfId="2717" priority="926">
      <formula>$C$21=0</formula>
    </cfRule>
  </conditionalFormatting>
  <conditionalFormatting sqref="E22:M22 P22:AB22">
    <cfRule type="expression" dxfId="2716" priority="925">
      <formula>$C$22=0</formula>
    </cfRule>
  </conditionalFormatting>
  <conditionalFormatting sqref="E23:M23 P23:AB23">
    <cfRule type="expression" dxfId="2715" priority="924">
      <formula>$C$23=0</formula>
    </cfRule>
  </conditionalFormatting>
  <conditionalFormatting sqref="E24:M24 P24:AB24">
    <cfRule type="expression" dxfId="2714" priority="923">
      <formula>$C$24=0</formula>
    </cfRule>
  </conditionalFormatting>
  <conditionalFormatting sqref="E25:M25 P25:AB25">
    <cfRule type="expression" dxfId="2713" priority="922">
      <formula>$C$25=0</formula>
    </cfRule>
  </conditionalFormatting>
  <conditionalFormatting sqref="E26:M26 P26:AB26">
    <cfRule type="expression" dxfId="2712" priority="921">
      <formula>$C$26=0</formula>
    </cfRule>
  </conditionalFormatting>
  <conditionalFormatting sqref="E27:M27 P27:AB27">
    <cfRule type="expression" dxfId="2711" priority="920">
      <formula>$C$27=0</formula>
    </cfRule>
  </conditionalFormatting>
  <conditionalFormatting sqref="E28:M28 P28:AB28">
    <cfRule type="expression" dxfId="2710" priority="919">
      <formula>$C$28=0</formula>
    </cfRule>
  </conditionalFormatting>
  <conditionalFormatting sqref="E29:M29 P29:AB29">
    <cfRule type="expression" dxfId="2709" priority="918">
      <formula>$C$29=0</formula>
    </cfRule>
  </conditionalFormatting>
  <conditionalFormatting sqref="K5:K29">
    <cfRule type="containsErrors" dxfId="2708" priority="916">
      <formula>ISERROR(K5)</formula>
    </cfRule>
    <cfRule type="expression" dxfId="2707" priority="917">
      <formula>K5&lt;50</formula>
    </cfRule>
  </conditionalFormatting>
  <conditionalFormatting sqref="K6">
    <cfRule type="expression" dxfId="2706" priority="915">
      <formula>K6&lt;50</formula>
    </cfRule>
  </conditionalFormatting>
  <conditionalFormatting sqref="K7">
    <cfRule type="expression" dxfId="2705" priority="914">
      <formula>K7&lt;50</formula>
    </cfRule>
  </conditionalFormatting>
  <conditionalFormatting sqref="K8">
    <cfRule type="expression" dxfId="2704" priority="913">
      <formula>K8&lt;50</formula>
    </cfRule>
  </conditionalFormatting>
  <conditionalFormatting sqref="K9">
    <cfRule type="expression" dxfId="2703" priority="912">
      <formula>K9&lt;50</formula>
    </cfRule>
  </conditionalFormatting>
  <conditionalFormatting sqref="K10">
    <cfRule type="expression" dxfId="2702" priority="911">
      <formula>K10&lt;50</formula>
    </cfRule>
  </conditionalFormatting>
  <conditionalFormatting sqref="K11">
    <cfRule type="expression" dxfId="2701" priority="910">
      <formula>K11&lt;50</formula>
    </cfRule>
  </conditionalFormatting>
  <conditionalFormatting sqref="K12">
    <cfRule type="expression" dxfId="2700" priority="909">
      <formula>K12&lt;50</formula>
    </cfRule>
  </conditionalFormatting>
  <conditionalFormatting sqref="K13">
    <cfRule type="expression" dxfId="2699" priority="908">
      <formula>K13&lt;50</formula>
    </cfRule>
  </conditionalFormatting>
  <conditionalFormatting sqref="K14">
    <cfRule type="expression" dxfId="2698" priority="907">
      <formula>K14&lt;50</formula>
    </cfRule>
  </conditionalFormatting>
  <conditionalFormatting sqref="K15">
    <cfRule type="expression" dxfId="2697" priority="906">
      <formula>K15&lt;50</formula>
    </cfRule>
  </conditionalFormatting>
  <conditionalFormatting sqref="K16">
    <cfRule type="expression" dxfId="2696" priority="905">
      <formula>K16&lt;50</formula>
    </cfRule>
  </conditionalFormatting>
  <conditionalFormatting sqref="K17">
    <cfRule type="expression" dxfId="2695" priority="904">
      <formula>K17&lt;50</formula>
    </cfRule>
  </conditionalFormatting>
  <conditionalFormatting sqref="K18">
    <cfRule type="expression" dxfId="2694" priority="903">
      <formula>K18&lt;50</formula>
    </cfRule>
  </conditionalFormatting>
  <conditionalFormatting sqref="K19">
    <cfRule type="expression" dxfId="2693" priority="902">
      <formula>K19&lt;50</formula>
    </cfRule>
  </conditionalFormatting>
  <conditionalFormatting sqref="K20">
    <cfRule type="expression" dxfId="2692" priority="901">
      <formula>K20&lt;50</formula>
    </cfRule>
  </conditionalFormatting>
  <conditionalFormatting sqref="K21">
    <cfRule type="expression" dxfId="2691" priority="900">
      <formula>K21&lt;50</formula>
    </cfRule>
  </conditionalFormatting>
  <conditionalFormatting sqref="K22">
    <cfRule type="expression" dxfId="2690" priority="899">
      <formula>K22&lt;50</formula>
    </cfRule>
  </conditionalFormatting>
  <conditionalFormatting sqref="K23">
    <cfRule type="expression" dxfId="2689" priority="898">
      <formula>K23&lt;50</formula>
    </cfRule>
  </conditionalFormatting>
  <conditionalFormatting sqref="K24">
    <cfRule type="expression" dxfId="2688" priority="897">
      <formula>K24&lt;50</formula>
    </cfRule>
  </conditionalFormatting>
  <conditionalFormatting sqref="K25">
    <cfRule type="expression" dxfId="2687" priority="896">
      <formula>K25&lt;50</formula>
    </cfRule>
  </conditionalFormatting>
  <conditionalFormatting sqref="K26">
    <cfRule type="expression" dxfId="2686" priority="895">
      <formula>K26&lt;50</formula>
    </cfRule>
  </conditionalFormatting>
  <conditionalFormatting sqref="K27">
    <cfRule type="expression" dxfId="2685" priority="894">
      <formula>K27&lt;50</formula>
    </cfRule>
  </conditionalFormatting>
  <conditionalFormatting sqref="K28">
    <cfRule type="expression" dxfId="2684" priority="893">
      <formula>K28&lt;50</formula>
    </cfRule>
  </conditionalFormatting>
  <conditionalFormatting sqref="K29">
    <cfRule type="expression" dxfId="2683" priority="892">
      <formula>K29&lt;50</formula>
    </cfRule>
  </conditionalFormatting>
  <conditionalFormatting sqref="Z5:Z29">
    <cfRule type="containsErrors" dxfId="2682" priority="890">
      <formula>ISERROR(Z5)</formula>
    </cfRule>
    <cfRule type="expression" dxfId="2681" priority="891">
      <formula>Z5&lt;50</formula>
    </cfRule>
  </conditionalFormatting>
  <conditionalFormatting sqref="Z6">
    <cfRule type="expression" dxfId="2680" priority="889">
      <formula>Z6&lt;50</formula>
    </cfRule>
  </conditionalFormatting>
  <conditionalFormatting sqref="Z7">
    <cfRule type="expression" dxfId="2679" priority="888">
      <formula>Z7&lt;50</formula>
    </cfRule>
  </conditionalFormatting>
  <conditionalFormatting sqref="Z8">
    <cfRule type="expression" dxfId="2678" priority="887">
      <formula>Z8&lt;50</formula>
    </cfRule>
  </conditionalFormatting>
  <conditionalFormatting sqref="Z9">
    <cfRule type="expression" dxfId="2677" priority="886">
      <formula>Z9&lt;50</formula>
    </cfRule>
  </conditionalFormatting>
  <conditionalFormatting sqref="Z10">
    <cfRule type="expression" dxfId="2676" priority="885">
      <formula>Z10&lt;50</formula>
    </cfRule>
  </conditionalFormatting>
  <conditionalFormatting sqref="Z11">
    <cfRule type="expression" dxfId="2675" priority="884">
      <formula>Z11&lt;50</formula>
    </cfRule>
  </conditionalFormatting>
  <conditionalFormatting sqref="Z12">
    <cfRule type="expression" dxfId="2674" priority="883">
      <formula>Z12&lt;50</formula>
    </cfRule>
  </conditionalFormatting>
  <conditionalFormatting sqref="Z13">
    <cfRule type="expression" dxfId="2673" priority="882">
      <formula>Z13&lt;50</formula>
    </cfRule>
  </conditionalFormatting>
  <conditionalFormatting sqref="Z14">
    <cfRule type="expression" dxfId="2672" priority="881">
      <formula>Z14&lt;50</formula>
    </cfRule>
  </conditionalFormatting>
  <conditionalFormatting sqref="Z15">
    <cfRule type="expression" dxfId="2671" priority="880">
      <formula>Z15&lt;50</formula>
    </cfRule>
  </conditionalFormatting>
  <conditionalFormatting sqref="Z16">
    <cfRule type="expression" dxfId="2670" priority="879">
      <formula>Z16&lt;50</formula>
    </cfRule>
  </conditionalFormatting>
  <conditionalFormatting sqref="Z17">
    <cfRule type="expression" dxfId="2669" priority="878">
      <formula>Z17&lt;50</formula>
    </cfRule>
  </conditionalFormatting>
  <conditionalFormatting sqref="Z18">
    <cfRule type="expression" dxfId="2668" priority="877">
      <formula>Z18&lt;50</formula>
    </cfRule>
  </conditionalFormatting>
  <conditionalFormatting sqref="Z19">
    <cfRule type="expression" dxfId="2667" priority="876">
      <formula>Z19&lt;50</formula>
    </cfRule>
  </conditionalFormatting>
  <conditionalFormatting sqref="Z20">
    <cfRule type="expression" dxfId="2666" priority="875">
      <formula>Z20&lt;50</formula>
    </cfRule>
  </conditionalFormatting>
  <conditionalFormatting sqref="Z21">
    <cfRule type="expression" dxfId="2665" priority="874">
      <formula>Z21&lt;50</formula>
    </cfRule>
  </conditionalFormatting>
  <conditionalFormatting sqref="Z22">
    <cfRule type="expression" dxfId="2664" priority="873">
      <formula>Z22&lt;50</formula>
    </cfRule>
  </conditionalFormatting>
  <conditionalFormatting sqref="Z23">
    <cfRule type="expression" dxfId="2663" priority="872">
      <formula>Z23&lt;50</formula>
    </cfRule>
  </conditionalFormatting>
  <conditionalFormatting sqref="Z24">
    <cfRule type="expression" dxfId="2662" priority="871">
      <formula>Z24&lt;50</formula>
    </cfRule>
  </conditionalFormatting>
  <conditionalFormatting sqref="Z25">
    <cfRule type="expression" dxfId="2661" priority="870">
      <formula>Z25&lt;50</formula>
    </cfRule>
  </conditionalFormatting>
  <conditionalFormatting sqref="Z26">
    <cfRule type="expression" dxfId="2660" priority="869">
      <formula>Z26&lt;50</formula>
    </cfRule>
  </conditionalFormatting>
  <conditionalFormatting sqref="Z27">
    <cfRule type="expression" dxfId="2659" priority="868">
      <formula>Z27&lt;50</formula>
    </cfRule>
  </conditionalFormatting>
  <conditionalFormatting sqref="Z28">
    <cfRule type="expression" dxfId="2658" priority="867">
      <formula>Z28&lt;50</formula>
    </cfRule>
  </conditionalFormatting>
  <conditionalFormatting sqref="Z29">
    <cfRule type="expression" dxfId="2657" priority="866">
      <formula>Z29&lt;50</formula>
    </cfRule>
  </conditionalFormatting>
  <conditionalFormatting sqref="G5">
    <cfRule type="expression" dxfId="2656" priority="865">
      <formula>G5&lt;H5/2</formula>
    </cfRule>
  </conditionalFormatting>
  <conditionalFormatting sqref="E5:E11">
    <cfRule type="expression" dxfId="2655" priority="864">
      <formula>E5&lt;F5/2</formula>
    </cfRule>
  </conditionalFormatting>
  <conditionalFormatting sqref="G6">
    <cfRule type="expression" dxfId="2654" priority="863">
      <formula>G6&lt;H6/2</formula>
    </cfRule>
  </conditionalFormatting>
  <conditionalFormatting sqref="E6">
    <cfRule type="expression" dxfId="2653" priority="862">
      <formula>E6&lt;F6/2</formula>
    </cfRule>
  </conditionalFormatting>
  <conditionalFormatting sqref="G7">
    <cfRule type="expression" dxfId="2652" priority="861">
      <formula>G7&lt;H7/2</formula>
    </cfRule>
  </conditionalFormatting>
  <conditionalFormatting sqref="E7">
    <cfRule type="expression" dxfId="2651" priority="860">
      <formula>E7&lt;F7/2</formula>
    </cfRule>
  </conditionalFormatting>
  <conditionalFormatting sqref="G8">
    <cfRule type="expression" dxfId="2650" priority="859">
      <formula>G8&lt;H8/2</formula>
    </cfRule>
  </conditionalFormatting>
  <conditionalFormatting sqref="E8">
    <cfRule type="expression" dxfId="2649" priority="858">
      <formula>E8&lt;F8/2</formula>
    </cfRule>
  </conditionalFormatting>
  <conditionalFormatting sqref="G9">
    <cfRule type="expression" dxfId="2648" priority="857">
      <formula>G9&lt;H9/2</formula>
    </cfRule>
  </conditionalFormatting>
  <conditionalFormatting sqref="E9">
    <cfRule type="expression" dxfId="2647" priority="856">
      <formula>E9&lt;F9/2</formula>
    </cfRule>
  </conditionalFormatting>
  <conditionalFormatting sqref="G10">
    <cfRule type="expression" dxfId="2646" priority="855">
      <formula>G10&lt;H10/2</formula>
    </cfRule>
  </conditionalFormatting>
  <conditionalFormatting sqref="E10">
    <cfRule type="expression" dxfId="2645" priority="854">
      <formula>E10&lt;F10/2</formula>
    </cfRule>
  </conditionalFormatting>
  <conditionalFormatting sqref="G11">
    <cfRule type="expression" dxfId="2644" priority="853">
      <formula>G11&lt;H11/2</formula>
    </cfRule>
  </conditionalFormatting>
  <conditionalFormatting sqref="E11">
    <cfRule type="expression" dxfId="2643" priority="852">
      <formula>E11&lt;F11/2</formula>
    </cfRule>
  </conditionalFormatting>
  <conditionalFormatting sqref="E5:H5 H6:H11 E6:F11">
    <cfRule type="expression" dxfId="2642" priority="851">
      <formula>$C$5=0</formula>
    </cfRule>
  </conditionalFormatting>
  <conditionalFormatting sqref="E6:H6">
    <cfRule type="expression" dxfId="2641" priority="850">
      <formula>$C$6=0</formula>
    </cfRule>
  </conditionalFormatting>
  <conditionalFormatting sqref="E7:H7">
    <cfRule type="expression" dxfId="2640" priority="849">
      <formula>$C$7=0</formula>
    </cfRule>
  </conditionalFormatting>
  <conditionalFormatting sqref="E8:H8">
    <cfRule type="expression" dxfId="2639" priority="848">
      <formula>$C$8=0</formula>
    </cfRule>
  </conditionalFormatting>
  <conditionalFormatting sqref="E9:H9">
    <cfRule type="expression" dxfId="2638" priority="847">
      <formula>$C$9=0</formula>
    </cfRule>
  </conditionalFormatting>
  <conditionalFormatting sqref="E10:H10">
    <cfRule type="expression" dxfId="2637" priority="846">
      <formula>$C$10=0</formula>
    </cfRule>
  </conditionalFormatting>
  <conditionalFormatting sqref="E11:H11">
    <cfRule type="expression" dxfId="2636" priority="845">
      <formula>$C$11=0</formula>
    </cfRule>
  </conditionalFormatting>
  <conditionalFormatting sqref="R5">
    <cfRule type="expression" dxfId="2635" priority="844">
      <formula>R5&lt;S5/2</formula>
    </cfRule>
  </conditionalFormatting>
  <conditionalFormatting sqref="P5">
    <cfRule type="expression" dxfId="2634" priority="843">
      <formula>P5&lt;Q5/2</formula>
    </cfRule>
  </conditionalFormatting>
  <conditionalFormatting sqref="R6">
    <cfRule type="expression" dxfId="2633" priority="842">
      <formula>R6&lt;S6/2</formula>
    </cfRule>
  </conditionalFormatting>
  <conditionalFormatting sqref="P6">
    <cfRule type="expression" dxfId="2632" priority="841">
      <formula>P6&lt;Q6/2</formula>
    </cfRule>
  </conditionalFormatting>
  <conditionalFormatting sqref="R7">
    <cfRule type="expression" dxfId="2631" priority="840">
      <formula>R7&lt;S7/2</formula>
    </cfRule>
  </conditionalFormatting>
  <conditionalFormatting sqref="P7">
    <cfRule type="expression" dxfId="2630" priority="839">
      <formula>P7&lt;Q7/2</formula>
    </cfRule>
  </conditionalFormatting>
  <conditionalFormatting sqref="R8">
    <cfRule type="expression" dxfId="2629" priority="838">
      <formula>R8&lt;S8/2</formula>
    </cfRule>
  </conditionalFormatting>
  <conditionalFormatting sqref="P8">
    <cfRule type="expression" dxfId="2628" priority="837">
      <formula>P8&lt;Q8/2</formula>
    </cfRule>
  </conditionalFormatting>
  <conditionalFormatting sqref="R9">
    <cfRule type="expression" dxfId="2627" priority="836">
      <formula>R9&lt;S9/2</formula>
    </cfRule>
  </conditionalFormatting>
  <conditionalFormatting sqref="P9">
    <cfRule type="expression" dxfId="2626" priority="835">
      <formula>P9&lt;Q9/2</formula>
    </cfRule>
  </conditionalFormatting>
  <conditionalFormatting sqref="R10">
    <cfRule type="expression" dxfId="2625" priority="834">
      <formula>R10&lt;S10/2</formula>
    </cfRule>
  </conditionalFormatting>
  <conditionalFormatting sqref="P10">
    <cfRule type="expression" dxfId="2624" priority="833">
      <formula>P10&lt;Q10/2</formula>
    </cfRule>
  </conditionalFormatting>
  <conditionalFormatting sqref="R11">
    <cfRule type="expression" dxfId="2623" priority="832">
      <formula>R11&lt;S11/2</formula>
    </cfRule>
  </conditionalFormatting>
  <conditionalFormatting sqref="P11">
    <cfRule type="expression" dxfId="2622" priority="831">
      <formula>P11&lt;Q11/2</formula>
    </cfRule>
  </conditionalFormatting>
  <conditionalFormatting sqref="P5:S5 S6:S11 Q6:Q11">
    <cfRule type="expression" dxfId="2621" priority="830">
      <formula>$C$5=0</formula>
    </cfRule>
  </conditionalFormatting>
  <conditionalFormatting sqref="P6:S6">
    <cfRule type="expression" dxfId="2620" priority="829">
      <formula>$C$6=0</formula>
    </cfRule>
  </conditionalFormatting>
  <conditionalFormatting sqref="P7:S7">
    <cfRule type="expression" dxfId="2619" priority="828">
      <formula>$C$7=0</formula>
    </cfRule>
  </conditionalFormatting>
  <conditionalFormatting sqref="P8:S8">
    <cfRule type="expression" dxfId="2618" priority="827">
      <formula>$C$8=0</formula>
    </cfRule>
  </conditionalFormatting>
  <conditionalFormatting sqref="P9:S9">
    <cfRule type="expression" dxfId="2617" priority="826">
      <formula>$C$9=0</formula>
    </cfRule>
  </conditionalFormatting>
  <conditionalFormatting sqref="P10:S10">
    <cfRule type="expression" dxfId="2616" priority="825">
      <formula>$C$10=0</formula>
    </cfRule>
  </conditionalFormatting>
  <conditionalFormatting sqref="P11:S11">
    <cfRule type="expression" dxfId="2615" priority="824">
      <formula>$C$11=0</formula>
    </cfRule>
  </conditionalFormatting>
  <conditionalFormatting sqref="AC5:AE5">
    <cfRule type="expression" dxfId="2614" priority="822">
      <formula>C5=0</formula>
    </cfRule>
    <cfRule type="iconSet" priority="823">
      <iconSet iconSet="3Arrows" reverse="1">
        <cfvo type="percent" val="0"/>
        <cfvo type="num" val="1"/>
        <cfvo type="num" val="2"/>
      </iconSet>
    </cfRule>
  </conditionalFormatting>
  <conditionalFormatting sqref="AC6:AE6">
    <cfRule type="expression" dxfId="2613" priority="820">
      <formula>C6=0</formula>
    </cfRule>
    <cfRule type="iconSet" priority="821">
      <iconSet iconSet="3Arrows" reverse="1">
        <cfvo type="percent" val="0"/>
        <cfvo type="num" val="1"/>
        <cfvo type="num" val="2"/>
      </iconSet>
    </cfRule>
  </conditionalFormatting>
  <conditionalFormatting sqref="AC7:AE7">
    <cfRule type="expression" dxfId="2612" priority="818">
      <formula>C7=0</formula>
    </cfRule>
    <cfRule type="iconSet" priority="819">
      <iconSet iconSet="3Arrows" reverse="1">
        <cfvo type="percent" val="0"/>
        <cfvo type="num" val="1"/>
        <cfvo type="num" val="2"/>
      </iconSet>
    </cfRule>
  </conditionalFormatting>
  <conditionalFormatting sqref="AC8:AE8">
    <cfRule type="expression" dxfId="2611" priority="816">
      <formula>C8=0</formula>
    </cfRule>
    <cfRule type="iconSet" priority="817">
      <iconSet iconSet="3Arrows" reverse="1">
        <cfvo type="percent" val="0"/>
        <cfvo type="num" val="1"/>
        <cfvo type="num" val="2"/>
      </iconSet>
    </cfRule>
  </conditionalFormatting>
  <conditionalFormatting sqref="AC9:AE9">
    <cfRule type="expression" dxfId="2610" priority="814">
      <formula>C9=0</formula>
    </cfRule>
    <cfRule type="iconSet" priority="815">
      <iconSet iconSet="3Arrows" reverse="1">
        <cfvo type="percent" val="0"/>
        <cfvo type="num" val="1"/>
        <cfvo type="num" val="2"/>
      </iconSet>
    </cfRule>
  </conditionalFormatting>
  <conditionalFormatting sqref="AC10:AE10">
    <cfRule type="expression" dxfId="2609" priority="812">
      <formula>C10=0</formula>
    </cfRule>
    <cfRule type="iconSet" priority="813">
      <iconSet iconSet="3Arrows" reverse="1">
        <cfvo type="percent" val="0"/>
        <cfvo type="num" val="1"/>
        <cfvo type="num" val="2"/>
      </iconSet>
    </cfRule>
  </conditionalFormatting>
  <conditionalFormatting sqref="AC11:AE11">
    <cfRule type="expression" dxfId="2608" priority="810">
      <formula>C11=0</formula>
    </cfRule>
    <cfRule type="iconSet" priority="811">
      <iconSet iconSet="3Arrows" reverse="1">
        <cfvo type="percent" val="0"/>
        <cfvo type="num" val="1"/>
        <cfvo type="num" val="2"/>
      </iconSet>
    </cfRule>
  </conditionalFormatting>
  <conditionalFormatting sqref="AC12:AE12">
    <cfRule type="expression" dxfId="2607" priority="808">
      <formula>C12=0</formula>
    </cfRule>
    <cfRule type="iconSet" priority="809">
      <iconSet iconSet="3Arrows" reverse="1">
        <cfvo type="percent" val="0"/>
        <cfvo type="num" val="1"/>
        <cfvo type="num" val="2"/>
      </iconSet>
    </cfRule>
  </conditionalFormatting>
  <conditionalFormatting sqref="AC13:AE13">
    <cfRule type="expression" dxfId="2606" priority="806">
      <formula>C13=0</formula>
    </cfRule>
    <cfRule type="iconSet" priority="807">
      <iconSet iconSet="3Arrows" reverse="1">
        <cfvo type="percent" val="0"/>
        <cfvo type="num" val="1"/>
        <cfvo type="num" val="2"/>
      </iconSet>
    </cfRule>
  </conditionalFormatting>
  <conditionalFormatting sqref="AC14:AE14">
    <cfRule type="expression" dxfId="2605" priority="804">
      <formula>C14=0</formula>
    </cfRule>
    <cfRule type="iconSet" priority="805">
      <iconSet iconSet="3Arrows" reverse="1">
        <cfvo type="percent" val="0"/>
        <cfvo type="num" val="1"/>
        <cfvo type="num" val="2"/>
      </iconSet>
    </cfRule>
  </conditionalFormatting>
  <conditionalFormatting sqref="AC15:AE15">
    <cfRule type="expression" dxfId="2604" priority="802">
      <formula>C15=0</formula>
    </cfRule>
    <cfRule type="iconSet" priority="803">
      <iconSet iconSet="3Arrows" reverse="1">
        <cfvo type="percent" val="0"/>
        <cfvo type="num" val="1"/>
        <cfvo type="num" val="2"/>
      </iconSet>
    </cfRule>
  </conditionalFormatting>
  <conditionalFormatting sqref="AC16:AE16">
    <cfRule type="expression" dxfId="2603" priority="800">
      <formula>C16=0</formula>
    </cfRule>
    <cfRule type="iconSet" priority="801">
      <iconSet iconSet="3Arrows" reverse="1">
        <cfvo type="percent" val="0"/>
        <cfvo type="num" val="1"/>
        <cfvo type="num" val="2"/>
      </iconSet>
    </cfRule>
  </conditionalFormatting>
  <conditionalFormatting sqref="AC17:AE17">
    <cfRule type="expression" dxfId="2602" priority="798">
      <formula>C17=0</formula>
    </cfRule>
    <cfRule type="iconSet" priority="799">
      <iconSet iconSet="3Arrows" reverse="1">
        <cfvo type="percent" val="0"/>
        <cfvo type="num" val="1"/>
        <cfvo type="num" val="2"/>
      </iconSet>
    </cfRule>
  </conditionalFormatting>
  <conditionalFormatting sqref="AC18:AE18">
    <cfRule type="expression" dxfId="2601" priority="796">
      <formula>C18=0</formula>
    </cfRule>
    <cfRule type="iconSet" priority="797">
      <iconSet iconSet="3Arrows" reverse="1">
        <cfvo type="percent" val="0"/>
        <cfvo type="num" val="1"/>
        <cfvo type="num" val="2"/>
      </iconSet>
    </cfRule>
  </conditionalFormatting>
  <conditionalFormatting sqref="AC19:AE19">
    <cfRule type="expression" dxfId="2600" priority="794">
      <formula>C19=0</formula>
    </cfRule>
    <cfRule type="iconSet" priority="795">
      <iconSet iconSet="3Arrows" reverse="1">
        <cfvo type="percent" val="0"/>
        <cfvo type="num" val="1"/>
        <cfvo type="num" val="2"/>
      </iconSet>
    </cfRule>
  </conditionalFormatting>
  <conditionalFormatting sqref="AC20:AE20">
    <cfRule type="expression" dxfId="2599" priority="792">
      <formula>C20=0</formula>
    </cfRule>
    <cfRule type="iconSet" priority="793">
      <iconSet iconSet="3Arrows" reverse="1">
        <cfvo type="percent" val="0"/>
        <cfvo type="num" val="1"/>
        <cfvo type="num" val="2"/>
      </iconSet>
    </cfRule>
  </conditionalFormatting>
  <conditionalFormatting sqref="AC21:AE21">
    <cfRule type="expression" dxfId="2598" priority="790">
      <formula>C21=0</formula>
    </cfRule>
    <cfRule type="iconSet" priority="791">
      <iconSet iconSet="3Arrows" reverse="1">
        <cfvo type="percent" val="0"/>
        <cfvo type="num" val="1"/>
        <cfvo type="num" val="2"/>
      </iconSet>
    </cfRule>
  </conditionalFormatting>
  <conditionalFormatting sqref="AC22:AE22">
    <cfRule type="expression" dxfId="2597" priority="788">
      <formula>C22=0</formula>
    </cfRule>
    <cfRule type="iconSet" priority="789">
      <iconSet iconSet="3Arrows" reverse="1">
        <cfvo type="percent" val="0"/>
        <cfvo type="num" val="1"/>
        <cfvo type="num" val="2"/>
      </iconSet>
    </cfRule>
  </conditionalFormatting>
  <conditionalFormatting sqref="AC23:AE23">
    <cfRule type="expression" dxfId="2596" priority="786">
      <formula>C23=0</formula>
    </cfRule>
    <cfRule type="iconSet" priority="787">
      <iconSet iconSet="3Arrows" reverse="1">
        <cfvo type="percent" val="0"/>
        <cfvo type="num" val="1"/>
        <cfvo type="num" val="2"/>
      </iconSet>
    </cfRule>
  </conditionalFormatting>
  <conditionalFormatting sqref="AC24:AE24">
    <cfRule type="expression" dxfId="2595" priority="784">
      <formula>C24=0</formula>
    </cfRule>
    <cfRule type="iconSet" priority="785">
      <iconSet iconSet="3Arrows" reverse="1">
        <cfvo type="percent" val="0"/>
        <cfvo type="num" val="1"/>
        <cfvo type="num" val="2"/>
      </iconSet>
    </cfRule>
  </conditionalFormatting>
  <conditionalFormatting sqref="AC25:AE25">
    <cfRule type="expression" dxfId="2594" priority="782">
      <formula>C25=0</formula>
    </cfRule>
    <cfRule type="iconSet" priority="783">
      <iconSet iconSet="3Arrows" reverse="1">
        <cfvo type="percent" val="0"/>
        <cfvo type="num" val="1"/>
        <cfvo type="num" val="2"/>
      </iconSet>
    </cfRule>
  </conditionalFormatting>
  <conditionalFormatting sqref="AC26:AE26">
    <cfRule type="expression" dxfId="2593" priority="780">
      <formula>C26=0</formula>
    </cfRule>
    <cfRule type="iconSet" priority="781">
      <iconSet iconSet="3Arrows" reverse="1">
        <cfvo type="percent" val="0"/>
        <cfvo type="num" val="1"/>
        <cfvo type="num" val="2"/>
      </iconSet>
    </cfRule>
  </conditionalFormatting>
  <conditionalFormatting sqref="AC27:AE27">
    <cfRule type="expression" dxfId="2592" priority="778">
      <formula>C27=0</formula>
    </cfRule>
    <cfRule type="iconSet" priority="779">
      <iconSet iconSet="3Arrows" reverse="1">
        <cfvo type="percent" val="0"/>
        <cfvo type="num" val="1"/>
        <cfvo type="num" val="2"/>
      </iconSet>
    </cfRule>
  </conditionalFormatting>
  <conditionalFormatting sqref="AC28:AE28">
    <cfRule type="expression" dxfId="2591" priority="776">
      <formula>C28=0</formula>
    </cfRule>
    <cfRule type="iconSet" priority="777">
      <iconSet iconSet="3Arrows" reverse="1">
        <cfvo type="percent" val="0"/>
        <cfvo type="num" val="1"/>
        <cfvo type="num" val="2"/>
      </iconSet>
    </cfRule>
  </conditionalFormatting>
  <conditionalFormatting sqref="AC29:AE29">
    <cfRule type="expression" dxfId="2590" priority="774">
      <formula>C29=0</formula>
    </cfRule>
    <cfRule type="iconSet" priority="775">
      <iconSet iconSet="3Arrows" reverse="1">
        <cfvo type="percent" val="0"/>
        <cfvo type="num" val="1"/>
        <cfvo type="num" val="2"/>
      </iconSet>
    </cfRule>
  </conditionalFormatting>
  <conditionalFormatting sqref="AC5:AE29">
    <cfRule type="containsErrors" dxfId="2589" priority="773">
      <formula>ISERROR(AC5)</formula>
    </cfRule>
  </conditionalFormatting>
  <conditionalFormatting sqref="M5:M29">
    <cfRule type="expression" dxfId="2588" priority="772">
      <formula>$C$5=0</formula>
    </cfRule>
  </conditionalFormatting>
  <conditionalFormatting sqref="M6">
    <cfRule type="expression" dxfId="2587" priority="771">
      <formula>$C$6=0</formula>
    </cfRule>
  </conditionalFormatting>
  <conditionalFormatting sqref="M7">
    <cfRule type="expression" dxfId="2586" priority="770">
      <formula>$C$7=0</formula>
    </cfRule>
  </conditionalFormatting>
  <conditionalFormatting sqref="M8">
    <cfRule type="expression" dxfId="2585" priority="769">
      <formula>$C$8=0</formula>
    </cfRule>
  </conditionalFormatting>
  <conditionalFormatting sqref="M9">
    <cfRule type="expression" dxfId="2584" priority="768">
      <formula>$C$9=0</formula>
    </cfRule>
  </conditionalFormatting>
  <conditionalFormatting sqref="M10">
    <cfRule type="expression" dxfId="2583" priority="767">
      <formula>$C$10=0</formula>
    </cfRule>
  </conditionalFormatting>
  <conditionalFormatting sqref="M11">
    <cfRule type="expression" dxfId="2582" priority="766">
      <formula>$C$11=0</formula>
    </cfRule>
  </conditionalFormatting>
  <conditionalFormatting sqref="M12">
    <cfRule type="expression" dxfId="2581" priority="765">
      <formula>$C$12=0</formula>
    </cfRule>
  </conditionalFormatting>
  <conditionalFormatting sqref="M13">
    <cfRule type="expression" dxfId="2580" priority="764">
      <formula>$C$13=0</formula>
    </cfRule>
  </conditionalFormatting>
  <conditionalFormatting sqref="M14">
    <cfRule type="expression" dxfId="2579" priority="763">
      <formula>$C$14=0</formula>
    </cfRule>
  </conditionalFormatting>
  <conditionalFormatting sqref="M15">
    <cfRule type="expression" dxfId="2578" priority="762">
      <formula>$C$15=0</formula>
    </cfRule>
  </conditionalFormatting>
  <conditionalFormatting sqref="M16">
    <cfRule type="expression" dxfId="2577" priority="761">
      <formula>$C$16=0</formula>
    </cfRule>
  </conditionalFormatting>
  <conditionalFormatting sqref="M17">
    <cfRule type="expression" dxfId="2576" priority="760">
      <formula>$C$17=0</formula>
    </cfRule>
  </conditionalFormatting>
  <conditionalFormatting sqref="M18">
    <cfRule type="expression" dxfId="2575" priority="759">
      <formula>$C$18=0</formula>
    </cfRule>
  </conditionalFormatting>
  <conditionalFormatting sqref="M19">
    <cfRule type="expression" dxfId="2574" priority="758">
      <formula>$C$19=0</formula>
    </cfRule>
  </conditionalFormatting>
  <conditionalFormatting sqref="M20">
    <cfRule type="expression" dxfId="2573" priority="757">
      <formula>$C$20=0</formula>
    </cfRule>
  </conditionalFormatting>
  <conditionalFormatting sqref="M21">
    <cfRule type="expression" dxfId="2572" priority="756">
      <formula>$C$21=0</formula>
    </cfRule>
  </conditionalFormatting>
  <conditionalFormatting sqref="M22">
    <cfRule type="expression" dxfId="2571" priority="755">
      <formula>$C$22=0</formula>
    </cfRule>
  </conditionalFormatting>
  <conditionalFormatting sqref="M23">
    <cfRule type="expression" dxfId="2570" priority="754">
      <formula>$C$23=0</formula>
    </cfRule>
  </conditionalFormatting>
  <conditionalFormatting sqref="M24">
    <cfRule type="expression" dxfId="2569" priority="753">
      <formula>$C$24=0</formula>
    </cfRule>
  </conditionalFormatting>
  <conditionalFormatting sqref="M25">
    <cfRule type="expression" dxfId="2568" priority="752">
      <formula>$C$25=0</formula>
    </cfRule>
  </conditionalFormatting>
  <conditionalFormatting sqref="M26">
    <cfRule type="expression" dxfId="2567" priority="751">
      <formula>$C$26=0</formula>
    </cfRule>
  </conditionalFormatting>
  <conditionalFormatting sqref="M27">
    <cfRule type="expression" dxfId="2566" priority="750">
      <formula>$C$27=0</formula>
    </cfRule>
  </conditionalFormatting>
  <conditionalFormatting sqref="M28">
    <cfRule type="expression" dxfId="2565" priority="749">
      <formula>$C$28=0</formula>
    </cfRule>
  </conditionalFormatting>
  <conditionalFormatting sqref="M29">
    <cfRule type="expression" dxfId="2564" priority="748">
      <formula>$C$29=0</formula>
    </cfRule>
  </conditionalFormatting>
  <conditionalFormatting sqref="M5:M29">
    <cfRule type="expression" dxfId="2563" priority="747">
      <formula>$C$5=0</formula>
    </cfRule>
  </conditionalFormatting>
  <conditionalFormatting sqref="M6">
    <cfRule type="expression" dxfId="2562" priority="746">
      <formula>$C$6=0</formula>
    </cfRule>
  </conditionalFormatting>
  <conditionalFormatting sqref="M7">
    <cfRule type="expression" dxfId="2561" priority="745">
      <formula>$C$7=0</formula>
    </cfRule>
  </conditionalFormatting>
  <conditionalFormatting sqref="M8">
    <cfRule type="expression" dxfId="2560" priority="744">
      <formula>$C$8=0</formula>
    </cfRule>
  </conditionalFormatting>
  <conditionalFormatting sqref="M9">
    <cfRule type="expression" dxfId="2559" priority="743">
      <formula>$C$9=0</formula>
    </cfRule>
  </conditionalFormatting>
  <conditionalFormatting sqref="M10">
    <cfRule type="expression" dxfId="2558" priority="742">
      <formula>$C$10=0</formula>
    </cfRule>
  </conditionalFormatting>
  <conditionalFormatting sqref="M11">
    <cfRule type="expression" dxfId="2557" priority="741">
      <formula>$C$11=0</formula>
    </cfRule>
  </conditionalFormatting>
  <conditionalFormatting sqref="M12">
    <cfRule type="expression" dxfId="2556" priority="740">
      <formula>$C$12=0</formula>
    </cfRule>
  </conditionalFormatting>
  <conditionalFormatting sqref="M13">
    <cfRule type="expression" dxfId="2555" priority="739">
      <formula>$C$13=0</formula>
    </cfRule>
  </conditionalFormatting>
  <conditionalFormatting sqref="M14">
    <cfRule type="expression" dxfId="2554" priority="738">
      <formula>$C$14=0</formula>
    </cfRule>
  </conditionalFormatting>
  <conditionalFormatting sqref="M15">
    <cfRule type="expression" dxfId="2553" priority="737">
      <formula>$C$15=0</formula>
    </cfRule>
  </conditionalFormatting>
  <conditionalFormatting sqref="M16">
    <cfRule type="expression" dxfId="2552" priority="736">
      <formula>$C$16=0</formula>
    </cfRule>
  </conditionalFormatting>
  <conditionalFormatting sqref="M17">
    <cfRule type="expression" dxfId="2551" priority="735">
      <formula>$C$17=0</formula>
    </cfRule>
  </conditionalFormatting>
  <conditionalFormatting sqref="M18">
    <cfRule type="expression" dxfId="2550" priority="734">
      <formula>$C$18=0</formula>
    </cfRule>
  </conditionalFormatting>
  <conditionalFormatting sqref="M19">
    <cfRule type="expression" dxfId="2549" priority="733">
      <formula>$C$19=0</formula>
    </cfRule>
  </conditionalFormatting>
  <conditionalFormatting sqref="M20">
    <cfRule type="expression" dxfId="2548" priority="732">
      <formula>$C$20=0</formula>
    </cfRule>
  </conditionalFormatting>
  <conditionalFormatting sqref="M21">
    <cfRule type="expression" dxfId="2547" priority="731">
      <formula>$C$21=0</formula>
    </cfRule>
  </conditionalFormatting>
  <conditionalFormatting sqref="M22">
    <cfRule type="expression" dxfId="2546" priority="730">
      <formula>$C$22=0</formula>
    </cfRule>
  </conditionalFormatting>
  <conditionalFormatting sqref="M23">
    <cfRule type="expression" dxfId="2545" priority="729">
      <formula>$C$23=0</formula>
    </cfRule>
  </conditionalFormatting>
  <conditionalFormatting sqref="M24">
    <cfRule type="expression" dxfId="2544" priority="728">
      <formula>$C$24=0</formula>
    </cfRule>
  </conditionalFormatting>
  <conditionalFormatting sqref="M25">
    <cfRule type="expression" dxfId="2543" priority="727">
      <formula>$C$25=0</formula>
    </cfRule>
  </conditionalFormatting>
  <conditionalFormatting sqref="M26">
    <cfRule type="expression" dxfId="2542" priority="726">
      <formula>$C$26=0</formula>
    </cfRule>
  </conditionalFormatting>
  <conditionalFormatting sqref="M27">
    <cfRule type="expression" dxfId="2541" priority="725">
      <formula>$C$27=0</formula>
    </cfRule>
  </conditionalFormatting>
  <conditionalFormatting sqref="M28">
    <cfRule type="expression" dxfId="2540" priority="724">
      <formula>$C$28=0</formula>
    </cfRule>
  </conditionalFormatting>
  <conditionalFormatting sqref="M29">
    <cfRule type="expression" dxfId="2539" priority="723">
      <formula>$C$29=0</formula>
    </cfRule>
  </conditionalFormatting>
  <conditionalFormatting sqref="M5:M29">
    <cfRule type="expression" dxfId="2538" priority="722">
      <formula>$C$5=0</formula>
    </cfRule>
  </conditionalFormatting>
  <conditionalFormatting sqref="M6">
    <cfRule type="expression" dxfId="2537" priority="721">
      <formula>$C$6=0</formula>
    </cfRule>
  </conditionalFormatting>
  <conditionalFormatting sqref="M7">
    <cfRule type="expression" dxfId="2536" priority="720">
      <formula>$C$7=0</formula>
    </cfRule>
  </conditionalFormatting>
  <conditionalFormatting sqref="M8">
    <cfRule type="expression" dxfId="2535" priority="719">
      <formula>$C$8=0</formula>
    </cfRule>
  </conditionalFormatting>
  <conditionalFormatting sqref="M9">
    <cfRule type="expression" dxfId="2534" priority="718">
      <formula>$C$9=0</formula>
    </cfRule>
  </conditionalFormatting>
  <conditionalFormatting sqref="M10">
    <cfRule type="expression" dxfId="2533" priority="717">
      <formula>$C$10=0</formula>
    </cfRule>
  </conditionalFormatting>
  <conditionalFormatting sqref="M11">
    <cfRule type="expression" dxfId="2532" priority="716">
      <formula>$C$11=0</formula>
    </cfRule>
  </conditionalFormatting>
  <conditionalFormatting sqref="M12">
    <cfRule type="expression" dxfId="2531" priority="715">
      <formula>$C$12=0</formula>
    </cfRule>
  </conditionalFormatting>
  <conditionalFormatting sqref="M13">
    <cfRule type="expression" dxfId="2530" priority="714">
      <formula>$C$13=0</formula>
    </cfRule>
  </conditionalFormatting>
  <conditionalFormatting sqref="M14">
    <cfRule type="expression" dxfId="2529" priority="713">
      <formula>$C$14=0</formula>
    </cfRule>
  </conditionalFormatting>
  <conditionalFormatting sqref="M15">
    <cfRule type="expression" dxfId="2528" priority="712">
      <formula>$C$15=0</formula>
    </cfRule>
  </conditionalFormatting>
  <conditionalFormatting sqref="M16">
    <cfRule type="expression" dxfId="2527" priority="711">
      <formula>$C$16=0</formula>
    </cfRule>
  </conditionalFormatting>
  <conditionalFormatting sqref="M17">
    <cfRule type="expression" dxfId="2526" priority="710">
      <formula>$C$17=0</formula>
    </cfRule>
  </conditionalFormatting>
  <conditionalFormatting sqref="M18">
    <cfRule type="expression" dxfId="2525" priority="709">
      <formula>$C$18=0</formula>
    </cfRule>
  </conditionalFormatting>
  <conditionalFormatting sqref="M19">
    <cfRule type="expression" dxfId="2524" priority="708">
      <formula>$C$19=0</formula>
    </cfRule>
  </conditionalFormatting>
  <conditionalFormatting sqref="M20">
    <cfRule type="expression" dxfId="2523" priority="707">
      <formula>$C$20=0</formula>
    </cfRule>
  </conditionalFormatting>
  <conditionalFormatting sqref="M21">
    <cfRule type="expression" dxfId="2522" priority="706">
      <formula>$C$21=0</formula>
    </cfRule>
  </conditionalFormatting>
  <conditionalFormatting sqref="M22">
    <cfRule type="expression" dxfId="2521" priority="705">
      <formula>$C$22=0</formula>
    </cfRule>
  </conditionalFormatting>
  <conditionalFormatting sqref="M23">
    <cfRule type="expression" dxfId="2520" priority="704">
      <formula>$C$23=0</formula>
    </cfRule>
  </conditionalFormatting>
  <conditionalFormatting sqref="M24">
    <cfRule type="expression" dxfId="2519" priority="703">
      <formula>$C$24=0</formula>
    </cfRule>
  </conditionalFormatting>
  <conditionalFormatting sqref="M25">
    <cfRule type="expression" dxfId="2518" priority="702">
      <formula>$C$25=0</formula>
    </cfRule>
  </conditionalFormatting>
  <conditionalFormatting sqref="M26">
    <cfRule type="expression" dxfId="2517" priority="701">
      <formula>$C$26=0</formula>
    </cfRule>
  </conditionalFormatting>
  <conditionalFormatting sqref="M27">
    <cfRule type="expression" dxfId="2516" priority="700">
      <formula>$C$27=0</formula>
    </cfRule>
  </conditionalFormatting>
  <conditionalFormatting sqref="M28">
    <cfRule type="expression" dxfId="2515" priority="699">
      <formula>$C$28=0</formula>
    </cfRule>
  </conditionalFormatting>
  <conditionalFormatting sqref="M29">
    <cfRule type="expression" dxfId="2514" priority="698">
      <formula>$C$29=0</formula>
    </cfRule>
  </conditionalFormatting>
  <conditionalFormatting sqref="M5:M29">
    <cfRule type="expression" dxfId="2513" priority="697">
      <formula>$C$5=0</formula>
    </cfRule>
  </conditionalFormatting>
  <conditionalFormatting sqref="M6">
    <cfRule type="expression" dxfId="2512" priority="696">
      <formula>$C$6=0</formula>
    </cfRule>
  </conditionalFormatting>
  <conditionalFormatting sqref="M7">
    <cfRule type="expression" dxfId="2511" priority="695">
      <formula>$C$7=0</formula>
    </cfRule>
  </conditionalFormatting>
  <conditionalFormatting sqref="M8">
    <cfRule type="expression" dxfId="2510" priority="694">
      <formula>$C$8=0</formula>
    </cfRule>
  </conditionalFormatting>
  <conditionalFormatting sqref="M9">
    <cfRule type="expression" dxfId="2509" priority="693">
      <formula>$C$9=0</formula>
    </cfRule>
  </conditionalFormatting>
  <conditionalFormatting sqref="M10">
    <cfRule type="expression" dxfId="2508" priority="692">
      <formula>$C$10=0</formula>
    </cfRule>
  </conditionalFormatting>
  <conditionalFormatting sqref="M11">
    <cfRule type="expression" dxfId="2507" priority="691">
      <formula>$C$11=0</formula>
    </cfRule>
  </conditionalFormatting>
  <conditionalFormatting sqref="M12">
    <cfRule type="expression" dxfId="2506" priority="690">
      <formula>$C$12=0</formula>
    </cfRule>
  </conditionalFormatting>
  <conditionalFormatting sqref="M13">
    <cfRule type="expression" dxfId="2505" priority="689">
      <formula>$C$13=0</formula>
    </cfRule>
  </conditionalFormatting>
  <conditionalFormatting sqref="M14">
    <cfRule type="expression" dxfId="2504" priority="688">
      <formula>$C$14=0</formula>
    </cfRule>
  </conditionalFormatting>
  <conditionalFormatting sqref="M15">
    <cfRule type="expression" dxfId="2503" priority="687">
      <formula>$C$15=0</formula>
    </cfRule>
  </conditionalFormatting>
  <conditionalFormatting sqref="M16">
    <cfRule type="expression" dxfId="2502" priority="686">
      <formula>$C$16=0</formula>
    </cfRule>
  </conditionalFormatting>
  <conditionalFormatting sqref="M17">
    <cfRule type="expression" dxfId="2501" priority="685">
      <formula>$C$17=0</formula>
    </cfRule>
  </conditionalFormatting>
  <conditionalFormatting sqref="M18">
    <cfRule type="expression" dxfId="2500" priority="684">
      <formula>$C$18=0</formula>
    </cfRule>
  </conditionalFormatting>
  <conditionalFormatting sqref="M19">
    <cfRule type="expression" dxfId="2499" priority="683">
      <formula>$C$19=0</formula>
    </cfRule>
  </conditionalFormatting>
  <conditionalFormatting sqref="M20">
    <cfRule type="expression" dxfId="2498" priority="682">
      <formula>$C$20=0</formula>
    </cfRule>
  </conditionalFormatting>
  <conditionalFormatting sqref="M21">
    <cfRule type="expression" dxfId="2497" priority="681">
      <formula>$C$21=0</formula>
    </cfRule>
  </conditionalFormatting>
  <conditionalFormatting sqref="M22">
    <cfRule type="expression" dxfId="2496" priority="680">
      <formula>$C$22=0</formula>
    </cfRule>
  </conditionalFormatting>
  <conditionalFormatting sqref="M23">
    <cfRule type="expression" dxfId="2495" priority="679">
      <formula>$C$23=0</formula>
    </cfRule>
  </conditionalFormatting>
  <conditionalFormatting sqref="M24">
    <cfRule type="expression" dxfId="2494" priority="678">
      <formula>$C$24=0</formula>
    </cfRule>
  </conditionalFormatting>
  <conditionalFormatting sqref="M25">
    <cfRule type="expression" dxfId="2493" priority="677">
      <formula>$C$25=0</formula>
    </cfRule>
  </conditionalFormatting>
  <conditionalFormatting sqref="M26">
    <cfRule type="expression" dxfId="2492" priority="676">
      <formula>$C$26=0</formula>
    </cfRule>
  </conditionalFormatting>
  <conditionalFormatting sqref="M27">
    <cfRule type="expression" dxfId="2491" priority="675">
      <formula>$C$27=0</formula>
    </cfRule>
  </conditionalFormatting>
  <conditionalFormatting sqref="M28">
    <cfRule type="expression" dxfId="2490" priority="674">
      <formula>$C$28=0</formula>
    </cfRule>
  </conditionalFormatting>
  <conditionalFormatting sqref="M29">
    <cfRule type="expression" dxfId="2489" priority="673">
      <formula>$C$29=0</formula>
    </cfRule>
  </conditionalFormatting>
  <conditionalFormatting sqref="M5:M29">
    <cfRule type="expression" dxfId="2488" priority="672">
      <formula>$C$5=0</formula>
    </cfRule>
  </conditionalFormatting>
  <conditionalFormatting sqref="M6">
    <cfRule type="expression" dxfId="2487" priority="671">
      <formula>$C$6=0</formula>
    </cfRule>
  </conditionalFormatting>
  <conditionalFormatting sqref="M7">
    <cfRule type="expression" dxfId="2486" priority="670">
      <formula>$C$7=0</formula>
    </cfRule>
  </conditionalFormatting>
  <conditionalFormatting sqref="M8">
    <cfRule type="expression" dxfId="2485" priority="669">
      <formula>$C$8=0</formula>
    </cfRule>
  </conditionalFormatting>
  <conditionalFormatting sqref="M9">
    <cfRule type="expression" dxfId="2484" priority="668">
      <formula>$C$9=0</formula>
    </cfRule>
  </conditionalFormatting>
  <conditionalFormatting sqref="M10">
    <cfRule type="expression" dxfId="2483" priority="667">
      <formula>$C$10=0</formula>
    </cfRule>
  </conditionalFormatting>
  <conditionalFormatting sqref="M11">
    <cfRule type="expression" dxfId="2482" priority="666">
      <formula>$C$11=0</formula>
    </cfRule>
  </conditionalFormatting>
  <conditionalFormatting sqref="M12">
    <cfRule type="expression" dxfId="2481" priority="665">
      <formula>$C$12=0</formula>
    </cfRule>
  </conditionalFormatting>
  <conditionalFormatting sqref="M13">
    <cfRule type="expression" dxfId="2480" priority="664">
      <formula>$C$13=0</formula>
    </cfRule>
  </conditionalFormatting>
  <conditionalFormatting sqref="M14">
    <cfRule type="expression" dxfId="2479" priority="663">
      <formula>$C$14=0</formula>
    </cfRule>
  </conditionalFormatting>
  <conditionalFormatting sqref="M15">
    <cfRule type="expression" dxfId="2478" priority="662">
      <formula>$C$15=0</formula>
    </cfRule>
  </conditionalFormatting>
  <conditionalFormatting sqref="M16">
    <cfRule type="expression" dxfId="2477" priority="661">
      <formula>$C$16=0</formula>
    </cfRule>
  </conditionalFormatting>
  <conditionalFormatting sqref="M17">
    <cfRule type="expression" dxfId="2476" priority="660">
      <formula>$C$17=0</formula>
    </cfRule>
  </conditionalFormatting>
  <conditionalFormatting sqref="M18">
    <cfRule type="expression" dxfId="2475" priority="659">
      <formula>$C$18=0</formula>
    </cfRule>
  </conditionalFormatting>
  <conditionalFormatting sqref="M19">
    <cfRule type="expression" dxfId="2474" priority="658">
      <formula>$C$19=0</formula>
    </cfRule>
  </conditionalFormatting>
  <conditionalFormatting sqref="M20">
    <cfRule type="expression" dxfId="2473" priority="657">
      <formula>$C$20=0</formula>
    </cfRule>
  </conditionalFormatting>
  <conditionalFormatting sqref="M21">
    <cfRule type="expression" dxfId="2472" priority="656">
      <formula>$C$21=0</formula>
    </cfRule>
  </conditionalFormatting>
  <conditionalFormatting sqref="M22">
    <cfRule type="expression" dxfId="2471" priority="655">
      <formula>$C$22=0</formula>
    </cfRule>
  </conditionalFormatting>
  <conditionalFormatting sqref="M23">
    <cfRule type="expression" dxfId="2470" priority="654">
      <formula>$C$23=0</formula>
    </cfRule>
  </conditionalFormatting>
  <conditionalFormatting sqref="M24">
    <cfRule type="expression" dxfId="2469" priority="653">
      <formula>$C$24=0</formula>
    </cfRule>
  </conditionalFormatting>
  <conditionalFormatting sqref="M25">
    <cfRule type="expression" dxfId="2468" priority="652">
      <formula>$C$25=0</formula>
    </cfRule>
  </conditionalFormatting>
  <conditionalFormatting sqref="M26">
    <cfRule type="expression" dxfId="2467" priority="651">
      <formula>$C$26=0</formula>
    </cfRule>
  </conditionalFormatting>
  <conditionalFormatting sqref="M27">
    <cfRule type="expression" dxfId="2466" priority="650">
      <formula>$C$27=0</formula>
    </cfRule>
  </conditionalFormatting>
  <conditionalFormatting sqref="M28">
    <cfRule type="expression" dxfId="2465" priority="649">
      <formula>$C$28=0</formula>
    </cfRule>
  </conditionalFormatting>
  <conditionalFormatting sqref="M29">
    <cfRule type="expression" dxfId="2464" priority="648">
      <formula>$C$29=0</formula>
    </cfRule>
  </conditionalFormatting>
  <conditionalFormatting sqref="M5:M29">
    <cfRule type="expression" dxfId="2463" priority="647">
      <formula>$C$5=0</formula>
    </cfRule>
  </conditionalFormatting>
  <conditionalFormatting sqref="M6">
    <cfRule type="expression" dxfId="2462" priority="646">
      <formula>$C$6=0</formula>
    </cfRule>
  </conditionalFormatting>
  <conditionalFormatting sqref="M7">
    <cfRule type="expression" dxfId="2461" priority="645">
      <formula>$C$7=0</formula>
    </cfRule>
  </conditionalFormatting>
  <conditionalFormatting sqref="M8">
    <cfRule type="expression" dxfId="2460" priority="644">
      <formula>$C$8=0</formula>
    </cfRule>
  </conditionalFormatting>
  <conditionalFormatting sqref="M9">
    <cfRule type="expression" dxfId="2459" priority="643">
      <formula>$C$9=0</formula>
    </cfRule>
  </conditionalFormatting>
  <conditionalFormatting sqref="M10">
    <cfRule type="expression" dxfId="2458" priority="642">
      <formula>$C$10=0</formula>
    </cfRule>
  </conditionalFormatting>
  <conditionalFormatting sqref="M11">
    <cfRule type="expression" dxfId="2457" priority="641">
      <formula>$C$11=0</formula>
    </cfRule>
  </conditionalFormatting>
  <conditionalFormatting sqref="M12">
    <cfRule type="expression" dxfId="2456" priority="640">
      <formula>$C$12=0</formula>
    </cfRule>
  </conditionalFormatting>
  <conditionalFormatting sqref="M13">
    <cfRule type="expression" dxfId="2455" priority="639">
      <formula>$C$13=0</formula>
    </cfRule>
  </conditionalFormatting>
  <conditionalFormatting sqref="M14">
    <cfRule type="expression" dxfId="2454" priority="638">
      <formula>$C$14=0</formula>
    </cfRule>
  </conditionalFormatting>
  <conditionalFormatting sqref="M15">
    <cfRule type="expression" dxfId="2453" priority="637">
      <formula>$C$15=0</formula>
    </cfRule>
  </conditionalFormatting>
  <conditionalFormatting sqref="M16">
    <cfRule type="expression" dxfId="2452" priority="636">
      <formula>$C$16=0</formula>
    </cfRule>
  </conditionalFormatting>
  <conditionalFormatting sqref="M17">
    <cfRule type="expression" dxfId="2451" priority="635">
      <formula>$C$17=0</formula>
    </cfRule>
  </conditionalFormatting>
  <conditionalFormatting sqref="M18">
    <cfRule type="expression" dxfId="2450" priority="634">
      <formula>$C$18=0</formula>
    </cfRule>
  </conditionalFormatting>
  <conditionalFormatting sqref="M19">
    <cfRule type="expression" dxfId="2449" priority="633">
      <formula>$C$19=0</formula>
    </cfRule>
  </conditionalFormatting>
  <conditionalFormatting sqref="M20">
    <cfRule type="expression" dxfId="2448" priority="632">
      <formula>$C$20=0</formula>
    </cfRule>
  </conditionalFormatting>
  <conditionalFormatting sqref="M21">
    <cfRule type="expression" dxfId="2447" priority="631">
      <formula>$C$21=0</formula>
    </cfRule>
  </conditionalFormatting>
  <conditionalFormatting sqref="M22">
    <cfRule type="expression" dxfId="2446" priority="630">
      <formula>$C$22=0</formula>
    </cfRule>
  </conditionalFormatting>
  <conditionalFormatting sqref="M23">
    <cfRule type="expression" dxfId="2445" priority="629">
      <formula>$C$23=0</formula>
    </cfRule>
  </conditionalFormatting>
  <conditionalFormatting sqref="M24">
    <cfRule type="expression" dxfId="2444" priority="628">
      <formula>$C$24=0</formula>
    </cfRule>
  </conditionalFormatting>
  <conditionalFormatting sqref="M25">
    <cfRule type="expression" dxfId="2443" priority="627">
      <formula>$C$25=0</formula>
    </cfRule>
  </conditionalFormatting>
  <conditionalFormatting sqref="M26">
    <cfRule type="expression" dxfId="2442" priority="626">
      <formula>$C$26=0</formula>
    </cfRule>
  </conditionalFormatting>
  <conditionalFormatting sqref="M27">
    <cfRule type="expression" dxfId="2441" priority="625">
      <formula>$C$27=0</formula>
    </cfRule>
  </conditionalFormatting>
  <conditionalFormatting sqref="M28">
    <cfRule type="expression" dxfId="2440" priority="624">
      <formula>$C$28=0</formula>
    </cfRule>
  </conditionalFormatting>
  <conditionalFormatting sqref="M29">
    <cfRule type="expression" dxfId="2439" priority="623">
      <formula>$C$29=0</formula>
    </cfRule>
  </conditionalFormatting>
  <conditionalFormatting sqref="M5:M29">
    <cfRule type="expression" dxfId="2438" priority="622">
      <formula>$C$5=0</formula>
    </cfRule>
  </conditionalFormatting>
  <conditionalFormatting sqref="M5:M29">
    <cfRule type="expression" dxfId="2437" priority="621">
      <formula>$C$6=0</formula>
    </cfRule>
  </conditionalFormatting>
  <conditionalFormatting sqref="M7:M11">
    <cfRule type="expression" dxfId="2436" priority="620">
      <formula>$C$7=0</formula>
    </cfRule>
  </conditionalFormatting>
  <conditionalFormatting sqref="M8">
    <cfRule type="expression" dxfId="2435" priority="619">
      <formula>$C$8=0</formula>
    </cfRule>
  </conditionalFormatting>
  <conditionalFormatting sqref="M9">
    <cfRule type="expression" dxfId="2434" priority="618">
      <formula>$C$9=0</formula>
    </cfRule>
  </conditionalFormatting>
  <conditionalFormatting sqref="M10">
    <cfRule type="expression" dxfId="2433" priority="617">
      <formula>$C$10=0</formula>
    </cfRule>
  </conditionalFormatting>
  <conditionalFormatting sqref="M11">
    <cfRule type="expression" dxfId="2432" priority="616">
      <formula>$C$11=0</formula>
    </cfRule>
  </conditionalFormatting>
  <conditionalFormatting sqref="M12:M29">
    <cfRule type="expression" dxfId="2431" priority="615">
      <formula>$C$12=0</formula>
    </cfRule>
  </conditionalFormatting>
  <conditionalFormatting sqref="M13">
    <cfRule type="expression" dxfId="2430" priority="614">
      <formula>$C$13=0</formula>
    </cfRule>
  </conditionalFormatting>
  <conditionalFormatting sqref="M14">
    <cfRule type="expression" dxfId="2429" priority="613">
      <formula>$C$14=0</formula>
    </cfRule>
  </conditionalFormatting>
  <conditionalFormatting sqref="M15">
    <cfRule type="expression" dxfId="2428" priority="612">
      <formula>$C$15=0</formula>
    </cfRule>
  </conditionalFormatting>
  <conditionalFormatting sqref="M16">
    <cfRule type="expression" dxfId="2427" priority="611">
      <formula>$C$16=0</formula>
    </cfRule>
  </conditionalFormatting>
  <conditionalFormatting sqref="M17">
    <cfRule type="expression" dxfId="2426" priority="610">
      <formula>$C$17=0</formula>
    </cfRule>
  </conditionalFormatting>
  <conditionalFormatting sqref="M18:M29">
    <cfRule type="expression" dxfId="2425" priority="609">
      <formula>$C$18=0</formula>
    </cfRule>
  </conditionalFormatting>
  <conditionalFormatting sqref="M19">
    <cfRule type="expression" dxfId="2424" priority="608">
      <formula>$C$19=0</formula>
    </cfRule>
  </conditionalFormatting>
  <conditionalFormatting sqref="M20">
    <cfRule type="expression" dxfId="2423" priority="607">
      <formula>$C$20=0</formula>
    </cfRule>
  </conditionalFormatting>
  <conditionalFormatting sqref="M21">
    <cfRule type="expression" dxfId="2422" priority="606">
      <formula>$C$21=0</formula>
    </cfRule>
  </conditionalFormatting>
  <conditionalFormatting sqref="M22">
    <cfRule type="expression" dxfId="2421" priority="605">
      <formula>$C$22=0</formula>
    </cfRule>
  </conditionalFormatting>
  <conditionalFormatting sqref="M23">
    <cfRule type="expression" dxfId="2420" priority="604">
      <formula>$C$23=0</formula>
    </cfRule>
  </conditionalFormatting>
  <conditionalFormatting sqref="M24">
    <cfRule type="expression" dxfId="2419" priority="603">
      <formula>$C$24=0</formula>
    </cfRule>
  </conditionalFormatting>
  <conditionalFormatting sqref="M25">
    <cfRule type="expression" dxfId="2418" priority="602">
      <formula>$C$25=0</formula>
    </cfRule>
  </conditionalFormatting>
  <conditionalFormatting sqref="M26">
    <cfRule type="expression" dxfId="2417" priority="601">
      <formula>$C$26=0</formula>
    </cfRule>
  </conditionalFormatting>
  <conditionalFormatting sqref="M27">
    <cfRule type="expression" dxfId="2416" priority="600">
      <formula>$C$27=0</formula>
    </cfRule>
  </conditionalFormatting>
  <conditionalFormatting sqref="M28">
    <cfRule type="expression" dxfId="2415" priority="599">
      <formula>$C$28=0</formula>
    </cfRule>
  </conditionalFormatting>
  <conditionalFormatting sqref="M29">
    <cfRule type="expression" dxfId="2414" priority="598">
      <formula>$C$29=0</formula>
    </cfRule>
  </conditionalFormatting>
  <conditionalFormatting sqref="M12:M29">
    <cfRule type="expression" dxfId="2413" priority="597">
      <formula>$C$5=0</formula>
    </cfRule>
  </conditionalFormatting>
  <conditionalFormatting sqref="M12:M29">
    <cfRule type="expression" dxfId="2412" priority="596">
      <formula>$C$6=0</formula>
    </cfRule>
  </conditionalFormatting>
  <conditionalFormatting sqref="M12:M29">
    <cfRule type="expression" dxfId="2411" priority="595">
      <formula>$C$7=0</formula>
    </cfRule>
  </conditionalFormatting>
  <conditionalFormatting sqref="M12:M29">
    <cfRule type="expression" dxfId="2410" priority="594">
      <formula>$C$11=0</formula>
    </cfRule>
  </conditionalFormatting>
  <conditionalFormatting sqref="AB5:AB29">
    <cfRule type="expression" dxfId="2409" priority="593">
      <formula>$C$5=0</formula>
    </cfRule>
  </conditionalFormatting>
  <conditionalFormatting sqref="AB6">
    <cfRule type="expression" dxfId="2408" priority="592">
      <formula>$C$6=0</formula>
    </cfRule>
  </conditionalFormatting>
  <conditionalFormatting sqref="AB7">
    <cfRule type="expression" dxfId="2407" priority="591">
      <formula>$C$7=0</formula>
    </cfRule>
  </conditionalFormatting>
  <conditionalFormatting sqref="AB8">
    <cfRule type="expression" dxfId="2406" priority="590">
      <formula>$C$8=0</formula>
    </cfRule>
  </conditionalFormatting>
  <conditionalFormatting sqref="AB9">
    <cfRule type="expression" dxfId="2405" priority="589">
      <formula>$C$9=0</formula>
    </cfRule>
  </conditionalFormatting>
  <conditionalFormatting sqref="AB10">
    <cfRule type="expression" dxfId="2404" priority="588">
      <formula>$C$10=0</formula>
    </cfRule>
  </conditionalFormatting>
  <conditionalFormatting sqref="AB11">
    <cfRule type="expression" dxfId="2403" priority="587">
      <formula>$C$11=0</formula>
    </cfRule>
  </conditionalFormatting>
  <conditionalFormatting sqref="AB12">
    <cfRule type="expression" dxfId="2402" priority="586">
      <formula>$C$12=0</formula>
    </cfRule>
  </conditionalFormatting>
  <conditionalFormatting sqref="AB13">
    <cfRule type="expression" dxfId="2401" priority="585">
      <formula>$C$13=0</formula>
    </cfRule>
  </conditionalFormatting>
  <conditionalFormatting sqref="AB14">
    <cfRule type="expression" dxfId="2400" priority="584">
      <formula>$C$14=0</formula>
    </cfRule>
  </conditionalFormatting>
  <conditionalFormatting sqref="AB15">
    <cfRule type="expression" dxfId="2399" priority="583">
      <formula>$C$15=0</formula>
    </cfRule>
  </conditionalFormatting>
  <conditionalFormatting sqref="AB16">
    <cfRule type="expression" dxfId="2398" priority="582">
      <formula>$C$16=0</formula>
    </cfRule>
  </conditionalFormatting>
  <conditionalFormatting sqref="AB17">
    <cfRule type="expression" dxfId="2397" priority="581">
      <formula>$C$17=0</formula>
    </cfRule>
  </conditionalFormatting>
  <conditionalFormatting sqref="AB18">
    <cfRule type="expression" dxfId="2396" priority="580">
      <formula>$C$18=0</formula>
    </cfRule>
  </conditionalFormatting>
  <conditionalFormatting sqref="AB19">
    <cfRule type="expression" dxfId="2395" priority="579">
      <formula>$C$19=0</formula>
    </cfRule>
  </conditionalFormatting>
  <conditionalFormatting sqref="AB20">
    <cfRule type="expression" dxfId="2394" priority="578">
      <formula>$C$20=0</formula>
    </cfRule>
  </conditionalFormatting>
  <conditionalFormatting sqref="AB21">
    <cfRule type="expression" dxfId="2393" priority="577">
      <formula>$C$21=0</formula>
    </cfRule>
  </conditionalFormatting>
  <conditionalFormatting sqref="AB22">
    <cfRule type="expression" dxfId="2392" priority="576">
      <formula>$C$22=0</formula>
    </cfRule>
  </conditionalFormatting>
  <conditionalFormatting sqref="AB23">
    <cfRule type="expression" dxfId="2391" priority="575">
      <formula>$C$23=0</formula>
    </cfRule>
  </conditionalFormatting>
  <conditionalFormatting sqref="AB24">
    <cfRule type="expression" dxfId="2390" priority="574">
      <formula>$C$24=0</formula>
    </cfRule>
  </conditionalFormatting>
  <conditionalFormatting sqref="AB25">
    <cfRule type="expression" dxfId="2389" priority="573">
      <formula>$C$25=0</formula>
    </cfRule>
  </conditionalFormatting>
  <conditionalFormatting sqref="AB26">
    <cfRule type="expression" dxfId="2388" priority="572">
      <formula>$C$26=0</formula>
    </cfRule>
  </conditionalFormatting>
  <conditionalFormatting sqref="AB27">
    <cfRule type="expression" dxfId="2387" priority="571">
      <formula>$C$27=0</formula>
    </cfRule>
  </conditionalFormatting>
  <conditionalFormatting sqref="AB28">
    <cfRule type="expression" dxfId="2386" priority="570">
      <formula>$C$28=0</formula>
    </cfRule>
  </conditionalFormatting>
  <conditionalFormatting sqref="AB29">
    <cfRule type="expression" dxfId="2385" priority="569">
      <formula>$C$29=0</formula>
    </cfRule>
  </conditionalFormatting>
  <conditionalFormatting sqref="AB5:AB29">
    <cfRule type="expression" dxfId="2384" priority="568">
      <formula>$C$5=0</formula>
    </cfRule>
  </conditionalFormatting>
  <conditionalFormatting sqref="AB6">
    <cfRule type="expression" dxfId="2383" priority="567">
      <formula>$C$6=0</formula>
    </cfRule>
  </conditionalFormatting>
  <conditionalFormatting sqref="AB7">
    <cfRule type="expression" dxfId="2382" priority="566">
      <formula>$C$7=0</formula>
    </cfRule>
  </conditionalFormatting>
  <conditionalFormatting sqref="AB8">
    <cfRule type="expression" dxfId="2381" priority="565">
      <formula>$C$8=0</formula>
    </cfRule>
  </conditionalFormatting>
  <conditionalFormatting sqref="AB9">
    <cfRule type="expression" dxfId="2380" priority="564">
      <formula>$C$9=0</formula>
    </cfRule>
  </conditionalFormatting>
  <conditionalFormatting sqref="AB10">
    <cfRule type="expression" dxfId="2379" priority="563">
      <formula>$C$10=0</formula>
    </cfRule>
  </conditionalFormatting>
  <conditionalFormatting sqref="AB11">
    <cfRule type="expression" dxfId="2378" priority="562">
      <formula>$C$11=0</formula>
    </cfRule>
  </conditionalFormatting>
  <conditionalFormatting sqref="AB12">
    <cfRule type="expression" dxfId="2377" priority="561">
      <formula>$C$12=0</formula>
    </cfRule>
  </conditionalFormatting>
  <conditionalFormatting sqref="AB13">
    <cfRule type="expression" dxfId="2376" priority="560">
      <formula>$C$13=0</formula>
    </cfRule>
  </conditionalFormatting>
  <conditionalFormatting sqref="AB14">
    <cfRule type="expression" dxfId="2375" priority="559">
      <formula>$C$14=0</formula>
    </cfRule>
  </conditionalFormatting>
  <conditionalFormatting sqref="AB15">
    <cfRule type="expression" dxfId="2374" priority="558">
      <formula>$C$15=0</formula>
    </cfRule>
  </conditionalFormatting>
  <conditionalFormatting sqref="AB16">
    <cfRule type="expression" dxfId="2373" priority="557">
      <formula>$C$16=0</formula>
    </cfRule>
  </conditionalFormatting>
  <conditionalFormatting sqref="AB17">
    <cfRule type="expression" dxfId="2372" priority="556">
      <formula>$C$17=0</formula>
    </cfRule>
  </conditionalFormatting>
  <conditionalFormatting sqref="AB18">
    <cfRule type="expression" dxfId="2371" priority="555">
      <formula>$C$18=0</formula>
    </cfRule>
  </conditionalFormatting>
  <conditionalFormatting sqref="AB19">
    <cfRule type="expression" dxfId="2370" priority="554">
      <formula>$C$19=0</formula>
    </cfRule>
  </conditionalFormatting>
  <conditionalFormatting sqref="AB20">
    <cfRule type="expression" dxfId="2369" priority="553">
      <formula>$C$20=0</formula>
    </cfRule>
  </conditionalFormatting>
  <conditionalFormatting sqref="AB21">
    <cfRule type="expression" dxfId="2368" priority="552">
      <formula>$C$21=0</formula>
    </cfRule>
  </conditionalFormatting>
  <conditionalFormatting sqref="AB22">
    <cfRule type="expression" dxfId="2367" priority="551">
      <formula>$C$22=0</formula>
    </cfRule>
  </conditionalFormatting>
  <conditionalFormatting sqref="AB23">
    <cfRule type="expression" dxfId="2366" priority="550">
      <formula>$C$23=0</formula>
    </cfRule>
  </conditionalFormatting>
  <conditionalFormatting sqref="AB24">
    <cfRule type="expression" dxfId="2365" priority="549">
      <formula>$C$24=0</formula>
    </cfRule>
  </conditionalFormatting>
  <conditionalFormatting sqref="AB25">
    <cfRule type="expression" dxfId="2364" priority="548">
      <formula>$C$25=0</formula>
    </cfRule>
  </conditionalFormatting>
  <conditionalFormatting sqref="AB26">
    <cfRule type="expression" dxfId="2363" priority="547">
      <formula>$C$26=0</formula>
    </cfRule>
  </conditionalFormatting>
  <conditionalFormatting sqref="AB27">
    <cfRule type="expression" dxfId="2362" priority="546">
      <formula>$C$27=0</formula>
    </cfRule>
  </conditionalFormatting>
  <conditionalFormatting sqref="AB28">
    <cfRule type="expression" dxfId="2361" priority="545">
      <formula>$C$28=0</formula>
    </cfRule>
  </conditionalFormatting>
  <conditionalFormatting sqref="AB29">
    <cfRule type="expression" dxfId="2360" priority="544">
      <formula>$C$29=0</formula>
    </cfRule>
  </conditionalFormatting>
  <conditionalFormatting sqref="AB5:AB29">
    <cfRule type="expression" dxfId="2359" priority="543">
      <formula>$C$5=0</formula>
    </cfRule>
  </conditionalFormatting>
  <conditionalFormatting sqref="AB6">
    <cfRule type="expression" dxfId="2358" priority="542">
      <formula>$C$6=0</formula>
    </cfRule>
  </conditionalFormatting>
  <conditionalFormatting sqref="AB7">
    <cfRule type="expression" dxfId="2357" priority="541">
      <formula>$C$7=0</formula>
    </cfRule>
  </conditionalFormatting>
  <conditionalFormatting sqref="AB8">
    <cfRule type="expression" dxfId="2356" priority="540">
      <formula>$C$8=0</formula>
    </cfRule>
  </conditionalFormatting>
  <conditionalFormatting sqref="AB9">
    <cfRule type="expression" dxfId="2355" priority="539">
      <formula>$C$9=0</formula>
    </cfRule>
  </conditionalFormatting>
  <conditionalFormatting sqref="AB10">
    <cfRule type="expression" dxfId="2354" priority="538">
      <formula>$C$10=0</formula>
    </cfRule>
  </conditionalFormatting>
  <conditionalFormatting sqref="AB11">
    <cfRule type="expression" dxfId="2353" priority="537">
      <formula>$C$11=0</formula>
    </cfRule>
  </conditionalFormatting>
  <conditionalFormatting sqref="AB12">
    <cfRule type="expression" dxfId="2352" priority="536">
      <formula>$C$12=0</formula>
    </cfRule>
  </conditionalFormatting>
  <conditionalFormatting sqref="AB13">
    <cfRule type="expression" dxfId="2351" priority="535">
      <formula>$C$13=0</formula>
    </cfRule>
  </conditionalFormatting>
  <conditionalFormatting sqref="AB14">
    <cfRule type="expression" dxfId="2350" priority="534">
      <formula>$C$14=0</formula>
    </cfRule>
  </conditionalFormatting>
  <conditionalFormatting sqref="AB15">
    <cfRule type="expression" dxfId="2349" priority="533">
      <formula>$C$15=0</formula>
    </cfRule>
  </conditionalFormatting>
  <conditionalFormatting sqref="AB16">
    <cfRule type="expression" dxfId="2348" priority="532">
      <formula>$C$16=0</formula>
    </cfRule>
  </conditionalFormatting>
  <conditionalFormatting sqref="AB17">
    <cfRule type="expression" dxfId="2347" priority="531">
      <formula>$C$17=0</formula>
    </cfRule>
  </conditionalFormatting>
  <conditionalFormatting sqref="AB18">
    <cfRule type="expression" dxfId="2346" priority="530">
      <formula>$C$18=0</formula>
    </cfRule>
  </conditionalFormatting>
  <conditionalFormatting sqref="AB19">
    <cfRule type="expression" dxfId="2345" priority="529">
      <formula>$C$19=0</formula>
    </cfRule>
  </conditionalFormatting>
  <conditionalFormatting sqref="AB20">
    <cfRule type="expression" dxfId="2344" priority="528">
      <formula>$C$20=0</formula>
    </cfRule>
  </conditionalFormatting>
  <conditionalFormatting sqref="AB21">
    <cfRule type="expression" dxfId="2343" priority="527">
      <formula>$C$21=0</formula>
    </cfRule>
  </conditionalFormatting>
  <conditionalFormatting sqref="AB22">
    <cfRule type="expression" dxfId="2342" priority="526">
      <formula>$C$22=0</formula>
    </cfRule>
  </conditionalFormatting>
  <conditionalFormatting sqref="AB23">
    <cfRule type="expression" dxfId="2341" priority="525">
      <formula>$C$23=0</formula>
    </cfRule>
  </conditionalFormatting>
  <conditionalFormatting sqref="AB24">
    <cfRule type="expression" dxfId="2340" priority="524">
      <formula>$C$24=0</formula>
    </cfRule>
  </conditionalFormatting>
  <conditionalFormatting sqref="AB25">
    <cfRule type="expression" dxfId="2339" priority="523">
      <formula>$C$25=0</formula>
    </cfRule>
  </conditionalFormatting>
  <conditionalFormatting sqref="AB26">
    <cfRule type="expression" dxfId="2338" priority="522">
      <formula>$C$26=0</formula>
    </cfRule>
  </conditionalFormatting>
  <conditionalFormatting sqref="AB27">
    <cfRule type="expression" dxfId="2337" priority="521">
      <formula>$C$27=0</formula>
    </cfRule>
  </conditionalFormatting>
  <conditionalFormatting sqref="AB28">
    <cfRule type="expression" dxfId="2336" priority="520">
      <formula>$C$28=0</formula>
    </cfRule>
  </conditionalFormatting>
  <conditionalFormatting sqref="AB29">
    <cfRule type="expression" dxfId="2335" priority="519">
      <formula>$C$29=0</formula>
    </cfRule>
  </conditionalFormatting>
  <conditionalFormatting sqref="AB5:AB29">
    <cfRule type="expression" dxfId="2334" priority="518">
      <formula>$C$5=0</formula>
    </cfRule>
  </conditionalFormatting>
  <conditionalFormatting sqref="AB6">
    <cfRule type="expression" dxfId="2333" priority="517">
      <formula>$C$6=0</formula>
    </cfRule>
  </conditionalFormatting>
  <conditionalFormatting sqref="AB7">
    <cfRule type="expression" dxfId="2332" priority="516">
      <formula>$C$7=0</formula>
    </cfRule>
  </conditionalFormatting>
  <conditionalFormatting sqref="AB8">
    <cfRule type="expression" dxfId="2331" priority="515">
      <formula>$C$8=0</formula>
    </cfRule>
  </conditionalFormatting>
  <conditionalFormatting sqref="AB9">
    <cfRule type="expression" dxfId="2330" priority="514">
      <formula>$C$9=0</formula>
    </cfRule>
  </conditionalFormatting>
  <conditionalFormatting sqref="AB10">
    <cfRule type="expression" dxfId="2329" priority="513">
      <formula>$C$10=0</formula>
    </cfRule>
  </conditionalFormatting>
  <conditionalFormatting sqref="AB11">
    <cfRule type="expression" dxfId="2328" priority="512">
      <formula>$C$11=0</formula>
    </cfRule>
  </conditionalFormatting>
  <conditionalFormatting sqref="AB12">
    <cfRule type="expression" dxfId="2327" priority="511">
      <formula>$C$12=0</formula>
    </cfRule>
  </conditionalFormatting>
  <conditionalFormatting sqref="AB13">
    <cfRule type="expression" dxfId="2326" priority="510">
      <formula>$C$13=0</formula>
    </cfRule>
  </conditionalFormatting>
  <conditionalFormatting sqref="AB14">
    <cfRule type="expression" dxfId="2325" priority="509">
      <formula>$C$14=0</formula>
    </cfRule>
  </conditionalFormatting>
  <conditionalFormatting sqref="AB15">
    <cfRule type="expression" dxfId="2324" priority="508">
      <formula>$C$15=0</formula>
    </cfRule>
  </conditionalFormatting>
  <conditionalFormatting sqref="AB16">
    <cfRule type="expression" dxfId="2323" priority="507">
      <formula>$C$16=0</formula>
    </cfRule>
  </conditionalFormatting>
  <conditionalFormatting sqref="AB17">
    <cfRule type="expression" dxfId="2322" priority="506">
      <formula>$C$17=0</formula>
    </cfRule>
  </conditionalFormatting>
  <conditionalFormatting sqref="AB18">
    <cfRule type="expression" dxfId="2321" priority="505">
      <formula>$C$18=0</formula>
    </cfRule>
  </conditionalFormatting>
  <conditionalFormatting sqref="AB19">
    <cfRule type="expression" dxfId="2320" priority="504">
      <formula>$C$19=0</formula>
    </cfRule>
  </conditionalFormatting>
  <conditionalFormatting sqref="AB20">
    <cfRule type="expression" dxfId="2319" priority="503">
      <formula>$C$20=0</formula>
    </cfRule>
  </conditionalFormatting>
  <conditionalFormatting sqref="AB21">
    <cfRule type="expression" dxfId="2318" priority="502">
      <formula>$C$21=0</formula>
    </cfRule>
  </conditionalFormatting>
  <conditionalFormatting sqref="AB22">
    <cfRule type="expression" dxfId="2317" priority="501">
      <formula>$C$22=0</formula>
    </cfRule>
  </conditionalFormatting>
  <conditionalFormatting sqref="AB23">
    <cfRule type="expression" dxfId="2316" priority="500">
      <formula>$C$23=0</formula>
    </cfRule>
  </conditionalFormatting>
  <conditionalFormatting sqref="AB24">
    <cfRule type="expression" dxfId="2315" priority="499">
      <formula>$C$24=0</formula>
    </cfRule>
  </conditionalFormatting>
  <conditionalFormatting sqref="AB25">
    <cfRule type="expression" dxfId="2314" priority="498">
      <formula>$C$25=0</formula>
    </cfRule>
  </conditionalFormatting>
  <conditionalFormatting sqref="AB26">
    <cfRule type="expression" dxfId="2313" priority="497">
      <formula>$C$26=0</formula>
    </cfRule>
  </conditionalFormatting>
  <conditionalFormatting sqref="AB27">
    <cfRule type="expression" dxfId="2312" priority="496">
      <formula>$C$27=0</formula>
    </cfRule>
  </conditionalFormatting>
  <conditionalFormatting sqref="AB28">
    <cfRule type="expression" dxfId="2311" priority="495">
      <formula>$C$28=0</formula>
    </cfRule>
  </conditionalFormatting>
  <conditionalFormatting sqref="AB29">
    <cfRule type="expression" dxfId="2310" priority="494">
      <formula>$C$29=0</formula>
    </cfRule>
  </conditionalFormatting>
  <conditionalFormatting sqref="AB5:AB29">
    <cfRule type="expression" dxfId="2309" priority="493">
      <formula>$C$5=0</formula>
    </cfRule>
  </conditionalFormatting>
  <conditionalFormatting sqref="AB6">
    <cfRule type="expression" dxfId="2308" priority="492">
      <formula>$C$6=0</formula>
    </cfRule>
  </conditionalFormatting>
  <conditionalFormatting sqref="AB7">
    <cfRule type="expression" dxfId="2307" priority="491">
      <formula>$C$7=0</formula>
    </cfRule>
  </conditionalFormatting>
  <conditionalFormatting sqref="AB8">
    <cfRule type="expression" dxfId="2306" priority="490">
      <formula>$C$8=0</formula>
    </cfRule>
  </conditionalFormatting>
  <conditionalFormatting sqref="AB9">
    <cfRule type="expression" dxfId="2305" priority="489">
      <formula>$C$9=0</formula>
    </cfRule>
  </conditionalFormatting>
  <conditionalFormatting sqref="AB10">
    <cfRule type="expression" dxfId="2304" priority="488">
      <formula>$C$10=0</formula>
    </cfRule>
  </conditionalFormatting>
  <conditionalFormatting sqref="AB11">
    <cfRule type="expression" dxfId="2303" priority="487">
      <formula>$C$11=0</formula>
    </cfRule>
  </conditionalFormatting>
  <conditionalFormatting sqref="AB12">
    <cfRule type="expression" dxfId="2302" priority="486">
      <formula>$C$12=0</formula>
    </cfRule>
  </conditionalFormatting>
  <conditionalFormatting sqref="AB13">
    <cfRule type="expression" dxfId="2301" priority="485">
      <formula>$C$13=0</formula>
    </cfRule>
  </conditionalFormatting>
  <conditionalFormatting sqref="AB14">
    <cfRule type="expression" dxfId="2300" priority="484">
      <formula>$C$14=0</formula>
    </cfRule>
  </conditionalFormatting>
  <conditionalFormatting sqref="AB15">
    <cfRule type="expression" dxfId="2299" priority="483">
      <formula>$C$15=0</formula>
    </cfRule>
  </conditionalFormatting>
  <conditionalFormatting sqref="AB16">
    <cfRule type="expression" dxfId="2298" priority="482">
      <formula>$C$16=0</formula>
    </cfRule>
  </conditionalFormatting>
  <conditionalFormatting sqref="AB17">
    <cfRule type="expression" dxfId="2297" priority="481">
      <formula>$C$17=0</formula>
    </cfRule>
  </conditionalFormatting>
  <conditionalFormatting sqref="AB18">
    <cfRule type="expression" dxfId="2296" priority="480">
      <formula>$C$18=0</formula>
    </cfRule>
  </conditionalFormatting>
  <conditionalFormatting sqref="AB19">
    <cfRule type="expression" dxfId="2295" priority="479">
      <formula>$C$19=0</formula>
    </cfRule>
  </conditionalFormatting>
  <conditionalFormatting sqref="AB20">
    <cfRule type="expression" dxfId="2294" priority="478">
      <formula>$C$20=0</formula>
    </cfRule>
  </conditionalFormatting>
  <conditionalFormatting sqref="AB21">
    <cfRule type="expression" dxfId="2293" priority="477">
      <formula>$C$21=0</formula>
    </cfRule>
  </conditionalFormatting>
  <conditionalFormatting sqref="AB22">
    <cfRule type="expression" dxfId="2292" priority="476">
      <formula>$C$22=0</formula>
    </cfRule>
  </conditionalFormatting>
  <conditionalFormatting sqref="AB23">
    <cfRule type="expression" dxfId="2291" priority="475">
      <formula>$C$23=0</formula>
    </cfRule>
  </conditionalFormatting>
  <conditionalFormatting sqref="AB24">
    <cfRule type="expression" dxfId="2290" priority="474">
      <formula>$C$24=0</formula>
    </cfRule>
  </conditionalFormatting>
  <conditionalFormatting sqref="AB25">
    <cfRule type="expression" dxfId="2289" priority="473">
      <formula>$C$25=0</formula>
    </cfRule>
  </conditionalFormatting>
  <conditionalFormatting sqref="AB26">
    <cfRule type="expression" dxfId="2288" priority="472">
      <formula>$C$26=0</formula>
    </cfRule>
  </conditionalFormatting>
  <conditionalFormatting sqref="AB27">
    <cfRule type="expression" dxfId="2287" priority="471">
      <formula>$C$27=0</formula>
    </cfRule>
  </conditionalFormatting>
  <conditionalFormatting sqref="AB28">
    <cfRule type="expression" dxfId="2286" priority="470">
      <formula>$C$28=0</formula>
    </cfRule>
  </conditionalFormatting>
  <conditionalFormatting sqref="AB29">
    <cfRule type="expression" dxfId="2285" priority="469">
      <formula>$C$29=0</formula>
    </cfRule>
  </conditionalFormatting>
  <conditionalFormatting sqref="AB5:AB29">
    <cfRule type="expression" dxfId="2284" priority="468">
      <formula>$C$5=0</formula>
    </cfRule>
  </conditionalFormatting>
  <conditionalFormatting sqref="AB6">
    <cfRule type="expression" dxfId="2283" priority="467">
      <formula>$C$6=0</formula>
    </cfRule>
  </conditionalFormatting>
  <conditionalFormatting sqref="AB7">
    <cfRule type="expression" dxfId="2282" priority="466">
      <formula>$C$7=0</formula>
    </cfRule>
  </conditionalFormatting>
  <conditionalFormatting sqref="AB8">
    <cfRule type="expression" dxfId="2281" priority="465">
      <formula>$C$8=0</formula>
    </cfRule>
  </conditionalFormatting>
  <conditionalFormatting sqref="AB9">
    <cfRule type="expression" dxfId="2280" priority="464">
      <formula>$C$9=0</formula>
    </cfRule>
  </conditionalFormatting>
  <conditionalFormatting sqref="AB10">
    <cfRule type="expression" dxfId="2279" priority="463">
      <formula>$C$10=0</formula>
    </cfRule>
  </conditionalFormatting>
  <conditionalFormatting sqref="AB11">
    <cfRule type="expression" dxfId="2278" priority="462">
      <formula>$C$11=0</formula>
    </cfRule>
  </conditionalFormatting>
  <conditionalFormatting sqref="AB12">
    <cfRule type="expression" dxfId="2277" priority="461">
      <formula>$C$12=0</formula>
    </cfRule>
  </conditionalFormatting>
  <conditionalFormatting sqref="AB13">
    <cfRule type="expression" dxfId="2276" priority="460">
      <formula>$C$13=0</formula>
    </cfRule>
  </conditionalFormatting>
  <conditionalFormatting sqref="AB14">
    <cfRule type="expression" dxfId="2275" priority="459">
      <formula>$C$14=0</formula>
    </cfRule>
  </conditionalFormatting>
  <conditionalFormatting sqref="AB15">
    <cfRule type="expression" dxfId="2274" priority="458">
      <formula>$C$15=0</formula>
    </cfRule>
  </conditionalFormatting>
  <conditionalFormatting sqref="AB16">
    <cfRule type="expression" dxfId="2273" priority="457">
      <formula>$C$16=0</formula>
    </cfRule>
  </conditionalFormatting>
  <conditionalFormatting sqref="AB17">
    <cfRule type="expression" dxfId="2272" priority="456">
      <formula>$C$17=0</formula>
    </cfRule>
  </conditionalFormatting>
  <conditionalFormatting sqref="AB18">
    <cfRule type="expression" dxfId="2271" priority="455">
      <formula>$C$18=0</formula>
    </cfRule>
  </conditionalFormatting>
  <conditionalFormatting sqref="AB19">
    <cfRule type="expression" dxfId="2270" priority="454">
      <formula>$C$19=0</formula>
    </cfRule>
  </conditionalFormatting>
  <conditionalFormatting sqref="AB20">
    <cfRule type="expression" dxfId="2269" priority="453">
      <formula>$C$20=0</formula>
    </cfRule>
  </conditionalFormatting>
  <conditionalFormatting sqref="AB21">
    <cfRule type="expression" dxfId="2268" priority="452">
      <formula>$C$21=0</formula>
    </cfRule>
  </conditionalFormatting>
  <conditionalFormatting sqref="AB22">
    <cfRule type="expression" dxfId="2267" priority="451">
      <formula>$C$22=0</formula>
    </cfRule>
  </conditionalFormatting>
  <conditionalFormatting sqref="AB23">
    <cfRule type="expression" dxfId="2266" priority="450">
      <formula>$C$23=0</formula>
    </cfRule>
  </conditionalFormatting>
  <conditionalFormatting sqref="AB24">
    <cfRule type="expression" dxfId="2265" priority="449">
      <formula>$C$24=0</formula>
    </cfRule>
  </conditionalFormatting>
  <conditionalFormatting sqref="AB25">
    <cfRule type="expression" dxfId="2264" priority="448">
      <formula>$C$25=0</formula>
    </cfRule>
  </conditionalFormatting>
  <conditionalFormatting sqref="AB26">
    <cfRule type="expression" dxfId="2263" priority="447">
      <formula>$C$26=0</formula>
    </cfRule>
  </conditionalFormatting>
  <conditionalFormatting sqref="AB27">
    <cfRule type="expression" dxfId="2262" priority="446">
      <formula>$C$27=0</formula>
    </cfRule>
  </conditionalFormatting>
  <conditionalFormatting sqref="AB28">
    <cfRule type="expression" dxfId="2261" priority="445">
      <formula>$C$28=0</formula>
    </cfRule>
  </conditionalFormatting>
  <conditionalFormatting sqref="AB29">
    <cfRule type="expression" dxfId="2260" priority="444">
      <formula>$C$29=0</formula>
    </cfRule>
  </conditionalFormatting>
  <conditionalFormatting sqref="AB5:AB29">
    <cfRule type="expression" dxfId="2259" priority="443">
      <formula>$C$5=0</formula>
    </cfRule>
  </conditionalFormatting>
  <conditionalFormatting sqref="AB6">
    <cfRule type="expression" dxfId="2258" priority="442">
      <formula>$C$6=0</formula>
    </cfRule>
  </conditionalFormatting>
  <conditionalFormatting sqref="AB7">
    <cfRule type="expression" dxfId="2257" priority="441">
      <formula>$C$7=0</formula>
    </cfRule>
  </conditionalFormatting>
  <conditionalFormatting sqref="AB8">
    <cfRule type="expression" dxfId="2256" priority="440">
      <formula>$C$8=0</formula>
    </cfRule>
  </conditionalFormatting>
  <conditionalFormatting sqref="AB9">
    <cfRule type="expression" dxfId="2255" priority="439">
      <formula>$C$9=0</formula>
    </cfRule>
  </conditionalFormatting>
  <conditionalFormatting sqref="AB10">
    <cfRule type="expression" dxfId="2254" priority="438">
      <formula>$C$10=0</formula>
    </cfRule>
  </conditionalFormatting>
  <conditionalFormatting sqref="AB11">
    <cfRule type="expression" dxfId="2253" priority="437">
      <formula>$C$11=0</formula>
    </cfRule>
  </conditionalFormatting>
  <conditionalFormatting sqref="AB12">
    <cfRule type="expression" dxfId="2252" priority="436">
      <formula>$C$12=0</formula>
    </cfRule>
  </conditionalFormatting>
  <conditionalFormatting sqref="AB13">
    <cfRule type="expression" dxfId="2251" priority="435">
      <formula>$C$13=0</formula>
    </cfRule>
  </conditionalFormatting>
  <conditionalFormatting sqref="AB14">
    <cfRule type="expression" dxfId="2250" priority="434">
      <formula>$C$14=0</formula>
    </cfRule>
  </conditionalFormatting>
  <conditionalFormatting sqref="AB15">
    <cfRule type="expression" dxfId="2249" priority="433">
      <formula>$C$15=0</formula>
    </cfRule>
  </conditionalFormatting>
  <conditionalFormatting sqref="AB16">
    <cfRule type="expression" dxfId="2248" priority="432">
      <formula>$C$16=0</formula>
    </cfRule>
  </conditionalFormatting>
  <conditionalFormatting sqref="AB17">
    <cfRule type="expression" dxfId="2247" priority="431">
      <formula>$C$17=0</formula>
    </cfRule>
  </conditionalFormatting>
  <conditionalFormatting sqref="AB18">
    <cfRule type="expression" dxfId="2246" priority="430">
      <formula>$C$18=0</formula>
    </cfRule>
  </conditionalFormatting>
  <conditionalFormatting sqref="AB19">
    <cfRule type="expression" dxfId="2245" priority="429">
      <formula>$C$19=0</formula>
    </cfRule>
  </conditionalFormatting>
  <conditionalFormatting sqref="AB20">
    <cfRule type="expression" dxfId="2244" priority="428">
      <formula>$C$20=0</formula>
    </cfRule>
  </conditionalFormatting>
  <conditionalFormatting sqref="AB21">
    <cfRule type="expression" dxfId="2243" priority="427">
      <formula>$C$21=0</formula>
    </cfRule>
  </conditionalFormatting>
  <conditionalFormatting sqref="AB22">
    <cfRule type="expression" dxfId="2242" priority="426">
      <formula>$C$22=0</formula>
    </cfRule>
  </conditionalFormatting>
  <conditionalFormatting sqref="AB23">
    <cfRule type="expression" dxfId="2241" priority="425">
      <formula>$C$23=0</formula>
    </cfRule>
  </conditionalFormatting>
  <conditionalFormatting sqref="AB24">
    <cfRule type="expression" dxfId="2240" priority="424">
      <formula>$C$24=0</formula>
    </cfRule>
  </conditionalFormatting>
  <conditionalFormatting sqref="AB25">
    <cfRule type="expression" dxfId="2239" priority="423">
      <formula>$C$25=0</formula>
    </cfRule>
  </conditionalFormatting>
  <conditionalFormatting sqref="AB26">
    <cfRule type="expression" dxfId="2238" priority="422">
      <formula>$C$26=0</formula>
    </cfRule>
  </conditionalFormatting>
  <conditionalFormatting sqref="AB27">
    <cfRule type="expression" dxfId="2237" priority="421">
      <formula>$C$27=0</formula>
    </cfRule>
  </conditionalFormatting>
  <conditionalFormatting sqref="AB28">
    <cfRule type="expression" dxfId="2236" priority="420">
      <formula>$C$28=0</formula>
    </cfRule>
  </conditionalFormatting>
  <conditionalFormatting sqref="AB29">
    <cfRule type="expression" dxfId="2235" priority="419">
      <formula>$C$29=0</formula>
    </cfRule>
  </conditionalFormatting>
  <conditionalFormatting sqref="AB5:AB29">
    <cfRule type="expression" dxfId="2234" priority="418">
      <formula>$C$6=0</formula>
    </cfRule>
  </conditionalFormatting>
  <conditionalFormatting sqref="AD5:AE5">
    <cfRule type="expression" dxfId="2233" priority="416">
      <formula>D5=0</formula>
    </cfRule>
    <cfRule type="iconSet" priority="417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2232" priority="414">
      <formula>D6=0</formula>
    </cfRule>
    <cfRule type="iconSet" priority="415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2231" priority="412">
      <formula>D7=0</formula>
    </cfRule>
    <cfRule type="iconSet" priority="413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2230" priority="410">
      <formula>D8=0</formula>
    </cfRule>
    <cfRule type="iconSet" priority="411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2229" priority="408">
      <formula>D9=0</formula>
    </cfRule>
    <cfRule type="iconSet" priority="409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2228" priority="406">
      <formula>D10=0</formula>
    </cfRule>
    <cfRule type="iconSet" priority="407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2227" priority="404">
      <formula>D11=0</formula>
    </cfRule>
    <cfRule type="iconSet" priority="405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2226" priority="402">
      <formula>D12=0</formula>
    </cfRule>
    <cfRule type="iconSet" priority="403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2225" priority="400">
      <formula>D13=0</formula>
    </cfRule>
    <cfRule type="iconSet" priority="401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2224" priority="398">
      <formula>D14=0</formula>
    </cfRule>
    <cfRule type="iconSet" priority="399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2223" priority="396">
      <formula>D15=0</formula>
    </cfRule>
    <cfRule type="iconSet" priority="397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2222" priority="394">
      <formula>D16=0</formula>
    </cfRule>
    <cfRule type="iconSet" priority="395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2221" priority="392">
      <formula>D17=0</formula>
    </cfRule>
    <cfRule type="iconSet" priority="393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2220" priority="390">
      <formula>D18=0</formula>
    </cfRule>
    <cfRule type="iconSet" priority="391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2219" priority="388">
      <formula>D19=0</formula>
    </cfRule>
    <cfRule type="iconSet" priority="389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2218" priority="386">
      <formula>D20=0</formula>
    </cfRule>
    <cfRule type="iconSet" priority="387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2217" priority="384">
      <formula>D21=0</formula>
    </cfRule>
    <cfRule type="iconSet" priority="385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2216" priority="382">
      <formula>D22=0</formula>
    </cfRule>
    <cfRule type="iconSet" priority="383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2215" priority="380">
      <formula>D23=0</formula>
    </cfRule>
    <cfRule type="iconSet" priority="381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2214" priority="378">
      <formula>D24=0</formula>
    </cfRule>
    <cfRule type="iconSet" priority="379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2213" priority="376">
      <formula>D25=0</formula>
    </cfRule>
    <cfRule type="iconSet" priority="377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2212" priority="374">
      <formula>D26=0</formula>
    </cfRule>
    <cfRule type="iconSet" priority="375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2211" priority="372">
      <formula>D27=0</formula>
    </cfRule>
    <cfRule type="iconSet" priority="373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2210" priority="370">
      <formula>D28=0</formula>
    </cfRule>
    <cfRule type="iconSet" priority="371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2209" priority="368">
      <formula>D29=0</formula>
    </cfRule>
    <cfRule type="iconSet" priority="369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2208" priority="367">
      <formula>ISERROR(AD5)</formula>
    </cfRule>
  </conditionalFormatting>
  <conditionalFormatting sqref="AD5:AE5">
    <cfRule type="expression" dxfId="2207" priority="365">
      <formula>D5=0</formula>
    </cfRule>
    <cfRule type="iconSet" priority="366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2206" priority="363">
      <formula>D6=0</formula>
    </cfRule>
    <cfRule type="iconSet" priority="364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2205" priority="361">
      <formula>D7=0</formula>
    </cfRule>
    <cfRule type="iconSet" priority="362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2204" priority="359">
      <formula>D8=0</formula>
    </cfRule>
    <cfRule type="iconSet" priority="360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2203" priority="357">
      <formula>D9=0</formula>
    </cfRule>
    <cfRule type="iconSet" priority="358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2202" priority="355">
      <formula>D10=0</formula>
    </cfRule>
    <cfRule type="iconSet" priority="356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2201" priority="353">
      <formula>D11=0</formula>
    </cfRule>
    <cfRule type="iconSet" priority="354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2200" priority="351">
      <formula>D12=0</formula>
    </cfRule>
    <cfRule type="iconSet" priority="352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2199" priority="349">
      <formula>D13=0</formula>
    </cfRule>
    <cfRule type="iconSet" priority="350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2198" priority="347">
      <formula>D14=0</formula>
    </cfRule>
    <cfRule type="iconSet" priority="348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2197" priority="345">
      <formula>D15=0</formula>
    </cfRule>
    <cfRule type="iconSet" priority="346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2196" priority="343">
      <formula>D16=0</formula>
    </cfRule>
    <cfRule type="iconSet" priority="344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2195" priority="341">
      <formula>D17=0</formula>
    </cfRule>
    <cfRule type="iconSet" priority="342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2194" priority="339">
      <formula>D18=0</formula>
    </cfRule>
    <cfRule type="iconSet" priority="340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2193" priority="337">
      <formula>D19=0</formula>
    </cfRule>
    <cfRule type="iconSet" priority="338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2192" priority="335">
      <formula>D20=0</formula>
    </cfRule>
    <cfRule type="iconSet" priority="336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2191" priority="333">
      <formula>D21=0</formula>
    </cfRule>
    <cfRule type="iconSet" priority="334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2190" priority="331">
      <formula>D22=0</formula>
    </cfRule>
    <cfRule type="iconSet" priority="332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2189" priority="329">
      <formula>D23=0</formula>
    </cfRule>
    <cfRule type="iconSet" priority="330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2188" priority="327">
      <formula>D24=0</formula>
    </cfRule>
    <cfRule type="iconSet" priority="328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2187" priority="325">
      <formula>D25=0</formula>
    </cfRule>
    <cfRule type="iconSet" priority="326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2186" priority="323">
      <formula>D26=0</formula>
    </cfRule>
    <cfRule type="iconSet" priority="324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2185" priority="321">
      <formula>D27=0</formula>
    </cfRule>
    <cfRule type="iconSet" priority="322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2184" priority="319">
      <formula>D28=0</formula>
    </cfRule>
    <cfRule type="iconSet" priority="320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2183" priority="317">
      <formula>D29=0</formula>
    </cfRule>
    <cfRule type="iconSet" priority="318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2182" priority="316">
      <formula>ISERROR(AD5)</formula>
    </cfRule>
  </conditionalFormatting>
  <conditionalFormatting sqref="AD5:AE5">
    <cfRule type="expression" dxfId="2181" priority="314">
      <formula>D5=0</formula>
    </cfRule>
    <cfRule type="iconSet" priority="315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2180" priority="312">
      <formula>D6=0</formula>
    </cfRule>
    <cfRule type="iconSet" priority="313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2179" priority="310">
      <formula>D7=0</formula>
    </cfRule>
    <cfRule type="iconSet" priority="311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2178" priority="308">
      <formula>D8=0</formula>
    </cfRule>
    <cfRule type="iconSet" priority="309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2177" priority="306">
      <formula>D9=0</formula>
    </cfRule>
    <cfRule type="iconSet" priority="307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2176" priority="304">
      <formula>D10=0</formula>
    </cfRule>
    <cfRule type="iconSet" priority="305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2175" priority="302">
      <formula>D11=0</formula>
    </cfRule>
    <cfRule type="iconSet" priority="303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2174" priority="300">
      <formula>D12=0</formula>
    </cfRule>
    <cfRule type="iconSet" priority="301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2173" priority="298">
      <formula>D13=0</formula>
    </cfRule>
    <cfRule type="iconSet" priority="299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2172" priority="296">
      <formula>D14=0</formula>
    </cfRule>
    <cfRule type="iconSet" priority="297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2171" priority="294">
      <formula>D15=0</formula>
    </cfRule>
    <cfRule type="iconSet" priority="295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2170" priority="292">
      <formula>D16=0</formula>
    </cfRule>
    <cfRule type="iconSet" priority="293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2169" priority="290">
      <formula>D17=0</formula>
    </cfRule>
    <cfRule type="iconSet" priority="291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2168" priority="288">
      <formula>D18=0</formula>
    </cfRule>
    <cfRule type="iconSet" priority="289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2167" priority="286">
      <formula>D19=0</formula>
    </cfRule>
    <cfRule type="iconSet" priority="287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2166" priority="284">
      <formula>D20=0</formula>
    </cfRule>
    <cfRule type="iconSet" priority="285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2165" priority="282">
      <formula>D21=0</formula>
    </cfRule>
    <cfRule type="iconSet" priority="283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2164" priority="280">
      <formula>D22=0</formula>
    </cfRule>
    <cfRule type="iconSet" priority="281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2163" priority="278">
      <formula>D23=0</formula>
    </cfRule>
    <cfRule type="iconSet" priority="279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2162" priority="276">
      <formula>D24=0</formula>
    </cfRule>
    <cfRule type="iconSet" priority="277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2161" priority="274">
      <formula>D25=0</formula>
    </cfRule>
    <cfRule type="iconSet" priority="275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2160" priority="272">
      <formula>D26=0</formula>
    </cfRule>
    <cfRule type="iconSet" priority="273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2159" priority="270">
      <formula>D27=0</formula>
    </cfRule>
    <cfRule type="iconSet" priority="271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2158" priority="268">
      <formula>D28=0</formula>
    </cfRule>
    <cfRule type="iconSet" priority="269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2157" priority="266">
      <formula>D29=0</formula>
    </cfRule>
    <cfRule type="iconSet" priority="267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2156" priority="265">
      <formula>ISERROR(AD5)</formula>
    </cfRule>
  </conditionalFormatting>
  <conditionalFormatting sqref="AD5:AE5">
    <cfRule type="expression" dxfId="2155" priority="263">
      <formula>D5=0</formula>
    </cfRule>
    <cfRule type="iconSet" priority="264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2154" priority="261">
      <formula>D6=0</formula>
    </cfRule>
    <cfRule type="iconSet" priority="262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2153" priority="259">
      <formula>D7=0</formula>
    </cfRule>
    <cfRule type="iconSet" priority="260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2152" priority="257">
      <formula>D8=0</formula>
    </cfRule>
    <cfRule type="iconSet" priority="258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2151" priority="255">
      <formula>D9=0</formula>
    </cfRule>
    <cfRule type="iconSet" priority="256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2150" priority="253">
      <formula>D10=0</formula>
    </cfRule>
    <cfRule type="iconSet" priority="254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2149" priority="251">
      <formula>D11=0</formula>
    </cfRule>
    <cfRule type="iconSet" priority="252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2148" priority="249">
      <formula>D12=0</formula>
    </cfRule>
    <cfRule type="iconSet" priority="250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2147" priority="247">
      <formula>D13=0</formula>
    </cfRule>
    <cfRule type="iconSet" priority="248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2146" priority="245">
      <formula>D14=0</formula>
    </cfRule>
    <cfRule type="iconSet" priority="246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2145" priority="243">
      <formula>D15=0</formula>
    </cfRule>
    <cfRule type="iconSet" priority="244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2144" priority="241">
      <formula>D16=0</formula>
    </cfRule>
    <cfRule type="iconSet" priority="242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2143" priority="239">
      <formula>D17=0</formula>
    </cfRule>
    <cfRule type="iconSet" priority="240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2142" priority="237">
      <formula>D18=0</formula>
    </cfRule>
    <cfRule type="iconSet" priority="238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2141" priority="235">
      <formula>D19=0</formula>
    </cfRule>
    <cfRule type="iconSet" priority="236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2140" priority="233">
      <formula>D20=0</formula>
    </cfRule>
    <cfRule type="iconSet" priority="234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2139" priority="231">
      <formula>D21=0</formula>
    </cfRule>
    <cfRule type="iconSet" priority="232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2138" priority="229">
      <formula>D22=0</formula>
    </cfRule>
    <cfRule type="iconSet" priority="230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2137" priority="227">
      <formula>D23=0</formula>
    </cfRule>
    <cfRule type="iconSet" priority="228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2136" priority="225">
      <formula>D24=0</formula>
    </cfRule>
    <cfRule type="iconSet" priority="226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2135" priority="223">
      <formula>D25=0</formula>
    </cfRule>
    <cfRule type="iconSet" priority="224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2134" priority="221">
      <formula>D26=0</formula>
    </cfRule>
    <cfRule type="iconSet" priority="222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2133" priority="219">
      <formula>D27=0</formula>
    </cfRule>
    <cfRule type="iconSet" priority="220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2132" priority="217">
      <formula>D28=0</formula>
    </cfRule>
    <cfRule type="iconSet" priority="218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2131" priority="215">
      <formula>D29=0</formula>
    </cfRule>
    <cfRule type="iconSet" priority="216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2130" priority="214">
      <formula>ISERROR(AD5)</formula>
    </cfRule>
  </conditionalFormatting>
  <conditionalFormatting sqref="AD5:AE5">
    <cfRule type="iconSet" priority="213">
      <iconSet iconSet="3Arrows" reverse="1">
        <cfvo type="percent" val="0"/>
        <cfvo type="num" val="1"/>
        <cfvo type="num" val="2"/>
      </iconSet>
    </cfRule>
  </conditionalFormatting>
  <conditionalFormatting sqref="AD5:AE5">
    <cfRule type="expression" dxfId="2129" priority="211">
      <formula>D5=0</formula>
    </cfRule>
    <cfRule type="iconSet" priority="212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2128" priority="209">
      <formula>D6=0</formula>
    </cfRule>
    <cfRule type="iconSet" priority="210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2127" priority="207">
      <formula>D7=0</formula>
    </cfRule>
    <cfRule type="iconSet" priority="208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2126" priority="205">
      <formula>D8=0</formula>
    </cfRule>
    <cfRule type="iconSet" priority="206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2125" priority="203">
      <formula>D9=0</formula>
    </cfRule>
    <cfRule type="iconSet" priority="204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2124" priority="201">
      <formula>D10=0</formula>
    </cfRule>
    <cfRule type="iconSet" priority="202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2123" priority="199">
      <formula>D11=0</formula>
    </cfRule>
    <cfRule type="iconSet" priority="200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2122" priority="197">
      <formula>D12=0</formula>
    </cfRule>
    <cfRule type="iconSet" priority="198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2121" priority="195">
      <formula>D13=0</formula>
    </cfRule>
    <cfRule type="iconSet" priority="196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2120" priority="193">
      <formula>D14=0</formula>
    </cfRule>
    <cfRule type="iconSet" priority="194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2119" priority="191">
      <formula>D15=0</formula>
    </cfRule>
    <cfRule type="iconSet" priority="192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2118" priority="189">
      <formula>D16=0</formula>
    </cfRule>
    <cfRule type="iconSet" priority="190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2117" priority="187">
      <formula>D17=0</formula>
    </cfRule>
    <cfRule type="iconSet" priority="188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2116" priority="185">
      <formula>D18=0</formula>
    </cfRule>
    <cfRule type="iconSet" priority="186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2115" priority="183">
      <formula>D19=0</formula>
    </cfRule>
    <cfRule type="iconSet" priority="184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2114" priority="181">
      <formula>D20=0</formula>
    </cfRule>
    <cfRule type="iconSet" priority="182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2113" priority="179">
      <formula>D21=0</formula>
    </cfRule>
    <cfRule type="iconSet" priority="180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2112" priority="177">
      <formula>D22=0</formula>
    </cfRule>
    <cfRule type="iconSet" priority="178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2111" priority="175">
      <formula>D23=0</formula>
    </cfRule>
    <cfRule type="iconSet" priority="176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2110" priority="173">
      <formula>D24=0</formula>
    </cfRule>
    <cfRule type="iconSet" priority="174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2109" priority="171">
      <formula>D25=0</formula>
    </cfRule>
    <cfRule type="iconSet" priority="172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2108" priority="169">
      <formula>D26=0</formula>
    </cfRule>
    <cfRule type="iconSet" priority="170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2107" priority="167">
      <formula>D27=0</formula>
    </cfRule>
    <cfRule type="iconSet" priority="168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2106" priority="165">
      <formula>D28=0</formula>
    </cfRule>
    <cfRule type="iconSet" priority="166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2105" priority="163">
      <formula>D29=0</formula>
    </cfRule>
    <cfRule type="iconSet" priority="164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2104" priority="162">
      <formula>ISERROR(AD5)</formula>
    </cfRule>
  </conditionalFormatting>
  <conditionalFormatting sqref="AD5:AE5">
    <cfRule type="expression" dxfId="2103" priority="160">
      <formula>D5=0</formula>
    </cfRule>
    <cfRule type="iconSet" priority="161">
      <iconSet iconSet="3Arrows" reverse="1">
        <cfvo type="percent" val="0"/>
        <cfvo type="num" val="1"/>
        <cfvo type="num" val="2"/>
      </iconSet>
    </cfRule>
  </conditionalFormatting>
  <conditionalFormatting sqref="AD6:AE6">
    <cfRule type="expression" dxfId="2102" priority="158">
      <formula>D6=0</formula>
    </cfRule>
    <cfRule type="iconSet" priority="159">
      <iconSet iconSet="3Arrows" reverse="1">
        <cfvo type="percent" val="0"/>
        <cfvo type="num" val="1"/>
        <cfvo type="num" val="2"/>
      </iconSet>
    </cfRule>
  </conditionalFormatting>
  <conditionalFormatting sqref="AD7:AE7">
    <cfRule type="expression" dxfId="2101" priority="156">
      <formula>D7=0</formula>
    </cfRule>
    <cfRule type="iconSet" priority="157">
      <iconSet iconSet="3Arrows" reverse="1">
        <cfvo type="percent" val="0"/>
        <cfvo type="num" val="1"/>
        <cfvo type="num" val="2"/>
      </iconSet>
    </cfRule>
  </conditionalFormatting>
  <conditionalFormatting sqref="AD8:AE8">
    <cfRule type="expression" dxfId="2100" priority="154">
      <formula>D8=0</formula>
    </cfRule>
    <cfRule type="iconSet" priority="155">
      <iconSet iconSet="3Arrows" reverse="1">
        <cfvo type="percent" val="0"/>
        <cfvo type="num" val="1"/>
        <cfvo type="num" val="2"/>
      </iconSet>
    </cfRule>
  </conditionalFormatting>
  <conditionalFormatting sqref="AD9:AE9">
    <cfRule type="expression" dxfId="2099" priority="152">
      <formula>D9=0</formula>
    </cfRule>
    <cfRule type="iconSet" priority="153">
      <iconSet iconSet="3Arrows" reverse="1">
        <cfvo type="percent" val="0"/>
        <cfvo type="num" val="1"/>
        <cfvo type="num" val="2"/>
      </iconSet>
    </cfRule>
  </conditionalFormatting>
  <conditionalFormatting sqref="AD10:AE10">
    <cfRule type="expression" dxfId="2098" priority="150">
      <formula>D10=0</formula>
    </cfRule>
    <cfRule type="iconSet" priority="151">
      <iconSet iconSet="3Arrows" reverse="1">
        <cfvo type="percent" val="0"/>
        <cfvo type="num" val="1"/>
        <cfvo type="num" val="2"/>
      </iconSet>
    </cfRule>
  </conditionalFormatting>
  <conditionalFormatting sqref="AD11:AE11">
    <cfRule type="expression" dxfId="2097" priority="148">
      <formula>D11=0</formula>
    </cfRule>
    <cfRule type="iconSet" priority="149">
      <iconSet iconSet="3Arrows" reverse="1">
        <cfvo type="percent" val="0"/>
        <cfvo type="num" val="1"/>
        <cfvo type="num" val="2"/>
      </iconSet>
    </cfRule>
  </conditionalFormatting>
  <conditionalFormatting sqref="AD12:AE12">
    <cfRule type="expression" dxfId="2096" priority="146">
      <formula>D12=0</formula>
    </cfRule>
    <cfRule type="iconSet" priority="147">
      <iconSet iconSet="3Arrows" reverse="1">
        <cfvo type="percent" val="0"/>
        <cfvo type="num" val="1"/>
        <cfvo type="num" val="2"/>
      </iconSet>
    </cfRule>
  </conditionalFormatting>
  <conditionalFormatting sqref="AD13:AE13">
    <cfRule type="expression" dxfId="2095" priority="144">
      <formula>D13=0</formula>
    </cfRule>
    <cfRule type="iconSet" priority="145">
      <iconSet iconSet="3Arrows" reverse="1">
        <cfvo type="percent" val="0"/>
        <cfvo type="num" val="1"/>
        <cfvo type="num" val="2"/>
      </iconSet>
    </cfRule>
  </conditionalFormatting>
  <conditionalFormatting sqref="AD14:AE14">
    <cfRule type="expression" dxfId="2094" priority="142">
      <formula>D14=0</formula>
    </cfRule>
    <cfRule type="iconSet" priority="143">
      <iconSet iconSet="3Arrows" reverse="1">
        <cfvo type="percent" val="0"/>
        <cfvo type="num" val="1"/>
        <cfvo type="num" val="2"/>
      </iconSet>
    </cfRule>
  </conditionalFormatting>
  <conditionalFormatting sqref="AD15:AE15">
    <cfRule type="expression" dxfId="2093" priority="140">
      <formula>D15=0</formula>
    </cfRule>
    <cfRule type="iconSet" priority="141">
      <iconSet iconSet="3Arrows" reverse="1">
        <cfvo type="percent" val="0"/>
        <cfvo type="num" val="1"/>
        <cfvo type="num" val="2"/>
      </iconSet>
    </cfRule>
  </conditionalFormatting>
  <conditionalFormatting sqref="AD16:AE16">
    <cfRule type="expression" dxfId="2092" priority="138">
      <formula>D16=0</formula>
    </cfRule>
    <cfRule type="iconSet" priority="139">
      <iconSet iconSet="3Arrows" reverse="1">
        <cfvo type="percent" val="0"/>
        <cfvo type="num" val="1"/>
        <cfvo type="num" val="2"/>
      </iconSet>
    </cfRule>
  </conditionalFormatting>
  <conditionalFormatting sqref="AD17:AE17">
    <cfRule type="expression" dxfId="2091" priority="136">
      <formula>D17=0</formula>
    </cfRule>
    <cfRule type="iconSet" priority="137">
      <iconSet iconSet="3Arrows" reverse="1">
        <cfvo type="percent" val="0"/>
        <cfvo type="num" val="1"/>
        <cfvo type="num" val="2"/>
      </iconSet>
    </cfRule>
  </conditionalFormatting>
  <conditionalFormatting sqref="AD18:AE18">
    <cfRule type="expression" dxfId="2090" priority="134">
      <formula>D18=0</formula>
    </cfRule>
    <cfRule type="iconSet" priority="135">
      <iconSet iconSet="3Arrows" reverse="1">
        <cfvo type="percent" val="0"/>
        <cfvo type="num" val="1"/>
        <cfvo type="num" val="2"/>
      </iconSet>
    </cfRule>
  </conditionalFormatting>
  <conditionalFormatting sqref="AD19:AE19">
    <cfRule type="expression" dxfId="2089" priority="132">
      <formula>D19=0</formula>
    </cfRule>
    <cfRule type="iconSet" priority="133">
      <iconSet iconSet="3Arrows" reverse="1">
        <cfvo type="percent" val="0"/>
        <cfvo type="num" val="1"/>
        <cfvo type="num" val="2"/>
      </iconSet>
    </cfRule>
  </conditionalFormatting>
  <conditionalFormatting sqref="AD20:AE20">
    <cfRule type="expression" dxfId="2088" priority="130">
      <formula>D20=0</formula>
    </cfRule>
    <cfRule type="iconSet" priority="131">
      <iconSet iconSet="3Arrows" reverse="1">
        <cfvo type="percent" val="0"/>
        <cfvo type="num" val="1"/>
        <cfvo type="num" val="2"/>
      </iconSet>
    </cfRule>
  </conditionalFormatting>
  <conditionalFormatting sqref="AD21:AE21">
    <cfRule type="expression" dxfId="2087" priority="128">
      <formula>D21=0</formula>
    </cfRule>
    <cfRule type="iconSet" priority="129">
      <iconSet iconSet="3Arrows" reverse="1">
        <cfvo type="percent" val="0"/>
        <cfvo type="num" val="1"/>
        <cfvo type="num" val="2"/>
      </iconSet>
    </cfRule>
  </conditionalFormatting>
  <conditionalFormatting sqref="AD22:AE22">
    <cfRule type="expression" dxfId="2086" priority="126">
      <formula>D22=0</formula>
    </cfRule>
    <cfRule type="iconSet" priority="127">
      <iconSet iconSet="3Arrows" reverse="1">
        <cfvo type="percent" val="0"/>
        <cfvo type="num" val="1"/>
        <cfvo type="num" val="2"/>
      </iconSet>
    </cfRule>
  </conditionalFormatting>
  <conditionalFormatting sqref="AD23:AE23">
    <cfRule type="expression" dxfId="2085" priority="124">
      <formula>D23=0</formula>
    </cfRule>
    <cfRule type="iconSet" priority="125">
      <iconSet iconSet="3Arrows" reverse="1">
        <cfvo type="percent" val="0"/>
        <cfvo type="num" val="1"/>
        <cfvo type="num" val="2"/>
      </iconSet>
    </cfRule>
  </conditionalFormatting>
  <conditionalFormatting sqref="AD24:AE24">
    <cfRule type="expression" dxfId="2084" priority="122">
      <formula>D24=0</formula>
    </cfRule>
    <cfRule type="iconSet" priority="123">
      <iconSet iconSet="3Arrows" reverse="1">
        <cfvo type="percent" val="0"/>
        <cfvo type="num" val="1"/>
        <cfvo type="num" val="2"/>
      </iconSet>
    </cfRule>
  </conditionalFormatting>
  <conditionalFormatting sqref="AD25:AE25">
    <cfRule type="expression" dxfId="2083" priority="120">
      <formula>D25=0</formula>
    </cfRule>
    <cfRule type="iconSet" priority="121">
      <iconSet iconSet="3Arrows" reverse="1">
        <cfvo type="percent" val="0"/>
        <cfvo type="num" val="1"/>
        <cfvo type="num" val="2"/>
      </iconSet>
    </cfRule>
  </conditionalFormatting>
  <conditionalFormatting sqref="AD26:AE26">
    <cfRule type="expression" dxfId="2082" priority="118">
      <formula>D26=0</formula>
    </cfRule>
    <cfRule type="iconSet" priority="119">
      <iconSet iconSet="3Arrows" reverse="1">
        <cfvo type="percent" val="0"/>
        <cfvo type="num" val="1"/>
        <cfvo type="num" val="2"/>
      </iconSet>
    </cfRule>
  </conditionalFormatting>
  <conditionalFormatting sqref="AD27:AE27">
    <cfRule type="expression" dxfId="2081" priority="116">
      <formula>D27=0</formula>
    </cfRule>
    <cfRule type="iconSet" priority="117">
      <iconSet iconSet="3Arrows" reverse="1">
        <cfvo type="percent" val="0"/>
        <cfvo type="num" val="1"/>
        <cfvo type="num" val="2"/>
      </iconSet>
    </cfRule>
  </conditionalFormatting>
  <conditionalFormatting sqref="AD28:AE28">
    <cfRule type="expression" dxfId="2080" priority="114">
      <formula>D28=0</formula>
    </cfRule>
    <cfRule type="iconSet" priority="115">
      <iconSet iconSet="3Arrows" reverse="1">
        <cfvo type="percent" val="0"/>
        <cfvo type="num" val="1"/>
        <cfvo type="num" val="2"/>
      </iconSet>
    </cfRule>
  </conditionalFormatting>
  <conditionalFormatting sqref="AD29:AE29">
    <cfRule type="expression" dxfId="2079" priority="112">
      <formula>D29=0</formula>
    </cfRule>
    <cfRule type="iconSet" priority="113">
      <iconSet iconSet="3Arrows" reverse="1">
        <cfvo type="percent" val="0"/>
        <cfvo type="num" val="1"/>
        <cfvo type="num" val="2"/>
      </iconSet>
    </cfRule>
  </conditionalFormatting>
  <conditionalFormatting sqref="AD5:AE29">
    <cfRule type="containsErrors" dxfId="2078" priority="111">
      <formula>ISERROR(AD5)</formula>
    </cfRule>
  </conditionalFormatting>
  <conditionalFormatting sqref="AD5:AD29">
    <cfRule type="containsErrors" dxfId="2077" priority="110">
      <formula>ISERROR(AD5)</formula>
    </cfRule>
  </conditionalFormatting>
  <conditionalFormatting sqref="AD5">
    <cfRule type="iconSet" priority="109">
      <iconSet iconSet="3Arrows">
        <cfvo type="percent" val="0"/>
        <cfvo type="num" val="0"/>
        <cfvo type="num" val="1"/>
      </iconSet>
    </cfRule>
  </conditionalFormatting>
  <conditionalFormatting sqref="AD6">
    <cfRule type="iconSet" priority="108">
      <iconSet iconSet="3Arrows">
        <cfvo type="percent" val="0"/>
        <cfvo type="num" val="0"/>
        <cfvo type="num" val="1"/>
      </iconSet>
    </cfRule>
  </conditionalFormatting>
  <conditionalFormatting sqref="AD7">
    <cfRule type="iconSet" priority="107">
      <iconSet iconSet="3Arrows">
        <cfvo type="percent" val="0"/>
        <cfvo type="num" val="0"/>
        <cfvo type="num" val="1"/>
      </iconSet>
    </cfRule>
  </conditionalFormatting>
  <conditionalFormatting sqref="AD8">
    <cfRule type="iconSet" priority="106">
      <iconSet iconSet="3Arrows">
        <cfvo type="percent" val="0"/>
        <cfvo type="num" val="0"/>
        <cfvo type="num" val="1"/>
      </iconSet>
    </cfRule>
  </conditionalFormatting>
  <conditionalFormatting sqref="AD9">
    <cfRule type="iconSet" priority="105">
      <iconSet iconSet="3Arrows">
        <cfvo type="percent" val="0"/>
        <cfvo type="num" val="0"/>
        <cfvo type="num" val="1"/>
      </iconSet>
    </cfRule>
  </conditionalFormatting>
  <conditionalFormatting sqref="AD10">
    <cfRule type="iconSet" priority="104">
      <iconSet iconSet="3Arrows">
        <cfvo type="percent" val="0"/>
        <cfvo type="num" val="0"/>
        <cfvo type="num" val="1"/>
      </iconSet>
    </cfRule>
  </conditionalFormatting>
  <conditionalFormatting sqref="AD11">
    <cfRule type="iconSet" priority="103">
      <iconSet iconSet="3Arrows">
        <cfvo type="percent" val="0"/>
        <cfvo type="num" val="0"/>
        <cfvo type="num" val="1"/>
      </iconSet>
    </cfRule>
  </conditionalFormatting>
  <conditionalFormatting sqref="AD12">
    <cfRule type="iconSet" priority="102">
      <iconSet iconSet="3Arrows">
        <cfvo type="percent" val="0"/>
        <cfvo type="num" val="0"/>
        <cfvo type="num" val="1"/>
      </iconSet>
    </cfRule>
  </conditionalFormatting>
  <conditionalFormatting sqref="AD13">
    <cfRule type="iconSet" priority="101">
      <iconSet iconSet="3Arrows">
        <cfvo type="percent" val="0"/>
        <cfvo type="num" val="0"/>
        <cfvo type="num" val="1"/>
      </iconSet>
    </cfRule>
  </conditionalFormatting>
  <conditionalFormatting sqref="AD14">
    <cfRule type="iconSet" priority="100">
      <iconSet iconSet="3Arrows">
        <cfvo type="percent" val="0"/>
        <cfvo type="num" val="0"/>
        <cfvo type="num" val="1"/>
      </iconSet>
    </cfRule>
  </conditionalFormatting>
  <conditionalFormatting sqref="AD15">
    <cfRule type="iconSet" priority="99">
      <iconSet iconSet="3Arrows">
        <cfvo type="percent" val="0"/>
        <cfvo type="num" val="0"/>
        <cfvo type="num" val="1"/>
      </iconSet>
    </cfRule>
  </conditionalFormatting>
  <conditionalFormatting sqref="AD16">
    <cfRule type="iconSet" priority="98">
      <iconSet iconSet="3Arrows">
        <cfvo type="percent" val="0"/>
        <cfvo type="num" val="0"/>
        <cfvo type="num" val="1"/>
      </iconSet>
    </cfRule>
  </conditionalFormatting>
  <conditionalFormatting sqref="AD17">
    <cfRule type="iconSet" priority="97">
      <iconSet iconSet="3Arrows">
        <cfvo type="percent" val="0"/>
        <cfvo type="num" val="0"/>
        <cfvo type="num" val="1"/>
      </iconSet>
    </cfRule>
  </conditionalFormatting>
  <conditionalFormatting sqref="AD18">
    <cfRule type="iconSet" priority="96">
      <iconSet iconSet="3Arrows">
        <cfvo type="percent" val="0"/>
        <cfvo type="num" val="0"/>
        <cfvo type="num" val="1"/>
      </iconSet>
    </cfRule>
  </conditionalFormatting>
  <conditionalFormatting sqref="AD19">
    <cfRule type="iconSet" priority="95">
      <iconSet iconSet="3Arrows">
        <cfvo type="percent" val="0"/>
        <cfvo type="num" val="0"/>
        <cfvo type="num" val="1"/>
      </iconSet>
    </cfRule>
  </conditionalFormatting>
  <conditionalFormatting sqref="AD20">
    <cfRule type="iconSet" priority="94">
      <iconSet iconSet="3Arrows">
        <cfvo type="percent" val="0"/>
        <cfvo type="num" val="0"/>
        <cfvo type="num" val="1"/>
      </iconSet>
    </cfRule>
  </conditionalFormatting>
  <conditionalFormatting sqref="AD21">
    <cfRule type="iconSet" priority="93">
      <iconSet iconSet="3Arrows">
        <cfvo type="percent" val="0"/>
        <cfvo type="num" val="0"/>
        <cfvo type="num" val="1"/>
      </iconSet>
    </cfRule>
  </conditionalFormatting>
  <conditionalFormatting sqref="AD22">
    <cfRule type="iconSet" priority="92">
      <iconSet iconSet="3Arrows">
        <cfvo type="percent" val="0"/>
        <cfvo type="num" val="0"/>
        <cfvo type="num" val="1"/>
      </iconSet>
    </cfRule>
  </conditionalFormatting>
  <conditionalFormatting sqref="AD23">
    <cfRule type="iconSet" priority="91">
      <iconSet iconSet="3Arrows">
        <cfvo type="percent" val="0"/>
        <cfvo type="num" val="0"/>
        <cfvo type="num" val="1"/>
      </iconSet>
    </cfRule>
  </conditionalFormatting>
  <conditionalFormatting sqref="AD24">
    <cfRule type="iconSet" priority="90">
      <iconSet iconSet="3Arrows">
        <cfvo type="percent" val="0"/>
        <cfvo type="num" val="0"/>
        <cfvo type="num" val="1"/>
      </iconSet>
    </cfRule>
  </conditionalFormatting>
  <conditionalFormatting sqref="AD25">
    <cfRule type="iconSet" priority="89">
      <iconSet iconSet="3Arrows">
        <cfvo type="percent" val="0"/>
        <cfvo type="num" val="0"/>
        <cfvo type="num" val="1"/>
      </iconSet>
    </cfRule>
  </conditionalFormatting>
  <conditionalFormatting sqref="AD26">
    <cfRule type="iconSet" priority="88">
      <iconSet iconSet="3Arrows">
        <cfvo type="percent" val="0"/>
        <cfvo type="num" val="0"/>
        <cfvo type="num" val="1"/>
      </iconSet>
    </cfRule>
  </conditionalFormatting>
  <conditionalFormatting sqref="AD27">
    <cfRule type="iconSet" priority="87">
      <iconSet iconSet="3Arrows">
        <cfvo type="percent" val="0"/>
        <cfvo type="num" val="0"/>
        <cfvo type="num" val="1"/>
      </iconSet>
    </cfRule>
  </conditionalFormatting>
  <conditionalFormatting sqref="AD28">
    <cfRule type="iconSet" priority="86">
      <iconSet iconSet="3Arrows">
        <cfvo type="percent" val="0"/>
        <cfvo type="num" val="0"/>
        <cfvo type="num" val="1"/>
      </iconSet>
    </cfRule>
  </conditionalFormatting>
  <conditionalFormatting sqref="AD29">
    <cfRule type="iconSet" priority="85">
      <iconSet iconSet="3Arrows">
        <cfvo type="percent" val="0"/>
        <cfvo type="num" val="0"/>
        <cfvo type="num" val="1"/>
      </iconSet>
    </cfRule>
  </conditionalFormatting>
  <conditionalFormatting sqref="E5:E11">
    <cfRule type="expression" dxfId="2076" priority="84">
      <formula>E5&lt;F5/2</formula>
    </cfRule>
  </conditionalFormatting>
  <conditionalFormatting sqref="E6">
    <cfRule type="expression" dxfId="2075" priority="83">
      <formula>E6&lt;F6/2</formula>
    </cfRule>
  </conditionalFormatting>
  <conditionalFormatting sqref="E7">
    <cfRule type="expression" dxfId="2074" priority="82">
      <formula>E7&lt;F7/2</formula>
    </cfRule>
  </conditionalFormatting>
  <conditionalFormatting sqref="E8">
    <cfRule type="expression" dxfId="2073" priority="81">
      <formula>E8&lt;F8/2</formula>
    </cfRule>
  </conditionalFormatting>
  <conditionalFormatting sqref="E9">
    <cfRule type="expression" dxfId="2072" priority="80">
      <formula>E9&lt;F9/2</formula>
    </cfRule>
  </conditionalFormatting>
  <conditionalFormatting sqref="E10">
    <cfRule type="expression" dxfId="2071" priority="79">
      <formula>E10&lt;F10/2</formula>
    </cfRule>
  </conditionalFormatting>
  <conditionalFormatting sqref="E11">
    <cfRule type="expression" dxfId="2070" priority="78">
      <formula>E11&lt;F11/2</formula>
    </cfRule>
  </conditionalFormatting>
  <conditionalFormatting sqref="E5:F11">
    <cfRule type="expression" dxfId="2069" priority="77">
      <formula>$C$5=0</formula>
    </cfRule>
  </conditionalFormatting>
  <conditionalFormatting sqref="E6:F6">
    <cfRule type="expression" dxfId="2068" priority="76">
      <formula>$C$6=0</formula>
    </cfRule>
  </conditionalFormatting>
  <conditionalFormatting sqref="E7:F7">
    <cfRule type="expression" dxfId="2067" priority="75">
      <formula>$C$7=0</formula>
    </cfRule>
  </conditionalFormatting>
  <conditionalFormatting sqref="E8:F8">
    <cfRule type="expression" dxfId="2066" priority="74">
      <formula>$C$8=0</formula>
    </cfRule>
  </conditionalFormatting>
  <conditionalFormatting sqref="E9:F9">
    <cfRule type="expression" dxfId="2065" priority="73">
      <formula>$C$9=0</formula>
    </cfRule>
  </conditionalFormatting>
  <conditionalFormatting sqref="E10:F10">
    <cfRule type="expression" dxfId="2064" priority="72">
      <formula>$C$10=0</formula>
    </cfRule>
  </conditionalFormatting>
  <conditionalFormatting sqref="E11:F11">
    <cfRule type="expression" dxfId="2063" priority="71">
      <formula>$C$11=0</formula>
    </cfRule>
  </conditionalFormatting>
  <conditionalFormatting sqref="E5:E11">
    <cfRule type="expression" dxfId="2062" priority="70">
      <formula>E5&lt;F5/2</formula>
    </cfRule>
  </conditionalFormatting>
  <conditionalFormatting sqref="E6">
    <cfRule type="expression" dxfId="2061" priority="69">
      <formula>E6&lt;F6/2</formula>
    </cfRule>
  </conditionalFormatting>
  <conditionalFormatting sqref="E7">
    <cfRule type="expression" dxfId="2060" priority="68">
      <formula>E7&lt;F7/2</formula>
    </cfRule>
  </conditionalFormatting>
  <conditionalFormatting sqref="E8">
    <cfRule type="expression" dxfId="2059" priority="67">
      <formula>E8&lt;F8/2</formula>
    </cfRule>
  </conditionalFormatting>
  <conditionalFormatting sqref="E9">
    <cfRule type="expression" dxfId="2058" priority="66">
      <formula>E9&lt;F9/2</formula>
    </cfRule>
  </conditionalFormatting>
  <conditionalFormatting sqref="E10">
    <cfRule type="expression" dxfId="2057" priority="65">
      <formula>E10&lt;F10/2</formula>
    </cfRule>
  </conditionalFormatting>
  <conditionalFormatting sqref="E11">
    <cfRule type="expression" dxfId="2056" priority="64">
      <formula>E11&lt;F11/2</formula>
    </cfRule>
  </conditionalFormatting>
  <conditionalFormatting sqref="E5:F11">
    <cfRule type="expression" dxfId="2055" priority="63">
      <formula>$C$5=0</formula>
    </cfRule>
  </conditionalFormatting>
  <conditionalFormatting sqref="E6:F6">
    <cfRule type="expression" dxfId="2054" priority="62">
      <formula>$C$6=0</formula>
    </cfRule>
  </conditionalFormatting>
  <conditionalFormatting sqref="E7:F7">
    <cfRule type="expression" dxfId="2053" priority="61">
      <formula>$C$7=0</formula>
    </cfRule>
  </conditionalFormatting>
  <conditionalFormatting sqref="E8:F8">
    <cfRule type="expression" dxfId="2052" priority="60">
      <formula>$C$8=0</formula>
    </cfRule>
  </conditionalFormatting>
  <conditionalFormatting sqref="E9:F9">
    <cfRule type="expression" dxfId="2051" priority="59">
      <formula>$C$9=0</formula>
    </cfRule>
  </conditionalFormatting>
  <conditionalFormatting sqref="E10:F10">
    <cfRule type="expression" dxfId="2050" priority="58">
      <formula>$C$10=0</formula>
    </cfRule>
  </conditionalFormatting>
  <conditionalFormatting sqref="E11:F11">
    <cfRule type="expression" dxfId="2049" priority="57">
      <formula>$C$11=0</formula>
    </cfRule>
  </conditionalFormatting>
  <conditionalFormatting sqref="E5">
    <cfRule type="expression" dxfId="2048" priority="56">
      <formula>E5&lt;F5/2</formula>
    </cfRule>
  </conditionalFormatting>
  <conditionalFormatting sqref="E6">
    <cfRule type="expression" dxfId="2047" priority="55">
      <formula>E6&lt;F6/2</formula>
    </cfRule>
  </conditionalFormatting>
  <conditionalFormatting sqref="E7">
    <cfRule type="expression" dxfId="2046" priority="54">
      <formula>E7&lt;F7/2</formula>
    </cfRule>
  </conditionalFormatting>
  <conditionalFormatting sqref="E8">
    <cfRule type="expression" dxfId="2045" priority="53">
      <formula>E8&lt;F8/2</formula>
    </cfRule>
  </conditionalFormatting>
  <conditionalFormatting sqref="E9">
    <cfRule type="expression" dxfId="2044" priority="52">
      <formula>E9&lt;F9/2</formula>
    </cfRule>
  </conditionalFormatting>
  <conditionalFormatting sqref="E10">
    <cfRule type="expression" dxfId="2043" priority="51">
      <formula>E10&lt;F10/2</formula>
    </cfRule>
  </conditionalFormatting>
  <conditionalFormatting sqref="E11">
    <cfRule type="expression" dxfId="2042" priority="50">
      <formula>E11&lt;F11/2</formula>
    </cfRule>
  </conditionalFormatting>
  <conditionalFormatting sqref="E5:F5 F6:F11">
    <cfRule type="expression" dxfId="2041" priority="49">
      <formula>$C$5=0</formula>
    </cfRule>
  </conditionalFormatting>
  <conditionalFormatting sqref="E6:F6">
    <cfRule type="expression" dxfId="2040" priority="48">
      <formula>$C$6=0</formula>
    </cfRule>
  </conditionalFormatting>
  <conditionalFormatting sqref="E7:F7">
    <cfRule type="expression" dxfId="2039" priority="47">
      <formula>$C$7=0</formula>
    </cfRule>
  </conditionalFormatting>
  <conditionalFormatting sqref="E8:F8">
    <cfRule type="expression" dxfId="2038" priority="46">
      <formula>$C$8=0</formula>
    </cfRule>
  </conditionalFormatting>
  <conditionalFormatting sqref="E9:F9">
    <cfRule type="expression" dxfId="2037" priority="45">
      <formula>$C$9=0</formula>
    </cfRule>
  </conditionalFormatting>
  <conditionalFormatting sqref="E10:F10">
    <cfRule type="expression" dxfId="2036" priority="44">
      <formula>$C$10=0</formula>
    </cfRule>
  </conditionalFormatting>
  <conditionalFormatting sqref="E11:F11">
    <cfRule type="expression" dxfId="2035" priority="43">
      <formula>$C$11=0</formula>
    </cfRule>
  </conditionalFormatting>
  <conditionalFormatting sqref="P5:P11">
    <cfRule type="expression" dxfId="2034" priority="42">
      <formula>P5&lt;Q5/2</formula>
    </cfRule>
  </conditionalFormatting>
  <conditionalFormatting sqref="P6">
    <cfRule type="expression" dxfId="2033" priority="41">
      <formula>P6&lt;Q6/2</formula>
    </cfRule>
  </conditionalFormatting>
  <conditionalFormatting sqref="P7">
    <cfRule type="expression" dxfId="2032" priority="40">
      <formula>P7&lt;Q7/2</formula>
    </cfRule>
  </conditionalFormatting>
  <conditionalFormatting sqref="P8">
    <cfRule type="expression" dxfId="2031" priority="39">
      <formula>P8&lt;Q8/2</formula>
    </cfRule>
  </conditionalFormatting>
  <conditionalFormatting sqref="P9">
    <cfRule type="expression" dxfId="2030" priority="38">
      <formula>P9&lt;Q9/2</formula>
    </cfRule>
  </conditionalFormatting>
  <conditionalFormatting sqref="P10">
    <cfRule type="expression" dxfId="2029" priority="37">
      <formula>P10&lt;Q10/2</formula>
    </cfRule>
  </conditionalFormatting>
  <conditionalFormatting sqref="P11">
    <cfRule type="expression" dxfId="2028" priority="36">
      <formula>P11&lt;Q11/2</formula>
    </cfRule>
  </conditionalFormatting>
  <conditionalFormatting sqref="P5:Q11">
    <cfRule type="expression" dxfId="2027" priority="35">
      <formula>$C$5=0</formula>
    </cfRule>
  </conditionalFormatting>
  <conditionalFormatting sqref="P6:Q6">
    <cfRule type="expression" dxfId="2026" priority="34">
      <formula>$C$6=0</formula>
    </cfRule>
  </conditionalFormatting>
  <conditionalFormatting sqref="P7:Q7">
    <cfRule type="expression" dxfId="2025" priority="33">
      <formula>$C$7=0</formula>
    </cfRule>
  </conditionalFormatting>
  <conditionalFormatting sqref="P8:Q8">
    <cfRule type="expression" dxfId="2024" priority="32">
      <formula>$C$8=0</formula>
    </cfRule>
  </conditionalFormatting>
  <conditionalFormatting sqref="P9:Q9">
    <cfRule type="expression" dxfId="2023" priority="31">
      <formula>$C$9=0</formula>
    </cfRule>
  </conditionalFormatting>
  <conditionalFormatting sqref="P10:Q10">
    <cfRule type="expression" dxfId="2022" priority="30">
      <formula>$C$10=0</formula>
    </cfRule>
  </conditionalFormatting>
  <conditionalFormatting sqref="P11:Q11">
    <cfRule type="expression" dxfId="2021" priority="29">
      <formula>$C$11=0</formula>
    </cfRule>
  </conditionalFormatting>
  <conditionalFormatting sqref="P5:P11">
    <cfRule type="expression" dxfId="2020" priority="28">
      <formula>P5&lt;Q5/2</formula>
    </cfRule>
  </conditionalFormatting>
  <conditionalFormatting sqref="P6">
    <cfRule type="expression" dxfId="2019" priority="27">
      <formula>P6&lt;Q6/2</formula>
    </cfRule>
  </conditionalFormatting>
  <conditionalFormatting sqref="P7">
    <cfRule type="expression" dxfId="2018" priority="26">
      <formula>P7&lt;Q7/2</formula>
    </cfRule>
  </conditionalFormatting>
  <conditionalFormatting sqref="P8">
    <cfRule type="expression" dxfId="2017" priority="25">
      <formula>P8&lt;Q8/2</formula>
    </cfRule>
  </conditionalFormatting>
  <conditionalFormatting sqref="P9">
    <cfRule type="expression" dxfId="2016" priority="24">
      <formula>P9&lt;Q9/2</formula>
    </cfRule>
  </conditionalFormatting>
  <conditionalFormatting sqref="P10">
    <cfRule type="expression" dxfId="2015" priority="23">
      <formula>P10&lt;Q10/2</formula>
    </cfRule>
  </conditionalFormatting>
  <conditionalFormatting sqref="P11">
    <cfRule type="expression" dxfId="2014" priority="22">
      <formula>P11&lt;Q11/2</formula>
    </cfRule>
  </conditionalFormatting>
  <conditionalFormatting sqref="P5:Q11">
    <cfRule type="expression" dxfId="2013" priority="21">
      <formula>$C$5=0</formula>
    </cfRule>
  </conditionalFormatting>
  <conditionalFormatting sqref="P6:Q6">
    <cfRule type="expression" dxfId="2012" priority="20">
      <formula>$C$6=0</formula>
    </cfRule>
  </conditionalFormatting>
  <conditionalFormatting sqref="P7:Q7">
    <cfRule type="expression" dxfId="2011" priority="19">
      <formula>$C$7=0</formula>
    </cfRule>
  </conditionalFormatting>
  <conditionalFormatting sqref="P8:Q8">
    <cfRule type="expression" dxfId="2010" priority="18">
      <formula>$C$8=0</formula>
    </cfRule>
  </conditionalFormatting>
  <conditionalFormatting sqref="P9:Q9">
    <cfRule type="expression" dxfId="2009" priority="17">
      <formula>$C$9=0</formula>
    </cfRule>
  </conditionalFormatting>
  <conditionalFormatting sqref="P10:Q10">
    <cfRule type="expression" dxfId="2008" priority="16">
      <formula>$C$10=0</formula>
    </cfRule>
  </conditionalFormatting>
  <conditionalFormatting sqref="P11:Q11">
    <cfRule type="expression" dxfId="2007" priority="15">
      <formula>$C$11=0</formula>
    </cfRule>
  </conditionalFormatting>
  <conditionalFormatting sqref="P5">
    <cfRule type="expression" dxfId="2006" priority="14">
      <formula>P5&lt;Q5/2</formula>
    </cfRule>
  </conditionalFormatting>
  <conditionalFormatting sqref="P6">
    <cfRule type="expression" dxfId="2005" priority="13">
      <formula>P6&lt;Q6/2</formula>
    </cfRule>
  </conditionalFormatting>
  <conditionalFormatting sqref="P7">
    <cfRule type="expression" dxfId="2004" priority="12">
      <formula>P7&lt;Q7/2</formula>
    </cfRule>
  </conditionalFormatting>
  <conditionalFormatting sqref="P8">
    <cfRule type="expression" dxfId="2003" priority="11">
      <formula>P8&lt;Q8/2</formula>
    </cfRule>
  </conditionalFormatting>
  <conditionalFormatting sqref="P9">
    <cfRule type="expression" dxfId="2002" priority="10">
      <formula>P9&lt;Q9/2</formula>
    </cfRule>
  </conditionalFormatting>
  <conditionalFormatting sqref="P10">
    <cfRule type="expression" dxfId="2001" priority="9">
      <formula>P10&lt;Q10/2</formula>
    </cfRule>
  </conditionalFormatting>
  <conditionalFormatting sqref="P11">
    <cfRule type="expression" dxfId="2000" priority="8">
      <formula>P11&lt;Q11/2</formula>
    </cfRule>
  </conditionalFormatting>
  <conditionalFormatting sqref="P5:Q5 Q6:Q11">
    <cfRule type="expression" dxfId="1999" priority="7">
      <formula>$C$5=0</formula>
    </cfRule>
  </conditionalFormatting>
  <conditionalFormatting sqref="P6:Q6">
    <cfRule type="expression" dxfId="1998" priority="6">
      <formula>$C$6=0</formula>
    </cfRule>
  </conditionalFormatting>
  <conditionalFormatting sqref="P7:Q7">
    <cfRule type="expression" dxfId="1997" priority="5">
      <formula>$C$7=0</formula>
    </cfRule>
  </conditionalFormatting>
  <conditionalFormatting sqref="P8:Q8">
    <cfRule type="expression" dxfId="1996" priority="4">
      <formula>$C$8=0</formula>
    </cfRule>
  </conditionalFormatting>
  <conditionalFormatting sqref="P9:Q9">
    <cfRule type="expression" dxfId="1995" priority="3">
      <formula>$C$9=0</formula>
    </cfRule>
  </conditionalFormatting>
  <conditionalFormatting sqref="P10:Q10">
    <cfRule type="expression" dxfId="1994" priority="2">
      <formula>$C$10=0</formula>
    </cfRule>
  </conditionalFormatting>
  <conditionalFormatting sqref="P11:Q11">
    <cfRule type="expression" dxfId="1993" priority="1">
      <formula>$C$11=0</formula>
    </cfRule>
  </conditionalFormatting>
  <dataValidations count="4">
    <dataValidation type="custom" allowBlank="1" showInputMessage="1" showErrorMessage="1" errorTitle="Erreur d'encodage" error="La valeur que vous avez tapée n'est pas valide. Veuillez entrer 'NE', 'CM' ou un nombre sous la valeur MAX." sqref="X5:X29 G5:G29 I5:I29 E5:E29 R5:R29 T5:T29 V5:V29 P5:P29">
      <formula1>OR(AND(E5="NE"),AND(E5="CM"),AND(E5="D"),AND(E5&gt;=0,E5&lt;999))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Y5:Y29 W5:W29 J5:J29 U5:U29 S5:S29 H5:H29 Q12:Q29">
      <formula1>OR(AND(H5&gt;=G5),AND(H5="NE",G5="NE"),AND(H5="CM",G5="CM"))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N5:O29">
      <formula1>OR(AND(N5&gt;=J5),AND(N5="NE",J5="NE"),AND(N5="CM",J5="CM"))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F5:F29 Q5:Q11">
      <formula1>OR(AND(E5="NE",F5="NE"),AND(E5="CM",F5="CM"),AND(F5&gt;=E5))</formula1>
    </dataValidation>
  </dataValidations>
  <pageMargins left="0.7" right="0.7" top="0.75" bottom="0.75" header="0.3" footer="0.3"/>
  <pageSetup paperSize="9" orientation="portrait" horizontalDpi="1200" verticalDpi="1200" r:id="rId2"/>
  <drawing r:id="rId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15">
    <tabColor theme="0"/>
  </sheetPr>
  <dimension ref="A1:AY90"/>
  <sheetViews>
    <sheetView zoomScale="85" zoomScaleNormal="85" workbookViewId="0">
      <selection activeCell="E5" sqref="E5"/>
    </sheetView>
  </sheetViews>
  <sheetFormatPr baseColWidth="10" defaultRowHeight="15"/>
  <cols>
    <col min="1" max="1" width="10.7109375" style="7" customWidth="1"/>
    <col min="2" max="2" width="2.7109375" style="7" customWidth="1"/>
    <col min="3" max="3" width="27.7109375" style="66" customWidth="1"/>
    <col min="4" max="4" width="22.7109375" style="64" customWidth="1"/>
    <col min="5" max="6" width="7.7109375" style="64" customWidth="1"/>
    <col min="7" max="7" width="7.7109375" style="64" hidden="1" customWidth="1"/>
    <col min="8" max="9" width="7.7109375" style="64" customWidth="1"/>
    <col min="10" max="10" width="10.7109375" style="7" customWidth="1"/>
    <col min="11" max="11" width="2.7109375" style="64" customWidth="1"/>
    <col min="12" max="12" width="7.28515625" style="7" customWidth="1"/>
    <col min="13" max="27" width="11.42578125" style="7"/>
    <col min="28" max="16384" width="11.42578125" style="64"/>
  </cols>
  <sheetData>
    <row r="1" spans="1:39" s="7" customFormat="1" ht="54.95" customHeight="1">
      <c r="A1" s="10"/>
      <c r="B1" s="61"/>
      <c r="C1" s="163" t="s">
        <v>143</v>
      </c>
      <c r="D1" s="163" t="str">
        <f>Élèves!N6</f>
        <v>1Cp</v>
      </c>
      <c r="E1" s="163"/>
      <c r="F1" s="163"/>
      <c r="G1" s="163"/>
      <c r="H1" s="163"/>
      <c r="I1" s="163"/>
      <c r="J1" s="163"/>
      <c r="K1" s="163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</row>
    <row r="2" spans="1:39" s="7" customFormat="1" ht="15" customHeight="1">
      <c r="A2" s="22"/>
      <c r="B2" s="22"/>
      <c r="C2" s="39"/>
      <c r="D2" s="22"/>
      <c r="E2" s="22"/>
      <c r="F2" s="22"/>
      <c r="G2" s="22"/>
      <c r="H2" s="22"/>
      <c r="I2" s="22"/>
      <c r="J2" s="22"/>
      <c r="K2" s="22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</row>
    <row r="3" spans="1:39">
      <c r="A3" s="10"/>
      <c r="B3" s="22"/>
      <c r="C3" s="231" t="s">
        <v>53</v>
      </c>
      <c r="D3" s="231"/>
      <c r="E3" s="231"/>
      <c r="F3" s="231"/>
      <c r="G3" s="231"/>
      <c r="H3" s="231"/>
      <c r="I3" s="231"/>
      <c r="J3" s="68" t="s">
        <v>51</v>
      </c>
      <c r="K3" s="62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</row>
    <row r="4" spans="1:39">
      <c r="A4" s="10"/>
      <c r="B4" s="22"/>
      <c r="C4" s="161" t="s">
        <v>0</v>
      </c>
      <c r="D4" s="141" t="s">
        <v>1</v>
      </c>
      <c r="E4" s="69" t="s">
        <v>49</v>
      </c>
      <c r="F4" s="69" t="s">
        <v>47</v>
      </c>
      <c r="G4" s="69"/>
      <c r="H4" s="69" t="s">
        <v>50</v>
      </c>
      <c r="I4" s="69" t="s">
        <v>48</v>
      </c>
      <c r="J4" s="68" t="s">
        <v>52</v>
      </c>
      <c r="K4" s="26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</row>
    <row r="5" spans="1:39">
      <c r="A5" s="10"/>
      <c r="B5" s="65">
        <v>1</v>
      </c>
      <c r="C5" s="10" t="str">
        <f>Élèves!C4</f>
        <v>MARTIN</v>
      </c>
      <c r="D5" s="10" t="str">
        <f>Élèves!D4</f>
        <v>Paul</v>
      </c>
      <c r="E5" s="5">
        <v>1</v>
      </c>
      <c r="F5" s="5">
        <v>2</v>
      </c>
      <c r="G5" s="64">
        <f>SUM(E5:F5)</f>
        <v>3</v>
      </c>
      <c r="H5" s="32">
        <v>1</v>
      </c>
      <c r="I5" s="32">
        <v>1</v>
      </c>
      <c r="J5" s="12">
        <f>SUM(E5,F5,H5,I5)</f>
        <v>5</v>
      </c>
      <c r="K5" s="22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</row>
    <row r="6" spans="1:39">
      <c r="A6" s="10"/>
      <c r="B6" s="65">
        <v>2</v>
      </c>
      <c r="C6" s="10" t="str">
        <f>Élèves!C5</f>
        <v>DUPOND</v>
      </c>
      <c r="D6" s="10" t="str">
        <f>Élèves!D5</f>
        <v>Henri</v>
      </c>
      <c r="E6" s="5">
        <v>0</v>
      </c>
      <c r="F6" s="5">
        <v>1</v>
      </c>
      <c r="G6" s="64">
        <f t="shared" ref="G6:G11" si="0">SUM(E6:F6)</f>
        <v>1</v>
      </c>
      <c r="H6" s="32">
        <v>0</v>
      </c>
      <c r="I6" s="32">
        <v>0</v>
      </c>
      <c r="J6" s="12">
        <f t="shared" ref="J6:J29" si="1">SUM(E6,F6,H6,I6)</f>
        <v>1</v>
      </c>
      <c r="K6" s="22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</row>
    <row r="7" spans="1:39">
      <c r="A7" s="10"/>
      <c r="B7" s="65">
        <v>3</v>
      </c>
      <c r="C7" s="10" t="str">
        <f>Élèves!C6</f>
        <v>TABERNACLE</v>
      </c>
      <c r="D7" s="10" t="str">
        <f>Élèves!D6</f>
        <v>Ghislain</v>
      </c>
      <c r="E7" s="5">
        <v>1</v>
      </c>
      <c r="F7" s="5">
        <v>1</v>
      </c>
      <c r="G7" s="64">
        <f t="shared" si="0"/>
        <v>2</v>
      </c>
      <c r="H7" s="32">
        <v>2</v>
      </c>
      <c r="I7" s="32">
        <v>2</v>
      </c>
      <c r="J7" s="12">
        <f t="shared" si="1"/>
        <v>6</v>
      </c>
      <c r="K7" s="22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</row>
    <row r="8" spans="1:39">
      <c r="A8" s="10"/>
      <c r="B8" s="65">
        <v>4</v>
      </c>
      <c r="C8" s="10" t="str">
        <f>Élèves!C7</f>
        <v>EASY</v>
      </c>
      <c r="D8" s="10" t="str">
        <f>Élèves!D7</f>
        <v>Isabelle</v>
      </c>
      <c r="E8" s="5">
        <v>5</v>
      </c>
      <c r="F8" s="5">
        <v>4</v>
      </c>
      <c r="G8" s="64">
        <f t="shared" si="0"/>
        <v>9</v>
      </c>
      <c r="H8" s="32">
        <v>5</v>
      </c>
      <c r="I8" s="32">
        <v>1</v>
      </c>
      <c r="J8" s="12">
        <f t="shared" si="1"/>
        <v>15</v>
      </c>
      <c r="K8" s="22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</row>
    <row r="9" spans="1:39">
      <c r="A9" s="10"/>
      <c r="B9" s="65">
        <v>5</v>
      </c>
      <c r="C9" s="10" t="str">
        <f>Élèves!C8</f>
        <v>KINGDOM</v>
      </c>
      <c r="D9" s="10" t="str">
        <f>Élèves!D8</f>
        <v>Aline</v>
      </c>
      <c r="E9" s="5">
        <v>0</v>
      </c>
      <c r="F9" s="5">
        <v>0</v>
      </c>
      <c r="G9" s="64">
        <f t="shared" si="0"/>
        <v>0</v>
      </c>
      <c r="H9" s="32">
        <v>0</v>
      </c>
      <c r="I9" s="32">
        <v>0</v>
      </c>
      <c r="J9" s="12">
        <f t="shared" si="1"/>
        <v>0</v>
      </c>
      <c r="K9" s="22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</row>
    <row r="10" spans="1:39">
      <c r="A10" s="10"/>
      <c r="B10" s="65">
        <v>6</v>
      </c>
      <c r="C10" s="10" t="str">
        <f>Élèves!C9</f>
        <v>FORTE</v>
      </c>
      <c r="D10" s="10" t="str">
        <f>Élèves!D9</f>
        <v>Salie</v>
      </c>
      <c r="E10" s="5">
        <v>1</v>
      </c>
      <c r="F10" s="5">
        <v>1</v>
      </c>
      <c r="G10" s="64">
        <f t="shared" si="0"/>
        <v>2</v>
      </c>
      <c r="H10" s="32">
        <v>2</v>
      </c>
      <c r="I10" s="32">
        <v>4</v>
      </c>
      <c r="J10" s="12">
        <f t="shared" si="1"/>
        <v>8</v>
      </c>
      <c r="K10" s="22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</row>
    <row r="11" spans="1:39">
      <c r="A11" s="10"/>
      <c r="B11" s="65">
        <v>7</v>
      </c>
      <c r="C11" s="10" t="str">
        <f>Élèves!C10</f>
        <v>SEGEC</v>
      </c>
      <c r="D11" s="10" t="str">
        <f>Élèves!D10</f>
        <v>Rédoine</v>
      </c>
      <c r="E11" s="5">
        <v>1</v>
      </c>
      <c r="F11" s="5">
        <v>2</v>
      </c>
      <c r="G11" s="64">
        <f t="shared" si="0"/>
        <v>3</v>
      </c>
      <c r="H11" s="32">
        <v>3</v>
      </c>
      <c r="I11" s="32">
        <v>4</v>
      </c>
      <c r="J11" s="12">
        <f t="shared" si="1"/>
        <v>10</v>
      </c>
      <c r="K11" s="22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</row>
    <row r="12" spans="1:39">
      <c r="A12" s="10"/>
      <c r="B12" s="65">
        <v>8</v>
      </c>
      <c r="C12" s="10">
        <f>Élèves!C11</f>
        <v>0</v>
      </c>
      <c r="D12" s="10">
        <f>Élèves!D11</f>
        <v>0</v>
      </c>
      <c r="E12" s="5"/>
      <c r="F12" s="5"/>
      <c r="G12" s="64">
        <f t="shared" ref="G12:G29" si="2">SUM(E12:F12)</f>
        <v>0</v>
      </c>
      <c r="H12" s="32"/>
      <c r="I12" s="32"/>
      <c r="J12" s="12">
        <f t="shared" si="1"/>
        <v>0</v>
      </c>
      <c r="K12" s="22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</row>
    <row r="13" spans="1:39">
      <c r="A13" s="10"/>
      <c r="B13" s="65">
        <v>9</v>
      </c>
      <c r="C13" s="10">
        <f>Élèves!C12</f>
        <v>0</v>
      </c>
      <c r="D13" s="10">
        <f>Élèves!D12</f>
        <v>0</v>
      </c>
      <c r="E13" s="5"/>
      <c r="F13" s="5"/>
      <c r="G13" s="64">
        <f t="shared" si="2"/>
        <v>0</v>
      </c>
      <c r="H13" s="32"/>
      <c r="I13" s="32"/>
      <c r="J13" s="12">
        <f t="shared" si="1"/>
        <v>0</v>
      </c>
      <c r="K13" s="22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</row>
    <row r="14" spans="1:39">
      <c r="A14" s="10"/>
      <c r="B14" s="65">
        <v>10</v>
      </c>
      <c r="C14" s="10">
        <f>Élèves!C13</f>
        <v>0</v>
      </c>
      <c r="D14" s="10">
        <f>Élèves!D13</f>
        <v>0</v>
      </c>
      <c r="E14" s="5"/>
      <c r="F14" s="5"/>
      <c r="G14" s="64">
        <f t="shared" si="2"/>
        <v>0</v>
      </c>
      <c r="H14" s="32"/>
      <c r="I14" s="32"/>
      <c r="J14" s="12">
        <f t="shared" si="1"/>
        <v>0</v>
      </c>
      <c r="K14" s="22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</row>
    <row r="15" spans="1:39">
      <c r="A15" s="10"/>
      <c r="B15" s="65">
        <v>11</v>
      </c>
      <c r="C15" s="10">
        <f>Élèves!C14</f>
        <v>0</v>
      </c>
      <c r="D15" s="10">
        <f>Élèves!D14</f>
        <v>0</v>
      </c>
      <c r="E15" s="5"/>
      <c r="F15" s="5"/>
      <c r="G15" s="64">
        <f t="shared" si="2"/>
        <v>0</v>
      </c>
      <c r="H15" s="32"/>
      <c r="I15" s="32"/>
      <c r="J15" s="12">
        <f t="shared" si="1"/>
        <v>0</v>
      </c>
      <c r="K15" s="22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</row>
    <row r="16" spans="1:39">
      <c r="A16" s="10"/>
      <c r="B16" s="65">
        <v>12</v>
      </c>
      <c r="C16" s="10">
        <f>Élèves!C15</f>
        <v>0</v>
      </c>
      <c r="D16" s="10">
        <f>Élèves!D15</f>
        <v>0</v>
      </c>
      <c r="E16" s="5"/>
      <c r="F16" s="5"/>
      <c r="G16" s="64">
        <f t="shared" si="2"/>
        <v>0</v>
      </c>
      <c r="H16" s="32"/>
      <c r="I16" s="32"/>
      <c r="J16" s="12">
        <f t="shared" si="1"/>
        <v>0</v>
      </c>
      <c r="K16" s="22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</row>
    <row r="17" spans="1:49">
      <c r="A17" s="10"/>
      <c r="B17" s="65">
        <v>13</v>
      </c>
      <c r="C17" s="10">
        <f>Élèves!C16</f>
        <v>0</v>
      </c>
      <c r="D17" s="10">
        <f>Élèves!D16</f>
        <v>0</v>
      </c>
      <c r="E17" s="5"/>
      <c r="F17" s="5"/>
      <c r="G17" s="64">
        <f t="shared" si="2"/>
        <v>0</v>
      </c>
      <c r="H17" s="32"/>
      <c r="I17" s="32"/>
      <c r="J17" s="12">
        <f t="shared" si="1"/>
        <v>0</v>
      </c>
      <c r="K17" s="22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</row>
    <row r="18" spans="1:49">
      <c r="A18" s="10"/>
      <c r="B18" s="65">
        <v>14</v>
      </c>
      <c r="C18" s="10">
        <f>Élèves!C17</f>
        <v>0</v>
      </c>
      <c r="D18" s="10">
        <f>Élèves!D17</f>
        <v>0</v>
      </c>
      <c r="E18" s="5"/>
      <c r="F18" s="5"/>
      <c r="G18" s="64">
        <f t="shared" si="2"/>
        <v>0</v>
      </c>
      <c r="H18" s="32"/>
      <c r="I18" s="32"/>
      <c r="J18" s="12">
        <f t="shared" si="1"/>
        <v>0</v>
      </c>
      <c r="K18" s="22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</row>
    <row r="19" spans="1:49">
      <c r="A19" s="10"/>
      <c r="B19" s="65">
        <v>15</v>
      </c>
      <c r="C19" s="10">
        <f>Élèves!C18</f>
        <v>0</v>
      </c>
      <c r="D19" s="10">
        <f>Élèves!D18</f>
        <v>0</v>
      </c>
      <c r="E19" s="5"/>
      <c r="F19" s="5"/>
      <c r="G19" s="64">
        <f t="shared" si="2"/>
        <v>0</v>
      </c>
      <c r="H19" s="32"/>
      <c r="I19" s="32"/>
      <c r="J19" s="12">
        <f t="shared" si="1"/>
        <v>0</v>
      </c>
      <c r="K19" s="22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</row>
    <row r="20" spans="1:49">
      <c r="A20" s="10"/>
      <c r="B20" s="65">
        <v>16</v>
      </c>
      <c r="C20" s="10">
        <f>Élèves!C19</f>
        <v>0</v>
      </c>
      <c r="D20" s="10">
        <f>Élèves!D19</f>
        <v>0</v>
      </c>
      <c r="E20" s="5"/>
      <c r="F20" s="5"/>
      <c r="G20" s="64">
        <f t="shared" si="2"/>
        <v>0</v>
      </c>
      <c r="H20" s="32"/>
      <c r="I20" s="32"/>
      <c r="J20" s="12">
        <f t="shared" si="1"/>
        <v>0</v>
      </c>
      <c r="K20" s="22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</row>
    <row r="21" spans="1:49">
      <c r="A21" s="10"/>
      <c r="B21" s="65">
        <v>17</v>
      </c>
      <c r="C21" s="10">
        <f>Élèves!C20</f>
        <v>0</v>
      </c>
      <c r="D21" s="10">
        <f>Élèves!D20</f>
        <v>0</v>
      </c>
      <c r="E21" s="5"/>
      <c r="F21" s="5"/>
      <c r="G21" s="64">
        <f t="shared" si="2"/>
        <v>0</v>
      </c>
      <c r="H21" s="32"/>
      <c r="I21" s="32"/>
      <c r="J21" s="12">
        <f t="shared" si="1"/>
        <v>0</v>
      </c>
      <c r="K21" s="22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</row>
    <row r="22" spans="1:49">
      <c r="A22" s="10"/>
      <c r="B22" s="65">
        <v>18</v>
      </c>
      <c r="C22" s="10">
        <f>Élèves!C21</f>
        <v>0</v>
      </c>
      <c r="D22" s="10">
        <f>Élèves!D21</f>
        <v>0</v>
      </c>
      <c r="E22" s="5"/>
      <c r="F22" s="5"/>
      <c r="G22" s="64">
        <f t="shared" si="2"/>
        <v>0</v>
      </c>
      <c r="H22" s="32"/>
      <c r="I22" s="32"/>
      <c r="J22" s="12">
        <f t="shared" si="1"/>
        <v>0</v>
      </c>
      <c r="K22" s="22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</row>
    <row r="23" spans="1:49">
      <c r="A23" s="10"/>
      <c r="B23" s="65">
        <v>19</v>
      </c>
      <c r="C23" s="10">
        <f>Élèves!C22</f>
        <v>0</v>
      </c>
      <c r="D23" s="10">
        <f>Élèves!D22</f>
        <v>0</v>
      </c>
      <c r="E23" s="5"/>
      <c r="F23" s="5"/>
      <c r="G23" s="64">
        <f t="shared" si="2"/>
        <v>0</v>
      </c>
      <c r="H23" s="32"/>
      <c r="I23" s="32"/>
      <c r="J23" s="12">
        <f t="shared" si="1"/>
        <v>0</v>
      </c>
      <c r="K23" s="22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</row>
    <row r="24" spans="1:49">
      <c r="A24" s="10"/>
      <c r="B24" s="65">
        <v>20</v>
      </c>
      <c r="C24" s="10">
        <f>Élèves!C23</f>
        <v>0</v>
      </c>
      <c r="D24" s="10">
        <f>Élèves!D23</f>
        <v>0</v>
      </c>
      <c r="E24" s="5"/>
      <c r="F24" s="5"/>
      <c r="G24" s="64">
        <f t="shared" si="2"/>
        <v>0</v>
      </c>
      <c r="H24" s="32"/>
      <c r="I24" s="32"/>
      <c r="J24" s="12">
        <f t="shared" si="1"/>
        <v>0</v>
      </c>
      <c r="K24" s="22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</row>
    <row r="25" spans="1:49">
      <c r="A25" s="10"/>
      <c r="B25" s="65">
        <v>21</v>
      </c>
      <c r="C25" s="10">
        <f>Élèves!C24</f>
        <v>0</v>
      </c>
      <c r="D25" s="10">
        <f>Élèves!D24</f>
        <v>0</v>
      </c>
      <c r="E25" s="5"/>
      <c r="F25" s="5"/>
      <c r="G25" s="64">
        <f t="shared" si="2"/>
        <v>0</v>
      </c>
      <c r="H25" s="32"/>
      <c r="I25" s="32"/>
      <c r="J25" s="12">
        <f t="shared" si="1"/>
        <v>0</v>
      </c>
      <c r="K25" s="22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</row>
    <row r="26" spans="1:49">
      <c r="A26" s="10"/>
      <c r="B26" s="65">
        <v>22</v>
      </c>
      <c r="C26" s="10">
        <f>Élèves!C25</f>
        <v>0</v>
      </c>
      <c r="D26" s="10">
        <f>Élèves!D25</f>
        <v>0</v>
      </c>
      <c r="E26" s="5"/>
      <c r="F26" s="5"/>
      <c r="G26" s="64">
        <f t="shared" si="2"/>
        <v>0</v>
      </c>
      <c r="H26" s="32"/>
      <c r="I26" s="32"/>
      <c r="J26" s="12">
        <f t="shared" si="1"/>
        <v>0</v>
      </c>
      <c r="K26" s="22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</row>
    <row r="27" spans="1:49">
      <c r="A27" s="10"/>
      <c r="B27" s="65">
        <v>23</v>
      </c>
      <c r="C27" s="10">
        <f>Élèves!C26</f>
        <v>0</v>
      </c>
      <c r="D27" s="10">
        <f>Élèves!D26</f>
        <v>0</v>
      </c>
      <c r="E27" s="5"/>
      <c r="F27" s="5"/>
      <c r="G27" s="64">
        <f t="shared" si="2"/>
        <v>0</v>
      </c>
      <c r="H27" s="32"/>
      <c r="I27" s="32"/>
      <c r="J27" s="12">
        <f t="shared" si="1"/>
        <v>0</v>
      </c>
      <c r="K27" s="22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</row>
    <row r="28" spans="1:49">
      <c r="A28" s="10"/>
      <c r="B28" s="65">
        <v>24</v>
      </c>
      <c r="C28" s="10">
        <f>Élèves!C27</f>
        <v>0</v>
      </c>
      <c r="D28" s="10">
        <f>Élèves!D27</f>
        <v>0</v>
      </c>
      <c r="E28" s="5"/>
      <c r="F28" s="5"/>
      <c r="G28" s="64">
        <f t="shared" si="2"/>
        <v>0</v>
      </c>
      <c r="H28" s="32"/>
      <c r="I28" s="32"/>
      <c r="J28" s="12">
        <f t="shared" si="1"/>
        <v>0</v>
      </c>
      <c r="K28" s="22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</row>
    <row r="29" spans="1:49">
      <c r="A29" s="10"/>
      <c r="B29" s="65">
        <v>25</v>
      </c>
      <c r="C29" s="10">
        <f>Élèves!C28</f>
        <v>0</v>
      </c>
      <c r="D29" s="10">
        <f>Élèves!D28</f>
        <v>0</v>
      </c>
      <c r="E29" s="5"/>
      <c r="F29" s="5"/>
      <c r="G29" s="64">
        <f t="shared" si="2"/>
        <v>0</v>
      </c>
      <c r="H29" s="32"/>
      <c r="I29" s="32"/>
      <c r="J29" s="12">
        <f t="shared" si="1"/>
        <v>0</v>
      </c>
      <c r="K29" s="22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</row>
    <row r="30" spans="1:49" s="7" customFormat="1">
      <c r="A30" s="10"/>
      <c r="B30" s="22"/>
      <c r="C30" s="39"/>
      <c r="D30" s="22"/>
      <c r="E30" s="22"/>
      <c r="F30" s="22"/>
      <c r="G30" s="22"/>
      <c r="H30" s="22"/>
      <c r="I30" s="22"/>
      <c r="J30" s="22"/>
      <c r="K30" s="22"/>
      <c r="L30" s="22"/>
      <c r="M30" s="162" t="str">
        <f ca="1">MID(CELL("filename",A1),FIND("]",CELL("filename",A1))+1,32)</f>
        <v>EDUC</v>
      </c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</row>
    <row r="31" spans="1:49" s="7" customFormat="1" ht="21" customHeight="1">
      <c r="A31" s="10"/>
      <c r="B31" s="10"/>
      <c r="C31" s="145"/>
      <c r="D31" s="10"/>
      <c r="E31" s="10"/>
      <c r="F31" s="10"/>
      <c r="G31" s="10"/>
      <c r="H31" s="10"/>
      <c r="I31" s="10"/>
      <c r="J31" s="10"/>
      <c r="K31" s="22"/>
      <c r="L31" s="10"/>
      <c r="M31" s="16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</row>
    <row r="32" spans="1:49" s="7" customFormat="1">
      <c r="A32" s="10"/>
      <c r="B32" s="10"/>
      <c r="C32" s="145"/>
      <c r="D32" s="10"/>
      <c r="E32" s="10"/>
      <c r="F32" s="10"/>
      <c r="G32" s="10"/>
      <c r="H32" s="10"/>
      <c r="I32" s="10"/>
      <c r="J32" s="10"/>
      <c r="K32" s="22"/>
      <c r="L32" s="22"/>
      <c r="M32" s="4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</row>
    <row r="33" spans="1:51" s="7" customFormat="1" ht="37.5" customHeight="1">
      <c r="A33" s="10"/>
      <c r="B33" s="10"/>
      <c r="C33" s="145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</row>
    <row r="34" spans="1:51" s="7" customFormat="1">
      <c r="A34" s="10"/>
      <c r="B34" s="10"/>
      <c r="C34" s="145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</row>
    <row r="35" spans="1:51" s="7" customFormat="1">
      <c r="A35" s="10"/>
      <c r="B35" s="10"/>
      <c r="C35" s="145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</row>
    <row r="36" spans="1:51" s="7" customFormat="1">
      <c r="A36" s="10"/>
      <c r="B36" s="10"/>
      <c r="C36" s="145"/>
      <c r="D36" s="10"/>
      <c r="E36" s="10"/>
      <c r="F36" s="10"/>
      <c r="G36" s="10"/>
      <c r="H36" s="10"/>
      <c r="I36" s="10"/>
      <c r="J36" s="10"/>
      <c r="K36" s="146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</row>
    <row r="37" spans="1:51" s="7" customFormat="1">
      <c r="A37" s="10"/>
      <c r="B37" s="10"/>
      <c r="C37" s="145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</row>
    <row r="38" spans="1:51" s="7" customFormat="1">
      <c r="A38" s="10"/>
      <c r="B38" s="10"/>
      <c r="C38" s="145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</row>
    <row r="39" spans="1:51" s="7" customFormat="1">
      <c r="A39" s="10"/>
      <c r="B39" s="10"/>
      <c r="C39" s="145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</row>
    <row r="40" spans="1:51" s="7" customFormat="1">
      <c r="A40" s="10"/>
      <c r="B40" s="10"/>
      <c r="C40" s="145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</row>
    <row r="41" spans="1:51" s="7" customFormat="1">
      <c r="A41" s="10"/>
      <c r="B41" s="10"/>
      <c r="C41" s="145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</row>
    <row r="42" spans="1:51" s="7" customFormat="1">
      <c r="A42" s="10"/>
      <c r="B42" s="10"/>
      <c r="C42" s="145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</row>
    <row r="43" spans="1:51" s="7" customFormat="1">
      <c r="A43" s="10"/>
      <c r="B43" s="10"/>
      <c r="C43" s="145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</row>
    <row r="44" spans="1:51">
      <c r="A44" s="10"/>
      <c r="B44" s="10"/>
      <c r="C44" s="145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</row>
    <row r="45" spans="1:51">
      <c r="A45" s="10"/>
      <c r="B45" s="10"/>
      <c r="C45" s="145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</row>
    <row r="46" spans="1:51">
      <c r="A46" s="10"/>
      <c r="B46" s="10"/>
      <c r="C46" s="145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</row>
    <row r="47" spans="1:51">
      <c r="A47" s="10"/>
      <c r="B47" s="10"/>
      <c r="C47" s="145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</row>
    <row r="48" spans="1:51">
      <c r="A48" s="10"/>
      <c r="B48" s="10"/>
      <c r="C48" s="145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</row>
    <row r="49" spans="1:51">
      <c r="A49" s="10"/>
      <c r="B49" s="10"/>
      <c r="C49" s="145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</row>
    <row r="50" spans="1:51">
      <c r="A50" s="10"/>
      <c r="B50" s="10"/>
      <c r="C50" s="145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</row>
    <row r="51" spans="1:51">
      <c r="A51" s="10"/>
      <c r="B51" s="10"/>
      <c r="C51" s="145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</row>
    <row r="52" spans="1:51">
      <c r="C52" s="13"/>
      <c r="D52" s="7"/>
      <c r="E52" s="7"/>
      <c r="F52" s="7"/>
      <c r="G52" s="7"/>
      <c r="H52" s="7"/>
      <c r="I52" s="7"/>
      <c r="K52" s="7"/>
    </row>
    <row r="53" spans="1:51">
      <c r="C53" s="13"/>
      <c r="D53" s="7"/>
      <c r="E53" s="7"/>
      <c r="F53" s="7"/>
      <c r="G53" s="7"/>
      <c r="H53" s="7"/>
      <c r="I53" s="7"/>
      <c r="K53" s="7"/>
    </row>
    <row r="54" spans="1:51">
      <c r="C54" s="13"/>
      <c r="D54" s="7"/>
      <c r="E54" s="7"/>
      <c r="F54" s="7"/>
      <c r="G54" s="7"/>
      <c r="H54" s="7"/>
      <c r="I54" s="7"/>
      <c r="K54" s="7"/>
    </row>
    <row r="55" spans="1:51">
      <c r="C55" s="13"/>
      <c r="D55" s="7"/>
      <c r="E55" s="7"/>
      <c r="F55" s="7"/>
      <c r="G55" s="7"/>
      <c r="H55" s="7"/>
      <c r="I55" s="7"/>
      <c r="K55" s="7"/>
    </row>
    <row r="56" spans="1:51">
      <c r="C56" s="13"/>
      <c r="D56" s="7"/>
      <c r="E56" s="7"/>
      <c r="F56" s="7"/>
      <c r="G56" s="7"/>
      <c r="H56" s="7"/>
      <c r="I56" s="7"/>
      <c r="K56" s="7"/>
    </row>
    <row r="57" spans="1:51">
      <c r="C57" s="13"/>
      <c r="D57" s="7"/>
      <c r="E57" s="7"/>
      <c r="F57" s="7"/>
      <c r="G57" s="7"/>
      <c r="H57" s="7"/>
      <c r="I57" s="7"/>
      <c r="K57" s="7"/>
    </row>
    <row r="58" spans="1:51">
      <c r="C58" s="13"/>
      <c r="D58" s="7"/>
      <c r="E58" s="7"/>
      <c r="F58" s="7"/>
      <c r="G58" s="7"/>
      <c r="H58" s="7"/>
      <c r="I58" s="7"/>
      <c r="K58" s="7"/>
    </row>
    <row r="59" spans="1:51">
      <c r="C59" s="13"/>
      <c r="D59" s="7"/>
      <c r="E59" s="7"/>
      <c r="F59" s="7"/>
      <c r="G59" s="7"/>
      <c r="H59" s="7"/>
      <c r="I59" s="7"/>
      <c r="K59" s="7"/>
    </row>
    <row r="60" spans="1:51">
      <c r="C60" s="13"/>
      <c r="D60" s="7"/>
      <c r="E60" s="7"/>
      <c r="F60" s="7"/>
      <c r="G60" s="7"/>
      <c r="H60" s="7"/>
      <c r="I60" s="7"/>
      <c r="K60" s="7"/>
    </row>
    <row r="61" spans="1:51">
      <c r="C61" s="13"/>
      <c r="D61" s="7"/>
      <c r="E61" s="7"/>
      <c r="F61" s="7"/>
      <c r="G61" s="7"/>
      <c r="H61" s="7"/>
      <c r="I61" s="7"/>
      <c r="K61" s="7"/>
    </row>
    <row r="62" spans="1:51">
      <c r="C62" s="13"/>
      <c r="D62" s="7"/>
      <c r="E62" s="7"/>
      <c r="F62" s="7"/>
      <c r="G62" s="7"/>
      <c r="H62" s="7"/>
      <c r="I62" s="7"/>
      <c r="K62" s="7"/>
    </row>
    <row r="63" spans="1:51">
      <c r="C63" s="13"/>
      <c r="D63" s="7"/>
      <c r="E63" s="7"/>
      <c r="F63" s="7"/>
      <c r="G63" s="7"/>
      <c r="H63" s="7"/>
      <c r="I63" s="7"/>
      <c r="K63" s="7"/>
    </row>
    <row r="64" spans="1:51">
      <c r="C64" s="13"/>
      <c r="D64" s="7"/>
      <c r="E64" s="7"/>
      <c r="F64" s="7"/>
      <c r="G64" s="7"/>
      <c r="H64" s="7"/>
      <c r="I64" s="7"/>
      <c r="K64" s="7"/>
    </row>
    <row r="65" spans="3:11">
      <c r="C65" s="13"/>
      <c r="D65" s="7"/>
      <c r="E65" s="7"/>
      <c r="F65" s="7"/>
      <c r="G65" s="7"/>
      <c r="H65" s="7"/>
      <c r="I65" s="7"/>
      <c r="K65" s="7"/>
    </row>
    <row r="66" spans="3:11">
      <c r="C66" s="13"/>
      <c r="D66" s="7"/>
      <c r="E66" s="7"/>
      <c r="F66" s="7"/>
      <c r="G66" s="7"/>
      <c r="H66" s="7"/>
      <c r="I66" s="7"/>
      <c r="K66" s="7"/>
    </row>
    <row r="67" spans="3:11">
      <c r="C67" s="13"/>
      <c r="D67" s="7"/>
      <c r="E67" s="7"/>
      <c r="F67" s="7"/>
      <c r="G67" s="7"/>
      <c r="H67" s="7"/>
      <c r="I67" s="7"/>
      <c r="K67" s="7"/>
    </row>
    <row r="68" spans="3:11">
      <c r="C68" s="13"/>
      <c r="D68" s="7"/>
      <c r="E68" s="7"/>
      <c r="F68" s="7"/>
      <c r="G68" s="7"/>
      <c r="H68" s="7"/>
      <c r="I68" s="7"/>
      <c r="K68" s="7"/>
    </row>
    <row r="69" spans="3:11">
      <c r="C69" s="13"/>
      <c r="D69" s="7"/>
      <c r="E69" s="7"/>
      <c r="F69" s="7"/>
      <c r="G69" s="7"/>
      <c r="H69" s="7"/>
      <c r="I69" s="7"/>
      <c r="K69" s="7"/>
    </row>
    <row r="70" spans="3:11">
      <c r="C70" s="13"/>
      <c r="D70" s="7"/>
      <c r="E70" s="7"/>
      <c r="F70" s="7"/>
      <c r="G70" s="7"/>
      <c r="H70" s="7"/>
      <c r="I70" s="7"/>
      <c r="K70" s="7"/>
    </row>
    <row r="71" spans="3:11">
      <c r="C71" s="13"/>
      <c r="D71" s="7"/>
      <c r="E71" s="7"/>
      <c r="F71" s="7"/>
      <c r="G71" s="7"/>
      <c r="H71" s="7"/>
      <c r="I71" s="7"/>
      <c r="K71" s="7"/>
    </row>
    <row r="72" spans="3:11">
      <c r="C72" s="13"/>
      <c r="D72" s="7"/>
      <c r="E72" s="7"/>
      <c r="F72" s="7"/>
      <c r="G72" s="7"/>
      <c r="H72" s="7"/>
      <c r="I72" s="7"/>
      <c r="K72" s="7"/>
    </row>
    <row r="73" spans="3:11">
      <c r="C73" s="13"/>
      <c r="D73" s="7"/>
      <c r="E73" s="7"/>
      <c r="F73" s="7"/>
      <c r="G73" s="7"/>
      <c r="H73" s="7"/>
      <c r="I73" s="7"/>
      <c r="K73" s="7"/>
    </row>
    <row r="74" spans="3:11">
      <c r="C74" s="13"/>
      <c r="D74" s="7"/>
      <c r="E74" s="7"/>
      <c r="F74" s="7"/>
      <c r="G74" s="7"/>
      <c r="H74" s="7"/>
      <c r="I74" s="7"/>
      <c r="K74" s="7"/>
    </row>
    <row r="75" spans="3:11">
      <c r="C75" s="13"/>
      <c r="D75" s="7"/>
      <c r="E75" s="7"/>
      <c r="F75" s="7"/>
      <c r="G75" s="7"/>
      <c r="H75" s="7"/>
      <c r="I75" s="7"/>
      <c r="K75" s="7"/>
    </row>
    <row r="76" spans="3:11">
      <c r="C76" s="13"/>
      <c r="D76" s="7"/>
      <c r="E76" s="7"/>
      <c r="F76" s="7"/>
      <c r="G76" s="7"/>
      <c r="H76" s="7"/>
      <c r="I76" s="7"/>
      <c r="K76" s="7"/>
    </row>
    <row r="77" spans="3:11">
      <c r="C77" s="13"/>
      <c r="D77" s="7"/>
      <c r="E77" s="7"/>
      <c r="F77" s="7"/>
      <c r="G77" s="7"/>
      <c r="H77" s="7"/>
      <c r="I77" s="7"/>
      <c r="K77" s="7"/>
    </row>
    <row r="78" spans="3:11">
      <c r="C78" s="13"/>
      <c r="D78" s="7"/>
      <c r="E78" s="7"/>
      <c r="F78" s="7"/>
      <c r="G78" s="7"/>
      <c r="H78" s="7"/>
      <c r="I78" s="7"/>
      <c r="K78" s="7"/>
    </row>
    <row r="79" spans="3:11">
      <c r="C79" s="13"/>
      <c r="D79" s="7"/>
      <c r="E79" s="7"/>
      <c r="F79" s="7"/>
      <c r="G79" s="7"/>
      <c r="H79" s="7"/>
      <c r="I79" s="7"/>
      <c r="K79" s="7"/>
    </row>
    <row r="80" spans="3:11">
      <c r="C80" s="13"/>
      <c r="D80" s="7"/>
      <c r="E80" s="7"/>
      <c r="F80" s="7"/>
      <c r="G80" s="7"/>
      <c r="H80" s="7"/>
      <c r="I80" s="7"/>
      <c r="K80" s="7"/>
    </row>
    <row r="81" spans="3:11">
      <c r="C81" s="13"/>
      <c r="D81" s="7"/>
      <c r="E81" s="7"/>
      <c r="F81" s="7"/>
      <c r="G81" s="7"/>
      <c r="H81" s="7"/>
      <c r="I81" s="7"/>
      <c r="K81" s="7"/>
    </row>
    <row r="82" spans="3:11">
      <c r="C82" s="13"/>
      <c r="D82" s="7"/>
      <c r="E82" s="7"/>
      <c r="F82" s="7"/>
      <c r="G82" s="7"/>
      <c r="H82" s="7"/>
      <c r="I82" s="7"/>
      <c r="K82" s="7"/>
    </row>
    <row r="83" spans="3:11">
      <c r="C83" s="13"/>
      <c r="D83" s="7"/>
      <c r="E83" s="7"/>
      <c r="F83" s="7"/>
      <c r="G83" s="7"/>
      <c r="H83" s="7"/>
      <c r="I83" s="7"/>
      <c r="K83" s="7"/>
    </row>
    <row r="84" spans="3:11">
      <c r="C84" s="13"/>
      <c r="D84" s="7"/>
      <c r="E84" s="7"/>
      <c r="F84" s="7"/>
      <c r="G84" s="7"/>
      <c r="H84" s="7"/>
      <c r="I84" s="7"/>
      <c r="K84" s="7"/>
    </row>
    <row r="85" spans="3:11">
      <c r="C85" s="13"/>
      <c r="D85" s="7"/>
      <c r="E85" s="7"/>
      <c r="F85" s="7"/>
      <c r="G85" s="7"/>
      <c r="H85" s="7"/>
      <c r="I85" s="7"/>
      <c r="K85" s="7"/>
    </row>
    <row r="86" spans="3:11">
      <c r="C86" s="13"/>
      <c r="D86" s="7"/>
      <c r="E86" s="7"/>
      <c r="F86" s="7"/>
      <c r="G86" s="7"/>
      <c r="H86" s="7"/>
      <c r="I86" s="7"/>
      <c r="K86" s="7"/>
    </row>
    <row r="87" spans="3:11">
      <c r="C87" s="13"/>
      <c r="D87" s="7"/>
      <c r="E87" s="7"/>
      <c r="F87" s="7"/>
      <c r="G87" s="7"/>
      <c r="H87" s="7"/>
      <c r="I87" s="7"/>
      <c r="K87" s="7"/>
    </row>
    <row r="88" spans="3:11">
      <c r="C88" s="13"/>
      <c r="D88" s="7"/>
      <c r="E88" s="7"/>
      <c r="F88" s="7"/>
      <c r="G88" s="7"/>
      <c r="H88" s="7"/>
      <c r="I88" s="7"/>
      <c r="K88" s="7"/>
    </row>
    <row r="89" spans="3:11">
      <c r="C89" s="13"/>
      <c r="D89" s="7"/>
      <c r="E89" s="7"/>
      <c r="F89" s="7"/>
      <c r="G89" s="7"/>
      <c r="H89" s="7"/>
      <c r="I89" s="7"/>
      <c r="K89" s="7"/>
    </row>
    <row r="90" spans="3:11">
      <c r="C90" s="13"/>
      <c r="D90" s="7"/>
      <c r="E90" s="7"/>
      <c r="F90" s="7"/>
      <c r="G90" s="7"/>
      <c r="H90" s="7"/>
      <c r="I90" s="7"/>
      <c r="K90" s="7"/>
    </row>
  </sheetData>
  <sheetProtection password="ED67" sheet="1" objects="1" scenarios="1" selectLockedCells="1"/>
  <dataConsolidate>
    <dataRefs count="2">
      <dataRef name="$K$5;$Y$5"/>
      <dataRef name="$Y$5;$K$5"/>
    </dataRefs>
  </dataConsolidate>
  <customSheetViews>
    <customSheetView guid="{60F2E9B3-473C-4B94-90AC-2B30E7B669F7}" scale="85" hiddenColumns="1">
      <selection activeCell="E5" sqref="E5"/>
      <pageMargins left="0.7" right="0.7" top="0.75" bottom="0.75" header="0.3" footer="0.3"/>
      <pageSetup paperSize="9" orientation="portrait" horizontalDpi="1200" verticalDpi="1200" r:id="rId1"/>
    </customSheetView>
  </customSheetViews>
  <mergeCells count="1">
    <mergeCell ref="C3:I3"/>
  </mergeCells>
  <conditionalFormatting sqref="C5:D29">
    <cfRule type="cellIs" dxfId="1992" priority="417" operator="equal">
      <formula>0</formula>
    </cfRule>
  </conditionalFormatting>
  <conditionalFormatting sqref="B5">
    <cfRule type="expression" dxfId="1991" priority="416">
      <formula>C5=0</formula>
    </cfRule>
  </conditionalFormatting>
  <conditionalFormatting sqref="B6">
    <cfRule type="expression" dxfId="1990" priority="406">
      <formula>C6=0</formula>
    </cfRule>
  </conditionalFormatting>
  <conditionalFormatting sqref="B7">
    <cfRule type="expression" dxfId="1989" priority="396">
      <formula>C7=0</formula>
    </cfRule>
  </conditionalFormatting>
  <conditionalFormatting sqref="B8">
    <cfRule type="expression" dxfId="1988" priority="386">
      <formula>C8=0</formula>
    </cfRule>
  </conditionalFormatting>
  <conditionalFormatting sqref="B9">
    <cfRule type="expression" dxfId="1987" priority="376">
      <formula>C9=0</formula>
    </cfRule>
  </conditionalFormatting>
  <conditionalFormatting sqref="B10">
    <cfRule type="expression" dxfId="1986" priority="366">
      <formula>C10=0</formula>
    </cfRule>
  </conditionalFormatting>
  <conditionalFormatting sqref="B11">
    <cfRule type="expression" dxfId="1985" priority="356">
      <formula>C11=0</formula>
    </cfRule>
  </conditionalFormatting>
  <conditionalFormatting sqref="B12">
    <cfRule type="expression" dxfId="1984" priority="346">
      <formula>C12=0</formula>
    </cfRule>
  </conditionalFormatting>
  <conditionalFormatting sqref="B13">
    <cfRule type="expression" dxfId="1983" priority="336">
      <formula>C13=0</formula>
    </cfRule>
  </conditionalFormatting>
  <conditionalFormatting sqref="B14">
    <cfRule type="expression" dxfId="1982" priority="326">
      <formula>C14=0</formula>
    </cfRule>
  </conditionalFormatting>
  <conditionalFormatting sqref="B15">
    <cfRule type="expression" dxfId="1981" priority="316">
      <formula>C15=0</formula>
    </cfRule>
  </conditionalFormatting>
  <conditionalFormatting sqref="B16">
    <cfRule type="expression" dxfId="1980" priority="306">
      <formula>C16=0</formula>
    </cfRule>
  </conditionalFormatting>
  <conditionalFormatting sqref="B17">
    <cfRule type="expression" dxfId="1979" priority="296">
      <formula>C17=0</formula>
    </cfRule>
  </conditionalFormatting>
  <conditionalFormatting sqref="B18">
    <cfRule type="expression" dxfId="1978" priority="286">
      <formula>C18=0</formula>
    </cfRule>
  </conditionalFormatting>
  <conditionalFormatting sqref="B19">
    <cfRule type="expression" dxfId="1977" priority="276">
      <formula>C19=0</formula>
    </cfRule>
  </conditionalFormatting>
  <conditionalFormatting sqref="B20">
    <cfRule type="expression" dxfId="1976" priority="266">
      <formula>C20=0</formula>
    </cfRule>
  </conditionalFormatting>
  <conditionalFormatting sqref="B21">
    <cfRule type="expression" dxfId="1975" priority="256">
      <formula>C21=0</formula>
    </cfRule>
  </conditionalFormatting>
  <conditionalFormatting sqref="B22">
    <cfRule type="expression" dxfId="1974" priority="246">
      <formula>C22=0</formula>
    </cfRule>
  </conditionalFormatting>
  <conditionalFormatting sqref="B23">
    <cfRule type="expression" dxfId="1973" priority="236">
      <formula>C23=0</formula>
    </cfRule>
  </conditionalFormatting>
  <conditionalFormatting sqref="B24">
    <cfRule type="expression" dxfId="1972" priority="226">
      <formula>C24=0</formula>
    </cfRule>
  </conditionalFormatting>
  <conditionalFormatting sqref="B25">
    <cfRule type="expression" dxfId="1971" priority="216">
      <formula>C25=0</formula>
    </cfRule>
  </conditionalFormatting>
  <conditionalFormatting sqref="B26">
    <cfRule type="expression" dxfId="1970" priority="206">
      <formula>C26=0</formula>
    </cfRule>
  </conditionalFormatting>
  <conditionalFormatting sqref="B27">
    <cfRule type="expression" dxfId="1969" priority="196">
      <formula>C27=0</formula>
    </cfRule>
  </conditionalFormatting>
  <conditionalFormatting sqref="B28">
    <cfRule type="expression" dxfId="1968" priority="186">
      <formula>C28=0</formula>
    </cfRule>
  </conditionalFormatting>
  <conditionalFormatting sqref="B29">
    <cfRule type="expression" dxfId="1967" priority="176">
      <formula>C29=0</formula>
    </cfRule>
  </conditionalFormatting>
  <conditionalFormatting sqref="H6:H11 E5:J5 J6:J29 G6:G29">
    <cfRule type="expression" dxfId="1966" priority="167">
      <formula>$C$5=0</formula>
    </cfRule>
  </conditionalFormatting>
  <conditionalFormatting sqref="E6:J6">
    <cfRule type="expression" dxfId="1965" priority="166">
      <formula>$C$6=0</formula>
    </cfRule>
  </conditionalFormatting>
  <conditionalFormatting sqref="E7:J7">
    <cfRule type="expression" dxfId="1964" priority="165">
      <formula>$C$7=0</formula>
    </cfRule>
  </conditionalFormatting>
  <conditionalFormatting sqref="E8:J8">
    <cfRule type="expression" dxfId="1963" priority="164">
      <formula>$C$8=0</formula>
    </cfRule>
  </conditionalFormatting>
  <conditionalFormatting sqref="E9:J9">
    <cfRule type="expression" dxfId="1962" priority="163">
      <formula>$C$9=0</formula>
    </cfRule>
  </conditionalFormatting>
  <conditionalFormatting sqref="E10:J10">
    <cfRule type="expression" dxfId="1961" priority="162">
      <formula>$C$10=0</formula>
    </cfRule>
  </conditionalFormatting>
  <conditionalFormatting sqref="E11:J11">
    <cfRule type="expression" dxfId="1960" priority="161">
      <formula>$C$11=0</formula>
    </cfRule>
  </conditionalFormatting>
  <conditionalFormatting sqref="E12:J12">
    <cfRule type="expression" dxfId="1959" priority="160">
      <formula>$C$12=0</formula>
    </cfRule>
  </conditionalFormatting>
  <conditionalFormatting sqref="E13:J13">
    <cfRule type="expression" dxfId="1958" priority="159">
      <formula>$C$13=0</formula>
    </cfRule>
  </conditionalFormatting>
  <conditionalFormatting sqref="E14:J14">
    <cfRule type="expression" dxfId="1957" priority="158">
      <formula>$C$14=0</formula>
    </cfRule>
  </conditionalFormatting>
  <conditionalFormatting sqref="E15:J15">
    <cfRule type="expression" dxfId="1956" priority="157">
      <formula>$C$15=0</formula>
    </cfRule>
  </conditionalFormatting>
  <conditionalFormatting sqref="E16:J16">
    <cfRule type="expression" dxfId="1955" priority="156">
      <formula>$C$16=0</formula>
    </cfRule>
  </conditionalFormatting>
  <conditionalFormatting sqref="E17:J17">
    <cfRule type="expression" dxfId="1954" priority="155">
      <formula>$C$17=0</formula>
    </cfRule>
  </conditionalFormatting>
  <conditionalFormatting sqref="E18:J18">
    <cfRule type="expression" dxfId="1953" priority="154">
      <formula>$C$18=0</formula>
    </cfRule>
  </conditionalFormatting>
  <conditionalFormatting sqref="E19:J19">
    <cfRule type="expression" dxfId="1952" priority="153">
      <formula>$C$19=0</formula>
    </cfRule>
  </conditionalFormatting>
  <conditionalFormatting sqref="E20:J20">
    <cfRule type="expression" dxfId="1951" priority="152">
      <formula>$C$20=0</formula>
    </cfRule>
  </conditionalFormatting>
  <conditionalFormatting sqref="E21:J21">
    <cfRule type="expression" dxfId="1950" priority="151">
      <formula>$C$21=0</formula>
    </cfRule>
  </conditionalFormatting>
  <conditionalFormatting sqref="E22:J22">
    <cfRule type="expression" dxfId="1949" priority="150">
      <formula>$C$22=0</formula>
    </cfRule>
  </conditionalFormatting>
  <conditionalFormatting sqref="E23:J23">
    <cfRule type="expression" dxfId="1948" priority="149">
      <formula>$C$23=0</formula>
    </cfRule>
  </conditionalFormatting>
  <conditionalFormatting sqref="E24:J24">
    <cfRule type="expression" dxfId="1947" priority="148">
      <formula>$C$24=0</formula>
    </cfRule>
  </conditionalFormatting>
  <conditionalFormatting sqref="E25:J25">
    <cfRule type="expression" dxfId="1946" priority="147">
      <formula>$C$25=0</formula>
    </cfRule>
  </conditionalFormatting>
  <conditionalFormatting sqref="E26:J26">
    <cfRule type="expression" dxfId="1945" priority="146">
      <formula>$C$26=0</formula>
    </cfRule>
  </conditionalFormatting>
  <conditionalFormatting sqref="E27:J27">
    <cfRule type="expression" dxfId="1944" priority="145">
      <formula>$C$27=0</formula>
    </cfRule>
  </conditionalFormatting>
  <conditionalFormatting sqref="E28:J28">
    <cfRule type="expression" dxfId="1943" priority="144">
      <formula>$C$28=0</formula>
    </cfRule>
  </conditionalFormatting>
  <conditionalFormatting sqref="E29:J29">
    <cfRule type="expression" dxfId="1942" priority="143">
      <formula>$C$29=0</formula>
    </cfRule>
  </conditionalFormatting>
  <conditionalFormatting sqref="J5:J29">
    <cfRule type="cellIs" dxfId="1941" priority="1" operator="greaterThan">
      <formula>19</formula>
    </cfRule>
    <cfRule type="cellIs" dxfId="1940" priority="2" operator="between">
      <formula>0</formula>
      <formula>0</formula>
    </cfRule>
    <cfRule type="containsErrors" dxfId="1939" priority="141">
      <formula>ISERROR(J5)</formula>
    </cfRule>
  </conditionalFormatting>
  <conditionalFormatting sqref="E5:I29">
    <cfRule type="expression" dxfId="1938" priority="419">
      <formula>E5&lt;#REF!/2</formula>
    </cfRule>
  </conditionalFormatting>
  <dataValidations count="1">
    <dataValidation type="custom" allowBlank="1" showInputMessage="1" showErrorMessage="1" errorTitle="Erreur d'encodage" error="La valeur que vous avez tapée n'est pas valide. Veuillez entrer 'NE', 'CM' ou un nombre supérieur à la cote." sqref="K5:K29">
      <formula1>OR(AND(K5&gt;=#REF!),AND(K5="NE",#REF!="NE"),AND(K5="CM",#REF!="CM"))</formula1>
    </dataValidation>
  </dataValidations>
  <pageMargins left="0.7" right="0.7" top="0.75" bottom="0.75" header="0.3" footer="0.3"/>
  <pageSetup paperSize="9" orientation="portrait" horizontalDpi="1200" verticalDpi="1200" r:id="rId2"/>
  <drawing r:id="rId3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12">
    <tabColor rgb="FFFF0000"/>
  </sheetPr>
  <dimension ref="A1:BU81"/>
  <sheetViews>
    <sheetView zoomScale="85" zoomScaleNormal="85" workbookViewId="0">
      <selection activeCell="H57" sqref="H57"/>
    </sheetView>
  </sheetViews>
  <sheetFormatPr baseColWidth="10" defaultRowHeight="15"/>
  <cols>
    <col min="1" max="1" width="10.7109375" style="3" customWidth="1"/>
    <col min="2" max="2" width="2.7109375" style="3" customWidth="1"/>
    <col min="3" max="3" width="24.5703125" style="1" customWidth="1"/>
    <col min="4" max="4" width="19.28515625" customWidth="1"/>
    <col min="5" max="5" width="4.7109375" customWidth="1"/>
    <col min="6" max="6" width="6.7109375" customWidth="1"/>
    <col min="7" max="7" width="4.7109375" customWidth="1"/>
    <col min="8" max="8" width="6.7109375" customWidth="1"/>
    <col min="9" max="9" width="4.7109375" customWidth="1"/>
    <col min="10" max="10" width="6.7109375" customWidth="1"/>
    <col min="11" max="11" width="4.7109375" customWidth="1"/>
    <col min="12" max="12" width="6.7109375" customWidth="1"/>
    <col min="13" max="13" width="4.7109375" customWidth="1"/>
    <col min="14" max="14" width="6.7109375" customWidth="1"/>
    <col min="15" max="15" width="4.7109375" customWidth="1"/>
    <col min="16" max="16" width="6.7109375" customWidth="1"/>
    <col min="17" max="17" width="4.7109375" customWidth="1"/>
    <col min="18" max="18" width="6.7109375" customWidth="1"/>
    <col min="19" max="19" width="4.7109375" customWidth="1"/>
    <col min="20" max="20" width="6.7109375" customWidth="1"/>
    <col min="21" max="21" width="4.7109375" customWidth="1"/>
    <col min="22" max="22" width="6.7109375" customWidth="1"/>
    <col min="23" max="23" width="4.7109375" customWidth="1"/>
    <col min="24" max="24" width="6.7109375" customWidth="1"/>
    <col min="25" max="25" width="4.7109375" customWidth="1"/>
    <col min="26" max="26" width="6.7109375" customWidth="1"/>
    <col min="27" max="27" width="4.7109375" customWidth="1"/>
    <col min="28" max="28" width="6.7109375" customWidth="1"/>
    <col min="29" max="29" width="4.7109375" customWidth="1"/>
    <col min="30" max="30" width="6.7109375" customWidth="1"/>
    <col min="31" max="31" width="4.7109375" customWidth="1"/>
    <col min="32" max="32" width="6.7109375" customWidth="1"/>
    <col min="33" max="33" width="4.7109375" customWidth="1"/>
    <col min="34" max="34" width="6.7109375" customWidth="1"/>
    <col min="35" max="37" width="2.7109375" style="3" customWidth="1"/>
    <col min="38" max="38" width="3.28515625" style="3" customWidth="1"/>
    <col min="39" max="55" width="11.42578125" style="3"/>
  </cols>
  <sheetData>
    <row r="1" spans="1:73" s="3" customFormat="1" ht="54.95" customHeight="1">
      <c r="A1" s="104"/>
      <c r="B1" s="21"/>
      <c r="C1" s="236" t="s">
        <v>154</v>
      </c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  <c r="AI1" s="236"/>
      <c r="AJ1" s="104"/>
      <c r="AK1" s="104"/>
      <c r="AL1" s="104"/>
      <c r="AM1" s="104"/>
      <c r="AN1" s="104"/>
      <c r="AO1" s="104"/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  <c r="BM1" s="104"/>
      <c r="BN1" s="104"/>
      <c r="BO1" s="104"/>
      <c r="BP1" s="104"/>
      <c r="BQ1" s="104"/>
      <c r="BR1" s="104"/>
      <c r="BS1" s="104"/>
      <c r="BT1" s="104"/>
      <c r="BU1" s="104"/>
    </row>
    <row r="2" spans="1:73" s="3" customFormat="1" ht="16.5" customHeight="1">
      <c r="A2" s="21"/>
      <c r="B2" s="21"/>
      <c r="C2" s="24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104"/>
      <c r="AK2" s="45"/>
      <c r="AL2" s="104"/>
      <c r="AM2" s="104"/>
      <c r="AN2" s="104"/>
      <c r="AO2" s="104"/>
      <c r="AP2" s="104"/>
      <c r="AQ2" s="104"/>
      <c r="AR2" s="104"/>
      <c r="AS2" s="104"/>
      <c r="AT2" s="104"/>
      <c r="AU2" s="104"/>
      <c r="AV2" s="104"/>
      <c r="AW2" s="104"/>
      <c r="AX2" s="104"/>
      <c r="AY2" s="104"/>
      <c r="AZ2" s="104"/>
      <c r="BA2" s="104"/>
      <c r="BB2" s="104"/>
      <c r="BC2" s="104"/>
      <c r="BD2" s="104"/>
      <c r="BE2" s="104"/>
      <c r="BF2" s="104"/>
      <c r="BG2" s="104"/>
      <c r="BH2" s="104"/>
      <c r="BI2" s="104"/>
      <c r="BJ2" s="104"/>
      <c r="BK2" s="104"/>
      <c r="BL2" s="104"/>
      <c r="BM2" s="104"/>
      <c r="BN2" s="104"/>
      <c r="BO2" s="104"/>
    </row>
    <row r="3" spans="1:73">
      <c r="A3" s="104"/>
      <c r="B3" s="21"/>
      <c r="C3" s="237" t="str">
        <f>"COURS EN "&amp;(Élèves!N6) &amp;"          ===&gt;"</f>
        <v>COURS EN 1Cp          ===&gt;</v>
      </c>
      <c r="D3" s="237"/>
      <c r="E3" s="234" t="str">
        <f>MATIÈRES!M6</f>
        <v>REL2</v>
      </c>
      <c r="F3" s="234"/>
      <c r="G3" s="238" t="str">
        <f>MATIÈRES!M7</f>
        <v>FRAN6</v>
      </c>
      <c r="H3" s="238"/>
      <c r="I3" s="239" t="str">
        <f>MATIÈRES!M8</f>
        <v>MATH5</v>
      </c>
      <c r="J3" s="239"/>
      <c r="K3" s="238" t="str">
        <f>MATIÈRES!M9</f>
        <v>ETM2</v>
      </c>
      <c r="L3" s="238"/>
      <c r="M3" s="239" t="str">
        <f>MATIÈRES!M10</f>
        <v>ANG4</v>
      </c>
      <c r="N3" s="239"/>
      <c r="O3" s="238" t="str">
        <f>MATIÈRES!M11</f>
        <v>SCIE3</v>
      </c>
      <c r="P3" s="238"/>
      <c r="Q3" s="239" t="str">
        <f>MATIÈRES!M12</f>
        <v>EDPH3</v>
      </c>
      <c r="R3" s="239"/>
      <c r="S3" s="238" t="str">
        <f>MATIÈRES!M13</f>
        <v>EDAR2</v>
      </c>
      <c r="T3" s="238"/>
      <c r="U3" s="239" t="str">
        <f>MATIÈRES!M14</f>
        <v>EDTE1</v>
      </c>
      <c r="V3" s="239"/>
      <c r="W3" s="235" t="str">
        <f>MATIÈRES!M15</f>
        <v>ACSO</v>
      </c>
      <c r="X3" s="235"/>
      <c r="Y3" s="234">
        <f>MATIÈRES!M16</f>
        <v>0</v>
      </c>
      <c r="Z3" s="234"/>
      <c r="AA3" s="235">
        <f>MATIÈRES!M17</f>
        <v>0</v>
      </c>
      <c r="AB3" s="235"/>
      <c r="AC3" s="234">
        <f>MATIÈRES!M18</f>
        <v>0</v>
      </c>
      <c r="AD3" s="234"/>
      <c r="AE3" s="235">
        <f>MATIÈRES!M19</f>
        <v>0</v>
      </c>
      <c r="AF3" s="235"/>
      <c r="AG3" s="234">
        <f>MATIÈRES!M20</f>
        <v>0</v>
      </c>
      <c r="AH3" s="234"/>
      <c r="AI3" s="22"/>
      <c r="AJ3" s="10"/>
      <c r="AK3" s="19"/>
      <c r="AL3" s="10"/>
      <c r="AM3" s="104"/>
      <c r="AN3" s="104"/>
      <c r="AO3" s="104"/>
      <c r="AP3" s="104"/>
      <c r="AQ3" s="104"/>
      <c r="AR3" s="104"/>
      <c r="AS3" s="104"/>
      <c r="AT3" s="104"/>
      <c r="AU3" s="104"/>
      <c r="AV3" s="104"/>
      <c r="AW3" s="104"/>
      <c r="AX3" s="104"/>
      <c r="AY3" s="104"/>
      <c r="AZ3" s="104"/>
      <c r="BA3" s="104"/>
      <c r="BB3" s="104"/>
      <c r="BC3" s="104"/>
      <c r="BD3" s="104"/>
      <c r="BE3" s="104"/>
      <c r="BF3" s="104"/>
      <c r="BG3" s="104"/>
      <c r="BH3" s="104"/>
      <c r="BI3" s="104"/>
      <c r="BJ3" s="104"/>
      <c r="BK3" s="104"/>
      <c r="BL3" s="104"/>
      <c r="BM3" s="104"/>
      <c r="BN3" s="104"/>
      <c r="BO3" s="104"/>
    </row>
    <row r="4" spans="1:73">
      <c r="A4" s="104"/>
      <c r="B4" s="21"/>
      <c r="C4" s="9" t="s">
        <v>0</v>
      </c>
      <c r="D4" s="142" t="s">
        <v>1</v>
      </c>
      <c r="E4" s="233" t="s">
        <v>21</v>
      </c>
      <c r="F4" s="233"/>
      <c r="G4" s="232" t="s">
        <v>21</v>
      </c>
      <c r="H4" s="232"/>
      <c r="I4" s="233" t="s">
        <v>21</v>
      </c>
      <c r="J4" s="233"/>
      <c r="K4" s="232" t="s">
        <v>21</v>
      </c>
      <c r="L4" s="232"/>
      <c r="M4" s="233" t="s">
        <v>21</v>
      </c>
      <c r="N4" s="233"/>
      <c r="O4" s="232" t="s">
        <v>21</v>
      </c>
      <c r="P4" s="232"/>
      <c r="Q4" s="233" t="s">
        <v>21</v>
      </c>
      <c r="R4" s="233"/>
      <c r="S4" s="232" t="s">
        <v>21</v>
      </c>
      <c r="T4" s="232"/>
      <c r="U4" s="233" t="s">
        <v>21</v>
      </c>
      <c r="V4" s="233"/>
      <c r="W4" s="232" t="s">
        <v>21</v>
      </c>
      <c r="X4" s="232"/>
      <c r="Y4" s="233" t="s">
        <v>21</v>
      </c>
      <c r="Z4" s="233"/>
      <c r="AA4" s="232" t="s">
        <v>21</v>
      </c>
      <c r="AB4" s="232"/>
      <c r="AC4" s="233" t="s">
        <v>21</v>
      </c>
      <c r="AD4" s="233"/>
      <c r="AE4" s="232" t="s">
        <v>21</v>
      </c>
      <c r="AF4" s="232"/>
      <c r="AG4" s="233" t="s">
        <v>21</v>
      </c>
      <c r="AH4" s="233"/>
      <c r="AI4" s="22"/>
      <c r="AJ4" s="10"/>
      <c r="AK4" s="19"/>
      <c r="AL4" s="10"/>
      <c r="AM4" s="104"/>
      <c r="AN4" s="104"/>
      <c r="AO4" s="104"/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04"/>
      <c r="BA4" s="104"/>
      <c r="BB4" s="104"/>
      <c r="BC4" s="104"/>
      <c r="BD4" s="104"/>
      <c r="BE4" s="104"/>
      <c r="BF4" s="104"/>
      <c r="BG4" s="104"/>
      <c r="BH4" s="104"/>
      <c r="BI4" s="104"/>
      <c r="BJ4" s="104"/>
      <c r="BK4" s="104"/>
      <c r="BL4" s="104"/>
      <c r="BM4" s="104"/>
      <c r="BN4" s="104"/>
      <c r="BO4" s="104"/>
    </row>
    <row r="5" spans="1:73">
      <c r="A5" s="104"/>
      <c r="B5" s="31">
        <v>1</v>
      </c>
      <c r="C5" s="10" t="str">
        <f>Élèves!C4</f>
        <v>MARTIN</v>
      </c>
      <c r="D5" s="10" t="str">
        <f>Élèves!D4</f>
        <v>Paul</v>
      </c>
      <c r="E5" s="14" t="str">
        <f>IF(ISERROR(SUM('C1'!K5)),"",SUM('C1'!K5))</f>
        <v/>
      </c>
      <c r="F5" s="15" t="s">
        <v>30</v>
      </c>
      <c r="G5" s="14" t="str">
        <f>IF(ISERROR(SUM('C2'!K5)),"",SUM('C2'!K5))</f>
        <v/>
      </c>
      <c r="H5" s="15" t="s">
        <v>30</v>
      </c>
      <c r="I5" s="14" t="str">
        <f>IF(ISERROR(SUM('C3'!K5)),"",SUM('C3'!K5))</f>
        <v/>
      </c>
      <c r="J5" s="15" t="s">
        <v>30</v>
      </c>
      <c r="K5" s="14" t="str">
        <f>IF(ISERROR(SUM('C4'!K5)),"",SUM('C4'!K5))</f>
        <v/>
      </c>
      <c r="L5" s="15" t="s">
        <v>30</v>
      </c>
      <c r="M5" s="14" t="str">
        <f>IF(ISERROR(SUM('C5'!K5)),"",SUM('C5'!K5))</f>
        <v/>
      </c>
      <c r="N5" s="15" t="s">
        <v>30</v>
      </c>
      <c r="O5" s="14" t="str">
        <f>IF(ISERROR(SUM('C6'!K5)),"",SUM('C6'!K5))</f>
        <v/>
      </c>
      <c r="P5" s="15" t="s">
        <v>30</v>
      </c>
      <c r="Q5" s="14" t="str">
        <f>IF(ISERROR(SUM('C7'!K5)),"",SUM('C7'!K5))</f>
        <v/>
      </c>
      <c r="R5" s="15" t="s">
        <v>30</v>
      </c>
      <c r="S5" s="14" t="str">
        <f>IF(ISERROR(SUM('C8'!K5)),"",SUM('C8'!K5))</f>
        <v/>
      </c>
      <c r="T5" s="15" t="s">
        <v>30</v>
      </c>
      <c r="U5" s="14" t="str">
        <f>IF(ISERROR(SUM('C9'!K5)),"",SUM('C9'!K5))</f>
        <v/>
      </c>
      <c r="V5" s="15" t="s">
        <v>30</v>
      </c>
      <c r="W5" s="14" t="str">
        <f>IF(ISERROR(SUM('C10'!K5)),"",SUM('C10'!K5))</f>
        <v/>
      </c>
      <c r="X5" s="15" t="s">
        <v>30</v>
      </c>
      <c r="Y5" s="14" t="str">
        <f>IF(ISERROR(SUM('C11'!K5)),"",SUM('C11'!K5))</f>
        <v/>
      </c>
      <c r="Z5" s="15" t="s">
        <v>30</v>
      </c>
      <c r="AA5" s="14" t="str">
        <f>IF(ISERROR(SUM('C12'!K5)),"",SUM('C12'!K5))</f>
        <v/>
      </c>
      <c r="AB5" s="15" t="s">
        <v>30</v>
      </c>
      <c r="AC5" s="14" t="str">
        <f>IF(ISERROR(SUM('C13'!K5)),"",SUM('C13'!K5))</f>
        <v/>
      </c>
      <c r="AD5" s="15" t="s">
        <v>30</v>
      </c>
      <c r="AE5" s="14" t="str">
        <f>IF(ISERROR(SUM('C14'!K5)),"",SUM('C14'!K5))</f>
        <v/>
      </c>
      <c r="AF5" s="15" t="s">
        <v>30</v>
      </c>
      <c r="AG5" s="14" t="str">
        <f>IF(ISERROR(SUM('C15'!K5)),"",SUM('C15'!K5))</f>
        <v/>
      </c>
      <c r="AH5" s="15" t="s">
        <v>30</v>
      </c>
      <c r="AI5" s="42"/>
      <c r="AJ5" s="160"/>
      <c r="AK5" s="18"/>
      <c r="AL5" s="16">
        <f>IF(E5&lt;50,MATIÈRES!N$6,0)+IF(G5&lt;50,MATIÈRES!N$7,0)+IF(I5&lt;50,MATIÈRES!N$8,0)+IF(K5&lt;50,MATIÈRES!N$9,0)+IF(M5&lt;50,MATIÈRES!N$10,0)+IF(O5&lt;50,MATIÈRES!N$11,0)+IF(Q5&lt;50,MATIÈRES!N$12,0)+IF(S5&lt;50,MATIÈRES!N$13,0)+IF(U5&lt;50,MATIÈRES!N$14,0)+IF(W5&lt;50,MATIÈRES!N$15,0)+IF(Y5&lt;50,MATIÈRES!N$16,0)+IF(AA5&lt;50,MATIÈRES!N$17,0)+IF(AC5&lt;50,MATIÈRES!N$18,0)+IF(AE5&lt;50,MATIÈRES!N$19,0)+IF(AG5&lt;50,MATIÈRES!N$20,0)</f>
        <v>0</v>
      </c>
      <c r="AM5" s="8" t="s">
        <v>32</v>
      </c>
      <c r="AN5" s="173"/>
      <c r="AO5" s="104"/>
      <c r="AP5" s="104"/>
      <c r="AQ5" s="104"/>
      <c r="AR5" s="104"/>
      <c r="AS5" s="104"/>
      <c r="AT5" s="104"/>
      <c r="AU5" s="104"/>
      <c r="AV5" s="104"/>
      <c r="AW5" s="104"/>
      <c r="AX5" s="104"/>
      <c r="AY5" s="104"/>
      <c r="AZ5" s="104"/>
      <c r="BA5" s="104"/>
      <c r="BB5" s="171">
        <f>IF(E5&lt;50,1,0)+IF(G5&lt;50,1,0)+IF(I5&lt;50,1,0)+IF(K5&lt;50,1,0)+IF(M5&lt;50,1,0)+IF(O5&lt;50,1,0)+IF(Q5&lt;50,1,0)+IF(S5&lt;50,1,0)+IF(U5&lt;50,1,0)</f>
        <v>0</v>
      </c>
      <c r="BC5" s="172"/>
      <c r="BD5" s="104"/>
      <c r="BE5" s="104"/>
      <c r="BF5" s="104"/>
      <c r="BG5" s="104"/>
      <c r="BH5" s="104"/>
      <c r="BI5" s="104"/>
      <c r="BJ5" s="104"/>
      <c r="BK5" s="104"/>
      <c r="BL5" s="104"/>
      <c r="BM5" s="104"/>
      <c r="BN5" s="104"/>
      <c r="BO5" s="104"/>
      <c r="BP5" s="104"/>
      <c r="BQ5" s="104"/>
    </row>
    <row r="6" spans="1:73">
      <c r="A6" s="104"/>
      <c r="B6" s="31">
        <v>2</v>
      </c>
      <c r="C6" s="10" t="str">
        <f>Élèves!C5</f>
        <v>DUPOND</v>
      </c>
      <c r="D6" s="10" t="str">
        <f>Élèves!D5</f>
        <v>Henri</v>
      </c>
      <c r="E6" s="14" t="str">
        <f>IF(ISERROR(SUM('C1'!K6)),"",SUM('C1'!K6))</f>
        <v/>
      </c>
      <c r="F6" s="15" t="s">
        <v>30</v>
      </c>
      <c r="G6" s="14" t="str">
        <f>IF(ISERROR(SUM('C2'!K6)),"",SUM('C2'!K6))</f>
        <v/>
      </c>
      <c r="H6" s="15" t="s">
        <v>30</v>
      </c>
      <c r="I6" s="14" t="str">
        <f>IF(ISERROR(SUM('C3'!K6)),"",SUM('C3'!K6))</f>
        <v/>
      </c>
      <c r="J6" s="15" t="s">
        <v>30</v>
      </c>
      <c r="K6" s="14" t="str">
        <f>IF(ISERROR(SUM('C4'!K6)),"",SUM('C4'!K6))</f>
        <v/>
      </c>
      <c r="L6" s="15" t="s">
        <v>30</v>
      </c>
      <c r="M6" s="14" t="str">
        <f>IF(ISERROR(SUM('C5'!K6)),"",SUM('C5'!K6))</f>
        <v/>
      </c>
      <c r="N6" s="15" t="s">
        <v>30</v>
      </c>
      <c r="O6" s="14" t="str">
        <f>IF(ISERROR(SUM('C6'!K6)),"",SUM('C6'!K6))</f>
        <v/>
      </c>
      <c r="P6" s="15" t="s">
        <v>30</v>
      </c>
      <c r="Q6" s="14" t="str">
        <f>IF(ISERROR(SUM('C7'!K6)),"",SUM('C7'!K6))</f>
        <v/>
      </c>
      <c r="R6" s="15" t="s">
        <v>30</v>
      </c>
      <c r="S6" s="14" t="str">
        <f>IF(ISERROR(SUM('C8'!K6)),"",SUM('C8'!K6))</f>
        <v/>
      </c>
      <c r="T6" s="15" t="s">
        <v>30</v>
      </c>
      <c r="U6" s="14" t="str">
        <f>IF(ISERROR(SUM('C9'!K6)),"",SUM('C9'!K6))</f>
        <v/>
      </c>
      <c r="V6" s="15" t="s">
        <v>30</v>
      </c>
      <c r="W6" s="14" t="str">
        <f>IF(ISERROR(SUM('C10'!K6)),"",SUM('C10'!K6))</f>
        <v/>
      </c>
      <c r="X6" s="15" t="s">
        <v>30</v>
      </c>
      <c r="Y6" s="14" t="str">
        <f>IF(ISERROR(SUM('C11'!K6)),"",SUM('C11'!K6))</f>
        <v/>
      </c>
      <c r="Z6" s="15" t="s">
        <v>30</v>
      </c>
      <c r="AA6" s="14" t="str">
        <f>IF(ISERROR(SUM('C12'!K6)),"",SUM('C12'!K6))</f>
        <v/>
      </c>
      <c r="AB6" s="15" t="s">
        <v>30</v>
      </c>
      <c r="AC6" s="14" t="str">
        <f>IF(ISERROR(SUM('C13'!K6)),"",SUM('C13'!K6))</f>
        <v/>
      </c>
      <c r="AD6" s="15" t="s">
        <v>30</v>
      </c>
      <c r="AE6" s="14" t="str">
        <f>IF(ISERROR(SUM('C14'!K6)),"",SUM('C14'!K6))</f>
        <v/>
      </c>
      <c r="AF6" s="15" t="s">
        <v>30</v>
      </c>
      <c r="AG6" s="14" t="str">
        <f>IF(ISERROR(SUM('C15'!K6)),"",SUM('C15'!K6))</f>
        <v/>
      </c>
      <c r="AH6" s="15" t="s">
        <v>30</v>
      </c>
      <c r="AI6" s="42"/>
      <c r="AJ6" s="160"/>
      <c r="AK6" s="18"/>
      <c r="AL6" s="16">
        <f>IF(E6&lt;50,MATIÈRES!N$6,0)+IF(G6&lt;50,MATIÈRES!N$7,0)+IF(I6&lt;50,MATIÈRES!N$8,0)+IF(K6&lt;50,MATIÈRES!N$9,0)+IF(M6&lt;50,MATIÈRES!N$10,0)+IF(O6&lt;50,MATIÈRES!N$11,0)+IF(Q6&lt;50,MATIÈRES!N$12,0)+IF(S6&lt;50,MATIÈRES!N$13,0)+IF(U6&lt;50,MATIÈRES!N$14,0)+IF(W6&lt;50,MATIÈRES!N$15,0)+IF(Y6&lt;50,MATIÈRES!N$16,0)+IF(AA6&lt;50,MATIÈRES!N$17,0)+IF(AC6&lt;50,MATIÈRES!N$18,0)+IF(AE6&lt;50,MATIÈRES!N$19,0)+IF(AG6&lt;50,MATIÈRES!N$20,0)</f>
        <v>0</v>
      </c>
      <c r="AM6" s="8" t="s">
        <v>32</v>
      </c>
      <c r="AN6" s="173"/>
      <c r="AO6" s="104"/>
      <c r="AP6" s="104"/>
      <c r="AQ6" s="104"/>
      <c r="AR6" s="104"/>
      <c r="AS6" s="104"/>
      <c r="AT6" s="104"/>
      <c r="AU6" s="104"/>
      <c r="AV6" s="104"/>
      <c r="AW6" s="104"/>
      <c r="AX6" s="104"/>
      <c r="AY6" s="104"/>
      <c r="AZ6" s="104"/>
      <c r="BA6" s="104"/>
      <c r="BB6" s="171">
        <f t="shared" ref="BB6:BB29" si="0">IF(E6&lt;50,1,0)+IF(G6&lt;50,1,0)+IF(I6&lt;50,1,0)+IF(K6&lt;50,1,0)+IF(M6&lt;50,1,0)+IF(O6&lt;50,1,0)+IF(Q6&lt;50,1,0)+IF(S6&lt;50,1,0)+IF(U6&lt;50,1,0)</f>
        <v>0</v>
      </c>
      <c r="BC6" s="172"/>
      <c r="BD6" s="104"/>
      <c r="BE6" s="104"/>
      <c r="BF6" s="104"/>
      <c r="BG6" s="104"/>
      <c r="BH6" s="104"/>
      <c r="BI6" s="104"/>
      <c r="BJ6" s="104"/>
      <c r="BK6" s="104"/>
      <c r="BL6" s="104"/>
      <c r="BM6" s="104"/>
      <c r="BN6" s="104"/>
      <c r="BO6" s="104"/>
      <c r="BP6" s="104"/>
      <c r="BQ6" s="104"/>
    </row>
    <row r="7" spans="1:73">
      <c r="A7" s="104"/>
      <c r="B7" s="31">
        <v>3</v>
      </c>
      <c r="C7" s="10" t="str">
        <f>Élèves!C6</f>
        <v>TABERNACLE</v>
      </c>
      <c r="D7" s="10" t="str">
        <f>Élèves!D6</f>
        <v>Ghislain</v>
      </c>
      <c r="E7" s="14" t="str">
        <f>IF(ISERROR(SUM('C1'!K7)),"",SUM('C1'!K7))</f>
        <v/>
      </c>
      <c r="F7" s="15" t="s">
        <v>30</v>
      </c>
      <c r="G7" s="14" t="str">
        <f>IF(ISERROR(SUM('C2'!K7)),"",SUM('C2'!K7))</f>
        <v/>
      </c>
      <c r="H7" s="15" t="s">
        <v>30</v>
      </c>
      <c r="I7" s="14" t="str">
        <f>IF(ISERROR(SUM('C3'!K7)),"",SUM('C3'!K7))</f>
        <v/>
      </c>
      <c r="J7" s="15" t="s">
        <v>30</v>
      </c>
      <c r="K7" s="14" t="str">
        <f>IF(ISERROR(SUM('C4'!K7)),"",SUM('C4'!K7))</f>
        <v/>
      </c>
      <c r="L7" s="15" t="s">
        <v>30</v>
      </c>
      <c r="M7" s="14" t="str">
        <f>IF(ISERROR(SUM('C5'!K7)),"",SUM('C5'!K7))</f>
        <v/>
      </c>
      <c r="N7" s="15" t="s">
        <v>30</v>
      </c>
      <c r="O7" s="14" t="str">
        <f>IF(ISERROR(SUM('C6'!K7)),"",SUM('C6'!K7))</f>
        <v/>
      </c>
      <c r="P7" s="15" t="s">
        <v>30</v>
      </c>
      <c r="Q7" s="14" t="str">
        <f>IF(ISERROR(SUM('C7'!K7)),"",SUM('C7'!K7))</f>
        <v/>
      </c>
      <c r="R7" s="15" t="s">
        <v>30</v>
      </c>
      <c r="S7" s="14" t="str">
        <f>IF(ISERROR(SUM('C8'!K7)),"",SUM('C8'!K7))</f>
        <v/>
      </c>
      <c r="T7" s="15" t="s">
        <v>30</v>
      </c>
      <c r="U7" s="14" t="str">
        <f>IF(ISERROR(SUM('C9'!K7)),"",SUM('C9'!K7))</f>
        <v/>
      </c>
      <c r="V7" s="15" t="s">
        <v>30</v>
      </c>
      <c r="W7" s="14" t="str">
        <f>IF(ISERROR(SUM('C10'!K7)),"",SUM('C10'!K7))</f>
        <v/>
      </c>
      <c r="X7" s="15" t="s">
        <v>30</v>
      </c>
      <c r="Y7" s="14" t="str">
        <f>IF(ISERROR(SUM('C11'!K7)),"",SUM('C11'!K7))</f>
        <v/>
      </c>
      <c r="Z7" s="15" t="s">
        <v>30</v>
      </c>
      <c r="AA7" s="14" t="str">
        <f>IF(ISERROR(SUM('C12'!K7)),"",SUM('C12'!K7))</f>
        <v/>
      </c>
      <c r="AB7" s="15" t="s">
        <v>30</v>
      </c>
      <c r="AC7" s="14" t="str">
        <f>IF(ISERROR(SUM('C13'!K7)),"",SUM('C13'!K7))</f>
        <v/>
      </c>
      <c r="AD7" s="15" t="s">
        <v>30</v>
      </c>
      <c r="AE7" s="14" t="str">
        <f>IF(ISERROR(SUM('C14'!K7)),"",SUM('C14'!K7))</f>
        <v/>
      </c>
      <c r="AF7" s="15" t="s">
        <v>30</v>
      </c>
      <c r="AG7" s="14" t="str">
        <f>IF(ISERROR(SUM('C15'!K7)),"",SUM('C15'!K7))</f>
        <v/>
      </c>
      <c r="AH7" s="15" t="s">
        <v>30</v>
      </c>
      <c r="AI7" s="42"/>
      <c r="AJ7" s="160"/>
      <c r="AK7" s="18"/>
      <c r="AL7" s="16">
        <f>IF(E7&lt;50,MATIÈRES!N$6,0)+IF(G7&lt;50,MATIÈRES!N$7,0)+IF(I7&lt;50,MATIÈRES!N$8,0)+IF(K7&lt;50,MATIÈRES!N$9,0)+IF(M7&lt;50,MATIÈRES!N$10,0)+IF(O7&lt;50,MATIÈRES!N$11,0)+IF(Q7&lt;50,MATIÈRES!N$12,0)+IF(S7&lt;50,MATIÈRES!N$13,0)+IF(U7&lt;50,MATIÈRES!N$14,0)+IF(W7&lt;50,MATIÈRES!N$15,0)+IF(Y7&lt;50,MATIÈRES!N$16,0)+IF(AA7&lt;50,MATIÈRES!N$17,0)+IF(AC7&lt;50,MATIÈRES!N$18,0)+IF(AE7&lt;50,MATIÈRES!N$19,0)+IF(AG7&lt;50,MATIÈRES!N$20,0)</f>
        <v>0</v>
      </c>
      <c r="AM7" s="8" t="s">
        <v>32</v>
      </c>
      <c r="AN7" s="173"/>
      <c r="AO7" s="104"/>
      <c r="AP7" s="104"/>
      <c r="AQ7" s="104"/>
      <c r="AR7" s="104"/>
      <c r="AS7" s="104"/>
      <c r="AT7" s="104"/>
      <c r="AU7" s="104"/>
      <c r="AV7" s="104"/>
      <c r="AW7" s="104"/>
      <c r="AX7" s="104"/>
      <c r="AY7" s="104"/>
      <c r="AZ7" s="104"/>
      <c r="BA7" s="104"/>
      <c r="BB7" s="171">
        <f t="shared" si="0"/>
        <v>0</v>
      </c>
      <c r="BC7" s="172"/>
      <c r="BD7" s="104"/>
      <c r="BE7" s="104"/>
      <c r="BF7" s="104"/>
      <c r="BG7" s="104"/>
      <c r="BH7" s="104"/>
      <c r="BI7" s="104"/>
      <c r="BJ7" s="104"/>
      <c r="BK7" s="104"/>
      <c r="BL7" s="104"/>
      <c r="BM7" s="104"/>
      <c r="BN7" s="104"/>
      <c r="BO7" s="104"/>
      <c r="BP7" s="104"/>
      <c r="BQ7" s="104"/>
    </row>
    <row r="8" spans="1:73">
      <c r="A8" s="104"/>
      <c r="B8" s="31">
        <v>4</v>
      </c>
      <c r="C8" s="10" t="str">
        <f>Élèves!C7</f>
        <v>EASY</v>
      </c>
      <c r="D8" s="10" t="str">
        <f>Élèves!D7</f>
        <v>Isabelle</v>
      </c>
      <c r="E8" s="14" t="str">
        <f>IF(ISERROR(SUM('C1'!K8)),"",SUM('C1'!K8))</f>
        <v/>
      </c>
      <c r="F8" s="15" t="s">
        <v>30</v>
      </c>
      <c r="G8" s="14" t="str">
        <f>IF(ISERROR(SUM('C2'!K8)),"",SUM('C2'!K8))</f>
        <v/>
      </c>
      <c r="H8" s="15" t="s">
        <v>30</v>
      </c>
      <c r="I8" s="14" t="str">
        <f>IF(ISERROR(SUM('C3'!K8)),"",SUM('C3'!K8))</f>
        <v/>
      </c>
      <c r="J8" s="15" t="s">
        <v>30</v>
      </c>
      <c r="K8" s="14" t="str">
        <f>IF(ISERROR(SUM('C4'!K8)),"",SUM('C4'!K8))</f>
        <v/>
      </c>
      <c r="L8" s="15" t="s">
        <v>30</v>
      </c>
      <c r="M8" s="14" t="str">
        <f>IF(ISERROR(SUM('C5'!K8)),"",SUM('C5'!K8))</f>
        <v/>
      </c>
      <c r="N8" s="15" t="s">
        <v>30</v>
      </c>
      <c r="O8" s="14" t="str">
        <f>IF(ISERROR(SUM('C6'!K8)),"",SUM('C6'!K8))</f>
        <v/>
      </c>
      <c r="P8" s="15" t="s">
        <v>30</v>
      </c>
      <c r="Q8" s="14" t="str">
        <f>IF(ISERROR(SUM('C7'!K8)),"",SUM('C7'!K8))</f>
        <v/>
      </c>
      <c r="R8" s="15" t="s">
        <v>30</v>
      </c>
      <c r="S8" s="14" t="str">
        <f>IF(ISERROR(SUM('C8'!K8)),"",SUM('C8'!K8))</f>
        <v/>
      </c>
      <c r="T8" s="15" t="s">
        <v>30</v>
      </c>
      <c r="U8" s="14" t="str">
        <f>IF(ISERROR(SUM('C9'!K8)),"",SUM('C9'!K8))</f>
        <v/>
      </c>
      <c r="V8" s="15" t="s">
        <v>30</v>
      </c>
      <c r="W8" s="14" t="str">
        <f>IF(ISERROR(SUM('C10'!K8)),"",SUM('C10'!K8))</f>
        <v/>
      </c>
      <c r="X8" s="15" t="s">
        <v>30</v>
      </c>
      <c r="Y8" s="14" t="str">
        <f>IF(ISERROR(SUM('C11'!K8)),"",SUM('C11'!K8))</f>
        <v/>
      </c>
      <c r="Z8" s="15" t="s">
        <v>30</v>
      </c>
      <c r="AA8" s="14" t="str">
        <f>IF(ISERROR(SUM('C12'!K8)),"",SUM('C12'!K8))</f>
        <v/>
      </c>
      <c r="AB8" s="15" t="s">
        <v>30</v>
      </c>
      <c r="AC8" s="14" t="str">
        <f>IF(ISERROR(SUM('C13'!K8)),"",SUM('C13'!K8))</f>
        <v/>
      </c>
      <c r="AD8" s="15" t="s">
        <v>30</v>
      </c>
      <c r="AE8" s="14" t="str">
        <f>IF(ISERROR(SUM('C14'!K8)),"",SUM('C14'!K8))</f>
        <v/>
      </c>
      <c r="AF8" s="15" t="s">
        <v>30</v>
      </c>
      <c r="AG8" s="14" t="str">
        <f>IF(ISERROR(SUM('C15'!K8)),"",SUM('C15'!K8))</f>
        <v/>
      </c>
      <c r="AH8" s="15" t="s">
        <v>30</v>
      </c>
      <c r="AI8" s="42"/>
      <c r="AJ8" s="160"/>
      <c r="AK8" s="18"/>
      <c r="AL8" s="16">
        <f>IF(E8&lt;50,MATIÈRES!N$6,0)+IF(G8&lt;50,MATIÈRES!N$7,0)+IF(I8&lt;50,MATIÈRES!N$8,0)+IF(K8&lt;50,MATIÈRES!N$9,0)+IF(M8&lt;50,MATIÈRES!N$10,0)+IF(O8&lt;50,MATIÈRES!N$11,0)+IF(Q8&lt;50,MATIÈRES!N$12,0)+IF(S8&lt;50,MATIÈRES!N$13,0)+IF(U8&lt;50,MATIÈRES!N$14,0)+IF(W8&lt;50,MATIÈRES!N$15,0)+IF(Y8&lt;50,MATIÈRES!N$16,0)+IF(AA8&lt;50,MATIÈRES!N$17,0)+IF(AC8&lt;50,MATIÈRES!N$18,0)+IF(AE8&lt;50,MATIÈRES!N$19,0)+IF(AG8&lt;50,MATIÈRES!N$20,0)</f>
        <v>0</v>
      </c>
      <c r="AM8" s="8" t="s">
        <v>32</v>
      </c>
      <c r="AN8" s="173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71">
        <f t="shared" si="0"/>
        <v>0</v>
      </c>
      <c r="BC8" s="172"/>
      <c r="BD8" s="104"/>
      <c r="BE8" s="104"/>
      <c r="BF8" s="104"/>
      <c r="BG8" s="104"/>
      <c r="BH8" s="104"/>
      <c r="BI8" s="104"/>
      <c r="BJ8" s="104"/>
      <c r="BK8" s="104"/>
      <c r="BL8" s="104"/>
      <c r="BM8" s="104"/>
      <c r="BN8" s="104"/>
      <c r="BO8" s="104"/>
      <c r="BP8" s="104"/>
      <c r="BQ8" s="104"/>
    </row>
    <row r="9" spans="1:73">
      <c r="A9" s="104"/>
      <c r="B9" s="31">
        <v>5</v>
      </c>
      <c r="C9" s="10" t="str">
        <f>Élèves!C8</f>
        <v>KINGDOM</v>
      </c>
      <c r="D9" s="10" t="str">
        <f>Élèves!D8</f>
        <v>Aline</v>
      </c>
      <c r="E9" s="14" t="str">
        <f>IF(ISERROR(SUM('C1'!K9)),"",SUM('C1'!K9))</f>
        <v/>
      </c>
      <c r="F9" s="15" t="s">
        <v>30</v>
      </c>
      <c r="G9" s="14" t="str">
        <f>IF(ISERROR(SUM('C2'!K9)),"",SUM('C2'!K9))</f>
        <v/>
      </c>
      <c r="H9" s="15" t="s">
        <v>30</v>
      </c>
      <c r="I9" s="14" t="str">
        <f>IF(ISERROR(SUM('C3'!K9)),"",SUM('C3'!K9))</f>
        <v/>
      </c>
      <c r="J9" s="15" t="s">
        <v>30</v>
      </c>
      <c r="K9" s="14" t="str">
        <f>IF(ISERROR(SUM('C4'!K9)),"",SUM('C4'!K9))</f>
        <v/>
      </c>
      <c r="L9" s="15" t="s">
        <v>30</v>
      </c>
      <c r="M9" s="14" t="str">
        <f>IF(ISERROR(SUM('C5'!K9)),"",SUM('C5'!K9))</f>
        <v/>
      </c>
      <c r="N9" s="15" t="s">
        <v>30</v>
      </c>
      <c r="O9" s="14" t="str">
        <f>IF(ISERROR(SUM('C6'!K9)),"",SUM('C6'!K9))</f>
        <v/>
      </c>
      <c r="P9" s="15" t="s">
        <v>30</v>
      </c>
      <c r="Q9" s="14" t="str">
        <f>IF(ISERROR(SUM('C7'!K9)),"",SUM('C7'!K9))</f>
        <v/>
      </c>
      <c r="R9" s="15" t="s">
        <v>30</v>
      </c>
      <c r="S9" s="14" t="str">
        <f>IF(ISERROR(SUM('C8'!K9)),"",SUM('C8'!K9))</f>
        <v/>
      </c>
      <c r="T9" s="15" t="s">
        <v>30</v>
      </c>
      <c r="U9" s="14" t="str">
        <f>IF(ISERROR(SUM('C9'!K9)),"",SUM('C9'!K9))</f>
        <v/>
      </c>
      <c r="V9" s="15" t="s">
        <v>30</v>
      </c>
      <c r="W9" s="14" t="str">
        <f>IF(ISERROR(SUM('C10'!K9)),"",SUM('C10'!K9))</f>
        <v/>
      </c>
      <c r="X9" s="15" t="s">
        <v>30</v>
      </c>
      <c r="Y9" s="14" t="str">
        <f>IF(ISERROR(SUM('C11'!K9)),"",SUM('C11'!K9))</f>
        <v/>
      </c>
      <c r="Z9" s="15" t="s">
        <v>30</v>
      </c>
      <c r="AA9" s="14" t="str">
        <f>IF(ISERROR(SUM('C12'!K9)),"",SUM('C12'!K9))</f>
        <v/>
      </c>
      <c r="AB9" s="15" t="s">
        <v>30</v>
      </c>
      <c r="AC9" s="14" t="str">
        <f>IF(ISERROR(SUM('C13'!K9)),"",SUM('C13'!K9))</f>
        <v/>
      </c>
      <c r="AD9" s="15" t="s">
        <v>30</v>
      </c>
      <c r="AE9" s="14" t="str">
        <f>IF(ISERROR(SUM('C14'!K9)),"",SUM('C14'!K9))</f>
        <v/>
      </c>
      <c r="AF9" s="15" t="s">
        <v>30</v>
      </c>
      <c r="AG9" s="14" t="str">
        <f>IF(ISERROR(SUM('C15'!K9)),"",SUM('C15'!K9))</f>
        <v/>
      </c>
      <c r="AH9" s="15" t="s">
        <v>30</v>
      </c>
      <c r="AI9" s="42"/>
      <c r="AJ9" s="160"/>
      <c r="AK9" s="18"/>
      <c r="AL9" s="16">
        <f>IF(E9&lt;50,MATIÈRES!N$6,0)+IF(G9&lt;50,MATIÈRES!N$7,0)+IF(I9&lt;50,MATIÈRES!N$8,0)+IF(K9&lt;50,MATIÈRES!N$9,0)+IF(M9&lt;50,MATIÈRES!N$10,0)+IF(O9&lt;50,MATIÈRES!N$11,0)+IF(Q9&lt;50,MATIÈRES!N$12,0)+IF(S9&lt;50,MATIÈRES!N$13,0)+IF(U9&lt;50,MATIÈRES!N$14,0)+IF(W9&lt;50,MATIÈRES!N$15,0)+IF(Y9&lt;50,MATIÈRES!N$16,0)+IF(AA9&lt;50,MATIÈRES!N$17,0)+IF(AC9&lt;50,MATIÈRES!N$18,0)+IF(AE9&lt;50,MATIÈRES!N$19,0)+IF(AG9&lt;50,MATIÈRES!N$20,0)</f>
        <v>0</v>
      </c>
      <c r="AM9" s="8" t="s">
        <v>32</v>
      </c>
      <c r="AN9" s="173"/>
      <c r="AO9" s="104"/>
      <c r="AP9" s="104"/>
      <c r="AQ9" s="104"/>
      <c r="AR9" s="104"/>
      <c r="AS9" s="104"/>
      <c r="AT9" s="104"/>
      <c r="AU9" s="104"/>
      <c r="AV9" s="104"/>
      <c r="AW9" s="104"/>
      <c r="AX9" s="104"/>
      <c r="AY9" s="104"/>
      <c r="AZ9" s="104"/>
      <c r="BA9" s="104"/>
      <c r="BB9" s="171">
        <f t="shared" si="0"/>
        <v>0</v>
      </c>
      <c r="BC9" s="172"/>
      <c r="BD9" s="104"/>
      <c r="BE9" s="104"/>
      <c r="BF9" s="104"/>
      <c r="BG9" s="104"/>
      <c r="BH9" s="104"/>
      <c r="BI9" s="104"/>
      <c r="BJ9" s="104"/>
      <c r="BK9" s="104"/>
      <c r="BL9" s="104"/>
      <c r="BM9" s="104"/>
      <c r="BN9" s="104"/>
      <c r="BO9" s="104"/>
      <c r="BP9" s="104"/>
      <c r="BQ9" s="104"/>
    </row>
    <row r="10" spans="1:73">
      <c r="A10" s="104"/>
      <c r="B10" s="31">
        <v>6</v>
      </c>
      <c r="C10" s="10" t="str">
        <f>Élèves!C9</f>
        <v>FORTE</v>
      </c>
      <c r="D10" s="10" t="str">
        <f>Élèves!D9</f>
        <v>Salie</v>
      </c>
      <c r="E10" s="14" t="str">
        <f>IF(ISERROR(SUM('C1'!K10)),"",SUM('C1'!K10))</f>
        <v/>
      </c>
      <c r="F10" s="15" t="s">
        <v>30</v>
      </c>
      <c r="G10" s="14" t="str">
        <f>IF(ISERROR(SUM('C2'!K10)),"",SUM('C2'!K10))</f>
        <v/>
      </c>
      <c r="H10" s="15" t="s">
        <v>30</v>
      </c>
      <c r="I10" s="14" t="str">
        <f>IF(ISERROR(SUM('C3'!K10)),"",SUM('C3'!K10))</f>
        <v/>
      </c>
      <c r="J10" s="15" t="s">
        <v>30</v>
      </c>
      <c r="K10" s="14" t="str">
        <f>IF(ISERROR(SUM('C4'!K10)),"",SUM('C4'!K10))</f>
        <v/>
      </c>
      <c r="L10" s="15" t="s">
        <v>30</v>
      </c>
      <c r="M10" s="14" t="str">
        <f>IF(ISERROR(SUM('C5'!K10)),"",SUM('C5'!K10))</f>
        <v/>
      </c>
      <c r="N10" s="15" t="s">
        <v>30</v>
      </c>
      <c r="O10" s="14" t="str">
        <f>IF(ISERROR(SUM('C6'!K10)),"",SUM('C6'!K10))</f>
        <v/>
      </c>
      <c r="P10" s="15" t="s">
        <v>30</v>
      </c>
      <c r="Q10" s="14" t="str">
        <f>IF(ISERROR(SUM('C7'!K10)),"",SUM('C7'!K10))</f>
        <v/>
      </c>
      <c r="R10" s="15" t="s">
        <v>30</v>
      </c>
      <c r="S10" s="14" t="str">
        <f>IF(ISERROR(SUM('C8'!K10)),"",SUM('C8'!K10))</f>
        <v/>
      </c>
      <c r="T10" s="15" t="s">
        <v>30</v>
      </c>
      <c r="U10" s="14" t="str">
        <f>IF(ISERROR(SUM('C9'!K10)),"",SUM('C9'!K10))</f>
        <v/>
      </c>
      <c r="V10" s="15" t="s">
        <v>30</v>
      </c>
      <c r="W10" s="14" t="str">
        <f>IF(ISERROR(SUM('C10'!K10)),"",SUM('C10'!K10))</f>
        <v/>
      </c>
      <c r="X10" s="15" t="s">
        <v>30</v>
      </c>
      <c r="Y10" s="14" t="str">
        <f>IF(ISERROR(SUM('C11'!K10)),"",SUM('C11'!K10))</f>
        <v/>
      </c>
      <c r="Z10" s="15" t="s">
        <v>30</v>
      </c>
      <c r="AA10" s="14" t="str">
        <f>IF(ISERROR(SUM('C12'!K10)),"",SUM('C12'!K10))</f>
        <v/>
      </c>
      <c r="AB10" s="15" t="s">
        <v>30</v>
      </c>
      <c r="AC10" s="14" t="str">
        <f>IF(ISERROR(SUM('C13'!K10)),"",SUM('C13'!K10))</f>
        <v/>
      </c>
      <c r="AD10" s="15" t="s">
        <v>30</v>
      </c>
      <c r="AE10" s="14" t="str">
        <f>IF(ISERROR(SUM('C14'!K10)),"",SUM('C14'!K10))</f>
        <v/>
      </c>
      <c r="AF10" s="15" t="s">
        <v>30</v>
      </c>
      <c r="AG10" s="14" t="str">
        <f>IF(ISERROR(SUM('C15'!K10)),"",SUM('C15'!K10))</f>
        <v/>
      </c>
      <c r="AH10" s="15" t="s">
        <v>30</v>
      </c>
      <c r="AI10" s="42"/>
      <c r="AJ10" s="160"/>
      <c r="AK10" s="18"/>
      <c r="AL10" s="16">
        <f>IF(E10&lt;50,MATIÈRES!N$6,0)+IF(G10&lt;50,MATIÈRES!N$7,0)+IF(I10&lt;50,MATIÈRES!N$8,0)+IF(K10&lt;50,MATIÈRES!N$9,0)+IF(M10&lt;50,MATIÈRES!N$10,0)+IF(O10&lt;50,MATIÈRES!N$11,0)+IF(Q10&lt;50,MATIÈRES!N$12,0)+IF(S10&lt;50,MATIÈRES!N$13,0)+IF(U10&lt;50,MATIÈRES!N$14,0)+IF(W10&lt;50,MATIÈRES!N$15,0)+IF(Y10&lt;50,MATIÈRES!N$16,0)+IF(AA10&lt;50,MATIÈRES!N$17,0)+IF(AC10&lt;50,MATIÈRES!N$18,0)+IF(AE10&lt;50,MATIÈRES!N$19,0)+IF(AG10&lt;50,MATIÈRES!N$20,0)</f>
        <v>0</v>
      </c>
      <c r="AM10" s="8" t="s">
        <v>32</v>
      </c>
      <c r="AN10" s="173"/>
      <c r="AO10" s="104"/>
      <c r="AP10" s="104"/>
      <c r="AQ10" s="104"/>
      <c r="AR10" s="104"/>
      <c r="AS10" s="104"/>
      <c r="AT10" s="104"/>
      <c r="AU10" s="104"/>
      <c r="AV10" s="104"/>
      <c r="AW10" s="104"/>
      <c r="AX10" s="104"/>
      <c r="AY10" s="104"/>
      <c r="AZ10" s="104"/>
      <c r="BA10" s="104"/>
      <c r="BB10" s="171">
        <f t="shared" si="0"/>
        <v>0</v>
      </c>
      <c r="BC10" s="172"/>
      <c r="BD10" s="104"/>
      <c r="BE10" s="104"/>
      <c r="BF10" s="104"/>
      <c r="BG10" s="104"/>
      <c r="BH10" s="104"/>
      <c r="BI10" s="104"/>
      <c r="BJ10" s="104"/>
      <c r="BK10" s="104"/>
      <c r="BL10" s="104"/>
      <c r="BM10" s="104"/>
      <c r="BN10" s="104"/>
      <c r="BO10" s="104"/>
      <c r="BP10" s="104"/>
      <c r="BQ10" s="104"/>
    </row>
    <row r="11" spans="1:73">
      <c r="A11" s="104"/>
      <c r="B11" s="31">
        <v>7</v>
      </c>
      <c r="C11" s="10" t="str">
        <f>Élèves!C10</f>
        <v>SEGEC</v>
      </c>
      <c r="D11" s="10" t="str">
        <f>Élèves!D10</f>
        <v>Rédoine</v>
      </c>
      <c r="E11" s="14" t="str">
        <f>IF(ISERROR(SUM('C1'!K11)),"",SUM('C1'!K11))</f>
        <v/>
      </c>
      <c r="F11" s="15" t="s">
        <v>30</v>
      </c>
      <c r="G11" s="14" t="str">
        <f>IF(ISERROR(SUM('C2'!K11)),"",SUM('C2'!K11))</f>
        <v/>
      </c>
      <c r="H11" s="15" t="s">
        <v>30</v>
      </c>
      <c r="I11" s="14" t="str">
        <f>IF(ISERROR(SUM('C3'!K11)),"",SUM('C3'!K11))</f>
        <v/>
      </c>
      <c r="J11" s="15" t="s">
        <v>30</v>
      </c>
      <c r="K11" s="14" t="str">
        <f>IF(ISERROR(SUM('C4'!K11)),"",SUM('C4'!K11))</f>
        <v/>
      </c>
      <c r="L11" s="15" t="s">
        <v>30</v>
      </c>
      <c r="M11" s="14" t="str">
        <f>IF(ISERROR(SUM('C5'!K11)),"",SUM('C5'!K11))</f>
        <v/>
      </c>
      <c r="N11" s="15" t="s">
        <v>30</v>
      </c>
      <c r="O11" s="14" t="str">
        <f>IF(ISERROR(SUM('C6'!K11)),"",SUM('C6'!K11))</f>
        <v/>
      </c>
      <c r="P11" s="15" t="s">
        <v>30</v>
      </c>
      <c r="Q11" s="14" t="str">
        <f>IF(ISERROR(SUM('C7'!K11)),"",SUM('C7'!K11))</f>
        <v/>
      </c>
      <c r="R11" s="15" t="s">
        <v>30</v>
      </c>
      <c r="S11" s="14" t="str">
        <f>IF(ISERROR(SUM('C8'!K11)),"",SUM('C8'!K11))</f>
        <v/>
      </c>
      <c r="T11" s="15" t="s">
        <v>30</v>
      </c>
      <c r="U11" s="14" t="str">
        <f>IF(ISERROR(SUM('C9'!K11)),"",SUM('C9'!K11))</f>
        <v/>
      </c>
      <c r="V11" s="15" t="s">
        <v>30</v>
      </c>
      <c r="W11" s="14" t="str">
        <f>IF(ISERROR(SUM('C10'!K11)),"",SUM('C10'!K11))</f>
        <v/>
      </c>
      <c r="X11" s="15" t="s">
        <v>30</v>
      </c>
      <c r="Y11" s="14" t="str">
        <f>IF(ISERROR(SUM('C11'!K11)),"",SUM('C11'!K11))</f>
        <v/>
      </c>
      <c r="Z11" s="15" t="s">
        <v>30</v>
      </c>
      <c r="AA11" s="14" t="str">
        <f>IF(ISERROR(SUM('C12'!K11)),"",SUM('C12'!K11))</f>
        <v/>
      </c>
      <c r="AB11" s="15" t="s">
        <v>30</v>
      </c>
      <c r="AC11" s="14" t="str">
        <f>IF(ISERROR(SUM('C13'!K11)),"",SUM('C13'!K11))</f>
        <v/>
      </c>
      <c r="AD11" s="15" t="s">
        <v>30</v>
      </c>
      <c r="AE11" s="14" t="str">
        <f>IF(ISERROR(SUM('C14'!K11)),"",SUM('C14'!K11))</f>
        <v/>
      </c>
      <c r="AF11" s="15" t="s">
        <v>30</v>
      </c>
      <c r="AG11" s="14" t="str">
        <f>IF(ISERROR(SUM('C15'!K11)),"",SUM('C15'!K11))</f>
        <v/>
      </c>
      <c r="AH11" s="15" t="s">
        <v>30</v>
      </c>
      <c r="AI11" s="42"/>
      <c r="AJ11" s="160"/>
      <c r="AK11" s="18"/>
      <c r="AL11" s="16">
        <f>IF(E11&lt;50,MATIÈRES!N$6,0)+IF(G11&lt;50,MATIÈRES!N$7,0)+IF(I11&lt;50,MATIÈRES!N$8,0)+IF(K11&lt;50,MATIÈRES!N$9,0)+IF(M11&lt;50,MATIÈRES!N$10,0)+IF(O11&lt;50,MATIÈRES!N$11,0)+IF(Q11&lt;50,MATIÈRES!N$12,0)+IF(S11&lt;50,MATIÈRES!N$13,0)+IF(U11&lt;50,MATIÈRES!N$14,0)+IF(W11&lt;50,MATIÈRES!N$15,0)+IF(Y11&lt;50,MATIÈRES!N$16,0)+IF(AA11&lt;50,MATIÈRES!N$17,0)+IF(AC11&lt;50,MATIÈRES!N$18,0)+IF(AE11&lt;50,MATIÈRES!N$19,0)+IF(AG11&lt;50,MATIÈRES!N$20,0)</f>
        <v>0</v>
      </c>
      <c r="AM11" s="8" t="s">
        <v>32</v>
      </c>
      <c r="AN11" s="173"/>
      <c r="AO11" s="104"/>
      <c r="AP11" s="104"/>
      <c r="AQ11" s="104"/>
      <c r="AR11" s="104"/>
      <c r="AS11" s="104"/>
      <c r="AT11" s="104"/>
      <c r="AU11" s="104"/>
      <c r="AV11" s="104"/>
      <c r="AW11" s="104"/>
      <c r="AX11" s="104"/>
      <c r="AY11" s="104"/>
      <c r="AZ11" s="104"/>
      <c r="BA11" s="104"/>
      <c r="BB11" s="171">
        <f t="shared" si="0"/>
        <v>0</v>
      </c>
      <c r="BC11" s="172"/>
      <c r="BD11" s="104"/>
      <c r="BE11" s="104"/>
      <c r="BF11" s="104"/>
      <c r="BG11" s="104"/>
      <c r="BH11" s="104"/>
      <c r="BI11" s="104"/>
      <c r="BJ11" s="104"/>
      <c r="BK11" s="104"/>
      <c r="BL11" s="104"/>
      <c r="BM11" s="104"/>
      <c r="BN11" s="104"/>
      <c r="BO11" s="104"/>
      <c r="BP11" s="104"/>
      <c r="BQ11" s="104"/>
    </row>
    <row r="12" spans="1:73">
      <c r="A12" s="104"/>
      <c r="B12" s="31">
        <v>8</v>
      </c>
      <c r="C12" s="10">
        <f>Élèves!C11</f>
        <v>0</v>
      </c>
      <c r="D12" s="10">
        <f>Élèves!D11</f>
        <v>0</v>
      </c>
      <c r="E12" s="14" t="str">
        <f>IF(ISERROR(SUM('C1'!K12)),"",SUM('C1'!K12))</f>
        <v/>
      </c>
      <c r="F12" s="15" t="s">
        <v>30</v>
      </c>
      <c r="G12" s="14" t="str">
        <f>IF(ISERROR(SUM('C2'!K12)),"",SUM('C2'!K12))</f>
        <v/>
      </c>
      <c r="H12" s="15" t="s">
        <v>30</v>
      </c>
      <c r="I12" s="14" t="str">
        <f>IF(ISERROR(SUM('C3'!K12)),"",SUM('C3'!K12))</f>
        <v/>
      </c>
      <c r="J12" s="15" t="s">
        <v>30</v>
      </c>
      <c r="K12" s="14" t="str">
        <f>IF(ISERROR(SUM('C4'!K12)),"",SUM('C4'!K12))</f>
        <v/>
      </c>
      <c r="L12" s="15" t="s">
        <v>30</v>
      </c>
      <c r="M12" s="14" t="str">
        <f>IF(ISERROR(SUM('C5'!K12)),"",SUM('C5'!K12))</f>
        <v/>
      </c>
      <c r="N12" s="15" t="s">
        <v>30</v>
      </c>
      <c r="O12" s="14" t="str">
        <f>IF(ISERROR(SUM('C6'!K12)),"",SUM('C6'!K12))</f>
        <v/>
      </c>
      <c r="P12" s="15" t="s">
        <v>30</v>
      </c>
      <c r="Q12" s="14" t="str">
        <f>IF(ISERROR(SUM('C7'!K12)),"",SUM('C7'!K12))</f>
        <v/>
      </c>
      <c r="R12" s="15" t="s">
        <v>30</v>
      </c>
      <c r="S12" s="14" t="str">
        <f>IF(ISERROR(SUM('C8'!K12)),"",SUM('C8'!K12))</f>
        <v/>
      </c>
      <c r="T12" s="15" t="s">
        <v>30</v>
      </c>
      <c r="U12" s="14" t="str">
        <f>IF(ISERROR(SUM('C9'!K12)),"",SUM('C9'!K12))</f>
        <v/>
      </c>
      <c r="V12" s="15" t="s">
        <v>30</v>
      </c>
      <c r="W12" s="14" t="str">
        <f>IF(ISERROR(SUM('C10'!K12)),"",SUM('C10'!K12))</f>
        <v/>
      </c>
      <c r="X12" s="15" t="s">
        <v>30</v>
      </c>
      <c r="Y12" s="14" t="str">
        <f>IF(ISERROR(SUM('C11'!K12)),"",SUM('C11'!K12))</f>
        <v/>
      </c>
      <c r="Z12" s="15" t="s">
        <v>30</v>
      </c>
      <c r="AA12" s="14" t="str">
        <f>IF(ISERROR(SUM('C12'!K12)),"",SUM('C12'!K12))</f>
        <v/>
      </c>
      <c r="AB12" s="15" t="s">
        <v>30</v>
      </c>
      <c r="AC12" s="14" t="str">
        <f>IF(ISERROR(SUM('C13'!K12)),"",SUM('C13'!K12))</f>
        <v/>
      </c>
      <c r="AD12" s="15" t="s">
        <v>30</v>
      </c>
      <c r="AE12" s="14" t="str">
        <f>IF(ISERROR(SUM('C14'!K12)),"",SUM('C14'!K12))</f>
        <v/>
      </c>
      <c r="AF12" s="15" t="s">
        <v>30</v>
      </c>
      <c r="AG12" s="14" t="str">
        <f>IF(ISERROR(SUM('C15'!K12)),"",SUM('C15'!K12))</f>
        <v/>
      </c>
      <c r="AH12" s="15" t="s">
        <v>30</v>
      </c>
      <c r="AI12" s="42"/>
      <c r="AJ12" s="160"/>
      <c r="AK12" s="18"/>
      <c r="AL12" s="16">
        <f>IF(E12&lt;50,MATIÈRES!N$6,0)+IF(G12&lt;50,MATIÈRES!N$7,0)+IF(I12&lt;50,MATIÈRES!N$8,0)+IF(K12&lt;50,MATIÈRES!N$9,0)+IF(M12&lt;50,MATIÈRES!N$10,0)+IF(O12&lt;50,MATIÈRES!N$11,0)+IF(Q12&lt;50,MATIÈRES!N$12,0)+IF(S12&lt;50,MATIÈRES!N$13,0)+IF(U12&lt;50,MATIÈRES!N$14,0)+IF(W12&lt;50,MATIÈRES!N$15,0)+IF(Y12&lt;50,MATIÈRES!N$16,0)+IF(AA12&lt;50,MATIÈRES!N$17,0)+IF(AC12&lt;50,MATIÈRES!N$18,0)+IF(AE12&lt;50,MATIÈRES!N$19,0)+IF(AG12&lt;50,MATIÈRES!N$20,0)</f>
        <v>0</v>
      </c>
      <c r="AM12" s="8" t="s">
        <v>32</v>
      </c>
      <c r="AN12" s="173"/>
      <c r="AO12" s="104"/>
      <c r="AP12" s="104"/>
      <c r="AQ12" s="104"/>
      <c r="AR12" s="104"/>
      <c r="AS12" s="104"/>
      <c r="AT12" s="104"/>
      <c r="AU12" s="104"/>
      <c r="AV12" s="104"/>
      <c r="AW12" s="104"/>
      <c r="AX12" s="104"/>
      <c r="AY12" s="104"/>
      <c r="AZ12" s="104"/>
      <c r="BA12" s="104"/>
      <c r="BB12" s="171">
        <f t="shared" si="0"/>
        <v>0</v>
      </c>
      <c r="BC12" s="172"/>
      <c r="BD12" s="104"/>
      <c r="BE12" s="104"/>
      <c r="BF12" s="104"/>
      <c r="BG12" s="104"/>
      <c r="BH12" s="104"/>
      <c r="BI12" s="104"/>
      <c r="BJ12" s="104"/>
      <c r="BK12" s="104"/>
      <c r="BL12" s="104"/>
      <c r="BM12" s="104"/>
      <c r="BN12" s="104"/>
      <c r="BO12" s="104"/>
      <c r="BP12" s="104"/>
      <c r="BQ12" s="104"/>
    </row>
    <row r="13" spans="1:73">
      <c r="A13" s="104"/>
      <c r="B13" s="31">
        <v>9</v>
      </c>
      <c r="C13" s="10">
        <f>Élèves!C12</f>
        <v>0</v>
      </c>
      <c r="D13" s="10">
        <f>Élèves!D12</f>
        <v>0</v>
      </c>
      <c r="E13" s="14" t="str">
        <f>IF(ISERROR(SUM('C1'!K13)),"",SUM('C1'!K13))</f>
        <v/>
      </c>
      <c r="F13" s="15" t="s">
        <v>30</v>
      </c>
      <c r="G13" s="14" t="str">
        <f>IF(ISERROR(SUM('C2'!K13)),"",SUM('C2'!K13))</f>
        <v/>
      </c>
      <c r="H13" s="15" t="s">
        <v>30</v>
      </c>
      <c r="I13" s="14" t="str">
        <f>IF(ISERROR(SUM('C3'!K13)),"",SUM('C3'!K13))</f>
        <v/>
      </c>
      <c r="J13" s="15" t="s">
        <v>30</v>
      </c>
      <c r="K13" s="14" t="str">
        <f>IF(ISERROR(SUM('C4'!K13)),"",SUM('C4'!K13))</f>
        <v/>
      </c>
      <c r="L13" s="15" t="s">
        <v>30</v>
      </c>
      <c r="M13" s="14" t="str">
        <f>IF(ISERROR(SUM('C5'!K13)),"",SUM('C5'!K13))</f>
        <v/>
      </c>
      <c r="N13" s="15" t="s">
        <v>30</v>
      </c>
      <c r="O13" s="14" t="str">
        <f>IF(ISERROR(SUM('C6'!K13)),"",SUM('C6'!K13))</f>
        <v/>
      </c>
      <c r="P13" s="15" t="s">
        <v>30</v>
      </c>
      <c r="Q13" s="14" t="str">
        <f>IF(ISERROR(SUM('C7'!K13)),"",SUM('C7'!K13))</f>
        <v/>
      </c>
      <c r="R13" s="15" t="s">
        <v>30</v>
      </c>
      <c r="S13" s="14" t="str">
        <f>IF(ISERROR(SUM('C8'!K13)),"",SUM('C8'!K13))</f>
        <v/>
      </c>
      <c r="T13" s="15" t="s">
        <v>30</v>
      </c>
      <c r="U13" s="14" t="str">
        <f>IF(ISERROR(SUM('C9'!K13)),"",SUM('C9'!K13))</f>
        <v/>
      </c>
      <c r="V13" s="15" t="s">
        <v>30</v>
      </c>
      <c r="W13" s="14" t="str">
        <f>IF(ISERROR(SUM('C10'!K13)),"",SUM('C10'!K13))</f>
        <v/>
      </c>
      <c r="X13" s="15" t="s">
        <v>30</v>
      </c>
      <c r="Y13" s="14" t="str">
        <f>IF(ISERROR(SUM('C11'!K13)),"",SUM('C11'!K13))</f>
        <v/>
      </c>
      <c r="Z13" s="15" t="s">
        <v>30</v>
      </c>
      <c r="AA13" s="14" t="str">
        <f>IF(ISERROR(SUM('C12'!K13)),"",SUM('C12'!K13))</f>
        <v/>
      </c>
      <c r="AB13" s="15" t="s">
        <v>30</v>
      </c>
      <c r="AC13" s="14" t="str">
        <f>IF(ISERROR(SUM('C13'!K13)),"",SUM('C13'!K13))</f>
        <v/>
      </c>
      <c r="AD13" s="15" t="s">
        <v>30</v>
      </c>
      <c r="AE13" s="14" t="str">
        <f>IF(ISERROR(SUM('C14'!K13)),"",SUM('C14'!K13))</f>
        <v/>
      </c>
      <c r="AF13" s="15" t="s">
        <v>30</v>
      </c>
      <c r="AG13" s="14" t="str">
        <f>IF(ISERROR(SUM('C15'!K13)),"",SUM('C15'!K13))</f>
        <v/>
      </c>
      <c r="AH13" s="15" t="s">
        <v>30</v>
      </c>
      <c r="AI13" s="42"/>
      <c r="AJ13" s="160"/>
      <c r="AK13" s="18"/>
      <c r="AL13" s="16">
        <f>IF(E13&lt;50,MATIÈRES!N$6,0)+IF(G13&lt;50,MATIÈRES!N$7,0)+IF(I13&lt;50,MATIÈRES!N$8,0)+IF(K13&lt;50,MATIÈRES!N$9,0)+IF(M13&lt;50,MATIÈRES!N$10,0)+IF(O13&lt;50,MATIÈRES!N$11,0)+IF(Q13&lt;50,MATIÈRES!N$12,0)+IF(S13&lt;50,MATIÈRES!N$13,0)+IF(U13&lt;50,MATIÈRES!N$14,0)+IF(W13&lt;50,MATIÈRES!N$15,0)+IF(Y13&lt;50,MATIÈRES!N$16,0)+IF(AA13&lt;50,MATIÈRES!N$17,0)+IF(AC13&lt;50,MATIÈRES!N$18,0)+IF(AE13&lt;50,MATIÈRES!N$19,0)+IF(AG13&lt;50,MATIÈRES!N$20,0)</f>
        <v>0</v>
      </c>
      <c r="AM13" s="8" t="s">
        <v>32</v>
      </c>
      <c r="AN13" s="173"/>
      <c r="AO13" s="104"/>
      <c r="AP13" s="104"/>
      <c r="AQ13" s="104"/>
      <c r="AR13" s="104"/>
      <c r="AS13" s="104"/>
      <c r="AT13" s="104"/>
      <c r="AU13" s="104"/>
      <c r="AV13" s="104"/>
      <c r="AW13" s="104"/>
      <c r="AX13" s="104"/>
      <c r="AY13" s="104"/>
      <c r="AZ13" s="104"/>
      <c r="BA13" s="104"/>
      <c r="BB13" s="171">
        <f t="shared" si="0"/>
        <v>0</v>
      </c>
      <c r="BC13" s="172"/>
      <c r="BD13" s="104"/>
      <c r="BE13" s="104"/>
      <c r="BF13" s="104"/>
      <c r="BG13" s="104"/>
      <c r="BH13" s="104"/>
      <c r="BI13" s="104"/>
      <c r="BJ13" s="104"/>
      <c r="BK13" s="104"/>
      <c r="BL13" s="104"/>
      <c r="BM13" s="104"/>
      <c r="BN13" s="104"/>
      <c r="BO13" s="104"/>
      <c r="BP13" s="104"/>
      <c r="BQ13" s="104"/>
    </row>
    <row r="14" spans="1:73">
      <c r="A14" s="104"/>
      <c r="B14" s="31">
        <v>10</v>
      </c>
      <c r="C14" s="10">
        <f>Élèves!C13</f>
        <v>0</v>
      </c>
      <c r="D14" s="10">
        <f>Élèves!D13</f>
        <v>0</v>
      </c>
      <c r="E14" s="14" t="str">
        <f>IF(ISERROR(SUM('C1'!K14)),"",SUM('C1'!K14))</f>
        <v/>
      </c>
      <c r="F14" s="15" t="s">
        <v>30</v>
      </c>
      <c r="G14" s="14" t="str">
        <f>IF(ISERROR(SUM('C2'!K14)),"",SUM('C2'!K14))</f>
        <v/>
      </c>
      <c r="H14" s="15" t="s">
        <v>30</v>
      </c>
      <c r="I14" s="14" t="str">
        <f>IF(ISERROR(SUM('C3'!K14)),"",SUM('C3'!K14))</f>
        <v/>
      </c>
      <c r="J14" s="15" t="s">
        <v>30</v>
      </c>
      <c r="K14" s="14" t="str">
        <f>IF(ISERROR(SUM('C4'!K14)),"",SUM('C4'!K14))</f>
        <v/>
      </c>
      <c r="L14" s="15" t="s">
        <v>30</v>
      </c>
      <c r="M14" s="14" t="str">
        <f>IF(ISERROR(SUM('C5'!K14)),"",SUM('C5'!K14))</f>
        <v/>
      </c>
      <c r="N14" s="15" t="s">
        <v>30</v>
      </c>
      <c r="O14" s="14" t="str">
        <f>IF(ISERROR(SUM('C6'!K14)),"",SUM('C6'!K14))</f>
        <v/>
      </c>
      <c r="P14" s="15" t="s">
        <v>30</v>
      </c>
      <c r="Q14" s="14" t="str">
        <f>IF(ISERROR(SUM('C7'!K14)),"",SUM('C7'!K14))</f>
        <v/>
      </c>
      <c r="R14" s="15" t="s">
        <v>30</v>
      </c>
      <c r="S14" s="14" t="str">
        <f>IF(ISERROR(SUM('C8'!K14)),"",SUM('C8'!K14))</f>
        <v/>
      </c>
      <c r="T14" s="15" t="s">
        <v>30</v>
      </c>
      <c r="U14" s="14" t="str">
        <f>IF(ISERROR(SUM('C9'!K14)),"",SUM('C9'!K14))</f>
        <v/>
      </c>
      <c r="V14" s="15" t="s">
        <v>30</v>
      </c>
      <c r="W14" s="14" t="str">
        <f>IF(ISERROR(SUM('C10'!K14)),"",SUM('C10'!K14))</f>
        <v/>
      </c>
      <c r="X14" s="15" t="s">
        <v>30</v>
      </c>
      <c r="Y14" s="14" t="str">
        <f>IF(ISERROR(SUM('C11'!K14)),"",SUM('C11'!K14))</f>
        <v/>
      </c>
      <c r="Z14" s="15" t="s">
        <v>30</v>
      </c>
      <c r="AA14" s="14" t="str">
        <f>IF(ISERROR(SUM('C12'!K14)),"",SUM('C12'!K14))</f>
        <v/>
      </c>
      <c r="AB14" s="15" t="s">
        <v>30</v>
      </c>
      <c r="AC14" s="14" t="str">
        <f>IF(ISERROR(SUM('C13'!K14)),"",SUM('C13'!K14))</f>
        <v/>
      </c>
      <c r="AD14" s="15" t="s">
        <v>30</v>
      </c>
      <c r="AE14" s="14" t="str">
        <f>IF(ISERROR(SUM('C14'!K14)),"",SUM('C14'!K14))</f>
        <v/>
      </c>
      <c r="AF14" s="15" t="s">
        <v>30</v>
      </c>
      <c r="AG14" s="14" t="str">
        <f>IF(ISERROR(SUM('C15'!K14)),"",SUM('C15'!K14))</f>
        <v/>
      </c>
      <c r="AH14" s="15" t="s">
        <v>30</v>
      </c>
      <c r="AI14" s="42"/>
      <c r="AJ14" s="160"/>
      <c r="AK14" s="18"/>
      <c r="AL14" s="16">
        <f>IF(E14&lt;50,MATIÈRES!N$6,0)+IF(G14&lt;50,MATIÈRES!N$7,0)+IF(I14&lt;50,MATIÈRES!N$8,0)+IF(K14&lt;50,MATIÈRES!N$9,0)+IF(M14&lt;50,MATIÈRES!N$10,0)+IF(O14&lt;50,MATIÈRES!N$11,0)+IF(Q14&lt;50,MATIÈRES!N$12,0)+IF(S14&lt;50,MATIÈRES!N$13,0)+IF(U14&lt;50,MATIÈRES!N$14,0)+IF(W14&lt;50,MATIÈRES!N$15,0)+IF(Y14&lt;50,MATIÈRES!N$16,0)+IF(AA14&lt;50,MATIÈRES!N$17,0)+IF(AC14&lt;50,MATIÈRES!N$18,0)+IF(AE14&lt;50,MATIÈRES!N$19,0)+IF(AG14&lt;50,MATIÈRES!N$20,0)</f>
        <v>0</v>
      </c>
      <c r="AM14" s="8" t="s">
        <v>32</v>
      </c>
      <c r="AN14" s="173"/>
      <c r="AO14" s="104"/>
      <c r="AP14" s="104"/>
      <c r="AQ14" s="104"/>
      <c r="AR14" s="104"/>
      <c r="AS14" s="104"/>
      <c r="AT14" s="104"/>
      <c r="AU14" s="104"/>
      <c r="AV14" s="104"/>
      <c r="AW14" s="104"/>
      <c r="AX14" s="104"/>
      <c r="AY14" s="104"/>
      <c r="AZ14" s="104"/>
      <c r="BA14" s="104"/>
      <c r="BB14" s="171">
        <f t="shared" si="0"/>
        <v>0</v>
      </c>
      <c r="BC14" s="172"/>
      <c r="BD14" s="104"/>
      <c r="BE14" s="104"/>
      <c r="BF14" s="104"/>
      <c r="BG14" s="104"/>
      <c r="BH14" s="104"/>
      <c r="BI14" s="104"/>
      <c r="BJ14" s="104"/>
      <c r="BK14" s="104"/>
      <c r="BL14" s="104"/>
      <c r="BM14" s="104"/>
      <c r="BN14" s="104"/>
      <c r="BO14" s="104"/>
      <c r="BP14" s="104"/>
      <c r="BQ14" s="104"/>
    </row>
    <row r="15" spans="1:73">
      <c r="A15" s="104"/>
      <c r="B15" s="31">
        <v>11</v>
      </c>
      <c r="C15" s="10">
        <f>Élèves!C14</f>
        <v>0</v>
      </c>
      <c r="D15" s="10">
        <f>Élèves!D14</f>
        <v>0</v>
      </c>
      <c r="E15" s="14" t="str">
        <f>IF(ISERROR(SUM('C1'!K15)),"",SUM('C1'!K15))</f>
        <v/>
      </c>
      <c r="F15" s="15" t="s">
        <v>30</v>
      </c>
      <c r="G15" s="14" t="str">
        <f>IF(ISERROR(SUM('C2'!K15)),"",SUM('C2'!K15))</f>
        <v/>
      </c>
      <c r="H15" s="15" t="s">
        <v>30</v>
      </c>
      <c r="I15" s="14" t="str">
        <f>IF(ISERROR(SUM('C3'!K15)),"",SUM('C3'!K15))</f>
        <v/>
      </c>
      <c r="J15" s="15" t="s">
        <v>30</v>
      </c>
      <c r="K15" s="14" t="str">
        <f>IF(ISERROR(SUM('C4'!K15)),"",SUM('C4'!K15))</f>
        <v/>
      </c>
      <c r="L15" s="15" t="s">
        <v>30</v>
      </c>
      <c r="M15" s="14" t="str">
        <f>IF(ISERROR(SUM('C5'!K15)),"",SUM('C5'!K15))</f>
        <v/>
      </c>
      <c r="N15" s="15" t="s">
        <v>30</v>
      </c>
      <c r="O15" s="14" t="str">
        <f>IF(ISERROR(SUM('C6'!K15)),"",SUM('C6'!K15))</f>
        <v/>
      </c>
      <c r="P15" s="15" t="s">
        <v>30</v>
      </c>
      <c r="Q15" s="14" t="str">
        <f>IF(ISERROR(SUM('C7'!K15)),"",SUM('C7'!K15))</f>
        <v/>
      </c>
      <c r="R15" s="15" t="s">
        <v>30</v>
      </c>
      <c r="S15" s="14" t="str">
        <f>IF(ISERROR(SUM('C8'!K15)),"",SUM('C8'!K15))</f>
        <v/>
      </c>
      <c r="T15" s="15" t="s">
        <v>30</v>
      </c>
      <c r="U15" s="14" t="str">
        <f>IF(ISERROR(SUM('C9'!K15)),"",SUM('C9'!K15))</f>
        <v/>
      </c>
      <c r="V15" s="15" t="s">
        <v>30</v>
      </c>
      <c r="W15" s="14" t="str">
        <f>IF(ISERROR(SUM('C10'!K15)),"",SUM('C10'!K15))</f>
        <v/>
      </c>
      <c r="X15" s="15" t="s">
        <v>30</v>
      </c>
      <c r="Y15" s="14" t="str">
        <f>IF(ISERROR(SUM('C11'!K15)),"",SUM('C11'!K15))</f>
        <v/>
      </c>
      <c r="Z15" s="15" t="s">
        <v>30</v>
      </c>
      <c r="AA15" s="14" t="str">
        <f>IF(ISERROR(SUM('C12'!K15)),"",SUM('C12'!K15))</f>
        <v/>
      </c>
      <c r="AB15" s="15" t="s">
        <v>30</v>
      </c>
      <c r="AC15" s="14" t="str">
        <f>IF(ISERROR(SUM('C13'!K15)),"",SUM('C13'!K15))</f>
        <v/>
      </c>
      <c r="AD15" s="15" t="s">
        <v>30</v>
      </c>
      <c r="AE15" s="14" t="str">
        <f>IF(ISERROR(SUM('C14'!K15)),"",SUM('C14'!K15))</f>
        <v/>
      </c>
      <c r="AF15" s="15" t="s">
        <v>30</v>
      </c>
      <c r="AG15" s="14" t="str">
        <f>IF(ISERROR(SUM('C15'!K15)),"",SUM('C15'!K15))</f>
        <v/>
      </c>
      <c r="AH15" s="15" t="s">
        <v>30</v>
      </c>
      <c r="AI15" s="42"/>
      <c r="AJ15" s="160"/>
      <c r="AK15" s="18"/>
      <c r="AL15" s="16">
        <f>IF(E15&lt;50,MATIÈRES!N$6,0)+IF(G15&lt;50,MATIÈRES!N$7,0)+IF(I15&lt;50,MATIÈRES!N$8,0)+IF(K15&lt;50,MATIÈRES!N$9,0)+IF(M15&lt;50,MATIÈRES!N$10,0)+IF(O15&lt;50,MATIÈRES!N$11,0)+IF(Q15&lt;50,MATIÈRES!N$12,0)+IF(S15&lt;50,MATIÈRES!N$13,0)+IF(U15&lt;50,MATIÈRES!N$14,0)+IF(W15&lt;50,MATIÈRES!N$15,0)+IF(Y15&lt;50,MATIÈRES!N$16,0)+IF(AA15&lt;50,MATIÈRES!N$17,0)+IF(AC15&lt;50,MATIÈRES!N$18,0)+IF(AE15&lt;50,MATIÈRES!N$19,0)+IF(AG15&lt;50,MATIÈRES!N$20,0)</f>
        <v>0</v>
      </c>
      <c r="AM15" s="8" t="s">
        <v>32</v>
      </c>
      <c r="AN15" s="173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71">
        <f t="shared" si="0"/>
        <v>0</v>
      </c>
      <c r="BC15" s="172"/>
      <c r="BD15" s="104"/>
      <c r="BE15" s="104"/>
      <c r="BF15" s="104"/>
      <c r="BG15" s="104"/>
      <c r="BH15" s="104"/>
      <c r="BI15" s="104"/>
      <c r="BJ15" s="104"/>
      <c r="BK15" s="104"/>
      <c r="BL15" s="104"/>
      <c r="BM15" s="104"/>
      <c r="BN15" s="104"/>
      <c r="BO15" s="104"/>
      <c r="BP15" s="104"/>
      <c r="BQ15" s="104"/>
    </row>
    <row r="16" spans="1:73">
      <c r="A16" s="104"/>
      <c r="B16" s="31">
        <v>12</v>
      </c>
      <c r="C16" s="10">
        <f>Élèves!C15</f>
        <v>0</v>
      </c>
      <c r="D16" s="10">
        <f>Élèves!D15</f>
        <v>0</v>
      </c>
      <c r="E16" s="14" t="str">
        <f>IF(ISERROR(SUM('C1'!K16)),"",SUM('C1'!K16))</f>
        <v/>
      </c>
      <c r="F16" s="15" t="s">
        <v>30</v>
      </c>
      <c r="G16" s="14" t="str">
        <f>IF(ISERROR(SUM('C2'!K16)),"",SUM('C2'!K16))</f>
        <v/>
      </c>
      <c r="H16" s="15" t="s">
        <v>30</v>
      </c>
      <c r="I16" s="14" t="str">
        <f>IF(ISERROR(SUM('C3'!K16)),"",SUM('C3'!K16))</f>
        <v/>
      </c>
      <c r="J16" s="15" t="s">
        <v>30</v>
      </c>
      <c r="K16" s="14" t="str">
        <f>IF(ISERROR(SUM('C4'!K16)),"",SUM('C4'!K16))</f>
        <v/>
      </c>
      <c r="L16" s="15" t="s">
        <v>30</v>
      </c>
      <c r="M16" s="14" t="str">
        <f>IF(ISERROR(SUM('C5'!K16)),"",SUM('C5'!K16))</f>
        <v/>
      </c>
      <c r="N16" s="15" t="s">
        <v>30</v>
      </c>
      <c r="O16" s="14" t="str">
        <f>IF(ISERROR(SUM('C6'!K16)),"",SUM('C6'!K16))</f>
        <v/>
      </c>
      <c r="P16" s="15" t="s">
        <v>30</v>
      </c>
      <c r="Q16" s="14" t="str">
        <f>IF(ISERROR(SUM('C7'!K16)),"",SUM('C7'!K16))</f>
        <v/>
      </c>
      <c r="R16" s="15" t="s">
        <v>30</v>
      </c>
      <c r="S16" s="14" t="str">
        <f>IF(ISERROR(SUM('C8'!K16)),"",SUM('C8'!K16))</f>
        <v/>
      </c>
      <c r="T16" s="15" t="s">
        <v>30</v>
      </c>
      <c r="U16" s="14" t="str">
        <f>IF(ISERROR(SUM('C9'!K16)),"",SUM('C9'!K16))</f>
        <v/>
      </c>
      <c r="V16" s="15" t="s">
        <v>30</v>
      </c>
      <c r="W16" s="14" t="str">
        <f>IF(ISERROR(SUM('C10'!K16)),"",SUM('C10'!K16))</f>
        <v/>
      </c>
      <c r="X16" s="15" t="s">
        <v>30</v>
      </c>
      <c r="Y16" s="14" t="str">
        <f>IF(ISERROR(SUM('C11'!K16)),"",SUM('C11'!K16))</f>
        <v/>
      </c>
      <c r="Z16" s="15" t="s">
        <v>30</v>
      </c>
      <c r="AA16" s="14" t="str">
        <f>IF(ISERROR(SUM('C12'!K16)),"",SUM('C12'!K16))</f>
        <v/>
      </c>
      <c r="AB16" s="15" t="s">
        <v>30</v>
      </c>
      <c r="AC16" s="14" t="str">
        <f>IF(ISERROR(SUM('C13'!K16)),"",SUM('C13'!K16))</f>
        <v/>
      </c>
      <c r="AD16" s="15" t="s">
        <v>30</v>
      </c>
      <c r="AE16" s="14" t="str">
        <f>IF(ISERROR(SUM('C14'!K16)),"",SUM('C14'!K16))</f>
        <v/>
      </c>
      <c r="AF16" s="15" t="s">
        <v>30</v>
      </c>
      <c r="AG16" s="14" t="str">
        <f>IF(ISERROR(SUM('C15'!K16)),"",SUM('C15'!K16))</f>
        <v/>
      </c>
      <c r="AH16" s="15" t="s">
        <v>30</v>
      </c>
      <c r="AI16" s="42"/>
      <c r="AJ16" s="160"/>
      <c r="AK16" s="18"/>
      <c r="AL16" s="16">
        <f>IF(E16&lt;50,MATIÈRES!N$6,0)+IF(G16&lt;50,MATIÈRES!N$7,0)+IF(I16&lt;50,MATIÈRES!N$8,0)+IF(K16&lt;50,MATIÈRES!N$9,0)+IF(M16&lt;50,MATIÈRES!N$10,0)+IF(O16&lt;50,MATIÈRES!N$11,0)+IF(Q16&lt;50,MATIÈRES!N$12,0)+IF(S16&lt;50,MATIÈRES!N$13,0)+IF(U16&lt;50,MATIÈRES!N$14,0)+IF(W16&lt;50,MATIÈRES!N$15,0)+IF(Y16&lt;50,MATIÈRES!N$16,0)+IF(AA16&lt;50,MATIÈRES!N$17,0)+IF(AC16&lt;50,MATIÈRES!N$18,0)+IF(AE16&lt;50,MATIÈRES!N$19,0)+IF(AG16&lt;50,MATIÈRES!N$20,0)</f>
        <v>0</v>
      </c>
      <c r="AM16" s="8" t="s">
        <v>32</v>
      </c>
      <c r="AN16" s="173"/>
      <c r="AO16" s="104"/>
      <c r="AP16" s="104"/>
      <c r="AQ16" s="104"/>
      <c r="AR16" s="104"/>
      <c r="AS16" s="104"/>
      <c r="AT16" s="104"/>
      <c r="AU16" s="104"/>
      <c r="AV16" s="104"/>
      <c r="AW16" s="104"/>
      <c r="AX16" s="104"/>
      <c r="AY16" s="104"/>
      <c r="AZ16" s="104"/>
      <c r="BA16" s="104"/>
      <c r="BB16" s="171">
        <f t="shared" si="0"/>
        <v>0</v>
      </c>
      <c r="BC16" s="172"/>
      <c r="BD16" s="104"/>
      <c r="BE16" s="104"/>
      <c r="BF16" s="104"/>
      <c r="BG16" s="104"/>
      <c r="BH16" s="104"/>
      <c r="BI16" s="104"/>
      <c r="BJ16" s="104"/>
      <c r="BK16" s="104"/>
      <c r="BL16" s="104"/>
      <c r="BM16" s="104"/>
      <c r="BN16" s="104"/>
      <c r="BO16" s="104"/>
      <c r="BP16" s="104"/>
      <c r="BQ16" s="104"/>
    </row>
    <row r="17" spans="1:69">
      <c r="A17" s="104"/>
      <c r="B17" s="31">
        <v>13</v>
      </c>
      <c r="C17" s="10">
        <f>Élèves!C16</f>
        <v>0</v>
      </c>
      <c r="D17" s="10">
        <f>Élèves!D16</f>
        <v>0</v>
      </c>
      <c r="E17" s="14" t="str">
        <f>IF(ISERROR(SUM('C1'!K17)),"",SUM('C1'!K17))</f>
        <v/>
      </c>
      <c r="F17" s="15" t="s">
        <v>30</v>
      </c>
      <c r="G17" s="14" t="str">
        <f>IF(ISERROR(SUM('C2'!K17)),"",SUM('C2'!K17))</f>
        <v/>
      </c>
      <c r="H17" s="15" t="s">
        <v>30</v>
      </c>
      <c r="I17" s="14" t="str">
        <f>IF(ISERROR(SUM('C3'!K17)),"",SUM('C3'!K17))</f>
        <v/>
      </c>
      <c r="J17" s="15" t="s">
        <v>30</v>
      </c>
      <c r="K17" s="14" t="str">
        <f>IF(ISERROR(SUM('C4'!K17)),"",SUM('C4'!K17))</f>
        <v/>
      </c>
      <c r="L17" s="15" t="s">
        <v>30</v>
      </c>
      <c r="M17" s="14" t="str">
        <f>IF(ISERROR(SUM('C5'!K17)),"",SUM('C5'!K17))</f>
        <v/>
      </c>
      <c r="N17" s="15" t="s">
        <v>30</v>
      </c>
      <c r="O17" s="14" t="str">
        <f>IF(ISERROR(SUM('C6'!K17)),"",SUM('C6'!K17))</f>
        <v/>
      </c>
      <c r="P17" s="15" t="s">
        <v>30</v>
      </c>
      <c r="Q17" s="14" t="str">
        <f>IF(ISERROR(SUM('C7'!K17)),"",SUM('C7'!K17))</f>
        <v/>
      </c>
      <c r="R17" s="15" t="s">
        <v>30</v>
      </c>
      <c r="S17" s="14" t="str">
        <f>IF(ISERROR(SUM('C8'!K17)),"",SUM('C8'!K17))</f>
        <v/>
      </c>
      <c r="T17" s="15" t="s">
        <v>30</v>
      </c>
      <c r="U17" s="14" t="str">
        <f>IF(ISERROR(SUM('C9'!K17)),"",SUM('C9'!K17))</f>
        <v/>
      </c>
      <c r="V17" s="15" t="s">
        <v>30</v>
      </c>
      <c r="W17" s="14" t="str">
        <f>IF(ISERROR(SUM('C10'!K17)),"",SUM('C10'!K17))</f>
        <v/>
      </c>
      <c r="X17" s="15" t="s">
        <v>30</v>
      </c>
      <c r="Y17" s="14" t="str">
        <f>IF(ISERROR(SUM('C11'!K17)),"",SUM('C11'!K17))</f>
        <v/>
      </c>
      <c r="Z17" s="15" t="s">
        <v>30</v>
      </c>
      <c r="AA17" s="14" t="str">
        <f>IF(ISERROR(SUM('C12'!K17)),"",SUM('C12'!K17))</f>
        <v/>
      </c>
      <c r="AB17" s="15" t="s">
        <v>30</v>
      </c>
      <c r="AC17" s="14" t="str">
        <f>IF(ISERROR(SUM('C13'!K17)),"",SUM('C13'!K17))</f>
        <v/>
      </c>
      <c r="AD17" s="15" t="s">
        <v>30</v>
      </c>
      <c r="AE17" s="14" t="str">
        <f>IF(ISERROR(SUM('C14'!K17)),"",SUM('C14'!K17))</f>
        <v/>
      </c>
      <c r="AF17" s="15" t="s">
        <v>30</v>
      </c>
      <c r="AG17" s="14" t="str">
        <f>IF(ISERROR(SUM('C15'!K17)),"",SUM('C15'!K17))</f>
        <v/>
      </c>
      <c r="AH17" s="15" t="s">
        <v>30</v>
      </c>
      <c r="AI17" s="42"/>
      <c r="AJ17" s="160"/>
      <c r="AK17" s="18"/>
      <c r="AL17" s="16">
        <f>IF(E17&lt;50,MATIÈRES!N$6,0)+IF(G17&lt;50,MATIÈRES!N$7,0)+IF(I17&lt;50,MATIÈRES!N$8,0)+IF(K17&lt;50,MATIÈRES!N$9,0)+IF(M17&lt;50,MATIÈRES!N$10,0)+IF(O17&lt;50,MATIÈRES!N$11,0)+IF(Q17&lt;50,MATIÈRES!N$12,0)+IF(S17&lt;50,MATIÈRES!N$13,0)+IF(U17&lt;50,MATIÈRES!N$14,0)+IF(W17&lt;50,MATIÈRES!N$15,0)+IF(Y17&lt;50,MATIÈRES!N$16,0)+IF(AA17&lt;50,MATIÈRES!N$17,0)+IF(AC17&lt;50,MATIÈRES!N$18,0)+IF(AE17&lt;50,MATIÈRES!N$19,0)+IF(AG17&lt;50,MATIÈRES!N$20,0)</f>
        <v>0</v>
      </c>
      <c r="AM17" s="8" t="s">
        <v>32</v>
      </c>
      <c r="AN17" s="173"/>
      <c r="AO17" s="104"/>
      <c r="AP17" s="104"/>
      <c r="AQ17" s="104"/>
      <c r="AR17" s="104"/>
      <c r="AS17" s="104"/>
      <c r="AT17" s="104"/>
      <c r="AU17" s="104"/>
      <c r="AV17" s="104"/>
      <c r="AW17" s="104"/>
      <c r="AX17" s="104"/>
      <c r="AY17" s="104"/>
      <c r="AZ17" s="104"/>
      <c r="BA17" s="104"/>
      <c r="BB17" s="171">
        <f t="shared" si="0"/>
        <v>0</v>
      </c>
      <c r="BC17" s="172"/>
      <c r="BD17" s="104"/>
      <c r="BE17" s="104"/>
      <c r="BF17" s="104"/>
      <c r="BG17" s="104"/>
      <c r="BH17" s="104"/>
      <c r="BI17" s="104"/>
      <c r="BJ17" s="104"/>
      <c r="BK17" s="104"/>
      <c r="BL17" s="104"/>
      <c r="BM17" s="104"/>
      <c r="BN17" s="104"/>
      <c r="BO17" s="104"/>
      <c r="BP17" s="104"/>
      <c r="BQ17" s="104"/>
    </row>
    <row r="18" spans="1:69">
      <c r="A18" s="104"/>
      <c r="B18" s="31">
        <v>14</v>
      </c>
      <c r="C18" s="10">
        <f>Élèves!C17</f>
        <v>0</v>
      </c>
      <c r="D18" s="10">
        <f>Élèves!D17</f>
        <v>0</v>
      </c>
      <c r="E18" s="14" t="str">
        <f>IF(ISERROR(SUM('C1'!K18)),"",SUM('C1'!K18))</f>
        <v/>
      </c>
      <c r="F18" s="15" t="s">
        <v>30</v>
      </c>
      <c r="G18" s="14" t="str">
        <f>IF(ISERROR(SUM('C2'!K18)),"",SUM('C2'!K18))</f>
        <v/>
      </c>
      <c r="H18" s="15" t="s">
        <v>30</v>
      </c>
      <c r="I18" s="14" t="str">
        <f>IF(ISERROR(SUM('C3'!K18)),"",SUM('C3'!K18))</f>
        <v/>
      </c>
      <c r="J18" s="15" t="s">
        <v>30</v>
      </c>
      <c r="K18" s="14" t="str">
        <f>IF(ISERROR(SUM('C4'!K18)),"",SUM('C4'!K18))</f>
        <v/>
      </c>
      <c r="L18" s="15" t="s">
        <v>30</v>
      </c>
      <c r="M18" s="14" t="str">
        <f>IF(ISERROR(SUM('C5'!K18)),"",SUM('C5'!K18))</f>
        <v/>
      </c>
      <c r="N18" s="15" t="s">
        <v>30</v>
      </c>
      <c r="O18" s="14" t="str">
        <f>IF(ISERROR(SUM('C6'!K18)),"",SUM('C6'!K18))</f>
        <v/>
      </c>
      <c r="P18" s="15" t="s">
        <v>30</v>
      </c>
      <c r="Q18" s="14" t="str">
        <f>IF(ISERROR(SUM('C7'!K18)),"",SUM('C7'!K18))</f>
        <v/>
      </c>
      <c r="R18" s="15" t="s">
        <v>30</v>
      </c>
      <c r="S18" s="14" t="str">
        <f>IF(ISERROR(SUM('C8'!K18)),"",SUM('C8'!K18))</f>
        <v/>
      </c>
      <c r="T18" s="15" t="s">
        <v>30</v>
      </c>
      <c r="U18" s="14" t="str">
        <f>IF(ISERROR(SUM('C9'!K18)),"",SUM('C9'!K18))</f>
        <v/>
      </c>
      <c r="V18" s="15" t="s">
        <v>30</v>
      </c>
      <c r="W18" s="14" t="str">
        <f>IF(ISERROR(SUM('C10'!K18)),"",SUM('C10'!K18))</f>
        <v/>
      </c>
      <c r="X18" s="15" t="s">
        <v>30</v>
      </c>
      <c r="Y18" s="14" t="str">
        <f>IF(ISERROR(SUM('C11'!K18)),"",SUM('C11'!K18))</f>
        <v/>
      </c>
      <c r="Z18" s="15" t="s">
        <v>30</v>
      </c>
      <c r="AA18" s="14" t="str">
        <f>IF(ISERROR(SUM('C12'!K18)),"",SUM('C12'!K18))</f>
        <v/>
      </c>
      <c r="AB18" s="15" t="s">
        <v>30</v>
      </c>
      <c r="AC18" s="14" t="str">
        <f>IF(ISERROR(SUM('C13'!K18)),"",SUM('C13'!K18))</f>
        <v/>
      </c>
      <c r="AD18" s="15" t="s">
        <v>30</v>
      </c>
      <c r="AE18" s="14" t="str">
        <f>IF(ISERROR(SUM('C14'!K18)),"",SUM('C14'!K18))</f>
        <v/>
      </c>
      <c r="AF18" s="15" t="s">
        <v>30</v>
      </c>
      <c r="AG18" s="14" t="str">
        <f>IF(ISERROR(SUM('C15'!K18)),"",SUM('C15'!K18))</f>
        <v/>
      </c>
      <c r="AH18" s="15" t="s">
        <v>30</v>
      </c>
      <c r="AI18" s="42"/>
      <c r="AJ18" s="160"/>
      <c r="AK18" s="18"/>
      <c r="AL18" s="16">
        <f>IF(E18&lt;50,MATIÈRES!N$6,0)+IF(G18&lt;50,MATIÈRES!N$7,0)+IF(I18&lt;50,MATIÈRES!N$8,0)+IF(K18&lt;50,MATIÈRES!N$9,0)+IF(M18&lt;50,MATIÈRES!N$10,0)+IF(O18&lt;50,MATIÈRES!N$11,0)+IF(Q18&lt;50,MATIÈRES!N$12,0)+IF(S18&lt;50,MATIÈRES!N$13,0)+IF(U18&lt;50,MATIÈRES!N$14,0)+IF(W18&lt;50,MATIÈRES!N$15,0)+IF(Y18&lt;50,MATIÈRES!N$16,0)+IF(AA18&lt;50,MATIÈRES!N$17,0)+IF(AC18&lt;50,MATIÈRES!N$18,0)+IF(AE18&lt;50,MATIÈRES!N$19,0)+IF(AG18&lt;50,MATIÈRES!N$20,0)</f>
        <v>0</v>
      </c>
      <c r="AM18" s="8" t="s">
        <v>32</v>
      </c>
      <c r="AN18" s="173"/>
      <c r="AO18" s="104"/>
      <c r="AP18" s="104"/>
      <c r="AQ18" s="104"/>
      <c r="AR18" s="104"/>
      <c r="AS18" s="104"/>
      <c r="AT18" s="104"/>
      <c r="AU18" s="104"/>
      <c r="AV18" s="104"/>
      <c r="AW18" s="104"/>
      <c r="AX18" s="104"/>
      <c r="AY18" s="104"/>
      <c r="AZ18" s="104"/>
      <c r="BA18" s="104"/>
      <c r="BB18" s="171">
        <f t="shared" si="0"/>
        <v>0</v>
      </c>
      <c r="BC18" s="172"/>
      <c r="BD18" s="104"/>
      <c r="BE18" s="104"/>
      <c r="BF18" s="104"/>
      <c r="BG18" s="104"/>
      <c r="BH18" s="104"/>
      <c r="BI18" s="104"/>
      <c r="BJ18" s="104"/>
      <c r="BK18" s="104"/>
      <c r="BL18" s="104"/>
      <c r="BM18" s="104"/>
      <c r="BN18" s="104"/>
      <c r="BO18" s="104"/>
      <c r="BP18" s="104"/>
      <c r="BQ18" s="104"/>
    </row>
    <row r="19" spans="1:69">
      <c r="A19" s="104"/>
      <c r="B19" s="31">
        <v>15</v>
      </c>
      <c r="C19" s="10">
        <f>Élèves!C18</f>
        <v>0</v>
      </c>
      <c r="D19" s="10">
        <f>Élèves!D18</f>
        <v>0</v>
      </c>
      <c r="E19" s="14" t="str">
        <f>IF(ISERROR(SUM('C1'!K19)),"",SUM('C1'!K19))</f>
        <v/>
      </c>
      <c r="F19" s="15" t="s">
        <v>30</v>
      </c>
      <c r="G19" s="14" t="str">
        <f>IF(ISERROR(SUM('C2'!K19)),"",SUM('C2'!K19))</f>
        <v/>
      </c>
      <c r="H19" s="15" t="s">
        <v>30</v>
      </c>
      <c r="I19" s="14" t="str">
        <f>IF(ISERROR(SUM('C3'!K19)),"",SUM('C3'!K19))</f>
        <v/>
      </c>
      <c r="J19" s="15" t="s">
        <v>30</v>
      </c>
      <c r="K19" s="14" t="str">
        <f>IF(ISERROR(SUM('C4'!K19)),"",SUM('C4'!K19))</f>
        <v/>
      </c>
      <c r="L19" s="15" t="s">
        <v>30</v>
      </c>
      <c r="M19" s="14" t="str">
        <f>IF(ISERROR(SUM('C5'!K19)),"",SUM('C5'!K19))</f>
        <v/>
      </c>
      <c r="N19" s="15" t="s">
        <v>30</v>
      </c>
      <c r="O19" s="14" t="str">
        <f>IF(ISERROR(SUM('C6'!K19)),"",SUM('C6'!K19))</f>
        <v/>
      </c>
      <c r="P19" s="15" t="s">
        <v>30</v>
      </c>
      <c r="Q19" s="14" t="str">
        <f>IF(ISERROR(SUM('C7'!K19)),"",SUM('C7'!K19))</f>
        <v/>
      </c>
      <c r="R19" s="15" t="s">
        <v>30</v>
      </c>
      <c r="S19" s="14" t="str">
        <f>IF(ISERROR(SUM('C8'!K19)),"",SUM('C8'!K19))</f>
        <v/>
      </c>
      <c r="T19" s="15" t="s">
        <v>30</v>
      </c>
      <c r="U19" s="14" t="str">
        <f>IF(ISERROR(SUM('C9'!K19)),"",SUM('C9'!K19))</f>
        <v/>
      </c>
      <c r="V19" s="15" t="s">
        <v>30</v>
      </c>
      <c r="W19" s="14" t="str">
        <f>IF(ISERROR(SUM('C10'!K19)),"",SUM('C10'!K19))</f>
        <v/>
      </c>
      <c r="X19" s="15" t="s">
        <v>30</v>
      </c>
      <c r="Y19" s="14" t="str">
        <f>IF(ISERROR(SUM('C11'!K19)),"",SUM('C11'!K19))</f>
        <v/>
      </c>
      <c r="Z19" s="15" t="s">
        <v>30</v>
      </c>
      <c r="AA19" s="14" t="str">
        <f>IF(ISERROR(SUM('C12'!K19)),"",SUM('C12'!K19))</f>
        <v/>
      </c>
      <c r="AB19" s="15" t="s">
        <v>30</v>
      </c>
      <c r="AC19" s="14" t="str">
        <f>IF(ISERROR(SUM('C13'!K19)),"",SUM('C13'!K19))</f>
        <v/>
      </c>
      <c r="AD19" s="15" t="s">
        <v>30</v>
      </c>
      <c r="AE19" s="14" t="str">
        <f>IF(ISERROR(SUM('C14'!K19)),"",SUM('C14'!K19))</f>
        <v/>
      </c>
      <c r="AF19" s="15" t="s">
        <v>30</v>
      </c>
      <c r="AG19" s="14" t="str">
        <f>IF(ISERROR(SUM('C15'!K19)),"",SUM('C15'!K19))</f>
        <v/>
      </c>
      <c r="AH19" s="15" t="s">
        <v>30</v>
      </c>
      <c r="AI19" s="42"/>
      <c r="AJ19" s="160"/>
      <c r="AK19" s="18"/>
      <c r="AL19" s="16">
        <f>IF(E19&lt;50,MATIÈRES!N$6,0)+IF(G19&lt;50,MATIÈRES!N$7,0)+IF(I19&lt;50,MATIÈRES!N$8,0)+IF(K19&lt;50,MATIÈRES!N$9,0)+IF(M19&lt;50,MATIÈRES!N$10,0)+IF(O19&lt;50,MATIÈRES!N$11,0)+IF(Q19&lt;50,MATIÈRES!N$12,0)+IF(S19&lt;50,MATIÈRES!N$13,0)+IF(U19&lt;50,MATIÈRES!N$14,0)+IF(W19&lt;50,MATIÈRES!N$15,0)+IF(Y19&lt;50,MATIÈRES!N$16,0)+IF(AA19&lt;50,MATIÈRES!N$17,0)+IF(AC19&lt;50,MATIÈRES!N$18,0)+IF(AE19&lt;50,MATIÈRES!N$19,0)+IF(AG19&lt;50,MATIÈRES!N$20,0)</f>
        <v>0</v>
      </c>
      <c r="AM19" s="8" t="s">
        <v>32</v>
      </c>
      <c r="AN19" s="173"/>
      <c r="AO19" s="104"/>
      <c r="AP19" s="104"/>
      <c r="AQ19" s="104"/>
      <c r="AR19" s="104"/>
      <c r="AS19" s="104"/>
      <c r="AT19" s="104"/>
      <c r="AU19" s="104"/>
      <c r="AV19" s="104"/>
      <c r="AW19" s="104"/>
      <c r="AX19" s="104"/>
      <c r="AY19" s="104"/>
      <c r="AZ19" s="104"/>
      <c r="BA19" s="104"/>
      <c r="BB19" s="171">
        <f t="shared" si="0"/>
        <v>0</v>
      </c>
      <c r="BC19" s="172"/>
      <c r="BD19" s="104"/>
      <c r="BE19" s="104"/>
      <c r="BF19" s="104"/>
      <c r="BG19" s="104"/>
      <c r="BH19" s="104"/>
      <c r="BI19" s="104"/>
      <c r="BJ19" s="104"/>
      <c r="BK19" s="104"/>
      <c r="BL19" s="104"/>
      <c r="BM19" s="104"/>
      <c r="BN19" s="104"/>
      <c r="BO19" s="104"/>
      <c r="BP19" s="104"/>
      <c r="BQ19" s="104"/>
    </row>
    <row r="20" spans="1:69">
      <c r="A20" s="104"/>
      <c r="B20" s="31">
        <v>16</v>
      </c>
      <c r="C20" s="10">
        <f>Élèves!C19</f>
        <v>0</v>
      </c>
      <c r="D20" s="10">
        <f>Élèves!D19</f>
        <v>0</v>
      </c>
      <c r="E20" s="14" t="str">
        <f>IF(ISERROR(SUM('C1'!K20)),"",SUM('C1'!K20))</f>
        <v/>
      </c>
      <c r="F20" s="15" t="s">
        <v>30</v>
      </c>
      <c r="G20" s="14" t="str">
        <f>IF(ISERROR(SUM('C2'!K20)),"",SUM('C2'!K20))</f>
        <v/>
      </c>
      <c r="H20" s="15" t="s">
        <v>30</v>
      </c>
      <c r="I20" s="14" t="str">
        <f>IF(ISERROR(SUM('C3'!K20)),"",SUM('C3'!K20))</f>
        <v/>
      </c>
      <c r="J20" s="15" t="s">
        <v>30</v>
      </c>
      <c r="K20" s="14" t="str">
        <f>IF(ISERROR(SUM('C4'!K20)),"",SUM('C4'!K20))</f>
        <v/>
      </c>
      <c r="L20" s="15" t="s">
        <v>30</v>
      </c>
      <c r="M20" s="14" t="str">
        <f>IF(ISERROR(SUM('C5'!K20)),"",SUM('C5'!K20))</f>
        <v/>
      </c>
      <c r="N20" s="15" t="s">
        <v>30</v>
      </c>
      <c r="O20" s="14" t="str">
        <f>IF(ISERROR(SUM('C6'!K20)),"",SUM('C6'!K20))</f>
        <v/>
      </c>
      <c r="P20" s="15" t="s">
        <v>30</v>
      </c>
      <c r="Q20" s="14" t="str">
        <f>IF(ISERROR(SUM('C7'!K20)),"",SUM('C7'!K20))</f>
        <v/>
      </c>
      <c r="R20" s="15" t="s">
        <v>30</v>
      </c>
      <c r="S20" s="14" t="str">
        <f>IF(ISERROR(SUM('C8'!K20)),"",SUM('C8'!K20))</f>
        <v/>
      </c>
      <c r="T20" s="15" t="s">
        <v>30</v>
      </c>
      <c r="U20" s="14" t="str">
        <f>IF(ISERROR(SUM('C9'!K20)),"",SUM('C9'!K20))</f>
        <v/>
      </c>
      <c r="V20" s="15" t="s">
        <v>30</v>
      </c>
      <c r="W20" s="14" t="str">
        <f>IF(ISERROR(SUM('C10'!K20)),"",SUM('C10'!K20))</f>
        <v/>
      </c>
      <c r="X20" s="15" t="s">
        <v>30</v>
      </c>
      <c r="Y20" s="14" t="str">
        <f>IF(ISERROR(SUM('C11'!K20)),"",SUM('C11'!K20))</f>
        <v/>
      </c>
      <c r="Z20" s="15" t="s">
        <v>30</v>
      </c>
      <c r="AA20" s="14" t="str">
        <f>IF(ISERROR(SUM('C12'!K20)),"",SUM('C12'!K20))</f>
        <v/>
      </c>
      <c r="AB20" s="15" t="s">
        <v>30</v>
      </c>
      <c r="AC20" s="14" t="str">
        <f>IF(ISERROR(SUM('C13'!K20)),"",SUM('C13'!K20))</f>
        <v/>
      </c>
      <c r="AD20" s="15" t="s">
        <v>30</v>
      </c>
      <c r="AE20" s="14" t="str">
        <f>IF(ISERROR(SUM('C14'!K20)),"",SUM('C14'!K20))</f>
        <v/>
      </c>
      <c r="AF20" s="15" t="s">
        <v>30</v>
      </c>
      <c r="AG20" s="14" t="str">
        <f>IF(ISERROR(SUM('C15'!K20)),"",SUM('C15'!K20))</f>
        <v/>
      </c>
      <c r="AH20" s="15" t="s">
        <v>30</v>
      </c>
      <c r="AI20" s="42"/>
      <c r="AJ20" s="160"/>
      <c r="AK20" s="18"/>
      <c r="AL20" s="16">
        <f>IF(E20&lt;50,MATIÈRES!N$6,0)+IF(G20&lt;50,MATIÈRES!N$7,0)+IF(I20&lt;50,MATIÈRES!N$8,0)+IF(K20&lt;50,MATIÈRES!N$9,0)+IF(M20&lt;50,MATIÈRES!N$10,0)+IF(O20&lt;50,MATIÈRES!N$11,0)+IF(Q20&lt;50,MATIÈRES!N$12,0)+IF(S20&lt;50,MATIÈRES!N$13,0)+IF(U20&lt;50,MATIÈRES!N$14,0)+IF(W20&lt;50,MATIÈRES!N$15,0)+IF(Y20&lt;50,MATIÈRES!N$16,0)+IF(AA20&lt;50,MATIÈRES!N$17,0)+IF(AC20&lt;50,MATIÈRES!N$18,0)+IF(AE20&lt;50,MATIÈRES!N$19,0)+IF(AG20&lt;50,MATIÈRES!N$20,0)</f>
        <v>0</v>
      </c>
      <c r="AM20" s="8" t="s">
        <v>32</v>
      </c>
      <c r="AN20" s="173"/>
      <c r="AO20" s="104"/>
      <c r="AP20" s="104"/>
      <c r="AQ20" s="104"/>
      <c r="AR20" s="104"/>
      <c r="AS20" s="104"/>
      <c r="AT20" s="104"/>
      <c r="AU20" s="104"/>
      <c r="AV20" s="104"/>
      <c r="AW20" s="104"/>
      <c r="AX20" s="104"/>
      <c r="AY20" s="104"/>
      <c r="AZ20" s="104"/>
      <c r="BA20" s="104"/>
      <c r="BB20" s="171">
        <f t="shared" si="0"/>
        <v>0</v>
      </c>
      <c r="BC20" s="172"/>
      <c r="BD20" s="104"/>
      <c r="BE20" s="104"/>
      <c r="BF20" s="104"/>
      <c r="BG20" s="104"/>
      <c r="BH20" s="104"/>
      <c r="BI20" s="104"/>
      <c r="BJ20" s="104"/>
      <c r="BK20" s="104"/>
      <c r="BL20" s="104"/>
      <c r="BM20" s="104"/>
      <c r="BN20" s="104"/>
      <c r="BO20" s="104"/>
      <c r="BP20" s="104"/>
      <c r="BQ20" s="104"/>
    </row>
    <row r="21" spans="1:69">
      <c r="A21" s="104"/>
      <c r="B21" s="31">
        <v>17</v>
      </c>
      <c r="C21" s="10">
        <f>Élèves!C20</f>
        <v>0</v>
      </c>
      <c r="D21" s="10">
        <f>Élèves!D20</f>
        <v>0</v>
      </c>
      <c r="E21" s="14" t="str">
        <f>IF(ISERROR(SUM('C1'!K21)),"",SUM('C1'!K21))</f>
        <v/>
      </c>
      <c r="F21" s="15" t="s">
        <v>30</v>
      </c>
      <c r="G21" s="14" t="str">
        <f>IF(ISERROR(SUM('C2'!K21)),"",SUM('C2'!K21))</f>
        <v/>
      </c>
      <c r="H21" s="15" t="s">
        <v>30</v>
      </c>
      <c r="I21" s="14" t="str">
        <f>IF(ISERROR(SUM('C3'!K21)),"",SUM('C3'!K21))</f>
        <v/>
      </c>
      <c r="J21" s="15" t="s">
        <v>30</v>
      </c>
      <c r="K21" s="14" t="str">
        <f>IF(ISERROR(SUM('C4'!K21)),"",SUM('C4'!K21))</f>
        <v/>
      </c>
      <c r="L21" s="15" t="s">
        <v>30</v>
      </c>
      <c r="M21" s="14" t="str">
        <f>IF(ISERROR(SUM('C5'!K21)),"",SUM('C5'!K21))</f>
        <v/>
      </c>
      <c r="N21" s="15" t="s">
        <v>30</v>
      </c>
      <c r="O21" s="14" t="str">
        <f>IF(ISERROR(SUM('C6'!K21)),"",SUM('C6'!K21))</f>
        <v/>
      </c>
      <c r="P21" s="15" t="s">
        <v>30</v>
      </c>
      <c r="Q21" s="14" t="str">
        <f>IF(ISERROR(SUM('C7'!K21)),"",SUM('C7'!K21))</f>
        <v/>
      </c>
      <c r="R21" s="15" t="s">
        <v>30</v>
      </c>
      <c r="S21" s="14" t="str">
        <f>IF(ISERROR(SUM('C8'!K21)),"",SUM('C8'!K21))</f>
        <v/>
      </c>
      <c r="T21" s="15" t="s">
        <v>30</v>
      </c>
      <c r="U21" s="14" t="str">
        <f>IF(ISERROR(SUM('C9'!K21)),"",SUM('C9'!K21))</f>
        <v/>
      </c>
      <c r="V21" s="15" t="s">
        <v>30</v>
      </c>
      <c r="W21" s="14" t="str">
        <f>IF(ISERROR(SUM('C10'!K21)),"",SUM('C10'!K21))</f>
        <v/>
      </c>
      <c r="X21" s="15" t="s">
        <v>30</v>
      </c>
      <c r="Y21" s="14" t="str">
        <f>IF(ISERROR(SUM('C11'!K21)),"",SUM('C11'!K21))</f>
        <v/>
      </c>
      <c r="Z21" s="15" t="s">
        <v>30</v>
      </c>
      <c r="AA21" s="14" t="str">
        <f>IF(ISERROR(SUM('C12'!K21)),"",SUM('C12'!K21))</f>
        <v/>
      </c>
      <c r="AB21" s="15" t="s">
        <v>30</v>
      </c>
      <c r="AC21" s="14" t="str">
        <f>IF(ISERROR(SUM('C13'!K21)),"",SUM('C13'!K21))</f>
        <v/>
      </c>
      <c r="AD21" s="15" t="s">
        <v>30</v>
      </c>
      <c r="AE21" s="14" t="str">
        <f>IF(ISERROR(SUM('C14'!K21)),"",SUM('C14'!K21))</f>
        <v/>
      </c>
      <c r="AF21" s="15" t="s">
        <v>30</v>
      </c>
      <c r="AG21" s="14" t="str">
        <f>IF(ISERROR(SUM('C15'!K21)),"",SUM('C15'!K21))</f>
        <v/>
      </c>
      <c r="AH21" s="15" t="s">
        <v>30</v>
      </c>
      <c r="AI21" s="42"/>
      <c r="AJ21" s="160"/>
      <c r="AK21" s="18"/>
      <c r="AL21" s="16">
        <f>IF(E21&lt;50,MATIÈRES!N$6,0)+IF(G21&lt;50,MATIÈRES!N$7,0)+IF(I21&lt;50,MATIÈRES!N$8,0)+IF(K21&lt;50,MATIÈRES!N$9,0)+IF(M21&lt;50,MATIÈRES!N$10,0)+IF(O21&lt;50,MATIÈRES!N$11,0)+IF(Q21&lt;50,MATIÈRES!N$12,0)+IF(S21&lt;50,MATIÈRES!N$13,0)+IF(U21&lt;50,MATIÈRES!N$14,0)+IF(W21&lt;50,MATIÈRES!N$15,0)+IF(Y21&lt;50,MATIÈRES!N$16,0)+IF(AA21&lt;50,MATIÈRES!N$17,0)+IF(AC21&lt;50,MATIÈRES!N$18,0)+IF(AE21&lt;50,MATIÈRES!N$19,0)+IF(AG21&lt;50,MATIÈRES!N$20,0)</f>
        <v>0</v>
      </c>
      <c r="AM21" s="8" t="s">
        <v>32</v>
      </c>
      <c r="AN21" s="173"/>
      <c r="AO21" s="104"/>
      <c r="AP21" s="104"/>
      <c r="AQ21" s="104"/>
      <c r="AR21" s="104"/>
      <c r="AS21" s="104"/>
      <c r="AT21" s="104"/>
      <c r="AU21" s="104"/>
      <c r="AV21" s="104"/>
      <c r="AW21" s="104"/>
      <c r="AX21" s="104"/>
      <c r="AY21" s="104"/>
      <c r="AZ21" s="104"/>
      <c r="BA21" s="104"/>
      <c r="BB21" s="171">
        <f t="shared" si="0"/>
        <v>0</v>
      </c>
      <c r="BC21" s="172"/>
      <c r="BD21" s="104"/>
      <c r="BE21" s="104"/>
      <c r="BF21" s="104"/>
      <c r="BG21" s="104"/>
      <c r="BH21" s="104"/>
      <c r="BI21" s="104"/>
      <c r="BJ21" s="104"/>
      <c r="BK21" s="104"/>
      <c r="BL21" s="104"/>
      <c r="BM21" s="104"/>
      <c r="BN21" s="104"/>
      <c r="BO21" s="104"/>
      <c r="BP21" s="104"/>
      <c r="BQ21" s="104"/>
    </row>
    <row r="22" spans="1:69">
      <c r="A22" s="104"/>
      <c r="B22" s="31">
        <v>18</v>
      </c>
      <c r="C22" s="10">
        <f>Élèves!C21</f>
        <v>0</v>
      </c>
      <c r="D22" s="10">
        <f>Élèves!D21</f>
        <v>0</v>
      </c>
      <c r="E22" s="14" t="str">
        <f>IF(ISERROR(SUM('C1'!K22)),"",SUM('C1'!K22))</f>
        <v/>
      </c>
      <c r="F22" s="15" t="s">
        <v>30</v>
      </c>
      <c r="G22" s="14" t="str">
        <f>IF(ISERROR(SUM('C2'!K22)),"",SUM('C2'!K22))</f>
        <v/>
      </c>
      <c r="H22" s="15" t="s">
        <v>30</v>
      </c>
      <c r="I22" s="14" t="str">
        <f>IF(ISERROR(SUM('C3'!K22)),"",SUM('C3'!K22))</f>
        <v/>
      </c>
      <c r="J22" s="15" t="s">
        <v>30</v>
      </c>
      <c r="K22" s="14" t="str">
        <f>IF(ISERROR(SUM('C4'!K22)),"",SUM('C4'!K22))</f>
        <v/>
      </c>
      <c r="L22" s="15" t="s">
        <v>30</v>
      </c>
      <c r="M22" s="14" t="str">
        <f>IF(ISERROR(SUM('C5'!K22)),"",SUM('C5'!K22))</f>
        <v/>
      </c>
      <c r="N22" s="15" t="s">
        <v>30</v>
      </c>
      <c r="O22" s="14" t="str">
        <f>IF(ISERROR(SUM('C6'!K22)),"",SUM('C6'!K22))</f>
        <v/>
      </c>
      <c r="P22" s="15" t="s">
        <v>30</v>
      </c>
      <c r="Q22" s="14" t="str">
        <f>IF(ISERROR(SUM('C7'!K22)),"",SUM('C7'!K22))</f>
        <v/>
      </c>
      <c r="R22" s="15" t="s">
        <v>30</v>
      </c>
      <c r="S22" s="14" t="str">
        <f>IF(ISERROR(SUM('C8'!K22)),"",SUM('C8'!K22))</f>
        <v/>
      </c>
      <c r="T22" s="15" t="s">
        <v>30</v>
      </c>
      <c r="U22" s="14" t="str">
        <f>IF(ISERROR(SUM('C9'!K22)),"",SUM('C9'!K22))</f>
        <v/>
      </c>
      <c r="V22" s="15" t="s">
        <v>30</v>
      </c>
      <c r="W22" s="14" t="str">
        <f>IF(ISERROR(SUM('C10'!K22)),"",SUM('C10'!K22))</f>
        <v/>
      </c>
      <c r="X22" s="15" t="s">
        <v>30</v>
      </c>
      <c r="Y22" s="14" t="str">
        <f>IF(ISERROR(SUM('C11'!K22)),"",SUM('C11'!K22))</f>
        <v/>
      </c>
      <c r="Z22" s="15" t="s">
        <v>30</v>
      </c>
      <c r="AA22" s="14" t="str">
        <f>IF(ISERROR(SUM('C12'!K22)),"",SUM('C12'!K22))</f>
        <v/>
      </c>
      <c r="AB22" s="15" t="s">
        <v>30</v>
      </c>
      <c r="AC22" s="14" t="str">
        <f>IF(ISERROR(SUM('C13'!K22)),"",SUM('C13'!K22))</f>
        <v/>
      </c>
      <c r="AD22" s="15" t="s">
        <v>30</v>
      </c>
      <c r="AE22" s="14" t="str">
        <f>IF(ISERROR(SUM('C14'!K22)),"",SUM('C14'!K22))</f>
        <v/>
      </c>
      <c r="AF22" s="15" t="s">
        <v>30</v>
      </c>
      <c r="AG22" s="14" t="str">
        <f>IF(ISERROR(SUM('C15'!K22)),"",SUM('C15'!K22))</f>
        <v/>
      </c>
      <c r="AH22" s="15" t="s">
        <v>30</v>
      </c>
      <c r="AI22" s="42"/>
      <c r="AJ22" s="160"/>
      <c r="AK22" s="18"/>
      <c r="AL22" s="16">
        <f>IF(E22&lt;50,MATIÈRES!N$6,0)+IF(G22&lt;50,MATIÈRES!N$7,0)+IF(I22&lt;50,MATIÈRES!N$8,0)+IF(K22&lt;50,MATIÈRES!N$9,0)+IF(M22&lt;50,MATIÈRES!N$10,0)+IF(O22&lt;50,MATIÈRES!N$11,0)+IF(Q22&lt;50,MATIÈRES!N$12,0)+IF(S22&lt;50,MATIÈRES!N$13,0)+IF(U22&lt;50,MATIÈRES!N$14,0)+IF(W22&lt;50,MATIÈRES!N$15,0)+IF(Y22&lt;50,MATIÈRES!N$16,0)+IF(AA22&lt;50,MATIÈRES!N$17,0)+IF(AC22&lt;50,MATIÈRES!N$18,0)+IF(AE22&lt;50,MATIÈRES!N$19,0)+IF(AG22&lt;50,MATIÈRES!N$20,0)</f>
        <v>0</v>
      </c>
      <c r="AM22" s="8" t="s">
        <v>32</v>
      </c>
      <c r="AN22" s="173"/>
      <c r="AO22" s="104"/>
      <c r="AP22" s="104"/>
      <c r="AQ22" s="104"/>
      <c r="AR22" s="104"/>
      <c r="AS22" s="104"/>
      <c r="AT22" s="104"/>
      <c r="AU22" s="104"/>
      <c r="AV22" s="104"/>
      <c r="AW22" s="104"/>
      <c r="AX22" s="104"/>
      <c r="AY22" s="104"/>
      <c r="AZ22" s="104"/>
      <c r="BA22" s="104"/>
      <c r="BB22" s="171">
        <f t="shared" si="0"/>
        <v>0</v>
      </c>
      <c r="BC22" s="172"/>
      <c r="BD22" s="104"/>
      <c r="BE22" s="104"/>
      <c r="BF22" s="104"/>
      <c r="BG22" s="104"/>
      <c r="BH22" s="104"/>
      <c r="BI22" s="104"/>
      <c r="BJ22" s="104"/>
      <c r="BK22" s="104"/>
      <c r="BL22" s="104"/>
      <c r="BM22" s="104"/>
      <c r="BN22" s="104"/>
      <c r="BO22" s="104"/>
      <c r="BP22" s="104"/>
      <c r="BQ22" s="104"/>
    </row>
    <row r="23" spans="1:69">
      <c r="A23" s="104"/>
      <c r="B23" s="31">
        <v>19</v>
      </c>
      <c r="C23" s="10">
        <f>Élèves!C22</f>
        <v>0</v>
      </c>
      <c r="D23" s="10">
        <f>Élèves!D22</f>
        <v>0</v>
      </c>
      <c r="E23" s="14" t="str">
        <f>IF(ISERROR(SUM('C1'!K23)),"",SUM('C1'!K23))</f>
        <v/>
      </c>
      <c r="F23" s="15" t="s">
        <v>30</v>
      </c>
      <c r="G23" s="14" t="str">
        <f>IF(ISERROR(SUM('C2'!K23)),"",SUM('C2'!K23))</f>
        <v/>
      </c>
      <c r="H23" s="15" t="s">
        <v>30</v>
      </c>
      <c r="I23" s="14" t="str">
        <f>IF(ISERROR(SUM('C3'!K23)),"",SUM('C3'!K23))</f>
        <v/>
      </c>
      <c r="J23" s="15" t="s">
        <v>30</v>
      </c>
      <c r="K23" s="14" t="str">
        <f>IF(ISERROR(SUM('C4'!K23)),"",SUM('C4'!K23))</f>
        <v/>
      </c>
      <c r="L23" s="15" t="s">
        <v>30</v>
      </c>
      <c r="M23" s="14" t="str">
        <f>IF(ISERROR(SUM('C5'!K23)),"",SUM('C5'!K23))</f>
        <v/>
      </c>
      <c r="N23" s="15" t="s">
        <v>30</v>
      </c>
      <c r="O23" s="14" t="str">
        <f>IF(ISERROR(SUM('C6'!K23)),"",SUM('C6'!K23))</f>
        <v/>
      </c>
      <c r="P23" s="15" t="s">
        <v>30</v>
      </c>
      <c r="Q23" s="14" t="str">
        <f>IF(ISERROR(SUM('C7'!K23)),"",SUM('C7'!K23))</f>
        <v/>
      </c>
      <c r="R23" s="15" t="s">
        <v>30</v>
      </c>
      <c r="S23" s="14" t="str">
        <f>IF(ISERROR(SUM('C8'!K23)),"",SUM('C8'!K23))</f>
        <v/>
      </c>
      <c r="T23" s="15" t="s">
        <v>30</v>
      </c>
      <c r="U23" s="14" t="str">
        <f>IF(ISERROR(SUM('C9'!K23)),"",SUM('C9'!K23))</f>
        <v/>
      </c>
      <c r="V23" s="15" t="s">
        <v>30</v>
      </c>
      <c r="W23" s="14" t="str">
        <f>IF(ISERROR(SUM('C10'!K23)),"",SUM('C10'!K23))</f>
        <v/>
      </c>
      <c r="X23" s="15" t="s">
        <v>30</v>
      </c>
      <c r="Y23" s="14" t="str">
        <f>IF(ISERROR(SUM('C11'!K23)),"",SUM('C11'!K23))</f>
        <v/>
      </c>
      <c r="Z23" s="15" t="s">
        <v>30</v>
      </c>
      <c r="AA23" s="14" t="str">
        <f>IF(ISERROR(SUM('C12'!K23)),"",SUM('C12'!K23))</f>
        <v/>
      </c>
      <c r="AB23" s="15" t="s">
        <v>30</v>
      </c>
      <c r="AC23" s="14" t="str">
        <f>IF(ISERROR(SUM('C13'!K23)),"",SUM('C13'!K23))</f>
        <v/>
      </c>
      <c r="AD23" s="15" t="s">
        <v>30</v>
      </c>
      <c r="AE23" s="14" t="str">
        <f>IF(ISERROR(SUM('C14'!K23)),"",SUM('C14'!K23))</f>
        <v/>
      </c>
      <c r="AF23" s="15" t="s">
        <v>30</v>
      </c>
      <c r="AG23" s="14" t="str">
        <f>IF(ISERROR(SUM('C15'!K23)),"",SUM('C15'!K23))</f>
        <v/>
      </c>
      <c r="AH23" s="15" t="s">
        <v>30</v>
      </c>
      <c r="AI23" s="42"/>
      <c r="AJ23" s="160"/>
      <c r="AK23" s="18"/>
      <c r="AL23" s="16">
        <f>IF(E23&lt;50,MATIÈRES!N$6,0)+IF(G23&lt;50,MATIÈRES!N$7,0)+IF(I23&lt;50,MATIÈRES!N$8,0)+IF(K23&lt;50,MATIÈRES!N$9,0)+IF(M23&lt;50,MATIÈRES!N$10,0)+IF(O23&lt;50,MATIÈRES!N$11,0)+IF(Q23&lt;50,MATIÈRES!N$12,0)+IF(S23&lt;50,MATIÈRES!N$13,0)+IF(U23&lt;50,MATIÈRES!N$14,0)+IF(W23&lt;50,MATIÈRES!N$15,0)+IF(Y23&lt;50,MATIÈRES!N$16,0)+IF(AA23&lt;50,MATIÈRES!N$17,0)+IF(AC23&lt;50,MATIÈRES!N$18,0)+IF(AE23&lt;50,MATIÈRES!N$19,0)+IF(AG23&lt;50,MATIÈRES!N$20,0)</f>
        <v>0</v>
      </c>
      <c r="AM23" s="8" t="s">
        <v>32</v>
      </c>
      <c r="AN23" s="173"/>
      <c r="AO23" s="104"/>
      <c r="AP23" s="104"/>
      <c r="AQ23" s="104"/>
      <c r="AR23" s="104"/>
      <c r="AS23" s="104"/>
      <c r="AT23" s="104"/>
      <c r="AU23" s="104"/>
      <c r="AV23" s="104"/>
      <c r="AW23" s="104"/>
      <c r="AX23" s="104"/>
      <c r="AY23" s="104"/>
      <c r="AZ23" s="104"/>
      <c r="BA23" s="104"/>
      <c r="BB23" s="171">
        <f t="shared" si="0"/>
        <v>0</v>
      </c>
      <c r="BC23" s="172"/>
      <c r="BD23" s="104"/>
      <c r="BE23" s="104"/>
      <c r="BF23" s="104"/>
      <c r="BG23" s="104"/>
      <c r="BH23" s="104"/>
      <c r="BI23" s="104"/>
      <c r="BJ23" s="104"/>
      <c r="BK23" s="104"/>
      <c r="BL23" s="104"/>
      <c r="BM23" s="104"/>
      <c r="BN23" s="104"/>
      <c r="BO23" s="104"/>
      <c r="BP23" s="104"/>
      <c r="BQ23" s="104"/>
    </row>
    <row r="24" spans="1:69">
      <c r="A24" s="104"/>
      <c r="B24" s="31">
        <v>20</v>
      </c>
      <c r="C24" s="10">
        <f>Élèves!C23</f>
        <v>0</v>
      </c>
      <c r="D24" s="10">
        <f>Élèves!D23</f>
        <v>0</v>
      </c>
      <c r="E24" s="14" t="str">
        <f>IF(ISERROR(SUM('C1'!K24)),"",SUM('C1'!K24))</f>
        <v/>
      </c>
      <c r="F24" s="15" t="s">
        <v>30</v>
      </c>
      <c r="G24" s="14" t="str">
        <f>IF(ISERROR(SUM('C2'!K24)),"",SUM('C2'!K24))</f>
        <v/>
      </c>
      <c r="H24" s="15" t="s">
        <v>30</v>
      </c>
      <c r="I24" s="14" t="str">
        <f>IF(ISERROR(SUM('C3'!K24)),"",SUM('C3'!K24))</f>
        <v/>
      </c>
      <c r="J24" s="15" t="s">
        <v>30</v>
      </c>
      <c r="K24" s="14" t="str">
        <f>IF(ISERROR(SUM('C4'!K24)),"",SUM('C4'!K24))</f>
        <v/>
      </c>
      <c r="L24" s="15" t="s">
        <v>30</v>
      </c>
      <c r="M24" s="14" t="str">
        <f>IF(ISERROR(SUM('C5'!K24)),"",SUM('C5'!K24))</f>
        <v/>
      </c>
      <c r="N24" s="15" t="s">
        <v>30</v>
      </c>
      <c r="O24" s="14" t="str">
        <f>IF(ISERROR(SUM('C6'!K24)),"",SUM('C6'!K24))</f>
        <v/>
      </c>
      <c r="P24" s="15" t="s">
        <v>30</v>
      </c>
      <c r="Q24" s="14" t="str">
        <f>IF(ISERROR(SUM('C7'!K24)),"",SUM('C7'!K24))</f>
        <v/>
      </c>
      <c r="R24" s="15" t="s">
        <v>30</v>
      </c>
      <c r="S24" s="14" t="str">
        <f>IF(ISERROR(SUM('C8'!K24)),"",SUM('C8'!K24))</f>
        <v/>
      </c>
      <c r="T24" s="15" t="s">
        <v>30</v>
      </c>
      <c r="U24" s="14" t="str">
        <f>IF(ISERROR(SUM('C9'!K24)),"",SUM('C9'!K24))</f>
        <v/>
      </c>
      <c r="V24" s="15" t="s">
        <v>30</v>
      </c>
      <c r="W24" s="14" t="str">
        <f>IF(ISERROR(SUM('C10'!K24)),"",SUM('C10'!K24))</f>
        <v/>
      </c>
      <c r="X24" s="15" t="s">
        <v>30</v>
      </c>
      <c r="Y24" s="14" t="str">
        <f>IF(ISERROR(SUM('C11'!K24)),"",SUM('C11'!K24))</f>
        <v/>
      </c>
      <c r="Z24" s="15" t="s">
        <v>30</v>
      </c>
      <c r="AA24" s="14" t="str">
        <f>IF(ISERROR(SUM('C12'!K24)),"",SUM('C12'!K24))</f>
        <v/>
      </c>
      <c r="AB24" s="15" t="s">
        <v>30</v>
      </c>
      <c r="AC24" s="14" t="str">
        <f>IF(ISERROR(SUM('C13'!K24)),"",SUM('C13'!K24))</f>
        <v/>
      </c>
      <c r="AD24" s="15" t="s">
        <v>30</v>
      </c>
      <c r="AE24" s="14" t="str">
        <f>IF(ISERROR(SUM('C14'!K24)),"",SUM('C14'!K24))</f>
        <v/>
      </c>
      <c r="AF24" s="15" t="s">
        <v>30</v>
      </c>
      <c r="AG24" s="14" t="str">
        <f>IF(ISERROR(SUM('C15'!K24)),"",SUM('C15'!K24))</f>
        <v/>
      </c>
      <c r="AH24" s="15" t="s">
        <v>30</v>
      </c>
      <c r="AI24" s="42"/>
      <c r="AJ24" s="160"/>
      <c r="AK24" s="18"/>
      <c r="AL24" s="16">
        <f>IF(E24&lt;50,MATIÈRES!N$6,0)+IF(G24&lt;50,MATIÈRES!N$7,0)+IF(I24&lt;50,MATIÈRES!N$8,0)+IF(K24&lt;50,MATIÈRES!N$9,0)+IF(M24&lt;50,MATIÈRES!N$10,0)+IF(O24&lt;50,MATIÈRES!N$11,0)+IF(Q24&lt;50,MATIÈRES!N$12,0)+IF(S24&lt;50,MATIÈRES!N$13,0)+IF(U24&lt;50,MATIÈRES!N$14,0)+IF(W24&lt;50,MATIÈRES!N$15,0)+IF(Y24&lt;50,MATIÈRES!N$16,0)+IF(AA24&lt;50,MATIÈRES!N$17,0)+IF(AC24&lt;50,MATIÈRES!N$18,0)+IF(AE24&lt;50,MATIÈRES!N$19,0)+IF(AG24&lt;50,MATIÈRES!N$20,0)</f>
        <v>0</v>
      </c>
      <c r="AM24" s="8" t="s">
        <v>32</v>
      </c>
      <c r="AN24" s="173"/>
      <c r="AO24" s="104"/>
      <c r="AP24" s="104"/>
      <c r="AQ24" s="104"/>
      <c r="AR24" s="104"/>
      <c r="AS24" s="104"/>
      <c r="AT24" s="104"/>
      <c r="AU24" s="104"/>
      <c r="AV24" s="104"/>
      <c r="AW24" s="104"/>
      <c r="AX24" s="104"/>
      <c r="AY24" s="104"/>
      <c r="AZ24" s="104"/>
      <c r="BA24" s="104"/>
      <c r="BB24" s="171">
        <f t="shared" si="0"/>
        <v>0</v>
      </c>
      <c r="BC24" s="172"/>
      <c r="BD24" s="104"/>
      <c r="BE24" s="104"/>
      <c r="BF24" s="104"/>
      <c r="BG24" s="104"/>
      <c r="BH24" s="104"/>
      <c r="BI24" s="104"/>
      <c r="BJ24" s="104"/>
      <c r="BK24" s="104"/>
      <c r="BL24" s="104"/>
      <c r="BM24" s="104"/>
      <c r="BN24" s="104"/>
      <c r="BO24" s="104"/>
      <c r="BP24" s="104"/>
      <c r="BQ24" s="104"/>
    </row>
    <row r="25" spans="1:69">
      <c r="A25" s="104"/>
      <c r="B25" s="31">
        <v>21</v>
      </c>
      <c r="C25" s="10">
        <f>Élèves!C24</f>
        <v>0</v>
      </c>
      <c r="D25" s="10">
        <f>Élèves!D24</f>
        <v>0</v>
      </c>
      <c r="E25" s="14" t="str">
        <f>IF(ISERROR(SUM('C1'!K25)),"",SUM('C1'!K25))</f>
        <v/>
      </c>
      <c r="F25" s="15" t="s">
        <v>30</v>
      </c>
      <c r="G25" s="14" t="str">
        <f>IF(ISERROR(SUM('C2'!K25)),"",SUM('C2'!K25))</f>
        <v/>
      </c>
      <c r="H25" s="15" t="s">
        <v>30</v>
      </c>
      <c r="I25" s="14" t="str">
        <f>IF(ISERROR(SUM('C3'!K25)),"",SUM('C3'!K25))</f>
        <v/>
      </c>
      <c r="J25" s="15" t="s">
        <v>30</v>
      </c>
      <c r="K25" s="14" t="str">
        <f>IF(ISERROR(SUM('C4'!K25)),"",SUM('C4'!K25))</f>
        <v/>
      </c>
      <c r="L25" s="15" t="s">
        <v>30</v>
      </c>
      <c r="M25" s="14" t="str">
        <f>IF(ISERROR(SUM('C5'!K25)),"",SUM('C5'!K25))</f>
        <v/>
      </c>
      <c r="N25" s="15" t="s">
        <v>30</v>
      </c>
      <c r="O25" s="14" t="str">
        <f>IF(ISERROR(SUM('C6'!K25)),"",SUM('C6'!K25))</f>
        <v/>
      </c>
      <c r="P25" s="15" t="s">
        <v>30</v>
      </c>
      <c r="Q25" s="14" t="str">
        <f>IF(ISERROR(SUM('C7'!K25)),"",SUM('C7'!K25))</f>
        <v/>
      </c>
      <c r="R25" s="15" t="s">
        <v>30</v>
      </c>
      <c r="S25" s="14" t="str">
        <f>IF(ISERROR(SUM('C8'!K25)),"",SUM('C8'!K25))</f>
        <v/>
      </c>
      <c r="T25" s="15" t="s">
        <v>30</v>
      </c>
      <c r="U25" s="14" t="str">
        <f>IF(ISERROR(SUM('C9'!K25)),"",SUM('C9'!K25))</f>
        <v/>
      </c>
      <c r="V25" s="15" t="s">
        <v>30</v>
      </c>
      <c r="W25" s="14" t="str">
        <f>IF(ISERROR(SUM('C10'!K25)),"",SUM('C10'!K25))</f>
        <v/>
      </c>
      <c r="X25" s="15" t="s">
        <v>30</v>
      </c>
      <c r="Y25" s="14" t="str">
        <f>IF(ISERROR(SUM('C11'!K25)),"",SUM('C11'!K25))</f>
        <v/>
      </c>
      <c r="Z25" s="15" t="s">
        <v>30</v>
      </c>
      <c r="AA25" s="14" t="str">
        <f>IF(ISERROR(SUM('C12'!K25)),"",SUM('C12'!K25))</f>
        <v/>
      </c>
      <c r="AB25" s="15" t="s">
        <v>30</v>
      </c>
      <c r="AC25" s="14" t="str">
        <f>IF(ISERROR(SUM('C13'!K25)),"",SUM('C13'!K25))</f>
        <v/>
      </c>
      <c r="AD25" s="15" t="s">
        <v>30</v>
      </c>
      <c r="AE25" s="14" t="str">
        <f>IF(ISERROR(SUM('C14'!K25)),"",SUM('C14'!K25))</f>
        <v/>
      </c>
      <c r="AF25" s="15" t="s">
        <v>30</v>
      </c>
      <c r="AG25" s="14" t="str">
        <f>IF(ISERROR(SUM('C15'!K25)),"",SUM('C15'!K25))</f>
        <v/>
      </c>
      <c r="AH25" s="15" t="s">
        <v>30</v>
      </c>
      <c r="AI25" s="42"/>
      <c r="AJ25" s="160"/>
      <c r="AK25" s="18"/>
      <c r="AL25" s="16">
        <f>IF(E25&lt;50,MATIÈRES!N$6,0)+IF(G25&lt;50,MATIÈRES!N$7,0)+IF(I25&lt;50,MATIÈRES!N$8,0)+IF(K25&lt;50,MATIÈRES!N$9,0)+IF(M25&lt;50,MATIÈRES!N$10,0)+IF(O25&lt;50,MATIÈRES!N$11,0)+IF(Q25&lt;50,MATIÈRES!N$12,0)+IF(S25&lt;50,MATIÈRES!N$13,0)+IF(U25&lt;50,MATIÈRES!N$14,0)+IF(W25&lt;50,MATIÈRES!N$15,0)+IF(Y25&lt;50,MATIÈRES!N$16,0)+IF(AA25&lt;50,MATIÈRES!N$17,0)+IF(AC25&lt;50,MATIÈRES!N$18,0)+IF(AE25&lt;50,MATIÈRES!N$19,0)+IF(AG25&lt;50,MATIÈRES!N$20,0)</f>
        <v>0</v>
      </c>
      <c r="AM25" s="8" t="s">
        <v>32</v>
      </c>
      <c r="AN25" s="173"/>
      <c r="AO25" s="104"/>
      <c r="AP25" s="104"/>
      <c r="AQ25" s="104"/>
      <c r="AR25" s="104"/>
      <c r="AS25" s="104"/>
      <c r="AT25" s="104"/>
      <c r="AU25" s="104"/>
      <c r="AV25" s="104"/>
      <c r="AW25" s="104"/>
      <c r="AX25" s="104"/>
      <c r="AY25" s="104"/>
      <c r="AZ25" s="104"/>
      <c r="BA25" s="104"/>
      <c r="BB25" s="171">
        <f t="shared" si="0"/>
        <v>0</v>
      </c>
      <c r="BC25" s="172"/>
      <c r="BD25" s="104"/>
      <c r="BE25" s="104"/>
      <c r="BF25" s="104"/>
      <c r="BG25" s="104"/>
      <c r="BH25" s="104"/>
      <c r="BI25" s="104"/>
      <c r="BJ25" s="104"/>
      <c r="BK25" s="104"/>
      <c r="BL25" s="104"/>
      <c r="BM25" s="104"/>
      <c r="BN25" s="104"/>
      <c r="BO25" s="104"/>
      <c r="BP25" s="104"/>
      <c r="BQ25" s="104"/>
    </row>
    <row r="26" spans="1:69">
      <c r="A26" s="104"/>
      <c r="B26" s="31">
        <v>22</v>
      </c>
      <c r="C26" s="10">
        <f>Élèves!C25</f>
        <v>0</v>
      </c>
      <c r="D26" s="10">
        <f>Élèves!D25</f>
        <v>0</v>
      </c>
      <c r="E26" s="14" t="str">
        <f>IF(ISERROR(SUM('C1'!K26)),"",SUM('C1'!K26))</f>
        <v/>
      </c>
      <c r="F26" s="15" t="s">
        <v>30</v>
      </c>
      <c r="G26" s="14" t="str">
        <f>IF(ISERROR(SUM('C2'!K26)),"",SUM('C2'!K26))</f>
        <v/>
      </c>
      <c r="H26" s="15" t="s">
        <v>30</v>
      </c>
      <c r="I26" s="14" t="str">
        <f>IF(ISERROR(SUM('C3'!K26)),"",SUM('C3'!K26))</f>
        <v/>
      </c>
      <c r="J26" s="15" t="s">
        <v>30</v>
      </c>
      <c r="K26" s="14" t="str">
        <f>IF(ISERROR(SUM('C4'!K26)),"",SUM('C4'!K26))</f>
        <v/>
      </c>
      <c r="L26" s="15" t="s">
        <v>30</v>
      </c>
      <c r="M26" s="14" t="str">
        <f>IF(ISERROR(SUM('C5'!K26)),"",SUM('C5'!K26))</f>
        <v/>
      </c>
      <c r="N26" s="15" t="s">
        <v>30</v>
      </c>
      <c r="O26" s="14" t="str">
        <f>IF(ISERROR(SUM('C6'!K26)),"",SUM('C6'!K26))</f>
        <v/>
      </c>
      <c r="P26" s="15" t="s">
        <v>30</v>
      </c>
      <c r="Q26" s="14" t="str">
        <f>IF(ISERROR(SUM('C7'!K26)),"",SUM('C7'!K26))</f>
        <v/>
      </c>
      <c r="R26" s="15" t="s">
        <v>30</v>
      </c>
      <c r="S26" s="14" t="str">
        <f>IF(ISERROR(SUM('C8'!K26)),"",SUM('C8'!K26))</f>
        <v/>
      </c>
      <c r="T26" s="15" t="s">
        <v>30</v>
      </c>
      <c r="U26" s="14" t="str">
        <f>IF(ISERROR(SUM('C9'!K26)),"",SUM('C9'!K26))</f>
        <v/>
      </c>
      <c r="V26" s="15" t="s">
        <v>30</v>
      </c>
      <c r="W26" s="14" t="str">
        <f>IF(ISERROR(SUM('C10'!K26)),"",SUM('C10'!K26))</f>
        <v/>
      </c>
      <c r="X26" s="15" t="s">
        <v>30</v>
      </c>
      <c r="Y26" s="14" t="str">
        <f>IF(ISERROR(SUM('C11'!K26)),"",SUM('C11'!K26))</f>
        <v/>
      </c>
      <c r="Z26" s="15" t="s">
        <v>30</v>
      </c>
      <c r="AA26" s="14" t="str">
        <f>IF(ISERROR(SUM('C12'!K26)),"",SUM('C12'!K26))</f>
        <v/>
      </c>
      <c r="AB26" s="15" t="s">
        <v>30</v>
      </c>
      <c r="AC26" s="14" t="str">
        <f>IF(ISERROR(SUM('C13'!K26)),"",SUM('C13'!K26))</f>
        <v/>
      </c>
      <c r="AD26" s="15" t="s">
        <v>30</v>
      </c>
      <c r="AE26" s="14" t="str">
        <f>IF(ISERROR(SUM('C14'!K26)),"",SUM('C14'!K26))</f>
        <v/>
      </c>
      <c r="AF26" s="15" t="s">
        <v>30</v>
      </c>
      <c r="AG26" s="14" t="str">
        <f>IF(ISERROR(SUM('C15'!K26)),"",SUM('C15'!K26))</f>
        <v/>
      </c>
      <c r="AH26" s="15" t="s">
        <v>30</v>
      </c>
      <c r="AI26" s="42"/>
      <c r="AJ26" s="160"/>
      <c r="AK26" s="18"/>
      <c r="AL26" s="16">
        <f>IF(E26&lt;50,MATIÈRES!N$6,0)+IF(G26&lt;50,MATIÈRES!N$7,0)+IF(I26&lt;50,MATIÈRES!N$8,0)+IF(K26&lt;50,MATIÈRES!N$9,0)+IF(M26&lt;50,MATIÈRES!N$10,0)+IF(O26&lt;50,MATIÈRES!N$11,0)+IF(Q26&lt;50,MATIÈRES!N$12,0)+IF(S26&lt;50,MATIÈRES!N$13,0)+IF(U26&lt;50,MATIÈRES!N$14,0)+IF(W26&lt;50,MATIÈRES!N$15,0)+IF(Y26&lt;50,MATIÈRES!N$16,0)+IF(AA26&lt;50,MATIÈRES!N$17,0)+IF(AC26&lt;50,MATIÈRES!N$18,0)+IF(AE26&lt;50,MATIÈRES!N$19,0)+IF(AG26&lt;50,MATIÈRES!N$20,0)</f>
        <v>0</v>
      </c>
      <c r="AM26" s="8" t="s">
        <v>32</v>
      </c>
      <c r="AN26" s="173"/>
      <c r="AO26" s="104"/>
      <c r="AP26" s="104"/>
      <c r="AQ26" s="104"/>
      <c r="AR26" s="104"/>
      <c r="AS26" s="104"/>
      <c r="AT26" s="104"/>
      <c r="AU26" s="104"/>
      <c r="AV26" s="104"/>
      <c r="AW26" s="104"/>
      <c r="AX26" s="104"/>
      <c r="AY26" s="104"/>
      <c r="AZ26" s="104"/>
      <c r="BA26" s="104"/>
      <c r="BB26" s="171">
        <f t="shared" si="0"/>
        <v>0</v>
      </c>
      <c r="BC26" s="172"/>
      <c r="BD26" s="104"/>
      <c r="BE26" s="104"/>
      <c r="BF26" s="104"/>
      <c r="BG26" s="104"/>
      <c r="BH26" s="104"/>
      <c r="BI26" s="104"/>
      <c r="BJ26" s="104"/>
      <c r="BK26" s="104"/>
      <c r="BL26" s="104"/>
      <c r="BM26" s="104"/>
      <c r="BN26" s="104"/>
      <c r="BO26" s="104"/>
      <c r="BP26" s="104"/>
      <c r="BQ26" s="104"/>
    </row>
    <row r="27" spans="1:69">
      <c r="A27" s="104"/>
      <c r="B27" s="31">
        <v>23</v>
      </c>
      <c r="C27" s="10">
        <f>Élèves!C26</f>
        <v>0</v>
      </c>
      <c r="D27" s="10">
        <f>Élèves!D26</f>
        <v>0</v>
      </c>
      <c r="E27" s="14" t="str">
        <f>IF(ISERROR(SUM('C1'!K27)),"",SUM('C1'!K27))</f>
        <v/>
      </c>
      <c r="F27" s="15" t="s">
        <v>30</v>
      </c>
      <c r="G27" s="14" t="str">
        <f>IF(ISERROR(SUM('C2'!K27)),"",SUM('C2'!K27))</f>
        <v/>
      </c>
      <c r="H27" s="15" t="s">
        <v>30</v>
      </c>
      <c r="I27" s="14" t="str">
        <f>IF(ISERROR(SUM('C3'!K27)),"",SUM('C3'!K27))</f>
        <v/>
      </c>
      <c r="J27" s="15" t="s">
        <v>30</v>
      </c>
      <c r="K27" s="14" t="str">
        <f>IF(ISERROR(SUM('C4'!K27)),"",SUM('C4'!K27))</f>
        <v/>
      </c>
      <c r="L27" s="15" t="s">
        <v>30</v>
      </c>
      <c r="M27" s="14" t="str">
        <f>IF(ISERROR(SUM('C5'!K27)),"",SUM('C5'!K27))</f>
        <v/>
      </c>
      <c r="N27" s="15" t="s">
        <v>30</v>
      </c>
      <c r="O27" s="14" t="str">
        <f>IF(ISERROR(SUM('C6'!K27)),"",SUM('C6'!K27))</f>
        <v/>
      </c>
      <c r="P27" s="15" t="s">
        <v>30</v>
      </c>
      <c r="Q27" s="14" t="str">
        <f>IF(ISERROR(SUM('C7'!K27)),"",SUM('C7'!K27))</f>
        <v/>
      </c>
      <c r="R27" s="15" t="s">
        <v>30</v>
      </c>
      <c r="S27" s="14" t="str">
        <f>IF(ISERROR(SUM('C8'!K27)),"",SUM('C8'!K27))</f>
        <v/>
      </c>
      <c r="T27" s="15" t="s">
        <v>30</v>
      </c>
      <c r="U27" s="14" t="str">
        <f>IF(ISERROR(SUM('C9'!K27)),"",SUM('C9'!K27))</f>
        <v/>
      </c>
      <c r="V27" s="15" t="s">
        <v>30</v>
      </c>
      <c r="W27" s="14" t="str">
        <f>IF(ISERROR(SUM('C10'!K27)),"",SUM('C10'!K27))</f>
        <v/>
      </c>
      <c r="X27" s="15" t="s">
        <v>30</v>
      </c>
      <c r="Y27" s="14" t="str">
        <f>IF(ISERROR(SUM('C11'!K27)),"",SUM('C11'!K27))</f>
        <v/>
      </c>
      <c r="Z27" s="15" t="s">
        <v>30</v>
      </c>
      <c r="AA27" s="14" t="str">
        <f>IF(ISERROR(SUM('C12'!K27)),"",SUM('C12'!K27))</f>
        <v/>
      </c>
      <c r="AB27" s="15" t="s">
        <v>30</v>
      </c>
      <c r="AC27" s="14" t="str">
        <f>IF(ISERROR(SUM('C13'!K27)),"",SUM('C13'!K27))</f>
        <v/>
      </c>
      <c r="AD27" s="15" t="s">
        <v>30</v>
      </c>
      <c r="AE27" s="14" t="str">
        <f>IF(ISERROR(SUM('C14'!K27)),"",SUM('C14'!K27))</f>
        <v/>
      </c>
      <c r="AF27" s="15" t="s">
        <v>30</v>
      </c>
      <c r="AG27" s="14" t="str">
        <f>IF(ISERROR(SUM('C15'!K27)),"",SUM('C15'!K27))</f>
        <v/>
      </c>
      <c r="AH27" s="15" t="s">
        <v>30</v>
      </c>
      <c r="AI27" s="42"/>
      <c r="AJ27" s="160"/>
      <c r="AK27" s="18"/>
      <c r="AL27" s="16">
        <f>IF(E27&lt;50,MATIÈRES!N$6,0)+IF(G27&lt;50,MATIÈRES!N$7,0)+IF(I27&lt;50,MATIÈRES!N$8,0)+IF(K27&lt;50,MATIÈRES!N$9,0)+IF(M27&lt;50,MATIÈRES!N$10,0)+IF(O27&lt;50,MATIÈRES!N$11,0)+IF(Q27&lt;50,MATIÈRES!N$12,0)+IF(S27&lt;50,MATIÈRES!N$13,0)+IF(U27&lt;50,MATIÈRES!N$14,0)+IF(W27&lt;50,MATIÈRES!N$15,0)+IF(Y27&lt;50,MATIÈRES!N$16,0)+IF(AA27&lt;50,MATIÈRES!N$17,0)+IF(AC27&lt;50,MATIÈRES!N$18,0)+IF(AE27&lt;50,MATIÈRES!N$19,0)+IF(AG27&lt;50,MATIÈRES!N$20,0)</f>
        <v>0</v>
      </c>
      <c r="AM27" s="8" t="s">
        <v>32</v>
      </c>
      <c r="AN27" s="173"/>
      <c r="AO27" s="104"/>
      <c r="AP27" s="104"/>
      <c r="AQ27" s="104"/>
      <c r="AR27" s="104"/>
      <c r="AS27" s="104"/>
      <c r="AT27" s="104"/>
      <c r="AU27" s="104"/>
      <c r="AV27" s="104"/>
      <c r="AW27" s="104"/>
      <c r="AX27" s="104"/>
      <c r="AY27" s="104"/>
      <c r="AZ27" s="104"/>
      <c r="BA27" s="104"/>
      <c r="BB27" s="171">
        <f t="shared" si="0"/>
        <v>0</v>
      </c>
      <c r="BC27" s="172"/>
      <c r="BD27" s="104"/>
      <c r="BE27" s="104"/>
      <c r="BF27" s="104"/>
      <c r="BG27" s="104"/>
      <c r="BH27" s="104"/>
      <c r="BI27" s="104"/>
      <c r="BJ27" s="104"/>
      <c r="BK27" s="104"/>
      <c r="BL27" s="104"/>
      <c r="BM27" s="104"/>
      <c r="BN27" s="104"/>
      <c r="BO27" s="104"/>
      <c r="BP27" s="104"/>
      <c r="BQ27" s="104"/>
    </row>
    <row r="28" spans="1:69">
      <c r="A28" s="104"/>
      <c r="B28" s="31">
        <v>24</v>
      </c>
      <c r="C28" s="10">
        <f>Élèves!C27</f>
        <v>0</v>
      </c>
      <c r="D28" s="10">
        <f>Élèves!D27</f>
        <v>0</v>
      </c>
      <c r="E28" s="14" t="str">
        <f>IF(ISERROR(SUM('C1'!K28)),"",SUM('C1'!K28))</f>
        <v/>
      </c>
      <c r="F28" s="15" t="s">
        <v>30</v>
      </c>
      <c r="G28" s="14" t="str">
        <f>IF(ISERROR(SUM('C2'!K28)),"",SUM('C2'!K28))</f>
        <v/>
      </c>
      <c r="H28" s="15" t="s">
        <v>30</v>
      </c>
      <c r="I28" s="14" t="str">
        <f>IF(ISERROR(SUM('C3'!K28)),"",SUM('C3'!K28))</f>
        <v/>
      </c>
      <c r="J28" s="15" t="s">
        <v>30</v>
      </c>
      <c r="K28" s="14" t="str">
        <f>IF(ISERROR(SUM('C4'!K28)),"",SUM('C4'!K28))</f>
        <v/>
      </c>
      <c r="L28" s="15" t="s">
        <v>30</v>
      </c>
      <c r="M28" s="14" t="str">
        <f>IF(ISERROR(SUM('C5'!K28)),"",SUM('C5'!K28))</f>
        <v/>
      </c>
      <c r="N28" s="15" t="s">
        <v>30</v>
      </c>
      <c r="O28" s="14" t="str">
        <f>IF(ISERROR(SUM('C6'!K28)),"",SUM('C6'!K28))</f>
        <v/>
      </c>
      <c r="P28" s="15" t="s">
        <v>30</v>
      </c>
      <c r="Q28" s="14" t="str">
        <f>IF(ISERROR(SUM('C7'!K28)),"",SUM('C7'!K28))</f>
        <v/>
      </c>
      <c r="R28" s="15" t="s">
        <v>30</v>
      </c>
      <c r="S28" s="14" t="str">
        <f>IF(ISERROR(SUM('C8'!K28)),"",SUM('C8'!K28))</f>
        <v/>
      </c>
      <c r="T28" s="15" t="s">
        <v>30</v>
      </c>
      <c r="U28" s="14" t="str">
        <f>IF(ISERROR(SUM('C9'!K28)),"",SUM('C9'!K28))</f>
        <v/>
      </c>
      <c r="V28" s="15" t="s">
        <v>30</v>
      </c>
      <c r="W28" s="14" t="str">
        <f>IF(ISERROR(SUM('C10'!K28)),"",SUM('C10'!K28))</f>
        <v/>
      </c>
      <c r="X28" s="15" t="s">
        <v>30</v>
      </c>
      <c r="Y28" s="14" t="str">
        <f>IF(ISERROR(SUM('C11'!K28)),"",SUM('C11'!K28))</f>
        <v/>
      </c>
      <c r="Z28" s="15" t="s">
        <v>30</v>
      </c>
      <c r="AA28" s="14" t="str">
        <f>IF(ISERROR(SUM('C12'!K28)),"",SUM('C12'!K28))</f>
        <v/>
      </c>
      <c r="AB28" s="15" t="s">
        <v>30</v>
      </c>
      <c r="AC28" s="14" t="str">
        <f>IF(ISERROR(SUM('C13'!K28)),"",SUM('C13'!K28))</f>
        <v/>
      </c>
      <c r="AD28" s="15" t="s">
        <v>30</v>
      </c>
      <c r="AE28" s="14" t="str">
        <f>IF(ISERROR(SUM('C14'!K28)),"",SUM('C14'!K28))</f>
        <v/>
      </c>
      <c r="AF28" s="15" t="s">
        <v>30</v>
      </c>
      <c r="AG28" s="14" t="str">
        <f>IF(ISERROR(SUM('C15'!K28)),"",SUM('C15'!K28))</f>
        <v/>
      </c>
      <c r="AH28" s="15" t="s">
        <v>30</v>
      </c>
      <c r="AI28" s="42"/>
      <c r="AJ28" s="160"/>
      <c r="AK28" s="18"/>
      <c r="AL28" s="16">
        <f>IF(E28&lt;50,MATIÈRES!N$6,0)+IF(G28&lt;50,MATIÈRES!N$7,0)+IF(I28&lt;50,MATIÈRES!N$8,0)+IF(K28&lt;50,MATIÈRES!N$9,0)+IF(M28&lt;50,MATIÈRES!N$10,0)+IF(O28&lt;50,MATIÈRES!N$11,0)+IF(Q28&lt;50,MATIÈRES!N$12,0)+IF(S28&lt;50,MATIÈRES!N$13,0)+IF(U28&lt;50,MATIÈRES!N$14,0)+IF(W28&lt;50,MATIÈRES!N$15,0)+IF(Y28&lt;50,MATIÈRES!N$16,0)+IF(AA28&lt;50,MATIÈRES!N$17,0)+IF(AC28&lt;50,MATIÈRES!N$18,0)+IF(AE28&lt;50,MATIÈRES!N$19,0)+IF(AG28&lt;50,MATIÈRES!N$20,0)</f>
        <v>0</v>
      </c>
      <c r="AM28" s="8" t="s">
        <v>32</v>
      </c>
      <c r="AN28" s="173"/>
      <c r="AO28" s="104"/>
      <c r="AP28" s="104"/>
      <c r="AQ28" s="104"/>
      <c r="AR28" s="104"/>
      <c r="AS28" s="104"/>
      <c r="AT28" s="104"/>
      <c r="AU28" s="104"/>
      <c r="AV28" s="104"/>
      <c r="AW28" s="104"/>
      <c r="AX28" s="104"/>
      <c r="AY28" s="104"/>
      <c r="AZ28" s="104"/>
      <c r="BA28" s="104"/>
      <c r="BB28" s="171">
        <f t="shared" si="0"/>
        <v>0</v>
      </c>
      <c r="BC28" s="172"/>
      <c r="BD28" s="104"/>
      <c r="BE28" s="104"/>
      <c r="BF28" s="104"/>
      <c r="BG28" s="104"/>
      <c r="BH28" s="104"/>
      <c r="BI28" s="104"/>
      <c r="BJ28" s="104"/>
      <c r="BK28" s="104"/>
      <c r="BL28" s="104"/>
      <c r="BM28" s="104"/>
      <c r="BN28" s="104"/>
      <c r="BO28" s="104"/>
      <c r="BP28" s="104"/>
      <c r="BQ28" s="104"/>
    </row>
    <row r="29" spans="1:69">
      <c r="A29" s="104"/>
      <c r="B29" s="31">
        <v>25</v>
      </c>
      <c r="C29" s="10">
        <f>Élèves!C28</f>
        <v>0</v>
      </c>
      <c r="D29" s="10">
        <f>Élèves!D28</f>
        <v>0</v>
      </c>
      <c r="E29" s="14" t="str">
        <f>IF(ISERROR(SUM('C1'!K29)),"",SUM('C1'!K29))</f>
        <v/>
      </c>
      <c r="F29" s="15" t="s">
        <v>30</v>
      </c>
      <c r="G29" s="14" t="str">
        <f>IF(ISERROR(SUM('C2'!K29)),"",SUM('C2'!K29))</f>
        <v/>
      </c>
      <c r="H29" s="15" t="s">
        <v>30</v>
      </c>
      <c r="I29" s="14" t="str">
        <f>IF(ISERROR(SUM('C3'!K29)),"",SUM('C3'!K29))</f>
        <v/>
      </c>
      <c r="J29" s="15" t="s">
        <v>30</v>
      </c>
      <c r="K29" s="14" t="str">
        <f>IF(ISERROR(SUM('C4'!K29)),"",SUM('C4'!K29))</f>
        <v/>
      </c>
      <c r="L29" s="15" t="s">
        <v>30</v>
      </c>
      <c r="M29" s="14" t="str">
        <f>IF(ISERROR(SUM('C5'!K29)),"",SUM('C5'!K29))</f>
        <v/>
      </c>
      <c r="N29" s="15" t="s">
        <v>30</v>
      </c>
      <c r="O29" s="14" t="str">
        <f>IF(ISERROR(SUM('C6'!K29)),"",SUM('C6'!K29))</f>
        <v/>
      </c>
      <c r="P29" s="15" t="s">
        <v>30</v>
      </c>
      <c r="Q29" s="14" t="str">
        <f>IF(ISERROR(SUM('C7'!K29)),"",SUM('C7'!K29))</f>
        <v/>
      </c>
      <c r="R29" s="15" t="s">
        <v>30</v>
      </c>
      <c r="S29" s="14" t="str">
        <f>IF(ISERROR(SUM('C8'!K29)),"",SUM('C8'!K29))</f>
        <v/>
      </c>
      <c r="T29" s="15" t="s">
        <v>30</v>
      </c>
      <c r="U29" s="14" t="str">
        <f>IF(ISERROR(SUM('C9'!K29)),"",SUM('C9'!K29))</f>
        <v/>
      </c>
      <c r="V29" s="15" t="s">
        <v>30</v>
      </c>
      <c r="W29" s="14" t="str">
        <f>IF(ISERROR(SUM('C10'!K29)),"",SUM('C10'!K29))</f>
        <v/>
      </c>
      <c r="X29" s="15" t="s">
        <v>30</v>
      </c>
      <c r="Y29" s="14" t="str">
        <f>IF(ISERROR(SUM('C11'!K29)),"",SUM('C11'!K29))</f>
        <v/>
      </c>
      <c r="Z29" s="15" t="s">
        <v>30</v>
      </c>
      <c r="AA29" s="14" t="str">
        <f>IF(ISERROR(SUM('C12'!K29)),"",SUM('C12'!K29))</f>
        <v/>
      </c>
      <c r="AB29" s="15" t="s">
        <v>30</v>
      </c>
      <c r="AC29" s="14" t="str">
        <f>IF(ISERROR(SUM('C13'!K29)),"",SUM('C13'!K29))</f>
        <v/>
      </c>
      <c r="AD29" s="15" t="s">
        <v>30</v>
      </c>
      <c r="AE29" s="14" t="str">
        <f>IF(ISERROR(SUM('C14'!K29)),"",SUM('C14'!K29))</f>
        <v/>
      </c>
      <c r="AF29" s="15" t="s">
        <v>30</v>
      </c>
      <c r="AG29" s="14" t="str">
        <f>IF(ISERROR(SUM('C15'!K29)),"",SUM('C15'!K29))</f>
        <v/>
      </c>
      <c r="AH29" s="15" t="s">
        <v>30</v>
      </c>
      <c r="AI29" s="42"/>
      <c r="AJ29" s="160"/>
      <c r="AK29" s="18"/>
      <c r="AL29" s="16">
        <f>IF(E29&lt;50,MATIÈRES!N$6,0)+IF(G29&lt;50,MATIÈRES!N$7,0)+IF(I29&lt;50,MATIÈRES!N$8,0)+IF(K29&lt;50,MATIÈRES!N$9,0)+IF(M29&lt;50,MATIÈRES!N$10,0)+IF(O29&lt;50,MATIÈRES!N$11,0)+IF(Q29&lt;50,MATIÈRES!N$12,0)+IF(S29&lt;50,MATIÈRES!N$13,0)+IF(U29&lt;50,MATIÈRES!N$14,0)+IF(W29&lt;50,MATIÈRES!N$15,0)+IF(Y29&lt;50,MATIÈRES!N$16,0)+IF(AA29&lt;50,MATIÈRES!N$17,0)+IF(AC29&lt;50,MATIÈRES!N$18,0)+IF(AE29&lt;50,MATIÈRES!N$19,0)+IF(AG29&lt;50,MATIÈRES!N$20,0)</f>
        <v>0</v>
      </c>
      <c r="AM29" s="8" t="s">
        <v>32</v>
      </c>
      <c r="AN29" s="173"/>
      <c r="AO29" s="104"/>
      <c r="AP29" s="104"/>
      <c r="AQ29" s="104"/>
      <c r="AR29" s="104"/>
      <c r="AS29" s="104"/>
      <c r="AT29" s="104"/>
      <c r="AU29" s="104"/>
      <c r="AV29" s="104"/>
      <c r="AW29" s="104"/>
      <c r="AX29" s="104"/>
      <c r="AY29" s="104"/>
      <c r="AZ29" s="104"/>
      <c r="BA29" s="104"/>
      <c r="BB29" s="171">
        <f t="shared" si="0"/>
        <v>0</v>
      </c>
      <c r="BC29" s="172"/>
      <c r="BD29" s="104"/>
      <c r="BE29" s="104"/>
      <c r="BF29" s="104"/>
      <c r="BG29" s="104"/>
      <c r="BH29" s="104"/>
      <c r="BI29" s="104"/>
      <c r="BJ29" s="104"/>
      <c r="BK29" s="104"/>
      <c r="BL29" s="104"/>
      <c r="BM29" s="104"/>
      <c r="BN29" s="104"/>
      <c r="BO29" s="104"/>
      <c r="BP29" s="104"/>
      <c r="BQ29" s="104"/>
    </row>
    <row r="30" spans="1:69" s="3" customFormat="1">
      <c r="A30" s="104"/>
      <c r="B30" s="21"/>
      <c r="C30" s="39"/>
      <c r="D30" s="40" t="s">
        <v>33</v>
      </c>
      <c r="E30" s="41">
        <f>MIN(E5:E29)</f>
        <v>0</v>
      </c>
      <c r="F30" s="41"/>
      <c r="G30" s="41">
        <f t="shared" ref="G30:U30" si="1">MIN(G5:G29)</f>
        <v>0</v>
      </c>
      <c r="H30" s="41"/>
      <c r="I30" s="41">
        <f t="shared" si="1"/>
        <v>0</v>
      </c>
      <c r="J30" s="41"/>
      <c r="K30" s="41">
        <f t="shared" si="1"/>
        <v>0</v>
      </c>
      <c r="L30" s="41"/>
      <c r="M30" s="41">
        <f t="shared" si="1"/>
        <v>0</v>
      </c>
      <c r="N30" s="41"/>
      <c r="O30" s="41">
        <f t="shared" si="1"/>
        <v>0</v>
      </c>
      <c r="P30" s="41"/>
      <c r="Q30" s="41">
        <f t="shared" si="1"/>
        <v>0</v>
      </c>
      <c r="R30" s="41"/>
      <c r="S30" s="41">
        <f t="shared" si="1"/>
        <v>0</v>
      </c>
      <c r="T30" s="41"/>
      <c r="U30" s="41">
        <f t="shared" si="1"/>
        <v>0</v>
      </c>
      <c r="V30" s="42"/>
      <c r="W30" s="41">
        <f t="shared" ref="W30" si="2">MIN(W5:W29)</f>
        <v>0</v>
      </c>
      <c r="X30" s="42"/>
      <c r="Y30" s="41">
        <f t="shared" ref="Y30" si="3">MIN(Y5:Y29)</f>
        <v>0</v>
      </c>
      <c r="Z30" s="42"/>
      <c r="AA30" s="41">
        <f t="shared" ref="AA30" si="4">MIN(AA5:AA29)</f>
        <v>0</v>
      </c>
      <c r="AB30" s="42"/>
      <c r="AC30" s="41">
        <f t="shared" ref="AC30" si="5">MIN(AC5:AC29)</f>
        <v>0</v>
      </c>
      <c r="AD30" s="42"/>
      <c r="AE30" s="41">
        <f t="shared" ref="AE30" si="6">MIN(AE5:AE29)</f>
        <v>0</v>
      </c>
      <c r="AF30" s="42"/>
      <c r="AG30" s="41">
        <f t="shared" ref="AG30" si="7">MIN(AG5:AG29)</f>
        <v>0</v>
      </c>
      <c r="AH30" s="42"/>
      <c r="AI30" s="22"/>
      <c r="AJ30" s="10"/>
      <c r="AK30" s="19"/>
      <c r="AL30" s="160"/>
      <c r="AM30" s="104"/>
      <c r="AN30" s="104"/>
      <c r="AO30" s="104"/>
      <c r="AP30" s="104"/>
      <c r="AQ30" s="104"/>
      <c r="AR30" s="104"/>
      <c r="AS30" s="104"/>
      <c r="AT30" s="104"/>
      <c r="AU30" s="104"/>
      <c r="AV30" s="104"/>
      <c r="AW30" s="104"/>
      <c r="AX30" s="104"/>
      <c r="AY30" s="104"/>
      <c r="AZ30" s="104"/>
      <c r="BA30" s="104"/>
      <c r="BB30" s="104"/>
      <c r="BC30" s="104"/>
      <c r="BD30" s="104"/>
      <c r="BE30" s="104"/>
      <c r="BF30" s="104"/>
      <c r="BG30" s="104"/>
      <c r="BH30" s="104"/>
      <c r="BI30" s="104"/>
      <c r="BJ30" s="104"/>
      <c r="BK30" s="104"/>
      <c r="BL30" s="104"/>
      <c r="BM30" s="104"/>
      <c r="BN30" s="104"/>
      <c r="BO30" s="104"/>
      <c r="BP30" s="104"/>
      <c r="BQ30" s="104"/>
    </row>
    <row r="31" spans="1:69" s="3" customFormat="1">
      <c r="A31" s="104"/>
      <c r="B31" s="21"/>
      <c r="C31" s="39"/>
      <c r="D31" s="40" t="s">
        <v>34</v>
      </c>
      <c r="E31" s="41">
        <f>MAX(E5:E29)</f>
        <v>0</v>
      </c>
      <c r="F31" s="41"/>
      <c r="G31" s="41">
        <f t="shared" ref="G31:U31" si="8">MAX(G5:G29)</f>
        <v>0</v>
      </c>
      <c r="H31" s="41"/>
      <c r="I31" s="41">
        <f t="shared" si="8"/>
        <v>0</v>
      </c>
      <c r="J31" s="41"/>
      <c r="K31" s="41">
        <f t="shared" si="8"/>
        <v>0</v>
      </c>
      <c r="L31" s="41"/>
      <c r="M31" s="41">
        <f t="shared" si="8"/>
        <v>0</v>
      </c>
      <c r="N31" s="41"/>
      <c r="O31" s="41">
        <f t="shared" si="8"/>
        <v>0</v>
      </c>
      <c r="P31" s="41"/>
      <c r="Q31" s="41">
        <f t="shared" si="8"/>
        <v>0</v>
      </c>
      <c r="R31" s="41"/>
      <c r="S31" s="41">
        <f t="shared" si="8"/>
        <v>0</v>
      </c>
      <c r="T31" s="41"/>
      <c r="U31" s="41">
        <f t="shared" si="8"/>
        <v>0</v>
      </c>
      <c r="V31" s="43"/>
      <c r="W31" s="41">
        <f t="shared" ref="W31" si="9">MAX(W5:W29)</f>
        <v>0</v>
      </c>
      <c r="X31" s="43"/>
      <c r="Y31" s="41">
        <f t="shared" ref="Y31" si="10">MAX(Y5:Y29)</f>
        <v>0</v>
      </c>
      <c r="Z31" s="43"/>
      <c r="AA31" s="41">
        <f t="shared" ref="AA31" si="11">MAX(AA5:AA29)</f>
        <v>0</v>
      </c>
      <c r="AB31" s="43"/>
      <c r="AC31" s="41">
        <f t="shared" ref="AC31" si="12">MAX(AC5:AC29)</f>
        <v>0</v>
      </c>
      <c r="AD31" s="43"/>
      <c r="AE31" s="41">
        <f t="shared" ref="AE31" si="13">MAX(AE5:AE29)</f>
        <v>0</v>
      </c>
      <c r="AF31" s="43"/>
      <c r="AG31" s="41">
        <f t="shared" ref="AG31" si="14">MAX(AG5:AG29)</f>
        <v>0</v>
      </c>
      <c r="AH31" s="43"/>
      <c r="AI31" s="44"/>
      <c r="AJ31" s="170"/>
      <c r="AK31" s="46"/>
      <c r="AL31" s="160"/>
      <c r="AM31" s="104"/>
      <c r="AN31" s="104"/>
      <c r="AO31" s="104"/>
      <c r="AP31" s="104"/>
      <c r="AQ31" s="104"/>
      <c r="AR31" s="104"/>
      <c r="AS31" s="104"/>
      <c r="AT31" s="104"/>
      <c r="AU31" s="104"/>
      <c r="AV31" s="104"/>
      <c r="AW31" s="104"/>
      <c r="AX31" s="104"/>
      <c r="AY31" s="104"/>
      <c r="AZ31" s="104"/>
      <c r="BA31" s="104"/>
      <c r="BB31" s="104"/>
      <c r="BC31" s="104"/>
      <c r="BD31" s="104"/>
      <c r="BE31" s="104"/>
      <c r="BF31" s="104"/>
      <c r="BG31" s="104"/>
      <c r="BH31" s="104"/>
      <c r="BI31" s="104"/>
      <c r="BJ31" s="104"/>
      <c r="BK31" s="104"/>
      <c r="BL31" s="104"/>
      <c r="BM31" s="104"/>
      <c r="BN31" s="104"/>
      <c r="BO31" s="104"/>
      <c r="BP31" s="104"/>
      <c r="BQ31" s="104"/>
    </row>
    <row r="32" spans="1:69" s="3" customFormat="1">
      <c r="A32" s="104"/>
      <c r="B32" s="21"/>
      <c r="C32" s="39"/>
      <c r="D32" s="40" t="s">
        <v>21</v>
      </c>
      <c r="E32" s="41" t="e">
        <f>AVERAGEIF(E5:E29,"&lt;&gt;#DIV/0!")</f>
        <v>#DIV/0!</v>
      </c>
      <c r="F32" s="41"/>
      <c r="G32" s="41" t="e">
        <f t="shared" ref="G32:U32" si="15">AVERAGEIF(G5:G29,"&lt;&gt;#DIV/0!")</f>
        <v>#DIV/0!</v>
      </c>
      <c r="H32" s="41"/>
      <c r="I32" s="41" t="e">
        <f t="shared" si="15"/>
        <v>#DIV/0!</v>
      </c>
      <c r="J32" s="41"/>
      <c r="K32" s="41" t="e">
        <f t="shared" si="15"/>
        <v>#DIV/0!</v>
      </c>
      <c r="L32" s="41"/>
      <c r="M32" s="41" t="e">
        <f t="shared" si="15"/>
        <v>#DIV/0!</v>
      </c>
      <c r="N32" s="41"/>
      <c r="O32" s="41" t="e">
        <f t="shared" si="15"/>
        <v>#DIV/0!</v>
      </c>
      <c r="P32" s="41"/>
      <c r="Q32" s="41" t="e">
        <f t="shared" si="15"/>
        <v>#DIV/0!</v>
      </c>
      <c r="R32" s="41"/>
      <c r="S32" s="41" t="e">
        <f t="shared" si="15"/>
        <v>#DIV/0!</v>
      </c>
      <c r="T32" s="41"/>
      <c r="U32" s="41" t="e">
        <f t="shared" si="15"/>
        <v>#DIV/0!</v>
      </c>
      <c r="V32" s="42"/>
      <c r="W32" s="41" t="e">
        <f t="shared" ref="W32" si="16">AVERAGEIF(W5:W29,"&lt;&gt;#DIV/0!")</f>
        <v>#DIV/0!</v>
      </c>
      <c r="X32" s="42"/>
      <c r="Y32" s="41" t="e">
        <f t="shared" ref="Y32" si="17">AVERAGEIF(Y5:Y29,"&lt;&gt;#DIV/0!")</f>
        <v>#DIV/0!</v>
      </c>
      <c r="Z32" s="42"/>
      <c r="AA32" s="41" t="e">
        <f t="shared" ref="AA32" si="18">AVERAGEIF(AA5:AA29,"&lt;&gt;#DIV/0!")</f>
        <v>#DIV/0!</v>
      </c>
      <c r="AB32" s="42"/>
      <c r="AC32" s="41" t="e">
        <f t="shared" ref="AC32" si="19">AVERAGEIF(AC5:AC29,"&lt;&gt;#DIV/0!")</f>
        <v>#DIV/0!</v>
      </c>
      <c r="AD32" s="42"/>
      <c r="AE32" s="41" t="e">
        <f t="shared" ref="AE32" si="20">AVERAGEIF(AE5:AE29,"&lt;&gt;#DIV/0!")</f>
        <v>#DIV/0!</v>
      </c>
      <c r="AF32" s="42"/>
      <c r="AG32" s="41" t="e">
        <f t="shared" ref="AG32" si="21">AVERAGEIF(AG5:AG29,"&lt;&gt;#DIV/0!")</f>
        <v>#DIV/0!</v>
      </c>
      <c r="AH32" s="42"/>
      <c r="AI32" s="22"/>
      <c r="AJ32" s="10"/>
      <c r="AK32" s="19"/>
      <c r="AL32" s="160"/>
      <c r="AM32" s="104"/>
      <c r="AN32" s="104"/>
      <c r="AO32" s="104"/>
      <c r="AP32" s="104"/>
      <c r="AQ32" s="104"/>
      <c r="AR32" s="104"/>
      <c r="AS32" s="104"/>
      <c r="AT32" s="104"/>
      <c r="AU32" s="104"/>
      <c r="AV32" s="104"/>
      <c r="AW32" s="104"/>
      <c r="AX32" s="104"/>
      <c r="AY32" s="104"/>
      <c r="AZ32" s="104"/>
      <c r="BA32" s="104"/>
      <c r="BB32" s="104"/>
      <c r="BC32" s="104"/>
      <c r="BD32" s="104"/>
      <c r="BE32" s="104"/>
      <c r="BF32" s="104"/>
      <c r="BG32" s="104"/>
      <c r="BH32" s="104"/>
      <c r="BI32" s="104"/>
      <c r="BJ32" s="104"/>
      <c r="BK32" s="104"/>
      <c r="BL32" s="104"/>
      <c r="BM32" s="104"/>
      <c r="BN32" s="104"/>
      <c r="BO32" s="104"/>
      <c r="BP32" s="104"/>
      <c r="BQ32" s="104"/>
    </row>
    <row r="33" spans="1:73" s="3" customFormat="1">
      <c r="A33" s="104"/>
      <c r="B33" s="21"/>
      <c r="C33" s="39"/>
      <c r="D33" s="40" t="s">
        <v>45</v>
      </c>
      <c r="E33" s="41" t="e">
        <f>STDEVP(E5:E29)</f>
        <v>#DIV/0!</v>
      </c>
      <c r="F33" s="41"/>
      <c r="G33" s="41" t="e">
        <f t="shared" ref="G33:U33" si="22">STDEVP(G5:G29)</f>
        <v>#DIV/0!</v>
      </c>
      <c r="H33" s="41"/>
      <c r="I33" s="41" t="e">
        <f t="shared" si="22"/>
        <v>#DIV/0!</v>
      </c>
      <c r="J33" s="41"/>
      <c r="K33" s="41" t="e">
        <f t="shared" si="22"/>
        <v>#DIV/0!</v>
      </c>
      <c r="L33" s="41"/>
      <c r="M33" s="41" t="e">
        <f t="shared" si="22"/>
        <v>#DIV/0!</v>
      </c>
      <c r="N33" s="41"/>
      <c r="O33" s="41" t="e">
        <f t="shared" si="22"/>
        <v>#DIV/0!</v>
      </c>
      <c r="P33" s="41"/>
      <c r="Q33" s="41" t="e">
        <f t="shared" si="22"/>
        <v>#DIV/0!</v>
      </c>
      <c r="R33" s="41"/>
      <c r="S33" s="41" t="e">
        <f t="shared" si="22"/>
        <v>#DIV/0!</v>
      </c>
      <c r="T33" s="41"/>
      <c r="U33" s="41" t="e">
        <f t="shared" si="22"/>
        <v>#DIV/0!</v>
      </c>
      <c r="V33" s="42"/>
      <c r="W33" s="41" t="e">
        <f t="shared" ref="W33" si="23">STDEVP(W5:W29)</f>
        <v>#DIV/0!</v>
      </c>
      <c r="X33" s="42"/>
      <c r="Y33" s="41" t="e">
        <f t="shared" ref="Y33" si="24">STDEVP(Y5:Y29)</f>
        <v>#DIV/0!</v>
      </c>
      <c r="Z33" s="42"/>
      <c r="AA33" s="41" t="e">
        <f t="shared" ref="AA33" si="25">STDEVP(AA5:AA29)</f>
        <v>#DIV/0!</v>
      </c>
      <c r="AB33" s="42"/>
      <c r="AC33" s="41" t="e">
        <f t="shared" ref="AC33" si="26">STDEVP(AC5:AC29)</f>
        <v>#DIV/0!</v>
      </c>
      <c r="AD33" s="42"/>
      <c r="AE33" s="41" t="e">
        <f t="shared" ref="AE33" si="27">STDEVP(AE5:AE29)</f>
        <v>#DIV/0!</v>
      </c>
      <c r="AF33" s="42"/>
      <c r="AG33" s="41" t="e">
        <f t="shared" ref="AG33" si="28">STDEVP(AG5:AG29)</f>
        <v>#DIV/0!</v>
      </c>
      <c r="AH33" s="42"/>
      <c r="AI33" s="22"/>
      <c r="AJ33" s="10"/>
      <c r="AK33" s="19"/>
      <c r="AL33" s="160"/>
      <c r="AM33" s="104"/>
      <c r="AN33" s="104"/>
      <c r="AO33" s="104"/>
      <c r="AP33" s="104"/>
      <c r="AQ33" s="104"/>
      <c r="AR33" s="104"/>
      <c r="AS33" s="104"/>
      <c r="AT33" s="104"/>
      <c r="AU33" s="104"/>
      <c r="AV33" s="104"/>
      <c r="AW33" s="104"/>
      <c r="AX33" s="104"/>
      <c r="AY33" s="104"/>
      <c r="AZ33" s="104"/>
      <c r="BA33" s="104"/>
      <c r="BB33" s="104"/>
      <c r="BC33" s="104"/>
      <c r="BD33" s="104"/>
      <c r="BE33" s="104"/>
      <c r="BF33" s="104"/>
      <c r="BG33" s="104"/>
      <c r="BH33" s="104"/>
      <c r="BI33" s="104"/>
      <c r="BJ33" s="104"/>
      <c r="BK33" s="104"/>
      <c r="BL33" s="104"/>
      <c r="BM33" s="104"/>
      <c r="BN33" s="104"/>
      <c r="BO33" s="104"/>
      <c r="BP33" s="104"/>
      <c r="BQ33" s="104"/>
    </row>
    <row r="34" spans="1:73" s="3" customFormat="1">
      <c r="A34" s="104"/>
      <c r="B34" s="104"/>
      <c r="C34" s="145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9"/>
      <c r="AL34" s="10"/>
      <c r="AM34" s="104"/>
      <c r="AN34" s="104"/>
      <c r="AO34" s="104"/>
      <c r="AP34" s="104"/>
      <c r="AQ34" s="104"/>
      <c r="AR34" s="104"/>
      <c r="AS34" s="104"/>
      <c r="AT34" s="104"/>
      <c r="AU34" s="104"/>
      <c r="AV34" s="104"/>
      <c r="AW34" s="104"/>
      <c r="AX34" s="104"/>
      <c r="AY34" s="104"/>
      <c r="AZ34" s="104"/>
      <c r="BA34" s="104"/>
      <c r="BB34" s="104"/>
      <c r="BC34" s="104"/>
      <c r="BD34" s="104"/>
      <c r="BE34" s="104"/>
      <c r="BF34" s="104"/>
      <c r="BG34" s="104"/>
      <c r="BH34" s="104"/>
      <c r="BI34" s="104"/>
      <c r="BJ34" s="104"/>
      <c r="BK34" s="104"/>
      <c r="BL34" s="104"/>
      <c r="BM34" s="104"/>
      <c r="BN34" s="104"/>
      <c r="BO34" s="104"/>
      <c r="BP34" s="104"/>
      <c r="BQ34" s="104"/>
    </row>
    <row r="35" spans="1:73" s="3" customFormat="1">
      <c r="A35" s="104"/>
      <c r="B35" s="104"/>
      <c r="C35" s="145"/>
      <c r="D35" s="10"/>
      <c r="E35" s="17">
        <f>COUNTIF(E5:E29,"&lt;"&amp;50)/(Élèves!P6)*100</f>
        <v>0</v>
      </c>
      <c r="F35" s="18" t="s">
        <v>31</v>
      </c>
      <c r="G35" s="17">
        <f>COUNTIF(G5:G29,"&lt;"&amp;50)/(Élèves!P6)*100</f>
        <v>0</v>
      </c>
      <c r="H35" s="18" t="s">
        <v>31</v>
      </c>
      <c r="I35" s="17">
        <f>COUNTIF(I5:I29,"&lt;"&amp;50)/(Élèves!P6)*100</f>
        <v>0</v>
      </c>
      <c r="J35" s="18" t="s">
        <v>31</v>
      </c>
      <c r="K35" s="17">
        <f>COUNTIF(K5:K29,"&lt;"&amp;50)/(Élèves!P6)*100</f>
        <v>0</v>
      </c>
      <c r="L35" s="18" t="s">
        <v>31</v>
      </c>
      <c r="M35" s="17">
        <f>COUNTIF(M5:M29,"&lt;"&amp;50)/(Élèves!P6)*100</f>
        <v>0</v>
      </c>
      <c r="N35" s="18" t="s">
        <v>31</v>
      </c>
      <c r="O35" s="17">
        <f>COUNTIF(O5:O29,"&lt;"&amp;50)/(Élèves!P6)*100</f>
        <v>0</v>
      </c>
      <c r="P35" s="18" t="s">
        <v>31</v>
      </c>
      <c r="Q35" s="17">
        <f>COUNTIF(Q5:Q29,"&lt;"&amp;50)/(Élèves!P6)*100</f>
        <v>0</v>
      </c>
      <c r="R35" s="18" t="s">
        <v>31</v>
      </c>
      <c r="S35" s="17">
        <f>COUNTIF(S5:S29,"&lt;"&amp;50)/(Élèves!P6)*100</f>
        <v>0</v>
      </c>
      <c r="T35" s="18" t="s">
        <v>31</v>
      </c>
      <c r="U35" s="17">
        <f>COUNTIF(U5:U29,"&lt;"&amp;50)/(Élèves!P6)*100</f>
        <v>0</v>
      </c>
      <c r="V35" s="18" t="s">
        <v>31</v>
      </c>
      <c r="W35" s="17">
        <f>COUNTIF(W5:W29,"&lt;"&amp;50)/(Élèves!P6)*100</f>
        <v>0</v>
      </c>
      <c r="X35" s="18" t="s">
        <v>31</v>
      </c>
      <c r="Y35" s="17">
        <f>COUNTIF(Y5:Y29,"&lt;"&amp;50)/(Élèves!P6)*100</f>
        <v>0</v>
      </c>
      <c r="Z35" s="18" t="s">
        <v>31</v>
      </c>
      <c r="AA35" s="17">
        <f>COUNTIF(AA5:AA29,"&lt;"&amp;50)/(Élèves!P6)*100</f>
        <v>0</v>
      </c>
      <c r="AB35" s="18" t="s">
        <v>31</v>
      </c>
      <c r="AC35" s="17">
        <f>COUNTIF(AC5:AC29,"&lt;"&amp;50)/(Élèves!P6)*100</f>
        <v>0</v>
      </c>
      <c r="AD35" s="18" t="s">
        <v>31</v>
      </c>
      <c r="AE35" s="17">
        <f>COUNTIF(AE5:AE29,"&lt;"&amp;50)/(Élèves!P6)*100</f>
        <v>0</v>
      </c>
      <c r="AF35" s="18" t="s">
        <v>31</v>
      </c>
      <c r="AG35" s="17">
        <f>COUNTIF(AG5:AG29,"&lt;"&amp;50)/(Élèves!P6)*100</f>
        <v>0</v>
      </c>
      <c r="AH35" s="18" t="s">
        <v>31</v>
      </c>
      <c r="AI35" s="19"/>
      <c r="AJ35" s="19"/>
      <c r="AK35" s="19"/>
      <c r="AL35" s="10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  <c r="AW35" s="104"/>
      <c r="AX35" s="104"/>
      <c r="AY35" s="104"/>
      <c r="AZ35" s="104"/>
      <c r="BA35" s="104"/>
      <c r="BB35" s="104"/>
      <c r="BC35" s="104"/>
      <c r="BD35" s="104"/>
      <c r="BE35" s="104"/>
      <c r="BF35" s="104"/>
      <c r="BG35" s="104"/>
      <c r="BH35" s="104"/>
      <c r="BI35" s="104"/>
      <c r="BJ35" s="104"/>
      <c r="BK35" s="104"/>
      <c r="BL35" s="104"/>
      <c r="BM35" s="104"/>
      <c r="BN35" s="104"/>
      <c r="BO35" s="104"/>
      <c r="BP35" s="104"/>
      <c r="BQ35" s="104"/>
    </row>
    <row r="36" spans="1:73" s="3" customFormat="1">
      <c r="A36" s="104"/>
      <c r="B36" s="104"/>
      <c r="C36" s="145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4"/>
      <c r="AN36" s="104"/>
      <c r="AO36" s="104"/>
      <c r="AP36" s="104"/>
      <c r="AQ36" s="104"/>
      <c r="AR36" s="104"/>
      <c r="AS36" s="104"/>
      <c r="AT36" s="104"/>
      <c r="AU36" s="104"/>
      <c r="AV36" s="104"/>
      <c r="AW36" s="104"/>
      <c r="AX36" s="104"/>
      <c r="AY36" s="104"/>
      <c r="AZ36" s="104"/>
      <c r="BA36" s="104"/>
      <c r="BB36" s="104"/>
      <c r="BC36" s="104"/>
      <c r="BD36" s="104"/>
      <c r="BE36" s="104"/>
      <c r="BF36" s="104"/>
      <c r="BG36" s="104"/>
      <c r="BH36" s="104"/>
      <c r="BI36" s="104"/>
      <c r="BJ36" s="104"/>
      <c r="BK36" s="104"/>
      <c r="BL36" s="104"/>
      <c r="BM36" s="104"/>
      <c r="BN36" s="104"/>
      <c r="BO36" s="104"/>
      <c r="BP36" s="104"/>
      <c r="BQ36" s="104"/>
      <c r="BR36" s="104"/>
      <c r="BS36" s="104"/>
      <c r="BT36" s="104"/>
      <c r="BU36" s="104"/>
    </row>
    <row r="37" spans="1:73" s="3" customFormat="1">
      <c r="A37" s="104"/>
      <c r="B37" s="104"/>
      <c r="C37" s="145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4"/>
      <c r="AN37" s="104"/>
      <c r="AO37" s="104"/>
      <c r="AP37" s="104"/>
      <c r="AQ37" s="104"/>
      <c r="AR37" s="104"/>
      <c r="AS37" s="104"/>
      <c r="AT37" s="104"/>
      <c r="AU37" s="104"/>
      <c r="AV37" s="104"/>
      <c r="AW37" s="104"/>
      <c r="AX37" s="104"/>
      <c r="AY37" s="104"/>
      <c r="AZ37" s="104"/>
      <c r="BA37" s="104"/>
      <c r="BB37" s="104"/>
      <c r="BC37" s="104"/>
      <c r="BD37" s="104"/>
      <c r="BE37" s="104"/>
      <c r="BF37" s="104"/>
      <c r="BG37" s="104"/>
      <c r="BH37" s="104"/>
      <c r="BI37" s="104"/>
      <c r="BJ37" s="104"/>
      <c r="BK37" s="104"/>
      <c r="BL37" s="104"/>
      <c r="BM37" s="104"/>
      <c r="BN37" s="104"/>
      <c r="BO37" s="104"/>
      <c r="BP37" s="104"/>
      <c r="BQ37" s="104"/>
      <c r="BR37" s="104"/>
      <c r="BS37" s="104"/>
      <c r="BT37" s="104"/>
      <c r="BU37" s="104"/>
    </row>
    <row r="38" spans="1:73" s="3" customFormat="1">
      <c r="A38" s="104"/>
      <c r="B38" s="104"/>
      <c r="C38" s="155"/>
      <c r="D38" s="104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4"/>
      <c r="AC38" s="104"/>
      <c r="AD38" s="104"/>
      <c r="AE38" s="104"/>
      <c r="AF38" s="104"/>
      <c r="AG38" s="104"/>
      <c r="AH38" s="104"/>
      <c r="AI38" s="104"/>
      <c r="AJ38" s="104"/>
      <c r="AK38" s="104"/>
      <c r="AL38" s="104"/>
      <c r="AM38" s="104"/>
      <c r="AN38" s="104"/>
      <c r="AO38" s="104"/>
      <c r="AP38" s="104"/>
      <c r="AQ38" s="104"/>
      <c r="AR38" s="104"/>
      <c r="AS38" s="104"/>
      <c r="AT38" s="104"/>
      <c r="AU38" s="104"/>
      <c r="AV38" s="104"/>
      <c r="AW38" s="104"/>
      <c r="AX38" s="104"/>
      <c r="AY38" s="104"/>
      <c r="AZ38" s="104"/>
      <c r="BA38" s="104"/>
      <c r="BB38" s="104"/>
      <c r="BC38" s="104"/>
      <c r="BD38" s="104"/>
      <c r="BE38" s="104"/>
      <c r="BF38" s="104"/>
      <c r="BG38" s="104"/>
      <c r="BH38" s="104"/>
      <c r="BI38" s="104"/>
      <c r="BJ38" s="104"/>
      <c r="BK38" s="104"/>
      <c r="BL38" s="104"/>
      <c r="BM38" s="104"/>
      <c r="BN38" s="104"/>
      <c r="BO38" s="104"/>
      <c r="BP38" s="104"/>
      <c r="BQ38" s="104"/>
      <c r="BR38" s="104"/>
      <c r="BS38" s="104"/>
      <c r="BT38" s="104"/>
      <c r="BU38" s="104"/>
    </row>
    <row r="39" spans="1:73" s="3" customFormat="1">
      <c r="A39" s="104"/>
      <c r="B39" s="104"/>
      <c r="C39" s="155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04"/>
      <c r="AK39" s="104"/>
      <c r="AL39" s="104"/>
      <c r="AM39" s="104"/>
      <c r="AN39" s="104"/>
      <c r="AO39" s="104"/>
      <c r="AP39" s="104"/>
      <c r="AQ39" s="104"/>
      <c r="AR39" s="104"/>
      <c r="AS39" s="104"/>
      <c r="AT39" s="104"/>
      <c r="AU39" s="104"/>
      <c r="AV39" s="104"/>
      <c r="AW39" s="104"/>
      <c r="AX39" s="104"/>
      <c r="AY39" s="104"/>
      <c r="AZ39" s="104"/>
      <c r="BA39" s="104"/>
      <c r="BB39" s="104"/>
      <c r="BC39" s="104"/>
      <c r="BD39" s="104"/>
      <c r="BE39" s="104"/>
      <c r="BF39" s="104"/>
      <c r="BG39" s="104"/>
      <c r="BH39" s="104"/>
      <c r="BI39" s="104"/>
      <c r="BJ39" s="104"/>
      <c r="BK39" s="104"/>
      <c r="BL39" s="104"/>
      <c r="BM39" s="104"/>
      <c r="BN39" s="104"/>
      <c r="BO39" s="104"/>
      <c r="BP39" s="104"/>
      <c r="BQ39" s="104"/>
      <c r="BR39" s="104"/>
      <c r="BS39" s="104"/>
      <c r="BT39" s="104"/>
      <c r="BU39" s="104"/>
    </row>
    <row r="40" spans="1:73" s="3" customFormat="1">
      <c r="A40" s="104"/>
      <c r="B40" s="104"/>
      <c r="C40" s="155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/>
      <c r="AR40" s="104"/>
      <c r="AS40" s="104"/>
      <c r="AT40" s="104"/>
      <c r="AU40" s="104"/>
      <c r="AV40" s="104"/>
      <c r="AW40" s="104"/>
      <c r="AX40" s="104"/>
      <c r="AY40" s="104"/>
      <c r="AZ40" s="104"/>
      <c r="BA40" s="104"/>
      <c r="BB40" s="104"/>
      <c r="BC40" s="104"/>
      <c r="BD40" s="104"/>
      <c r="BE40" s="104"/>
      <c r="BF40" s="104"/>
      <c r="BG40" s="104"/>
      <c r="BH40" s="104"/>
      <c r="BI40" s="104"/>
      <c r="BJ40" s="104"/>
      <c r="BK40" s="104"/>
      <c r="BL40" s="104"/>
      <c r="BM40" s="104"/>
      <c r="BN40" s="104"/>
      <c r="BO40" s="104"/>
      <c r="BP40" s="104"/>
      <c r="BQ40" s="104"/>
      <c r="BR40" s="104"/>
      <c r="BS40" s="104"/>
      <c r="BT40" s="104"/>
      <c r="BU40" s="104"/>
    </row>
    <row r="41" spans="1:73" s="3" customFormat="1">
      <c r="A41" s="104"/>
      <c r="B41" s="104"/>
      <c r="C41" s="155"/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104"/>
      <c r="AF41" s="104"/>
      <c r="AG41" s="104"/>
      <c r="AH41" s="104"/>
      <c r="AI41" s="104"/>
      <c r="AJ41" s="104"/>
      <c r="AK41" s="104"/>
      <c r="AL41" s="104"/>
      <c r="AM41" s="104"/>
      <c r="AN41" s="104"/>
      <c r="AO41" s="104"/>
      <c r="AP41" s="104"/>
      <c r="AQ41" s="104"/>
      <c r="AR41" s="104"/>
      <c r="AS41" s="104"/>
      <c r="AT41" s="104"/>
      <c r="AU41" s="104"/>
      <c r="AV41" s="104"/>
      <c r="AW41" s="104"/>
      <c r="AX41" s="104"/>
      <c r="AY41" s="104"/>
      <c r="AZ41" s="104"/>
      <c r="BA41" s="104"/>
      <c r="BB41" s="104"/>
      <c r="BC41" s="104"/>
      <c r="BD41" s="104"/>
      <c r="BE41" s="104"/>
      <c r="BF41" s="104"/>
      <c r="BG41" s="104"/>
      <c r="BH41" s="104"/>
      <c r="BI41" s="104"/>
      <c r="BJ41" s="104"/>
      <c r="BK41" s="104"/>
      <c r="BL41" s="104"/>
      <c r="BM41" s="104"/>
      <c r="BN41" s="104"/>
      <c r="BO41" s="104"/>
      <c r="BP41" s="104"/>
      <c r="BQ41" s="104"/>
      <c r="BR41" s="104"/>
      <c r="BS41" s="104"/>
      <c r="BT41" s="104"/>
      <c r="BU41" s="104"/>
    </row>
    <row r="42" spans="1:73" s="3" customFormat="1">
      <c r="A42" s="104"/>
      <c r="B42" s="104"/>
      <c r="C42" s="155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/>
      <c r="AK42" s="104"/>
      <c r="AL42" s="104"/>
      <c r="AM42" s="104"/>
      <c r="AN42" s="104"/>
      <c r="AO42" s="104"/>
      <c r="AP42" s="104"/>
      <c r="AQ42" s="104"/>
      <c r="AR42" s="104"/>
      <c r="AS42" s="104"/>
      <c r="AT42" s="104"/>
      <c r="AU42" s="104"/>
      <c r="AV42" s="104"/>
      <c r="AW42" s="104"/>
      <c r="AX42" s="104"/>
      <c r="AY42" s="104"/>
      <c r="AZ42" s="104"/>
      <c r="BA42" s="104"/>
      <c r="BB42" s="104"/>
      <c r="BC42" s="104"/>
      <c r="BD42" s="104"/>
      <c r="BE42" s="104"/>
      <c r="BF42" s="104"/>
      <c r="BG42" s="104"/>
      <c r="BH42" s="104"/>
      <c r="BI42" s="104"/>
      <c r="BJ42" s="104"/>
      <c r="BK42" s="104"/>
      <c r="BL42" s="104"/>
      <c r="BM42" s="104"/>
      <c r="BN42" s="104"/>
      <c r="BO42" s="104"/>
      <c r="BP42" s="104"/>
      <c r="BQ42" s="104"/>
      <c r="BR42" s="104"/>
      <c r="BS42" s="104"/>
      <c r="BT42" s="104"/>
      <c r="BU42" s="104"/>
    </row>
    <row r="43" spans="1:73" s="3" customFormat="1">
      <c r="A43" s="104"/>
      <c r="B43" s="104"/>
      <c r="C43" s="155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04"/>
      <c r="AF43" s="104"/>
      <c r="AG43" s="104"/>
      <c r="AH43" s="104"/>
      <c r="AI43" s="104"/>
      <c r="AJ43" s="104"/>
      <c r="AK43" s="104"/>
      <c r="AL43" s="104"/>
      <c r="AM43" s="104"/>
      <c r="AN43" s="104"/>
      <c r="AO43" s="104"/>
      <c r="AP43" s="104"/>
      <c r="AQ43" s="104"/>
      <c r="AR43" s="104"/>
      <c r="AS43" s="104"/>
      <c r="AT43" s="104"/>
      <c r="AU43" s="104"/>
      <c r="AV43" s="104"/>
      <c r="AW43" s="104"/>
      <c r="AX43" s="104"/>
      <c r="AY43" s="104"/>
      <c r="AZ43" s="104"/>
      <c r="BA43" s="104"/>
      <c r="BB43" s="104"/>
      <c r="BC43" s="104"/>
      <c r="BD43" s="104"/>
      <c r="BE43" s="104"/>
      <c r="BF43" s="104"/>
      <c r="BG43" s="104"/>
      <c r="BH43" s="104"/>
      <c r="BI43" s="104"/>
      <c r="BJ43" s="104"/>
      <c r="BK43" s="104"/>
      <c r="BL43" s="104"/>
      <c r="BM43" s="104"/>
      <c r="BN43" s="104"/>
      <c r="BO43" s="104"/>
      <c r="BP43" s="104"/>
      <c r="BQ43" s="104"/>
      <c r="BR43" s="104"/>
      <c r="BS43" s="104"/>
      <c r="BT43" s="104"/>
      <c r="BU43" s="104"/>
    </row>
    <row r="44" spans="1:73" s="3" customFormat="1">
      <c r="A44" s="104"/>
      <c r="B44" s="104"/>
      <c r="C44" s="155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04"/>
      <c r="AF44" s="104"/>
      <c r="AG44" s="104"/>
      <c r="AH44" s="104"/>
      <c r="AI44" s="104"/>
      <c r="AJ44" s="104"/>
      <c r="AK44" s="104"/>
      <c r="AL44" s="104"/>
      <c r="AM44" s="104"/>
      <c r="AN44" s="104"/>
      <c r="AO44" s="104"/>
      <c r="AP44" s="104"/>
      <c r="AQ44" s="104"/>
      <c r="AR44" s="104"/>
      <c r="AS44" s="104"/>
      <c r="AT44" s="104"/>
      <c r="AU44" s="104"/>
      <c r="AV44" s="104"/>
      <c r="AW44" s="104"/>
      <c r="AX44" s="104"/>
      <c r="AY44" s="104"/>
      <c r="AZ44" s="104"/>
      <c r="BA44" s="104"/>
      <c r="BB44" s="104"/>
      <c r="BC44" s="104"/>
      <c r="BD44" s="104"/>
      <c r="BE44" s="104"/>
      <c r="BF44" s="104"/>
      <c r="BG44" s="104"/>
      <c r="BH44" s="104"/>
      <c r="BI44" s="104"/>
      <c r="BJ44" s="104"/>
      <c r="BK44" s="104"/>
      <c r="BL44" s="104"/>
      <c r="BM44" s="104"/>
      <c r="BN44" s="104"/>
      <c r="BO44" s="104"/>
      <c r="BP44" s="104"/>
      <c r="BQ44" s="104"/>
      <c r="BR44" s="104"/>
      <c r="BS44" s="104"/>
      <c r="BT44" s="104"/>
      <c r="BU44" s="104"/>
    </row>
    <row r="45" spans="1:73" s="3" customFormat="1">
      <c r="A45" s="104"/>
      <c r="B45" s="104"/>
      <c r="C45" s="155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  <c r="AK45" s="104"/>
      <c r="AL45" s="104"/>
      <c r="AM45" s="104"/>
      <c r="AN45" s="104"/>
      <c r="AO45" s="104"/>
      <c r="AP45" s="104"/>
      <c r="AQ45" s="104"/>
      <c r="AR45" s="104"/>
      <c r="AS45" s="104"/>
      <c r="AT45" s="104"/>
      <c r="AU45" s="104"/>
      <c r="AV45" s="104"/>
      <c r="AW45" s="104"/>
      <c r="AX45" s="104"/>
      <c r="AY45" s="104"/>
      <c r="AZ45" s="104"/>
      <c r="BA45" s="104"/>
      <c r="BB45" s="104"/>
      <c r="BC45" s="104"/>
      <c r="BD45" s="104"/>
      <c r="BE45" s="104"/>
      <c r="BF45" s="104"/>
      <c r="BG45" s="104"/>
      <c r="BH45" s="104"/>
      <c r="BI45" s="104"/>
      <c r="BJ45" s="104"/>
      <c r="BK45" s="104"/>
      <c r="BL45" s="104"/>
      <c r="BM45" s="104"/>
      <c r="BN45" s="104"/>
      <c r="BO45" s="104"/>
      <c r="BP45" s="104"/>
      <c r="BQ45" s="104"/>
      <c r="BR45" s="104"/>
      <c r="BS45" s="104"/>
      <c r="BT45" s="104"/>
      <c r="BU45" s="104"/>
    </row>
    <row r="46" spans="1:73" s="3" customFormat="1">
      <c r="A46" s="104"/>
      <c r="B46" s="104"/>
      <c r="C46" s="155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P46" s="104"/>
      <c r="AQ46" s="104"/>
      <c r="AR46" s="104"/>
      <c r="AS46" s="104"/>
      <c r="AT46" s="104"/>
      <c r="AU46" s="104"/>
      <c r="AV46" s="104"/>
      <c r="AW46" s="104"/>
      <c r="AX46" s="104"/>
      <c r="AY46" s="104"/>
      <c r="AZ46" s="104"/>
      <c r="BA46" s="104"/>
      <c r="BB46" s="104"/>
      <c r="BC46" s="104"/>
      <c r="BD46" s="104"/>
      <c r="BE46" s="104"/>
      <c r="BF46" s="104"/>
      <c r="BG46" s="104"/>
      <c r="BH46" s="104"/>
      <c r="BI46" s="104"/>
      <c r="BJ46" s="104"/>
      <c r="BK46" s="104"/>
      <c r="BL46" s="104"/>
      <c r="BM46" s="104"/>
      <c r="BN46" s="104"/>
      <c r="BO46" s="104"/>
      <c r="BP46" s="104"/>
      <c r="BQ46" s="104"/>
      <c r="BR46" s="104"/>
      <c r="BS46" s="104"/>
      <c r="BT46" s="104"/>
      <c r="BU46" s="104"/>
    </row>
    <row r="47" spans="1:73" s="3" customFormat="1">
      <c r="A47" s="104"/>
      <c r="B47" s="104"/>
      <c r="C47" s="155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/>
      <c r="AK47" s="104"/>
      <c r="AL47" s="104"/>
      <c r="AM47" s="104"/>
      <c r="AN47" s="104"/>
      <c r="AO47" s="104"/>
      <c r="AP47" s="104"/>
      <c r="AQ47" s="104"/>
      <c r="AR47" s="104"/>
      <c r="AS47" s="104"/>
      <c r="AT47" s="104"/>
      <c r="AU47" s="104"/>
      <c r="AV47" s="104"/>
      <c r="AW47" s="104"/>
      <c r="AX47" s="104"/>
      <c r="AY47" s="104"/>
      <c r="AZ47" s="104"/>
      <c r="BA47" s="104"/>
      <c r="BB47" s="104"/>
      <c r="BC47" s="104"/>
      <c r="BD47" s="104"/>
      <c r="BE47" s="104"/>
      <c r="BF47" s="104"/>
      <c r="BG47" s="104"/>
      <c r="BH47" s="104"/>
      <c r="BI47" s="104"/>
      <c r="BJ47" s="104"/>
      <c r="BK47" s="104"/>
      <c r="BL47" s="104"/>
      <c r="BM47" s="104"/>
      <c r="BN47" s="104"/>
      <c r="BO47" s="104"/>
      <c r="BP47" s="104"/>
      <c r="BQ47" s="104"/>
      <c r="BR47" s="104"/>
      <c r="BS47" s="104"/>
      <c r="BT47" s="104"/>
      <c r="BU47" s="104"/>
    </row>
    <row r="48" spans="1:73" s="3" customFormat="1">
      <c r="A48" s="104"/>
      <c r="B48" s="104"/>
      <c r="C48" s="155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04"/>
      <c r="AF48" s="104"/>
      <c r="AG48" s="104"/>
      <c r="AH48" s="104"/>
      <c r="AI48" s="104"/>
      <c r="AJ48" s="104"/>
      <c r="AK48" s="104"/>
      <c r="AL48" s="104"/>
      <c r="AM48" s="104"/>
      <c r="AN48" s="104"/>
      <c r="AO48" s="104"/>
      <c r="AP48" s="104"/>
      <c r="AQ48" s="104"/>
      <c r="AR48" s="104"/>
      <c r="AS48" s="104"/>
      <c r="AT48" s="104"/>
      <c r="AU48" s="104"/>
      <c r="AV48" s="104"/>
      <c r="AW48" s="104"/>
      <c r="AX48" s="104"/>
      <c r="AY48" s="104"/>
      <c r="AZ48" s="104"/>
      <c r="BA48" s="104"/>
      <c r="BB48" s="104"/>
      <c r="BC48" s="104"/>
      <c r="BD48" s="104"/>
      <c r="BE48" s="104"/>
      <c r="BF48" s="104"/>
      <c r="BG48" s="104"/>
      <c r="BH48" s="104"/>
      <c r="BI48" s="104"/>
      <c r="BJ48" s="104"/>
      <c r="BK48" s="104"/>
      <c r="BL48" s="104"/>
      <c r="BM48" s="104"/>
      <c r="BN48" s="104"/>
      <c r="BO48" s="104"/>
      <c r="BP48" s="104"/>
      <c r="BQ48" s="104"/>
      <c r="BR48" s="104"/>
      <c r="BS48" s="104"/>
      <c r="BT48" s="104"/>
      <c r="BU48" s="104"/>
    </row>
    <row r="49" spans="1:73" s="3" customFormat="1">
      <c r="A49" s="104"/>
      <c r="B49" s="104"/>
      <c r="C49" s="155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/>
      <c r="AR49" s="104"/>
      <c r="AS49" s="104"/>
      <c r="AT49" s="104"/>
      <c r="AU49" s="104"/>
      <c r="AV49" s="104"/>
      <c r="AW49" s="104"/>
      <c r="AX49" s="104"/>
      <c r="AY49" s="104"/>
      <c r="AZ49" s="104"/>
      <c r="BA49" s="104"/>
      <c r="BB49" s="104"/>
      <c r="BC49" s="104"/>
      <c r="BD49" s="104"/>
      <c r="BE49" s="104"/>
      <c r="BF49" s="104"/>
      <c r="BG49" s="104"/>
      <c r="BH49" s="104"/>
      <c r="BI49" s="104"/>
      <c r="BJ49" s="104"/>
      <c r="BK49" s="104"/>
      <c r="BL49" s="104"/>
      <c r="BM49" s="104"/>
      <c r="BN49" s="104"/>
      <c r="BO49" s="104"/>
      <c r="BP49" s="104"/>
      <c r="BQ49" s="104"/>
      <c r="BR49" s="104"/>
      <c r="BS49" s="104"/>
      <c r="BT49" s="104"/>
      <c r="BU49" s="104"/>
    </row>
    <row r="50" spans="1:73" s="3" customFormat="1">
      <c r="A50" s="104"/>
      <c r="B50" s="104"/>
      <c r="C50" s="155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4"/>
      <c r="AQ50" s="104"/>
      <c r="AR50" s="104"/>
      <c r="AS50" s="104"/>
      <c r="AT50" s="104"/>
      <c r="AU50" s="104"/>
      <c r="AV50" s="104"/>
      <c r="AW50" s="104"/>
      <c r="AX50" s="104"/>
      <c r="AY50" s="104"/>
      <c r="AZ50" s="104"/>
      <c r="BA50" s="104"/>
      <c r="BB50" s="104"/>
      <c r="BC50" s="104"/>
      <c r="BD50" s="104"/>
      <c r="BE50" s="104"/>
      <c r="BF50" s="104"/>
      <c r="BG50" s="104"/>
      <c r="BH50" s="104"/>
      <c r="BI50" s="104"/>
      <c r="BJ50" s="104"/>
      <c r="BK50" s="104"/>
      <c r="BL50" s="104"/>
      <c r="BM50" s="104"/>
      <c r="BN50" s="104"/>
      <c r="BO50" s="104"/>
      <c r="BP50" s="104"/>
      <c r="BQ50" s="104"/>
      <c r="BR50" s="104"/>
      <c r="BS50" s="104"/>
      <c r="BT50" s="104"/>
      <c r="BU50" s="104"/>
    </row>
    <row r="51" spans="1:73" s="3" customFormat="1">
      <c r="A51" s="104"/>
      <c r="B51" s="104"/>
      <c r="C51" s="155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P51" s="104"/>
      <c r="AQ51" s="104"/>
      <c r="AR51" s="104"/>
      <c r="AS51" s="104"/>
      <c r="AT51" s="104"/>
      <c r="AU51" s="104"/>
      <c r="AV51" s="104"/>
      <c r="AW51" s="104"/>
      <c r="AX51" s="104"/>
      <c r="AY51" s="104"/>
      <c r="AZ51" s="104"/>
      <c r="BA51" s="104"/>
      <c r="BB51" s="104"/>
      <c r="BC51" s="104"/>
      <c r="BD51" s="104"/>
      <c r="BE51" s="104"/>
      <c r="BF51" s="104"/>
      <c r="BG51" s="104"/>
      <c r="BH51" s="104"/>
      <c r="BI51" s="104"/>
      <c r="BJ51" s="104"/>
      <c r="BK51" s="104"/>
      <c r="BL51" s="104"/>
      <c r="BM51" s="104"/>
      <c r="BN51" s="104"/>
      <c r="BO51" s="104"/>
      <c r="BP51" s="104"/>
      <c r="BQ51" s="104"/>
      <c r="BR51" s="104"/>
      <c r="BS51" s="104"/>
      <c r="BT51" s="104"/>
      <c r="BU51" s="104"/>
    </row>
    <row r="52" spans="1:73" s="3" customFormat="1">
      <c r="A52" s="104"/>
      <c r="B52" s="104"/>
      <c r="C52" s="155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  <c r="AK52" s="104"/>
      <c r="AL52" s="104"/>
      <c r="AM52" s="104"/>
      <c r="AN52" s="104"/>
      <c r="AO52" s="104"/>
      <c r="AP52" s="104"/>
      <c r="AQ52" s="104"/>
      <c r="AR52" s="104"/>
      <c r="AS52" s="104"/>
      <c r="AT52" s="104"/>
      <c r="AU52" s="104"/>
      <c r="AV52" s="104"/>
      <c r="AW52" s="104"/>
      <c r="AX52" s="104"/>
      <c r="AY52" s="104"/>
      <c r="AZ52" s="104"/>
      <c r="BA52" s="104"/>
      <c r="BB52" s="104"/>
      <c r="BC52" s="104"/>
      <c r="BD52" s="104"/>
      <c r="BE52" s="104"/>
      <c r="BF52" s="104"/>
      <c r="BG52" s="104"/>
      <c r="BH52" s="104"/>
      <c r="BI52" s="104"/>
      <c r="BJ52" s="104"/>
      <c r="BK52" s="104"/>
      <c r="BL52" s="104"/>
      <c r="BM52" s="104"/>
      <c r="BN52" s="104"/>
      <c r="BO52" s="104"/>
      <c r="BP52" s="104"/>
      <c r="BQ52" s="104"/>
      <c r="BR52" s="104"/>
      <c r="BS52" s="104"/>
      <c r="BT52" s="104"/>
      <c r="BU52" s="104"/>
    </row>
    <row r="53" spans="1:73" s="3" customFormat="1">
      <c r="A53" s="104"/>
      <c r="B53" s="104"/>
      <c r="C53" s="155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P53" s="104"/>
      <c r="AQ53" s="104"/>
      <c r="AR53" s="104"/>
      <c r="AS53" s="104"/>
      <c r="AT53" s="104"/>
      <c r="AU53" s="104"/>
      <c r="AV53" s="104"/>
      <c r="AW53" s="104"/>
      <c r="AX53" s="104"/>
      <c r="AY53" s="104"/>
      <c r="AZ53" s="104"/>
      <c r="BA53" s="104"/>
      <c r="BB53" s="104"/>
      <c r="BC53" s="104"/>
      <c r="BD53" s="104"/>
      <c r="BE53" s="104"/>
      <c r="BF53" s="104"/>
      <c r="BG53" s="104"/>
      <c r="BH53" s="104"/>
      <c r="BI53" s="104"/>
      <c r="BJ53" s="104"/>
      <c r="BK53" s="104"/>
      <c r="BL53" s="104"/>
      <c r="BM53" s="104"/>
      <c r="BN53" s="104"/>
      <c r="BO53" s="104"/>
      <c r="BP53" s="104"/>
      <c r="BQ53" s="104"/>
      <c r="BR53" s="104"/>
      <c r="BS53" s="104"/>
      <c r="BT53" s="104"/>
      <c r="BU53" s="104"/>
    </row>
    <row r="54" spans="1:73" s="3" customFormat="1">
      <c r="A54" s="104"/>
      <c r="B54" s="104"/>
      <c r="C54" s="155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  <c r="AR54" s="104"/>
      <c r="AS54" s="104"/>
      <c r="AT54" s="104"/>
      <c r="AU54" s="104"/>
      <c r="AV54" s="104"/>
      <c r="AW54" s="104"/>
      <c r="AX54" s="104"/>
      <c r="AY54" s="104"/>
      <c r="AZ54" s="104"/>
      <c r="BA54" s="104"/>
      <c r="BB54" s="104"/>
      <c r="BC54" s="104"/>
      <c r="BD54" s="104"/>
      <c r="BE54" s="104"/>
      <c r="BF54" s="104"/>
      <c r="BG54" s="104"/>
      <c r="BH54" s="104"/>
      <c r="BI54" s="104"/>
      <c r="BJ54" s="104"/>
      <c r="BK54" s="104"/>
      <c r="BL54" s="104"/>
      <c r="BM54" s="104"/>
      <c r="BN54" s="104"/>
      <c r="BO54" s="104"/>
      <c r="BP54" s="104"/>
      <c r="BQ54" s="104"/>
      <c r="BR54" s="104"/>
      <c r="BS54" s="104"/>
      <c r="BT54" s="104"/>
      <c r="BU54" s="104"/>
    </row>
    <row r="55" spans="1:73" s="3" customFormat="1">
      <c r="A55" s="104"/>
      <c r="B55" s="104"/>
      <c r="C55" s="155"/>
      <c r="D55" s="104"/>
      <c r="E55" s="104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  <c r="AK55" s="104"/>
      <c r="AL55" s="104"/>
      <c r="AM55" s="104"/>
      <c r="AN55" s="104"/>
      <c r="AO55" s="104"/>
      <c r="AP55" s="104"/>
      <c r="AQ55" s="104"/>
      <c r="AR55" s="104"/>
      <c r="AS55" s="104"/>
      <c r="AT55" s="104"/>
      <c r="AU55" s="104"/>
      <c r="AV55" s="104"/>
      <c r="AW55" s="104"/>
      <c r="AX55" s="104"/>
      <c r="AY55" s="104"/>
      <c r="AZ55" s="104"/>
      <c r="BA55" s="104"/>
      <c r="BB55" s="104"/>
      <c r="BC55" s="104"/>
      <c r="BD55" s="104"/>
      <c r="BE55" s="104"/>
      <c r="BF55" s="104"/>
      <c r="BG55" s="104"/>
      <c r="BH55" s="104"/>
      <c r="BI55" s="104"/>
      <c r="BJ55" s="104"/>
      <c r="BK55" s="104"/>
      <c r="BL55" s="104"/>
      <c r="BM55" s="104"/>
      <c r="BN55" s="104"/>
      <c r="BO55" s="104"/>
      <c r="BP55" s="104"/>
      <c r="BQ55" s="104"/>
      <c r="BR55" s="104"/>
      <c r="BS55" s="104"/>
      <c r="BT55" s="104"/>
      <c r="BU55" s="104"/>
    </row>
    <row r="56" spans="1:73" s="3" customFormat="1">
      <c r="A56" s="104"/>
      <c r="B56" s="104"/>
      <c r="C56" s="155"/>
      <c r="D56" s="104"/>
      <c r="E56" s="104"/>
      <c r="F56" s="104"/>
      <c r="G56" s="104"/>
      <c r="H56" s="104"/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  <c r="AK56" s="104"/>
      <c r="AL56" s="104"/>
      <c r="AM56" s="104"/>
      <c r="AN56" s="104"/>
      <c r="AO56" s="104"/>
      <c r="AP56" s="104"/>
      <c r="AQ56" s="104"/>
      <c r="AR56" s="104"/>
      <c r="AS56" s="104"/>
      <c r="AT56" s="104"/>
      <c r="AU56" s="104"/>
      <c r="AV56" s="104"/>
      <c r="AW56" s="104"/>
      <c r="AX56" s="104"/>
      <c r="AY56" s="104"/>
      <c r="AZ56" s="104"/>
      <c r="BA56" s="104"/>
      <c r="BB56" s="104"/>
      <c r="BC56" s="104"/>
      <c r="BD56" s="104"/>
      <c r="BE56" s="104"/>
      <c r="BF56" s="104"/>
      <c r="BG56" s="104"/>
      <c r="BH56" s="104"/>
      <c r="BI56" s="104"/>
      <c r="BJ56" s="104"/>
      <c r="BK56" s="104"/>
      <c r="BL56" s="104"/>
      <c r="BM56" s="104"/>
      <c r="BN56" s="104"/>
      <c r="BO56" s="104"/>
      <c r="BP56" s="104"/>
      <c r="BQ56" s="104"/>
      <c r="BR56" s="104"/>
      <c r="BS56" s="104"/>
      <c r="BT56" s="104"/>
      <c r="BU56" s="104"/>
    </row>
    <row r="57" spans="1:73" s="3" customFormat="1">
      <c r="A57" s="104"/>
      <c r="B57" s="104"/>
      <c r="C57" s="155"/>
      <c r="D57" s="104"/>
      <c r="E57" s="104"/>
      <c r="F57" s="104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  <c r="AK57" s="104"/>
      <c r="AL57" s="104"/>
      <c r="AM57" s="104"/>
      <c r="AN57" s="104"/>
      <c r="AO57" s="104"/>
      <c r="AP57" s="104"/>
      <c r="AQ57" s="104"/>
      <c r="AR57" s="104"/>
      <c r="AS57" s="104"/>
      <c r="AT57" s="104"/>
      <c r="AU57" s="104"/>
      <c r="AV57" s="104"/>
      <c r="AW57" s="104"/>
      <c r="AX57" s="104"/>
      <c r="AY57" s="104"/>
      <c r="AZ57" s="104"/>
      <c r="BA57" s="104"/>
      <c r="BB57" s="104"/>
      <c r="BC57" s="104"/>
      <c r="BD57" s="104"/>
      <c r="BE57" s="104"/>
      <c r="BF57" s="104"/>
      <c r="BG57" s="104"/>
      <c r="BH57" s="104"/>
      <c r="BI57" s="104"/>
      <c r="BJ57" s="104"/>
      <c r="BK57" s="104"/>
      <c r="BL57" s="104"/>
      <c r="BM57" s="104"/>
      <c r="BN57" s="104"/>
      <c r="BO57" s="104"/>
      <c r="BP57" s="104"/>
      <c r="BQ57" s="104"/>
      <c r="BR57" s="104"/>
      <c r="BS57" s="104"/>
      <c r="BT57" s="104"/>
      <c r="BU57" s="104"/>
    </row>
    <row r="58" spans="1:73" s="3" customFormat="1">
      <c r="A58" s="104"/>
      <c r="B58" s="104"/>
      <c r="C58" s="155"/>
      <c r="D58" s="104"/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  <c r="AI58" s="104"/>
      <c r="AJ58" s="104"/>
      <c r="AK58" s="104"/>
      <c r="AL58" s="104"/>
      <c r="AM58" s="104"/>
      <c r="AN58" s="104"/>
      <c r="AO58" s="104"/>
      <c r="AP58" s="104"/>
      <c r="AQ58" s="104"/>
      <c r="AR58" s="104"/>
      <c r="AS58" s="104"/>
      <c r="AT58" s="104"/>
      <c r="AU58" s="104"/>
      <c r="AV58" s="104"/>
      <c r="AW58" s="104"/>
      <c r="AX58" s="104"/>
      <c r="AY58" s="104"/>
      <c r="AZ58" s="104"/>
      <c r="BA58" s="104"/>
      <c r="BB58" s="104"/>
      <c r="BC58" s="104"/>
      <c r="BD58" s="104"/>
      <c r="BE58" s="104"/>
      <c r="BF58" s="104"/>
      <c r="BG58" s="104"/>
      <c r="BH58" s="104"/>
      <c r="BI58" s="104"/>
      <c r="BJ58" s="104"/>
      <c r="BK58" s="104"/>
      <c r="BL58" s="104"/>
      <c r="BM58" s="104"/>
      <c r="BN58" s="104"/>
      <c r="BO58" s="104"/>
      <c r="BP58" s="104"/>
      <c r="BQ58" s="104"/>
      <c r="BR58" s="104"/>
      <c r="BS58" s="104"/>
      <c r="BT58" s="104"/>
      <c r="BU58" s="104"/>
    </row>
    <row r="59" spans="1:73" s="3" customFormat="1">
      <c r="A59" s="104"/>
      <c r="B59" s="104"/>
      <c r="C59" s="155"/>
      <c r="D59" s="104"/>
      <c r="E59" s="104"/>
      <c r="F59" s="104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  <c r="AR59" s="104"/>
      <c r="AS59" s="104"/>
      <c r="AT59" s="104"/>
      <c r="AU59" s="104"/>
      <c r="AV59" s="104"/>
      <c r="AW59" s="104"/>
      <c r="AX59" s="104"/>
      <c r="AY59" s="104"/>
      <c r="AZ59" s="104"/>
      <c r="BA59" s="104"/>
      <c r="BB59" s="104"/>
      <c r="BC59" s="104"/>
      <c r="BD59" s="104"/>
      <c r="BE59" s="104"/>
      <c r="BF59" s="104"/>
      <c r="BG59" s="104"/>
      <c r="BH59" s="104"/>
      <c r="BI59" s="104"/>
      <c r="BJ59" s="104"/>
      <c r="BK59" s="104"/>
      <c r="BL59" s="104"/>
      <c r="BM59" s="104"/>
      <c r="BN59" s="104"/>
      <c r="BO59" s="104"/>
      <c r="BP59" s="104"/>
      <c r="BQ59" s="104"/>
      <c r="BR59" s="104"/>
      <c r="BS59" s="104"/>
      <c r="BT59" s="104"/>
      <c r="BU59" s="104"/>
    </row>
    <row r="60" spans="1:73" s="3" customFormat="1">
      <c r="A60" s="104"/>
      <c r="B60" s="104"/>
      <c r="C60" s="155"/>
      <c r="D60" s="104"/>
      <c r="E60" s="104"/>
      <c r="F60" s="104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  <c r="AK60" s="104"/>
      <c r="AL60" s="104"/>
      <c r="AM60" s="104"/>
      <c r="AN60" s="104"/>
      <c r="AO60" s="104"/>
      <c r="AP60" s="104"/>
      <c r="AQ60" s="104"/>
      <c r="AR60" s="104"/>
      <c r="AS60" s="104"/>
      <c r="AT60" s="104"/>
      <c r="AU60" s="104"/>
      <c r="AV60" s="104"/>
      <c r="AW60" s="104"/>
      <c r="AX60" s="104"/>
      <c r="AY60" s="104"/>
      <c r="AZ60" s="104"/>
      <c r="BA60" s="104"/>
      <c r="BB60" s="104"/>
      <c r="BC60" s="104"/>
      <c r="BD60" s="104"/>
      <c r="BE60" s="104"/>
      <c r="BF60" s="104"/>
      <c r="BG60" s="104"/>
      <c r="BH60" s="104"/>
      <c r="BI60" s="104"/>
      <c r="BJ60" s="104"/>
      <c r="BK60" s="104"/>
      <c r="BL60" s="104"/>
      <c r="BM60" s="104"/>
      <c r="BN60" s="104"/>
      <c r="BO60" s="104"/>
      <c r="BP60" s="104"/>
      <c r="BQ60" s="104"/>
      <c r="BR60" s="104"/>
      <c r="BS60" s="104"/>
      <c r="BT60" s="104"/>
      <c r="BU60" s="104"/>
    </row>
    <row r="61" spans="1:73" s="3" customFormat="1">
      <c r="A61" s="104"/>
      <c r="B61" s="104"/>
      <c r="C61" s="155"/>
      <c r="D61" s="104"/>
      <c r="E61" s="104"/>
      <c r="F61" s="104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  <c r="AK61" s="104"/>
      <c r="AL61" s="104"/>
      <c r="AM61" s="104"/>
      <c r="AN61" s="104"/>
      <c r="AO61" s="104"/>
      <c r="AP61" s="104"/>
      <c r="AQ61" s="104"/>
      <c r="AR61" s="104"/>
      <c r="AS61" s="104"/>
      <c r="AT61" s="104"/>
      <c r="AU61" s="104"/>
      <c r="AV61" s="104"/>
      <c r="AW61" s="104"/>
      <c r="AX61" s="104"/>
      <c r="AY61" s="104"/>
      <c r="AZ61" s="104"/>
      <c r="BA61" s="104"/>
      <c r="BB61" s="104"/>
      <c r="BC61" s="104"/>
      <c r="BD61" s="104"/>
      <c r="BE61" s="104"/>
      <c r="BF61" s="104"/>
      <c r="BG61" s="104"/>
      <c r="BH61" s="104"/>
      <c r="BI61" s="104"/>
      <c r="BJ61" s="104"/>
      <c r="BK61" s="104"/>
      <c r="BL61" s="104"/>
      <c r="BM61" s="104"/>
      <c r="BN61" s="104"/>
      <c r="BO61" s="104"/>
      <c r="BP61" s="104"/>
      <c r="BQ61" s="104"/>
      <c r="BR61" s="104"/>
      <c r="BS61" s="104"/>
      <c r="BT61" s="104"/>
      <c r="BU61" s="104"/>
    </row>
    <row r="62" spans="1:73" s="3" customFormat="1">
      <c r="A62" s="104"/>
      <c r="B62" s="104"/>
      <c r="C62" s="155"/>
      <c r="D62" s="104"/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/>
      <c r="AS62" s="104"/>
      <c r="AT62" s="104"/>
      <c r="AU62" s="104"/>
      <c r="AV62" s="104"/>
      <c r="AW62" s="104"/>
      <c r="AX62" s="104"/>
      <c r="AY62" s="104"/>
      <c r="AZ62" s="104"/>
      <c r="BA62" s="104"/>
      <c r="BB62" s="104"/>
      <c r="BC62" s="104"/>
      <c r="BD62" s="104"/>
      <c r="BE62" s="104"/>
      <c r="BF62" s="104"/>
      <c r="BG62" s="104"/>
      <c r="BH62" s="104"/>
      <c r="BI62" s="104"/>
      <c r="BJ62" s="104"/>
      <c r="BK62" s="104"/>
      <c r="BL62" s="104"/>
      <c r="BM62" s="104"/>
      <c r="BN62" s="104"/>
      <c r="BO62" s="104"/>
      <c r="BP62" s="104"/>
      <c r="BQ62" s="104"/>
      <c r="BR62" s="104"/>
      <c r="BS62" s="104"/>
      <c r="BT62" s="104"/>
      <c r="BU62" s="104"/>
    </row>
    <row r="63" spans="1:73" s="3" customFormat="1">
      <c r="A63" s="104"/>
      <c r="B63" s="104"/>
      <c r="C63" s="155"/>
      <c r="D63" s="104"/>
      <c r="E63" s="104"/>
      <c r="F63" s="10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/>
      <c r="AD63" s="104"/>
      <c r="AE63" s="104"/>
      <c r="AF63" s="104"/>
      <c r="AG63" s="104"/>
      <c r="AH63" s="104"/>
      <c r="AI63" s="104"/>
      <c r="AJ63" s="104"/>
      <c r="AK63" s="104"/>
      <c r="AL63" s="104"/>
      <c r="AM63" s="104"/>
      <c r="AN63" s="104"/>
      <c r="AO63" s="104"/>
      <c r="AP63" s="104"/>
      <c r="AQ63" s="104"/>
      <c r="AR63" s="104"/>
      <c r="AS63" s="104"/>
      <c r="AT63" s="104"/>
      <c r="AU63" s="104"/>
      <c r="AV63" s="104"/>
      <c r="AW63" s="104"/>
      <c r="AX63" s="104"/>
      <c r="AY63" s="104"/>
      <c r="AZ63" s="104"/>
      <c r="BA63" s="104"/>
      <c r="BB63" s="104"/>
      <c r="BC63" s="104"/>
      <c r="BD63" s="104"/>
      <c r="BE63" s="104"/>
      <c r="BF63" s="104"/>
      <c r="BG63" s="104"/>
      <c r="BH63" s="104"/>
      <c r="BI63" s="104"/>
      <c r="BJ63" s="104"/>
      <c r="BK63" s="104"/>
      <c r="BL63" s="104"/>
      <c r="BM63" s="104"/>
      <c r="BN63" s="104"/>
      <c r="BO63" s="104"/>
      <c r="BP63" s="104"/>
      <c r="BQ63" s="104"/>
      <c r="BR63" s="104"/>
      <c r="BS63" s="104"/>
      <c r="BT63" s="104"/>
      <c r="BU63" s="104"/>
    </row>
    <row r="64" spans="1:73" s="3" customFormat="1">
      <c r="A64" s="104"/>
      <c r="B64" s="104"/>
      <c r="C64" s="155"/>
      <c r="D64" s="104"/>
      <c r="E64" s="104"/>
      <c r="F64" s="104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4"/>
      <c r="AC64" s="104"/>
      <c r="AD64" s="104"/>
      <c r="AE64" s="104"/>
      <c r="AF64" s="104"/>
      <c r="AG64" s="104"/>
      <c r="AH64" s="104"/>
      <c r="AI64" s="104"/>
      <c r="AJ64" s="104"/>
      <c r="AK64" s="104"/>
      <c r="AL64" s="104"/>
      <c r="AM64" s="104"/>
      <c r="AN64" s="104"/>
      <c r="AO64" s="104"/>
      <c r="AP64" s="104"/>
      <c r="AQ64" s="104"/>
      <c r="AR64" s="104"/>
      <c r="AS64" s="104"/>
      <c r="AT64" s="104"/>
      <c r="AU64" s="104"/>
      <c r="AV64" s="104"/>
      <c r="AW64" s="104"/>
      <c r="AX64" s="104"/>
      <c r="AY64" s="104"/>
      <c r="AZ64" s="104"/>
      <c r="BA64" s="104"/>
      <c r="BB64" s="104"/>
      <c r="BC64" s="104"/>
      <c r="BD64" s="104"/>
      <c r="BE64" s="104"/>
      <c r="BF64" s="104"/>
      <c r="BG64" s="104"/>
      <c r="BH64" s="104"/>
      <c r="BI64" s="104"/>
      <c r="BJ64" s="104"/>
      <c r="BK64" s="104"/>
      <c r="BL64" s="104"/>
      <c r="BM64" s="104"/>
      <c r="BN64" s="104"/>
      <c r="BO64" s="104"/>
      <c r="BP64" s="104"/>
      <c r="BQ64" s="104"/>
      <c r="BR64" s="104"/>
      <c r="BS64" s="104"/>
      <c r="BT64" s="104"/>
      <c r="BU64" s="104"/>
    </row>
    <row r="65" spans="1:73" s="3" customFormat="1">
      <c r="A65" s="104"/>
      <c r="B65" s="104"/>
      <c r="C65" s="155"/>
      <c r="D65" s="104"/>
      <c r="E65" s="104"/>
      <c r="F65" s="104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04"/>
      <c r="AQ65" s="104"/>
      <c r="AR65" s="104"/>
      <c r="AS65" s="104"/>
      <c r="AT65" s="104"/>
      <c r="AU65" s="104"/>
      <c r="AV65" s="104"/>
      <c r="AW65" s="104"/>
      <c r="AX65" s="104"/>
      <c r="AY65" s="104"/>
      <c r="AZ65" s="104"/>
      <c r="BA65" s="104"/>
      <c r="BB65" s="104"/>
      <c r="BC65" s="104"/>
      <c r="BD65" s="104"/>
      <c r="BE65" s="104"/>
      <c r="BF65" s="104"/>
      <c r="BG65" s="104"/>
      <c r="BH65" s="104"/>
      <c r="BI65" s="104"/>
      <c r="BJ65" s="104"/>
      <c r="BK65" s="104"/>
      <c r="BL65" s="104"/>
      <c r="BM65" s="104"/>
      <c r="BN65" s="104"/>
      <c r="BO65" s="104"/>
      <c r="BP65" s="104"/>
      <c r="BQ65" s="104"/>
      <c r="BR65" s="104"/>
      <c r="BS65" s="104"/>
      <c r="BT65" s="104"/>
      <c r="BU65" s="104"/>
    </row>
    <row r="66" spans="1:73" s="3" customFormat="1">
      <c r="A66" s="104"/>
      <c r="B66" s="104"/>
      <c r="C66" s="155"/>
      <c r="D66" s="104"/>
      <c r="E66" s="104"/>
      <c r="F66" s="104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  <c r="AK66" s="104"/>
      <c r="AL66" s="104"/>
      <c r="AM66" s="104"/>
      <c r="AN66" s="104"/>
      <c r="AO66" s="104"/>
      <c r="AP66" s="104"/>
      <c r="AQ66" s="104"/>
      <c r="AR66" s="104"/>
      <c r="AS66" s="104"/>
      <c r="AT66" s="104"/>
      <c r="AU66" s="104"/>
      <c r="AV66" s="104"/>
      <c r="AW66" s="104"/>
      <c r="AX66" s="104"/>
      <c r="AY66" s="104"/>
      <c r="AZ66" s="104"/>
      <c r="BA66" s="104"/>
      <c r="BB66" s="104"/>
      <c r="BC66" s="104"/>
      <c r="BD66" s="104"/>
      <c r="BE66" s="104"/>
      <c r="BF66" s="104"/>
      <c r="BG66" s="104"/>
      <c r="BH66" s="104"/>
      <c r="BI66" s="104"/>
      <c r="BJ66" s="104"/>
      <c r="BK66" s="104"/>
      <c r="BL66" s="104"/>
      <c r="BM66" s="104"/>
      <c r="BN66" s="104"/>
      <c r="BO66" s="104"/>
      <c r="BP66" s="104"/>
      <c r="BQ66" s="104"/>
      <c r="BR66" s="104"/>
      <c r="BS66" s="104"/>
      <c r="BT66" s="104"/>
      <c r="BU66" s="104"/>
    </row>
    <row r="67" spans="1:73" s="3" customFormat="1">
      <c r="A67" s="104"/>
      <c r="B67" s="104"/>
      <c r="C67" s="155"/>
      <c r="D67" s="104"/>
      <c r="E67" s="104"/>
      <c r="F67" s="104"/>
      <c r="G67" s="104"/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  <c r="AK67" s="104"/>
      <c r="AL67" s="104"/>
      <c r="AM67" s="104"/>
      <c r="AN67" s="104"/>
      <c r="AO67" s="104"/>
      <c r="AP67" s="104"/>
      <c r="AQ67" s="104"/>
      <c r="AR67" s="104"/>
      <c r="AS67" s="104"/>
      <c r="AT67" s="104"/>
      <c r="AU67" s="104"/>
      <c r="AV67" s="104"/>
      <c r="AW67" s="104"/>
      <c r="AX67" s="104"/>
      <c r="AY67" s="104"/>
      <c r="AZ67" s="104"/>
      <c r="BA67" s="104"/>
      <c r="BB67" s="104"/>
      <c r="BC67" s="104"/>
      <c r="BD67" s="104"/>
      <c r="BE67" s="104"/>
      <c r="BF67" s="104"/>
      <c r="BG67" s="104"/>
      <c r="BH67" s="104"/>
      <c r="BI67" s="104"/>
      <c r="BJ67" s="104"/>
      <c r="BK67" s="104"/>
      <c r="BL67" s="104"/>
      <c r="BM67" s="104"/>
      <c r="BN67" s="104"/>
      <c r="BO67" s="104"/>
      <c r="BP67" s="104"/>
      <c r="BQ67" s="104"/>
      <c r="BR67" s="104"/>
      <c r="BS67" s="104"/>
      <c r="BT67" s="104"/>
      <c r="BU67" s="104"/>
    </row>
    <row r="68" spans="1:73" s="3" customFormat="1">
      <c r="A68" s="104"/>
      <c r="B68" s="104"/>
      <c r="C68" s="155"/>
      <c r="D68" s="104"/>
      <c r="E68" s="104"/>
      <c r="F68" s="104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  <c r="AK68" s="104"/>
      <c r="AL68" s="104"/>
      <c r="AM68" s="104"/>
      <c r="AN68" s="104"/>
      <c r="AO68" s="104"/>
      <c r="AP68" s="104"/>
      <c r="AQ68" s="104"/>
      <c r="AR68" s="104"/>
      <c r="AS68" s="104"/>
      <c r="AT68" s="104"/>
      <c r="AU68" s="104"/>
      <c r="AV68" s="104"/>
      <c r="AW68" s="104"/>
      <c r="AX68" s="104"/>
      <c r="AY68" s="104"/>
      <c r="AZ68" s="104"/>
      <c r="BA68" s="104"/>
      <c r="BB68" s="104"/>
      <c r="BC68" s="104"/>
      <c r="BD68" s="104"/>
      <c r="BE68" s="104"/>
      <c r="BF68" s="104"/>
      <c r="BG68" s="104"/>
      <c r="BH68" s="104"/>
      <c r="BI68" s="104"/>
      <c r="BJ68" s="104"/>
      <c r="BK68" s="104"/>
      <c r="BL68" s="104"/>
      <c r="BM68" s="104"/>
      <c r="BN68" s="104"/>
      <c r="BO68" s="104"/>
      <c r="BP68" s="104"/>
      <c r="BQ68" s="104"/>
      <c r="BR68" s="104"/>
      <c r="BS68" s="104"/>
      <c r="BT68" s="104"/>
      <c r="BU68" s="104"/>
    </row>
    <row r="69" spans="1:73" s="3" customFormat="1">
      <c r="A69" s="104"/>
      <c r="B69" s="104"/>
      <c r="C69" s="155"/>
      <c r="D69" s="104"/>
      <c r="E69" s="104"/>
      <c r="F69" s="104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  <c r="AR69" s="104"/>
      <c r="AS69" s="104"/>
      <c r="AT69" s="104"/>
      <c r="AU69" s="104"/>
      <c r="AV69" s="104"/>
      <c r="AW69" s="104"/>
      <c r="AX69" s="104"/>
      <c r="AY69" s="104"/>
      <c r="AZ69" s="104"/>
      <c r="BA69" s="104"/>
      <c r="BB69" s="104"/>
      <c r="BC69" s="104"/>
      <c r="BD69" s="104"/>
      <c r="BE69" s="104"/>
      <c r="BF69" s="104"/>
      <c r="BG69" s="104"/>
      <c r="BH69" s="104"/>
      <c r="BI69" s="104"/>
      <c r="BJ69" s="104"/>
      <c r="BK69" s="104"/>
      <c r="BL69" s="104"/>
      <c r="BM69" s="104"/>
      <c r="BN69" s="104"/>
      <c r="BO69" s="104"/>
      <c r="BP69" s="104"/>
      <c r="BQ69" s="104"/>
      <c r="BR69" s="104"/>
      <c r="BS69" s="104"/>
      <c r="BT69" s="104"/>
      <c r="BU69" s="104"/>
    </row>
    <row r="70" spans="1:73" s="3" customFormat="1">
      <c r="A70" s="104"/>
      <c r="B70" s="104"/>
      <c r="C70" s="155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104"/>
      <c r="AT70" s="104"/>
      <c r="AU70" s="104"/>
      <c r="AV70" s="104"/>
      <c r="AW70" s="104"/>
      <c r="AX70" s="104"/>
      <c r="AY70" s="104"/>
      <c r="AZ70" s="104"/>
      <c r="BA70" s="104"/>
      <c r="BB70" s="104"/>
      <c r="BC70" s="104"/>
      <c r="BD70" s="104"/>
      <c r="BE70" s="104"/>
      <c r="BF70" s="104"/>
      <c r="BG70" s="104"/>
      <c r="BH70" s="104"/>
      <c r="BI70" s="104"/>
      <c r="BJ70" s="104"/>
      <c r="BK70" s="104"/>
      <c r="BL70" s="104"/>
      <c r="BM70" s="104"/>
      <c r="BN70" s="104"/>
      <c r="BO70" s="104"/>
      <c r="BP70" s="104"/>
      <c r="BQ70" s="104"/>
      <c r="BR70" s="104"/>
      <c r="BS70" s="104"/>
      <c r="BT70" s="104"/>
      <c r="BU70" s="104"/>
    </row>
    <row r="71" spans="1:73">
      <c r="A71" s="104"/>
      <c r="B71" s="104"/>
      <c r="C71" s="155"/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  <c r="AK71" s="104"/>
      <c r="AL71" s="104"/>
      <c r="AM71" s="104"/>
      <c r="AN71" s="104"/>
      <c r="AO71" s="104"/>
      <c r="AP71" s="104"/>
      <c r="AQ71" s="104"/>
      <c r="AR71" s="104"/>
      <c r="AS71" s="104"/>
      <c r="AT71" s="104"/>
      <c r="AU71" s="104"/>
      <c r="AV71" s="104"/>
      <c r="AW71" s="104"/>
      <c r="AX71" s="104"/>
      <c r="AY71" s="104"/>
      <c r="AZ71" s="104"/>
      <c r="BA71" s="104"/>
      <c r="BB71" s="104"/>
      <c r="BC71" s="104"/>
      <c r="BD71" s="104"/>
      <c r="BE71" s="104"/>
      <c r="BF71" s="104"/>
      <c r="BG71" s="104"/>
      <c r="BH71" s="104"/>
      <c r="BI71" s="104"/>
      <c r="BJ71" s="104"/>
      <c r="BK71" s="104"/>
      <c r="BL71" s="104"/>
      <c r="BM71" s="104"/>
      <c r="BN71" s="104"/>
      <c r="BO71" s="104"/>
      <c r="BP71" s="104"/>
      <c r="BQ71" s="104"/>
      <c r="BR71" s="104"/>
      <c r="BS71" s="104"/>
      <c r="BT71" s="104"/>
      <c r="BU71" s="104"/>
    </row>
    <row r="72" spans="1:73">
      <c r="A72" s="104"/>
      <c r="B72" s="104"/>
      <c r="C72" s="155"/>
      <c r="D72" s="104"/>
      <c r="E72" s="104"/>
      <c r="F72" s="104"/>
      <c r="G72" s="104"/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D72" s="104"/>
      <c r="AE72" s="104"/>
      <c r="AF72" s="104"/>
      <c r="AG72" s="104"/>
      <c r="AH72" s="104"/>
      <c r="AI72" s="104"/>
      <c r="AJ72" s="104"/>
      <c r="AK72" s="104"/>
      <c r="AL72" s="104"/>
      <c r="AM72" s="104"/>
      <c r="AN72" s="104"/>
      <c r="AO72" s="104"/>
      <c r="AP72" s="104"/>
      <c r="AQ72" s="104"/>
      <c r="AR72" s="104"/>
      <c r="AS72" s="104"/>
      <c r="AT72" s="104"/>
      <c r="AU72" s="104"/>
      <c r="AV72" s="104"/>
      <c r="AW72" s="104"/>
      <c r="AX72" s="104"/>
      <c r="AY72" s="104"/>
      <c r="AZ72" s="104"/>
      <c r="BA72" s="104"/>
      <c r="BB72" s="104"/>
      <c r="BC72" s="104"/>
      <c r="BD72" s="104"/>
      <c r="BE72" s="104"/>
      <c r="BF72" s="104"/>
      <c r="BG72" s="104"/>
      <c r="BH72" s="104"/>
      <c r="BI72" s="104"/>
      <c r="BJ72" s="104"/>
      <c r="BK72" s="104"/>
      <c r="BL72" s="104"/>
      <c r="BM72" s="104"/>
      <c r="BN72" s="104"/>
      <c r="BO72" s="104"/>
      <c r="BP72" s="104"/>
      <c r="BQ72" s="104"/>
      <c r="BR72" s="104"/>
      <c r="BS72" s="104"/>
      <c r="BT72" s="104"/>
      <c r="BU72" s="104"/>
    </row>
    <row r="73" spans="1:73">
      <c r="A73" s="104"/>
      <c r="B73" s="104"/>
      <c r="C73" s="155"/>
      <c r="D73" s="104"/>
      <c r="E73" s="104"/>
      <c r="F73" s="104"/>
      <c r="G73" s="104"/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4"/>
      <c r="AC73" s="104"/>
      <c r="AD73" s="104"/>
      <c r="AE73" s="104"/>
      <c r="AF73" s="104"/>
      <c r="AG73" s="104"/>
      <c r="AH73" s="104"/>
      <c r="AI73" s="104"/>
      <c r="AJ73" s="104"/>
      <c r="AK73" s="104"/>
      <c r="AL73" s="104"/>
      <c r="AM73" s="104"/>
      <c r="AN73" s="104"/>
      <c r="AO73" s="104"/>
      <c r="AP73" s="104"/>
      <c r="AQ73" s="104"/>
      <c r="AR73" s="104"/>
      <c r="AS73" s="104"/>
      <c r="AT73" s="104"/>
      <c r="AU73" s="104"/>
      <c r="AV73" s="104"/>
      <c r="AW73" s="104"/>
      <c r="AX73" s="104"/>
      <c r="AY73" s="104"/>
      <c r="AZ73" s="104"/>
      <c r="BA73" s="104"/>
      <c r="BB73" s="104"/>
      <c r="BC73" s="104"/>
      <c r="BD73" s="104"/>
      <c r="BE73" s="104"/>
      <c r="BF73" s="104"/>
      <c r="BG73" s="104"/>
      <c r="BH73" s="104"/>
      <c r="BI73" s="104"/>
      <c r="BJ73" s="104"/>
      <c r="BK73" s="104"/>
      <c r="BL73" s="104"/>
      <c r="BM73" s="104"/>
      <c r="BN73" s="104"/>
      <c r="BO73" s="104"/>
      <c r="BP73" s="104"/>
      <c r="BQ73" s="104"/>
      <c r="BR73" s="104"/>
      <c r="BS73" s="104"/>
      <c r="BT73" s="104"/>
      <c r="BU73" s="104"/>
    </row>
    <row r="74" spans="1:73">
      <c r="A74" s="104"/>
      <c r="B74" s="104"/>
      <c r="C74" s="155"/>
      <c r="D74" s="104"/>
      <c r="E74" s="104"/>
      <c r="F74" s="104"/>
      <c r="G74" s="104"/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4"/>
      <c r="AC74" s="104"/>
      <c r="AD74" s="104"/>
      <c r="AE74" s="104"/>
      <c r="AF74" s="104"/>
      <c r="AG74" s="104"/>
      <c r="AH74" s="104"/>
      <c r="AI74" s="104"/>
      <c r="AJ74" s="104"/>
      <c r="AK74" s="104"/>
      <c r="AL74" s="104"/>
      <c r="AM74" s="104"/>
      <c r="AN74" s="104"/>
      <c r="AO74" s="104"/>
      <c r="AP74" s="104"/>
      <c r="AQ74" s="104"/>
      <c r="AR74" s="104"/>
      <c r="AS74" s="104"/>
      <c r="AT74" s="104"/>
      <c r="AU74" s="104"/>
      <c r="AV74" s="104"/>
      <c r="AW74" s="104"/>
      <c r="AX74" s="104"/>
      <c r="AY74" s="104"/>
      <c r="AZ74" s="104"/>
      <c r="BA74" s="104"/>
      <c r="BB74" s="104"/>
      <c r="BC74" s="104"/>
      <c r="BD74" s="104"/>
      <c r="BE74" s="104"/>
      <c r="BF74" s="104"/>
      <c r="BG74" s="104"/>
      <c r="BH74" s="104"/>
      <c r="BI74" s="104"/>
      <c r="BJ74" s="104"/>
      <c r="BK74" s="104"/>
      <c r="BL74" s="104"/>
      <c r="BM74" s="104"/>
      <c r="BN74" s="104"/>
      <c r="BO74" s="104"/>
      <c r="BP74" s="104"/>
      <c r="BQ74" s="104"/>
      <c r="BR74" s="104"/>
      <c r="BS74" s="104"/>
      <c r="BT74" s="104"/>
      <c r="BU74" s="104"/>
    </row>
    <row r="75" spans="1:73">
      <c r="A75" s="104"/>
      <c r="B75" s="104"/>
      <c r="C75" s="155"/>
      <c r="D75" s="104"/>
      <c r="E75" s="104"/>
      <c r="F75" s="104"/>
      <c r="G75" s="104"/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D75" s="104"/>
      <c r="AE75" s="104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04"/>
      <c r="AQ75" s="104"/>
      <c r="AR75" s="104"/>
      <c r="AS75" s="104"/>
      <c r="AT75" s="104"/>
      <c r="AU75" s="104"/>
      <c r="AV75" s="104"/>
      <c r="AW75" s="104"/>
      <c r="AX75" s="104"/>
      <c r="AY75" s="104"/>
      <c r="AZ75" s="104"/>
      <c r="BA75" s="104"/>
      <c r="BB75" s="104"/>
      <c r="BC75" s="104"/>
      <c r="BD75" s="104"/>
      <c r="BE75" s="104"/>
      <c r="BF75" s="104"/>
      <c r="BG75" s="104"/>
      <c r="BH75" s="104"/>
      <c r="BI75" s="104"/>
      <c r="BJ75" s="104"/>
      <c r="BK75" s="104"/>
      <c r="BL75" s="104"/>
      <c r="BM75" s="104"/>
      <c r="BN75" s="104"/>
      <c r="BO75" s="104"/>
      <c r="BP75" s="104"/>
      <c r="BQ75" s="104"/>
      <c r="BR75" s="104"/>
      <c r="BS75" s="104"/>
      <c r="BT75" s="104"/>
      <c r="BU75" s="104"/>
    </row>
    <row r="76" spans="1:73">
      <c r="B76" s="104"/>
      <c r="C76" s="155"/>
      <c r="D76" s="104"/>
      <c r="E76" s="104"/>
      <c r="F76" s="104"/>
      <c r="G76" s="104"/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  <c r="AA76" s="104"/>
      <c r="AB76" s="104"/>
      <c r="AC76" s="104"/>
      <c r="AD76" s="104"/>
      <c r="AE76" s="104"/>
      <c r="AF76" s="104"/>
      <c r="AG76" s="104"/>
      <c r="AH76" s="104"/>
      <c r="AI76" s="104"/>
      <c r="AJ76" s="104"/>
      <c r="AK76" s="104"/>
      <c r="AL76" s="104"/>
      <c r="AM76" s="104"/>
      <c r="AN76" s="104"/>
      <c r="AO76" s="104"/>
      <c r="AP76" s="104"/>
      <c r="AQ76" s="104"/>
      <c r="AR76" s="104"/>
      <c r="AS76" s="104"/>
      <c r="AT76" s="104"/>
      <c r="AU76" s="104"/>
      <c r="AV76" s="104"/>
      <c r="AW76" s="104"/>
      <c r="AX76" s="104"/>
      <c r="AY76" s="104"/>
      <c r="AZ76" s="104"/>
      <c r="BA76" s="104"/>
      <c r="BB76" s="104"/>
      <c r="BC76" s="104"/>
      <c r="BD76" s="104"/>
      <c r="BE76" s="104"/>
      <c r="BF76" s="104"/>
      <c r="BG76" s="104"/>
      <c r="BH76" s="104"/>
      <c r="BI76" s="104"/>
      <c r="BJ76" s="104"/>
      <c r="BK76" s="104"/>
      <c r="BL76" s="104"/>
      <c r="BM76" s="104"/>
      <c r="BN76" s="104"/>
      <c r="BO76" s="104"/>
      <c r="BP76" s="104"/>
      <c r="BQ76" s="104"/>
      <c r="BR76" s="104"/>
      <c r="BS76" s="104"/>
      <c r="BT76" s="104"/>
      <c r="BU76" s="104"/>
    </row>
    <row r="77" spans="1:73">
      <c r="B77" s="104"/>
      <c r="C77" s="155"/>
      <c r="D77" s="104"/>
      <c r="E77" s="104"/>
      <c r="F77" s="104"/>
      <c r="G77" s="104"/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4"/>
      <c r="AC77" s="104"/>
      <c r="AD77" s="104"/>
      <c r="AE77" s="104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104"/>
      <c r="AQ77" s="104"/>
      <c r="AR77" s="104"/>
      <c r="AS77" s="104"/>
      <c r="AT77" s="104"/>
      <c r="AU77" s="104"/>
      <c r="AV77" s="104"/>
      <c r="AW77" s="104"/>
      <c r="AX77" s="104"/>
      <c r="AY77" s="104"/>
      <c r="AZ77" s="104"/>
      <c r="BA77" s="104"/>
      <c r="BB77" s="104"/>
      <c r="BC77" s="104"/>
      <c r="BD77" s="104"/>
      <c r="BE77" s="104"/>
      <c r="BF77" s="104"/>
      <c r="BG77" s="104"/>
      <c r="BH77" s="104"/>
      <c r="BI77" s="104"/>
      <c r="BJ77" s="104"/>
      <c r="BK77" s="104"/>
      <c r="BL77" s="104"/>
      <c r="BM77" s="104"/>
      <c r="BN77" s="104"/>
      <c r="BO77" s="104"/>
      <c r="BP77" s="104"/>
      <c r="BQ77" s="104"/>
      <c r="BR77" s="104"/>
      <c r="BS77" s="104"/>
      <c r="BT77" s="104"/>
      <c r="BU77" s="104"/>
    </row>
    <row r="78" spans="1:73">
      <c r="B78" s="104"/>
      <c r="C78" s="155"/>
      <c r="D78" s="104"/>
      <c r="E78" s="104"/>
      <c r="F78" s="104"/>
      <c r="G78" s="104"/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  <c r="AA78" s="104"/>
      <c r="AB78" s="104"/>
      <c r="AC78" s="104"/>
      <c r="AD78" s="104"/>
      <c r="AE78" s="104"/>
      <c r="AF78" s="104"/>
      <c r="AG78" s="104"/>
      <c r="AH78" s="104"/>
      <c r="AI78" s="104"/>
      <c r="AJ78" s="104"/>
      <c r="AK78" s="104"/>
      <c r="AL78" s="104"/>
      <c r="AM78" s="104"/>
      <c r="AN78" s="104"/>
      <c r="AO78" s="104"/>
      <c r="AP78" s="104"/>
      <c r="AQ78" s="104"/>
      <c r="AR78" s="104"/>
      <c r="AS78" s="104"/>
      <c r="AT78" s="104"/>
      <c r="AU78" s="104"/>
      <c r="AV78" s="104"/>
      <c r="AW78" s="104"/>
      <c r="AX78" s="104"/>
      <c r="AY78" s="104"/>
      <c r="AZ78" s="104"/>
      <c r="BA78" s="104"/>
      <c r="BB78" s="104"/>
      <c r="BC78" s="104"/>
      <c r="BD78" s="104"/>
      <c r="BE78" s="104"/>
      <c r="BF78" s="104"/>
      <c r="BG78" s="104"/>
      <c r="BH78" s="104"/>
      <c r="BI78" s="104"/>
      <c r="BJ78" s="104"/>
      <c r="BK78" s="104"/>
      <c r="BL78" s="104"/>
      <c r="BM78" s="104"/>
      <c r="BN78" s="104"/>
      <c r="BO78" s="104"/>
      <c r="BP78" s="104"/>
      <c r="BQ78" s="104"/>
      <c r="BR78" s="104"/>
      <c r="BS78" s="104"/>
      <c r="BT78" s="104"/>
      <c r="BU78" s="104"/>
    </row>
    <row r="79" spans="1:73">
      <c r="B79" s="104"/>
      <c r="C79" s="155"/>
      <c r="D79" s="104"/>
      <c r="E79" s="104"/>
      <c r="F79" s="104"/>
      <c r="G79" s="104"/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  <c r="AA79" s="104"/>
      <c r="AB79" s="104"/>
      <c r="AC79" s="104"/>
      <c r="AD79" s="104"/>
      <c r="AE79" s="104"/>
      <c r="AF79" s="104"/>
      <c r="AG79" s="104"/>
      <c r="AH79" s="104"/>
      <c r="AI79" s="104"/>
      <c r="AJ79" s="104"/>
      <c r="AK79" s="104"/>
      <c r="AL79" s="104"/>
      <c r="AM79" s="104"/>
      <c r="AN79" s="104"/>
      <c r="AO79" s="104"/>
      <c r="AP79" s="104"/>
      <c r="AQ79" s="104"/>
      <c r="AR79" s="104"/>
      <c r="AS79" s="104"/>
      <c r="AT79" s="104"/>
      <c r="AU79" s="104"/>
      <c r="AV79" s="104"/>
      <c r="AW79" s="104"/>
      <c r="AX79" s="104"/>
      <c r="AY79" s="104"/>
      <c r="AZ79" s="104"/>
      <c r="BA79" s="104"/>
      <c r="BB79" s="104"/>
      <c r="BC79" s="104"/>
      <c r="BD79" s="104"/>
      <c r="BE79" s="104"/>
      <c r="BF79" s="104"/>
      <c r="BG79" s="104"/>
      <c r="BH79" s="104"/>
      <c r="BI79" s="104"/>
      <c r="BJ79" s="104"/>
      <c r="BK79" s="104"/>
      <c r="BL79" s="104"/>
      <c r="BM79" s="104"/>
      <c r="BN79" s="104"/>
      <c r="BO79" s="104"/>
      <c r="BP79" s="104"/>
      <c r="BQ79" s="104"/>
      <c r="BR79" s="104"/>
      <c r="BS79" s="104"/>
      <c r="BT79" s="104"/>
      <c r="BU79" s="104"/>
    </row>
    <row r="80" spans="1:73">
      <c r="B80" s="104"/>
      <c r="C80" s="155"/>
      <c r="D80" s="104"/>
      <c r="E80" s="104"/>
      <c r="F80" s="104"/>
      <c r="G80" s="104"/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  <c r="AA80" s="104"/>
      <c r="AB80" s="104"/>
      <c r="AC80" s="104"/>
      <c r="AD80" s="104"/>
      <c r="AE80" s="104"/>
      <c r="AF80" s="104"/>
      <c r="AG80" s="104"/>
      <c r="AH80" s="104"/>
      <c r="AI80" s="104"/>
      <c r="AJ80" s="104"/>
      <c r="AK80" s="104"/>
      <c r="AL80" s="104"/>
      <c r="AM80" s="104"/>
      <c r="AN80" s="104"/>
      <c r="AO80" s="104"/>
      <c r="AP80" s="104"/>
      <c r="AQ80" s="104"/>
      <c r="AR80" s="104"/>
      <c r="AS80" s="104"/>
      <c r="AT80" s="104"/>
      <c r="AU80" s="104"/>
      <c r="AV80" s="104"/>
      <c r="AW80" s="104"/>
      <c r="AX80" s="104"/>
      <c r="AY80" s="104"/>
      <c r="AZ80" s="104"/>
      <c r="BA80" s="104"/>
      <c r="BB80" s="104"/>
      <c r="BC80" s="104"/>
      <c r="BD80" s="104"/>
      <c r="BE80" s="104"/>
      <c r="BF80" s="104"/>
      <c r="BG80" s="104"/>
      <c r="BH80" s="104"/>
      <c r="BI80" s="104"/>
      <c r="BJ80" s="104"/>
      <c r="BK80" s="104"/>
      <c r="BL80" s="104"/>
      <c r="BM80" s="104"/>
      <c r="BN80" s="104"/>
      <c r="BO80" s="104"/>
      <c r="BP80" s="104"/>
      <c r="BQ80" s="104"/>
      <c r="BR80" s="104"/>
      <c r="BS80" s="104"/>
      <c r="BT80" s="104"/>
      <c r="BU80" s="104"/>
    </row>
    <row r="81" spans="3:34">
      <c r="C81" s="4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</row>
  </sheetData>
  <sheetProtection password="ED67" sheet="1" objects="1" scenarios="1" selectLockedCells="1"/>
  <customSheetViews>
    <customSheetView guid="{60F2E9B3-473C-4B94-90AC-2B30E7B669F7}" scale="85">
      <selection activeCell="Y56" sqref="Y56"/>
      <pageMargins left="0.19" right="0.70866141732283472" top="0.74803149606299213" bottom="0.74803149606299213" header="0.31496062992125984" footer="0.31496062992125984"/>
      <pageSetup paperSize="9" scale="65" orientation="landscape" horizontalDpi="1200" verticalDpi="1200" r:id="rId1"/>
    </customSheetView>
  </customSheetViews>
  <mergeCells count="32">
    <mergeCell ref="O4:P4"/>
    <mergeCell ref="Q4:R4"/>
    <mergeCell ref="S4:T4"/>
    <mergeCell ref="U4:V4"/>
    <mergeCell ref="E4:F4"/>
    <mergeCell ref="G4:H4"/>
    <mergeCell ref="I4:J4"/>
    <mergeCell ref="K4:L4"/>
    <mergeCell ref="M4:N4"/>
    <mergeCell ref="C1:AI1"/>
    <mergeCell ref="C3:D3"/>
    <mergeCell ref="E3:F3"/>
    <mergeCell ref="G3:H3"/>
    <mergeCell ref="I3:J3"/>
    <mergeCell ref="K3:L3"/>
    <mergeCell ref="M3:N3"/>
    <mergeCell ref="O3:P3"/>
    <mergeCell ref="Q3:R3"/>
    <mergeCell ref="S3:T3"/>
    <mergeCell ref="U3:V3"/>
    <mergeCell ref="W3:X3"/>
    <mergeCell ref="AE3:AF3"/>
    <mergeCell ref="AG3:AH3"/>
    <mergeCell ref="AE4:AF4"/>
    <mergeCell ref="AG4:AH4"/>
    <mergeCell ref="W4:X4"/>
    <mergeCell ref="Y3:Z3"/>
    <mergeCell ref="Y4:Z4"/>
    <mergeCell ref="AA3:AB3"/>
    <mergeCell ref="AC3:AD3"/>
    <mergeCell ref="AA4:AB4"/>
    <mergeCell ref="AC4:AD4"/>
  </mergeCells>
  <conditionalFormatting sqref="C5:D29">
    <cfRule type="cellIs" dxfId="1937" priority="64" operator="equal">
      <formula>0</formula>
    </cfRule>
  </conditionalFormatting>
  <conditionalFormatting sqref="AM5:AM29">
    <cfRule type="expression" dxfId="1936" priority="63">
      <formula>(C5=0)</formula>
    </cfRule>
  </conditionalFormatting>
  <conditionalFormatting sqref="AL5:AL33">
    <cfRule type="expression" dxfId="1935" priority="62">
      <formula>(C5=0)</formula>
    </cfRule>
  </conditionalFormatting>
  <conditionalFormatting sqref="E5:E29 G5:G29 I5:I29 K5:K29 M5:M29 O5:O29 Q5:Q29 S5:S29 U5:U29">
    <cfRule type="expression" dxfId="1934" priority="61">
      <formula>E5&lt;50</formula>
    </cfRule>
  </conditionalFormatting>
  <conditionalFormatting sqref="E6:E29 G6:G29 I6:I29 K6:K29 M6:M29 O6:O29 Q6:Q29 S6:S29 U6:U29 W6:W29 Y6:Y29 AA6:AA29 AC6:AC29 E5:AH5 AE6:AE29 AG6:AG29">
    <cfRule type="expression" dxfId="1933" priority="60">
      <formula>$C$5=0</formula>
    </cfRule>
  </conditionalFormatting>
  <conditionalFormatting sqref="E6:AH6">
    <cfRule type="expression" dxfId="1932" priority="59">
      <formula>$C$6=0</formula>
    </cfRule>
  </conditionalFormatting>
  <conditionalFormatting sqref="E7:AH7">
    <cfRule type="expression" dxfId="1931" priority="58">
      <formula>$C$7=0</formula>
    </cfRule>
  </conditionalFormatting>
  <conditionalFormatting sqref="E8:AH8">
    <cfRule type="expression" dxfId="1930" priority="57">
      <formula>$C$8=0</formula>
    </cfRule>
  </conditionalFormatting>
  <conditionalFormatting sqref="E9:AH9">
    <cfRule type="expression" dxfId="1929" priority="56">
      <formula>$C$9=0</formula>
    </cfRule>
  </conditionalFormatting>
  <conditionalFormatting sqref="E10:AH10">
    <cfRule type="expression" dxfId="1928" priority="55">
      <formula>$C$10=0</formula>
    </cfRule>
  </conditionalFormatting>
  <conditionalFormatting sqref="E11:AH11">
    <cfRule type="expression" dxfId="1927" priority="54">
      <formula>$C$11=0</formula>
    </cfRule>
  </conditionalFormatting>
  <conditionalFormatting sqref="E12:AH12">
    <cfRule type="expression" dxfId="1926" priority="53">
      <formula>$C$12=0</formula>
    </cfRule>
  </conditionalFormatting>
  <conditionalFormatting sqref="E13:AH13">
    <cfRule type="expression" dxfId="1925" priority="52">
      <formula>$C$13=0</formula>
    </cfRule>
  </conditionalFormatting>
  <conditionalFormatting sqref="E14:AH14">
    <cfRule type="expression" dxfId="1924" priority="51">
      <formula>$C$14=0</formula>
    </cfRule>
  </conditionalFormatting>
  <conditionalFormatting sqref="E15:AH15">
    <cfRule type="expression" dxfId="1923" priority="50">
      <formula>$C$15=0</formula>
    </cfRule>
  </conditionalFormatting>
  <conditionalFormatting sqref="E16:AH16">
    <cfRule type="expression" dxfId="1922" priority="49">
      <formula>$C$16=0</formula>
    </cfRule>
  </conditionalFormatting>
  <conditionalFormatting sqref="E17:AH17">
    <cfRule type="expression" dxfId="1921" priority="48">
      <formula>$C$17=0</formula>
    </cfRule>
  </conditionalFormatting>
  <conditionalFormatting sqref="E18:AH18">
    <cfRule type="expression" dxfId="1920" priority="47">
      <formula>$C$18=0</formula>
    </cfRule>
  </conditionalFormatting>
  <conditionalFormatting sqref="E19:AH19">
    <cfRule type="expression" dxfId="1919" priority="46">
      <formula>$C$19=0</formula>
    </cfRule>
  </conditionalFormatting>
  <conditionalFormatting sqref="E20:AH20">
    <cfRule type="expression" dxfId="1918" priority="45">
      <formula>$C$20=0</formula>
    </cfRule>
  </conditionalFormatting>
  <conditionalFormatting sqref="E21:AH21">
    <cfRule type="expression" dxfId="1917" priority="44">
      <formula>$C$21=0</formula>
    </cfRule>
  </conditionalFormatting>
  <conditionalFormatting sqref="E22:AH22">
    <cfRule type="expression" dxfId="1916" priority="43">
      <formula>$C$22=0</formula>
    </cfRule>
  </conditionalFormatting>
  <conditionalFormatting sqref="E23:AH23">
    <cfRule type="expression" dxfId="1915" priority="42">
      <formula>$C$23=0</formula>
    </cfRule>
  </conditionalFormatting>
  <conditionalFormatting sqref="E24:AH24">
    <cfRule type="expression" dxfId="1914" priority="41">
      <formula>$C$24=0</formula>
    </cfRule>
  </conditionalFormatting>
  <conditionalFormatting sqref="E25:AH25">
    <cfRule type="expression" dxfId="1913" priority="40">
      <formula>$C$25=0</formula>
    </cfRule>
  </conditionalFormatting>
  <conditionalFormatting sqref="E26:AH26">
    <cfRule type="expression" dxfId="1912" priority="39">
      <formula>$C$26=0</formula>
    </cfRule>
  </conditionalFormatting>
  <conditionalFormatting sqref="E27:AH27">
    <cfRule type="expression" dxfId="1911" priority="38">
      <formula>$C$27=0</formula>
    </cfRule>
  </conditionalFormatting>
  <conditionalFormatting sqref="E28:AH28">
    <cfRule type="expression" dxfId="1910" priority="37">
      <formula>$C$28=0</formula>
    </cfRule>
  </conditionalFormatting>
  <conditionalFormatting sqref="E29:AH29">
    <cfRule type="expression" dxfId="1909" priority="36">
      <formula>$C$29=0</formula>
    </cfRule>
  </conditionalFormatting>
  <conditionalFormatting sqref="B5">
    <cfRule type="expression" dxfId="1908" priority="35">
      <formula>C5=0</formula>
    </cfRule>
  </conditionalFormatting>
  <conditionalFormatting sqref="B6">
    <cfRule type="expression" dxfId="1907" priority="34">
      <formula>C6=0</formula>
    </cfRule>
  </conditionalFormatting>
  <conditionalFormatting sqref="B7">
    <cfRule type="expression" dxfId="1906" priority="33">
      <formula>C7=0</formula>
    </cfRule>
  </conditionalFormatting>
  <conditionalFormatting sqref="B8">
    <cfRule type="expression" dxfId="1905" priority="32">
      <formula>C8=0</formula>
    </cfRule>
  </conditionalFormatting>
  <conditionalFormatting sqref="B9">
    <cfRule type="expression" dxfId="1904" priority="31">
      <formula>C9=0</formula>
    </cfRule>
  </conditionalFormatting>
  <conditionalFormatting sqref="B10">
    <cfRule type="expression" dxfId="1903" priority="30">
      <formula>C10=0</formula>
    </cfRule>
  </conditionalFormatting>
  <conditionalFormatting sqref="B11">
    <cfRule type="expression" dxfId="1902" priority="29">
      <formula>C11=0</formula>
    </cfRule>
  </conditionalFormatting>
  <conditionalFormatting sqref="B12">
    <cfRule type="expression" dxfId="1901" priority="28">
      <formula>C12=0</formula>
    </cfRule>
  </conditionalFormatting>
  <conditionalFormatting sqref="B13">
    <cfRule type="expression" dxfId="1900" priority="27">
      <formula>C13=0</formula>
    </cfRule>
  </conditionalFormatting>
  <conditionalFormatting sqref="B14">
    <cfRule type="expression" dxfId="1899" priority="26">
      <formula>C14=0</formula>
    </cfRule>
  </conditionalFormatting>
  <conditionalFormatting sqref="B15">
    <cfRule type="expression" dxfId="1898" priority="25">
      <formula>C15=0</formula>
    </cfRule>
  </conditionalFormatting>
  <conditionalFormatting sqref="B16">
    <cfRule type="expression" dxfId="1897" priority="24">
      <formula>C16=0</formula>
    </cfRule>
  </conditionalFormatting>
  <conditionalFormatting sqref="B17">
    <cfRule type="expression" dxfId="1896" priority="23">
      <formula>C17=0</formula>
    </cfRule>
  </conditionalFormatting>
  <conditionalFormatting sqref="B18">
    <cfRule type="expression" dxfId="1895" priority="22">
      <formula>C18=0</formula>
    </cfRule>
  </conditionalFormatting>
  <conditionalFormatting sqref="B19">
    <cfRule type="expression" dxfId="1894" priority="21">
      <formula>C19=0</formula>
    </cfRule>
  </conditionalFormatting>
  <conditionalFormatting sqref="B20">
    <cfRule type="expression" dxfId="1893" priority="20">
      <formula>C20=0</formula>
    </cfRule>
  </conditionalFormatting>
  <conditionalFormatting sqref="B21">
    <cfRule type="expression" dxfId="1892" priority="19">
      <formula>C21=0</formula>
    </cfRule>
  </conditionalFormatting>
  <conditionalFormatting sqref="B22">
    <cfRule type="expression" dxfId="1891" priority="18">
      <formula>C22=0</formula>
    </cfRule>
  </conditionalFormatting>
  <conditionalFormatting sqref="B23">
    <cfRule type="expression" dxfId="1890" priority="17">
      <formula>C23=0</formula>
    </cfRule>
  </conditionalFormatting>
  <conditionalFormatting sqref="B24">
    <cfRule type="expression" dxfId="1889" priority="16">
      <formula>C24=0</formula>
    </cfRule>
  </conditionalFormatting>
  <conditionalFormatting sqref="B25">
    <cfRule type="expression" dxfId="1888" priority="15">
      <formula>C25=0</formula>
    </cfRule>
  </conditionalFormatting>
  <conditionalFormatting sqref="B26">
    <cfRule type="expression" dxfId="1887" priority="14">
      <formula>C26=0</formula>
    </cfRule>
  </conditionalFormatting>
  <conditionalFormatting sqref="B27">
    <cfRule type="expression" dxfId="1886" priority="13">
      <formula>C27=0</formula>
    </cfRule>
  </conditionalFormatting>
  <conditionalFormatting sqref="B28">
    <cfRule type="expression" dxfId="1885" priority="12">
      <formula>C28=0</formula>
    </cfRule>
  </conditionalFormatting>
  <conditionalFormatting sqref="B29">
    <cfRule type="expression" dxfId="1884" priority="11">
      <formula>C29=0</formula>
    </cfRule>
  </conditionalFormatting>
  <conditionalFormatting sqref="BB5:BB29">
    <cfRule type="expression" dxfId="1883" priority="10">
      <formula>(S5=0)</formula>
    </cfRule>
  </conditionalFormatting>
  <conditionalFormatting sqref="W5:W29">
    <cfRule type="expression" dxfId="1882" priority="9">
      <formula>W5&lt;50</formula>
    </cfRule>
  </conditionalFormatting>
  <conditionalFormatting sqref="Y5:Y29">
    <cfRule type="expression" dxfId="1881" priority="8">
      <formula>Y5&lt;50</formula>
    </cfRule>
  </conditionalFormatting>
  <conditionalFormatting sqref="Y5:Y29">
    <cfRule type="expression" dxfId="1880" priority="7">
      <formula>Y5&lt;50</formula>
    </cfRule>
  </conditionalFormatting>
  <conditionalFormatting sqref="AA5:AA29">
    <cfRule type="expression" dxfId="1879" priority="6">
      <formula>AA5&lt;50</formula>
    </cfRule>
  </conditionalFormatting>
  <conditionalFormatting sqref="AC5:AC29">
    <cfRule type="expression" dxfId="1878" priority="5">
      <formula>AC5&lt;50</formula>
    </cfRule>
  </conditionalFormatting>
  <conditionalFormatting sqref="AC5:AC29">
    <cfRule type="expression" dxfId="1877" priority="4">
      <formula>AC5&lt;50</formula>
    </cfRule>
  </conditionalFormatting>
  <conditionalFormatting sqref="AE5:AE29">
    <cfRule type="expression" dxfId="1876" priority="3">
      <formula>AE5&lt;50</formula>
    </cfRule>
  </conditionalFormatting>
  <conditionalFormatting sqref="AG5:AG29">
    <cfRule type="expression" dxfId="1875" priority="2">
      <formula>AG5&lt;50</formula>
    </cfRule>
  </conditionalFormatting>
  <conditionalFormatting sqref="AG5:AG29">
    <cfRule type="expression" dxfId="1874" priority="1">
      <formula>AG5&lt;50</formula>
    </cfRule>
  </conditionalFormatting>
  <pageMargins left="0.19" right="0.70866141732283472" top="0.74803149606299213" bottom="0.74803149606299213" header="0.31496062992125984" footer="0.31496062992125984"/>
  <pageSetup paperSize="9" scale="65" orientation="landscape" horizontalDpi="1200" verticalDpi="1200" r:id="rId2"/>
  <drawing r:id="rId3"/>
  <legacyDrawing r:id="rId4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11">
    <tabColor rgb="FFFF0000"/>
  </sheetPr>
  <dimension ref="A1:CC93"/>
  <sheetViews>
    <sheetView zoomScale="80" zoomScaleNormal="80" workbookViewId="0">
      <selection activeCell="E56" sqref="E56"/>
    </sheetView>
  </sheetViews>
  <sheetFormatPr baseColWidth="10" defaultRowHeight="15"/>
  <cols>
    <col min="1" max="1" width="10.7109375" style="3" customWidth="1"/>
    <col min="2" max="2" width="2.7109375" style="3" customWidth="1"/>
    <col min="3" max="3" width="24.5703125" style="1" customWidth="1"/>
    <col min="4" max="4" width="19.28515625" customWidth="1"/>
    <col min="5" max="5" width="4.7109375" customWidth="1"/>
    <col min="6" max="6" width="6.7109375" customWidth="1"/>
    <col min="7" max="7" width="2.7109375" customWidth="1"/>
    <col min="8" max="8" width="4.7109375" customWidth="1"/>
    <col min="9" max="9" width="6.7109375" customWidth="1"/>
    <col min="10" max="10" width="2.7109375" customWidth="1"/>
    <col min="11" max="11" width="4.7109375" customWidth="1"/>
    <col min="12" max="12" width="6.7109375" customWidth="1"/>
    <col min="13" max="13" width="2.7109375" customWidth="1"/>
    <col min="14" max="14" width="4.7109375" customWidth="1"/>
    <col min="15" max="15" width="6.7109375" customWidth="1"/>
    <col min="16" max="16" width="2.7109375" customWidth="1"/>
    <col min="17" max="17" width="4.7109375" customWidth="1"/>
    <col min="18" max="18" width="6.7109375" customWidth="1"/>
    <col min="19" max="19" width="2.7109375" customWidth="1"/>
    <col min="20" max="20" width="4.7109375" customWidth="1"/>
    <col min="21" max="21" width="6.7109375" customWidth="1"/>
    <col min="22" max="22" width="2.7109375" customWidth="1"/>
    <col min="23" max="23" width="4.7109375" customWidth="1"/>
    <col min="24" max="24" width="6.7109375" customWidth="1"/>
    <col min="25" max="25" width="2.7109375" customWidth="1"/>
    <col min="26" max="26" width="4.7109375" customWidth="1"/>
    <col min="27" max="27" width="6.7109375" customWidth="1"/>
    <col min="28" max="28" width="2.7109375" customWidth="1"/>
    <col min="29" max="29" width="4.7109375" customWidth="1"/>
    <col min="30" max="30" width="6.7109375" customWidth="1"/>
    <col min="31" max="31" width="2.7109375" style="3" customWidth="1"/>
    <col min="32" max="32" width="4.7109375" customWidth="1"/>
    <col min="33" max="33" width="6.7109375" customWidth="1"/>
    <col min="34" max="34" width="2.7109375" customWidth="1"/>
    <col min="35" max="35" width="4.7109375" customWidth="1"/>
    <col min="36" max="36" width="6.7109375" customWidth="1"/>
    <col min="37" max="37" width="2.7109375" customWidth="1"/>
    <col min="38" max="38" width="4.7109375" customWidth="1"/>
    <col min="39" max="39" width="6.7109375" customWidth="1"/>
    <col min="40" max="40" width="2.7109375" customWidth="1"/>
    <col min="41" max="41" width="4.7109375" customWidth="1"/>
    <col min="42" max="42" width="6.7109375" customWidth="1"/>
    <col min="43" max="43" width="2.7109375" customWidth="1"/>
    <col min="44" max="44" width="4.7109375" customWidth="1"/>
    <col min="45" max="45" width="6.7109375" customWidth="1"/>
    <col min="46" max="46" width="2.7109375" customWidth="1"/>
    <col min="47" max="47" width="4.7109375" customWidth="1"/>
    <col min="48" max="48" width="6.7109375" customWidth="1"/>
    <col min="49" max="49" width="2.7109375" customWidth="1"/>
    <col min="50" max="51" width="2.7109375" style="3" customWidth="1"/>
    <col min="52" max="52" width="3.28515625" style="3" customWidth="1"/>
    <col min="53" max="53" width="11.42578125" style="3"/>
    <col min="54" max="55" width="2.7109375" style="3" customWidth="1"/>
    <col min="56" max="69" width="11.42578125" style="3"/>
  </cols>
  <sheetData>
    <row r="1" spans="1:81" s="3" customFormat="1" ht="54.95" customHeight="1">
      <c r="A1" s="104"/>
      <c r="B1" s="33"/>
      <c r="C1" s="242" t="s">
        <v>153</v>
      </c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2"/>
      <c r="T1" s="242"/>
      <c r="U1" s="242"/>
      <c r="V1" s="242"/>
      <c r="W1" s="242"/>
      <c r="X1" s="242"/>
      <c r="Y1" s="242"/>
      <c r="Z1" s="242"/>
      <c r="AA1" s="242"/>
      <c r="AB1" s="242"/>
      <c r="AC1" s="242"/>
      <c r="AD1" s="242"/>
      <c r="AE1" s="242"/>
      <c r="AF1" s="242"/>
      <c r="AG1" s="242"/>
      <c r="AH1" s="242"/>
      <c r="AI1" s="242"/>
      <c r="AJ1" s="242"/>
      <c r="AK1" s="242"/>
      <c r="AL1" s="242"/>
      <c r="AM1" s="242"/>
      <c r="AN1" s="242"/>
      <c r="AO1" s="242"/>
      <c r="AP1" s="242"/>
      <c r="AQ1" s="242"/>
      <c r="AR1" s="242"/>
      <c r="AS1" s="242"/>
      <c r="AT1" s="242"/>
      <c r="AU1" s="242"/>
      <c r="AV1" s="242"/>
      <c r="AW1" s="242"/>
      <c r="AX1" s="104"/>
      <c r="AY1" s="104"/>
      <c r="AZ1" s="104"/>
      <c r="BA1" s="104"/>
      <c r="BB1" s="104"/>
      <c r="BC1" s="240" t="s">
        <v>46</v>
      </c>
      <c r="BD1" s="104"/>
      <c r="BE1" s="104"/>
      <c r="BF1" s="104"/>
      <c r="BG1" s="104"/>
      <c r="BH1" s="104"/>
      <c r="BI1" s="104"/>
      <c r="BJ1" s="104"/>
      <c r="BK1" s="104"/>
      <c r="BL1" s="104"/>
      <c r="BM1" s="104"/>
      <c r="BN1" s="104"/>
      <c r="BO1" s="104"/>
      <c r="BP1" s="104"/>
      <c r="BQ1" s="104"/>
      <c r="BR1" s="104"/>
    </row>
    <row r="2" spans="1:81" s="3" customFormat="1" ht="16.5" customHeight="1">
      <c r="A2" s="33"/>
      <c r="B2" s="33"/>
      <c r="C2" s="47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104"/>
      <c r="AY2" s="45"/>
      <c r="AZ2" s="104"/>
      <c r="BA2" s="104"/>
      <c r="BB2" s="104"/>
      <c r="BC2" s="240"/>
      <c r="BD2" s="104"/>
      <c r="BE2" s="104"/>
      <c r="BF2" s="104"/>
      <c r="BG2" s="104"/>
      <c r="BH2" s="104"/>
      <c r="BI2" s="104"/>
      <c r="BJ2" s="104"/>
      <c r="BK2" s="104"/>
      <c r="BL2" s="104"/>
      <c r="BM2" s="104"/>
      <c r="BN2" s="104"/>
      <c r="BO2" s="104"/>
      <c r="BP2" s="104"/>
      <c r="BQ2" s="104"/>
      <c r="BR2" s="104"/>
    </row>
    <row r="3" spans="1:81">
      <c r="A3" s="104"/>
      <c r="B3" s="33"/>
      <c r="C3" s="143" t="str">
        <f>"COURS EN "&amp;(Élèves!N6) &amp;"          ===&gt;"</f>
        <v>COURS EN 1Cp          ===&gt;</v>
      </c>
      <c r="D3" s="177"/>
      <c r="E3" s="239" t="str">
        <f>MATIÈRES!M6</f>
        <v>REL2</v>
      </c>
      <c r="F3" s="239"/>
      <c r="G3" s="54"/>
      <c r="H3" s="238" t="str">
        <f>MATIÈRES!M7</f>
        <v>FRAN6</v>
      </c>
      <c r="I3" s="238"/>
      <c r="J3" s="54"/>
      <c r="K3" s="239" t="str">
        <f>MATIÈRES!M8</f>
        <v>MATH5</v>
      </c>
      <c r="L3" s="239"/>
      <c r="M3" s="54"/>
      <c r="N3" s="238" t="str">
        <f>MATIÈRES!M9</f>
        <v>ETM2</v>
      </c>
      <c r="O3" s="238"/>
      <c r="P3" s="54"/>
      <c r="Q3" s="239" t="str">
        <f>MATIÈRES!M10</f>
        <v>ANG4</v>
      </c>
      <c r="R3" s="239"/>
      <c r="S3" s="54"/>
      <c r="T3" s="238" t="str">
        <f>MATIÈRES!M11</f>
        <v>SCIE3</v>
      </c>
      <c r="U3" s="238"/>
      <c r="V3" s="54"/>
      <c r="W3" s="239" t="str">
        <f>MATIÈRES!M12</f>
        <v>EDPH3</v>
      </c>
      <c r="X3" s="239"/>
      <c r="Y3" s="54"/>
      <c r="Z3" s="238" t="str">
        <f>MATIÈRES!M13</f>
        <v>EDAR2</v>
      </c>
      <c r="AA3" s="238"/>
      <c r="AB3" s="54"/>
      <c r="AC3" s="239" t="str">
        <f>MATIÈRES!M14</f>
        <v>EDTE1</v>
      </c>
      <c r="AD3" s="239"/>
      <c r="AE3" s="35"/>
      <c r="AF3" s="234" t="str">
        <f>MATIÈRES!M15</f>
        <v>ACSO</v>
      </c>
      <c r="AG3" s="234"/>
      <c r="AH3" s="54"/>
      <c r="AI3" s="235">
        <f>MATIÈRES!M16</f>
        <v>0</v>
      </c>
      <c r="AJ3" s="235"/>
      <c r="AK3" s="54"/>
      <c r="AL3" s="234">
        <f>MATIÈRES!M17</f>
        <v>0</v>
      </c>
      <c r="AM3" s="234"/>
      <c r="AN3" s="54"/>
      <c r="AO3" s="235">
        <f>MATIÈRES!M18</f>
        <v>0</v>
      </c>
      <c r="AP3" s="235"/>
      <c r="AQ3" s="54"/>
      <c r="AR3" s="234">
        <f>MATIÈRES!M19</f>
        <v>0</v>
      </c>
      <c r="AS3" s="234"/>
      <c r="AT3" s="54"/>
      <c r="AU3" s="235">
        <f>MATIÈRES!M20</f>
        <v>0</v>
      </c>
      <c r="AV3" s="235"/>
      <c r="AW3" s="54"/>
      <c r="AX3" s="10"/>
      <c r="AY3" s="19"/>
      <c r="AZ3" s="10"/>
      <c r="BA3" s="104"/>
      <c r="BB3" s="104"/>
      <c r="BC3" s="240"/>
      <c r="BD3" s="104"/>
      <c r="BE3" s="104"/>
      <c r="BF3" s="104"/>
      <c r="BG3" s="104"/>
      <c r="BH3" s="104"/>
      <c r="BI3" s="104"/>
      <c r="BJ3" s="104"/>
      <c r="BK3" s="104"/>
      <c r="BL3" s="104"/>
      <c r="BM3" s="104"/>
      <c r="BN3" s="104"/>
      <c r="BO3" s="104"/>
      <c r="BP3" s="104"/>
      <c r="BQ3" s="104"/>
      <c r="BR3" s="104"/>
    </row>
    <row r="4" spans="1:81">
      <c r="A4" s="104"/>
      <c r="B4" s="33"/>
      <c r="C4" s="176" t="s">
        <v>0</v>
      </c>
      <c r="D4" s="178" t="s">
        <v>1</v>
      </c>
      <c r="E4" s="233" t="s">
        <v>21</v>
      </c>
      <c r="F4" s="233"/>
      <c r="G4" s="34"/>
      <c r="H4" s="232" t="s">
        <v>21</v>
      </c>
      <c r="I4" s="232"/>
      <c r="J4" s="34"/>
      <c r="K4" s="233" t="s">
        <v>21</v>
      </c>
      <c r="L4" s="233"/>
      <c r="M4" s="34"/>
      <c r="N4" s="232" t="s">
        <v>21</v>
      </c>
      <c r="O4" s="232"/>
      <c r="P4" s="34"/>
      <c r="Q4" s="233" t="s">
        <v>21</v>
      </c>
      <c r="R4" s="233"/>
      <c r="S4" s="34"/>
      <c r="T4" s="232" t="s">
        <v>21</v>
      </c>
      <c r="U4" s="232"/>
      <c r="V4" s="34"/>
      <c r="W4" s="233" t="s">
        <v>21</v>
      </c>
      <c r="X4" s="233"/>
      <c r="Y4" s="34"/>
      <c r="Z4" s="232" t="s">
        <v>21</v>
      </c>
      <c r="AA4" s="232"/>
      <c r="AB4" s="34"/>
      <c r="AC4" s="233" t="s">
        <v>21</v>
      </c>
      <c r="AD4" s="233"/>
      <c r="AE4" s="35"/>
      <c r="AF4" s="232" t="s">
        <v>21</v>
      </c>
      <c r="AG4" s="232"/>
      <c r="AH4" s="34"/>
      <c r="AI4" s="241" t="s">
        <v>21</v>
      </c>
      <c r="AJ4" s="241"/>
      <c r="AK4" s="34"/>
      <c r="AL4" s="232" t="s">
        <v>21</v>
      </c>
      <c r="AM4" s="232"/>
      <c r="AN4" s="34"/>
      <c r="AO4" s="241" t="s">
        <v>21</v>
      </c>
      <c r="AP4" s="241"/>
      <c r="AQ4" s="34"/>
      <c r="AR4" s="232" t="s">
        <v>21</v>
      </c>
      <c r="AS4" s="232"/>
      <c r="AT4" s="34"/>
      <c r="AU4" s="241" t="s">
        <v>21</v>
      </c>
      <c r="AV4" s="241"/>
      <c r="AW4" s="34"/>
      <c r="AX4" s="10"/>
      <c r="AY4" s="19"/>
      <c r="AZ4" s="10"/>
      <c r="BA4" s="104"/>
      <c r="BB4" s="104"/>
      <c r="BC4" s="240"/>
      <c r="BD4" s="104"/>
      <c r="BE4" s="104"/>
      <c r="BF4" s="104"/>
      <c r="BG4" s="104"/>
      <c r="BH4" s="104"/>
      <c r="BI4" s="104"/>
      <c r="BJ4" s="104"/>
      <c r="BK4" s="104"/>
      <c r="BL4" s="104"/>
      <c r="BM4" s="104"/>
      <c r="BN4" s="104"/>
      <c r="BO4" s="104"/>
      <c r="BP4" s="104"/>
      <c r="BQ4" s="104"/>
      <c r="BR4" s="104"/>
    </row>
    <row r="5" spans="1:81">
      <c r="A5" s="104"/>
      <c r="B5" s="57">
        <v>1</v>
      </c>
      <c r="C5" s="10" t="str">
        <f>Élèves!C4</f>
        <v>MARTIN</v>
      </c>
      <c r="D5" s="179" t="str">
        <f>Élèves!D4</f>
        <v>Paul</v>
      </c>
      <c r="E5" s="14" t="str">
        <f>IF(ISERROR(SUM('C1'!Z5)),"",SUM('C1'!Z5))</f>
        <v/>
      </c>
      <c r="F5" s="15" t="s">
        <v>30</v>
      </c>
      <c r="G5" s="55" t="e">
        <f>IF('C1'!K5&gt;'C1'!Z5,2,0)</f>
        <v>#DIV/0!</v>
      </c>
      <c r="H5" s="14" t="str">
        <f>IF(ISERROR(SUM('C2'!Z5)),"",SUM('C2'!Z5))</f>
        <v/>
      </c>
      <c r="I5" s="15" t="s">
        <v>30</v>
      </c>
      <c r="J5" s="55" t="e">
        <f>IF('C2'!K5&gt;'C2'!Z5,2,0)</f>
        <v>#DIV/0!</v>
      </c>
      <c r="K5" s="14" t="str">
        <f>IF(ISERROR(SUM('C3'!Z5)),"",SUM('C3'!Z5))</f>
        <v/>
      </c>
      <c r="L5" s="15" t="s">
        <v>30</v>
      </c>
      <c r="M5" s="55" t="e">
        <f>IF('C3'!K5&gt;'C3'!Z5,2,0)</f>
        <v>#DIV/0!</v>
      </c>
      <c r="N5" s="14" t="str">
        <f>IF(ISERROR(SUM('C4'!Z5)),"",SUM('C4'!Z5))</f>
        <v/>
      </c>
      <c r="O5" s="15" t="s">
        <v>30</v>
      </c>
      <c r="P5" s="55" t="e">
        <f>IF('C4'!K5&gt;'C4'!Z5,2,0)</f>
        <v>#DIV/0!</v>
      </c>
      <c r="Q5" s="14" t="str">
        <f>IF(ISERROR(SUM('C5'!Z5)),"",SUM('C5'!Z5))</f>
        <v/>
      </c>
      <c r="R5" s="15" t="s">
        <v>30</v>
      </c>
      <c r="S5" s="55" t="e">
        <f>IF('C5'!K5&gt;'C5'!Z5,2,0)</f>
        <v>#DIV/0!</v>
      </c>
      <c r="T5" s="14" t="str">
        <f>IF(ISERROR(SUM('C6'!Z5)),"",SUM('C6'!Z5))</f>
        <v/>
      </c>
      <c r="U5" s="15" t="s">
        <v>30</v>
      </c>
      <c r="V5" s="55" t="e">
        <f>IF('C6'!K5&gt;'C6'!Z5,2,0)</f>
        <v>#DIV/0!</v>
      </c>
      <c r="W5" s="14" t="str">
        <f>IF(ISERROR(SUM('C7'!Z5)),"",SUM('C7'!Z5))</f>
        <v/>
      </c>
      <c r="X5" s="15" t="s">
        <v>30</v>
      </c>
      <c r="Y5" s="55" t="e">
        <f>IF('C7'!K5&gt;'C7'!Z5,2,0)</f>
        <v>#DIV/0!</v>
      </c>
      <c r="Z5" s="14" t="str">
        <f>IF(ISERROR(SUM('C8'!Z5)),"",SUM('C8'!Z5))</f>
        <v/>
      </c>
      <c r="AA5" s="15" t="s">
        <v>30</v>
      </c>
      <c r="AB5" s="55" t="e">
        <f>IF('C8'!K5&gt;'C8'!Z5,2,0)</f>
        <v>#DIV/0!</v>
      </c>
      <c r="AC5" s="14" t="str">
        <f>IF(ISERROR(SUM('C9'!Z5)),"",SUM('C9'!Z5))</f>
        <v/>
      </c>
      <c r="AD5" s="15" t="s">
        <v>30</v>
      </c>
      <c r="AE5" s="56" t="e">
        <f>IF('C9'!K5&gt;'C9'!Z5,2,0)</f>
        <v>#DIV/0!</v>
      </c>
      <c r="AF5" s="14" t="str">
        <f>IF(ISERROR(SUM('C10'!Z5)),"",SUM('C10'!Z5))</f>
        <v/>
      </c>
      <c r="AG5" s="15" t="s">
        <v>30</v>
      </c>
      <c r="AH5" s="55" t="e">
        <f>IF('C10'!K5&gt;'C10'!Z5,2,0)</f>
        <v>#DIV/0!</v>
      </c>
      <c r="AI5" s="14" t="str">
        <f>IF(ISERROR(SUM('C11'!Z5)),"",SUM('C11'!Z5))</f>
        <v/>
      </c>
      <c r="AJ5" s="15" t="s">
        <v>30</v>
      </c>
      <c r="AK5" s="55" t="e">
        <f>IF('C11'!K5&gt;'C11'!Z5,2,0)</f>
        <v>#DIV/0!</v>
      </c>
      <c r="AL5" s="14" t="str">
        <f>IF(ISERROR(SUM('C12'!Z5)),"",SUM('C12'!Z5))</f>
        <v/>
      </c>
      <c r="AM5" s="15" t="s">
        <v>30</v>
      </c>
      <c r="AN5" s="55" t="e">
        <f>IF('C12'!K5&gt;'C12'!Z5,2,0)</f>
        <v>#DIV/0!</v>
      </c>
      <c r="AO5" s="14" t="str">
        <f>IF(ISERROR(SUM('C13'!Z5)),"",SUM('C13'!Z5))</f>
        <v/>
      </c>
      <c r="AP5" s="15" t="s">
        <v>30</v>
      </c>
      <c r="AQ5" s="55" t="e">
        <f>IF('C13'!K5&gt;'C13'!Z5,2,0)</f>
        <v>#DIV/0!</v>
      </c>
      <c r="AR5" s="14" t="str">
        <f>IF(ISERROR(SUM('C14'!Z5)),"",SUM('C14'!Z5))</f>
        <v/>
      </c>
      <c r="AS5" s="15" t="s">
        <v>30</v>
      </c>
      <c r="AT5" s="55" t="e">
        <f>IF('C14'!K5&gt;'C14'!Z5,2,0)</f>
        <v>#DIV/0!</v>
      </c>
      <c r="AU5" s="14" t="str">
        <f>IF(ISERROR(SUM('C15'!Z5)),"",SUM('C15'!Z5))</f>
        <v/>
      </c>
      <c r="AV5" s="15" t="s">
        <v>30</v>
      </c>
      <c r="AW5" s="55" t="e">
        <f>IF('C15'!K5&gt;'C15'!Z5,2,0)</f>
        <v>#DIV/0!</v>
      </c>
      <c r="AX5" s="160"/>
      <c r="AY5" s="18"/>
      <c r="AZ5" s="16">
        <f>IF(E5&lt;50,MATIÈRES!N$6,0)+IF(H5&lt;50,MATIÈRES!N$7,0)+IF(K5&lt;50,MATIÈRES!N$8,0)+IF(N5&lt;50,MATIÈRES!N$9,0)+IF(Q5&lt;50,MATIÈRES!N$10,0)+IF(T5&lt;50,MATIÈRES!N$11,0)+IF(W5&lt;50,MATIÈRES!N$12,0)+IF(Z5&lt;50,MATIÈRES!N$13,0)+IF(AC5&lt;50,MATIÈRES!N$14,0)+IF(AF5&lt;50,MATIÈRES!N$15,0)+IF(AI5&lt;50,MATIÈRES!N$16,0)+IF(AL5&lt;50,MATIÈRES!N$17,0)+IF(AO5&lt;50,MATIÈRES!N$18,0)+IF(AR5&lt;50,MATIÈRES!N$19,0)+IF(AU5&lt;50,MATIÈRES!N$20,0)</f>
        <v>0</v>
      </c>
      <c r="BA5" s="8" t="s">
        <v>32</v>
      </c>
      <c r="BB5" s="8"/>
      <c r="BC5" s="3">
        <f>IF(SNoël!AL5&gt;AZ5,2,0)</f>
        <v>0</v>
      </c>
      <c r="BD5" s="104"/>
      <c r="BE5" s="104"/>
      <c r="BF5" s="104"/>
      <c r="BG5" s="104"/>
      <c r="BH5" s="104">
        <f>IF(SJuin!E5&lt;50,1,0)+IF(SJuin!H5&lt;50,1,0)+IF(SJuin!K5&lt;50,1,0)+IF(SJuin!N5&lt;50,1,0)+IF(SJuin!Q5&lt;50,1,0)+IF(SJuin!T5&lt;50,1,0)+IF(SJuin!W5&lt;50,1,0)+IF(SJuin!Z5&lt;50,1,0)+IF(SJuin!AC5&lt;50,1,0)</f>
        <v>0</v>
      </c>
      <c r="BI5" s="104"/>
      <c r="BJ5" s="104"/>
      <c r="BK5" s="104"/>
      <c r="BL5" s="104"/>
      <c r="BM5" s="104"/>
      <c r="BN5" s="104"/>
      <c r="BO5" s="104"/>
      <c r="BP5" s="104"/>
      <c r="BQ5" s="104"/>
      <c r="BR5" s="104"/>
      <c r="BS5" s="104"/>
      <c r="BT5" s="104"/>
      <c r="BU5" s="104"/>
      <c r="BV5" s="104"/>
      <c r="BW5" s="104"/>
      <c r="BX5" s="104"/>
      <c r="BY5" s="104"/>
      <c r="BZ5" s="104"/>
      <c r="CA5" s="104"/>
      <c r="CB5" s="104"/>
      <c r="CC5" s="104"/>
    </row>
    <row r="6" spans="1:81">
      <c r="A6" s="104"/>
      <c r="B6" s="57">
        <v>2</v>
      </c>
      <c r="C6" s="10" t="str">
        <f>Élèves!C5</f>
        <v>DUPOND</v>
      </c>
      <c r="D6" s="179" t="str">
        <f>Élèves!D5</f>
        <v>Henri</v>
      </c>
      <c r="E6" s="14" t="str">
        <f>IF(ISERROR(SUM('C1'!Z6)),"",SUM('C1'!Z6))</f>
        <v/>
      </c>
      <c r="F6" s="15" t="s">
        <v>30</v>
      </c>
      <c r="G6" s="55" t="e">
        <f>IF('C1'!K6&gt;'C1'!Z6,2,0)</f>
        <v>#DIV/0!</v>
      </c>
      <c r="H6" s="14" t="str">
        <f>IF(ISERROR(SUM('C2'!Z6)),"",SUM('C2'!Z6))</f>
        <v/>
      </c>
      <c r="I6" s="15" t="s">
        <v>30</v>
      </c>
      <c r="J6" s="55" t="e">
        <f>IF('C2'!K6&gt;'C2'!Z6,2,0)</f>
        <v>#DIV/0!</v>
      </c>
      <c r="K6" s="14" t="str">
        <f>IF(ISERROR(SUM('C3'!Z6)),"",SUM('C3'!Z6))</f>
        <v/>
      </c>
      <c r="L6" s="15" t="s">
        <v>30</v>
      </c>
      <c r="M6" s="55" t="e">
        <f>IF('C3'!K6&gt;'C3'!Z6,2,0)</f>
        <v>#DIV/0!</v>
      </c>
      <c r="N6" s="14" t="str">
        <f>IF(ISERROR(SUM('C4'!Z6)),"",SUM('C4'!Z6))</f>
        <v/>
      </c>
      <c r="O6" s="15" t="s">
        <v>30</v>
      </c>
      <c r="P6" s="55" t="e">
        <f>IF('C4'!K6&gt;'C4'!Z6,2,0)</f>
        <v>#DIV/0!</v>
      </c>
      <c r="Q6" s="14" t="str">
        <f>IF(ISERROR(SUM('C5'!Z6)),"",SUM('C5'!Z6))</f>
        <v/>
      </c>
      <c r="R6" s="15" t="s">
        <v>30</v>
      </c>
      <c r="S6" s="55" t="e">
        <f>IF('C5'!K6&gt;'C5'!Z6,2,0)</f>
        <v>#DIV/0!</v>
      </c>
      <c r="T6" s="14" t="str">
        <f>IF(ISERROR(SUM('C6'!Z6)),"",SUM('C6'!Z6))</f>
        <v/>
      </c>
      <c r="U6" s="15" t="s">
        <v>30</v>
      </c>
      <c r="V6" s="55" t="e">
        <f>IF('C6'!K6&gt;'C6'!Z6,2,0)</f>
        <v>#DIV/0!</v>
      </c>
      <c r="W6" s="14" t="str">
        <f>IF(ISERROR(SUM('C7'!Z6)),"",SUM('C7'!Z6))</f>
        <v/>
      </c>
      <c r="X6" s="15" t="s">
        <v>30</v>
      </c>
      <c r="Y6" s="55" t="e">
        <f>IF('C7'!K6&gt;'C7'!Z6,2,0)</f>
        <v>#DIV/0!</v>
      </c>
      <c r="Z6" s="14" t="str">
        <f>IF(ISERROR(SUM('C8'!Z6)),"",SUM('C8'!Z6))</f>
        <v/>
      </c>
      <c r="AA6" s="15" t="s">
        <v>30</v>
      </c>
      <c r="AB6" s="55" t="e">
        <f>IF('C8'!K6&gt;'C8'!Z6,2,0)</f>
        <v>#DIV/0!</v>
      </c>
      <c r="AC6" s="14" t="str">
        <f>IF(ISERROR(SUM('C9'!Z6)),"",SUM('C9'!Z6))</f>
        <v/>
      </c>
      <c r="AD6" s="15" t="s">
        <v>30</v>
      </c>
      <c r="AE6" s="56" t="e">
        <f>IF('C9'!K6&gt;'C9'!Z6,2,0)</f>
        <v>#DIV/0!</v>
      </c>
      <c r="AF6" s="14" t="str">
        <f>IF(ISERROR(SUM('C10'!Z6)),"",SUM('C10'!Z6))</f>
        <v/>
      </c>
      <c r="AG6" s="15" t="s">
        <v>30</v>
      </c>
      <c r="AH6" s="55" t="e">
        <f>IF('C10'!K6&gt;'C10'!Z6,2,0)</f>
        <v>#DIV/0!</v>
      </c>
      <c r="AI6" s="14" t="str">
        <f>IF(ISERROR(SUM('C11'!Z6)),"",SUM('C11'!Z6))</f>
        <v/>
      </c>
      <c r="AJ6" s="15" t="s">
        <v>30</v>
      </c>
      <c r="AK6" s="55" t="e">
        <f>IF('C11'!K6&gt;'C11'!Z6,2,0)</f>
        <v>#DIV/0!</v>
      </c>
      <c r="AL6" s="14" t="str">
        <f>IF(ISERROR(SUM('C12'!Z6)),"",SUM('C12'!Z6))</f>
        <v/>
      </c>
      <c r="AM6" s="15" t="s">
        <v>30</v>
      </c>
      <c r="AN6" s="55" t="e">
        <f>IF('C12'!K6&gt;'C12'!Z6,2,0)</f>
        <v>#DIV/0!</v>
      </c>
      <c r="AO6" s="14" t="str">
        <f>IF(ISERROR(SUM('C13'!Z6)),"",SUM('C13'!Z6))</f>
        <v/>
      </c>
      <c r="AP6" s="15" t="s">
        <v>30</v>
      </c>
      <c r="AQ6" s="55" t="e">
        <f>IF('C13'!K6&gt;'C13'!Z6,2,0)</f>
        <v>#DIV/0!</v>
      </c>
      <c r="AR6" s="14" t="str">
        <f>IF(ISERROR(SUM('C14'!Z6)),"",SUM('C14'!Z6))</f>
        <v/>
      </c>
      <c r="AS6" s="15" t="s">
        <v>30</v>
      </c>
      <c r="AT6" s="55" t="e">
        <f>IF('C14'!K6&gt;'C14'!Z6,2,0)</f>
        <v>#DIV/0!</v>
      </c>
      <c r="AU6" s="14" t="str">
        <f>IF(ISERROR(SUM('C15'!Z6)),"",SUM('C15'!Z6))</f>
        <v/>
      </c>
      <c r="AV6" s="15" t="s">
        <v>30</v>
      </c>
      <c r="AW6" s="55" t="e">
        <f>IF('C15'!K6&gt;'C15'!Z6,2,0)</f>
        <v>#DIV/0!</v>
      </c>
      <c r="AX6" s="160"/>
      <c r="AY6" s="18"/>
      <c r="AZ6" s="16">
        <f>IF(E6&lt;50,MATIÈRES!N$6,0)+IF(H6&lt;50,MATIÈRES!N$7,0)+IF(K6&lt;50,MATIÈRES!N$8,0)+IF(N6&lt;50,MATIÈRES!N$9,0)+IF(Q6&lt;50,MATIÈRES!N$10,0)+IF(T6&lt;50,MATIÈRES!N$11,0)+IF(W6&lt;50,MATIÈRES!N$12,0)+IF(Z6&lt;50,MATIÈRES!N$13,0)+IF(AC6&lt;50,MATIÈRES!N$14,0)+IF(AF6&lt;50,MATIÈRES!N$15,0)+IF(AI6&lt;50,MATIÈRES!N$16,0)+IF(AL6&lt;50,MATIÈRES!N$17,0)+IF(AO6&lt;50,MATIÈRES!N$18,0)+IF(AR6&lt;50,MATIÈRES!N$19,0)+IF(AU6&lt;50,MATIÈRES!N$20,0)</f>
        <v>0</v>
      </c>
      <c r="BA6" s="8" t="s">
        <v>32</v>
      </c>
      <c r="BB6" s="8"/>
      <c r="BC6" s="3">
        <f>IF(SNoël!AL6&gt;AZ6,2,0)</f>
        <v>0</v>
      </c>
      <c r="BD6" s="104"/>
      <c r="BE6" s="104"/>
      <c r="BF6" s="104"/>
      <c r="BG6" s="104"/>
      <c r="BH6" s="104">
        <f>IF(SJuin!E6&lt;50,1,0)+IF(SJuin!H6&lt;50,1,0)+IF(SJuin!K6&lt;50,1,0)+IF(SJuin!N6&lt;50,1,0)+IF(SJuin!Q6&lt;50,1,0)+IF(SJuin!T6&lt;50,1,0)+IF(SJuin!W6&lt;50,1,0)+IF(SJuin!Z6&lt;50,1,0)+IF(SJuin!AC6&lt;50,1,0)</f>
        <v>0</v>
      </c>
      <c r="BI6" s="104"/>
      <c r="BJ6" s="104"/>
      <c r="BK6" s="104"/>
      <c r="BL6" s="104"/>
      <c r="BM6" s="104"/>
      <c r="BN6" s="104"/>
      <c r="BO6" s="104"/>
      <c r="BP6" s="104"/>
      <c r="BQ6" s="104"/>
      <c r="BR6" s="104"/>
      <c r="BS6" s="104"/>
      <c r="BT6" s="104"/>
      <c r="BU6" s="104"/>
      <c r="BV6" s="104"/>
      <c r="BW6" s="104"/>
      <c r="BX6" s="104"/>
      <c r="BY6" s="104"/>
      <c r="BZ6" s="104"/>
      <c r="CA6" s="104"/>
      <c r="CB6" s="104"/>
      <c r="CC6" s="104"/>
    </row>
    <row r="7" spans="1:81">
      <c r="A7" s="104"/>
      <c r="B7" s="57">
        <v>3</v>
      </c>
      <c r="C7" s="10" t="str">
        <f>Élèves!C6</f>
        <v>TABERNACLE</v>
      </c>
      <c r="D7" s="179" t="str">
        <f>Élèves!D6</f>
        <v>Ghislain</v>
      </c>
      <c r="E7" s="14" t="str">
        <f>IF(ISERROR(SUM('C1'!Z7)),"",SUM('C1'!Z7))</f>
        <v/>
      </c>
      <c r="F7" s="15" t="s">
        <v>30</v>
      </c>
      <c r="G7" s="55" t="e">
        <f>IF('C1'!K7&gt;'C1'!Z7,2,0)</f>
        <v>#DIV/0!</v>
      </c>
      <c r="H7" s="14" t="str">
        <f>IF(ISERROR(SUM('C2'!Z7)),"",SUM('C2'!Z7))</f>
        <v/>
      </c>
      <c r="I7" s="15" t="s">
        <v>30</v>
      </c>
      <c r="J7" s="55" t="e">
        <f>IF('C2'!K7&gt;'C2'!Z7,2,0)</f>
        <v>#DIV/0!</v>
      </c>
      <c r="K7" s="14" t="str">
        <f>IF(ISERROR(SUM('C3'!Z7)),"",SUM('C3'!Z7))</f>
        <v/>
      </c>
      <c r="L7" s="15" t="s">
        <v>30</v>
      </c>
      <c r="M7" s="55" t="e">
        <f>IF('C3'!K7&gt;'C3'!Z7,2,0)</f>
        <v>#DIV/0!</v>
      </c>
      <c r="N7" s="14" t="str">
        <f>IF(ISERROR(SUM('C4'!Z7)),"",SUM('C4'!Z7))</f>
        <v/>
      </c>
      <c r="O7" s="15" t="s">
        <v>30</v>
      </c>
      <c r="P7" s="55" t="e">
        <f>IF('C4'!K7&gt;'C4'!Z7,2,0)</f>
        <v>#DIV/0!</v>
      </c>
      <c r="Q7" s="14" t="str">
        <f>IF(ISERROR(SUM('C5'!Z7)),"",SUM('C5'!Z7))</f>
        <v/>
      </c>
      <c r="R7" s="15" t="s">
        <v>30</v>
      </c>
      <c r="S7" s="55" t="e">
        <f>IF('C5'!K7&gt;'C5'!Z7,2,0)</f>
        <v>#DIV/0!</v>
      </c>
      <c r="T7" s="14" t="str">
        <f>IF(ISERROR(SUM('C6'!Z7)),"",SUM('C6'!Z7))</f>
        <v/>
      </c>
      <c r="U7" s="15" t="s">
        <v>30</v>
      </c>
      <c r="V7" s="55" t="e">
        <f>IF('C6'!K7&gt;'C6'!Z7,2,0)</f>
        <v>#DIV/0!</v>
      </c>
      <c r="W7" s="14" t="str">
        <f>IF(ISERROR(SUM('C7'!Z7)),"",SUM('C7'!Z7))</f>
        <v/>
      </c>
      <c r="X7" s="15" t="s">
        <v>30</v>
      </c>
      <c r="Y7" s="55" t="e">
        <f>IF('C7'!K7&gt;'C7'!Z7,2,0)</f>
        <v>#DIV/0!</v>
      </c>
      <c r="Z7" s="14" t="str">
        <f>IF(ISERROR(SUM('C8'!Z7)),"",SUM('C8'!Z7))</f>
        <v/>
      </c>
      <c r="AA7" s="15" t="s">
        <v>30</v>
      </c>
      <c r="AB7" s="55" t="e">
        <f>IF('C8'!K7&gt;'C8'!Z7,2,0)</f>
        <v>#DIV/0!</v>
      </c>
      <c r="AC7" s="14" t="str">
        <f>IF(ISERROR(SUM('C9'!Z7)),"",SUM('C9'!Z7))</f>
        <v/>
      </c>
      <c r="AD7" s="15" t="s">
        <v>30</v>
      </c>
      <c r="AE7" s="56" t="e">
        <f>IF('C9'!K7&gt;'C9'!Z7,2,0)</f>
        <v>#DIV/0!</v>
      </c>
      <c r="AF7" s="14" t="str">
        <f>IF(ISERROR(SUM('C10'!Z7)),"",SUM('C10'!Z7))</f>
        <v/>
      </c>
      <c r="AG7" s="15" t="s">
        <v>30</v>
      </c>
      <c r="AH7" s="55" t="e">
        <f>IF('C10'!K7&gt;'C10'!Z7,2,0)</f>
        <v>#DIV/0!</v>
      </c>
      <c r="AI7" s="14" t="str">
        <f>IF(ISERROR(SUM('C11'!Z7)),"",SUM('C11'!Z7))</f>
        <v/>
      </c>
      <c r="AJ7" s="15" t="s">
        <v>30</v>
      </c>
      <c r="AK7" s="55" t="e">
        <f>IF('C11'!K7&gt;'C11'!Z7,2,0)</f>
        <v>#DIV/0!</v>
      </c>
      <c r="AL7" s="14" t="str">
        <f>IF(ISERROR(SUM('C12'!Z7)),"",SUM('C12'!Z7))</f>
        <v/>
      </c>
      <c r="AM7" s="15" t="s">
        <v>30</v>
      </c>
      <c r="AN7" s="55" t="e">
        <f>IF('C12'!K7&gt;'C12'!Z7,2,0)</f>
        <v>#DIV/0!</v>
      </c>
      <c r="AO7" s="14" t="str">
        <f>IF(ISERROR(SUM('C13'!Z7)),"",SUM('C13'!Z7))</f>
        <v/>
      </c>
      <c r="AP7" s="15" t="s">
        <v>30</v>
      </c>
      <c r="AQ7" s="55" t="e">
        <f>IF('C13'!K7&gt;'C13'!Z7,2,0)</f>
        <v>#DIV/0!</v>
      </c>
      <c r="AR7" s="14" t="str">
        <f>IF(ISERROR(SUM('C14'!Z7)),"",SUM('C14'!Z7))</f>
        <v/>
      </c>
      <c r="AS7" s="15" t="s">
        <v>30</v>
      </c>
      <c r="AT7" s="55" t="e">
        <f>IF('C14'!K7&gt;'C14'!Z7,2,0)</f>
        <v>#DIV/0!</v>
      </c>
      <c r="AU7" s="14" t="str">
        <f>IF(ISERROR(SUM('C15'!Z7)),"",SUM('C15'!Z7))</f>
        <v/>
      </c>
      <c r="AV7" s="15" t="s">
        <v>30</v>
      </c>
      <c r="AW7" s="55" t="e">
        <f>IF('C15'!K7&gt;'C15'!Z7,2,0)</f>
        <v>#DIV/0!</v>
      </c>
      <c r="AX7" s="160"/>
      <c r="AY7" s="18"/>
      <c r="AZ7" s="16">
        <f>IF(E7&lt;50,MATIÈRES!N$6,0)+IF(H7&lt;50,MATIÈRES!N$7,0)+IF(K7&lt;50,MATIÈRES!N$8,0)+IF(N7&lt;50,MATIÈRES!N$9,0)+IF(Q7&lt;50,MATIÈRES!N$10,0)+IF(T7&lt;50,MATIÈRES!N$11,0)+IF(W7&lt;50,MATIÈRES!N$12,0)+IF(Z7&lt;50,MATIÈRES!N$13,0)+IF(AC7&lt;50,MATIÈRES!N$14,0)+IF(AF7&lt;50,MATIÈRES!N$15,0)+IF(AI7&lt;50,MATIÈRES!N$16,0)+IF(AL7&lt;50,MATIÈRES!N$17,0)+IF(AO7&lt;50,MATIÈRES!N$18,0)+IF(AR7&lt;50,MATIÈRES!N$19,0)+IF(AU7&lt;50,MATIÈRES!N$20,0)</f>
        <v>0</v>
      </c>
      <c r="BA7" s="8" t="s">
        <v>32</v>
      </c>
      <c r="BB7" s="8"/>
      <c r="BC7" s="3">
        <f>IF(SNoël!AL7&gt;AZ7,2,0)</f>
        <v>0</v>
      </c>
      <c r="BD7" s="104"/>
      <c r="BE7" s="104"/>
      <c r="BF7" s="104"/>
      <c r="BG7" s="104"/>
      <c r="BH7" s="104">
        <f>IF(SJuin!E7&lt;50,1,0)+IF(SJuin!H7&lt;50,1,0)+IF(SJuin!K7&lt;50,1,0)+IF(SJuin!N7&lt;50,1,0)+IF(SJuin!Q7&lt;50,1,0)+IF(SJuin!T7&lt;50,1,0)+IF(SJuin!W7&lt;50,1,0)+IF(SJuin!Z7&lt;50,1,0)+IF(SJuin!AC7&lt;50,1,0)</f>
        <v>0</v>
      </c>
      <c r="BI7" s="104"/>
      <c r="BJ7" s="104"/>
      <c r="BK7" s="104"/>
      <c r="BL7" s="104"/>
      <c r="BM7" s="104"/>
      <c r="BN7" s="104"/>
      <c r="BO7" s="104"/>
      <c r="BP7" s="104"/>
      <c r="BQ7" s="104"/>
      <c r="BR7" s="104"/>
      <c r="BS7" s="104"/>
      <c r="BT7" s="104"/>
      <c r="BU7" s="104"/>
      <c r="BV7" s="104"/>
      <c r="BW7" s="104"/>
      <c r="BX7" s="104"/>
      <c r="BY7" s="104"/>
      <c r="BZ7" s="104"/>
      <c r="CA7" s="104"/>
      <c r="CB7" s="104"/>
      <c r="CC7" s="104"/>
    </row>
    <row r="8" spans="1:81">
      <c r="A8" s="104"/>
      <c r="B8" s="57">
        <v>4</v>
      </c>
      <c r="C8" s="10" t="str">
        <f>Élèves!C7</f>
        <v>EASY</v>
      </c>
      <c r="D8" s="179" t="str">
        <f>Élèves!D7</f>
        <v>Isabelle</v>
      </c>
      <c r="E8" s="14" t="str">
        <f>IF(ISERROR(SUM('C1'!Z8)),"",SUM('C1'!Z8))</f>
        <v/>
      </c>
      <c r="F8" s="15" t="s">
        <v>30</v>
      </c>
      <c r="G8" s="55" t="e">
        <f>IF('C1'!K8&gt;'C1'!Z8,2,0)</f>
        <v>#DIV/0!</v>
      </c>
      <c r="H8" s="14" t="str">
        <f>IF(ISERROR(SUM('C2'!Z8)),"",SUM('C2'!Z8))</f>
        <v/>
      </c>
      <c r="I8" s="15" t="s">
        <v>30</v>
      </c>
      <c r="J8" s="55" t="e">
        <f>IF('C2'!K8&gt;'C2'!Z8,2,0)</f>
        <v>#DIV/0!</v>
      </c>
      <c r="K8" s="14" t="str">
        <f>IF(ISERROR(SUM('C3'!Z8)),"",SUM('C3'!Z8))</f>
        <v/>
      </c>
      <c r="L8" s="15" t="s">
        <v>30</v>
      </c>
      <c r="M8" s="55" t="e">
        <f>IF('C3'!K8&gt;'C3'!Z8,2,0)</f>
        <v>#DIV/0!</v>
      </c>
      <c r="N8" s="14" t="str">
        <f>IF(ISERROR(SUM('C4'!Z8)),"",SUM('C4'!Z8))</f>
        <v/>
      </c>
      <c r="O8" s="15" t="s">
        <v>30</v>
      </c>
      <c r="P8" s="55" t="e">
        <f>IF('C4'!K8&gt;'C4'!Z8,2,0)</f>
        <v>#DIV/0!</v>
      </c>
      <c r="Q8" s="14" t="str">
        <f>IF(ISERROR(SUM('C5'!Z8)),"",SUM('C5'!Z8))</f>
        <v/>
      </c>
      <c r="R8" s="15" t="s">
        <v>30</v>
      </c>
      <c r="S8" s="55" t="e">
        <f>IF('C5'!K8&gt;'C5'!Z8,2,0)</f>
        <v>#DIV/0!</v>
      </c>
      <c r="T8" s="14" t="str">
        <f>IF(ISERROR(SUM('C6'!Z8)),"",SUM('C6'!Z8))</f>
        <v/>
      </c>
      <c r="U8" s="15" t="s">
        <v>30</v>
      </c>
      <c r="V8" s="55" t="e">
        <f>IF('C6'!K8&gt;'C6'!Z8,2,0)</f>
        <v>#DIV/0!</v>
      </c>
      <c r="W8" s="14" t="str">
        <f>IF(ISERROR(SUM('C7'!Z8)),"",SUM('C7'!Z8))</f>
        <v/>
      </c>
      <c r="X8" s="15" t="s">
        <v>30</v>
      </c>
      <c r="Y8" s="55" t="e">
        <f>IF('C7'!K8&gt;'C7'!Z8,2,0)</f>
        <v>#DIV/0!</v>
      </c>
      <c r="Z8" s="14" t="str">
        <f>IF(ISERROR(SUM('C8'!Z8)),"",SUM('C8'!Z8))</f>
        <v/>
      </c>
      <c r="AA8" s="15" t="s">
        <v>30</v>
      </c>
      <c r="AB8" s="55" t="e">
        <f>IF('C8'!K8&gt;'C8'!Z8,2,0)</f>
        <v>#DIV/0!</v>
      </c>
      <c r="AC8" s="14" t="str">
        <f>IF(ISERROR(SUM('C9'!Z8)),"",SUM('C9'!Z8))</f>
        <v/>
      </c>
      <c r="AD8" s="15" t="s">
        <v>30</v>
      </c>
      <c r="AE8" s="56" t="e">
        <f>IF('C9'!K8&gt;'C9'!Z8,2,0)</f>
        <v>#DIV/0!</v>
      </c>
      <c r="AF8" s="14" t="str">
        <f>IF(ISERROR(SUM('C10'!Z8)),"",SUM('C10'!Z8))</f>
        <v/>
      </c>
      <c r="AG8" s="15" t="s">
        <v>30</v>
      </c>
      <c r="AH8" s="55" t="e">
        <f>IF('C10'!K8&gt;'C10'!Z8,2,0)</f>
        <v>#DIV/0!</v>
      </c>
      <c r="AI8" s="14" t="str">
        <f>IF(ISERROR(SUM('C11'!Z8)),"",SUM('C11'!Z8))</f>
        <v/>
      </c>
      <c r="AJ8" s="15" t="s">
        <v>30</v>
      </c>
      <c r="AK8" s="55" t="e">
        <f>IF('C11'!K8&gt;'C11'!Z8,2,0)</f>
        <v>#DIV/0!</v>
      </c>
      <c r="AL8" s="14" t="str">
        <f>IF(ISERROR(SUM('C12'!Z8)),"",SUM('C12'!Z8))</f>
        <v/>
      </c>
      <c r="AM8" s="15" t="s">
        <v>30</v>
      </c>
      <c r="AN8" s="55" t="e">
        <f>IF('C12'!K8&gt;'C12'!Z8,2,0)</f>
        <v>#DIV/0!</v>
      </c>
      <c r="AO8" s="14" t="str">
        <f>IF(ISERROR(SUM('C13'!Z8)),"",SUM('C13'!Z8))</f>
        <v/>
      </c>
      <c r="AP8" s="15" t="s">
        <v>30</v>
      </c>
      <c r="AQ8" s="55" t="e">
        <f>IF('C13'!K8&gt;'C13'!Z8,2,0)</f>
        <v>#DIV/0!</v>
      </c>
      <c r="AR8" s="14" t="str">
        <f>IF(ISERROR(SUM('C14'!Z8)),"",SUM('C14'!Z8))</f>
        <v/>
      </c>
      <c r="AS8" s="15" t="s">
        <v>30</v>
      </c>
      <c r="AT8" s="55" t="e">
        <f>IF('C14'!K8&gt;'C14'!Z8,2,0)</f>
        <v>#DIV/0!</v>
      </c>
      <c r="AU8" s="14" t="str">
        <f>IF(ISERROR(SUM('C15'!Z8)),"",SUM('C15'!Z8))</f>
        <v/>
      </c>
      <c r="AV8" s="15" t="s">
        <v>30</v>
      </c>
      <c r="AW8" s="55" t="e">
        <f>IF('C15'!K8&gt;'C15'!Z8,2,0)</f>
        <v>#DIV/0!</v>
      </c>
      <c r="AX8" s="160"/>
      <c r="AY8" s="18"/>
      <c r="AZ8" s="16">
        <f>IF(E8&lt;50,MATIÈRES!N$6,0)+IF(H8&lt;50,MATIÈRES!N$7,0)+IF(K8&lt;50,MATIÈRES!N$8,0)+IF(N8&lt;50,MATIÈRES!N$9,0)+IF(Q8&lt;50,MATIÈRES!N$10,0)+IF(T8&lt;50,MATIÈRES!N$11,0)+IF(W8&lt;50,MATIÈRES!N$12,0)+IF(Z8&lt;50,MATIÈRES!N$13,0)+IF(AC8&lt;50,MATIÈRES!N$14,0)+IF(AF8&lt;50,MATIÈRES!N$15,0)+IF(AI8&lt;50,MATIÈRES!N$16,0)+IF(AL8&lt;50,MATIÈRES!N$17,0)+IF(AO8&lt;50,MATIÈRES!N$18,0)+IF(AR8&lt;50,MATIÈRES!N$19,0)+IF(AU8&lt;50,MATIÈRES!N$20,0)</f>
        <v>0</v>
      </c>
      <c r="BA8" s="8" t="s">
        <v>32</v>
      </c>
      <c r="BB8" s="8"/>
      <c r="BC8" s="3">
        <f>IF(SNoël!AL8&gt;AZ8,2,0)</f>
        <v>0</v>
      </c>
      <c r="BD8" s="104"/>
      <c r="BE8" s="104"/>
      <c r="BF8" s="104"/>
      <c r="BG8" s="104"/>
      <c r="BH8" s="104">
        <f>IF(SJuin!E8&lt;50,1,0)+IF(SJuin!H8&lt;50,1,0)+IF(SJuin!K8&lt;50,1,0)+IF(SJuin!N8&lt;50,1,0)+IF(SJuin!Q8&lt;50,1,0)+IF(SJuin!T8&lt;50,1,0)+IF(SJuin!W8&lt;50,1,0)+IF(SJuin!Z8&lt;50,1,0)+IF(SJuin!AC8&lt;50,1,0)</f>
        <v>0</v>
      </c>
      <c r="BI8" s="104"/>
      <c r="BJ8" s="104"/>
      <c r="BK8" s="104"/>
      <c r="BL8" s="104"/>
      <c r="BM8" s="104"/>
      <c r="BN8" s="104"/>
      <c r="BO8" s="104"/>
      <c r="BP8" s="104"/>
      <c r="BQ8" s="104"/>
      <c r="BR8" s="104"/>
      <c r="BS8" s="104"/>
      <c r="BT8" s="104"/>
      <c r="BU8" s="104"/>
      <c r="BV8" s="104"/>
      <c r="BW8" s="104"/>
      <c r="BX8" s="104"/>
      <c r="BY8" s="104"/>
      <c r="BZ8" s="104"/>
      <c r="CA8" s="104"/>
      <c r="CB8" s="104"/>
      <c r="CC8" s="104"/>
    </row>
    <row r="9" spans="1:81">
      <c r="A9" s="104"/>
      <c r="B9" s="57">
        <v>5</v>
      </c>
      <c r="C9" s="10" t="str">
        <f>Élèves!C8</f>
        <v>KINGDOM</v>
      </c>
      <c r="D9" s="179" t="str">
        <f>Élèves!D8</f>
        <v>Aline</v>
      </c>
      <c r="E9" s="14" t="str">
        <f>IF(ISERROR(SUM('C1'!Z9)),"",SUM('C1'!Z9))</f>
        <v/>
      </c>
      <c r="F9" s="15" t="s">
        <v>30</v>
      </c>
      <c r="G9" s="55" t="e">
        <f>IF('C1'!K9&gt;'C1'!Z9,2,0)</f>
        <v>#DIV/0!</v>
      </c>
      <c r="H9" s="14" t="str">
        <f>IF(ISERROR(SUM('C2'!Z9)),"",SUM('C2'!Z9))</f>
        <v/>
      </c>
      <c r="I9" s="15" t="s">
        <v>30</v>
      </c>
      <c r="J9" s="55" t="e">
        <f>IF('C2'!K9&gt;'C2'!Z9,2,0)</f>
        <v>#DIV/0!</v>
      </c>
      <c r="K9" s="14" t="str">
        <f>IF(ISERROR(SUM('C3'!Z9)),"",SUM('C3'!Z9))</f>
        <v/>
      </c>
      <c r="L9" s="15" t="s">
        <v>30</v>
      </c>
      <c r="M9" s="55" t="e">
        <f>IF('C3'!K9&gt;'C3'!Z9,2,0)</f>
        <v>#DIV/0!</v>
      </c>
      <c r="N9" s="14" t="str">
        <f>IF(ISERROR(SUM('C4'!Z9)),"",SUM('C4'!Z9))</f>
        <v/>
      </c>
      <c r="O9" s="15" t="s">
        <v>30</v>
      </c>
      <c r="P9" s="55" t="e">
        <f>IF('C4'!K9&gt;'C4'!Z9,2,0)</f>
        <v>#DIV/0!</v>
      </c>
      <c r="Q9" s="14" t="str">
        <f>IF(ISERROR(SUM('C5'!Z9)),"",SUM('C5'!Z9))</f>
        <v/>
      </c>
      <c r="R9" s="15" t="s">
        <v>30</v>
      </c>
      <c r="S9" s="55" t="e">
        <f>IF('C5'!K9&gt;'C5'!Z9,2,0)</f>
        <v>#DIV/0!</v>
      </c>
      <c r="T9" s="14" t="str">
        <f>IF(ISERROR(SUM('C6'!Z9)),"",SUM('C6'!Z9))</f>
        <v/>
      </c>
      <c r="U9" s="15" t="s">
        <v>30</v>
      </c>
      <c r="V9" s="55" t="e">
        <f>IF('C6'!K9&gt;'C6'!Z9,2,0)</f>
        <v>#DIV/0!</v>
      </c>
      <c r="W9" s="14" t="str">
        <f>IF(ISERROR(SUM('C7'!Z9)),"",SUM('C7'!Z9))</f>
        <v/>
      </c>
      <c r="X9" s="15" t="s">
        <v>30</v>
      </c>
      <c r="Y9" s="55" t="e">
        <f>IF('C7'!K9&gt;'C7'!Z9,2,0)</f>
        <v>#DIV/0!</v>
      </c>
      <c r="Z9" s="14" t="str">
        <f>IF(ISERROR(SUM('C8'!Z9)),"",SUM('C8'!Z9))</f>
        <v/>
      </c>
      <c r="AA9" s="15" t="s">
        <v>30</v>
      </c>
      <c r="AB9" s="55" t="e">
        <f>IF('C8'!K9&gt;'C8'!Z9,2,0)</f>
        <v>#DIV/0!</v>
      </c>
      <c r="AC9" s="14" t="str">
        <f>IF(ISERROR(SUM('C9'!Z9)),"",SUM('C9'!Z9))</f>
        <v/>
      </c>
      <c r="AD9" s="15" t="s">
        <v>30</v>
      </c>
      <c r="AE9" s="56" t="e">
        <f>IF('C9'!K9&gt;'C9'!Z9,2,0)</f>
        <v>#DIV/0!</v>
      </c>
      <c r="AF9" s="14" t="str">
        <f>IF(ISERROR(SUM('C10'!Z9)),"",SUM('C10'!Z9))</f>
        <v/>
      </c>
      <c r="AG9" s="15" t="s">
        <v>30</v>
      </c>
      <c r="AH9" s="55" t="e">
        <f>IF('C10'!K9&gt;'C10'!Z9,2,0)</f>
        <v>#DIV/0!</v>
      </c>
      <c r="AI9" s="14" t="str">
        <f>IF(ISERROR(SUM('C11'!Z9)),"",SUM('C11'!Z9))</f>
        <v/>
      </c>
      <c r="AJ9" s="15" t="s">
        <v>30</v>
      </c>
      <c r="AK9" s="55" t="e">
        <f>IF('C11'!K9&gt;'C11'!Z9,2,0)</f>
        <v>#DIV/0!</v>
      </c>
      <c r="AL9" s="14" t="str">
        <f>IF(ISERROR(SUM('C12'!Z9)),"",SUM('C12'!Z9))</f>
        <v/>
      </c>
      <c r="AM9" s="15" t="s">
        <v>30</v>
      </c>
      <c r="AN9" s="55" t="e">
        <f>IF('C12'!K9&gt;'C12'!Z9,2,0)</f>
        <v>#DIV/0!</v>
      </c>
      <c r="AO9" s="14" t="str">
        <f>IF(ISERROR(SUM('C13'!Z9)),"",SUM('C13'!Z9))</f>
        <v/>
      </c>
      <c r="AP9" s="15" t="s">
        <v>30</v>
      </c>
      <c r="AQ9" s="55" t="e">
        <f>IF('C13'!K9&gt;'C13'!Z9,2,0)</f>
        <v>#DIV/0!</v>
      </c>
      <c r="AR9" s="14" t="str">
        <f>IF(ISERROR(SUM('C14'!Z9)),"",SUM('C14'!Z9))</f>
        <v/>
      </c>
      <c r="AS9" s="15" t="s">
        <v>30</v>
      </c>
      <c r="AT9" s="55" t="e">
        <f>IF('C14'!K9&gt;'C14'!Z9,2,0)</f>
        <v>#DIV/0!</v>
      </c>
      <c r="AU9" s="14" t="str">
        <f>IF(ISERROR(SUM('C15'!Z9)),"",SUM('C15'!Z9))</f>
        <v/>
      </c>
      <c r="AV9" s="15" t="s">
        <v>30</v>
      </c>
      <c r="AW9" s="55" t="e">
        <f>IF('C15'!K9&gt;'C15'!Z9,2,0)</f>
        <v>#DIV/0!</v>
      </c>
      <c r="AX9" s="160"/>
      <c r="AY9" s="18"/>
      <c r="AZ9" s="16">
        <f>IF(E9&lt;50,MATIÈRES!N$6,0)+IF(H9&lt;50,MATIÈRES!N$7,0)+IF(K9&lt;50,MATIÈRES!N$8,0)+IF(N9&lt;50,MATIÈRES!N$9,0)+IF(Q9&lt;50,MATIÈRES!N$10,0)+IF(T9&lt;50,MATIÈRES!N$11,0)+IF(W9&lt;50,MATIÈRES!N$12,0)+IF(Z9&lt;50,MATIÈRES!N$13,0)+IF(AC9&lt;50,MATIÈRES!N$14,0)+IF(AF9&lt;50,MATIÈRES!N$15,0)+IF(AI9&lt;50,MATIÈRES!N$16,0)+IF(AL9&lt;50,MATIÈRES!N$17,0)+IF(AO9&lt;50,MATIÈRES!N$18,0)+IF(AR9&lt;50,MATIÈRES!N$19,0)+IF(AU9&lt;50,MATIÈRES!N$20,0)</f>
        <v>0</v>
      </c>
      <c r="BA9" s="8" t="s">
        <v>32</v>
      </c>
      <c r="BB9" s="8"/>
      <c r="BC9" s="3">
        <f>IF(SNoël!AL9&gt;AZ9,2,0)</f>
        <v>0</v>
      </c>
      <c r="BD9" s="104"/>
      <c r="BE9" s="104"/>
      <c r="BF9" s="104"/>
      <c r="BG9" s="104"/>
      <c r="BH9" s="104">
        <f>IF(SJuin!E9&lt;50,1,0)+IF(SJuin!H9&lt;50,1,0)+IF(SJuin!K9&lt;50,1,0)+IF(SJuin!N9&lt;50,1,0)+IF(SJuin!Q9&lt;50,1,0)+IF(SJuin!T9&lt;50,1,0)+IF(SJuin!W9&lt;50,1,0)+IF(SJuin!Z9&lt;50,1,0)+IF(SJuin!AC9&lt;50,1,0)</f>
        <v>0</v>
      </c>
      <c r="BI9" s="104"/>
      <c r="BJ9" s="104"/>
      <c r="BK9" s="104"/>
      <c r="BL9" s="104"/>
      <c r="BM9" s="104"/>
      <c r="BN9" s="104"/>
      <c r="BO9" s="104"/>
      <c r="BP9" s="104"/>
      <c r="BQ9" s="104"/>
      <c r="BR9" s="104"/>
      <c r="BS9" s="104"/>
      <c r="BT9" s="104"/>
      <c r="BU9" s="104"/>
      <c r="BV9" s="104"/>
      <c r="BW9" s="104"/>
      <c r="BX9" s="104"/>
      <c r="BY9" s="104"/>
      <c r="BZ9" s="104"/>
      <c r="CA9" s="104"/>
      <c r="CB9" s="104"/>
      <c r="CC9" s="104"/>
    </row>
    <row r="10" spans="1:81">
      <c r="A10" s="104"/>
      <c r="B10" s="57">
        <v>6</v>
      </c>
      <c r="C10" s="10" t="str">
        <f>Élèves!C9</f>
        <v>FORTE</v>
      </c>
      <c r="D10" s="179" t="str">
        <f>Élèves!D9</f>
        <v>Salie</v>
      </c>
      <c r="E10" s="14" t="str">
        <f>IF(ISERROR(SUM('C1'!Z10)),"",SUM('C1'!Z10))</f>
        <v/>
      </c>
      <c r="F10" s="15" t="s">
        <v>30</v>
      </c>
      <c r="G10" s="55" t="e">
        <f>IF('C1'!K10&gt;'C1'!Z10,2,0)</f>
        <v>#DIV/0!</v>
      </c>
      <c r="H10" s="14" t="str">
        <f>IF(ISERROR(SUM('C2'!Z10)),"",SUM('C2'!Z10))</f>
        <v/>
      </c>
      <c r="I10" s="15" t="s">
        <v>30</v>
      </c>
      <c r="J10" s="55" t="e">
        <f>IF('C2'!K10&gt;'C2'!Z10,2,0)</f>
        <v>#DIV/0!</v>
      </c>
      <c r="K10" s="14" t="str">
        <f>IF(ISERROR(SUM('C3'!Z10)),"",SUM('C3'!Z10))</f>
        <v/>
      </c>
      <c r="L10" s="15" t="s">
        <v>30</v>
      </c>
      <c r="M10" s="55" t="e">
        <f>IF('C3'!K10&gt;'C3'!Z10,2,0)</f>
        <v>#DIV/0!</v>
      </c>
      <c r="N10" s="14" t="str">
        <f>IF(ISERROR(SUM('C4'!Z10)),"",SUM('C4'!Z10))</f>
        <v/>
      </c>
      <c r="O10" s="15" t="s">
        <v>30</v>
      </c>
      <c r="P10" s="55" t="e">
        <f>IF('C4'!K10&gt;'C4'!Z10,2,0)</f>
        <v>#DIV/0!</v>
      </c>
      <c r="Q10" s="14" t="str">
        <f>IF(ISERROR(SUM('C5'!Z10)),"",SUM('C5'!Z10))</f>
        <v/>
      </c>
      <c r="R10" s="15" t="s">
        <v>30</v>
      </c>
      <c r="S10" s="55" t="e">
        <f>IF('C5'!K10&gt;'C5'!Z10,2,0)</f>
        <v>#DIV/0!</v>
      </c>
      <c r="T10" s="14" t="str">
        <f>IF(ISERROR(SUM('C6'!Z10)),"",SUM('C6'!Z10))</f>
        <v/>
      </c>
      <c r="U10" s="15" t="s">
        <v>30</v>
      </c>
      <c r="V10" s="55" t="e">
        <f>IF('C6'!K10&gt;'C6'!Z10,2,0)</f>
        <v>#DIV/0!</v>
      </c>
      <c r="W10" s="14" t="str">
        <f>IF(ISERROR(SUM('C7'!Z10)),"",SUM('C7'!Z10))</f>
        <v/>
      </c>
      <c r="X10" s="15" t="s">
        <v>30</v>
      </c>
      <c r="Y10" s="55" t="e">
        <f>IF('C7'!K10&gt;'C7'!Z10,2,0)</f>
        <v>#DIV/0!</v>
      </c>
      <c r="Z10" s="14" t="str">
        <f>IF(ISERROR(SUM('C8'!Z10)),"",SUM('C8'!Z10))</f>
        <v/>
      </c>
      <c r="AA10" s="15" t="s">
        <v>30</v>
      </c>
      <c r="AB10" s="55" t="e">
        <f>IF('C8'!K10&gt;'C8'!Z10,2,0)</f>
        <v>#DIV/0!</v>
      </c>
      <c r="AC10" s="14" t="str">
        <f>IF(ISERROR(SUM('C9'!Z10)),"",SUM('C9'!Z10))</f>
        <v/>
      </c>
      <c r="AD10" s="15" t="s">
        <v>30</v>
      </c>
      <c r="AE10" s="56" t="e">
        <f>IF('C9'!K10&gt;'C9'!Z10,2,0)</f>
        <v>#DIV/0!</v>
      </c>
      <c r="AF10" s="14" t="str">
        <f>IF(ISERROR(SUM('C10'!Z10)),"",SUM('C10'!Z10))</f>
        <v/>
      </c>
      <c r="AG10" s="15" t="s">
        <v>30</v>
      </c>
      <c r="AH10" s="55" t="e">
        <f>IF('C10'!K10&gt;'C10'!Z10,2,0)</f>
        <v>#DIV/0!</v>
      </c>
      <c r="AI10" s="14" t="str">
        <f>IF(ISERROR(SUM('C11'!Z10)),"",SUM('C11'!Z10))</f>
        <v/>
      </c>
      <c r="AJ10" s="15" t="s">
        <v>30</v>
      </c>
      <c r="AK10" s="55" t="e">
        <f>IF('C11'!K10&gt;'C11'!Z10,2,0)</f>
        <v>#DIV/0!</v>
      </c>
      <c r="AL10" s="14" t="str">
        <f>IF(ISERROR(SUM('C12'!Z10)),"",SUM('C12'!Z10))</f>
        <v/>
      </c>
      <c r="AM10" s="15" t="s">
        <v>30</v>
      </c>
      <c r="AN10" s="55" t="e">
        <f>IF('C12'!K10&gt;'C12'!Z10,2,0)</f>
        <v>#DIV/0!</v>
      </c>
      <c r="AO10" s="14" t="str">
        <f>IF(ISERROR(SUM('C13'!Z10)),"",SUM('C13'!Z10))</f>
        <v/>
      </c>
      <c r="AP10" s="15" t="s">
        <v>30</v>
      </c>
      <c r="AQ10" s="55" t="e">
        <f>IF('C13'!K10&gt;'C13'!Z10,2,0)</f>
        <v>#DIV/0!</v>
      </c>
      <c r="AR10" s="14" t="str">
        <f>IF(ISERROR(SUM('C14'!Z10)),"",SUM('C14'!Z10))</f>
        <v/>
      </c>
      <c r="AS10" s="15" t="s">
        <v>30</v>
      </c>
      <c r="AT10" s="55" t="e">
        <f>IF('C14'!K10&gt;'C14'!Z10,2,0)</f>
        <v>#DIV/0!</v>
      </c>
      <c r="AU10" s="14" t="str">
        <f>IF(ISERROR(SUM('C15'!Z10)),"",SUM('C15'!Z10))</f>
        <v/>
      </c>
      <c r="AV10" s="15" t="s">
        <v>30</v>
      </c>
      <c r="AW10" s="55" t="e">
        <f>IF('C15'!K10&gt;'C15'!Z10,2,0)</f>
        <v>#DIV/0!</v>
      </c>
      <c r="AX10" s="160"/>
      <c r="AY10" s="18"/>
      <c r="AZ10" s="16">
        <f>IF(E10&lt;50,MATIÈRES!N$6,0)+IF(H10&lt;50,MATIÈRES!N$7,0)+IF(K10&lt;50,MATIÈRES!N$8,0)+IF(N10&lt;50,MATIÈRES!N$9,0)+IF(Q10&lt;50,MATIÈRES!N$10,0)+IF(T10&lt;50,MATIÈRES!N$11,0)+IF(W10&lt;50,MATIÈRES!N$12,0)+IF(Z10&lt;50,MATIÈRES!N$13,0)+IF(AC10&lt;50,MATIÈRES!N$14,0)+IF(AF10&lt;50,MATIÈRES!N$15,0)+IF(AI10&lt;50,MATIÈRES!N$16,0)+IF(AL10&lt;50,MATIÈRES!N$17,0)+IF(AO10&lt;50,MATIÈRES!N$18,0)+IF(AR10&lt;50,MATIÈRES!N$19,0)+IF(AU10&lt;50,MATIÈRES!N$20,0)</f>
        <v>0</v>
      </c>
      <c r="BA10" s="8" t="s">
        <v>32</v>
      </c>
      <c r="BB10" s="8"/>
      <c r="BC10" s="3">
        <f>IF(SNoël!AL10&gt;AZ10,2,0)</f>
        <v>0</v>
      </c>
      <c r="BD10" s="104"/>
      <c r="BE10" s="104"/>
      <c r="BF10" s="104"/>
      <c r="BG10" s="104"/>
      <c r="BH10" s="104">
        <f>IF(SJuin!E10&lt;50,1,0)+IF(SJuin!H10&lt;50,1,0)+IF(SJuin!K10&lt;50,1,0)+IF(SJuin!N10&lt;50,1,0)+IF(SJuin!Q10&lt;50,1,0)+IF(SJuin!T10&lt;50,1,0)+IF(SJuin!W10&lt;50,1,0)+IF(SJuin!Z10&lt;50,1,0)+IF(SJuin!AC10&lt;50,1,0)</f>
        <v>0</v>
      </c>
      <c r="BI10" s="104"/>
      <c r="BJ10" s="104"/>
      <c r="BK10" s="104"/>
      <c r="BL10" s="104"/>
      <c r="BM10" s="104"/>
      <c r="BN10" s="104"/>
      <c r="BO10" s="104"/>
      <c r="BP10" s="104"/>
      <c r="BQ10" s="104"/>
      <c r="BR10" s="104"/>
      <c r="BS10" s="104"/>
      <c r="BT10" s="104"/>
      <c r="BU10" s="104"/>
      <c r="BV10" s="104"/>
      <c r="BW10" s="104"/>
      <c r="BX10" s="104"/>
      <c r="BY10" s="104"/>
      <c r="BZ10" s="104"/>
      <c r="CA10" s="104"/>
      <c r="CB10" s="104"/>
      <c r="CC10" s="104"/>
    </row>
    <row r="11" spans="1:81">
      <c r="A11" s="104"/>
      <c r="B11" s="57">
        <v>7</v>
      </c>
      <c r="C11" s="10" t="str">
        <f>Élèves!C10</f>
        <v>SEGEC</v>
      </c>
      <c r="D11" s="179" t="str">
        <f>Élèves!D10</f>
        <v>Rédoine</v>
      </c>
      <c r="E11" s="14" t="str">
        <f>IF(ISERROR(SUM('C1'!Z11)),"",SUM('C1'!Z11))</f>
        <v/>
      </c>
      <c r="F11" s="15" t="s">
        <v>30</v>
      </c>
      <c r="G11" s="55" t="e">
        <f>IF('C1'!K11&gt;'C1'!Z11,2,0)</f>
        <v>#DIV/0!</v>
      </c>
      <c r="H11" s="14" t="str">
        <f>IF(ISERROR(SUM('C2'!Z11)),"",SUM('C2'!Z11))</f>
        <v/>
      </c>
      <c r="I11" s="15" t="s">
        <v>30</v>
      </c>
      <c r="J11" s="55" t="e">
        <f>IF('C2'!K11&gt;'C2'!Z11,2,0)</f>
        <v>#DIV/0!</v>
      </c>
      <c r="K11" s="14" t="str">
        <f>IF(ISERROR(SUM('C3'!Z11)),"",SUM('C3'!Z11))</f>
        <v/>
      </c>
      <c r="L11" s="15" t="s">
        <v>30</v>
      </c>
      <c r="M11" s="55" t="e">
        <f>IF('C3'!K11&gt;'C3'!Z11,2,0)</f>
        <v>#DIV/0!</v>
      </c>
      <c r="N11" s="14" t="str">
        <f>IF(ISERROR(SUM('C4'!Z11)),"",SUM('C4'!Z11))</f>
        <v/>
      </c>
      <c r="O11" s="15" t="s">
        <v>30</v>
      </c>
      <c r="P11" s="55" t="e">
        <f>IF('C4'!K11&gt;'C4'!Z11,2,0)</f>
        <v>#DIV/0!</v>
      </c>
      <c r="Q11" s="14" t="str">
        <f>IF(ISERROR(SUM('C5'!Z11)),"",SUM('C5'!Z11))</f>
        <v/>
      </c>
      <c r="R11" s="15" t="s">
        <v>30</v>
      </c>
      <c r="S11" s="55" t="e">
        <f>IF('C5'!K11&gt;'C5'!Z11,2,0)</f>
        <v>#DIV/0!</v>
      </c>
      <c r="T11" s="14" t="str">
        <f>IF(ISERROR(SUM('C6'!Z11)),"",SUM('C6'!Z11))</f>
        <v/>
      </c>
      <c r="U11" s="15" t="s">
        <v>30</v>
      </c>
      <c r="V11" s="55" t="e">
        <f>IF('C6'!K11&gt;'C6'!Z11,2,0)</f>
        <v>#DIV/0!</v>
      </c>
      <c r="W11" s="14" t="str">
        <f>IF(ISERROR(SUM('C7'!Z11)),"",SUM('C7'!Z11))</f>
        <v/>
      </c>
      <c r="X11" s="15" t="s">
        <v>30</v>
      </c>
      <c r="Y11" s="55" t="e">
        <f>IF('C7'!K11&gt;'C7'!Z11,2,0)</f>
        <v>#DIV/0!</v>
      </c>
      <c r="Z11" s="14" t="str">
        <f>IF(ISERROR(SUM('C8'!Z11)),"",SUM('C8'!Z11))</f>
        <v/>
      </c>
      <c r="AA11" s="15" t="s">
        <v>30</v>
      </c>
      <c r="AB11" s="55" t="e">
        <f>IF('C8'!K11&gt;'C8'!Z11,2,0)</f>
        <v>#DIV/0!</v>
      </c>
      <c r="AC11" s="14" t="str">
        <f>IF(ISERROR(SUM('C9'!Z11)),"",SUM('C9'!Z11))</f>
        <v/>
      </c>
      <c r="AD11" s="15" t="s">
        <v>30</v>
      </c>
      <c r="AE11" s="56" t="e">
        <f>IF('C9'!K11&gt;'C9'!Z11,2,0)</f>
        <v>#DIV/0!</v>
      </c>
      <c r="AF11" s="14" t="str">
        <f>IF(ISERROR(SUM('C10'!Z11)),"",SUM('C10'!Z11))</f>
        <v/>
      </c>
      <c r="AG11" s="15" t="s">
        <v>30</v>
      </c>
      <c r="AH11" s="55" t="e">
        <f>IF('C10'!K11&gt;'C10'!Z11,2,0)</f>
        <v>#DIV/0!</v>
      </c>
      <c r="AI11" s="14" t="str">
        <f>IF(ISERROR(SUM('C11'!Z11)),"",SUM('C11'!Z11))</f>
        <v/>
      </c>
      <c r="AJ11" s="15" t="s">
        <v>30</v>
      </c>
      <c r="AK11" s="55" t="e">
        <f>IF('C11'!K11&gt;'C11'!Z11,2,0)</f>
        <v>#DIV/0!</v>
      </c>
      <c r="AL11" s="14" t="str">
        <f>IF(ISERROR(SUM('C12'!Z11)),"",SUM('C12'!Z11))</f>
        <v/>
      </c>
      <c r="AM11" s="15" t="s">
        <v>30</v>
      </c>
      <c r="AN11" s="55" t="e">
        <f>IF('C12'!K11&gt;'C12'!Z11,2,0)</f>
        <v>#DIV/0!</v>
      </c>
      <c r="AO11" s="14" t="str">
        <f>IF(ISERROR(SUM('C13'!Z11)),"",SUM('C13'!Z11))</f>
        <v/>
      </c>
      <c r="AP11" s="15" t="s">
        <v>30</v>
      </c>
      <c r="AQ11" s="55" t="e">
        <f>IF('C13'!K11&gt;'C13'!Z11,2,0)</f>
        <v>#DIV/0!</v>
      </c>
      <c r="AR11" s="14" t="str">
        <f>IF(ISERROR(SUM('C14'!Z11)),"",SUM('C14'!Z11))</f>
        <v/>
      </c>
      <c r="AS11" s="15" t="s">
        <v>30</v>
      </c>
      <c r="AT11" s="55" t="e">
        <f>IF('C14'!K11&gt;'C14'!Z11,2,0)</f>
        <v>#DIV/0!</v>
      </c>
      <c r="AU11" s="14" t="str">
        <f>IF(ISERROR(SUM('C15'!Z11)),"",SUM('C15'!Z11))</f>
        <v/>
      </c>
      <c r="AV11" s="15" t="s">
        <v>30</v>
      </c>
      <c r="AW11" s="55" t="e">
        <f>IF('C15'!K11&gt;'C15'!Z11,2,0)</f>
        <v>#DIV/0!</v>
      </c>
      <c r="AX11" s="160"/>
      <c r="AY11" s="18"/>
      <c r="AZ11" s="16">
        <f>IF(E11&lt;50,MATIÈRES!N$6,0)+IF(H11&lt;50,MATIÈRES!N$7,0)+IF(K11&lt;50,MATIÈRES!N$8,0)+IF(N11&lt;50,MATIÈRES!N$9,0)+IF(Q11&lt;50,MATIÈRES!N$10,0)+IF(T11&lt;50,MATIÈRES!N$11,0)+IF(W11&lt;50,MATIÈRES!N$12,0)+IF(Z11&lt;50,MATIÈRES!N$13,0)+IF(AC11&lt;50,MATIÈRES!N$14,0)+IF(AF11&lt;50,MATIÈRES!N$15,0)+IF(AI11&lt;50,MATIÈRES!N$16,0)+IF(AL11&lt;50,MATIÈRES!N$17,0)+IF(AO11&lt;50,MATIÈRES!N$18,0)+IF(AR11&lt;50,MATIÈRES!N$19,0)+IF(AU11&lt;50,MATIÈRES!N$20,0)</f>
        <v>0</v>
      </c>
      <c r="BA11" s="8" t="s">
        <v>32</v>
      </c>
      <c r="BB11" s="8"/>
      <c r="BC11" s="3">
        <f>IF(SNoël!AL11&gt;AZ11,2,0)</f>
        <v>0</v>
      </c>
      <c r="BD11" s="104"/>
      <c r="BE11" s="104"/>
      <c r="BF11" s="104"/>
      <c r="BG11" s="104"/>
      <c r="BH11" s="104">
        <f>IF(SJuin!E11&lt;50,1,0)+IF(SJuin!H11&lt;50,1,0)+IF(SJuin!K11&lt;50,1,0)+IF(SJuin!N11&lt;50,1,0)+IF(SJuin!Q11&lt;50,1,0)+IF(SJuin!T11&lt;50,1,0)+IF(SJuin!W11&lt;50,1,0)+IF(SJuin!Z11&lt;50,1,0)+IF(SJuin!AC11&lt;50,1,0)</f>
        <v>0</v>
      </c>
      <c r="BI11" s="104"/>
      <c r="BJ11" s="104"/>
      <c r="BK11" s="104"/>
      <c r="BL11" s="104"/>
      <c r="BM11" s="104"/>
      <c r="BN11" s="104"/>
      <c r="BO11" s="104"/>
      <c r="BP11" s="104"/>
      <c r="BQ11" s="104"/>
      <c r="BR11" s="104"/>
      <c r="BS11" s="104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</row>
    <row r="12" spans="1:81">
      <c r="A12" s="104"/>
      <c r="B12" s="57">
        <v>8</v>
      </c>
      <c r="C12" s="10">
        <f>Élèves!C11</f>
        <v>0</v>
      </c>
      <c r="D12" s="179">
        <f>Élèves!D11</f>
        <v>0</v>
      </c>
      <c r="E12" s="14" t="str">
        <f>IF(ISERROR(SUM('C1'!Z12)),"",SUM('C1'!Z12))</f>
        <v/>
      </c>
      <c r="F12" s="15" t="s">
        <v>30</v>
      </c>
      <c r="G12" s="55" t="e">
        <f>IF('C1'!K12&gt;'C1'!Z12,2,0)</f>
        <v>#DIV/0!</v>
      </c>
      <c r="H12" s="14" t="str">
        <f>IF(ISERROR(SUM('C2'!Z12)),"",SUM('C2'!Z12))</f>
        <v/>
      </c>
      <c r="I12" s="15" t="s">
        <v>30</v>
      </c>
      <c r="J12" s="55" t="e">
        <f>IF('C2'!K12&gt;'C2'!Z12,2,0)</f>
        <v>#DIV/0!</v>
      </c>
      <c r="K12" s="14" t="str">
        <f>IF(ISERROR(SUM('C3'!Z12)),"",SUM('C3'!Z12))</f>
        <v/>
      </c>
      <c r="L12" s="15" t="s">
        <v>30</v>
      </c>
      <c r="M12" s="55" t="e">
        <f>IF('C3'!K12&gt;'C3'!Z12,2,0)</f>
        <v>#DIV/0!</v>
      </c>
      <c r="N12" s="14" t="str">
        <f>IF(ISERROR(SUM('C4'!Z12)),"",SUM('C4'!Z12))</f>
        <v/>
      </c>
      <c r="O12" s="15" t="s">
        <v>30</v>
      </c>
      <c r="P12" s="55" t="e">
        <f>IF('C4'!K12&gt;'C4'!Z12,2,0)</f>
        <v>#DIV/0!</v>
      </c>
      <c r="Q12" s="14" t="str">
        <f>IF(ISERROR(SUM('C5'!Z12)),"",SUM('C5'!Z12))</f>
        <v/>
      </c>
      <c r="R12" s="15" t="s">
        <v>30</v>
      </c>
      <c r="S12" s="55" t="e">
        <f>IF('C5'!K12&gt;'C5'!Z12,2,0)</f>
        <v>#DIV/0!</v>
      </c>
      <c r="T12" s="14" t="str">
        <f>IF(ISERROR(SUM('C6'!Z12)),"",SUM('C6'!Z12))</f>
        <v/>
      </c>
      <c r="U12" s="15" t="s">
        <v>30</v>
      </c>
      <c r="V12" s="55" t="e">
        <f>IF('C6'!K12&gt;'C6'!Z12,2,0)</f>
        <v>#DIV/0!</v>
      </c>
      <c r="W12" s="14" t="str">
        <f>IF(ISERROR(SUM('C7'!Z12)),"",SUM('C7'!Z12))</f>
        <v/>
      </c>
      <c r="X12" s="15" t="s">
        <v>30</v>
      </c>
      <c r="Y12" s="55" t="e">
        <f>IF('C7'!K12&gt;'C7'!Z12,2,0)</f>
        <v>#DIV/0!</v>
      </c>
      <c r="Z12" s="14" t="str">
        <f>IF(ISERROR(SUM('C8'!Z12)),"",SUM('C8'!Z12))</f>
        <v/>
      </c>
      <c r="AA12" s="15" t="s">
        <v>30</v>
      </c>
      <c r="AB12" s="55" t="e">
        <f>IF('C8'!K12&gt;'C8'!Z12,2,0)</f>
        <v>#DIV/0!</v>
      </c>
      <c r="AC12" s="14" t="str">
        <f>IF(ISERROR(SUM('C9'!Z12)),"",SUM('C9'!Z12))</f>
        <v/>
      </c>
      <c r="AD12" s="15" t="s">
        <v>30</v>
      </c>
      <c r="AE12" s="56" t="e">
        <f>IF('C9'!K12&gt;'C9'!Z12,2,0)</f>
        <v>#DIV/0!</v>
      </c>
      <c r="AF12" s="14" t="str">
        <f>IF(ISERROR(SUM('C10'!Z12)),"",SUM('C10'!Z12))</f>
        <v/>
      </c>
      <c r="AG12" s="15" t="s">
        <v>30</v>
      </c>
      <c r="AH12" s="55" t="e">
        <f>IF('C10'!K12&gt;'C10'!Z12,2,0)</f>
        <v>#DIV/0!</v>
      </c>
      <c r="AI12" s="14" t="str">
        <f>IF(ISERROR(SUM('C11'!Z12)),"",SUM('C11'!Z12))</f>
        <v/>
      </c>
      <c r="AJ12" s="15" t="s">
        <v>30</v>
      </c>
      <c r="AK12" s="55" t="e">
        <f>IF('C11'!K12&gt;'C11'!Z12,2,0)</f>
        <v>#DIV/0!</v>
      </c>
      <c r="AL12" s="14" t="str">
        <f>IF(ISERROR(SUM('C12'!Z12)),"",SUM('C12'!Z12))</f>
        <v/>
      </c>
      <c r="AM12" s="15" t="s">
        <v>30</v>
      </c>
      <c r="AN12" s="55" t="e">
        <f>IF('C12'!K12&gt;'C12'!Z12,2,0)</f>
        <v>#DIV/0!</v>
      </c>
      <c r="AO12" s="14" t="str">
        <f>IF(ISERROR(SUM('C13'!Z12)),"",SUM('C13'!Z12))</f>
        <v/>
      </c>
      <c r="AP12" s="15" t="s">
        <v>30</v>
      </c>
      <c r="AQ12" s="55" t="e">
        <f>IF('C13'!K12&gt;'C13'!Z12,2,0)</f>
        <v>#DIV/0!</v>
      </c>
      <c r="AR12" s="14" t="str">
        <f>IF(ISERROR(SUM('C14'!Z12)),"",SUM('C14'!Z12))</f>
        <v/>
      </c>
      <c r="AS12" s="15" t="s">
        <v>30</v>
      </c>
      <c r="AT12" s="55" t="e">
        <f>IF('C14'!K12&gt;'C14'!Z12,2,0)</f>
        <v>#DIV/0!</v>
      </c>
      <c r="AU12" s="14" t="str">
        <f>IF(ISERROR(SUM('C15'!Z12)),"",SUM('C15'!Z12))</f>
        <v/>
      </c>
      <c r="AV12" s="15" t="s">
        <v>30</v>
      </c>
      <c r="AW12" s="55" t="e">
        <f>IF('C15'!K12&gt;'C15'!Z12,2,0)</f>
        <v>#DIV/0!</v>
      </c>
      <c r="AX12" s="160"/>
      <c r="AY12" s="18"/>
      <c r="AZ12" s="16">
        <f>IF(E12&lt;50,MATIÈRES!N$6,0)+IF(H12&lt;50,MATIÈRES!N$7,0)+IF(K12&lt;50,MATIÈRES!N$8,0)+IF(N12&lt;50,MATIÈRES!N$9,0)+IF(Q12&lt;50,MATIÈRES!N$10,0)+IF(T12&lt;50,MATIÈRES!N$11,0)+IF(W12&lt;50,MATIÈRES!N$12,0)+IF(Z12&lt;50,MATIÈRES!N$13,0)+IF(AC12&lt;50,MATIÈRES!N$14,0)+IF(AF12&lt;50,MATIÈRES!N$15,0)+IF(AI12&lt;50,MATIÈRES!N$16,0)+IF(AL12&lt;50,MATIÈRES!N$17,0)+IF(AO12&lt;50,MATIÈRES!N$18,0)+IF(AR12&lt;50,MATIÈRES!N$19,0)+IF(AU12&lt;50,MATIÈRES!N$20,0)</f>
        <v>0</v>
      </c>
      <c r="BA12" s="8" t="s">
        <v>32</v>
      </c>
      <c r="BB12" s="8"/>
      <c r="BC12" s="3">
        <f>IF(SNoël!AL12&gt;AZ12,2,0)</f>
        <v>0</v>
      </c>
      <c r="BD12" s="104"/>
      <c r="BE12" s="104"/>
      <c r="BF12" s="104"/>
      <c r="BG12" s="104"/>
      <c r="BH12" s="104">
        <f>IF(SJuin!E12&lt;50,1,0)+IF(SJuin!H12&lt;50,1,0)+IF(SJuin!K12&lt;50,1,0)+IF(SJuin!N12&lt;50,1,0)+IF(SJuin!Q12&lt;50,1,0)+IF(SJuin!T12&lt;50,1,0)+IF(SJuin!W12&lt;50,1,0)+IF(SJuin!Z12&lt;50,1,0)+IF(SJuin!AC12&lt;50,1,0)</f>
        <v>0</v>
      </c>
      <c r="BI12" s="104"/>
      <c r="BJ12" s="104"/>
      <c r="BK12" s="104"/>
      <c r="BL12" s="104"/>
      <c r="BM12" s="104"/>
      <c r="BN12" s="104"/>
      <c r="BO12" s="104"/>
      <c r="BP12" s="104"/>
      <c r="BQ12" s="104"/>
      <c r="BR12" s="104"/>
      <c r="BS12" s="104"/>
      <c r="BT12" s="104"/>
      <c r="BU12" s="104"/>
      <c r="BV12" s="104"/>
      <c r="BW12" s="104"/>
      <c r="BX12" s="104"/>
      <c r="BY12" s="104"/>
      <c r="BZ12" s="104"/>
      <c r="CA12" s="104"/>
      <c r="CB12" s="104"/>
      <c r="CC12" s="104"/>
    </row>
    <row r="13" spans="1:81">
      <c r="A13" s="104"/>
      <c r="B13" s="57">
        <v>9</v>
      </c>
      <c r="C13" s="10">
        <f>Élèves!C12</f>
        <v>0</v>
      </c>
      <c r="D13" s="179">
        <f>Élèves!D12</f>
        <v>0</v>
      </c>
      <c r="E13" s="14" t="str">
        <f>IF(ISERROR(SUM('C1'!Z13)),"",SUM('C1'!Z13))</f>
        <v/>
      </c>
      <c r="F13" s="15" t="s">
        <v>30</v>
      </c>
      <c r="G13" s="55" t="e">
        <f>IF('C1'!K13&gt;'C1'!Z13,2,0)</f>
        <v>#DIV/0!</v>
      </c>
      <c r="H13" s="14" t="str">
        <f>IF(ISERROR(SUM('C2'!Z13)),"",SUM('C2'!Z13))</f>
        <v/>
      </c>
      <c r="I13" s="15" t="s">
        <v>30</v>
      </c>
      <c r="J13" s="55" t="e">
        <f>IF('C2'!K13&gt;'C2'!Z13,2,0)</f>
        <v>#DIV/0!</v>
      </c>
      <c r="K13" s="14" t="str">
        <f>IF(ISERROR(SUM('C3'!Z13)),"",SUM('C3'!Z13))</f>
        <v/>
      </c>
      <c r="L13" s="15" t="s">
        <v>30</v>
      </c>
      <c r="M13" s="55" t="e">
        <f>IF('C3'!K13&gt;'C3'!Z13,2,0)</f>
        <v>#DIV/0!</v>
      </c>
      <c r="N13" s="14" t="str">
        <f>IF(ISERROR(SUM('C4'!Z13)),"",SUM('C4'!Z13))</f>
        <v/>
      </c>
      <c r="O13" s="15" t="s">
        <v>30</v>
      </c>
      <c r="P13" s="55" t="e">
        <f>IF('C4'!K13&gt;'C4'!Z13,2,0)</f>
        <v>#DIV/0!</v>
      </c>
      <c r="Q13" s="14" t="str">
        <f>IF(ISERROR(SUM('C5'!Z13)),"",SUM('C5'!Z13))</f>
        <v/>
      </c>
      <c r="R13" s="15" t="s">
        <v>30</v>
      </c>
      <c r="S13" s="55" t="e">
        <f>IF('C5'!K13&gt;'C5'!Z13,2,0)</f>
        <v>#DIV/0!</v>
      </c>
      <c r="T13" s="14" t="str">
        <f>IF(ISERROR(SUM('C6'!Z13)),"",SUM('C6'!Z13))</f>
        <v/>
      </c>
      <c r="U13" s="15" t="s">
        <v>30</v>
      </c>
      <c r="V13" s="55" t="e">
        <f>IF('C6'!K13&gt;'C6'!Z13,2,0)</f>
        <v>#DIV/0!</v>
      </c>
      <c r="W13" s="14" t="str">
        <f>IF(ISERROR(SUM('C7'!Z13)),"",SUM('C7'!Z13))</f>
        <v/>
      </c>
      <c r="X13" s="15" t="s">
        <v>30</v>
      </c>
      <c r="Y13" s="55" t="e">
        <f>IF('C7'!K13&gt;'C7'!Z13,2,0)</f>
        <v>#DIV/0!</v>
      </c>
      <c r="Z13" s="14" t="str">
        <f>IF(ISERROR(SUM('C8'!Z13)),"",SUM('C8'!Z13))</f>
        <v/>
      </c>
      <c r="AA13" s="15" t="s">
        <v>30</v>
      </c>
      <c r="AB13" s="55" t="e">
        <f>IF('C8'!K13&gt;'C8'!Z13,2,0)</f>
        <v>#DIV/0!</v>
      </c>
      <c r="AC13" s="14" t="str">
        <f>IF(ISERROR(SUM('C9'!Z13)),"",SUM('C9'!Z13))</f>
        <v/>
      </c>
      <c r="AD13" s="15" t="s">
        <v>30</v>
      </c>
      <c r="AE13" s="56" t="e">
        <f>IF('C9'!K13&gt;'C9'!Z13,2,0)</f>
        <v>#DIV/0!</v>
      </c>
      <c r="AF13" s="14" t="str">
        <f>IF(ISERROR(SUM('C10'!Z13)),"",SUM('C10'!Z13))</f>
        <v/>
      </c>
      <c r="AG13" s="15" t="s">
        <v>30</v>
      </c>
      <c r="AH13" s="55" t="e">
        <f>IF('C10'!K13&gt;'C10'!Z13,2,0)</f>
        <v>#DIV/0!</v>
      </c>
      <c r="AI13" s="14" t="str">
        <f>IF(ISERROR(SUM('C11'!Z13)),"",SUM('C11'!Z13))</f>
        <v/>
      </c>
      <c r="AJ13" s="15" t="s">
        <v>30</v>
      </c>
      <c r="AK13" s="55" t="e">
        <f>IF('C11'!K13&gt;'C11'!Z13,2,0)</f>
        <v>#DIV/0!</v>
      </c>
      <c r="AL13" s="14" t="str">
        <f>IF(ISERROR(SUM('C12'!Z13)),"",SUM('C12'!Z13))</f>
        <v/>
      </c>
      <c r="AM13" s="15" t="s">
        <v>30</v>
      </c>
      <c r="AN13" s="55" t="e">
        <f>IF('C12'!K13&gt;'C12'!Z13,2,0)</f>
        <v>#DIV/0!</v>
      </c>
      <c r="AO13" s="14" t="str">
        <f>IF(ISERROR(SUM('C13'!Z13)),"",SUM('C13'!Z13))</f>
        <v/>
      </c>
      <c r="AP13" s="15" t="s">
        <v>30</v>
      </c>
      <c r="AQ13" s="55" t="e">
        <f>IF('C13'!K13&gt;'C13'!Z13,2,0)</f>
        <v>#DIV/0!</v>
      </c>
      <c r="AR13" s="14" t="str">
        <f>IF(ISERROR(SUM('C14'!Z13)),"",SUM('C14'!Z13))</f>
        <v/>
      </c>
      <c r="AS13" s="15" t="s">
        <v>30</v>
      </c>
      <c r="AT13" s="55" t="e">
        <f>IF('C14'!K13&gt;'C14'!Z13,2,0)</f>
        <v>#DIV/0!</v>
      </c>
      <c r="AU13" s="14" t="str">
        <f>IF(ISERROR(SUM('C15'!Z13)),"",SUM('C15'!Z13))</f>
        <v/>
      </c>
      <c r="AV13" s="15" t="s">
        <v>30</v>
      </c>
      <c r="AW13" s="55" t="e">
        <f>IF('C15'!K13&gt;'C15'!Z13,2,0)</f>
        <v>#DIV/0!</v>
      </c>
      <c r="AX13" s="160"/>
      <c r="AY13" s="18"/>
      <c r="AZ13" s="16">
        <f>IF(E13&lt;50,MATIÈRES!N$6,0)+IF(H13&lt;50,MATIÈRES!N$7,0)+IF(K13&lt;50,MATIÈRES!N$8,0)+IF(N13&lt;50,MATIÈRES!N$9,0)+IF(Q13&lt;50,MATIÈRES!N$10,0)+IF(T13&lt;50,MATIÈRES!N$11,0)+IF(W13&lt;50,MATIÈRES!N$12,0)+IF(Z13&lt;50,MATIÈRES!N$13,0)+IF(AC13&lt;50,MATIÈRES!N$14,0)+IF(AF13&lt;50,MATIÈRES!N$15,0)+IF(AI13&lt;50,MATIÈRES!N$16,0)+IF(AL13&lt;50,MATIÈRES!N$17,0)+IF(AO13&lt;50,MATIÈRES!N$18,0)+IF(AR13&lt;50,MATIÈRES!N$19,0)+IF(AU13&lt;50,MATIÈRES!N$20,0)</f>
        <v>0</v>
      </c>
      <c r="BA13" s="8" t="s">
        <v>32</v>
      </c>
      <c r="BB13" s="8"/>
      <c r="BC13" s="3">
        <f>IF(SNoël!AL13&gt;AZ13,2,0)</f>
        <v>0</v>
      </c>
      <c r="BD13" s="104"/>
      <c r="BE13" s="104"/>
      <c r="BF13" s="104"/>
      <c r="BG13" s="104"/>
      <c r="BH13" s="104">
        <f>IF(SJuin!E13&lt;50,1,0)+IF(SJuin!H13&lt;50,1,0)+IF(SJuin!K13&lt;50,1,0)+IF(SJuin!N13&lt;50,1,0)+IF(SJuin!Q13&lt;50,1,0)+IF(SJuin!T13&lt;50,1,0)+IF(SJuin!W13&lt;50,1,0)+IF(SJuin!Z13&lt;50,1,0)+IF(SJuin!AC13&lt;50,1,0)</f>
        <v>0</v>
      </c>
      <c r="BI13" s="104"/>
      <c r="BJ13" s="104"/>
      <c r="BK13" s="104"/>
      <c r="BL13" s="104"/>
      <c r="BM13" s="104"/>
      <c r="BN13" s="104"/>
      <c r="BO13" s="104"/>
      <c r="BP13" s="104"/>
      <c r="BQ13" s="104"/>
      <c r="BR13" s="104"/>
      <c r="BS13" s="104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</row>
    <row r="14" spans="1:81">
      <c r="A14" s="104"/>
      <c r="B14" s="57">
        <v>10</v>
      </c>
      <c r="C14" s="10">
        <f>Élèves!C13</f>
        <v>0</v>
      </c>
      <c r="D14" s="179">
        <f>Élèves!D13</f>
        <v>0</v>
      </c>
      <c r="E14" s="14" t="str">
        <f>IF(ISERROR(SUM('C1'!Z14)),"",SUM('C1'!Z14))</f>
        <v/>
      </c>
      <c r="F14" s="15" t="s">
        <v>30</v>
      </c>
      <c r="G14" s="55" t="e">
        <f>IF('C1'!K14&gt;'C1'!Z14,2,0)</f>
        <v>#DIV/0!</v>
      </c>
      <c r="H14" s="14" t="str">
        <f>IF(ISERROR(SUM('C2'!Z14)),"",SUM('C2'!Z14))</f>
        <v/>
      </c>
      <c r="I14" s="15" t="s">
        <v>30</v>
      </c>
      <c r="J14" s="55" t="e">
        <f>IF('C2'!K14&gt;'C2'!Z14,2,0)</f>
        <v>#DIV/0!</v>
      </c>
      <c r="K14" s="14" t="str">
        <f>IF(ISERROR(SUM('C3'!Z14)),"",SUM('C3'!Z14))</f>
        <v/>
      </c>
      <c r="L14" s="15" t="s">
        <v>30</v>
      </c>
      <c r="M14" s="55" t="e">
        <f>IF('C3'!K14&gt;'C3'!Z14,2,0)</f>
        <v>#DIV/0!</v>
      </c>
      <c r="N14" s="14" t="str">
        <f>IF(ISERROR(SUM('C4'!Z14)),"",SUM('C4'!Z14))</f>
        <v/>
      </c>
      <c r="O14" s="15" t="s">
        <v>30</v>
      </c>
      <c r="P14" s="55" t="e">
        <f>IF('C4'!K14&gt;'C4'!Z14,2,0)</f>
        <v>#DIV/0!</v>
      </c>
      <c r="Q14" s="14" t="str">
        <f>IF(ISERROR(SUM('C5'!Z14)),"",SUM('C5'!Z14))</f>
        <v/>
      </c>
      <c r="R14" s="15" t="s">
        <v>30</v>
      </c>
      <c r="S14" s="55" t="e">
        <f>IF('C5'!K14&gt;'C5'!Z14,2,0)</f>
        <v>#DIV/0!</v>
      </c>
      <c r="T14" s="14" t="str">
        <f>IF(ISERROR(SUM('C6'!Z14)),"",SUM('C6'!Z14))</f>
        <v/>
      </c>
      <c r="U14" s="15" t="s">
        <v>30</v>
      </c>
      <c r="V14" s="55" t="e">
        <f>IF('C6'!K14&gt;'C6'!Z14,2,0)</f>
        <v>#DIV/0!</v>
      </c>
      <c r="W14" s="14" t="str">
        <f>IF(ISERROR(SUM('C7'!Z14)),"",SUM('C7'!Z14))</f>
        <v/>
      </c>
      <c r="X14" s="15" t="s">
        <v>30</v>
      </c>
      <c r="Y14" s="55" t="e">
        <f>IF('C7'!K14&gt;'C7'!Z14,2,0)</f>
        <v>#DIV/0!</v>
      </c>
      <c r="Z14" s="14" t="str">
        <f>IF(ISERROR(SUM('C8'!Z14)),"",SUM('C8'!Z14))</f>
        <v/>
      </c>
      <c r="AA14" s="15" t="s">
        <v>30</v>
      </c>
      <c r="AB14" s="55" t="e">
        <f>IF('C8'!K14&gt;'C8'!Z14,2,0)</f>
        <v>#DIV/0!</v>
      </c>
      <c r="AC14" s="14" t="str">
        <f>IF(ISERROR(SUM('C9'!Z14)),"",SUM('C9'!Z14))</f>
        <v/>
      </c>
      <c r="AD14" s="15" t="s">
        <v>30</v>
      </c>
      <c r="AE14" s="56" t="e">
        <f>IF('C9'!K14&gt;'C9'!Z14,2,0)</f>
        <v>#DIV/0!</v>
      </c>
      <c r="AF14" s="14" t="str">
        <f>IF(ISERROR(SUM('C10'!Z14)),"",SUM('C10'!Z14))</f>
        <v/>
      </c>
      <c r="AG14" s="15" t="s">
        <v>30</v>
      </c>
      <c r="AH14" s="55" t="e">
        <f>IF('C10'!K14&gt;'C10'!Z14,2,0)</f>
        <v>#DIV/0!</v>
      </c>
      <c r="AI14" s="14" t="str">
        <f>IF(ISERROR(SUM('C11'!Z14)),"",SUM('C11'!Z14))</f>
        <v/>
      </c>
      <c r="AJ14" s="15" t="s">
        <v>30</v>
      </c>
      <c r="AK14" s="55" t="e">
        <f>IF('C11'!K14&gt;'C11'!Z14,2,0)</f>
        <v>#DIV/0!</v>
      </c>
      <c r="AL14" s="14" t="str">
        <f>IF(ISERROR(SUM('C12'!Z14)),"",SUM('C12'!Z14))</f>
        <v/>
      </c>
      <c r="AM14" s="15" t="s">
        <v>30</v>
      </c>
      <c r="AN14" s="55" t="e">
        <f>IF('C12'!K14&gt;'C12'!Z14,2,0)</f>
        <v>#DIV/0!</v>
      </c>
      <c r="AO14" s="14" t="str">
        <f>IF(ISERROR(SUM('C13'!Z14)),"",SUM('C13'!Z14))</f>
        <v/>
      </c>
      <c r="AP14" s="15" t="s">
        <v>30</v>
      </c>
      <c r="AQ14" s="55" t="e">
        <f>IF('C13'!K14&gt;'C13'!Z14,2,0)</f>
        <v>#DIV/0!</v>
      </c>
      <c r="AR14" s="14" t="str">
        <f>IF(ISERROR(SUM('C14'!Z14)),"",SUM('C14'!Z14))</f>
        <v/>
      </c>
      <c r="AS14" s="15" t="s">
        <v>30</v>
      </c>
      <c r="AT14" s="55" t="e">
        <f>IF('C14'!K14&gt;'C14'!Z14,2,0)</f>
        <v>#DIV/0!</v>
      </c>
      <c r="AU14" s="14" t="str">
        <f>IF(ISERROR(SUM('C15'!Z14)),"",SUM('C15'!Z14))</f>
        <v/>
      </c>
      <c r="AV14" s="15" t="s">
        <v>30</v>
      </c>
      <c r="AW14" s="55" t="e">
        <f>IF('C15'!K14&gt;'C15'!Z14,2,0)</f>
        <v>#DIV/0!</v>
      </c>
      <c r="AX14" s="160"/>
      <c r="AY14" s="18"/>
      <c r="AZ14" s="16">
        <f>IF(E14&lt;50,MATIÈRES!N$6,0)+IF(H14&lt;50,MATIÈRES!N$7,0)+IF(K14&lt;50,MATIÈRES!N$8,0)+IF(N14&lt;50,MATIÈRES!N$9,0)+IF(Q14&lt;50,MATIÈRES!N$10,0)+IF(T14&lt;50,MATIÈRES!N$11,0)+IF(W14&lt;50,MATIÈRES!N$12,0)+IF(Z14&lt;50,MATIÈRES!N$13,0)+IF(AC14&lt;50,MATIÈRES!N$14,0)+IF(AF14&lt;50,MATIÈRES!N$15,0)+IF(AI14&lt;50,MATIÈRES!N$16,0)+IF(AL14&lt;50,MATIÈRES!N$17,0)+IF(AO14&lt;50,MATIÈRES!N$18,0)+IF(AR14&lt;50,MATIÈRES!N$19,0)+IF(AU14&lt;50,MATIÈRES!N$20,0)</f>
        <v>0</v>
      </c>
      <c r="BA14" s="8" t="s">
        <v>32</v>
      </c>
      <c r="BB14" s="8"/>
      <c r="BC14" s="3">
        <f>IF(SNoël!AL14&gt;AZ14,2,0)</f>
        <v>0</v>
      </c>
      <c r="BD14" s="104"/>
      <c r="BE14" s="104"/>
      <c r="BF14" s="104"/>
      <c r="BG14" s="104"/>
      <c r="BH14" s="104">
        <f>IF(SJuin!E14&lt;50,1,0)+IF(SJuin!H14&lt;50,1,0)+IF(SJuin!K14&lt;50,1,0)+IF(SJuin!N14&lt;50,1,0)+IF(SJuin!Q14&lt;50,1,0)+IF(SJuin!T14&lt;50,1,0)+IF(SJuin!W14&lt;50,1,0)+IF(SJuin!Z14&lt;50,1,0)+IF(SJuin!AC14&lt;50,1,0)</f>
        <v>0</v>
      </c>
      <c r="BI14" s="104"/>
      <c r="BJ14" s="104"/>
      <c r="BK14" s="104"/>
      <c r="BL14" s="104"/>
      <c r="BM14" s="104"/>
      <c r="BN14" s="104"/>
      <c r="BO14" s="104"/>
      <c r="BP14" s="104"/>
      <c r="BQ14" s="104"/>
      <c r="BR14" s="104"/>
      <c r="BS14" s="104"/>
      <c r="BT14" s="104"/>
      <c r="BU14" s="104"/>
      <c r="BV14" s="104"/>
      <c r="BW14" s="104"/>
      <c r="BX14" s="104"/>
      <c r="BY14" s="104"/>
      <c r="BZ14" s="104"/>
      <c r="CA14" s="104"/>
      <c r="CB14" s="104"/>
      <c r="CC14" s="104"/>
    </row>
    <row r="15" spans="1:81">
      <c r="A15" s="104"/>
      <c r="B15" s="57">
        <v>11</v>
      </c>
      <c r="C15" s="10">
        <f>Élèves!C14</f>
        <v>0</v>
      </c>
      <c r="D15" s="179">
        <f>Élèves!D14</f>
        <v>0</v>
      </c>
      <c r="E15" s="14" t="str">
        <f>IF(ISERROR(SUM('C1'!Z15)),"",SUM('C1'!Z15))</f>
        <v/>
      </c>
      <c r="F15" s="15" t="s">
        <v>30</v>
      </c>
      <c r="G15" s="55" t="e">
        <f>IF('C1'!K15&gt;'C1'!Z15,2,0)</f>
        <v>#DIV/0!</v>
      </c>
      <c r="H15" s="14" t="str">
        <f>IF(ISERROR(SUM('C2'!Z15)),"",SUM('C2'!Z15))</f>
        <v/>
      </c>
      <c r="I15" s="15" t="s">
        <v>30</v>
      </c>
      <c r="J15" s="55" t="e">
        <f>IF('C2'!K15&gt;'C2'!Z15,2,0)</f>
        <v>#DIV/0!</v>
      </c>
      <c r="K15" s="14" t="str">
        <f>IF(ISERROR(SUM('C3'!Z15)),"",SUM('C3'!Z15))</f>
        <v/>
      </c>
      <c r="L15" s="15" t="s">
        <v>30</v>
      </c>
      <c r="M15" s="55" t="e">
        <f>IF('C3'!K15&gt;'C3'!Z15,2,0)</f>
        <v>#DIV/0!</v>
      </c>
      <c r="N15" s="14" t="str">
        <f>IF(ISERROR(SUM('C4'!Z15)),"",SUM('C4'!Z15))</f>
        <v/>
      </c>
      <c r="O15" s="15" t="s">
        <v>30</v>
      </c>
      <c r="P15" s="55" t="e">
        <f>IF('C4'!K15&gt;'C4'!Z15,2,0)</f>
        <v>#DIV/0!</v>
      </c>
      <c r="Q15" s="14" t="str">
        <f>IF(ISERROR(SUM('C5'!Z15)),"",SUM('C5'!Z15))</f>
        <v/>
      </c>
      <c r="R15" s="15" t="s">
        <v>30</v>
      </c>
      <c r="S15" s="55" t="e">
        <f>IF('C5'!K15&gt;'C5'!Z15,2,0)</f>
        <v>#DIV/0!</v>
      </c>
      <c r="T15" s="14" t="str">
        <f>IF(ISERROR(SUM('C6'!Z15)),"",SUM('C6'!Z15))</f>
        <v/>
      </c>
      <c r="U15" s="15" t="s">
        <v>30</v>
      </c>
      <c r="V15" s="55" t="e">
        <f>IF('C6'!K15&gt;'C6'!Z15,2,0)</f>
        <v>#DIV/0!</v>
      </c>
      <c r="W15" s="14" t="str">
        <f>IF(ISERROR(SUM('C7'!Z15)),"",SUM('C7'!Z15))</f>
        <v/>
      </c>
      <c r="X15" s="15" t="s">
        <v>30</v>
      </c>
      <c r="Y15" s="55" t="e">
        <f>IF('C7'!K15&gt;'C7'!Z15,2,0)</f>
        <v>#DIV/0!</v>
      </c>
      <c r="Z15" s="14" t="str">
        <f>IF(ISERROR(SUM('C8'!Z15)),"",SUM('C8'!Z15))</f>
        <v/>
      </c>
      <c r="AA15" s="15" t="s">
        <v>30</v>
      </c>
      <c r="AB15" s="55" t="e">
        <f>IF('C8'!K15&gt;'C8'!Z15,2,0)</f>
        <v>#DIV/0!</v>
      </c>
      <c r="AC15" s="14" t="str">
        <f>IF(ISERROR(SUM('C9'!Z15)),"",SUM('C9'!Z15))</f>
        <v/>
      </c>
      <c r="AD15" s="15" t="s">
        <v>30</v>
      </c>
      <c r="AE15" s="56" t="e">
        <f>IF('C9'!K15&gt;'C9'!Z15,2,0)</f>
        <v>#DIV/0!</v>
      </c>
      <c r="AF15" s="14" t="str">
        <f>IF(ISERROR(SUM('C10'!Z15)),"",SUM('C10'!Z15))</f>
        <v/>
      </c>
      <c r="AG15" s="15" t="s">
        <v>30</v>
      </c>
      <c r="AH15" s="55" t="e">
        <f>IF('C10'!K15&gt;'C10'!Z15,2,0)</f>
        <v>#DIV/0!</v>
      </c>
      <c r="AI15" s="14" t="str">
        <f>IF(ISERROR(SUM('C11'!Z15)),"",SUM('C11'!Z15))</f>
        <v/>
      </c>
      <c r="AJ15" s="15" t="s">
        <v>30</v>
      </c>
      <c r="AK15" s="55" t="e">
        <f>IF('C11'!K15&gt;'C11'!Z15,2,0)</f>
        <v>#DIV/0!</v>
      </c>
      <c r="AL15" s="14" t="str">
        <f>IF(ISERROR(SUM('C12'!Z15)),"",SUM('C12'!Z15))</f>
        <v/>
      </c>
      <c r="AM15" s="15" t="s">
        <v>30</v>
      </c>
      <c r="AN15" s="55" t="e">
        <f>IF('C12'!K15&gt;'C12'!Z15,2,0)</f>
        <v>#DIV/0!</v>
      </c>
      <c r="AO15" s="14" t="str">
        <f>IF(ISERROR(SUM('C13'!Z15)),"",SUM('C13'!Z15))</f>
        <v/>
      </c>
      <c r="AP15" s="15" t="s">
        <v>30</v>
      </c>
      <c r="AQ15" s="55" t="e">
        <f>IF('C13'!K15&gt;'C13'!Z15,2,0)</f>
        <v>#DIV/0!</v>
      </c>
      <c r="AR15" s="14" t="str">
        <f>IF(ISERROR(SUM('C14'!Z15)),"",SUM('C14'!Z15))</f>
        <v/>
      </c>
      <c r="AS15" s="15" t="s">
        <v>30</v>
      </c>
      <c r="AT15" s="55" t="e">
        <f>IF('C14'!K15&gt;'C14'!Z15,2,0)</f>
        <v>#DIV/0!</v>
      </c>
      <c r="AU15" s="14" t="str">
        <f>IF(ISERROR(SUM('C15'!Z15)),"",SUM('C15'!Z15))</f>
        <v/>
      </c>
      <c r="AV15" s="15" t="s">
        <v>30</v>
      </c>
      <c r="AW15" s="55" t="e">
        <f>IF('C15'!K15&gt;'C15'!Z15,2,0)</f>
        <v>#DIV/0!</v>
      </c>
      <c r="AX15" s="160"/>
      <c r="AY15" s="18"/>
      <c r="AZ15" s="16">
        <f>IF(E15&lt;50,MATIÈRES!N$6,0)+IF(H15&lt;50,MATIÈRES!N$7,0)+IF(K15&lt;50,MATIÈRES!N$8,0)+IF(N15&lt;50,MATIÈRES!N$9,0)+IF(Q15&lt;50,MATIÈRES!N$10,0)+IF(T15&lt;50,MATIÈRES!N$11,0)+IF(W15&lt;50,MATIÈRES!N$12,0)+IF(Z15&lt;50,MATIÈRES!N$13,0)+IF(AC15&lt;50,MATIÈRES!N$14,0)+IF(AF15&lt;50,MATIÈRES!N$15,0)+IF(AI15&lt;50,MATIÈRES!N$16,0)+IF(AL15&lt;50,MATIÈRES!N$17,0)+IF(AO15&lt;50,MATIÈRES!N$18,0)+IF(AR15&lt;50,MATIÈRES!N$19,0)+IF(AU15&lt;50,MATIÈRES!N$20,0)</f>
        <v>0</v>
      </c>
      <c r="BA15" s="8" t="s">
        <v>32</v>
      </c>
      <c r="BB15" s="8"/>
      <c r="BC15" s="3">
        <f>IF(SNoël!AL15&gt;AZ15,2,0)</f>
        <v>0</v>
      </c>
      <c r="BD15" s="104"/>
      <c r="BE15" s="104"/>
      <c r="BF15" s="104"/>
      <c r="BG15" s="104"/>
      <c r="BH15" s="104">
        <f>IF(SJuin!E15&lt;50,1,0)+IF(SJuin!H15&lt;50,1,0)+IF(SJuin!K15&lt;50,1,0)+IF(SJuin!N15&lt;50,1,0)+IF(SJuin!Q15&lt;50,1,0)+IF(SJuin!T15&lt;50,1,0)+IF(SJuin!W15&lt;50,1,0)+IF(SJuin!Z15&lt;50,1,0)+IF(SJuin!AC15&lt;50,1,0)</f>
        <v>0</v>
      </c>
      <c r="BI15" s="104"/>
      <c r="BJ15" s="104"/>
      <c r="BK15" s="104"/>
      <c r="BL15" s="104"/>
      <c r="BM15" s="104"/>
      <c r="BN15" s="104"/>
      <c r="BO15" s="104"/>
      <c r="BP15" s="104"/>
      <c r="BQ15" s="104"/>
      <c r="BR15" s="104"/>
      <c r="BS15" s="104"/>
      <c r="BT15" s="104"/>
      <c r="BU15" s="104"/>
      <c r="BV15" s="104"/>
      <c r="BW15" s="104"/>
      <c r="BX15" s="104"/>
      <c r="BY15" s="104"/>
      <c r="BZ15" s="104"/>
      <c r="CA15" s="104"/>
      <c r="CB15" s="104"/>
      <c r="CC15" s="104"/>
    </row>
    <row r="16" spans="1:81">
      <c r="A16" s="104"/>
      <c r="B16" s="57">
        <v>12</v>
      </c>
      <c r="C16" s="10">
        <f>Élèves!C15</f>
        <v>0</v>
      </c>
      <c r="D16" s="179">
        <f>Élèves!D15</f>
        <v>0</v>
      </c>
      <c r="E16" s="14" t="str">
        <f>IF(ISERROR(SUM('C1'!Z16)),"",SUM('C1'!Z16))</f>
        <v/>
      </c>
      <c r="F16" s="15" t="s">
        <v>30</v>
      </c>
      <c r="G16" s="55" t="e">
        <f>IF('C1'!K16&gt;'C1'!Z16,2,0)</f>
        <v>#DIV/0!</v>
      </c>
      <c r="H16" s="14" t="str">
        <f>IF(ISERROR(SUM('C2'!Z16)),"",SUM('C2'!Z16))</f>
        <v/>
      </c>
      <c r="I16" s="15" t="s">
        <v>30</v>
      </c>
      <c r="J16" s="55" t="e">
        <f>IF('C2'!K16&gt;'C2'!Z16,2,0)</f>
        <v>#DIV/0!</v>
      </c>
      <c r="K16" s="14" t="str">
        <f>IF(ISERROR(SUM('C3'!Z16)),"",SUM('C3'!Z16))</f>
        <v/>
      </c>
      <c r="L16" s="15" t="s">
        <v>30</v>
      </c>
      <c r="M16" s="55" t="e">
        <f>IF('C3'!K16&gt;'C3'!Z16,2,0)</f>
        <v>#DIV/0!</v>
      </c>
      <c r="N16" s="14" t="str">
        <f>IF(ISERROR(SUM('C4'!Z16)),"",SUM('C4'!Z16))</f>
        <v/>
      </c>
      <c r="O16" s="15" t="s">
        <v>30</v>
      </c>
      <c r="P16" s="55" t="e">
        <f>IF('C4'!K16&gt;'C4'!Z16,2,0)</f>
        <v>#DIV/0!</v>
      </c>
      <c r="Q16" s="14" t="str">
        <f>IF(ISERROR(SUM('C5'!Z16)),"",SUM('C5'!Z16))</f>
        <v/>
      </c>
      <c r="R16" s="15" t="s">
        <v>30</v>
      </c>
      <c r="S16" s="55" t="e">
        <f>IF('C5'!K16&gt;'C5'!Z16,2,0)</f>
        <v>#DIV/0!</v>
      </c>
      <c r="T16" s="14" t="str">
        <f>IF(ISERROR(SUM('C6'!Z16)),"",SUM('C6'!Z16))</f>
        <v/>
      </c>
      <c r="U16" s="15" t="s">
        <v>30</v>
      </c>
      <c r="V16" s="55" t="e">
        <f>IF('C6'!K16&gt;'C6'!Z16,2,0)</f>
        <v>#DIV/0!</v>
      </c>
      <c r="W16" s="14" t="str">
        <f>IF(ISERROR(SUM('C7'!Z16)),"",SUM('C7'!Z16))</f>
        <v/>
      </c>
      <c r="X16" s="15" t="s">
        <v>30</v>
      </c>
      <c r="Y16" s="55" t="e">
        <f>IF('C7'!K16&gt;'C7'!Z16,2,0)</f>
        <v>#DIV/0!</v>
      </c>
      <c r="Z16" s="14" t="str">
        <f>IF(ISERROR(SUM('C8'!Z16)),"",SUM('C8'!Z16))</f>
        <v/>
      </c>
      <c r="AA16" s="15" t="s">
        <v>30</v>
      </c>
      <c r="AB16" s="55" t="e">
        <f>IF('C8'!K16&gt;'C8'!Z16,2,0)</f>
        <v>#DIV/0!</v>
      </c>
      <c r="AC16" s="14" t="str">
        <f>IF(ISERROR(SUM('C9'!Z16)),"",SUM('C9'!Z16))</f>
        <v/>
      </c>
      <c r="AD16" s="15" t="s">
        <v>30</v>
      </c>
      <c r="AE16" s="56" t="e">
        <f>IF('C9'!K16&gt;'C9'!Z16,2,0)</f>
        <v>#DIV/0!</v>
      </c>
      <c r="AF16" s="14" t="str">
        <f>IF(ISERROR(SUM('C10'!Z16)),"",SUM('C10'!Z16))</f>
        <v/>
      </c>
      <c r="AG16" s="15" t="s">
        <v>30</v>
      </c>
      <c r="AH16" s="55" t="e">
        <f>IF('C10'!K16&gt;'C10'!Z16,2,0)</f>
        <v>#DIV/0!</v>
      </c>
      <c r="AI16" s="14" t="str">
        <f>IF(ISERROR(SUM('C11'!Z16)),"",SUM('C11'!Z16))</f>
        <v/>
      </c>
      <c r="AJ16" s="15" t="s">
        <v>30</v>
      </c>
      <c r="AK16" s="55" t="e">
        <f>IF('C11'!K16&gt;'C11'!Z16,2,0)</f>
        <v>#DIV/0!</v>
      </c>
      <c r="AL16" s="14" t="str">
        <f>IF(ISERROR(SUM('C12'!Z16)),"",SUM('C12'!Z16))</f>
        <v/>
      </c>
      <c r="AM16" s="15" t="s">
        <v>30</v>
      </c>
      <c r="AN16" s="55" t="e">
        <f>IF('C12'!K16&gt;'C12'!Z16,2,0)</f>
        <v>#DIV/0!</v>
      </c>
      <c r="AO16" s="14" t="str">
        <f>IF(ISERROR(SUM('C13'!Z16)),"",SUM('C13'!Z16))</f>
        <v/>
      </c>
      <c r="AP16" s="15" t="s">
        <v>30</v>
      </c>
      <c r="AQ16" s="55" t="e">
        <f>IF('C13'!K16&gt;'C13'!Z16,2,0)</f>
        <v>#DIV/0!</v>
      </c>
      <c r="AR16" s="14" t="str">
        <f>IF(ISERROR(SUM('C14'!Z16)),"",SUM('C14'!Z16))</f>
        <v/>
      </c>
      <c r="AS16" s="15" t="s">
        <v>30</v>
      </c>
      <c r="AT16" s="55" t="e">
        <f>IF('C14'!K16&gt;'C14'!Z16,2,0)</f>
        <v>#DIV/0!</v>
      </c>
      <c r="AU16" s="14" t="str">
        <f>IF(ISERROR(SUM('C15'!Z16)),"",SUM('C15'!Z16))</f>
        <v/>
      </c>
      <c r="AV16" s="15" t="s">
        <v>30</v>
      </c>
      <c r="AW16" s="55" t="e">
        <f>IF('C15'!K16&gt;'C15'!Z16,2,0)</f>
        <v>#DIV/0!</v>
      </c>
      <c r="AX16" s="160"/>
      <c r="AY16" s="18"/>
      <c r="AZ16" s="16">
        <f>IF(E16&lt;50,MATIÈRES!N$6,0)+IF(H16&lt;50,MATIÈRES!N$7,0)+IF(K16&lt;50,MATIÈRES!N$8,0)+IF(N16&lt;50,MATIÈRES!N$9,0)+IF(Q16&lt;50,MATIÈRES!N$10,0)+IF(T16&lt;50,MATIÈRES!N$11,0)+IF(W16&lt;50,MATIÈRES!N$12,0)+IF(Z16&lt;50,MATIÈRES!N$13,0)+IF(AC16&lt;50,MATIÈRES!N$14,0)+IF(AF16&lt;50,MATIÈRES!N$15,0)+IF(AI16&lt;50,MATIÈRES!N$16,0)+IF(AL16&lt;50,MATIÈRES!N$17,0)+IF(AO16&lt;50,MATIÈRES!N$18,0)+IF(AR16&lt;50,MATIÈRES!N$19,0)+IF(AU16&lt;50,MATIÈRES!N$20,0)</f>
        <v>0</v>
      </c>
      <c r="BA16" s="8" t="s">
        <v>32</v>
      </c>
      <c r="BB16" s="8"/>
      <c r="BC16" s="3">
        <f>IF(SNoël!AL16&gt;AZ16,2,0)</f>
        <v>0</v>
      </c>
      <c r="BD16" s="104"/>
      <c r="BE16" s="104"/>
      <c r="BF16" s="104"/>
      <c r="BG16" s="104"/>
      <c r="BH16" s="104">
        <f>IF(SJuin!E16&lt;50,1,0)+IF(SJuin!H16&lt;50,1,0)+IF(SJuin!K16&lt;50,1,0)+IF(SJuin!N16&lt;50,1,0)+IF(SJuin!Q16&lt;50,1,0)+IF(SJuin!T16&lt;50,1,0)+IF(SJuin!W16&lt;50,1,0)+IF(SJuin!Z16&lt;50,1,0)+IF(SJuin!AC16&lt;50,1,0)</f>
        <v>0</v>
      </c>
      <c r="BI16" s="104"/>
      <c r="BJ16" s="104"/>
      <c r="BK16" s="104"/>
      <c r="BL16" s="104"/>
      <c r="BM16" s="104"/>
      <c r="BN16" s="104"/>
      <c r="BO16" s="104"/>
      <c r="BP16" s="104"/>
      <c r="BQ16" s="104"/>
      <c r="BR16" s="104"/>
      <c r="BS16" s="104"/>
      <c r="BT16" s="104"/>
      <c r="BU16" s="104"/>
      <c r="BV16" s="104"/>
      <c r="BW16" s="104"/>
      <c r="BX16" s="104"/>
      <c r="BY16" s="104"/>
      <c r="BZ16" s="104"/>
      <c r="CA16" s="104"/>
      <c r="CB16" s="104"/>
      <c r="CC16" s="104"/>
    </row>
    <row r="17" spans="1:81">
      <c r="A17" s="104"/>
      <c r="B17" s="57">
        <v>13</v>
      </c>
      <c r="C17" s="10">
        <f>Élèves!C16</f>
        <v>0</v>
      </c>
      <c r="D17" s="179">
        <f>Élèves!D16</f>
        <v>0</v>
      </c>
      <c r="E17" s="14" t="str">
        <f>IF(ISERROR(SUM('C1'!Z17)),"",SUM('C1'!Z17))</f>
        <v/>
      </c>
      <c r="F17" s="15" t="s">
        <v>30</v>
      </c>
      <c r="G17" s="55" t="e">
        <f>IF('C1'!K17&gt;'C1'!Z17,2,0)</f>
        <v>#DIV/0!</v>
      </c>
      <c r="H17" s="14" t="str">
        <f>IF(ISERROR(SUM('C2'!Z17)),"",SUM('C2'!Z17))</f>
        <v/>
      </c>
      <c r="I17" s="15" t="s">
        <v>30</v>
      </c>
      <c r="J17" s="55" t="e">
        <f>IF('C2'!K17&gt;'C2'!Z17,2,0)</f>
        <v>#DIV/0!</v>
      </c>
      <c r="K17" s="14" t="str">
        <f>IF(ISERROR(SUM('C3'!Z17)),"",SUM('C3'!Z17))</f>
        <v/>
      </c>
      <c r="L17" s="15" t="s">
        <v>30</v>
      </c>
      <c r="M17" s="55" t="e">
        <f>IF('C3'!K17&gt;'C3'!Z17,2,0)</f>
        <v>#DIV/0!</v>
      </c>
      <c r="N17" s="14" t="str">
        <f>IF(ISERROR(SUM('C4'!Z17)),"",SUM('C4'!Z17))</f>
        <v/>
      </c>
      <c r="O17" s="15" t="s">
        <v>30</v>
      </c>
      <c r="P17" s="55" t="e">
        <f>IF('C4'!K17&gt;'C4'!Z17,2,0)</f>
        <v>#DIV/0!</v>
      </c>
      <c r="Q17" s="14" t="str">
        <f>IF(ISERROR(SUM('C5'!Z17)),"",SUM('C5'!Z17))</f>
        <v/>
      </c>
      <c r="R17" s="15" t="s">
        <v>30</v>
      </c>
      <c r="S17" s="55" t="e">
        <f>IF('C5'!K17&gt;'C5'!Z17,2,0)</f>
        <v>#DIV/0!</v>
      </c>
      <c r="T17" s="14" t="str">
        <f>IF(ISERROR(SUM('C6'!Z17)),"",SUM('C6'!Z17))</f>
        <v/>
      </c>
      <c r="U17" s="15" t="s">
        <v>30</v>
      </c>
      <c r="V17" s="55" t="e">
        <f>IF('C6'!K17&gt;'C6'!Z17,2,0)</f>
        <v>#DIV/0!</v>
      </c>
      <c r="W17" s="14" t="str">
        <f>IF(ISERROR(SUM('C7'!Z17)),"",SUM('C7'!Z17))</f>
        <v/>
      </c>
      <c r="X17" s="15" t="s">
        <v>30</v>
      </c>
      <c r="Y17" s="55" t="e">
        <f>IF('C7'!K17&gt;'C7'!Z17,2,0)</f>
        <v>#DIV/0!</v>
      </c>
      <c r="Z17" s="14" t="str">
        <f>IF(ISERROR(SUM('C8'!Z17)),"",SUM('C8'!Z17))</f>
        <v/>
      </c>
      <c r="AA17" s="15" t="s">
        <v>30</v>
      </c>
      <c r="AB17" s="55" t="e">
        <f>IF('C8'!K17&gt;'C8'!Z17,2,0)</f>
        <v>#DIV/0!</v>
      </c>
      <c r="AC17" s="14" t="str">
        <f>IF(ISERROR(SUM('C9'!Z17)),"",SUM('C9'!Z17))</f>
        <v/>
      </c>
      <c r="AD17" s="15" t="s">
        <v>30</v>
      </c>
      <c r="AE17" s="56" t="e">
        <f>IF('C9'!K17&gt;'C9'!Z17,2,0)</f>
        <v>#DIV/0!</v>
      </c>
      <c r="AF17" s="14" t="str">
        <f>IF(ISERROR(SUM('C10'!Z17)),"",SUM('C10'!Z17))</f>
        <v/>
      </c>
      <c r="AG17" s="15" t="s">
        <v>30</v>
      </c>
      <c r="AH17" s="55" t="e">
        <f>IF('C10'!K17&gt;'C10'!Z17,2,0)</f>
        <v>#DIV/0!</v>
      </c>
      <c r="AI17" s="14" t="str">
        <f>IF(ISERROR(SUM('C11'!Z17)),"",SUM('C11'!Z17))</f>
        <v/>
      </c>
      <c r="AJ17" s="15" t="s">
        <v>30</v>
      </c>
      <c r="AK17" s="55" t="e">
        <f>IF('C11'!K17&gt;'C11'!Z17,2,0)</f>
        <v>#DIV/0!</v>
      </c>
      <c r="AL17" s="14" t="str">
        <f>IF(ISERROR(SUM('C12'!Z17)),"",SUM('C12'!Z17))</f>
        <v/>
      </c>
      <c r="AM17" s="15" t="s">
        <v>30</v>
      </c>
      <c r="AN17" s="55" t="e">
        <f>IF('C12'!K17&gt;'C12'!Z17,2,0)</f>
        <v>#DIV/0!</v>
      </c>
      <c r="AO17" s="14" t="str">
        <f>IF(ISERROR(SUM('C13'!Z17)),"",SUM('C13'!Z17))</f>
        <v/>
      </c>
      <c r="AP17" s="15" t="s">
        <v>30</v>
      </c>
      <c r="AQ17" s="55" t="e">
        <f>IF('C13'!K17&gt;'C13'!Z17,2,0)</f>
        <v>#DIV/0!</v>
      </c>
      <c r="AR17" s="14" t="str">
        <f>IF(ISERROR(SUM('C14'!Z17)),"",SUM('C14'!Z17))</f>
        <v/>
      </c>
      <c r="AS17" s="15" t="s">
        <v>30</v>
      </c>
      <c r="AT17" s="55" t="e">
        <f>IF('C14'!K17&gt;'C14'!Z17,2,0)</f>
        <v>#DIV/0!</v>
      </c>
      <c r="AU17" s="14" t="str">
        <f>IF(ISERROR(SUM('C15'!Z17)),"",SUM('C15'!Z17))</f>
        <v/>
      </c>
      <c r="AV17" s="15" t="s">
        <v>30</v>
      </c>
      <c r="AW17" s="55" t="e">
        <f>IF('C15'!K17&gt;'C15'!Z17,2,0)</f>
        <v>#DIV/0!</v>
      </c>
      <c r="AX17" s="160"/>
      <c r="AY17" s="18"/>
      <c r="AZ17" s="16">
        <f>IF(E17&lt;50,MATIÈRES!N$6,0)+IF(H17&lt;50,MATIÈRES!N$7,0)+IF(K17&lt;50,MATIÈRES!N$8,0)+IF(N17&lt;50,MATIÈRES!N$9,0)+IF(Q17&lt;50,MATIÈRES!N$10,0)+IF(T17&lt;50,MATIÈRES!N$11,0)+IF(W17&lt;50,MATIÈRES!N$12,0)+IF(Z17&lt;50,MATIÈRES!N$13,0)+IF(AC17&lt;50,MATIÈRES!N$14,0)+IF(AF17&lt;50,MATIÈRES!N$15,0)+IF(AI17&lt;50,MATIÈRES!N$16,0)+IF(AL17&lt;50,MATIÈRES!N$17,0)+IF(AO17&lt;50,MATIÈRES!N$18,0)+IF(AR17&lt;50,MATIÈRES!N$19,0)+IF(AU17&lt;50,MATIÈRES!N$20,0)</f>
        <v>0</v>
      </c>
      <c r="BA17" s="8" t="s">
        <v>32</v>
      </c>
      <c r="BB17" s="8"/>
      <c r="BC17" s="3">
        <f>IF(SNoël!AL17&gt;AZ17,2,0)</f>
        <v>0</v>
      </c>
      <c r="BD17" s="104"/>
      <c r="BE17" s="104"/>
      <c r="BF17" s="104"/>
      <c r="BG17" s="104"/>
      <c r="BH17" s="104">
        <f>IF(SJuin!E17&lt;50,1,0)+IF(SJuin!H17&lt;50,1,0)+IF(SJuin!K17&lt;50,1,0)+IF(SJuin!N17&lt;50,1,0)+IF(SJuin!Q17&lt;50,1,0)+IF(SJuin!T17&lt;50,1,0)+IF(SJuin!W17&lt;50,1,0)+IF(SJuin!Z17&lt;50,1,0)+IF(SJuin!AC17&lt;50,1,0)</f>
        <v>0</v>
      </c>
      <c r="BI17" s="104"/>
      <c r="BJ17" s="104"/>
      <c r="BK17" s="104"/>
      <c r="BL17" s="104"/>
      <c r="BM17" s="104"/>
      <c r="BN17" s="104"/>
      <c r="BO17" s="104"/>
      <c r="BP17" s="104"/>
      <c r="BQ17" s="104"/>
      <c r="BR17" s="104"/>
      <c r="BS17" s="104"/>
      <c r="BT17" s="104"/>
      <c r="BU17" s="104"/>
      <c r="BV17" s="104"/>
      <c r="BW17" s="104"/>
      <c r="BX17" s="104"/>
      <c r="BY17" s="104"/>
      <c r="BZ17" s="104"/>
      <c r="CA17" s="104"/>
      <c r="CB17" s="104"/>
      <c r="CC17" s="104"/>
    </row>
    <row r="18" spans="1:81">
      <c r="A18" s="104"/>
      <c r="B18" s="57">
        <v>14</v>
      </c>
      <c r="C18" s="10">
        <f>Élèves!C17</f>
        <v>0</v>
      </c>
      <c r="D18" s="179">
        <f>Élèves!D17</f>
        <v>0</v>
      </c>
      <c r="E18" s="14" t="str">
        <f>IF(ISERROR(SUM('C1'!Z18)),"",SUM('C1'!Z18))</f>
        <v/>
      </c>
      <c r="F18" s="15" t="s">
        <v>30</v>
      </c>
      <c r="G18" s="55" t="e">
        <f>IF('C1'!K18&gt;'C1'!Z18,2,0)</f>
        <v>#DIV/0!</v>
      </c>
      <c r="H18" s="14" t="str">
        <f>IF(ISERROR(SUM('C2'!Z18)),"",SUM('C2'!Z18))</f>
        <v/>
      </c>
      <c r="I18" s="15" t="s">
        <v>30</v>
      </c>
      <c r="J18" s="55" t="e">
        <f>IF('C2'!K18&gt;'C2'!Z18,2,0)</f>
        <v>#DIV/0!</v>
      </c>
      <c r="K18" s="14" t="str">
        <f>IF(ISERROR(SUM('C3'!Z18)),"",SUM('C3'!Z18))</f>
        <v/>
      </c>
      <c r="L18" s="15" t="s">
        <v>30</v>
      </c>
      <c r="M18" s="55" t="e">
        <f>IF('C3'!K18&gt;'C3'!Z18,2,0)</f>
        <v>#DIV/0!</v>
      </c>
      <c r="N18" s="14" t="str">
        <f>IF(ISERROR(SUM('C4'!Z18)),"",SUM('C4'!Z18))</f>
        <v/>
      </c>
      <c r="O18" s="15" t="s">
        <v>30</v>
      </c>
      <c r="P18" s="55" t="e">
        <f>IF('C4'!K18&gt;'C4'!Z18,2,0)</f>
        <v>#DIV/0!</v>
      </c>
      <c r="Q18" s="14" t="str">
        <f>IF(ISERROR(SUM('C5'!Z18)),"",SUM('C5'!Z18))</f>
        <v/>
      </c>
      <c r="R18" s="15" t="s">
        <v>30</v>
      </c>
      <c r="S18" s="55" t="e">
        <f>IF('C5'!K18&gt;'C5'!Z18,2,0)</f>
        <v>#DIV/0!</v>
      </c>
      <c r="T18" s="14" t="str">
        <f>IF(ISERROR(SUM('C6'!Z18)),"",SUM('C6'!Z18))</f>
        <v/>
      </c>
      <c r="U18" s="15" t="s">
        <v>30</v>
      </c>
      <c r="V18" s="55" t="e">
        <f>IF('C6'!K18&gt;'C6'!Z18,2,0)</f>
        <v>#DIV/0!</v>
      </c>
      <c r="W18" s="14" t="str">
        <f>IF(ISERROR(SUM('C7'!Z18)),"",SUM('C7'!Z18))</f>
        <v/>
      </c>
      <c r="X18" s="15" t="s">
        <v>30</v>
      </c>
      <c r="Y18" s="55" t="e">
        <f>IF('C7'!K18&gt;'C7'!Z18,2,0)</f>
        <v>#DIV/0!</v>
      </c>
      <c r="Z18" s="14" t="str">
        <f>IF(ISERROR(SUM('C8'!Z18)),"",SUM('C8'!Z18))</f>
        <v/>
      </c>
      <c r="AA18" s="15" t="s">
        <v>30</v>
      </c>
      <c r="AB18" s="55" t="e">
        <f>IF('C8'!K18&gt;'C8'!Z18,2,0)</f>
        <v>#DIV/0!</v>
      </c>
      <c r="AC18" s="14" t="str">
        <f>IF(ISERROR(SUM('C9'!Z18)),"",SUM('C9'!Z18))</f>
        <v/>
      </c>
      <c r="AD18" s="15" t="s">
        <v>30</v>
      </c>
      <c r="AE18" s="56" t="e">
        <f>IF('C9'!K18&gt;'C9'!Z18,2,0)</f>
        <v>#DIV/0!</v>
      </c>
      <c r="AF18" s="14" t="str">
        <f>IF(ISERROR(SUM('C10'!Z18)),"",SUM('C10'!Z18))</f>
        <v/>
      </c>
      <c r="AG18" s="15" t="s">
        <v>30</v>
      </c>
      <c r="AH18" s="55" t="e">
        <f>IF('C10'!K18&gt;'C10'!Z18,2,0)</f>
        <v>#DIV/0!</v>
      </c>
      <c r="AI18" s="14" t="str">
        <f>IF(ISERROR(SUM('C11'!Z18)),"",SUM('C11'!Z18))</f>
        <v/>
      </c>
      <c r="AJ18" s="15" t="s">
        <v>30</v>
      </c>
      <c r="AK18" s="55" t="e">
        <f>IF('C11'!K18&gt;'C11'!Z18,2,0)</f>
        <v>#DIV/0!</v>
      </c>
      <c r="AL18" s="14" t="str">
        <f>IF(ISERROR(SUM('C12'!Z18)),"",SUM('C12'!Z18))</f>
        <v/>
      </c>
      <c r="AM18" s="15" t="s">
        <v>30</v>
      </c>
      <c r="AN18" s="55" t="e">
        <f>IF('C12'!K18&gt;'C12'!Z18,2,0)</f>
        <v>#DIV/0!</v>
      </c>
      <c r="AO18" s="14" t="str">
        <f>IF(ISERROR(SUM('C13'!Z18)),"",SUM('C13'!Z18))</f>
        <v/>
      </c>
      <c r="AP18" s="15" t="s">
        <v>30</v>
      </c>
      <c r="AQ18" s="55" t="e">
        <f>IF('C13'!K18&gt;'C13'!Z18,2,0)</f>
        <v>#DIV/0!</v>
      </c>
      <c r="AR18" s="14" t="str">
        <f>IF(ISERROR(SUM('C14'!Z18)),"",SUM('C14'!Z18))</f>
        <v/>
      </c>
      <c r="AS18" s="15" t="s">
        <v>30</v>
      </c>
      <c r="AT18" s="55" t="e">
        <f>IF('C14'!K18&gt;'C14'!Z18,2,0)</f>
        <v>#DIV/0!</v>
      </c>
      <c r="AU18" s="14" t="str">
        <f>IF(ISERROR(SUM('C15'!Z18)),"",SUM('C15'!Z18))</f>
        <v/>
      </c>
      <c r="AV18" s="15" t="s">
        <v>30</v>
      </c>
      <c r="AW18" s="55" t="e">
        <f>IF('C15'!K18&gt;'C15'!Z18,2,0)</f>
        <v>#DIV/0!</v>
      </c>
      <c r="AX18" s="160"/>
      <c r="AY18" s="18"/>
      <c r="AZ18" s="16">
        <f>IF(E18&lt;50,MATIÈRES!N$6,0)+IF(H18&lt;50,MATIÈRES!N$7,0)+IF(K18&lt;50,MATIÈRES!N$8,0)+IF(N18&lt;50,MATIÈRES!N$9,0)+IF(Q18&lt;50,MATIÈRES!N$10,0)+IF(T18&lt;50,MATIÈRES!N$11,0)+IF(W18&lt;50,MATIÈRES!N$12,0)+IF(Z18&lt;50,MATIÈRES!N$13,0)+IF(AC18&lt;50,MATIÈRES!N$14,0)+IF(AF18&lt;50,MATIÈRES!N$15,0)+IF(AI18&lt;50,MATIÈRES!N$16,0)+IF(AL18&lt;50,MATIÈRES!N$17,0)+IF(AO18&lt;50,MATIÈRES!N$18,0)+IF(AR18&lt;50,MATIÈRES!N$19,0)+IF(AU18&lt;50,MATIÈRES!N$20,0)</f>
        <v>0</v>
      </c>
      <c r="BA18" s="8" t="s">
        <v>32</v>
      </c>
      <c r="BB18" s="8"/>
      <c r="BC18" s="3">
        <f>IF(SNoël!AL18&gt;AZ18,2,0)</f>
        <v>0</v>
      </c>
      <c r="BD18" s="104"/>
      <c r="BE18" s="104"/>
      <c r="BF18" s="104"/>
      <c r="BG18" s="104"/>
      <c r="BH18" s="104">
        <f>IF(SJuin!E18&lt;50,1,0)+IF(SJuin!H18&lt;50,1,0)+IF(SJuin!K18&lt;50,1,0)+IF(SJuin!N18&lt;50,1,0)+IF(SJuin!Q18&lt;50,1,0)+IF(SJuin!T18&lt;50,1,0)+IF(SJuin!W18&lt;50,1,0)+IF(SJuin!Z18&lt;50,1,0)+IF(SJuin!AC18&lt;50,1,0)</f>
        <v>0</v>
      </c>
      <c r="BI18" s="104"/>
      <c r="BJ18" s="104"/>
      <c r="BK18" s="104"/>
      <c r="BL18" s="104"/>
      <c r="BM18" s="104"/>
      <c r="BN18" s="104"/>
      <c r="BO18" s="104"/>
      <c r="BP18" s="104"/>
      <c r="BQ18" s="104"/>
      <c r="BR18" s="104"/>
      <c r="BS18" s="104"/>
      <c r="BT18" s="104"/>
      <c r="BU18" s="104"/>
      <c r="BV18" s="104"/>
      <c r="BW18" s="104"/>
      <c r="BX18" s="104"/>
      <c r="BY18" s="104"/>
      <c r="BZ18" s="104"/>
      <c r="CA18" s="104"/>
      <c r="CB18" s="104"/>
      <c r="CC18" s="104"/>
    </row>
    <row r="19" spans="1:81">
      <c r="A19" s="104"/>
      <c r="B19" s="57">
        <v>15</v>
      </c>
      <c r="C19" s="10">
        <f>Élèves!C18</f>
        <v>0</v>
      </c>
      <c r="D19" s="179">
        <f>Élèves!D18</f>
        <v>0</v>
      </c>
      <c r="E19" s="14" t="str">
        <f>IF(ISERROR(SUM('C1'!Z19)),"",SUM('C1'!Z19))</f>
        <v/>
      </c>
      <c r="F19" s="15" t="s">
        <v>30</v>
      </c>
      <c r="G19" s="55" t="e">
        <f>IF('C1'!K19&gt;'C1'!Z19,2,0)</f>
        <v>#DIV/0!</v>
      </c>
      <c r="H19" s="14" t="str">
        <f>IF(ISERROR(SUM('C2'!Z19)),"",SUM('C2'!Z19))</f>
        <v/>
      </c>
      <c r="I19" s="15" t="s">
        <v>30</v>
      </c>
      <c r="J19" s="55" t="e">
        <f>IF('C2'!K19&gt;'C2'!Z19,2,0)</f>
        <v>#DIV/0!</v>
      </c>
      <c r="K19" s="14" t="str">
        <f>IF(ISERROR(SUM('C3'!Z19)),"",SUM('C3'!Z19))</f>
        <v/>
      </c>
      <c r="L19" s="15" t="s">
        <v>30</v>
      </c>
      <c r="M19" s="55" t="e">
        <f>IF('C3'!K19&gt;'C3'!Z19,2,0)</f>
        <v>#DIV/0!</v>
      </c>
      <c r="N19" s="14" t="str">
        <f>IF(ISERROR(SUM('C4'!Z19)),"",SUM('C4'!Z19))</f>
        <v/>
      </c>
      <c r="O19" s="15" t="s">
        <v>30</v>
      </c>
      <c r="P19" s="55" t="e">
        <f>IF('C4'!K19&gt;'C4'!Z19,2,0)</f>
        <v>#DIV/0!</v>
      </c>
      <c r="Q19" s="14" t="str">
        <f>IF(ISERROR(SUM('C5'!Z19)),"",SUM('C5'!Z19))</f>
        <v/>
      </c>
      <c r="R19" s="15" t="s">
        <v>30</v>
      </c>
      <c r="S19" s="55" t="e">
        <f>IF('C5'!K19&gt;'C5'!Z19,2,0)</f>
        <v>#DIV/0!</v>
      </c>
      <c r="T19" s="14" t="str">
        <f>IF(ISERROR(SUM('C6'!Z19)),"",SUM('C6'!Z19))</f>
        <v/>
      </c>
      <c r="U19" s="15" t="s">
        <v>30</v>
      </c>
      <c r="V19" s="55" t="e">
        <f>IF('C6'!K19&gt;'C6'!Z19,2,0)</f>
        <v>#DIV/0!</v>
      </c>
      <c r="W19" s="14" t="str">
        <f>IF(ISERROR(SUM('C7'!Z19)),"",SUM('C7'!Z19))</f>
        <v/>
      </c>
      <c r="X19" s="15" t="s">
        <v>30</v>
      </c>
      <c r="Y19" s="55" t="e">
        <f>IF('C7'!K19&gt;'C7'!Z19,2,0)</f>
        <v>#DIV/0!</v>
      </c>
      <c r="Z19" s="14" t="str">
        <f>IF(ISERROR(SUM('C8'!Z19)),"",SUM('C8'!Z19))</f>
        <v/>
      </c>
      <c r="AA19" s="15" t="s">
        <v>30</v>
      </c>
      <c r="AB19" s="55" t="e">
        <f>IF('C8'!K19&gt;'C8'!Z19,2,0)</f>
        <v>#DIV/0!</v>
      </c>
      <c r="AC19" s="14" t="str">
        <f>IF(ISERROR(SUM('C9'!Z19)),"",SUM('C9'!Z19))</f>
        <v/>
      </c>
      <c r="AD19" s="15" t="s">
        <v>30</v>
      </c>
      <c r="AE19" s="56" t="e">
        <f>IF('C9'!K19&gt;'C9'!Z19,2,0)</f>
        <v>#DIV/0!</v>
      </c>
      <c r="AF19" s="14" t="str">
        <f>IF(ISERROR(SUM('C10'!Z19)),"",SUM('C10'!Z19))</f>
        <v/>
      </c>
      <c r="AG19" s="15" t="s">
        <v>30</v>
      </c>
      <c r="AH19" s="55" t="e">
        <f>IF('C10'!K19&gt;'C10'!Z19,2,0)</f>
        <v>#DIV/0!</v>
      </c>
      <c r="AI19" s="14" t="str">
        <f>IF(ISERROR(SUM('C11'!Z19)),"",SUM('C11'!Z19))</f>
        <v/>
      </c>
      <c r="AJ19" s="15" t="s">
        <v>30</v>
      </c>
      <c r="AK19" s="55" t="e">
        <f>IF('C11'!K19&gt;'C11'!Z19,2,0)</f>
        <v>#DIV/0!</v>
      </c>
      <c r="AL19" s="14" t="str">
        <f>IF(ISERROR(SUM('C12'!Z19)),"",SUM('C12'!Z19))</f>
        <v/>
      </c>
      <c r="AM19" s="15" t="s">
        <v>30</v>
      </c>
      <c r="AN19" s="55" t="e">
        <f>IF('C12'!K19&gt;'C12'!Z19,2,0)</f>
        <v>#DIV/0!</v>
      </c>
      <c r="AO19" s="14" t="str">
        <f>IF(ISERROR(SUM('C13'!Z19)),"",SUM('C13'!Z19))</f>
        <v/>
      </c>
      <c r="AP19" s="15" t="s">
        <v>30</v>
      </c>
      <c r="AQ19" s="55" t="e">
        <f>IF('C13'!K19&gt;'C13'!Z19,2,0)</f>
        <v>#DIV/0!</v>
      </c>
      <c r="AR19" s="14" t="str">
        <f>IF(ISERROR(SUM('C14'!Z19)),"",SUM('C14'!Z19))</f>
        <v/>
      </c>
      <c r="AS19" s="15" t="s">
        <v>30</v>
      </c>
      <c r="AT19" s="55" t="e">
        <f>IF('C14'!K19&gt;'C14'!Z19,2,0)</f>
        <v>#DIV/0!</v>
      </c>
      <c r="AU19" s="14" t="str">
        <f>IF(ISERROR(SUM('C15'!Z19)),"",SUM('C15'!Z19))</f>
        <v/>
      </c>
      <c r="AV19" s="15" t="s">
        <v>30</v>
      </c>
      <c r="AW19" s="55" t="e">
        <f>IF('C15'!K19&gt;'C15'!Z19,2,0)</f>
        <v>#DIV/0!</v>
      </c>
      <c r="AX19" s="160"/>
      <c r="AY19" s="18"/>
      <c r="AZ19" s="16">
        <f>IF(E19&lt;50,MATIÈRES!N$6,0)+IF(H19&lt;50,MATIÈRES!N$7,0)+IF(K19&lt;50,MATIÈRES!N$8,0)+IF(N19&lt;50,MATIÈRES!N$9,0)+IF(Q19&lt;50,MATIÈRES!N$10,0)+IF(T19&lt;50,MATIÈRES!N$11,0)+IF(W19&lt;50,MATIÈRES!N$12,0)+IF(Z19&lt;50,MATIÈRES!N$13,0)+IF(AC19&lt;50,MATIÈRES!N$14,0)+IF(AF19&lt;50,MATIÈRES!N$15,0)+IF(AI19&lt;50,MATIÈRES!N$16,0)+IF(AL19&lt;50,MATIÈRES!N$17,0)+IF(AO19&lt;50,MATIÈRES!N$18,0)+IF(AR19&lt;50,MATIÈRES!N$19,0)+IF(AU19&lt;50,MATIÈRES!N$20,0)</f>
        <v>0</v>
      </c>
      <c r="BA19" s="8" t="s">
        <v>32</v>
      </c>
      <c r="BB19" s="8"/>
      <c r="BC19" s="3">
        <f>IF(SNoël!AL19&gt;AZ19,2,0)</f>
        <v>0</v>
      </c>
      <c r="BD19" s="104"/>
      <c r="BE19" s="104"/>
      <c r="BF19" s="104"/>
      <c r="BG19" s="104"/>
      <c r="BH19" s="104">
        <f>IF(SJuin!E19&lt;50,1,0)+IF(SJuin!H19&lt;50,1,0)+IF(SJuin!K19&lt;50,1,0)+IF(SJuin!N19&lt;50,1,0)+IF(SJuin!Q19&lt;50,1,0)+IF(SJuin!T19&lt;50,1,0)+IF(SJuin!W19&lt;50,1,0)+IF(SJuin!Z19&lt;50,1,0)+IF(SJuin!AC19&lt;50,1,0)</f>
        <v>0</v>
      </c>
      <c r="BI19" s="104"/>
      <c r="BJ19" s="104"/>
      <c r="BK19" s="104"/>
      <c r="BL19" s="104"/>
      <c r="BM19" s="104"/>
      <c r="BN19" s="104"/>
      <c r="BO19" s="104"/>
      <c r="BP19" s="104"/>
      <c r="BQ19" s="104"/>
      <c r="BR19" s="104"/>
      <c r="BS19" s="104"/>
      <c r="BT19" s="104"/>
      <c r="BU19" s="104"/>
      <c r="BV19" s="104"/>
      <c r="BW19" s="104"/>
      <c r="BX19" s="104"/>
      <c r="BY19" s="104"/>
      <c r="BZ19" s="104"/>
      <c r="CA19" s="104"/>
      <c r="CB19" s="104"/>
      <c r="CC19" s="104"/>
    </row>
    <row r="20" spans="1:81">
      <c r="A20" s="104"/>
      <c r="B20" s="57">
        <v>16</v>
      </c>
      <c r="C20" s="10">
        <f>Élèves!C19</f>
        <v>0</v>
      </c>
      <c r="D20" s="179">
        <f>Élèves!D19</f>
        <v>0</v>
      </c>
      <c r="E20" s="14" t="str">
        <f>IF(ISERROR(SUM('C1'!Z20)),"",SUM('C1'!Z20))</f>
        <v/>
      </c>
      <c r="F20" s="15" t="s">
        <v>30</v>
      </c>
      <c r="G20" s="55" t="e">
        <f>IF('C1'!K20&gt;'C1'!Z20,2,0)</f>
        <v>#DIV/0!</v>
      </c>
      <c r="H20" s="14" t="str">
        <f>IF(ISERROR(SUM('C2'!Z20)),"",SUM('C2'!Z20))</f>
        <v/>
      </c>
      <c r="I20" s="15" t="s">
        <v>30</v>
      </c>
      <c r="J20" s="55" t="e">
        <f>IF('C2'!K20&gt;'C2'!Z20,2,0)</f>
        <v>#DIV/0!</v>
      </c>
      <c r="K20" s="14" t="str">
        <f>IF(ISERROR(SUM('C3'!Z20)),"",SUM('C3'!Z20))</f>
        <v/>
      </c>
      <c r="L20" s="15" t="s">
        <v>30</v>
      </c>
      <c r="M20" s="55" t="e">
        <f>IF('C3'!K20&gt;'C3'!Z20,2,0)</f>
        <v>#DIV/0!</v>
      </c>
      <c r="N20" s="14" t="str">
        <f>IF(ISERROR(SUM('C4'!Z20)),"",SUM('C4'!Z20))</f>
        <v/>
      </c>
      <c r="O20" s="15" t="s">
        <v>30</v>
      </c>
      <c r="P20" s="55" t="e">
        <f>IF('C4'!K20&gt;'C4'!Z20,2,0)</f>
        <v>#DIV/0!</v>
      </c>
      <c r="Q20" s="14" t="str">
        <f>IF(ISERROR(SUM('C5'!Z20)),"",SUM('C5'!Z20))</f>
        <v/>
      </c>
      <c r="R20" s="15" t="s">
        <v>30</v>
      </c>
      <c r="S20" s="55" t="e">
        <f>IF('C5'!K20&gt;'C5'!Z20,2,0)</f>
        <v>#DIV/0!</v>
      </c>
      <c r="T20" s="14" t="str">
        <f>IF(ISERROR(SUM('C6'!Z20)),"",SUM('C6'!Z20))</f>
        <v/>
      </c>
      <c r="U20" s="15" t="s">
        <v>30</v>
      </c>
      <c r="V20" s="55" t="e">
        <f>IF('C6'!K20&gt;'C6'!Z20,2,0)</f>
        <v>#DIV/0!</v>
      </c>
      <c r="W20" s="14" t="str">
        <f>IF(ISERROR(SUM('C7'!Z20)),"",SUM('C7'!Z20))</f>
        <v/>
      </c>
      <c r="X20" s="15" t="s">
        <v>30</v>
      </c>
      <c r="Y20" s="55" t="e">
        <f>IF('C7'!K20&gt;'C7'!Z20,2,0)</f>
        <v>#DIV/0!</v>
      </c>
      <c r="Z20" s="14" t="str">
        <f>IF(ISERROR(SUM('C8'!Z20)),"",SUM('C8'!Z20))</f>
        <v/>
      </c>
      <c r="AA20" s="15" t="s">
        <v>30</v>
      </c>
      <c r="AB20" s="55" t="e">
        <f>IF('C8'!K20&gt;'C8'!Z20,2,0)</f>
        <v>#DIV/0!</v>
      </c>
      <c r="AC20" s="14" t="str">
        <f>IF(ISERROR(SUM('C9'!Z20)),"",SUM('C9'!Z20))</f>
        <v/>
      </c>
      <c r="AD20" s="15" t="s">
        <v>30</v>
      </c>
      <c r="AE20" s="56" t="e">
        <f>IF('C9'!K20&gt;'C9'!Z20,2,0)</f>
        <v>#DIV/0!</v>
      </c>
      <c r="AF20" s="14" t="str">
        <f>IF(ISERROR(SUM('C10'!Z20)),"",SUM('C10'!Z20))</f>
        <v/>
      </c>
      <c r="AG20" s="15" t="s">
        <v>30</v>
      </c>
      <c r="AH20" s="55" t="e">
        <f>IF('C10'!K20&gt;'C10'!Z20,2,0)</f>
        <v>#DIV/0!</v>
      </c>
      <c r="AI20" s="14" t="str">
        <f>IF(ISERROR(SUM('C11'!Z20)),"",SUM('C11'!Z20))</f>
        <v/>
      </c>
      <c r="AJ20" s="15" t="s">
        <v>30</v>
      </c>
      <c r="AK20" s="55" t="e">
        <f>IF('C11'!K20&gt;'C11'!Z20,2,0)</f>
        <v>#DIV/0!</v>
      </c>
      <c r="AL20" s="14" t="str">
        <f>IF(ISERROR(SUM('C12'!Z20)),"",SUM('C12'!Z20))</f>
        <v/>
      </c>
      <c r="AM20" s="15" t="s">
        <v>30</v>
      </c>
      <c r="AN20" s="55" t="e">
        <f>IF('C12'!K20&gt;'C12'!Z20,2,0)</f>
        <v>#DIV/0!</v>
      </c>
      <c r="AO20" s="14" t="str">
        <f>IF(ISERROR(SUM('C13'!Z20)),"",SUM('C13'!Z20))</f>
        <v/>
      </c>
      <c r="AP20" s="15" t="s">
        <v>30</v>
      </c>
      <c r="AQ20" s="55" t="e">
        <f>IF('C13'!K20&gt;'C13'!Z20,2,0)</f>
        <v>#DIV/0!</v>
      </c>
      <c r="AR20" s="14" t="str">
        <f>IF(ISERROR(SUM('C14'!Z20)),"",SUM('C14'!Z20))</f>
        <v/>
      </c>
      <c r="AS20" s="15" t="s">
        <v>30</v>
      </c>
      <c r="AT20" s="55" t="e">
        <f>IF('C14'!K20&gt;'C14'!Z20,2,0)</f>
        <v>#DIV/0!</v>
      </c>
      <c r="AU20" s="14" t="str">
        <f>IF(ISERROR(SUM('C15'!Z20)),"",SUM('C15'!Z20))</f>
        <v/>
      </c>
      <c r="AV20" s="15" t="s">
        <v>30</v>
      </c>
      <c r="AW20" s="55" t="e">
        <f>IF('C15'!K20&gt;'C15'!Z20,2,0)</f>
        <v>#DIV/0!</v>
      </c>
      <c r="AX20" s="160"/>
      <c r="AY20" s="18"/>
      <c r="AZ20" s="16">
        <f>IF(E20&lt;50,MATIÈRES!N$6,0)+IF(H20&lt;50,MATIÈRES!N$7,0)+IF(K20&lt;50,MATIÈRES!N$8,0)+IF(N20&lt;50,MATIÈRES!N$9,0)+IF(Q20&lt;50,MATIÈRES!N$10,0)+IF(T20&lt;50,MATIÈRES!N$11,0)+IF(W20&lt;50,MATIÈRES!N$12,0)+IF(Z20&lt;50,MATIÈRES!N$13,0)+IF(AC20&lt;50,MATIÈRES!N$14,0)+IF(AF20&lt;50,MATIÈRES!N$15,0)+IF(AI20&lt;50,MATIÈRES!N$16,0)+IF(AL20&lt;50,MATIÈRES!N$17,0)+IF(AO20&lt;50,MATIÈRES!N$18,0)+IF(AR20&lt;50,MATIÈRES!N$19,0)+IF(AU20&lt;50,MATIÈRES!N$20,0)</f>
        <v>0</v>
      </c>
      <c r="BA20" s="8" t="s">
        <v>32</v>
      </c>
      <c r="BB20" s="8"/>
      <c r="BC20" s="3">
        <f>IF(SNoël!AL20&gt;AZ20,2,0)</f>
        <v>0</v>
      </c>
      <c r="BD20" s="104"/>
      <c r="BE20" s="104"/>
      <c r="BF20" s="104"/>
      <c r="BG20" s="104"/>
      <c r="BH20" s="104">
        <f>IF(SJuin!E20&lt;50,1,0)+IF(SJuin!H20&lt;50,1,0)+IF(SJuin!K20&lt;50,1,0)+IF(SJuin!N20&lt;50,1,0)+IF(SJuin!Q20&lt;50,1,0)+IF(SJuin!T20&lt;50,1,0)+IF(SJuin!W20&lt;50,1,0)+IF(SJuin!Z20&lt;50,1,0)+IF(SJuin!AC20&lt;50,1,0)</f>
        <v>0</v>
      </c>
      <c r="BI20" s="104"/>
      <c r="BJ20" s="104"/>
      <c r="BK20" s="104"/>
      <c r="BL20" s="104"/>
      <c r="BM20" s="104"/>
      <c r="BN20" s="104"/>
      <c r="BO20" s="104"/>
      <c r="BP20" s="104"/>
      <c r="BQ20" s="104"/>
      <c r="BR20" s="104"/>
      <c r="BS20" s="104"/>
      <c r="BT20" s="104"/>
      <c r="BU20" s="104"/>
      <c r="BV20" s="104"/>
      <c r="BW20" s="104"/>
      <c r="BX20" s="104"/>
      <c r="BY20" s="104"/>
      <c r="BZ20" s="104"/>
      <c r="CA20" s="104"/>
      <c r="CB20" s="104"/>
      <c r="CC20" s="104"/>
    </row>
    <row r="21" spans="1:81">
      <c r="A21" s="104"/>
      <c r="B21" s="57">
        <v>17</v>
      </c>
      <c r="C21" s="10">
        <f>Élèves!C20</f>
        <v>0</v>
      </c>
      <c r="D21" s="179">
        <f>Élèves!D20</f>
        <v>0</v>
      </c>
      <c r="E21" s="14" t="str">
        <f>IF(ISERROR(SUM('C1'!Z21)),"",SUM('C1'!Z21))</f>
        <v/>
      </c>
      <c r="F21" s="15" t="s">
        <v>30</v>
      </c>
      <c r="G21" s="55" t="e">
        <f>IF('C1'!K21&gt;'C1'!Z21,2,0)</f>
        <v>#DIV/0!</v>
      </c>
      <c r="H21" s="14" t="str">
        <f>IF(ISERROR(SUM('C2'!Z21)),"",SUM('C2'!Z21))</f>
        <v/>
      </c>
      <c r="I21" s="15" t="s">
        <v>30</v>
      </c>
      <c r="J21" s="55" t="e">
        <f>IF('C2'!K21&gt;'C2'!Z21,2,0)</f>
        <v>#DIV/0!</v>
      </c>
      <c r="K21" s="14" t="str">
        <f>IF(ISERROR(SUM('C3'!Z21)),"",SUM('C3'!Z21))</f>
        <v/>
      </c>
      <c r="L21" s="15" t="s">
        <v>30</v>
      </c>
      <c r="M21" s="55" t="e">
        <f>IF('C3'!K21&gt;'C3'!Z21,2,0)</f>
        <v>#DIV/0!</v>
      </c>
      <c r="N21" s="14" t="str">
        <f>IF(ISERROR(SUM('C4'!Z21)),"",SUM('C4'!Z21))</f>
        <v/>
      </c>
      <c r="O21" s="15" t="s">
        <v>30</v>
      </c>
      <c r="P21" s="55" t="e">
        <f>IF('C4'!K21&gt;'C4'!Z21,2,0)</f>
        <v>#DIV/0!</v>
      </c>
      <c r="Q21" s="14" t="str">
        <f>IF(ISERROR(SUM('C5'!Z21)),"",SUM('C5'!Z21))</f>
        <v/>
      </c>
      <c r="R21" s="15" t="s">
        <v>30</v>
      </c>
      <c r="S21" s="55" t="e">
        <f>IF('C5'!K21&gt;'C5'!Z21,2,0)</f>
        <v>#DIV/0!</v>
      </c>
      <c r="T21" s="14" t="str">
        <f>IF(ISERROR(SUM('C6'!Z21)),"",SUM('C6'!Z21))</f>
        <v/>
      </c>
      <c r="U21" s="15" t="s">
        <v>30</v>
      </c>
      <c r="V21" s="55" t="e">
        <f>IF('C6'!K21&gt;'C6'!Z21,2,0)</f>
        <v>#DIV/0!</v>
      </c>
      <c r="W21" s="14" t="str">
        <f>IF(ISERROR(SUM('C7'!Z21)),"",SUM('C7'!Z21))</f>
        <v/>
      </c>
      <c r="X21" s="15" t="s">
        <v>30</v>
      </c>
      <c r="Y21" s="55" t="e">
        <f>IF('C7'!K21&gt;'C7'!Z21,2,0)</f>
        <v>#DIV/0!</v>
      </c>
      <c r="Z21" s="14" t="str">
        <f>IF(ISERROR(SUM('C8'!Z21)),"",SUM('C8'!Z21))</f>
        <v/>
      </c>
      <c r="AA21" s="15" t="s">
        <v>30</v>
      </c>
      <c r="AB21" s="55" t="e">
        <f>IF('C8'!K21&gt;'C8'!Z21,2,0)</f>
        <v>#DIV/0!</v>
      </c>
      <c r="AC21" s="14" t="str">
        <f>IF(ISERROR(SUM('C9'!Z21)),"",SUM('C9'!Z21))</f>
        <v/>
      </c>
      <c r="AD21" s="15" t="s">
        <v>30</v>
      </c>
      <c r="AE21" s="56" t="e">
        <f>IF('C9'!K21&gt;'C9'!Z21,2,0)</f>
        <v>#DIV/0!</v>
      </c>
      <c r="AF21" s="14" t="str">
        <f>IF(ISERROR(SUM('C10'!Z21)),"",SUM('C10'!Z21))</f>
        <v/>
      </c>
      <c r="AG21" s="15" t="s">
        <v>30</v>
      </c>
      <c r="AH21" s="55" t="e">
        <f>IF('C10'!K21&gt;'C10'!Z21,2,0)</f>
        <v>#DIV/0!</v>
      </c>
      <c r="AI21" s="14" t="str">
        <f>IF(ISERROR(SUM('C11'!Z21)),"",SUM('C11'!Z21))</f>
        <v/>
      </c>
      <c r="AJ21" s="15" t="s">
        <v>30</v>
      </c>
      <c r="AK21" s="55" t="e">
        <f>IF('C11'!K21&gt;'C11'!Z21,2,0)</f>
        <v>#DIV/0!</v>
      </c>
      <c r="AL21" s="14" t="str">
        <f>IF(ISERROR(SUM('C12'!Z21)),"",SUM('C12'!Z21))</f>
        <v/>
      </c>
      <c r="AM21" s="15" t="s">
        <v>30</v>
      </c>
      <c r="AN21" s="55" t="e">
        <f>IF('C12'!K21&gt;'C12'!Z21,2,0)</f>
        <v>#DIV/0!</v>
      </c>
      <c r="AO21" s="14" t="str">
        <f>IF(ISERROR(SUM('C13'!Z21)),"",SUM('C13'!Z21))</f>
        <v/>
      </c>
      <c r="AP21" s="15" t="s">
        <v>30</v>
      </c>
      <c r="AQ21" s="55" t="e">
        <f>IF('C13'!K21&gt;'C13'!Z21,2,0)</f>
        <v>#DIV/0!</v>
      </c>
      <c r="AR21" s="14" t="str">
        <f>IF(ISERROR(SUM('C14'!Z21)),"",SUM('C14'!Z21))</f>
        <v/>
      </c>
      <c r="AS21" s="15" t="s">
        <v>30</v>
      </c>
      <c r="AT21" s="55" t="e">
        <f>IF('C14'!K21&gt;'C14'!Z21,2,0)</f>
        <v>#DIV/0!</v>
      </c>
      <c r="AU21" s="14" t="str">
        <f>IF(ISERROR(SUM('C15'!Z21)),"",SUM('C15'!Z21))</f>
        <v/>
      </c>
      <c r="AV21" s="15" t="s">
        <v>30</v>
      </c>
      <c r="AW21" s="55" t="e">
        <f>IF('C15'!K21&gt;'C15'!Z21,2,0)</f>
        <v>#DIV/0!</v>
      </c>
      <c r="AX21" s="160"/>
      <c r="AY21" s="18"/>
      <c r="AZ21" s="16">
        <f>IF(E21&lt;50,MATIÈRES!N$6,0)+IF(H21&lt;50,MATIÈRES!N$7,0)+IF(K21&lt;50,MATIÈRES!N$8,0)+IF(N21&lt;50,MATIÈRES!N$9,0)+IF(Q21&lt;50,MATIÈRES!N$10,0)+IF(T21&lt;50,MATIÈRES!N$11,0)+IF(W21&lt;50,MATIÈRES!N$12,0)+IF(Z21&lt;50,MATIÈRES!N$13,0)+IF(AC21&lt;50,MATIÈRES!N$14,0)+IF(AF21&lt;50,MATIÈRES!N$15,0)+IF(AI21&lt;50,MATIÈRES!N$16,0)+IF(AL21&lt;50,MATIÈRES!N$17,0)+IF(AO21&lt;50,MATIÈRES!N$18,0)+IF(AR21&lt;50,MATIÈRES!N$19,0)+IF(AU21&lt;50,MATIÈRES!N$20,0)</f>
        <v>0</v>
      </c>
      <c r="BA21" s="8" t="s">
        <v>32</v>
      </c>
      <c r="BB21" s="8"/>
      <c r="BC21" s="3">
        <f>IF(SNoël!AL21&gt;AZ21,2,0)</f>
        <v>0</v>
      </c>
      <c r="BD21" s="104"/>
      <c r="BE21" s="104"/>
      <c r="BF21" s="104"/>
      <c r="BG21" s="104"/>
      <c r="BH21" s="104">
        <f>IF(SJuin!E21&lt;50,1,0)+IF(SJuin!H21&lt;50,1,0)+IF(SJuin!K21&lt;50,1,0)+IF(SJuin!N21&lt;50,1,0)+IF(SJuin!Q21&lt;50,1,0)+IF(SJuin!T21&lt;50,1,0)+IF(SJuin!W21&lt;50,1,0)+IF(SJuin!Z21&lt;50,1,0)+IF(SJuin!AC21&lt;50,1,0)</f>
        <v>0</v>
      </c>
      <c r="BI21" s="104"/>
      <c r="BJ21" s="104"/>
      <c r="BK21" s="104"/>
      <c r="BL21" s="104"/>
      <c r="BM21" s="104"/>
      <c r="BN21" s="104"/>
      <c r="BO21" s="104"/>
      <c r="BP21" s="104"/>
      <c r="BQ21" s="104"/>
      <c r="BR21" s="104"/>
      <c r="BS21" s="104"/>
      <c r="BT21" s="104"/>
      <c r="BU21" s="104"/>
      <c r="BV21" s="104"/>
      <c r="BW21" s="104"/>
      <c r="BX21" s="104"/>
      <c r="BY21" s="104"/>
      <c r="BZ21" s="104"/>
      <c r="CA21" s="104"/>
      <c r="CB21" s="104"/>
      <c r="CC21" s="104"/>
    </row>
    <row r="22" spans="1:81">
      <c r="A22" s="104"/>
      <c r="B22" s="57">
        <v>18</v>
      </c>
      <c r="C22" s="10">
        <f>Élèves!C21</f>
        <v>0</v>
      </c>
      <c r="D22" s="179">
        <f>Élèves!D21</f>
        <v>0</v>
      </c>
      <c r="E22" s="14" t="str">
        <f>IF(ISERROR(SUM('C1'!Z22)),"",SUM('C1'!Z22))</f>
        <v/>
      </c>
      <c r="F22" s="15" t="s">
        <v>30</v>
      </c>
      <c r="G22" s="55" t="e">
        <f>IF('C1'!K22&gt;'C1'!Z22,2,0)</f>
        <v>#DIV/0!</v>
      </c>
      <c r="H22" s="14" t="str">
        <f>IF(ISERROR(SUM('C2'!Z22)),"",SUM('C2'!Z22))</f>
        <v/>
      </c>
      <c r="I22" s="15" t="s">
        <v>30</v>
      </c>
      <c r="J22" s="55" t="e">
        <f>IF('C2'!K22&gt;'C2'!Z22,2,0)</f>
        <v>#DIV/0!</v>
      </c>
      <c r="K22" s="14" t="str">
        <f>IF(ISERROR(SUM('C3'!Z22)),"",SUM('C3'!Z22))</f>
        <v/>
      </c>
      <c r="L22" s="15" t="s">
        <v>30</v>
      </c>
      <c r="M22" s="55" t="e">
        <f>IF('C3'!K22&gt;'C3'!Z22,2,0)</f>
        <v>#DIV/0!</v>
      </c>
      <c r="N22" s="14" t="str">
        <f>IF(ISERROR(SUM('C4'!Z22)),"",SUM('C4'!Z22))</f>
        <v/>
      </c>
      <c r="O22" s="15" t="s">
        <v>30</v>
      </c>
      <c r="P22" s="55" t="e">
        <f>IF('C4'!K22&gt;'C4'!Z22,2,0)</f>
        <v>#DIV/0!</v>
      </c>
      <c r="Q22" s="14" t="str">
        <f>IF(ISERROR(SUM('C5'!Z22)),"",SUM('C5'!Z22))</f>
        <v/>
      </c>
      <c r="R22" s="15" t="s">
        <v>30</v>
      </c>
      <c r="S22" s="55" t="e">
        <f>IF('C5'!K22&gt;'C5'!Z22,2,0)</f>
        <v>#DIV/0!</v>
      </c>
      <c r="T22" s="14" t="str">
        <f>IF(ISERROR(SUM('C6'!Z22)),"",SUM('C6'!Z22))</f>
        <v/>
      </c>
      <c r="U22" s="15" t="s">
        <v>30</v>
      </c>
      <c r="V22" s="55" t="e">
        <f>IF('C6'!K22&gt;'C6'!Z22,2,0)</f>
        <v>#DIV/0!</v>
      </c>
      <c r="W22" s="14" t="str">
        <f>IF(ISERROR(SUM('C7'!Z22)),"",SUM('C7'!Z22))</f>
        <v/>
      </c>
      <c r="X22" s="15" t="s">
        <v>30</v>
      </c>
      <c r="Y22" s="55" t="e">
        <f>IF('C7'!K22&gt;'C7'!Z22,2,0)</f>
        <v>#DIV/0!</v>
      </c>
      <c r="Z22" s="14" t="str">
        <f>IF(ISERROR(SUM('C8'!Z22)),"",SUM('C8'!Z22))</f>
        <v/>
      </c>
      <c r="AA22" s="15" t="s">
        <v>30</v>
      </c>
      <c r="AB22" s="55" t="e">
        <f>IF('C8'!K22&gt;'C8'!Z22,2,0)</f>
        <v>#DIV/0!</v>
      </c>
      <c r="AC22" s="14" t="str">
        <f>IF(ISERROR(SUM('C9'!Z22)),"",SUM('C9'!Z22))</f>
        <v/>
      </c>
      <c r="AD22" s="15" t="s">
        <v>30</v>
      </c>
      <c r="AE22" s="56" t="e">
        <f>IF('C9'!K22&gt;'C9'!Z22,2,0)</f>
        <v>#DIV/0!</v>
      </c>
      <c r="AF22" s="14" t="str">
        <f>IF(ISERROR(SUM('C10'!Z22)),"",SUM('C10'!Z22))</f>
        <v/>
      </c>
      <c r="AG22" s="15" t="s">
        <v>30</v>
      </c>
      <c r="AH22" s="55" t="e">
        <f>IF('C10'!K22&gt;'C10'!Z22,2,0)</f>
        <v>#DIV/0!</v>
      </c>
      <c r="AI22" s="14" t="str">
        <f>IF(ISERROR(SUM('C11'!Z22)),"",SUM('C11'!Z22))</f>
        <v/>
      </c>
      <c r="AJ22" s="15" t="s">
        <v>30</v>
      </c>
      <c r="AK22" s="55" t="e">
        <f>IF('C11'!K22&gt;'C11'!Z22,2,0)</f>
        <v>#DIV/0!</v>
      </c>
      <c r="AL22" s="14" t="str">
        <f>IF(ISERROR(SUM('C12'!Z22)),"",SUM('C12'!Z22))</f>
        <v/>
      </c>
      <c r="AM22" s="15" t="s">
        <v>30</v>
      </c>
      <c r="AN22" s="55" t="e">
        <f>IF('C12'!K22&gt;'C12'!Z22,2,0)</f>
        <v>#DIV/0!</v>
      </c>
      <c r="AO22" s="14" t="str">
        <f>IF(ISERROR(SUM('C13'!Z22)),"",SUM('C13'!Z22))</f>
        <v/>
      </c>
      <c r="AP22" s="15" t="s">
        <v>30</v>
      </c>
      <c r="AQ22" s="55" t="e">
        <f>IF('C13'!K22&gt;'C13'!Z22,2,0)</f>
        <v>#DIV/0!</v>
      </c>
      <c r="AR22" s="14" t="str">
        <f>IF(ISERROR(SUM('C14'!Z22)),"",SUM('C14'!Z22))</f>
        <v/>
      </c>
      <c r="AS22" s="15" t="s">
        <v>30</v>
      </c>
      <c r="AT22" s="55" t="e">
        <f>IF('C14'!K22&gt;'C14'!Z22,2,0)</f>
        <v>#DIV/0!</v>
      </c>
      <c r="AU22" s="14" t="str">
        <f>IF(ISERROR(SUM('C15'!Z22)),"",SUM('C15'!Z22))</f>
        <v/>
      </c>
      <c r="AV22" s="15" t="s">
        <v>30</v>
      </c>
      <c r="AW22" s="55" t="e">
        <f>IF('C15'!K22&gt;'C15'!Z22,2,0)</f>
        <v>#DIV/0!</v>
      </c>
      <c r="AX22" s="160"/>
      <c r="AY22" s="18"/>
      <c r="AZ22" s="16">
        <f>IF(E22&lt;50,MATIÈRES!N$6,0)+IF(H22&lt;50,MATIÈRES!N$7,0)+IF(K22&lt;50,MATIÈRES!N$8,0)+IF(N22&lt;50,MATIÈRES!N$9,0)+IF(Q22&lt;50,MATIÈRES!N$10,0)+IF(T22&lt;50,MATIÈRES!N$11,0)+IF(W22&lt;50,MATIÈRES!N$12,0)+IF(Z22&lt;50,MATIÈRES!N$13,0)+IF(AC22&lt;50,MATIÈRES!N$14,0)+IF(AF22&lt;50,MATIÈRES!N$15,0)+IF(AI22&lt;50,MATIÈRES!N$16,0)+IF(AL22&lt;50,MATIÈRES!N$17,0)+IF(AO22&lt;50,MATIÈRES!N$18,0)+IF(AR22&lt;50,MATIÈRES!N$19,0)+IF(AU22&lt;50,MATIÈRES!N$20,0)</f>
        <v>0</v>
      </c>
      <c r="BA22" s="8" t="s">
        <v>32</v>
      </c>
      <c r="BB22" s="8"/>
      <c r="BC22" s="3">
        <f>IF(SNoël!AL22&gt;AZ22,2,0)</f>
        <v>0</v>
      </c>
      <c r="BD22" s="104"/>
      <c r="BE22" s="104"/>
      <c r="BF22" s="104"/>
      <c r="BG22" s="104"/>
      <c r="BH22" s="104">
        <f>IF(SJuin!E22&lt;50,1,0)+IF(SJuin!H22&lt;50,1,0)+IF(SJuin!K22&lt;50,1,0)+IF(SJuin!N22&lt;50,1,0)+IF(SJuin!Q22&lt;50,1,0)+IF(SJuin!T22&lt;50,1,0)+IF(SJuin!W22&lt;50,1,0)+IF(SJuin!Z22&lt;50,1,0)+IF(SJuin!AC22&lt;50,1,0)</f>
        <v>0</v>
      </c>
      <c r="BI22" s="104"/>
      <c r="BJ22" s="104"/>
      <c r="BK22" s="104"/>
      <c r="BL22" s="104"/>
      <c r="BM22" s="104"/>
      <c r="BN22" s="104"/>
      <c r="BO22" s="104"/>
      <c r="BP22" s="104"/>
      <c r="BQ22" s="104"/>
      <c r="BR22" s="104"/>
      <c r="BS22" s="104"/>
      <c r="BT22" s="104"/>
      <c r="BU22" s="104"/>
      <c r="BV22" s="104"/>
      <c r="BW22" s="104"/>
      <c r="BX22" s="104"/>
      <c r="BY22" s="104"/>
      <c r="BZ22" s="104"/>
      <c r="CA22" s="104"/>
      <c r="CB22" s="104"/>
      <c r="CC22" s="104"/>
    </row>
    <row r="23" spans="1:81">
      <c r="A23" s="104"/>
      <c r="B23" s="57">
        <v>19</v>
      </c>
      <c r="C23" s="10">
        <f>Élèves!C22</f>
        <v>0</v>
      </c>
      <c r="D23" s="179">
        <f>Élèves!D22</f>
        <v>0</v>
      </c>
      <c r="E23" s="14" t="str">
        <f>IF(ISERROR(SUM('C1'!Z23)),"",SUM('C1'!Z23))</f>
        <v/>
      </c>
      <c r="F23" s="15" t="s">
        <v>30</v>
      </c>
      <c r="G23" s="55" t="e">
        <f>IF('C1'!K23&gt;'C1'!Z23,2,0)</f>
        <v>#DIV/0!</v>
      </c>
      <c r="H23" s="14" t="str">
        <f>IF(ISERROR(SUM('C2'!Z23)),"",SUM('C2'!Z23))</f>
        <v/>
      </c>
      <c r="I23" s="15" t="s">
        <v>30</v>
      </c>
      <c r="J23" s="55" t="e">
        <f>IF('C2'!K23&gt;'C2'!Z23,2,0)</f>
        <v>#DIV/0!</v>
      </c>
      <c r="K23" s="14" t="str">
        <f>IF(ISERROR(SUM('C3'!Z23)),"",SUM('C3'!Z23))</f>
        <v/>
      </c>
      <c r="L23" s="15" t="s">
        <v>30</v>
      </c>
      <c r="M23" s="55" t="e">
        <f>IF('C3'!K23&gt;'C3'!Z23,2,0)</f>
        <v>#DIV/0!</v>
      </c>
      <c r="N23" s="14" t="str">
        <f>IF(ISERROR(SUM('C4'!Z23)),"",SUM('C4'!Z23))</f>
        <v/>
      </c>
      <c r="O23" s="15" t="s">
        <v>30</v>
      </c>
      <c r="P23" s="55" t="e">
        <f>IF('C4'!K23&gt;'C4'!Z23,2,0)</f>
        <v>#DIV/0!</v>
      </c>
      <c r="Q23" s="14" t="str">
        <f>IF(ISERROR(SUM('C5'!Z23)),"",SUM('C5'!Z23))</f>
        <v/>
      </c>
      <c r="R23" s="15" t="s">
        <v>30</v>
      </c>
      <c r="S23" s="55" t="e">
        <f>IF('C5'!K23&gt;'C5'!Z23,2,0)</f>
        <v>#DIV/0!</v>
      </c>
      <c r="T23" s="14" t="str">
        <f>IF(ISERROR(SUM('C6'!Z23)),"",SUM('C6'!Z23))</f>
        <v/>
      </c>
      <c r="U23" s="15" t="s">
        <v>30</v>
      </c>
      <c r="V23" s="55" t="e">
        <f>IF('C6'!K23&gt;'C6'!Z23,2,0)</f>
        <v>#DIV/0!</v>
      </c>
      <c r="W23" s="14" t="str">
        <f>IF(ISERROR(SUM('C7'!Z23)),"",SUM('C7'!Z23))</f>
        <v/>
      </c>
      <c r="X23" s="15" t="s">
        <v>30</v>
      </c>
      <c r="Y23" s="55" t="e">
        <f>IF('C7'!K23&gt;'C7'!Z23,2,0)</f>
        <v>#DIV/0!</v>
      </c>
      <c r="Z23" s="14" t="str">
        <f>IF(ISERROR(SUM('C8'!Z23)),"",SUM('C8'!Z23))</f>
        <v/>
      </c>
      <c r="AA23" s="15" t="s">
        <v>30</v>
      </c>
      <c r="AB23" s="55" t="e">
        <f>IF('C8'!K23&gt;'C8'!Z23,2,0)</f>
        <v>#DIV/0!</v>
      </c>
      <c r="AC23" s="14" t="str">
        <f>IF(ISERROR(SUM('C9'!Z23)),"",SUM('C9'!Z23))</f>
        <v/>
      </c>
      <c r="AD23" s="15" t="s">
        <v>30</v>
      </c>
      <c r="AE23" s="56" t="e">
        <f>IF('C9'!K23&gt;'C9'!Z23,2,0)</f>
        <v>#DIV/0!</v>
      </c>
      <c r="AF23" s="14" t="str">
        <f>IF(ISERROR(SUM('C10'!Z23)),"",SUM('C10'!Z23))</f>
        <v/>
      </c>
      <c r="AG23" s="15" t="s">
        <v>30</v>
      </c>
      <c r="AH23" s="55" t="e">
        <f>IF('C10'!K23&gt;'C10'!Z23,2,0)</f>
        <v>#DIV/0!</v>
      </c>
      <c r="AI23" s="14" t="str">
        <f>IF(ISERROR(SUM('C11'!Z23)),"",SUM('C11'!Z23))</f>
        <v/>
      </c>
      <c r="AJ23" s="15" t="s">
        <v>30</v>
      </c>
      <c r="AK23" s="55" t="e">
        <f>IF('C11'!K23&gt;'C11'!Z23,2,0)</f>
        <v>#DIV/0!</v>
      </c>
      <c r="AL23" s="14" t="str">
        <f>IF(ISERROR(SUM('C12'!Z23)),"",SUM('C12'!Z23))</f>
        <v/>
      </c>
      <c r="AM23" s="15" t="s">
        <v>30</v>
      </c>
      <c r="AN23" s="55" t="e">
        <f>IF('C12'!K23&gt;'C12'!Z23,2,0)</f>
        <v>#DIV/0!</v>
      </c>
      <c r="AO23" s="14" t="str">
        <f>IF(ISERROR(SUM('C13'!Z23)),"",SUM('C13'!Z23))</f>
        <v/>
      </c>
      <c r="AP23" s="15" t="s">
        <v>30</v>
      </c>
      <c r="AQ23" s="55" t="e">
        <f>IF('C13'!K23&gt;'C13'!Z23,2,0)</f>
        <v>#DIV/0!</v>
      </c>
      <c r="AR23" s="14" t="str">
        <f>IF(ISERROR(SUM('C14'!Z23)),"",SUM('C14'!Z23))</f>
        <v/>
      </c>
      <c r="AS23" s="15" t="s">
        <v>30</v>
      </c>
      <c r="AT23" s="55" t="e">
        <f>IF('C14'!K23&gt;'C14'!Z23,2,0)</f>
        <v>#DIV/0!</v>
      </c>
      <c r="AU23" s="14" t="str">
        <f>IF(ISERROR(SUM('C15'!Z23)),"",SUM('C15'!Z23))</f>
        <v/>
      </c>
      <c r="AV23" s="15" t="s">
        <v>30</v>
      </c>
      <c r="AW23" s="55" t="e">
        <f>IF('C15'!K23&gt;'C15'!Z23,2,0)</f>
        <v>#DIV/0!</v>
      </c>
      <c r="AX23" s="160"/>
      <c r="AY23" s="18"/>
      <c r="AZ23" s="16">
        <f>IF(E23&lt;50,MATIÈRES!N$6,0)+IF(H23&lt;50,MATIÈRES!N$7,0)+IF(K23&lt;50,MATIÈRES!N$8,0)+IF(N23&lt;50,MATIÈRES!N$9,0)+IF(Q23&lt;50,MATIÈRES!N$10,0)+IF(T23&lt;50,MATIÈRES!N$11,0)+IF(W23&lt;50,MATIÈRES!N$12,0)+IF(Z23&lt;50,MATIÈRES!N$13,0)+IF(AC23&lt;50,MATIÈRES!N$14,0)+IF(AF23&lt;50,MATIÈRES!N$15,0)+IF(AI23&lt;50,MATIÈRES!N$16,0)+IF(AL23&lt;50,MATIÈRES!N$17,0)+IF(AO23&lt;50,MATIÈRES!N$18,0)+IF(AR23&lt;50,MATIÈRES!N$19,0)+IF(AU23&lt;50,MATIÈRES!N$20,0)</f>
        <v>0</v>
      </c>
      <c r="BA23" s="8" t="s">
        <v>32</v>
      </c>
      <c r="BB23" s="8"/>
      <c r="BC23" s="3">
        <f>IF(SNoël!AL23&gt;AZ23,2,0)</f>
        <v>0</v>
      </c>
      <c r="BD23" s="104"/>
      <c r="BE23" s="104"/>
      <c r="BF23" s="104"/>
      <c r="BG23" s="104"/>
      <c r="BH23" s="104">
        <f>IF(SJuin!E23&lt;50,1,0)+IF(SJuin!H23&lt;50,1,0)+IF(SJuin!K23&lt;50,1,0)+IF(SJuin!N23&lt;50,1,0)+IF(SJuin!Q23&lt;50,1,0)+IF(SJuin!T23&lt;50,1,0)+IF(SJuin!W23&lt;50,1,0)+IF(SJuin!Z23&lt;50,1,0)+IF(SJuin!AC23&lt;50,1,0)</f>
        <v>0</v>
      </c>
      <c r="BI23" s="104"/>
      <c r="BJ23" s="104"/>
      <c r="BK23" s="104"/>
      <c r="BL23" s="104"/>
      <c r="BM23" s="104"/>
      <c r="BN23" s="104"/>
      <c r="BO23" s="104"/>
      <c r="BP23" s="104"/>
      <c r="BQ23" s="104"/>
      <c r="BR23" s="104"/>
      <c r="BS23" s="104"/>
      <c r="BT23" s="104"/>
      <c r="BU23" s="104"/>
      <c r="BV23" s="104"/>
      <c r="BW23" s="104"/>
      <c r="BX23" s="104"/>
      <c r="BY23" s="104"/>
      <c r="BZ23" s="104"/>
      <c r="CA23" s="104"/>
      <c r="CB23" s="104"/>
      <c r="CC23" s="104"/>
    </row>
    <row r="24" spans="1:81">
      <c r="A24" s="104"/>
      <c r="B24" s="57">
        <v>20</v>
      </c>
      <c r="C24" s="10">
        <f>Élèves!C23</f>
        <v>0</v>
      </c>
      <c r="D24" s="179">
        <f>Élèves!D23</f>
        <v>0</v>
      </c>
      <c r="E24" s="14" t="str">
        <f>IF(ISERROR(SUM('C1'!Z24)),"",SUM('C1'!Z24))</f>
        <v/>
      </c>
      <c r="F24" s="15" t="s">
        <v>30</v>
      </c>
      <c r="G24" s="55" t="e">
        <f>IF('C1'!K24&gt;'C1'!Z24,2,0)</f>
        <v>#DIV/0!</v>
      </c>
      <c r="H24" s="14" t="str">
        <f>IF(ISERROR(SUM('C2'!Z24)),"",SUM('C2'!Z24))</f>
        <v/>
      </c>
      <c r="I24" s="15" t="s">
        <v>30</v>
      </c>
      <c r="J24" s="55" t="e">
        <f>IF('C2'!K24&gt;'C2'!Z24,2,0)</f>
        <v>#DIV/0!</v>
      </c>
      <c r="K24" s="14" t="str">
        <f>IF(ISERROR(SUM('C3'!Z24)),"",SUM('C3'!Z24))</f>
        <v/>
      </c>
      <c r="L24" s="15" t="s">
        <v>30</v>
      </c>
      <c r="M24" s="55" t="e">
        <f>IF('C3'!K24&gt;'C3'!Z24,2,0)</f>
        <v>#DIV/0!</v>
      </c>
      <c r="N24" s="14" t="str">
        <f>IF(ISERROR(SUM('C4'!Z24)),"",SUM('C4'!Z24))</f>
        <v/>
      </c>
      <c r="O24" s="15" t="s">
        <v>30</v>
      </c>
      <c r="P24" s="55" t="e">
        <f>IF('C4'!K24&gt;'C4'!Z24,2,0)</f>
        <v>#DIV/0!</v>
      </c>
      <c r="Q24" s="14" t="str">
        <f>IF(ISERROR(SUM('C5'!Z24)),"",SUM('C5'!Z24))</f>
        <v/>
      </c>
      <c r="R24" s="15" t="s">
        <v>30</v>
      </c>
      <c r="S24" s="55" t="e">
        <f>IF('C5'!K24&gt;'C5'!Z24,2,0)</f>
        <v>#DIV/0!</v>
      </c>
      <c r="T24" s="14" t="str">
        <f>IF(ISERROR(SUM('C6'!Z24)),"",SUM('C6'!Z24))</f>
        <v/>
      </c>
      <c r="U24" s="15" t="s">
        <v>30</v>
      </c>
      <c r="V24" s="55" t="e">
        <f>IF('C6'!K24&gt;'C6'!Z24,2,0)</f>
        <v>#DIV/0!</v>
      </c>
      <c r="W24" s="14" t="str">
        <f>IF(ISERROR(SUM('C7'!Z24)),"",SUM('C7'!Z24))</f>
        <v/>
      </c>
      <c r="X24" s="15" t="s">
        <v>30</v>
      </c>
      <c r="Y24" s="55" t="e">
        <f>IF('C7'!K24&gt;'C7'!Z24,2,0)</f>
        <v>#DIV/0!</v>
      </c>
      <c r="Z24" s="14" t="str">
        <f>IF(ISERROR(SUM('C8'!Z24)),"",SUM('C8'!Z24))</f>
        <v/>
      </c>
      <c r="AA24" s="15" t="s">
        <v>30</v>
      </c>
      <c r="AB24" s="55" t="e">
        <f>IF('C8'!K24&gt;'C8'!Z24,2,0)</f>
        <v>#DIV/0!</v>
      </c>
      <c r="AC24" s="14" t="str">
        <f>IF(ISERROR(SUM('C9'!Z24)),"",SUM('C9'!Z24))</f>
        <v/>
      </c>
      <c r="AD24" s="15" t="s">
        <v>30</v>
      </c>
      <c r="AE24" s="56" t="e">
        <f>IF('C9'!K24&gt;'C9'!Z24,2,0)</f>
        <v>#DIV/0!</v>
      </c>
      <c r="AF24" s="14" t="str">
        <f>IF(ISERROR(SUM('C10'!Z24)),"",SUM('C10'!Z24))</f>
        <v/>
      </c>
      <c r="AG24" s="15" t="s">
        <v>30</v>
      </c>
      <c r="AH24" s="55" t="e">
        <f>IF('C10'!K24&gt;'C10'!Z24,2,0)</f>
        <v>#DIV/0!</v>
      </c>
      <c r="AI24" s="14" t="str">
        <f>IF(ISERROR(SUM('C11'!Z24)),"",SUM('C11'!Z24))</f>
        <v/>
      </c>
      <c r="AJ24" s="15" t="s">
        <v>30</v>
      </c>
      <c r="AK24" s="55" t="e">
        <f>IF('C11'!K24&gt;'C11'!Z24,2,0)</f>
        <v>#DIV/0!</v>
      </c>
      <c r="AL24" s="14" t="str">
        <f>IF(ISERROR(SUM('C12'!Z24)),"",SUM('C12'!Z24))</f>
        <v/>
      </c>
      <c r="AM24" s="15" t="s">
        <v>30</v>
      </c>
      <c r="AN24" s="55" t="e">
        <f>IF('C12'!K24&gt;'C12'!Z24,2,0)</f>
        <v>#DIV/0!</v>
      </c>
      <c r="AO24" s="14" t="str">
        <f>IF(ISERROR(SUM('C13'!Z24)),"",SUM('C13'!Z24))</f>
        <v/>
      </c>
      <c r="AP24" s="15" t="s">
        <v>30</v>
      </c>
      <c r="AQ24" s="55" t="e">
        <f>IF('C13'!K24&gt;'C13'!Z24,2,0)</f>
        <v>#DIV/0!</v>
      </c>
      <c r="AR24" s="14" t="str">
        <f>IF(ISERROR(SUM('C14'!Z24)),"",SUM('C14'!Z24))</f>
        <v/>
      </c>
      <c r="AS24" s="15" t="s">
        <v>30</v>
      </c>
      <c r="AT24" s="55" t="e">
        <f>IF('C14'!K24&gt;'C14'!Z24,2,0)</f>
        <v>#DIV/0!</v>
      </c>
      <c r="AU24" s="14" t="str">
        <f>IF(ISERROR(SUM('C15'!Z24)),"",SUM('C15'!Z24))</f>
        <v/>
      </c>
      <c r="AV24" s="15" t="s">
        <v>30</v>
      </c>
      <c r="AW24" s="55" t="e">
        <f>IF('C15'!K24&gt;'C15'!Z24,2,0)</f>
        <v>#DIV/0!</v>
      </c>
      <c r="AX24" s="160"/>
      <c r="AY24" s="18"/>
      <c r="AZ24" s="16">
        <f>IF(E24&lt;50,MATIÈRES!N$6,0)+IF(H24&lt;50,MATIÈRES!N$7,0)+IF(K24&lt;50,MATIÈRES!N$8,0)+IF(N24&lt;50,MATIÈRES!N$9,0)+IF(Q24&lt;50,MATIÈRES!N$10,0)+IF(T24&lt;50,MATIÈRES!N$11,0)+IF(W24&lt;50,MATIÈRES!N$12,0)+IF(Z24&lt;50,MATIÈRES!N$13,0)+IF(AC24&lt;50,MATIÈRES!N$14,0)+IF(AF24&lt;50,MATIÈRES!N$15,0)+IF(AI24&lt;50,MATIÈRES!N$16,0)+IF(AL24&lt;50,MATIÈRES!N$17,0)+IF(AO24&lt;50,MATIÈRES!N$18,0)+IF(AR24&lt;50,MATIÈRES!N$19,0)+IF(AU24&lt;50,MATIÈRES!N$20,0)</f>
        <v>0</v>
      </c>
      <c r="BA24" s="8" t="s">
        <v>32</v>
      </c>
      <c r="BB24" s="8"/>
      <c r="BC24" s="3">
        <f>IF(SNoël!AL24&gt;AZ24,2,0)</f>
        <v>0</v>
      </c>
      <c r="BD24" s="104"/>
      <c r="BE24" s="104"/>
      <c r="BF24" s="104"/>
      <c r="BG24" s="104"/>
      <c r="BH24" s="104">
        <f>IF(SJuin!E24&lt;50,1,0)+IF(SJuin!H24&lt;50,1,0)+IF(SJuin!K24&lt;50,1,0)+IF(SJuin!N24&lt;50,1,0)+IF(SJuin!Q24&lt;50,1,0)+IF(SJuin!T24&lt;50,1,0)+IF(SJuin!W24&lt;50,1,0)+IF(SJuin!Z24&lt;50,1,0)+IF(SJuin!AC24&lt;50,1,0)</f>
        <v>0</v>
      </c>
      <c r="BI24" s="104"/>
      <c r="BJ24" s="104"/>
      <c r="BK24" s="104"/>
      <c r="BL24" s="104"/>
      <c r="BM24" s="104"/>
      <c r="BN24" s="104"/>
      <c r="BO24" s="104"/>
      <c r="BP24" s="104"/>
      <c r="BQ24" s="104"/>
      <c r="BR24" s="104"/>
      <c r="BS24" s="104"/>
      <c r="BT24" s="104"/>
      <c r="BU24" s="104"/>
      <c r="BV24" s="104"/>
      <c r="BW24" s="104"/>
      <c r="BX24" s="104"/>
      <c r="BY24" s="104"/>
      <c r="BZ24" s="104"/>
      <c r="CA24" s="104"/>
      <c r="CB24" s="104"/>
      <c r="CC24" s="104"/>
    </row>
    <row r="25" spans="1:81">
      <c r="A25" s="104"/>
      <c r="B25" s="57">
        <v>21</v>
      </c>
      <c r="C25" s="10">
        <f>Élèves!C24</f>
        <v>0</v>
      </c>
      <c r="D25" s="179">
        <f>Élèves!D24</f>
        <v>0</v>
      </c>
      <c r="E25" s="14" t="str">
        <f>IF(ISERROR(SUM('C1'!Z25)),"",SUM('C1'!Z25))</f>
        <v/>
      </c>
      <c r="F25" s="15" t="s">
        <v>30</v>
      </c>
      <c r="G25" s="55" t="e">
        <f>IF('C1'!K25&gt;'C1'!Z25,2,0)</f>
        <v>#DIV/0!</v>
      </c>
      <c r="H25" s="14" t="str">
        <f>IF(ISERROR(SUM('C2'!Z25)),"",SUM('C2'!Z25))</f>
        <v/>
      </c>
      <c r="I25" s="15" t="s">
        <v>30</v>
      </c>
      <c r="J25" s="55" t="e">
        <f>IF('C2'!K25&gt;'C2'!Z25,2,0)</f>
        <v>#DIV/0!</v>
      </c>
      <c r="K25" s="14" t="str">
        <f>IF(ISERROR(SUM('C3'!Z25)),"",SUM('C3'!Z25))</f>
        <v/>
      </c>
      <c r="L25" s="15" t="s">
        <v>30</v>
      </c>
      <c r="M25" s="55" t="e">
        <f>IF('C3'!K25&gt;'C3'!Z25,2,0)</f>
        <v>#DIV/0!</v>
      </c>
      <c r="N25" s="14" t="str">
        <f>IF(ISERROR(SUM('C4'!Z25)),"",SUM('C4'!Z25))</f>
        <v/>
      </c>
      <c r="O25" s="15" t="s">
        <v>30</v>
      </c>
      <c r="P25" s="55" t="e">
        <f>IF('C4'!K25&gt;'C4'!Z25,2,0)</f>
        <v>#DIV/0!</v>
      </c>
      <c r="Q25" s="14" t="str">
        <f>IF(ISERROR(SUM('C5'!Z25)),"",SUM('C5'!Z25))</f>
        <v/>
      </c>
      <c r="R25" s="15" t="s">
        <v>30</v>
      </c>
      <c r="S25" s="55" t="e">
        <f>IF('C5'!K25&gt;'C5'!Z25,2,0)</f>
        <v>#DIV/0!</v>
      </c>
      <c r="T25" s="14" t="str">
        <f>IF(ISERROR(SUM('C6'!Z25)),"",SUM('C6'!Z25))</f>
        <v/>
      </c>
      <c r="U25" s="15" t="s">
        <v>30</v>
      </c>
      <c r="V25" s="55" t="e">
        <f>IF('C6'!K25&gt;'C6'!Z25,2,0)</f>
        <v>#DIV/0!</v>
      </c>
      <c r="W25" s="14" t="str">
        <f>IF(ISERROR(SUM('C7'!Z25)),"",SUM('C7'!Z25))</f>
        <v/>
      </c>
      <c r="X25" s="15" t="s">
        <v>30</v>
      </c>
      <c r="Y25" s="55" t="e">
        <f>IF('C7'!K25&gt;'C7'!Z25,2,0)</f>
        <v>#DIV/0!</v>
      </c>
      <c r="Z25" s="14" t="str">
        <f>IF(ISERROR(SUM('C8'!Z25)),"",SUM('C8'!Z25))</f>
        <v/>
      </c>
      <c r="AA25" s="15" t="s">
        <v>30</v>
      </c>
      <c r="AB25" s="55" t="e">
        <f>IF('C8'!K25&gt;'C8'!Z25,2,0)</f>
        <v>#DIV/0!</v>
      </c>
      <c r="AC25" s="14" t="str">
        <f>IF(ISERROR(SUM('C9'!Z25)),"",SUM('C9'!Z25))</f>
        <v/>
      </c>
      <c r="AD25" s="15" t="s">
        <v>30</v>
      </c>
      <c r="AE25" s="56" t="e">
        <f>IF('C9'!K25&gt;'C9'!Z25,2,0)</f>
        <v>#DIV/0!</v>
      </c>
      <c r="AF25" s="14" t="str">
        <f>IF(ISERROR(SUM('C10'!Z25)),"",SUM('C10'!Z25))</f>
        <v/>
      </c>
      <c r="AG25" s="15" t="s">
        <v>30</v>
      </c>
      <c r="AH25" s="55" t="e">
        <f>IF('C10'!K25&gt;'C10'!Z25,2,0)</f>
        <v>#DIV/0!</v>
      </c>
      <c r="AI25" s="14" t="str">
        <f>IF(ISERROR(SUM('C11'!Z25)),"",SUM('C11'!Z25))</f>
        <v/>
      </c>
      <c r="AJ25" s="15" t="s">
        <v>30</v>
      </c>
      <c r="AK25" s="55" t="e">
        <f>IF('C11'!K25&gt;'C11'!Z25,2,0)</f>
        <v>#DIV/0!</v>
      </c>
      <c r="AL25" s="14" t="str">
        <f>IF(ISERROR(SUM('C12'!Z25)),"",SUM('C12'!Z25))</f>
        <v/>
      </c>
      <c r="AM25" s="15" t="s">
        <v>30</v>
      </c>
      <c r="AN25" s="55" t="e">
        <f>IF('C12'!K25&gt;'C12'!Z25,2,0)</f>
        <v>#DIV/0!</v>
      </c>
      <c r="AO25" s="14" t="str">
        <f>IF(ISERROR(SUM('C13'!Z25)),"",SUM('C13'!Z25))</f>
        <v/>
      </c>
      <c r="AP25" s="15" t="s">
        <v>30</v>
      </c>
      <c r="AQ25" s="55" t="e">
        <f>IF('C13'!K25&gt;'C13'!Z25,2,0)</f>
        <v>#DIV/0!</v>
      </c>
      <c r="AR25" s="14" t="str">
        <f>IF(ISERROR(SUM('C14'!Z25)),"",SUM('C14'!Z25))</f>
        <v/>
      </c>
      <c r="AS25" s="15" t="s">
        <v>30</v>
      </c>
      <c r="AT25" s="55" t="e">
        <f>IF('C14'!K25&gt;'C14'!Z25,2,0)</f>
        <v>#DIV/0!</v>
      </c>
      <c r="AU25" s="14" t="str">
        <f>IF(ISERROR(SUM('C15'!Z25)),"",SUM('C15'!Z25))</f>
        <v/>
      </c>
      <c r="AV25" s="15" t="s">
        <v>30</v>
      </c>
      <c r="AW25" s="55" t="e">
        <f>IF('C15'!K25&gt;'C15'!Z25,2,0)</f>
        <v>#DIV/0!</v>
      </c>
      <c r="AX25" s="160"/>
      <c r="AY25" s="18"/>
      <c r="AZ25" s="16">
        <f>IF(E25&lt;50,MATIÈRES!N$6,0)+IF(H25&lt;50,MATIÈRES!N$7,0)+IF(K25&lt;50,MATIÈRES!N$8,0)+IF(N25&lt;50,MATIÈRES!N$9,0)+IF(Q25&lt;50,MATIÈRES!N$10,0)+IF(T25&lt;50,MATIÈRES!N$11,0)+IF(W25&lt;50,MATIÈRES!N$12,0)+IF(Z25&lt;50,MATIÈRES!N$13,0)+IF(AC25&lt;50,MATIÈRES!N$14,0)+IF(AF25&lt;50,MATIÈRES!N$15,0)+IF(AI25&lt;50,MATIÈRES!N$16,0)+IF(AL25&lt;50,MATIÈRES!N$17,0)+IF(AO25&lt;50,MATIÈRES!N$18,0)+IF(AR25&lt;50,MATIÈRES!N$19,0)+IF(AU25&lt;50,MATIÈRES!N$20,0)</f>
        <v>0</v>
      </c>
      <c r="BA25" s="8" t="s">
        <v>32</v>
      </c>
      <c r="BB25" s="8"/>
      <c r="BC25" s="3">
        <f>IF(SNoël!AL25&gt;AZ25,2,0)</f>
        <v>0</v>
      </c>
      <c r="BD25" s="104"/>
      <c r="BE25" s="104"/>
      <c r="BF25" s="104"/>
      <c r="BG25" s="104"/>
      <c r="BH25" s="104">
        <f>IF(SJuin!E25&lt;50,1,0)+IF(SJuin!H25&lt;50,1,0)+IF(SJuin!K25&lt;50,1,0)+IF(SJuin!N25&lt;50,1,0)+IF(SJuin!Q25&lt;50,1,0)+IF(SJuin!T25&lt;50,1,0)+IF(SJuin!W25&lt;50,1,0)+IF(SJuin!Z25&lt;50,1,0)+IF(SJuin!AC25&lt;50,1,0)</f>
        <v>0</v>
      </c>
      <c r="BI25" s="104"/>
      <c r="BJ25" s="104"/>
      <c r="BK25" s="104"/>
      <c r="BL25" s="104"/>
      <c r="BM25" s="104"/>
      <c r="BN25" s="104"/>
      <c r="BO25" s="104"/>
      <c r="BP25" s="104"/>
      <c r="BQ25" s="104"/>
      <c r="BR25" s="104"/>
      <c r="BS25" s="104"/>
      <c r="BT25" s="104"/>
      <c r="BU25" s="104"/>
      <c r="BV25" s="104"/>
      <c r="BW25" s="104"/>
      <c r="BX25" s="104"/>
      <c r="BY25" s="104"/>
      <c r="BZ25" s="104"/>
      <c r="CA25" s="104"/>
      <c r="CB25" s="104"/>
      <c r="CC25" s="104"/>
    </row>
    <row r="26" spans="1:81">
      <c r="A26" s="104"/>
      <c r="B26" s="57">
        <v>22</v>
      </c>
      <c r="C26" s="10">
        <f>Élèves!C25</f>
        <v>0</v>
      </c>
      <c r="D26" s="179">
        <f>Élèves!D25</f>
        <v>0</v>
      </c>
      <c r="E26" s="14" t="str">
        <f>IF(ISERROR(SUM('C1'!Z26)),"",SUM('C1'!Z26))</f>
        <v/>
      </c>
      <c r="F26" s="15" t="s">
        <v>30</v>
      </c>
      <c r="G26" s="55" t="e">
        <f>IF('C1'!K26&gt;'C1'!Z26,2,0)</f>
        <v>#DIV/0!</v>
      </c>
      <c r="H26" s="14" t="str">
        <f>IF(ISERROR(SUM('C2'!Z26)),"",SUM('C2'!Z26))</f>
        <v/>
      </c>
      <c r="I26" s="15" t="s">
        <v>30</v>
      </c>
      <c r="J26" s="55" t="e">
        <f>IF('C2'!K26&gt;'C2'!Z26,2,0)</f>
        <v>#DIV/0!</v>
      </c>
      <c r="K26" s="14" t="str">
        <f>IF(ISERROR(SUM('C3'!Z26)),"",SUM('C3'!Z26))</f>
        <v/>
      </c>
      <c r="L26" s="15" t="s">
        <v>30</v>
      </c>
      <c r="M26" s="55" t="e">
        <f>IF('C3'!K26&gt;'C3'!Z26,2,0)</f>
        <v>#DIV/0!</v>
      </c>
      <c r="N26" s="14" t="str">
        <f>IF(ISERROR(SUM('C4'!Z26)),"",SUM('C4'!Z26))</f>
        <v/>
      </c>
      <c r="O26" s="15" t="s">
        <v>30</v>
      </c>
      <c r="P26" s="55" t="e">
        <f>IF('C4'!K26&gt;'C4'!Z26,2,0)</f>
        <v>#DIV/0!</v>
      </c>
      <c r="Q26" s="14" t="str">
        <f>IF(ISERROR(SUM('C5'!Z26)),"",SUM('C5'!Z26))</f>
        <v/>
      </c>
      <c r="R26" s="15" t="s">
        <v>30</v>
      </c>
      <c r="S26" s="55" t="e">
        <f>IF('C5'!K26&gt;'C5'!Z26,2,0)</f>
        <v>#DIV/0!</v>
      </c>
      <c r="T26" s="14" t="str">
        <f>IF(ISERROR(SUM('C6'!Z26)),"",SUM('C6'!Z26))</f>
        <v/>
      </c>
      <c r="U26" s="15" t="s">
        <v>30</v>
      </c>
      <c r="V26" s="55" t="e">
        <f>IF('C6'!K26&gt;'C6'!Z26,2,0)</f>
        <v>#DIV/0!</v>
      </c>
      <c r="W26" s="14" t="str">
        <f>IF(ISERROR(SUM('C7'!Z26)),"",SUM('C7'!Z26))</f>
        <v/>
      </c>
      <c r="X26" s="15" t="s">
        <v>30</v>
      </c>
      <c r="Y26" s="55" t="e">
        <f>IF('C7'!K26&gt;'C7'!Z26,2,0)</f>
        <v>#DIV/0!</v>
      </c>
      <c r="Z26" s="14" t="str">
        <f>IF(ISERROR(SUM('C8'!Z26)),"",SUM('C8'!Z26))</f>
        <v/>
      </c>
      <c r="AA26" s="15" t="s">
        <v>30</v>
      </c>
      <c r="AB26" s="55" t="e">
        <f>IF('C8'!K26&gt;'C8'!Z26,2,0)</f>
        <v>#DIV/0!</v>
      </c>
      <c r="AC26" s="14" t="str">
        <f>IF(ISERROR(SUM('C9'!Z26)),"",SUM('C9'!Z26))</f>
        <v/>
      </c>
      <c r="AD26" s="15" t="s">
        <v>30</v>
      </c>
      <c r="AE26" s="56" t="e">
        <f>IF('C9'!K26&gt;'C9'!Z26,2,0)</f>
        <v>#DIV/0!</v>
      </c>
      <c r="AF26" s="14" t="str">
        <f>IF(ISERROR(SUM('C10'!Z26)),"",SUM('C10'!Z26))</f>
        <v/>
      </c>
      <c r="AG26" s="15" t="s">
        <v>30</v>
      </c>
      <c r="AH26" s="55" t="e">
        <f>IF('C10'!K26&gt;'C10'!Z26,2,0)</f>
        <v>#DIV/0!</v>
      </c>
      <c r="AI26" s="14" t="str">
        <f>IF(ISERROR(SUM('C11'!Z26)),"",SUM('C11'!Z26))</f>
        <v/>
      </c>
      <c r="AJ26" s="15" t="s">
        <v>30</v>
      </c>
      <c r="AK26" s="55" t="e">
        <f>IF('C11'!K26&gt;'C11'!Z26,2,0)</f>
        <v>#DIV/0!</v>
      </c>
      <c r="AL26" s="14" t="str">
        <f>IF(ISERROR(SUM('C12'!Z26)),"",SUM('C12'!Z26))</f>
        <v/>
      </c>
      <c r="AM26" s="15" t="s">
        <v>30</v>
      </c>
      <c r="AN26" s="55" t="e">
        <f>IF('C12'!K26&gt;'C12'!Z26,2,0)</f>
        <v>#DIV/0!</v>
      </c>
      <c r="AO26" s="14" t="str">
        <f>IF(ISERROR(SUM('C13'!Z26)),"",SUM('C13'!Z26))</f>
        <v/>
      </c>
      <c r="AP26" s="15" t="s">
        <v>30</v>
      </c>
      <c r="AQ26" s="55" t="e">
        <f>IF('C13'!K26&gt;'C13'!Z26,2,0)</f>
        <v>#DIV/0!</v>
      </c>
      <c r="AR26" s="14" t="str">
        <f>IF(ISERROR(SUM('C14'!Z26)),"",SUM('C14'!Z26))</f>
        <v/>
      </c>
      <c r="AS26" s="15" t="s">
        <v>30</v>
      </c>
      <c r="AT26" s="55" t="e">
        <f>IF('C14'!K26&gt;'C14'!Z26,2,0)</f>
        <v>#DIV/0!</v>
      </c>
      <c r="AU26" s="14" t="str">
        <f>IF(ISERROR(SUM('C15'!Z26)),"",SUM('C15'!Z26))</f>
        <v/>
      </c>
      <c r="AV26" s="15" t="s">
        <v>30</v>
      </c>
      <c r="AW26" s="55" t="e">
        <f>IF('C15'!K26&gt;'C15'!Z26,2,0)</f>
        <v>#DIV/0!</v>
      </c>
      <c r="AX26" s="160"/>
      <c r="AY26" s="18"/>
      <c r="AZ26" s="16">
        <f>IF(E26&lt;50,MATIÈRES!N$6,0)+IF(H26&lt;50,MATIÈRES!N$7,0)+IF(K26&lt;50,MATIÈRES!N$8,0)+IF(N26&lt;50,MATIÈRES!N$9,0)+IF(Q26&lt;50,MATIÈRES!N$10,0)+IF(T26&lt;50,MATIÈRES!N$11,0)+IF(W26&lt;50,MATIÈRES!N$12,0)+IF(Z26&lt;50,MATIÈRES!N$13,0)+IF(AC26&lt;50,MATIÈRES!N$14,0)+IF(AF26&lt;50,MATIÈRES!N$15,0)+IF(AI26&lt;50,MATIÈRES!N$16,0)+IF(AL26&lt;50,MATIÈRES!N$17,0)+IF(AO26&lt;50,MATIÈRES!N$18,0)+IF(AR26&lt;50,MATIÈRES!N$19,0)+IF(AU26&lt;50,MATIÈRES!N$20,0)</f>
        <v>0</v>
      </c>
      <c r="BA26" s="8" t="s">
        <v>32</v>
      </c>
      <c r="BB26" s="8"/>
      <c r="BC26" s="3">
        <f>IF(SNoël!AL26&gt;AZ26,2,0)</f>
        <v>0</v>
      </c>
      <c r="BD26" s="104"/>
      <c r="BE26" s="104"/>
      <c r="BF26" s="104"/>
      <c r="BG26" s="104"/>
      <c r="BH26" s="104">
        <f>IF(SJuin!E26&lt;50,1,0)+IF(SJuin!H26&lt;50,1,0)+IF(SJuin!K26&lt;50,1,0)+IF(SJuin!N26&lt;50,1,0)+IF(SJuin!Q26&lt;50,1,0)+IF(SJuin!T26&lt;50,1,0)+IF(SJuin!W26&lt;50,1,0)+IF(SJuin!Z26&lt;50,1,0)+IF(SJuin!AC26&lt;50,1,0)</f>
        <v>0</v>
      </c>
      <c r="BI26" s="104"/>
      <c r="BJ26" s="104"/>
      <c r="BK26" s="104"/>
      <c r="BL26" s="104"/>
      <c r="BM26" s="104"/>
      <c r="BN26" s="104"/>
      <c r="BO26" s="104"/>
      <c r="BP26" s="104"/>
      <c r="BQ26" s="104"/>
      <c r="BR26" s="104"/>
      <c r="BS26" s="104"/>
      <c r="BT26" s="104"/>
      <c r="BU26" s="104"/>
      <c r="BV26" s="104"/>
      <c r="BW26" s="104"/>
      <c r="BX26" s="104"/>
      <c r="BY26" s="104"/>
      <c r="BZ26" s="104"/>
      <c r="CA26" s="104"/>
      <c r="CB26" s="104"/>
      <c r="CC26" s="104"/>
    </row>
    <row r="27" spans="1:81">
      <c r="A27" s="104"/>
      <c r="B27" s="57">
        <v>23</v>
      </c>
      <c r="C27" s="10">
        <f>Élèves!C26</f>
        <v>0</v>
      </c>
      <c r="D27" s="179">
        <f>Élèves!D26</f>
        <v>0</v>
      </c>
      <c r="E27" s="14" t="str">
        <f>IF(ISERROR(SUM('C1'!Z27)),"",SUM('C1'!Z27))</f>
        <v/>
      </c>
      <c r="F27" s="15" t="s">
        <v>30</v>
      </c>
      <c r="G27" s="55" t="e">
        <f>IF('C1'!K27&gt;'C1'!Z27,2,0)</f>
        <v>#DIV/0!</v>
      </c>
      <c r="H27" s="14" t="str">
        <f>IF(ISERROR(SUM('C2'!Z27)),"",SUM('C2'!Z27))</f>
        <v/>
      </c>
      <c r="I27" s="15" t="s">
        <v>30</v>
      </c>
      <c r="J27" s="55" t="e">
        <f>IF('C2'!K27&gt;'C2'!Z27,2,0)</f>
        <v>#DIV/0!</v>
      </c>
      <c r="K27" s="14" t="str">
        <f>IF(ISERROR(SUM('C3'!Z27)),"",SUM('C3'!Z27))</f>
        <v/>
      </c>
      <c r="L27" s="15" t="s">
        <v>30</v>
      </c>
      <c r="M27" s="55" t="e">
        <f>IF('C3'!K27&gt;'C3'!Z27,2,0)</f>
        <v>#DIV/0!</v>
      </c>
      <c r="N27" s="14" t="str">
        <f>IF(ISERROR(SUM('C4'!Z27)),"",SUM('C4'!Z27))</f>
        <v/>
      </c>
      <c r="O27" s="15" t="s">
        <v>30</v>
      </c>
      <c r="P27" s="55" t="e">
        <f>IF('C4'!K27&gt;'C4'!Z27,2,0)</f>
        <v>#DIV/0!</v>
      </c>
      <c r="Q27" s="14" t="str">
        <f>IF(ISERROR(SUM('C5'!Z27)),"",SUM('C5'!Z27))</f>
        <v/>
      </c>
      <c r="R27" s="15" t="s">
        <v>30</v>
      </c>
      <c r="S27" s="55" t="e">
        <f>IF('C5'!K27&gt;'C5'!Z27,2,0)</f>
        <v>#DIV/0!</v>
      </c>
      <c r="T27" s="14" t="str">
        <f>IF(ISERROR(SUM('C6'!Z27)),"",SUM('C6'!Z27))</f>
        <v/>
      </c>
      <c r="U27" s="15" t="s">
        <v>30</v>
      </c>
      <c r="V27" s="55" t="e">
        <f>IF('C6'!K27&gt;'C6'!Z27,2,0)</f>
        <v>#DIV/0!</v>
      </c>
      <c r="W27" s="14" t="str">
        <f>IF(ISERROR(SUM('C7'!Z27)),"",SUM('C7'!Z27))</f>
        <v/>
      </c>
      <c r="X27" s="15" t="s">
        <v>30</v>
      </c>
      <c r="Y27" s="55" t="e">
        <f>IF('C7'!K27&gt;'C7'!Z27,2,0)</f>
        <v>#DIV/0!</v>
      </c>
      <c r="Z27" s="14" t="str">
        <f>IF(ISERROR(SUM('C8'!Z27)),"",SUM('C8'!Z27))</f>
        <v/>
      </c>
      <c r="AA27" s="15" t="s">
        <v>30</v>
      </c>
      <c r="AB27" s="55" t="e">
        <f>IF('C8'!K27&gt;'C8'!Z27,2,0)</f>
        <v>#DIV/0!</v>
      </c>
      <c r="AC27" s="14" t="str">
        <f>IF(ISERROR(SUM('C9'!Z27)),"",SUM('C9'!Z27))</f>
        <v/>
      </c>
      <c r="AD27" s="15" t="s">
        <v>30</v>
      </c>
      <c r="AE27" s="56" t="e">
        <f>IF('C9'!K27&gt;'C9'!Z27,2,0)</f>
        <v>#DIV/0!</v>
      </c>
      <c r="AF27" s="14" t="str">
        <f>IF(ISERROR(SUM('C10'!Z27)),"",SUM('C10'!Z27))</f>
        <v/>
      </c>
      <c r="AG27" s="15" t="s">
        <v>30</v>
      </c>
      <c r="AH27" s="55" t="e">
        <f>IF('C10'!K27&gt;'C10'!Z27,2,0)</f>
        <v>#DIV/0!</v>
      </c>
      <c r="AI27" s="14" t="str">
        <f>IF(ISERROR(SUM('C11'!Z27)),"",SUM('C11'!Z27))</f>
        <v/>
      </c>
      <c r="AJ27" s="15" t="s">
        <v>30</v>
      </c>
      <c r="AK27" s="55" t="e">
        <f>IF('C11'!K27&gt;'C11'!Z27,2,0)</f>
        <v>#DIV/0!</v>
      </c>
      <c r="AL27" s="14" t="str">
        <f>IF(ISERROR(SUM('C12'!Z27)),"",SUM('C12'!Z27))</f>
        <v/>
      </c>
      <c r="AM27" s="15" t="s">
        <v>30</v>
      </c>
      <c r="AN27" s="55" t="e">
        <f>IF('C12'!K27&gt;'C12'!Z27,2,0)</f>
        <v>#DIV/0!</v>
      </c>
      <c r="AO27" s="14" t="str">
        <f>IF(ISERROR(SUM('C13'!Z27)),"",SUM('C13'!Z27))</f>
        <v/>
      </c>
      <c r="AP27" s="15" t="s">
        <v>30</v>
      </c>
      <c r="AQ27" s="55" t="e">
        <f>IF('C13'!K27&gt;'C13'!Z27,2,0)</f>
        <v>#DIV/0!</v>
      </c>
      <c r="AR27" s="14" t="str">
        <f>IF(ISERROR(SUM('C14'!Z27)),"",SUM('C14'!Z27))</f>
        <v/>
      </c>
      <c r="AS27" s="15" t="s">
        <v>30</v>
      </c>
      <c r="AT27" s="55" t="e">
        <f>IF('C14'!K27&gt;'C14'!Z27,2,0)</f>
        <v>#DIV/0!</v>
      </c>
      <c r="AU27" s="14" t="str">
        <f>IF(ISERROR(SUM('C15'!Z27)),"",SUM('C15'!Z27))</f>
        <v/>
      </c>
      <c r="AV27" s="15" t="s">
        <v>30</v>
      </c>
      <c r="AW27" s="55" t="e">
        <f>IF('C15'!K27&gt;'C15'!Z27,2,0)</f>
        <v>#DIV/0!</v>
      </c>
      <c r="AX27" s="160"/>
      <c r="AY27" s="18"/>
      <c r="AZ27" s="16">
        <f>IF(E27&lt;50,MATIÈRES!N$6,0)+IF(H27&lt;50,MATIÈRES!N$7,0)+IF(K27&lt;50,MATIÈRES!N$8,0)+IF(N27&lt;50,MATIÈRES!N$9,0)+IF(Q27&lt;50,MATIÈRES!N$10,0)+IF(T27&lt;50,MATIÈRES!N$11,0)+IF(W27&lt;50,MATIÈRES!N$12,0)+IF(Z27&lt;50,MATIÈRES!N$13,0)+IF(AC27&lt;50,MATIÈRES!N$14,0)+IF(AF27&lt;50,MATIÈRES!N$15,0)+IF(AI27&lt;50,MATIÈRES!N$16,0)+IF(AL27&lt;50,MATIÈRES!N$17,0)+IF(AO27&lt;50,MATIÈRES!N$18,0)+IF(AR27&lt;50,MATIÈRES!N$19,0)+IF(AU27&lt;50,MATIÈRES!N$20,0)</f>
        <v>0</v>
      </c>
      <c r="BA27" s="8" t="s">
        <v>32</v>
      </c>
      <c r="BB27" s="8"/>
      <c r="BC27" s="3">
        <f>IF(SNoël!AL27&gt;AZ27,2,0)</f>
        <v>0</v>
      </c>
      <c r="BD27" s="104"/>
      <c r="BE27" s="104"/>
      <c r="BF27" s="104"/>
      <c r="BG27" s="104"/>
      <c r="BH27" s="104">
        <f>IF(SJuin!E27&lt;50,1,0)+IF(SJuin!H27&lt;50,1,0)+IF(SJuin!K27&lt;50,1,0)+IF(SJuin!N27&lt;50,1,0)+IF(SJuin!Q27&lt;50,1,0)+IF(SJuin!T27&lt;50,1,0)+IF(SJuin!W27&lt;50,1,0)+IF(SJuin!Z27&lt;50,1,0)+IF(SJuin!AC27&lt;50,1,0)</f>
        <v>0</v>
      </c>
      <c r="BI27" s="104"/>
      <c r="BJ27" s="104"/>
      <c r="BK27" s="104"/>
      <c r="BL27" s="104"/>
      <c r="BM27" s="104"/>
      <c r="BN27" s="104"/>
      <c r="BO27" s="104"/>
      <c r="BP27" s="104"/>
      <c r="BQ27" s="104"/>
      <c r="BR27" s="104"/>
      <c r="BS27" s="104"/>
      <c r="BT27" s="104"/>
      <c r="BU27" s="104"/>
      <c r="BV27" s="104"/>
      <c r="BW27" s="104"/>
      <c r="BX27" s="104"/>
      <c r="BY27" s="104"/>
      <c r="BZ27" s="104"/>
      <c r="CA27" s="104"/>
      <c r="CB27" s="104"/>
      <c r="CC27" s="104"/>
    </row>
    <row r="28" spans="1:81">
      <c r="A28" s="104"/>
      <c r="B28" s="57">
        <v>24</v>
      </c>
      <c r="C28" s="10">
        <f>Élèves!C27</f>
        <v>0</v>
      </c>
      <c r="D28" s="179">
        <f>Élèves!D27</f>
        <v>0</v>
      </c>
      <c r="E28" s="14" t="str">
        <f>IF(ISERROR(SUM('C1'!Z28)),"",SUM('C1'!Z28))</f>
        <v/>
      </c>
      <c r="F28" s="15" t="s">
        <v>30</v>
      </c>
      <c r="G28" s="55" t="e">
        <f>IF('C1'!K28&gt;'C1'!Z28,2,0)</f>
        <v>#DIV/0!</v>
      </c>
      <c r="H28" s="14" t="str">
        <f>IF(ISERROR(SUM('C2'!Z28)),"",SUM('C2'!Z28))</f>
        <v/>
      </c>
      <c r="I28" s="15" t="s">
        <v>30</v>
      </c>
      <c r="J28" s="55" t="e">
        <f>IF('C2'!K28&gt;'C2'!Z28,2,0)</f>
        <v>#DIV/0!</v>
      </c>
      <c r="K28" s="14" t="str">
        <f>IF(ISERROR(SUM('C3'!Z28)),"",SUM('C3'!Z28))</f>
        <v/>
      </c>
      <c r="L28" s="15" t="s">
        <v>30</v>
      </c>
      <c r="M28" s="55" t="e">
        <f>IF('C3'!K28&gt;'C3'!Z28,2,0)</f>
        <v>#DIV/0!</v>
      </c>
      <c r="N28" s="14" t="str">
        <f>IF(ISERROR(SUM('C4'!Z28)),"",SUM('C4'!Z28))</f>
        <v/>
      </c>
      <c r="O28" s="15" t="s">
        <v>30</v>
      </c>
      <c r="P28" s="55" t="e">
        <f>IF('C4'!K28&gt;'C4'!Z28,2,0)</f>
        <v>#DIV/0!</v>
      </c>
      <c r="Q28" s="14" t="str">
        <f>IF(ISERROR(SUM('C5'!Z28)),"",SUM('C5'!Z28))</f>
        <v/>
      </c>
      <c r="R28" s="15" t="s">
        <v>30</v>
      </c>
      <c r="S28" s="55" t="e">
        <f>IF('C5'!K28&gt;'C5'!Z28,2,0)</f>
        <v>#DIV/0!</v>
      </c>
      <c r="T28" s="14" t="str">
        <f>IF(ISERROR(SUM('C6'!Z28)),"",SUM('C6'!Z28))</f>
        <v/>
      </c>
      <c r="U28" s="15" t="s">
        <v>30</v>
      </c>
      <c r="V28" s="55" t="e">
        <f>IF('C6'!K28&gt;'C6'!Z28,2,0)</f>
        <v>#DIV/0!</v>
      </c>
      <c r="W28" s="14" t="str">
        <f>IF(ISERROR(SUM('C7'!Z28)),"",SUM('C7'!Z28))</f>
        <v/>
      </c>
      <c r="X28" s="15" t="s">
        <v>30</v>
      </c>
      <c r="Y28" s="55" t="e">
        <f>IF('C7'!K28&gt;'C7'!Z28,2,0)</f>
        <v>#DIV/0!</v>
      </c>
      <c r="Z28" s="14" t="str">
        <f>IF(ISERROR(SUM('C8'!Z28)),"",SUM('C8'!Z28))</f>
        <v/>
      </c>
      <c r="AA28" s="15" t="s">
        <v>30</v>
      </c>
      <c r="AB28" s="55" t="e">
        <f>IF('C8'!K28&gt;'C8'!Z28,2,0)</f>
        <v>#DIV/0!</v>
      </c>
      <c r="AC28" s="14" t="str">
        <f>IF(ISERROR(SUM('C9'!Z28)),"",SUM('C9'!Z28))</f>
        <v/>
      </c>
      <c r="AD28" s="15" t="s">
        <v>30</v>
      </c>
      <c r="AE28" s="56" t="e">
        <f>IF('C9'!K28&gt;'C9'!Z28,2,0)</f>
        <v>#DIV/0!</v>
      </c>
      <c r="AF28" s="14" t="str">
        <f>IF(ISERROR(SUM('C10'!Z28)),"",SUM('C10'!Z28))</f>
        <v/>
      </c>
      <c r="AG28" s="15" t="s">
        <v>30</v>
      </c>
      <c r="AH28" s="55" t="e">
        <f>IF('C10'!K28&gt;'C10'!Z28,2,0)</f>
        <v>#DIV/0!</v>
      </c>
      <c r="AI28" s="14" t="str">
        <f>IF(ISERROR(SUM('C11'!Z28)),"",SUM('C11'!Z28))</f>
        <v/>
      </c>
      <c r="AJ28" s="15" t="s">
        <v>30</v>
      </c>
      <c r="AK28" s="55" t="e">
        <f>IF('C11'!K28&gt;'C11'!Z28,2,0)</f>
        <v>#DIV/0!</v>
      </c>
      <c r="AL28" s="14" t="str">
        <f>IF(ISERROR(SUM('C12'!Z28)),"",SUM('C12'!Z28))</f>
        <v/>
      </c>
      <c r="AM28" s="15" t="s">
        <v>30</v>
      </c>
      <c r="AN28" s="55" t="e">
        <f>IF('C12'!K28&gt;'C12'!Z28,2,0)</f>
        <v>#DIV/0!</v>
      </c>
      <c r="AO28" s="14" t="str">
        <f>IF(ISERROR(SUM('C13'!Z28)),"",SUM('C13'!Z28))</f>
        <v/>
      </c>
      <c r="AP28" s="15" t="s">
        <v>30</v>
      </c>
      <c r="AQ28" s="55" t="e">
        <f>IF('C13'!K28&gt;'C13'!Z28,2,0)</f>
        <v>#DIV/0!</v>
      </c>
      <c r="AR28" s="14" t="str">
        <f>IF(ISERROR(SUM('C14'!Z28)),"",SUM('C14'!Z28))</f>
        <v/>
      </c>
      <c r="AS28" s="15" t="s">
        <v>30</v>
      </c>
      <c r="AT28" s="55" t="e">
        <f>IF('C14'!K28&gt;'C14'!Z28,2,0)</f>
        <v>#DIV/0!</v>
      </c>
      <c r="AU28" s="14" t="str">
        <f>IF(ISERROR(SUM('C15'!Z28)),"",SUM('C15'!Z28))</f>
        <v/>
      </c>
      <c r="AV28" s="15" t="s">
        <v>30</v>
      </c>
      <c r="AW28" s="55" t="e">
        <f>IF('C15'!K28&gt;'C15'!Z28,2,0)</f>
        <v>#DIV/0!</v>
      </c>
      <c r="AX28" s="160"/>
      <c r="AY28" s="18"/>
      <c r="AZ28" s="16">
        <f>IF(E28&lt;50,MATIÈRES!N$6,0)+IF(H28&lt;50,MATIÈRES!N$7,0)+IF(K28&lt;50,MATIÈRES!N$8,0)+IF(N28&lt;50,MATIÈRES!N$9,0)+IF(Q28&lt;50,MATIÈRES!N$10,0)+IF(T28&lt;50,MATIÈRES!N$11,0)+IF(W28&lt;50,MATIÈRES!N$12,0)+IF(Z28&lt;50,MATIÈRES!N$13,0)+IF(AC28&lt;50,MATIÈRES!N$14,0)+IF(AF28&lt;50,MATIÈRES!N$15,0)+IF(AI28&lt;50,MATIÈRES!N$16,0)+IF(AL28&lt;50,MATIÈRES!N$17,0)+IF(AO28&lt;50,MATIÈRES!N$18,0)+IF(AR28&lt;50,MATIÈRES!N$19,0)+IF(AU28&lt;50,MATIÈRES!N$20,0)</f>
        <v>0</v>
      </c>
      <c r="BA28" s="8" t="s">
        <v>32</v>
      </c>
      <c r="BB28" s="8"/>
      <c r="BC28" s="3">
        <f>IF(SNoël!AL28&gt;AZ28,2,0)</f>
        <v>0</v>
      </c>
      <c r="BD28" s="104"/>
      <c r="BE28" s="104"/>
      <c r="BF28" s="104"/>
      <c r="BG28" s="104"/>
      <c r="BH28" s="104">
        <f>IF(SJuin!E28&lt;50,1,0)+IF(SJuin!H28&lt;50,1,0)+IF(SJuin!K28&lt;50,1,0)+IF(SJuin!N28&lt;50,1,0)+IF(SJuin!Q28&lt;50,1,0)+IF(SJuin!T28&lt;50,1,0)+IF(SJuin!W28&lt;50,1,0)+IF(SJuin!Z28&lt;50,1,0)+IF(SJuin!AC28&lt;50,1,0)</f>
        <v>0</v>
      </c>
      <c r="BI28" s="104"/>
      <c r="BJ28" s="104"/>
      <c r="BK28" s="104"/>
      <c r="BL28" s="104"/>
      <c r="BM28" s="104"/>
      <c r="BN28" s="104"/>
      <c r="BO28" s="104"/>
      <c r="BP28" s="104"/>
      <c r="BQ28" s="104"/>
      <c r="BR28" s="104"/>
      <c r="BS28" s="104"/>
      <c r="BT28" s="104"/>
      <c r="BU28" s="104"/>
      <c r="BV28" s="104"/>
      <c r="BW28" s="104"/>
      <c r="BX28" s="104"/>
      <c r="BY28" s="104"/>
      <c r="BZ28" s="104"/>
      <c r="CA28" s="104"/>
      <c r="CB28" s="104"/>
      <c r="CC28" s="104"/>
    </row>
    <row r="29" spans="1:81">
      <c r="A29" s="104"/>
      <c r="B29" s="57">
        <v>25</v>
      </c>
      <c r="C29" s="10">
        <f>Élèves!C28</f>
        <v>0</v>
      </c>
      <c r="D29" s="179">
        <f>Élèves!D28</f>
        <v>0</v>
      </c>
      <c r="E29" s="14" t="str">
        <f>IF(ISERROR(SUM('C1'!Z29)),"",SUM('C1'!Z29))</f>
        <v/>
      </c>
      <c r="F29" s="15" t="s">
        <v>30</v>
      </c>
      <c r="G29" s="55" t="e">
        <f>IF('C1'!K29&gt;'C1'!Z29,2,0)</f>
        <v>#DIV/0!</v>
      </c>
      <c r="H29" s="14" t="str">
        <f>IF(ISERROR(SUM('C2'!Z29)),"",SUM('C2'!Z29))</f>
        <v/>
      </c>
      <c r="I29" s="15" t="s">
        <v>30</v>
      </c>
      <c r="J29" s="55" t="e">
        <f>IF('C2'!K29&gt;'C2'!Z29,2,0)</f>
        <v>#DIV/0!</v>
      </c>
      <c r="K29" s="14" t="str">
        <f>IF(ISERROR(SUM('C3'!Z29)),"",SUM('C3'!Z29))</f>
        <v/>
      </c>
      <c r="L29" s="15" t="s">
        <v>30</v>
      </c>
      <c r="M29" s="55" t="e">
        <f>IF('C3'!K29&gt;'C3'!Z29,2,0)</f>
        <v>#DIV/0!</v>
      </c>
      <c r="N29" s="14" t="str">
        <f>IF(ISERROR(SUM('C4'!Z29)),"",SUM('C4'!Z29))</f>
        <v/>
      </c>
      <c r="O29" s="15" t="s">
        <v>30</v>
      </c>
      <c r="P29" s="55" t="e">
        <f>IF('C4'!K29&gt;'C4'!Z29,2,0)</f>
        <v>#DIV/0!</v>
      </c>
      <c r="Q29" s="14" t="str">
        <f>IF(ISERROR(SUM('C5'!Z29)),"",SUM('C5'!Z29))</f>
        <v/>
      </c>
      <c r="R29" s="15" t="s">
        <v>30</v>
      </c>
      <c r="S29" s="55" t="e">
        <f>IF('C5'!K29&gt;'C5'!Z29,2,0)</f>
        <v>#DIV/0!</v>
      </c>
      <c r="T29" s="14" t="str">
        <f>IF(ISERROR(SUM('C6'!Z29)),"",SUM('C6'!Z29))</f>
        <v/>
      </c>
      <c r="U29" s="15" t="s">
        <v>30</v>
      </c>
      <c r="V29" s="55" t="e">
        <f>IF('C6'!K29&gt;'C6'!Z29,2,0)</f>
        <v>#DIV/0!</v>
      </c>
      <c r="W29" s="14" t="str">
        <f>IF(ISERROR(SUM('C7'!Z29)),"",SUM('C7'!Z29))</f>
        <v/>
      </c>
      <c r="X29" s="15" t="s">
        <v>30</v>
      </c>
      <c r="Y29" s="55" t="e">
        <f>IF('C7'!K29&gt;'C7'!Z29,2,0)</f>
        <v>#DIV/0!</v>
      </c>
      <c r="Z29" s="14" t="str">
        <f>IF(ISERROR(SUM('C8'!Z29)),"",SUM('C8'!Z29))</f>
        <v/>
      </c>
      <c r="AA29" s="15" t="s">
        <v>30</v>
      </c>
      <c r="AB29" s="55" t="e">
        <f>IF('C8'!K29&gt;'C8'!Z29,2,0)</f>
        <v>#DIV/0!</v>
      </c>
      <c r="AC29" s="14" t="str">
        <f>IF(ISERROR(SUM('C9'!Z29)),"",SUM('C9'!Z29))</f>
        <v/>
      </c>
      <c r="AD29" s="15" t="s">
        <v>30</v>
      </c>
      <c r="AE29" s="56" t="e">
        <f>IF('C9'!K29&gt;'C9'!Z29,2,0)</f>
        <v>#DIV/0!</v>
      </c>
      <c r="AF29" s="14" t="str">
        <f>IF(ISERROR(SUM('C10'!Z29)),"",SUM('C10'!Z29))</f>
        <v/>
      </c>
      <c r="AG29" s="15" t="s">
        <v>30</v>
      </c>
      <c r="AH29" s="55" t="e">
        <f>IF('C10'!K29&gt;'C10'!Z29,2,0)</f>
        <v>#DIV/0!</v>
      </c>
      <c r="AI29" s="14" t="str">
        <f>IF(ISERROR(SUM('C11'!Z29)),"",SUM('C11'!Z29))</f>
        <v/>
      </c>
      <c r="AJ29" s="15" t="s">
        <v>30</v>
      </c>
      <c r="AK29" s="55" t="e">
        <f>IF('C11'!K29&gt;'C11'!Z29,2,0)</f>
        <v>#DIV/0!</v>
      </c>
      <c r="AL29" s="14" t="str">
        <f>IF(ISERROR(SUM('C12'!Z29)),"",SUM('C12'!Z29))</f>
        <v/>
      </c>
      <c r="AM29" s="15" t="s">
        <v>30</v>
      </c>
      <c r="AN29" s="55" t="e">
        <f>IF('C12'!K29&gt;'C12'!Z29,2,0)</f>
        <v>#DIV/0!</v>
      </c>
      <c r="AO29" s="14" t="str">
        <f>IF(ISERROR(SUM('C13'!Z29)),"",SUM('C13'!Z29))</f>
        <v/>
      </c>
      <c r="AP29" s="15" t="s">
        <v>30</v>
      </c>
      <c r="AQ29" s="55" t="e">
        <f>IF('C13'!K29&gt;'C13'!Z29,2,0)</f>
        <v>#DIV/0!</v>
      </c>
      <c r="AR29" s="14" t="str">
        <f>IF(ISERROR(SUM('C14'!Z29)),"",SUM('C14'!Z29))</f>
        <v/>
      </c>
      <c r="AS29" s="15" t="s">
        <v>30</v>
      </c>
      <c r="AT29" s="55" t="e">
        <f>IF('C14'!K29&gt;'C14'!Z29,2,0)</f>
        <v>#DIV/0!</v>
      </c>
      <c r="AU29" s="14" t="str">
        <f>IF(ISERROR(SUM('C15'!Z29)),"",SUM('C15'!Z29))</f>
        <v/>
      </c>
      <c r="AV29" s="15" t="s">
        <v>30</v>
      </c>
      <c r="AW29" s="55" t="e">
        <f>IF('C15'!K29&gt;'C15'!Z29,2,0)</f>
        <v>#DIV/0!</v>
      </c>
      <c r="AX29" s="160"/>
      <c r="AY29" s="18"/>
      <c r="AZ29" s="16">
        <f>IF(E29&lt;50,MATIÈRES!N$6,0)+IF(H29&lt;50,MATIÈRES!N$7,0)+IF(K29&lt;50,MATIÈRES!N$8,0)+IF(N29&lt;50,MATIÈRES!N$9,0)+IF(Q29&lt;50,MATIÈRES!N$10,0)+IF(T29&lt;50,MATIÈRES!N$11,0)+IF(W29&lt;50,MATIÈRES!N$12,0)+IF(Z29&lt;50,MATIÈRES!N$13,0)+IF(AC29&lt;50,MATIÈRES!N$14,0)+IF(AF29&lt;50,MATIÈRES!N$15,0)+IF(AI29&lt;50,MATIÈRES!N$16,0)+IF(AL29&lt;50,MATIÈRES!N$17,0)+IF(AO29&lt;50,MATIÈRES!N$18,0)+IF(AR29&lt;50,MATIÈRES!N$19,0)+IF(AU29&lt;50,MATIÈRES!N$20,0)</f>
        <v>0</v>
      </c>
      <c r="BA29" s="8" t="s">
        <v>32</v>
      </c>
      <c r="BB29" s="8"/>
      <c r="BC29" s="3">
        <f>IF(SNoël!AL29&gt;AZ29,2,0)</f>
        <v>0</v>
      </c>
      <c r="BD29" s="104"/>
      <c r="BE29" s="104"/>
      <c r="BF29" s="104"/>
      <c r="BG29" s="104"/>
      <c r="BH29" s="104">
        <f>IF(SJuin!E29&lt;50,1,0)+IF(SJuin!H29&lt;50,1,0)+IF(SJuin!K29&lt;50,1,0)+IF(SJuin!N29&lt;50,1,0)+IF(SJuin!Q29&lt;50,1,0)+IF(SJuin!T29&lt;50,1,0)+IF(SJuin!W29&lt;50,1,0)+IF(SJuin!Z29&lt;50,1,0)+IF(SJuin!AC29&lt;50,1,0)</f>
        <v>0</v>
      </c>
      <c r="BI29" s="104"/>
      <c r="BJ29" s="104"/>
      <c r="BK29" s="104"/>
      <c r="BL29" s="104"/>
      <c r="BM29" s="104"/>
      <c r="BN29" s="104"/>
      <c r="BO29" s="104"/>
      <c r="BP29" s="104"/>
      <c r="BQ29" s="104"/>
      <c r="BR29" s="104"/>
      <c r="BS29" s="104"/>
      <c r="BT29" s="104"/>
      <c r="BU29" s="104"/>
      <c r="BV29" s="104"/>
      <c r="BW29" s="104"/>
      <c r="BX29" s="104"/>
      <c r="BY29" s="104"/>
      <c r="BZ29" s="104"/>
      <c r="CA29" s="104"/>
      <c r="CB29" s="104"/>
      <c r="CC29" s="104"/>
    </row>
    <row r="30" spans="1:81" s="3" customFormat="1">
      <c r="A30" s="104"/>
      <c r="B30" s="33"/>
      <c r="C30" s="48"/>
      <c r="D30" s="49" t="s">
        <v>33</v>
      </c>
      <c r="E30" s="50">
        <f>MIN(E5:E29)</f>
        <v>0</v>
      </c>
      <c r="F30" s="50"/>
      <c r="G30" s="50"/>
      <c r="H30" s="50">
        <f>MIN(H5:H29)</f>
        <v>0</v>
      </c>
      <c r="I30" s="50"/>
      <c r="J30" s="50"/>
      <c r="K30" s="50">
        <f>MIN(K5:K29)</f>
        <v>0</v>
      </c>
      <c r="L30" s="50"/>
      <c r="M30" s="50"/>
      <c r="N30" s="50">
        <f>MIN(N5:N29)</f>
        <v>0</v>
      </c>
      <c r="O30" s="50"/>
      <c r="P30" s="50"/>
      <c r="Q30" s="50">
        <f>MIN(Q5:Q29)</f>
        <v>0</v>
      </c>
      <c r="R30" s="50"/>
      <c r="S30" s="50"/>
      <c r="T30" s="50">
        <f>MIN(T5:T29)</f>
        <v>0</v>
      </c>
      <c r="U30" s="50"/>
      <c r="V30" s="50"/>
      <c r="W30" s="50">
        <f>MIN(W5:W29)</f>
        <v>0</v>
      </c>
      <c r="X30" s="50"/>
      <c r="Y30" s="50"/>
      <c r="Z30" s="50">
        <f>MIN(Z5:Z29)</f>
        <v>0</v>
      </c>
      <c r="AA30" s="50"/>
      <c r="AB30" s="50"/>
      <c r="AC30" s="50">
        <f>MIN(AC5:AC29)</f>
        <v>0</v>
      </c>
      <c r="AD30" s="51"/>
      <c r="AE30" s="35"/>
      <c r="AF30" s="50">
        <f>MIN(AF5:AF29)</f>
        <v>0</v>
      </c>
      <c r="AG30" s="50"/>
      <c r="AH30" s="50"/>
      <c r="AI30" s="50">
        <f>MIN(AI5:AI29)</f>
        <v>0</v>
      </c>
      <c r="AJ30" s="50"/>
      <c r="AK30" s="50"/>
      <c r="AL30" s="50">
        <f>MIN(AL5:AL29)</f>
        <v>0</v>
      </c>
      <c r="AM30" s="50"/>
      <c r="AN30" s="50"/>
      <c r="AO30" s="50">
        <f>MIN(AO5:AO29)</f>
        <v>0</v>
      </c>
      <c r="AP30" s="50"/>
      <c r="AQ30" s="50"/>
      <c r="AR30" s="50">
        <f>MIN(AR5:AR29)</f>
        <v>0</v>
      </c>
      <c r="AS30" s="50"/>
      <c r="AT30" s="50"/>
      <c r="AU30" s="50">
        <f>MIN(AU5:AU29)</f>
        <v>0</v>
      </c>
      <c r="AV30" s="50"/>
      <c r="AW30" s="50"/>
      <c r="AX30" s="10"/>
      <c r="AY30" s="19"/>
      <c r="AZ30" s="10"/>
      <c r="BA30" s="104"/>
      <c r="BB30" s="104"/>
      <c r="BC30" s="104"/>
      <c r="BD30" s="104"/>
      <c r="BE30" s="104"/>
      <c r="BF30" s="104"/>
      <c r="BG30" s="104"/>
      <c r="BH30" s="104"/>
      <c r="BI30" s="104"/>
      <c r="BJ30" s="104"/>
      <c r="BK30" s="104"/>
      <c r="BL30" s="104"/>
      <c r="BM30" s="104"/>
      <c r="BN30" s="104"/>
      <c r="BO30" s="104"/>
      <c r="BP30" s="104"/>
      <c r="BQ30" s="104"/>
      <c r="BR30" s="104"/>
      <c r="BS30" s="104"/>
      <c r="BT30" s="104"/>
      <c r="BU30" s="104"/>
      <c r="BV30" s="104"/>
      <c r="BW30" s="104"/>
      <c r="BX30" s="104"/>
      <c r="BY30" s="104"/>
      <c r="BZ30" s="104"/>
      <c r="CA30" s="104"/>
      <c r="CB30" s="104"/>
      <c r="CC30" s="104"/>
    </row>
    <row r="31" spans="1:81" s="3" customFormat="1">
      <c r="A31" s="104"/>
      <c r="B31" s="33"/>
      <c r="C31" s="48"/>
      <c r="D31" s="49" t="s">
        <v>34</v>
      </c>
      <c r="E31" s="50">
        <f>MAX(E5:E29)</f>
        <v>0</v>
      </c>
      <c r="F31" s="50"/>
      <c r="G31" s="50"/>
      <c r="H31" s="50">
        <f>MAX(H5:H29)</f>
        <v>0</v>
      </c>
      <c r="I31" s="50"/>
      <c r="J31" s="50"/>
      <c r="K31" s="50">
        <f>MAX(K5:K29)</f>
        <v>0</v>
      </c>
      <c r="L31" s="50"/>
      <c r="M31" s="50"/>
      <c r="N31" s="50">
        <f>MAX(N5:N29)</f>
        <v>0</v>
      </c>
      <c r="O31" s="50"/>
      <c r="P31" s="50"/>
      <c r="Q31" s="50">
        <f>MAX(Q5:Q29)</f>
        <v>0</v>
      </c>
      <c r="R31" s="50"/>
      <c r="S31" s="50"/>
      <c r="T31" s="50">
        <f>MAX(T5:T29)</f>
        <v>0</v>
      </c>
      <c r="U31" s="50"/>
      <c r="V31" s="50"/>
      <c r="W31" s="50">
        <f>MAX(W5:W29)</f>
        <v>0</v>
      </c>
      <c r="X31" s="50"/>
      <c r="Y31" s="50"/>
      <c r="Z31" s="50">
        <f>MAX(Z5:Z29)</f>
        <v>0</v>
      </c>
      <c r="AA31" s="50"/>
      <c r="AB31" s="50"/>
      <c r="AC31" s="50">
        <f>MAX(AC5:AC29)</f>
        <v>0</v>
      </c>
      <c r="AD31" s="52"/>
      <c r="AE31" s="53"/>
      <c r="AF31" s="50">
        <f>MAX(AF5:AF29)</f>
        <v>0</v>
      </c>
      <c r="AG31" s="50"/>
      <c r="AH31" s="50"/>
      <c r="AI31" s="50">
        <f>MAX(AI5:AI29)</f>
        <v>0</v>
      </c>
      <c r="AJ31" s="50"/>
      <c r="AK31" s="50"/>
      <c r="AL31" s="50">
        <f>MAX(AL5:AL29)</f>
        <v>0</v>
      </c>
      <c r="AM31" s="50"/>
      <c r="AN31" s="50"/>
      <c r="AO31" s="50">
        <f>MAX(AO5:AO29)</f>
        <v>0</v>
      </c>
      <c r="AP31" s="50"/>
      <c r="AQ31" s="50"/>
      <c r="AR31" s="50">
        <f>MAX(AR5:AR29)</f>
        <v>0</v>
      </c>
      <c r="AS31" s="50"/>
      <c r="AT31" s="50"/>
      <c r="AU31" s="50">
        <f>MAX(AU5:AU29)</f>
        <v>0</v>
      </c>
      <c r="AV31" s="50"/>
      <c r="AW31" s="50"/>
      <c r="AX31" s="170"/>
      <c r="AY31" s="46"/>
      <c r="AZ31" s="170"/>
      <c r="BA31" s="104"/>
      <c r="BB31" s="104"/>
      <c r="BC31" s="104"/>
      <c r="BD31" s="104"/>
      <c r="BE31" s="104"/>
      <c r="BF31" s="104"/>
      <c r="BG31" s="104"/>
      <c r="BH31" s="104"/>
      <c r="BI31" s="104"/>
      <c r="BJ31" s="104"/>
      <c r="BK31" s="104"/>
      <c r="BL31" s="104"/>
      <c r="BM31" s="104"/>
      <c r="BN31" s="104"/>
      <c r="BO31" s="104"/>
      <c r="BP31" s="104"/>
      <c r="BQ31" s="104"/>
      <c r="BR31" s="104"/>
      <c r="BS31" s="104"/>
      <c r="BT31" s="104"/>
      <c r="BU31" s="104"/>
      <c r="BV31" s="104"/>
      <c r="BW31" s="104"/>
      <c r="BX31" s="104"/>
      <c r="BY31" s="104"/>
      <c r="BZ31" s="104"/>
      <c r="CA31" s="104"/>
      <c r="CB31" s="104"/>
      <c r="CC31" s="104"/>
    </row>
    <row r="32" spans="1:81" s="3" customFormat="1">
      <c r="A32" s="104"/>
      <c r="B32" s="33"/>
      <c r="C32" s="48"/>
      <c r="D32" s="49" t="s">
        <v>21</v>
      </c>
      <c r="E32" s="50" t="e">
        <f>AVERAGEIF(E5:E29,"&lt;&gt;#DIV/0!")</f>
        <v>#DIV/0!</v>
      </c>
      <c r="F32" s="50"/>
      <c r="G32" s="50"/>
      <c r="H32" s="50" t="e">
        <f>AVERAGEIF(H5:H29,"&lt;&gt;#DIV/0!")</f>
        <v>#DIV/0!</v>
      </c>
      <c r="I32" s="50"/>
      <c r="J32" s="50"/>
      <c r="K32" s="50" t="e">
        <f>AVERAGEIF(K5:K29,"&lt;&gt;#DIV/0!")</f>
        <v>#DIV/0!</v>
      </c>
      <c r="L32" s="50"/>
      <c r="M32" s="50"/>
      <c r="N32" s="50" t="e">
        <f>AVERAGEIF(N5:N29,"&lt;&gt;#DIV/0!")</f>
        <v>#DIV/0!</v>
      </c>
      <c r="O32" s="50"/>
      <c r="P32" s="50"/>
      <c r="Q32" s="50" t="e">
        <f>AVERAGEIF(Q5:Q29,"&lt;&gt;#DIV/0!")</f>
        <v>#DIV/0!</v>
      </c>
      <c r="R32" s="50"/>
      <c r="S32" s="50"/>
      <c r="T32" s="50" t="e">
        <f>AVERAGEIF(T5:T29,"&lt;&gt;#DIV/0!")</f>
        <v>#DIV/0!</v>
      </c>
      <c r="U32" s="50"/>
      <c r="V32" s="50"/>
      <c r="W32" s="50" t="e">
        <f>AVERAGEIF(W5:W29,"&lt;&gt;#DIV/0!")</f>
        <v>#DIV/0!</v>
      </c>
      <c r="X32" s="50"/>
      <c r="Y32" s="50"/>
      <c r="Z32" s="50" t="e">
        <f>AVERAGEIF(Z5:Z29,"&lt;&gt;#DIV/0!")</f>
        <v>#DIV/0!</v>
      </c>
      <c r="AA32" s="50"/>
      <c r="AB32" s="50"/>
      <c r="AC32" s="50" t="e">
        <f>AVERAGEIF(AC5:AC29,"&lt;&gt;#DIV/0!")</f>
        <v>#DIV/0!</v>
      </c>
      <c r="AD32" s="51"/>
      <c r="AE32" s="35"/>
      <c r="AF32" s="50" t="e">
        <f>AVERAGEIF(AF5:AF29,"&lt;&gt;#DIV/0!")</f>
        <v>#DIV/0!</v>
      </c>
      <c r="AG32" s="50"/>
      <c r="AH32" s="50"/>
      <c r="AI32" s="50" t="e">
        <f>AVERAGEIF(AI5:AI29,"&lt;&gt;#DIV/0!")</f>
        <v>#DIV/0!</v>
      </c>
      <c r="AJ32" s="50"/>
      <c r="AK32" s="50"/>
      <c r="AL32" s="50" t="e">
        <f>AVERAGEIF(AL5:AL29,"&lt;&gt;#DIV/0!")</f>
        <v>#DIV/0!</v>
      </c>
      <c r="AM32" s="50"/>
      <c r="AN32" s="50"/>
      <c r="AO32" s="50" t="e">
        <f>AVERAGEIF(AO5:AO29,"&lt;&gt;#DIV/0!")</f>
        <v>#DIV/0!</v>
      </c>
      <c r="AP32" s="50"/>
      <c r="AQ32" s="50"/>
      <c r="AR32" s="50" t="e">
        <f>AVERAGEIF(AR5:AR29,"&lt;&gt;#DIV/0!")</f>
        <v>#DIV/0!</v>
      </c>
      <c r="AS32" s="50"/>
      <c r="AT32" s="50"/>
      <c r="AU32" s="50" t="e">
        <f>AVERAGEIF(AU5:AU29,"&lt;&gt;#DIV/0!")</f>
        <v>#DIV/0!</v>
      </c>
      <c r="AV32" s="50"/>
      <c r="AW32" s="50"/>
      <c r="AX32" s="10"/>
      <c r="AY32" s="19"/>
      <c r="AZ32" s="10"/>
      <c r="BA32" s="104"/>
      <c r="BB32" s="104"/>
      <c r="BC32" s="104"/>
      <c r="BD32" s="104"/>
      <c r="BE32" s="104"/>
      <c r="BF32" s="104"/>
      <c r="BG32" s="104"/>
      <c r="BH32" s="104"/>
      <c r="BI32" s="104"/>
      <c r="BJ32" s="104"/>
      <c r="BK32" s="104"/>
      <c r="BL32" s="104"/>
      <c r="BM32" s="104"/>
      <c r="BN32" s="104"/>
      <c r="BO32" s="104"/>
      <c r="BP32" s="104"/>
      <c r="BQ32" s="104"/>
      <c r="BR32" s="104"/>
      <c r="BS32" s="104"/>
      <c r="BT32" s="104"/>
      <c r="BU32" s="104"/>
      <c r="BV32" s="104"/>
      <c r="BW32" s="104"/>
      <c r="BX32" s="104"/>
      <c r="BY32" s="104"/>
      <c r="BZ32" s="104"/>
      <c r="CA32" s="104"/>
      <c r="CB32" s="104"/>
      <c r="CC32" s="104"/>
    </row>
    <row r="33" spans="1:81" s="3" customFormat="1">
      <c r="A33" s="104"/>
      <c r="B33" s="33"/>
      <c r="C33" s="48"/>
      <c r="D33" s="49" t="s">
        <v>45</v>
      </c>
      <c r="E33" s="50" t="e">
        <f>STDEVP(E5:E29)</f>
        <v>#DIV/0!</v>
      </c>
      <c r="F33" s="50"/>
      <c r="G33" s="50"/>
      <c r="H33" s="50" t="e">
        <f>STDEVP(H5:H29)</f>
        <v>#DIV/0!</v>
      </c>
      <c r="I33" s="50"/>
      <c r="J33" s="50"/>
      <c r="K33" s="50" t="e">
        <f>STDEVP(K5:K29)</f>
        <v>#DIV/0!</v>
      </c>
      <c r="L33" s="50"/>
      <c r="M33" s="50"/>
      <c r="N33" s="50" t="e">
        <f>STDEVP(N5:N29)</f>
        <v>#DIV/0!</v>
      </c>
      <c r="O33" s="50"/>
      <c r="P33" s="50"/>
      <c r="Q33" s="50" t="e">
        <f>STDEVP(Q5:Q29)</f>
        <v>#DIV/0!</v>
      </c>
      <c r="R33" s="50"/>
      <c r="S33" s="50"/>
      <c r="T33" s="50" t="e">
        <f>STDEVP(T5:T29)</f>
        <v>#DIV/0!</v>
      </c>
      <c r="U33" s="50"/>
      <c r="V33" s="50"/>
      <c r="W33" s="50" t="e">
        <f>STDEVP(W5:W29)</f>
        <v>#DIV/0!</v>
      </c>
      <c r="X33" s="50"/>
      <c r="Y33" s="50"/>
      <c r="Z33" s="50" t="e">
        <f>STDEVP(Z5:Z29)</f>
        <v>#DIV/0!</v>
      </c>
      <c r="AA33" s="50"/>
      <c r="AB33" s="50"/>
      <c r="AC33" s="50" t="e">
        <f>STDEVP(AC5:AC29)</f>
        <v>#DIV/0!</v>
      </c>
      <c r="AD33" s="51"/>
      <c r="AE33" s="35"/>
      <c r="AF33" s="50" t="e">
        <f>STDEVP(AF5:AF29)</f>
        <v>#DIV/0!</v>
      </c>
      <c r="AG33" s="50"/>
      <c r="AH33" s="50"/>
      <c r="AI33" s="50" t="e">
        <f>STDEVP(AI5:AI29)</f>
        <v>#DIV/0!</v>
      </c>
      <c r="AJ33" s="50"/>
      <c r="AK33" s="50"/>
      <c r="AL33" s="50" t="e">
        <f>STDEVP(AL5:AL29)</f>
        <v>#DIV/0!</v>
      </c>
      <c r="AM33" s="50"/>
      <c r="AN33" s="50"/>
      <c r="AO33" s="50" t="e">
        <f>STDEVP(AO5:AO29)</f>
        <v>#DIV/0!</v>
      </c>
      <c r="AP33" s="50"/>
      <c r="AQ33" s="50"/>
      <c r="AR33" s="50" t="e">
        <f>STDEVP(AR5:AR29)</f>
        <v>#DIV/0!</v>
      </c>
      <c r="AS33" s="50"/>
      <c r="AT33" s="50"/>
      <c r="AU33" s="50" t="e">
        <f>STDEVP(AU5:AU29)</f>
        <v>#DIV/0!</v>
      </c>
      <c r="AV33" s="50"/>
      <c r="AW33" s="50"/>
      <c r="AX33" s="10"/>
      <c r="AY33" s="19"/>
      <c r="AZ33" s="10"/>
      <c r="BA33" s="104"/>
      <c r="BB33" s="104"/>
      <c r="BC33" s="104"/>
      <c r="BD33" s="104"/>
      <c r="BE33" s="104"/>
      <c r="BF33" s="104"/>
      <c r="BG33" s="104"/>
      <c r="BH33" s="104"/>
      <c r="BI33" s="104"/>
      <c r="BJ33" s="104"/>
      <c r="BK33" s="104"/>
      <c r="BL33" s="104"/>
      <c r="BM33" s="104"/>
      <c r="BN33" s="104"/>
      <c r="BO33" s="104"/>
      <c r="BP33" s="104"/>
      <c r="BQ33" s="104"/>
      <c r="BR33" s="104"/>
      <c r="BS33" s="104"/>
      <c r="BT33" s="104"/>
      <c r="BU33" s="104"/>
      <c r="BV33" s="104"/>
      <c r="BW33" s="104"/>
      <c r="BX33" s="104"/>
      <c r="BY33" s="104"/>
      <c r="BZ33" s="104"/>
      <c r="CA33" s="104"/>
      <c r="CB33" s="104"/>
      <c r="CC33" s="104"/>
    </row>
    <row r="34" spans="1:81" s="3" customFormat="1">
      <c r="A34" s="104"/>
      <c r="B34" s="33"/>
      <c r="C34" s="48"/>
      <c r="D34" s="49" t="s">
        <v>63</v>
      </c>
      <c r="E34" s="50">
        <f>COUNTIF(E5:E29,"&gt;="&amp;E32)</f>
        <v>0</v>
      </c>
      <c r="F34" s="50"/>
      <c r="G34" s="50"/>
      <c r="H34" s="50">
        <f t="shared" ref="H34:AC34" si="0">COUNTIF(H5:H29,"&gt;="&amp;H32)</f>
        <v>0</v>
      </c>
      <c r="I34" s="50"/>
      <c r="J34" s="50"/>
      <c r="K34" s="50">
        <f t="shared" si="0"/>
        <v>0</v>
      </c>
      <c r="L34" s="50"/>
      <c r="M34" s="50"/>
      <c r="N34" s="50">
        <f t="shared" si="0"/>
        <v>0</v>
      </c>
      <c r="O34" s="50"/>
      <c r="P34" s="50"/>
      <c r="Q34" s="50">
        <f t="shared" si="0"/>
        <v>0</v>
      </c>
      <c r="R34" s="50"/>
      <c r="S34" s="50"/>
      <c r="T34" s="50">
        <f t="shared" si="0"/>
        <v>0</v>
      </c>
      <c r="U34" s="50"/>
      <c r="V34" s="50"/>
      <c r="W34" s="50">
        <f t="shared" si="0"/>
        <v>0</v>
      </c>
      <c r="X34" s="50"/>
      <c r="Y34" s="50"/>
      <c r="Z34" s="50">
        <f t="shared" si="0"/>
        <v>0</v>
      </c>
      <c r="AA34" s="50"/>
      <c r="AB34" s="50"/>
      <c r="AC34" s="50">
        <f t="shared" si="0"/>
        <v>0</v>
      </c>
      <c r="AD34" s="51"/>
      <c r="AE34" s="35"/>
      <c r="AF34" s="50">
        <f>COUNTIF(AF5:AF29,"&gt;="&amp;AF32)</f>
        <v>0</v>
      </c>
      <c r="AG34" s="50"/>
      <c r="AH34" s="50"/>
      <c r="AI34" s="50">
        <f t="shared" ref="AI34" si="1">COUNTIF(AI5:AI29,"&gt;="&amp;AI32)</f>
        <v>0</v>
      </c>
      <c r="AJ34" s="50"/>
      <c r="AK34" s="50"/>
      <c r="AL34" s="50">
        <f t="shared" ref="AL34" si="2">COUNTIF(AL5:AL29,"&gt;="&amp;AL32)</f>
        <v>0</v>
      </c>
      <c r="AM34" s="50"/>
      <c r="AN34" s="50"/>
      <c r="AO34" s="50">
        <f t="shared" ref="AO34" si="3">COUNTIF(AO5:AO29,"&gt;="&amp;AO32)</f>
        <v>0</v>
      </c>
      <c r="AP34" s="50"/>
      <c r="AQ34" s="50"/>
      <c r="AR34" s="50">
        <f t="shared" ref="AR34" si="4">COUNTIF(AR5:AR29,"&gt;="&amp;AR32)</f>
        <v>0</v>
      </c>
      <c r="AS34" s="50"/>
      <c r="AT34" s="50"/>
      <c r="AU34" s="50">
        <f t="shared" ref="AU34" si="5">COUNTIF(AU5:AU29,"&gt;="&amp;AU32)</f>
        <v>0</v>
      </c>
      <c r="AV34" s="50"/>
      <c r="AW34" s="50"/>
      <c r="AX34" s="10"/>
      <c r="AY34" s="19"/>
      <c r="AZ34" s="10"/>
      <c r="BA34" s="104"/>
      <c r="BB34" s="104"/>
      <c r="BC34" s="104"/>
      <c r="BD34" s="104"/>
      <c r="BE34" s="104"/>
      <c r="BF34" s="104"/>
      <c r="BG34" s="104"/>
      <c r="BH34" s="104"/>
      <c r="BI34" s="104"/>
      <c r="BJ34" s="104"/>
      <c r="BK34" s="104"/>
      <c r="BL34" s="104"/>
      <c r="BM34" s="104"/>
      <c r="BN34" s="104"/>
      <c r="BO34" s="104"/>
      <c r="BP34" s="104"/>
      <c r="BQ34" s="104"/>
      <c r="BR34" s="104"/>
      <c r="BS34" s="104"/>
      <c r="BT34" s="104"/>
      <c r="BU34" s="104"/>
      <c r="BV34" s="104"/>
      <c r="BW34" s="104"/>
      <c r="BX34" s="104"/>
      <c r="BY34" s="104"/>
      <c r="BZ34" s="104"/>
      <c r="CA34" s="104"/>
      <c r="CB34" s="104"/>
      <c r="CC34" s="104"/>
    </row>
    <row r="35" spans="1:81" s="3" customFormat="1">
      <c r="A35" s="104"/>
      <c r="B35" s="33"/>
      <c r="C35" s="48"/>
      <c r="D35" s="49" t="s">
        <v>64</v>
      </c>
      <c r="E35" s="50">
        <f>COUNTIF(E6:E30,"&lt;"&amp;E32)</f>
        <v>0</v>
      </c>
      <c r="F35" s="50"/>
      <c r="G35" s="50"/>
      <c r="H35" s="50">
        <f t="shared" ref="H35:AC35" si="6">COUNTIF(H6:H30,"&lt;"&amp;H32)</f>
        <v>0</v>
      </c>
      <c r="I35" s="50"/>
      <c r="J35" s="50"/>
      <c r="K35" s="50">
        <f t="shared" si="6"/>
        <v>0</v>
      </c>
      <c r="L35" s="50"/>
      <c r="M35" s="50"/>
      <c r="N35" s="50">
        <f t="shared" si="6"/>
        <v>0</v>
      </c>
      <c r="O35" s="50"/>
      <c r="P35" s="50"/>
      <c r="Q35" s="50">
        <f t="shared" si="6"/>
        <v>0</v>
      </c>
      <c r="R35" s="50"/>
      <c r="S35" s="50"/>
      <c r="T35" s="50">
        <f t="shared" si="6"/>
        <v>0</v>
      </c>
      <c r="U35" s="50"/>
      <c r="V35" s="50"/>
      <c r="W35" s="50">
        <f t="shared" si="6"/>
        <v>0</v>
      </c>
      <c r="X35" s="50"/>
      <c r="Y35" s="50"/>
      <c r="Z35" s="50">
        <f t="shared" si="6"/>
        <v>0</v>
      </c>
      <c r="AA35" s="50"/>
      <c r="AB35" s="50"/>
      <c r="AC35" s="50">
        <f t="shared" si="6"/>
        <v>0</v>
      </c>
      <c r="AD35" s="51"/>
      <c r="AE35" s="35"/>
      <c r="AF35" s="50">
        <f>COUNTIF(AF6:AF30,"&lt;"&amp;AF32)</f>
        <v>0</v>
      </c>
      <c r="AG35" s="50"/>
      <c r="AH35" s="50"/>
      <c r="AI35" s="50">
        <f t="shared" ref="AI35" si="7">COUNTIF(AI6:AI30,"&lt;"&amp;AI32)</f>
        <v>0</v>
      </c>
      <c r="AJ35" s="50"/>
      <c r="AK35" s="50"/>
      <c r="AL35" s="50">
        <f t="shared" ref="AL35" si="8">COUNTIF(AL6:AL30,"&lt;"&amp;AL32)</f>
        <v>0</v>
      </c>
      <c r="AM35" s="50"/>
      <c r="AN35" s="50"/>
      <c r="AO35" s="50">
        <f t="shared" ref="AO35" si="9">COUNTIF(AO6:AO30,"&lt;"&amp;AO32)</f>
        <v>0</v>
      </c>
      <c r="AP35" s="50"/>
      <c r="AQ35" s="50"/>
      <c r="AR35" s="50">
        <f t="shared" ref="AR35" si="10">COUNTIF(AR6:AR30,"&lt;"&amp;AR32)</f>
        <v>0</v>
      </c>
      <c r="AS35" s="50"/>
      <c r="AT35" s="50"/>
      <c r="AU35" s="50">
        <f t="shared" ref="AU35" si="11">COUNTIF(AU6:AU30,"&lt;"&amp;AU32)</f>
        <v>0</v>
      </c>
      <c r="AV35" s="50"/>
      <c r="AW35" s="50"/>
      <c r="AX35" s="10"/>
      <c r="AY35" s="19"/>
      <c r="AZ35" s="10"/>
      <c r="BA35" s="104"/>
      <c r="BB35" s="104"/>
      <c r="BC35" s="104"/>
      <c r="BD35" s="104"/>
      <c r="BE35" s="104"/>
      <c r="BF35" s="104"/>
      <c r="BG35" s="104"/>
      <c r="BH35" s="104"/>
      <c r="BI35" s="104"/>
      <c r="BJ35" s="104"/>
      <c r="BK35" s="104"/>
      <c r="BL35" s="104"/>
      <c r="BM35" s="104"/>
      <c r="BN35" s="104"/>
      <c r="BO35" s="104"/>
      <c r="BP35" s="104"/>
      <c r="BQ35" s="104"/>
      <c r="BR35" s="104"/>
      <c r="BS35" s="104"/>
      <c r="BT35" s="104"/>
      <c r="BU35" s="104"/>
      <c r="BV35" s="104"/>
      <c r="BW35" s="104"/>
      <c r="BX35" s="104"/>
      <c r="BY35" s="104"/>
      <c r="BZ35" s="104"/>
      <c r="CA35" s="104"/>
      <c r="CB35" s="104"/>
      <c r="CC35" s="104"/>
    </row>
    <row r="36" spans="1:81" s="3" customFormat="1">
      <c r="A36" s="104"/>
      <c r="B36" s="104"/>
      <c r="C36" s="145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9"/>
      <c r="AZ36" s="10"/>
      <c r="BA36" s="104"/>
      <c r="BB36" s="104"/>
      <c r="BC36" s="104"/>
      <c r="BD36" s="104"/>
      <c r="BE36" s="104"/>
      <c r="BF36" s="104"/>
      <c r="BG36" s="104"/>
      <c r="BH36" s="104"/>
      <c r="BI36" s="104"/>
      <c r="BJ36" s="104"/>
      <c r="BK36" s="104"/>
      <c r="BL36" s="104"/>
      <c r="BM36" s="104"/>
      <c r="BN36" s="104"/>
      <c r="BO36" s="104"/>
      <c r="BP36" s="104"/>
      <c r="BQ36" s="104"/>
      <c r="BR36" s="104"/>
      <c r="BS36" s="104"/>
      <c r="BT36" s="104"/>
      <c r="BU36" s="104"/>
      <c r="BV36" s="104"/>
      <c r="BW36" s="104"/>
      <c r="BX36" s="104"/>
      <c r="BY36" s="104"/>
      <c r="BZ36" s="104"/>
      <c r="CA36" s="104"/>
      <c r="CB36" s="104"/>
      <c r="CC36" s="104"/>
    </row>
    <row r="37" spans="1:81" s="3" customFormat="1">
      <c r="A37" s="104"/>
      <c r="B37" s="104"/>
      <c r="C37" s="145"/>
      <c r="D37" s="10"/>
      <c r="E37" s="17">
        <f>COUNTIF(E5:E29,"&lt;"&amp;50)/(Élèves!P6)*100</f>
        <v>0</v>
      </c>
      <c r="F37" s="18" t="s">
        <v>31</v>
      </c>
      <c r="G37" s="18"/>
      <c r="H37" s="17">
        <f>COUNTIF(H5:H29,"&lt;"&amp;50)/(Élèves!P6)*100</f>
        <v>0</v>
      </c>
      <c r="I37" s="18" t="s">
        <v>31</v>
      </c>
      <c r="J37" s="18"/>
      <c r="K37" s="17">
        <f>COUNTIF(K5:K29,"&lt;"&amp;50)/(Élèves!P6)*100</f>
        <v>0</v>
      </c>
      <c r="L37" s="18" t="s">
        <v>31</v>
      </c>
      <c r="M37" s="18"/>
      <c r="N37" s="17">
        <f>COUNTIF(N5:N29,"&lt;"&amp;50)/(Élèves!P6)*100</f>
        <v>0</v>
      </c>
      <c r="O37" s="18" t="s">
        <v>31</v>
      </c>
      <c r="P37" s="18"/>
      <c r="Q37" s="17">
        <f>COUNTIF(Q5:Q29,"&lt;"&amp;50)/(Élèves!P6)*100</f>
        <v>0</v>
      </c>
      <c r="R37" s="18" t="s">
        <v>31</v>
      </c>
      <c r="S37" s="18"/>
      <c r="T37" s="17">
        <f>COUNTIF(T5:T29,"&lt;"&amp;50)/(Élèves!P6)*100</f>
        <v>0</v>
      </c>
      <c r="U37" s="18" t="s">
        <v>31</v>
      </c>
      <c r="V37" s="18"/>
      <c r="W37" s="17">
        <f>COUNTIF(W5:W29,"&lt;"&amp;50)/(Élèves!P6)*100</f>
        <v>0</v>
      </c>
      <c r="X37" s="18" t="s">
        <v>31</v>
      </c>
      <c r="Y37" s="18"/>
      <c r="Z37" s="17">
        <f>COUNTIF(Z5:Z29,"&lt;"&amp;50)/(Élèves!P6)*100</f>
        <v>0</v>
      </c>
      <c r="AA37" s="18" t="s">
        <v>31</v>
      </c>
      <c r="AB37" s="18"/>
      <c r="AC37" s="17">
        <f>COUNTIF(AC5:AC29,"&lt;"&amp;50)/(Élèves!P6)*100</f>
        <v>0</v>
      </c>
      <c r="AD37" s="18" t="s">
        <v>31</v>
      </c>
      <c r="AE37" s="19"/>
      <c r="AF37" s="17">
        <f>COUNTIF(AF5:AF29,"&lt;"&amp;50)/(Élèves!P6)*100</f>
        <v>0</v>
      </c>
      <c r="AG37" s="18" t="s">
        <v>31</v>
      </c>
      <c r="AH37" s="18"/>
      <c r="AI37" s="17">
        <f>COUNTIF(AI5:AI29,"&lt;"&amp;50)/(Élèves!P6)*100</f>
        <v>0</v>
      </c>
      <c r="AJ37" s="18" t="s">
        <v>31</v>
      </c>
      <c r="AK37" s="18"/>
      <c r="AL37" s="17">
        <f>COUNTIF(AL5:AL29,"&lt;"&amp;50)/(Élèves!P6)*100</f>
        <v>0</v>
      </c>
      <c r="AM37" s="18" t="s">
        <v>31</v>
      </c>
      <c r="AN37" s="18"/>
      <c r="AO37" s="17">
        <f>COUNTIF(AO5:AO29,"&lt;"&amp;50)/(Élèves!P6)*100</f>
        <v>0</v>
      </c>
      <c r="AP37" s="18" t="s">
        <v>31</v>
      </c>
      <c r="AQ37" s="18"/>
      <c r="AR37" s="17">
        <f>COUNTIF(AR5:AR29,"&lt;"&amp;50)/(Élèves!P6)*100</f>
        <v>0</v>
      </c>
      <c r="AS37" s="18" t="s">
        <v>31</v>
      </c>
      <c r="AT37" s="18"/>
      <c r="AU37" s="17">
        <f>COUNTIF(AU5:AU29,"&lt;"&amp;50)/(Élèves!P6)*100</f>
        <v>0</v>
      </c>
      <c r="AV37" s="18" t="s">
        <v>31</v>
      </c>
      <c r="AW37" s="18"/>
      <c r="AX37" s="19"/>
      <c r="AY37" s="19"/>
      <c r="AZ37" s="10"/>
      <c r="BA37" s="104"/>
      <c r="BB37" s="104"/>
      <c r="BC37" s="104"/>
      <c r="BD37" s="104"/>
      <c r="BE37" s="104"/>
      <c r="BF37" s="104"/>
      <c r="BG37" s="104"/>
      <c r="BH37" s="104"/>
      <c r="BI37" s="104"/>
      <c r="BJ37" s="104"/>
      <c r="BK37" s="104"/>
      <c r="BL37" s="104"/>
      <c r="BM37" s="104"/>
      <c r="BN37" s="104"/>
      <c r="BO37" s="104"/>
      <c r="BP37" s="104"/>
      <c r="BQ37" s="104"/>
      <c r="BR37" s="104"/>
      <c r="BS37" s="104"/>
      <c r="BT37" s="104"/>
      <c r="BU37" s="104"/>
      <c r="BV37" s="104"/>
      <c r="BW37" s="104"/>
      <c r="BX37" s="104"/>
      <c r="BY37" s="104"/>
      <c r="BZ37" s="104"/>
      <c r="CA37" s="104"/>
      <c r="CB37" s="104"/>
      <c r="CC37" s="104"/>
    </row>
    <row r="38" spans="1:81" s="3" customFormat="1">
      <c r="A38" s="104"/>
      <c r="B38" s="104"/>
      <c r="C38" s="145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4"/>
      <c r="BB38" s="104"/>
      <c r="BC38" s="104"/>
      <c r="BD38" s="104"/>
      <c r="BE38" s="104"/>
      <c r="BF38" s="104"/>
      <c r="BG38" s="104"/>
      <c r="BH38" s="104"/>
      <c r="BI38" s="104"/>
      <c r="BJ38" s="104"/>
      <c r="BK38" s="104"/>
      <c r="BL38" s="104"/>
      <c r="BM38" s="104"/>
      <c r="BN38" s="104"/>
      <c r="BO38" s="104"/>
      <c r="BP38" s="104"/>
      <c r="BQ38" s="104"/>
      <c r="BR38" s="104"/>
      <c r="BS38" s="104"/>
      <c r="BT38" s="104"/>
      <c r="BU38" s="104"/>
      <c r="BV38" s="104"/>
      <c r="BW38" s="104"/>
      <c r="BX38" s="104"/>
      <c r="BY38" s="104"/>
      <c r="BZ38" s="104"/>
      <c r="CA38" s="104"/>
      <c r="CB38" s="104"/>
      <c r="CC38" s="104"/>
    </row>
    <row r="39" spans="1:81" s="3" customFormat="1">
      <c r="A39" s="104"/>
      <c r="B39" s="104"/>
      <c r="C39" s="145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4"/>
      <c r="BB39" s="104"/>
      <c r="BC39" s="104"/>
      <c r="BD39" s="104"/>
      <c r="BE39" s="104"/>
      <c r="BF39" s="104"/>
      <c r="BG39" s="104"/>
      <c r="BH39" s="104"/>
      <c r="BI39" s="104"/>
      <c r="BJ39" s="104"/>
      <c r="BK39" s="104"/>
      <c r="BL39" s="104"/>
      <c r="BM39" s="104"/>
      <c r="BN39" s="104"/>
      <c r="BO39" s="104"/>
      <c r="BP39" s="104"/>
      <c r="BQ39" s="104"/>
      <c r="BR39" s="104"/>
      <c r="BS39" s="104"/>
      <c r="BT39" s="104"/>
      <c r="BU39" s="104"/>
      <c r="BV39" s="104"/>
      <c r="BW39" s="104"/>
      <c r="BX39" s="104"/>
      <c r="BY39" s="104"/>
      <c r="BZ39" s="104"/>
      <c r="CA39" s="104"/>
      <c r="CB39" s="104"/>
      <c r="CC39" s="104"/>
    </row>
    <row r="40" spans="1:81" s="3" customFormat="1">
      <c r="A40" s="104"/>
      <c r="B40" s="104"/>
      <c r="C40" s="155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/>
      <c r="AR40" s="104"/>
      <c r="AS40" s="104"/>
      <c r="AT40" s="104"/>
      <c r="AU40" s="104"/>
      <c r="AV40" s="104"/>
      <c r="AW40" s="104"/>
      <c r="AX40" s="104"/>
      <c r="AY40" s="104"/>
      <c r="AZ40" s="104"/>
      <c r="BA40" s="104"/>
      <c r="BB40" s="104"/>
      <c r="BC40" s="104"/>
      <c r="BD40" s="104"/>
      <c r="BE40" s="104"/>
      <c r="BF40" s="104"/>
      <c r="BG40" s="104"/>
      <c r="BH40" s="104"/>
      <c r="BI40" s="104"/>
      <c r="BJ40" s="104"/>
      <c r="BK40" s="104"/>
      <c r="BL40" s="104"/>
      <c r="BM40" s="104"/>
      <c r="BN40" s="104"/>
      <c r="BO40" s="104"/>
      <c r="BP40" s="104"/>
      <c r="BQ40" s="104"/>
      <c r="BR40" s="104"/>
      <c r="BS40" s="104"/>
      <c r="BT40" s="104"/>
      <c r="BU40" s="104"/>
      <c r="BV40" s="104"/>
      <c r="BW40" s="104"/>
      <c r="BX40" s="104"/>
      <c r="BY40" s="104"/>
      <c r="BZ40" s="104"/>
      <c r="CA40" s="104"/>
      <c r="CB40" s="104"/>
      <c r="CC40" s="104"/>
    </row>
    <row r="41" spans="1:81" s="3" customFormat="1">
      <c r="A41" s="104"/>
      <c r="B41" s="104"/>
      <c r="C41" s="155"/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104"/>
      <c r="AF41" s="104"/>
      <c r="AG41" s="104"/>
      <c r="AH41" s="104"/>
      <c r="AI41" s="104"/>
      <c r="AJ41" s="104"/>
      <c r="AK41" s="104"/>
      <c r="AL41" s="104"/>
      <c r="AM41" s="104"/>
      <c r="AN41" s="104"/>
      <c r="AO41" s="104"/>
      <c r="AP41" s="104"/>
      <c r="AQ41" s="104"/>
      <c r="AR41" s="104"/>
      <c r="AS41" s="104"/>
      <c r="AT41" s="104"/>
      <c r="AU41" s="104"/>
      <c r="AV41" s="104"/>
      <c r="AW41" s="104"/>
      <c r="AX41" s="104"/>
      <c r="AY41" s="104"/>
      <c r="AZ41" s="104"/>
      <c r="BA41" s="104"/>
      <c r="BB41" s="104"/>
      <c r="BC41" s="104"/>
      <c r="BD41" s="104"/>
      <c r="BE41" s="104"/>
      <c r="BF41" s="104"/>
      <c r="BG41" s="104"/>
      <c r="BH41" s="104"/>
      <c r="BI41" s="104"/>
      <c r="BJ41" s="104"/>
      <c r="BK41" s="104"/>
      <c r="BL41" s="104"/>
      <c r="BM41" s="104"/>
      <c r="BN41" s="104"/>
      <c r="BO41" s="104"/>
      <c r="BP41" s="104"/>
      <c r="BQ41" s="104"/>
      <c r="BR41" s="104"/>
      <c r="BS41" s="104"/>
      <c r="BT41" s="104"/>
      <c r="BU41" s="104"/>
      <c r="BV41" s="104"/>
      <c r="BW41" s="104"/>
      <c r="BX41" s="104"/>
      <c r="BY41" s="104"/>
      <c r="BZ41" s="104"/>
      <c r="CA41" s="104"/>
      <c r="CB41" s="104"/>
      <c r="CC41" s="104"/>
    </row>
    <row r="42" spans="1:81" s="3" customFormat="1">
      <c r="A42" s="104"/>
      <c r="B42" s="104"/>
      <c r="C42" s="155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/>
      <c r="AK42" s="104"/>
      <c r="AL42" s="104"/>
      <c r="AM42" s="104"/>
      <c r="AN42" s="104"/>
      <c r="AO42" s="104"/>
      <c r="AP42" s="104"/>
      <c r="AQ42" s="104"/>
      <c r="AR42" s="104"/>
      <c r="AS42" s="104"/>
      <c r="AT42" s="104"/>
      <c r="AU42" s="104"/>
      <c r="AV42" s="104"/>
      <c r="AW42" s="104"/>
      <c r="AX42" s="104"/>
      <c r="AY42" s="104"/>
      <c r="AZ42" s="104"/>
      <c r="BA42" s="104"/>
      <c r="BB42" s="104"/>
      <c r="BC42" s="104"/>
      <c r="BD42" s="104"/>
      <c r="BE42" s="104"/>
      <c r="BF42" s="104"/>
      <c r="BG42" s="104"/>
      <c r="BH42" s="104"/>
      <c r="BI42" s="104"/>
      <c r="BJ42" s="104"/>
      <c r="BK42" s="104"/>
      <c r="BL42" s="104"/>
      <c r="BM42" s="104"/>
      <c r="BN42" s="104"/>
      <c r="BO42" s="104"/>
      <c r="BP42" s="104"/>
      <c r="BQ42" s="104"/>
      <c r="BR42" s="104"/>
      <c r="BS42" s="104"/>
      <c r="BT42" s="104"/>
      <c r="BU42" s="104"/>
      <c r="BV42" s="104"/>
      <c r="BW42" s="104"/>
      <c r="BX42" s="104"/>
      <c r="BY42" s="104"/>
      <c r="BZ42" s="104"/>
      <c r="CA42" s="104"/>
      <c r="CB42" s="104"/>
      <c r="CC42" s="104"/>
    </row>
    <row r="43" spans="1:81" s="3" customFormat="1">
      <c r="A43" s="104"/>
      <c r="B43" s="104"/>
      <c r="C43" s="155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04"/>
      <c r="AF43" s="104"/>
      <c r="AG43" s="104"/>
      <c r="AH43" s="104"/>
      <c r="AI43" s="104"/>
      <c r="AJ43" s="104"/>
      <c r="AK43" s="104"/>
      <c r="AL43" s="104"/>
      <c r="AM43" s="104"/>
      <c r="AN43" s="104"/>
      <c r="AO43" s="104"/>
      <c r="AP43" s="104"/>
      <c r="AQ43" s="104"/>
      <c r="AR43" s="104"/>
      <c r="AS43" s="104"/>
      <c r="AT43" s="104"/>
      <c r="AU43" s="104"/>
      <c r="AV43" s="104"/>
      <c r="AW43" s="104"/>
      <c r="AX43" s="104"/>
      <c r="AY43" s="104"/>
      <c r="AZ43" s="104"/>
      <c r="BA43" s="104"/>
      <c r="BB43" s="104"/>
      <c r="BC43" s="104"/>
      <c r="BD43" s="104"/>
      <c r="BE43" s="104"/>
      <c r="BF43" s="104"/>
      <c r="BG43" s="104"/>
      <c r="BH43" s="104"/>
      <c r="BI43" s="104"/>
      <c r="BJ43" s="104"/>
      <c r="BK43" s="104"/>
      <c r="BL43" s="104"/>
      <c r="BM43" s="104"/>
      <c r="BN43" s="104"/>
      <c r="BO43" s="104"/>
      <c r="BP43" s="104"/>
      <c r="BQ43" s="104"/>
      <c r="BR43" s="104"/>
      <c r="BS43" s="104"/>
      <c r="BT43" s="104"/>
      <c r="BU43" s="104"/>
      <c r="BV43" s="104"/>
      <c r="BW43" s="104"/>
      <c r="BX43" s="104"/>
      <c r="BY43" s="104"/>
      <c r="BZ43" s="104"/>
      <c r="CA43" s="104"/>
      <c r="CB43" s="104"/>
      <c r="CC43" s="104"/>
    </row>
    <row r="44" spans="1:81" s="3" customFormat="1">
      <c r="A44" s="104"/>
      <c r="B44" s="104"/>
      <c r="C44" s="155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04"/>
      <c r="AF44" s="104"/>
      <c r="AG44" s="104"/>
      <c r="AH44" s="104"/>
      <c r="AI44" s="104"/>
      <c r="AJ44" s="104"/>
      <c r="AK44" s="104"/>
      <c r="AL44" s="104"/>
      <c r="AM44" s="104"/>
      <c r="AN44" s="104"/>
      <c r="AO44" s="104"/>
      <c r="AP44" s="104"/>
      <c r="AQ44" s="104"/>
      <c r="AR44" s="104"/>
      <c r="AS44" s="104"/>
      <c r="AT44" s="104"/>
      <c r="AU44" s="104"/>
      <c r="AV44" s="104"/>
      <c r="AW44" s="104"/>
      <c r="AX44" s="104"/>
      <c r="AY44" s="104"/>
      <c r="AZ44" s="104"/>
      <c r="BA44" s="104"/>
      <c r="BB44" s="104"/>
      <c r="BC44" s="104"/>
      <c r="BD44" s="104"/>
      <c r="BE44" s="104"/>
      <c r="BF44" s="104"/>
      <c r="BG44" s="104"/>
      <c r="BH44" s="104"/>
      <c r="BI44" s="104"/>
      <c r="BJ44" s="104"/>
      <c r="BK44" s="104"/>
      <c r="BL44" s="104"/>
      <c r="BM44" s="104"/>
      <c r="BN44" s="104"/>
      <c r="BO44" s="104"/>
      <c r="BP44" s="104"/>
      <c r="BQ44" s="104"/>
      <c r="BR44" s="104"/>
    </row>
    <row r="45" spans="1:81" s="3" customFormat="1">
      <c r="A45" s="104"/>
      <c r="B45" s="104"/>
      <c r="C45" s="155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  <c r="AK45" s="104"/>
      <c r="AL45" s="104"/>
      <c r="AM45" s="104"/>
      <c r="AN45" s="104"/>
      <c r="AO45" s="104"/>
      <c r="AP45" s="104"/>
      <c r="AQ45" s="104"/>
      <c r="AR45" s="104"/>
      <c r="AS45" s="104"/>
      <c r="AT45" s="104"/>
      <c r="AU45" s="104"/>
      <c r="AV45" s="104"/>
      <c r="AW45" s="104"/>
      <c r="AX45" s="104"/>
      <c r="AY45" s="104"/>
      <c r="AZ45" s="104"/>
      <c r="BA45" s="104"/>
      <c r="BB45" s="104"/>
      <c r="BC45" s="104"/>
      <c r="BD45" s="104"/>
      <c r="BE45" s="104"/>
      <c r="BF45" s="104"/>
      <c r="BG45" s="104"/>
      <c r="BH45" s="104"/>
      <c r="BI45" s="104"/>
      <c r="BJ45" s="104"/>
      <c r="BK45" s="104"/>
      <c r="BL45" s="104"/>
      <c r="BM45" s="104"/>
      <c r="BN45" s="104"/>
      <c r="BO45" s="104"/>
      <c r="BP45" s="104"/>
      <c r="BQ45" s="104"/>
      <c r="BR45" s="104"/>
    </row>
    <row r="46" spans="1:81" s="3" customFormat="1">
      <c r="A46" s="104"/>
      <c r="B46" s="104"/>
      <c r="C46" s="155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P46" s="104"/>
      <c r="AQ46" s="104"/>
      <c r="AR46" s="104"/>
      <c r="AS46" s="104"/>
      <c r="AT46" s="104"/>
      <c r="AU46" s="104"/>
      <c r="AV46" s="104"/>
      <c r="AW46" s="104"/>
      <c r="AX46" s="104"/>
      <c r="AY46" s="104"/>
      <c r="AZ46" s="104"/>
      <c r="BA46" s="104"/>
      <c r="BB46" s="104"/>
      <c r="BC46" s="104"/>
      <c r="BD46" s="104"/>
      <c r="BE46" s="104"/>
      <c r="BF46" s="104"/>
      <c r="BG46" s="104"/>
      <c r="BH46" s="104"/>
      <c r="BI46" s="104"/>
      <c r="BJ46" s="104"/>
      <c r="BK46" s="104"/>
      <c r="BL46" s="104"/>
      <c r="BM46" s="104"/>
      <c r="BN46" s="104"/>
      <c r="BO46" s="104"/>
      <c r="BP46" s="104"/>
      <c r="BQ46" s="104"/>
      <c r="BR46" s="104"/>
    </row>
    <row r="47" spans="1:81" s="3" customFormat="1">
      <c r="A47" s="104"/>
      <c r="B47" s="104"/>
      <c r="C47" s="155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/>
      <c r="AK47" s="104"/>
      <c r="AL47" s="104"/>
      <c r="AM47" s="104"/>
      <c r="AN47" s="104"/>
      <c r="AO47" s="104"/>
      <c r="AP47" s="104"/>
      <c r="AQ47" s="104"/>
      <c r="AR47" s="104"/>
      <c r="AS47" s="104"/>
      <c r="AT47" s="104"/>
      <c r="AU47" s="104"/>
      <c r="AV47" s="104"/>
      <c r="AW47" s="104"/>
      <c r="AX47" s="104"/>
      <c r="AY47" s="104"/>
      <c r="AZ47" s="104"/>
      <c r="BA47" s="104"/>
      <c r="BB47" s="104"/>
      <c r="BC47" s="104"/>
      <c r="BD47" s="104"/>
      <c r="BE47" s="104"/>
      <c r="BF47" s="104"/>
      <c r="BG47" s="104"/>
      <c r="BH47" s="104"/>
      <c r="BI47" s="104"/>
      <c r="BJ47" s="104"/>
      <c r="BK47" s="104"/>
      <c r="BL47" s="104"/>
      <c r="BM47" s="104"/>
      <c r="BN47" s="104"/>
      <c r="BO47" s="104"/>
      <c r="BP47" s="104"/>
      <c r="BQ47" s="104"/>
      <c r="BR47" s="104"/>
    </row>
    <row r="48" spans="1:81" s="3" customFormat="1">
      <c r="A48" s="104"/>
      <c r="B48" s="104"/>
      <c r="C48" s="155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04"/>
      <c r="AF48" s="104"/>
      <c r="AG48" s="104"/>
      <c r="AH48" s="104"/>
      <c r="AI48" s="104"/>
      <c r="AJ48" s="104"/>
      <c r="AK48" s="104"/>
      <c r="AL48" s="104"/>
      <c r="AM48" s="104"/>
      <c r="AN48" s="104"/>
      <c r="AO48" s="104"/>
      <c r="AP48" s="104"/>
      <c r="AQ48" s="104"/>
      <c r="AR48" s="104"/>
      <c r="AS48" s="104"/>
      <c r="AT48" s="104"/>
      <c r="AU48" s="104"/>
      <c r="AV48" s="104"/>
      <c r="AW48" s="104"/>
      <c r="AX48" s="104"/>
      <c r="AY48" s="104"/>
      <c r="AZ48" s="104"/>
      <c r="BA48" s="104"/>
      <c r="BB48" s="104"/>
      <c r="BC48" s="104"/>
      <c r="BD48" s="104"/>
      <c r="BE48" s="104"/>
      <c r="BF48" s="104"/>
      <c r="BG48" s="104"/>
      <c r="BH48" s="104"/>
      <c r="BI48" s="104"/>
      <c r="BJ48" s="104"/>
      <c r="BK48" s="104"/>
      <c r="BL48" s="104"/>
      <c r="BM48" s="104"/>
      <c r="BN48" s="104"/>
      <c r="BO48" s="104"/>
      <c r="BP48" s="104"/>
      <c r="BQ48" s="104"/>
      <c r="BR48" s="104"/>
    </row>
    <row r="49" spans="1:70" s="3" customFormat="1">
      <c r="A49" s="104"/>
      <c r="B49" s="104"/>
      <c r="C49" s="155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/>
      <c r="AR49" s="104"/>
      <c r="AS49" s="104"/>
      <c r="AT49" s="104"/>
      <c r="AU49" s="104"/>
      <c r="AV49" s="104"/>
      <c r="AW49" s="104"/>
      <c r="AX49" s="104"/>
      <c r="AY49" s="104"/>
      <c r="AZ49" s="104"/>
      <c r="BA49" s="104"/>
      <c r="BB49" s="104"/>
      <c r="BC49" s="104"/>
      <c r="BD49" s="104"/>
      <c r="BE49" s="104"/>
      <c r="BF49" s="104"/>
      <c r="BG49" s="104"/>
      <c r="BH49" s="104"/>
      <c r="BI49" s="104"/>
      <c r="BJ49" s="104"/>
      <c r="BK49" s="104"/>
      <c r="BL49" s="104"/>
      <c r="BM49" s="104"/>
      <c r="BN49" s="104"/>
      <c r="BO49" s="104"/>
      <c r="BP49" s="104"/>
      <c r="BQ49" s="104"/>
      <c r="BR49" s="104"/>
    </row>
    <row r="50" spans="1:70" s="3" customFormat="1">
      <c r="A50" s="104"/>
      <c r="B50" s="104"/>
      <c r="C50" s="155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4"/>
      <c r="AQ50" s="104"/>
      <c r="AR50" s="104"/>
      <c r="AS50" s="104"/>
      <c r="AT50" s="104"/>
      <c r="AU50" s="104"/>
      <c r="AV50" s="104"/>
      <c r="AW50" s="104"/>
      <c r="AX50" s="104"/>
      <c r="AY50" s="104"/>
      <c r="AZ50" s="104"/>
      <c r="BA50" s="104"/>
      <c r="BB50" s="104"/>
      <c r="BC50" s="104"/>
      <c r="BD50" s="104"/>
      <c r="BE50" s="104"/>
      <c r="BF50" s="104"/>
      <c r="BG50" s="104"/>
      <c r="BH50" s="104"/>
      <c r="BI50" s="104"/>
      <c r="BJ50" s="104"/>
      <c r="BK50" s="104"/>
      <c r="BL50" s="104"/>
      <c r="BM50" s="104"/>
      <c r="BN50" s="104"/>
      <c r="BO50" s="104"/>
      <c r="BP50" s="104"/>
      <c r="BQ50" s="104"/>
      <c r="BR50" s="104"/>
    </row>
    <row r="51" spans="1:70" s="3" customFormat="1">
      <c r="A51" s="104"/>
      <c r="B51" s="104"/>
      <c r="C51" s="155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P51" s="104"/>
      <c r="AQ51" s="104"/>
      <c r="AR51" s="104"/>
      <c r="AS51" s="104"/>
      <c r="AT51" s="104"/>
      <c r="AU51" s="104"/>
      <c r="AV51" s="104"/>
      <c r="AW51" s="104"/>
      <c r="AX51" s="104"/>
      <c r="AY51" s="104"/>
      <c r="AZ51" s="104"/>
      <c r="BA51" s="104"/>
      <c r="BB51" s="104"/>
      <c r="BC51" s="104"/>
      <c r="BD51" s="104"/>
      <c r="BE51" s="104"/>
      <c r="BF51" s="104"/>
      <c r="BG51" s="104"/>
      <c r="BH51" s="104"/>
      <c r="BI51" s="104"/>
      <c r="BJ51" s="104"/>
      <c r="BK51" s="104"/>
      <c r="BL51" s="104"/>
      <c r="BM51" s="104"/>
      <c r="BN51" s="104"/>
      <c r="BO51" s="104"/>
      <c r="BP51" s="104"/>
      <c r="BQ51" s="104"/>
      <c r="BR51" s="104"/>
    </row>
    <row r="52" spans="1:70" s="3" customFormat="1">
      <c r="A52" s="104"/>
      <c r="B52" s="104"/>
      <c r="C52" s="155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  <c r="AK52" s="104"/>
      <c r="AL52" s="104"/>
      <c r="AM52" s="104"/>
      <c r="AN52" s="104"/>
      <c r="AO52" s="104"/>
      <c r="AP52" s="104"/>
      <c r="AQ52" s="104"/>
      <c r="AR52" s="104"/>
      <c r="AS52" s="104"/>
      <c r="AT52" s="104"/>
      <c r="AU52" s="104"/>
      <c r="AV52" s="104"/>
      <c r="AW52" s="104"/>
      <c r="AX52" s="104"/>
      <c r="AY52" s="104"/>
      <c r="AZ52" s="104"/>
      <c r="BA52" s="104"/>
      <c r="BB52" s="104"/>
      <c r="BC52" s="104"/>
      <c r="BD52" s="104"/>
      <c r="BE52" s="104"/>
      <c r="BF52" s="104"/>
      <c r="BG52" s="104"/>
      <c r="BH52" s="104"/>
      <c r="BI52" s="104"/>
      <c r="BJ52" s="104"/>
      <c r="BK52" s="104"/>
      <c r="BL52" s="104"/>
      <c r="BM52" s="104"/>
      <c r="BN52" s="104"/>
      <c r="BO52" s="104"/>
      <c r="BP52" s="104"/>
      <c r="BQ52" s="104"/>
      <c r="BR52" s="104"/>
    </row>
    <row r="53" spans="1:70" s="3" customFormat="1">
      <c r="A53" s="104"/>
      <c r="B53" s="104"/>
      <c r="C53" s="155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P53" s="104"/>
      <c r="AQ53" s="104"/>
      <c r="AR53" s="104"/>
      <c r="AS53" s="104"/>
      <c r="AT53" s="104"/>
      <c r="AU53" s="104"/>
      <c r="AV53" s="104"/>
      <c r="AW53" s="104"/>
      <c r="AX53" s="104"/>
      <c r="AY53" s="104"/>
      <c r="AZ53" s="104"/>
      <c r="BA53" s="104"/>
      <c r="BB53" s="104"/>
      <c r="BC53" s="104"/>
      <c r="BD53" s="104"/>
      <c r="BE53" s="104"/>
      <c r="BF53" s="104"/>
      <c r="BG53" s="104"/>
      <c r="BH53" s="104"/>
      <c r="BI53" s="104"/>
      <c r="BJ53" s="104"/>
      <c r="BK53" s="104"/>
      <c r="BL53" s="104"/>
      <c r="BM53" s="104"/>
      <c r="BN53" s="104"/>
      <c r="BO53" s="104"/>
      <c r="BP53" s="104"/>
      <c r="BQ53" s="104"/>
      <c r="BR53" s="104"/>
    </row>
    <row r="54" spans="1:70" s="3" customFormat="1">
      <c r="A54" s="104"/>
      <c r="B54" s="104"/>
      <c r="C54" s="155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  <c r="AR54" s="104"/>
      <c r="AS54" s="104"/>
      <c r="AT54" s="104"/>
      <c r="AU54" s="104"/>
      <c r="AV54" s="104"/>
      <c r="AW54" s="104"/>
      <c r="AX54" s="104"/>
      <c r="AY54" s="104"/>
      <c r="AZ54" s="104"/>
      <c r="BA54" s="104"/>
      <c r="BB54" s="104"/>
      <c r="BC54" s="104"/>
      <c r="BD54" s="104"/>
      <c r="BE54" s="104"/>
      <c r="BF54" s="104"/>
      <c r="BG54" s="104"/>
      <c r="BH54" s="104"/>
      <c r="BI54" s="104"/>
      <c r="BJ54" s="104"/>
      <c r="BK54" s="104"/>
      <c r="BL54" s="104"/>
      <c r="BM54" s="104"/>
      <c r="BN54" s="104"/>
      <c r="BO54" s="104"/>
      <c r="BP54" s="104"/>
      <c r="BQ54" s="104"/>
      <c r="BR54" s="104"/>
    </row>
    <row r="55" spans="1:70" s="3" customFormat="1">
      <c r="A55" s="104"/>
      <c r="B55" s="104"/>
      <c r="C55" s="155"/>
      <c r="D55" s="104"/>
      <c r="E55" s="104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  <c r="AK55" s="104"/>
      <c r="AL55" s="104"/>
      <c r="AM55" s="104"/>
      <c r="AN55" s="104"/>
      <c r="AO55" s="104"/>
      <c r="AP55" s="104"/>
      <c r="AQ55" s="104"/>
      <c r="AR55" s="104"/>
      <c r="AS55" s="104"/>
      <c r="AT55" s="104"/>
      <c r="AU55" s="104"/>
      <c r="AV55" s="104"/>
      <c r="AW55" s="104"/>
      <c r="AX55" s="104"/>
      <c r="AY55" s="104"/>
      <c r="AZ55" s="104"/>
      <c r="BA55" s="104"/>
      <c r="BB55" s="104"/>
      <c r="BC55" s="104"/>
      <c r="BD55" s="104"/>
      <c r="BE55" s="104"/>
      <c r="BF55" s="104"/>
      <c r="BG55" s="104"/>
      <c r="BH55" s="104"/>
      <c r="BI55" s="104"/>
      <c r="BJ55" s="104"/>
      <c r="BK55" s="104"/>
      <c r="BL55" s="104"/>
      <c r="BM55" s="104"/>
      <c r="BN55" s="104"/>
      <c r="BO55" s="104"/>
      <c r="BP55" s="104"/>
      <c r="BQ55" s="104"/>
      <c r="BR55" s="104"/>
    </row>
    <row r="56" spans="1:70" s="3" customFormat="1">
      <c r="A56" s="104"/>
      <c r="B56" s="104"/>
      <c r="C56" s="155"/>
      <c r="D56" s="104"/>
      <c r="E56" s="104"/>
      <c r="F56" s="104"/>
      <c r="G56" s="104"/>
      <c r="H56" s="104"/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  <c r="AK56" s="104"/>
      <c r="AL56" s="104"/>
      <c r="AM56" s="104"/>
      <c r="AN56" s="104"/>
      <c r="AO56" s="104"/>
      <c r="AP56" s="104"/>
      <c r="AQ56" s="104"/>
      <c r="AR56" s="104"/>
      <c r="AS56" s="104"/>
      <c r="AT56" s="104"/>
      <c r="AU56" s="104"/>
      <c r="AV56" s="104"/>
      <c r="AW56" s="104"/>
      <c r="AX56" s="104"/>
      <c r="AY56" s="104"/>
      <c r="AZ56" s="104"/>
      <c r="BA56" s="104"/>
      <c r="BB56" s="104"/>
      <c r="BC56" s="104"/>
      <c r="BD56" s="104"/>
      <c r="BE56" s="104"/>
      <c r="BF56" s="104"/>
      <c r="BG56" s="104"/>
      <c r="BH56" s="104"/>
      <c r="BI56" s="104"/>
      <c r="BJ56" s="104"/>
      <c r="BK56" s="104"/>
      <c r="BL56" s="104"/>
      <c r="BM56" s="104"/>
      <c r="BN56" s="104"/>
      <c r="BO56" s="104"/>
      <c r="BP56" s="104"/>
      <c r="BQ56" s="104"/>
      <c r="BR56" s="104"/>
    </row>
    <row r="57" spans="1:70" s="3" customFormat="1">
      <c r="A57" s="104"/>
      <c r="B57" s="104"/>
      <c r="C57" s="155"/>
      <c r="D57" s="104"/>
      <c r="E57" s="104"/>
      <c r="F57" s="104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  <c r="AK57" s="104"/>
      <c r="AL57" s="104"/>
      <c r="AM57" s="104"/>
      <c r="AN57" s="104"/>
      <c r="AO57" s="104"/>
      <c r="AP57" s="104"/>
      <c r="AQ57" s="104"/>
      <c r="AR57" s="104"/>
      <c r="AS57" s="104"/>
      <c r="AT57" s="104"/>
      <c r="AU57" s="104"/>
      <c r="AV57" s="104"/>
      <c r="AW57" s="104"/>
      <c r="AX57" s="104"/>
      <c r="AY57" s="104"/>
      <c r="AZ57" s="104"/>
      <c r="BA57" s="104"/>
      <c r="BB57" s="104"/>
      <c r="BC57" s="104"/>
      <c r="BD57" s="104"/>
      <c r="BE57" s="104"/>
      <c r="BF57" s="104"/>
      <c r="BG57" s="104"/>
      <c r="BH57" s="104"/>
      <c r="BI57" s="104"/>
      <c r="BJ57" s="104"/>
      <c r="BK57" s="104"/>
      <c r="BL57" s="104"/>
      <c r="BM57" s="104"/>
      <c r="BN57" s="104"/>
      <c r="BO57" s="104"/>
      <c r="BP57" s="104"/>
      <c r="BQ57" s="104"/>
      <c r="BR57" s="104"/>
    </row>
    <row r="58" spans="1:70" s="3" customFormat="1">
      <c r="A58" s="104"/>
      <c r="B58" s="104"/>
      <c r="C58" s="155"/>
      <c r="D58" s="104"/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  <c r="AI58" s="104"/>
      <c r="AJ58" s="104"/>
      <c r="AK58" s="104"/>
      <c r="AL58" s="104"/>
      <c r="AM58" s="104"/>
      <c r="AN58" s="104"/>
      <c r="AO58" s="104"/>
      <c r="AP58" s="104"/>
      <c r="AQ58" s="104"/>
      <c r="AR58" s="104"/>
      <c r="AS58" s="104"/>
      <c r="AT58" s="104"/>
      <c r="AU58" s="104"/>
      <c r="AV58" s="104"/>
      <c r="AW58" s="104"/>
      <c r="AX58" s="104"/>
      <c r="AY58" s="104"/>
      <c r="AZ58" s="104"/>
      <c r="BA58" s="104"/>
      <c r="BB58" s="104"/>
      <c r="BC58" s="104"/>
      <c r="BD58" s="104"/>
      <c r="BE58" s="104"/>
      <c r="BF58" s="104"/>
      <c r="BG58" s="104"/>
      <c r="BH58" s="104"/>
      <c r="BI58" s="104"/>
      <c r="BJ58" s="104"/>
      <c r="BK58" s="104"/>
      <c r="BL58" s="104"/>
      <c r="BM58" s="104"/>
      <c r="BN58" s="104"/>
      <c r="BO58" s="104"/>
      <c r="BP58" s="104"/>
      <c r="BQ58" s="104"/>
      <c r="BR58" s="104"/>
    </row>
    <row r="59" spans="1:70" s="3" customFormat="1">
      <c r="A59" s="104"/>
      <c r="B59" s="104"/>
      <c r="C59" s="155"/>
      <c r="D59" s="104"/>
      <c r="E59" s="104"/>
      <c r="F59" s="104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  <c r="AR59" s="104"/>
      <c r="AS59" s="104"/>
      <c r="AT59" s="104"/>
      <c r="AU59" s="104"/>
      <c r="AV59" s="104"/>
      <c r="AW59" s="104"/>
      <c r="AX59" s="104"/>
      <c r="AY59" s="104"/>
      <c r="AZ59" s="104"/>
      <c r="BA59" s="104"/>
      <c r="BB59" s="104"/>
      <c r="BC59" s="104"/>
      <c r="BD59" s="104"/>
      <c r="BE59" s="104"/>
      <c r="BF59" s="104"/>
      <c r="BG59" s="104"/>
      <c r="BH59" s="104"/>
      <c r="BI59" s="104"/>
      <c r="BJ59" s="104"/>
      <c r="BK59" s="104"/>
      <c r="BL59" s="104"/>
      <c r="BM59" s="104"/>
      <c r="BN59" s="104"/>
      <c r="BO59" s="104"/>
      <c r="BP59" s="104"/>
      <c r="BQ59" s="104"/>
      <c r="BR59" s="104"/>
    </row>
    <row r="60" spans="1:70" s="3" customFormat="1">
      <c r="A60" s="104"/>
      <c r="B60" s="104"/>
      <c r="C60" s="155"/>
      <c r="D60" s="104"/>
      <c r="E60" s="104"/>
      <c r="F60" s="104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  <c r="AK60" s="104"/>
      <c r="AL60" s="104"/>
      <c r="AM60" s="104"/>
      <c r="AN60" s="104"/>
      <c r="AO60" s="104"/>
      <c r="AP60" s="104"/>
      <c r="AQ60" s="104"/>
      <c r="AR60" s="104"/>
      <c r="AS60" s="104"/>
      <c r="AT60" s="104"/>
      <c r="AU60" s="104"/>
      <c r="AV60" s="104"/>
      <c r="AW60" s="104"/>
      <c r="AX60" s="104"/>
      <c r="AY60" s="104"/>
      <c r="AZ60" s="104"/>
      <c r="BA60" s="104"/>
      <c r="BB60" s="104"/>
      <c r="BC60" s="104"/>
      <c r="BD60" s="104"/>
      <c r="BE60" s="104"/>
      <c r="BF60" s="104"/>
      <c r="BG60" s="104"/>
      <c r="BH60" s="104"/>
      <c r="BI60" s="104"/>
      <c r="BJ60" s="104"/>
      <c r="BK60" s="104"/>
      <c r="BL60" s="104"/>
      <c r="BM60" s="104"/>
      <c r="BN60" s="104"/>
      <c r="BO60" s="104"/>
      <c r="BP60" s="104"/>
      <c r="BQ60" s="104"/>
      <c r="BR60" s="104"/>
    </row>
    <row r="61" spans="1:70" s="3" customFormat="1">
      <c r="A61" s="104"/>
      <c r="B61" s="104"/>
      <c r="C61" s="155"/>
      <c r="D61" s="104"/>
      <c r="E61" s="104"/>
      <c r="F61" s="104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  <c r="AK61" s="104"/>
      <c r="AL61" s="104"/>
      <c r="AM61" s="104"/>
      <c r="AN61" s="104"/>
      <c r="AO61" s="104"/>
      <c r="AP61" s="104"/>
      <c r="AQ61" s="104"/>
      <c r="AR61" s="104"/>
      <c r="AS61" s="104"/>
      <c r="AT61" s="104"/>
      <c r="AU61" s="104"/>
      <c r="AV61" s="104"/>
      <c r="AW61" s="104"/>
      <c r="AX61" s="104"/>
      <c r="AY61" s="104"/>
      <c r="AZ61" s="104"/>
      <c r="BA61" s="104"/>
      <c r="BB61" s="104"/>
      <c r="BC61" s="104"/>
      <c r="BD61" s="104"/>
      <c r="BE61" s="104"/>
      <c r="BF61" s="104"/>
      <c r="BG61" s="104"/>
      <c r="BH61" s="104"/>
      <c r="BI61" s="104"/>
      <c r="BJ61" s="104"/>
      <c r="BK61" s="104"/>
      <c r="BL61" s="104"/>
      <c r="BM61" s="104"/>
      <c r="BN61" s="104"/>
      <c r="BO61" s="104"/>
      <c r="BP61" s="104"/>
      <c r="BQ61" s="104"/>
      <c r="BR61" s="104"/>
    </row>
    <row r="62" spans="1:70" s="3" customFormat="1">
      <c r="A62" s="104"/>
      <c r="B62" s="104"/>
      <c r="C62" s="155"/>
      <c r="D62" s="104"/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/>
      <c r="AS62" s="104"/>
      <c r="AT62" s="104"/>
      <c r="AU62" s="104"/>
      <c r="AV62" s="104"/>
      <c r="AW62" s="104"/>
      <c r="AX62" s="104"/>
      <c r="AY62" s="104"/>
      <c r="AZ62" s="104"/>
      <c r="BA62" s="104"/>
      <c r="BB62" s="104"/>
      <c r="BC62" s="104"/>
      <c r="BD62" s="104"/>
      <c r="BE62" s="104"/>
      <c r="BF62" s="104"/>
      <c r="BG62" s="104"/>
      <c r="BH62" s="104"/>
      <c r="BI62" s="104"/>
      <c r="BJ62" s="104"/>
      <c r="BK62" s="104"/>
      <c r="BL62" s="104"/>
      <c r="BM62" s="104"/>
      <c r="BN62" s="104"/>
      <c r="BO62" s="104"/>
      <c r="BP62" s="104"/>
      <c r="BQ62" s="104"/>
      <c r="BR62" s="104"/>
    </row>
    <row r="63" spans="1:70" s="3" customFormat="1">
      <c r="A63" s="104"/>
      <c r="B63" s="104"/>
      <c r="C63" s="155"/>
      <c r="D63" s="104"/>
      <c r="E63" s="104"/>
      <c r="F63" s="10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/>
      <c r="AD63" s="104"/>
      <c r="AE63" s="104"/>
      <c r="AF63" s="104"/>
      <c r="AG63" s="104"/>
      <c r="AH63" s="104"/>
      <c r="AI63" s="104"/>
      <c r="AJ63" s="104"/>
      <c r="AK63" s="104"/>
      <c r="AL63" s="104"/>
      <c r="AM63" s="104"/>
      <c r="AN63" s="104"/>
      <c r="AO63" s="104"/>
      <c r="AP63" s="104"/>
      <c r="AQ63" s="104"/>
      <c r="AR63" s="104"/>
      <c r="AS63" s="104"/>
      <c r="AT63" s="104"/>
      <c r="AU63" s="104"/>
      <c r="AV63" s="104"/>
      <c r="AW63" s="104"/>
      <c r="AX63" s="104"/>
      <c r="AY63" s="104"/>
      <c r="AZ63" s="104"/>
      <c r="BA63" s="104"/>
      <c r="BB63" s="104"/>
      <c r="BC63" s="104"/>
      <c r="BD63" s="104"/>
      <c r="BE63" s="104"/>
      <c r="BF63" s="104"/>
      <c r="BG63" s="104"/>
      <c r="BH63" s="104"/>
      <c r="BI63" s="104"/>
      <c r="BJ63" s="104"/>
      <c r="BK63" s="104"/>
      <c r="BL63" s="104"/>
      <c r="BM63" s="104"/>
      <c r="BN63" s="104"/>
      <c r="BO63" s="104"/>
      <c r="BP63" s="104"/>
      <c r="BQ63" s="104"/>
      <c r="BR63" s="104"/>
    </row>
    <row r="64" spans="1:70" s="3" customFormat="1">
      <c r="A64" s="104"/>
      <c r="B64" s="104"/>
      <c r="C64" s="155"/>
      <c r="D64" s="104"/>
      <c r="E64" s="104"/>
      <c r="F64" s="104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4"/>
      <c r="AC64" s="104"/>
      <c r="AD64" s="104"/>
      <c r="AE64" s="104"/>
      <c r="AF64" s="104"/>
      <c r="AG64" s="104"/>
      <c r="AH64" s="104"/>
      <c r="AI64" s="104"/>
      <c r="AJ64" s="104"/>
      <c r="AK64" s="104"/>
      <c r="AL64" s="104"/>
      <c r="AM64" s="104"/>
      <c r="AN64" s="104"/>
      <c r="AO64" s="104"/>
      <c r="AP64" s="104"/>
      <c r="AQ64" s="104"/>
      <c r="AR64" s="104"/>
      <c r="AS64" s="104"/>
      <c r="AT64" s="104"/>
      <c r="AU64" s="104"/>
      <c r="AV64" s="104"/>
      <c r="AW64" s="104"/>
      <c r="AX64" s="104"/>
      <c r="AY64" s="104"/>
      <c r="AZ64" s="104"/>
      <c r="BA64" s="104"/>
      <c r="BB64" s="104"/>
      <c r="BC64" s="104"/>
      <c r="BD64" s="104"/>
      <c r="BE64" s="104"/>
      <c r="BF64" s="104"/>
      <c r="BG64" s="104"/>
      <c r="BH64" s="104"/>
      <c r="BI64" s="104"/>
      <c r="BJ64" s="104"/>
      <c r="BK64" s="104"/>
      <c r="BL64" s="104"/>
      <c r="BM64" s="104"/>
      <c r="BN64" s="104"/>
      <c r="BO64" s="104"/>
      <c r="BP64" s="104"/>
      <c r="BQ64" s="104"/>
      <c r="BR64" s="104"/>
    </row>
    <row r="65" spans="1:70" s="3" customFormat="1">
      <c r="A65" s="104"/>
      <c r="B65" s="104"/>
      <c r="C65" s="155"/>
      <c r="D65" s="104"/>
      <c r="E65" s="104"/>
      <c r="F65" s="104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04"/>
      <c r="AQ65" s="104"/>
      <c r="AR65" s="104"/>
      <c r="AS65" s="104"/>
      <c r="AT65" s="104"/>
      <c r="AU65" s="104"/>
      <c r="AV65" s="104"/>
      <c r="AW65" s="104"/>
      <c r="AX65" s="104"/>
      <c r="AY65" s="104"/>
      <c r="AZ65" s="104"/>
      <c r="BA65" s="104"/>
      <c r="BB65" s="104"/>
      <c r="BC65" s="104"/>
      <c r="BD65" s="104"/>
      <c r="BE65" s="104"/>
      <c r="BF65" s="104"/>
      <c r="BG65" s="104"/>
      <c r="BH65" s="104"/>
      <c r="BI65" s="104"/>
      <c r="BJ65" s="104"/>
      <c r="BK65" s="104"/>
      <c r="BL65" s="104"/>
      <c r="BM65" s="104"/>
      <c r="BN65" s="104"/>
      <c r="BO65" s="104"/>
      <c r="BP65" s="104"/>
      <c r="BQ65" s="104"/>
      <c r="BR65" s="104"/>
    </row>
    <row r="66" spans="1:70" s="3" customFormat="1">
      <c r="A66" s="104"/>
      <c r="B66" s="104"/>
      <c r="C66" s="155"/>
      <c r="D66" s="104"/>
      <c r="E66" s="104"/>
      <c r="F66" s="104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  <c r="AK66" s="104"/>
      <c r="AL66" s="104"/>
      <c r="AM66" s="104"/>
      <c r="AN66" s="104"/>
      <c r="AO66" s="104"/>
      <c r="AP66" s="104"/>
      <c r="AQ66" s="104"/>
      <c r="AR66" s="104"/>
      <c r="AS66" s="104"/>
      <c r="AT66" s="104"/>
      <c r="AU66" s="104"/>
      <c r="AV66" s="104"/>
      <c r="AW66" s="104"/>
      <c r="AX66" s="104"/>
      <c r="AY66" s="104"/>
      <c r="AZ66" s="104"/>
      <c r="BA66" s="104"/>
      <c r="BB66" s="104"/>
      <c r="BC66" s="104"/>
      <c r="BD66" s="104"/>
      <c r="BE66" s="104"/>
      <c r="BF66" s="104"/>
      <c r="BG66" s="104"/>
      <c r="BH66" s="104"/>
      <c r="BI66" s="104"/>
      <c r="BJ66" s="104"/>
      <c r="BK66" s="104"/>
      <c r="BL66" s="104"/>
      <c r="BM66" s="104"/>
      <c r="BN66" s="104"/>
      <c r="BO66" s="104"/>
      <c r="BP66" s="104"/>
      <c r="BQ66" s="104"/>
      <c r="BR66" s="104"/>
    </row>
    <row r="67" spans="1:70" s="3" customFormat="1">
      <c r="A67" s="104"/>
      <c r="B67" s="104"/>
      <c r="C67" s="155"/>
      <c r="D67" s="104"/>
      <c r="E67" s="104"/>
      <c r="F67" s="104"/>
      <c r="G67" s="104"/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  <c r="AK67" s="104"/>
      <c r="AL67" s="104"/>
      <c r="AM67" s="104"/>
      <c r="AN67" s="104"/>
      <c r="AO67" s="104"/>
      <c r="AP67" s="104"/>
      <c r="AQ67" s="104"/>
      <c r="AR67" s="104"/>
      <c r="AS67" s="104"/>
      <c r="AT67" s="104"/>
      <c r="AU67" s="104"/>
      <c r="AV67" s="104"/>
      <c r="AW67" s="104"/>
      <c r="AX67" s="104"/>
      <c r="AY67" s="104"/>
      <c r="AZ67" s="104"/>
      <c r="BA67" s="104"/>
      <c r="BB67" s="104"/>
      <c r="BC67" s="104"/>
      <c r="BD67" s="104"/>
      <c r="BE67" s="104"/>
      <c r="BF67" s="104"/>
      <c r="BG67" s="104"/>
      <c r="BH67" s="104"/>
      <c r="BI67" s="104"/>
      <c r="BJ67" s="104"/>
      <c r="BK67" s="104"/>
      <c r="BL67" s="104"/>
      <c r="BM67" s="104"/>
      <c r="BN67" s="104"/>
      <c r="BO67" s="104"/>
      <c r="BP67" s="104"/>
      <c r="BQ67" s="104"/>
      <c r="BR67" s="104"/>
    </row>
    <row r="68" spans="1:70" s="3" customFormat="1">
      <c r="A68" s="104"/>
      <c r="B68" s="104"/>
      <c r="C68" s="155"/>
      <c r="D68" s="104"/>
      <c r="E68" s="104"/>
      <c r="F68" s="104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  <c r="AK68" s="104"/>
      <c r="AL68" s="104"/>
      <c r="AM68" s="104"/>
      <c r="AN68" s="104"/>
      <c r="AO68" s="104"/>
      <c r="AP68" s="104"/>
      <c r="AQ68" s="104"/>
      <c r="AR68" s="104"/>
      <c r="AS68" s="104"/>
      <c r="AT68" s="104"/>
      <c r="AU68" s="104"/>
      <c r="AV68" s="104"/>
      <c r="AW68" s="104"/>
      <c r="AX68" s="104"/>
      <c r="AY68" s="104"/>
      <c r="AZ68" s="104"/>
      <c r="BA68" s="104"/>
      <c r="BB68" s="104"/>
      <c r="BC68" s="104"/>
      <c r="BD68" s="104"/>
      <c r="BE68" s="104"/>
      <c r="BF68" s="104"/>
      <c r="BG68" s="104"/>
      <c r="BH68" s="104"/>
      <c r="BI68" s="104"/>
      <c r="BJ68" s="104"/>
      <c r="BK68" s="104"/>
      <c r="BL68" s="104"/>
      <c r="BM68" s="104"/>
      <c r="BN68" s="104"/>
      <c r="BO68" s="104"/>
      <c r="BP68" s="104"/>
      <c r="BQ68" s="104"/>
      <c r="BR68" s="104"/>
    </row>
    <row r="69" spans="1:70" s="3" customFormat="1">
      <c r="A69" s="104"/>
      <c r="B69" s="104"/>
      <c r="C69" s="155"/>
      <c r="D69" s="104"/>
      <c r="E69" s="104"/>
      <c r="F69" s="104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  <c r="AR69" s="104"/>
      <c r="AS69" s="104"/>
      <c r="AT69" s="104"/>
      <c r="AU69" s="104"/>
      <c r="AV69" s="104"/>
      <c r="AW69" s="104"/>
      <c r="AX69" s="104"/>
      <c r="AY69" s="104"/>
      <c r="AZ69" s="104"/>
      <c r="BA69" s="104"/>
      <c r="BB69" s="104"/>
      <c r="BC69" s="104"/>
      <c r="BD69" s="104"/>
      <c r="BE69" s="104"/>
      <c r="BF69" s="104"/>
      <c r="BG69" s="104"/>
      <c r="BH69" s="104"/>
      <c r="BI69" s="104"/>
      <c r="BJ69" s="104"/>
      <c r="BK69" s="104"/>
      <c r="BL69" s="104"/>
      <c r="BM69" s="104"/>
      <c r="BN69" s="104"/>
      <c r="BO69" s="104"/>
      <c r="BP69" s="104"/>
      <c r="BQ69" s="104"/>
      <c r="BR69" s="104"/>
    </row>
    <row r="70" spans="1:70" s="3" customFormat="1">
      <c r="A70" s="104"/>
      <c r="B70" s="104"/>
      <c r="C70" s="155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104"/>
      <c r="AT70" s="104"/>
      <c r="AU70" s="104"/>
      <c r="AV70" s="104"/>
      <c r="AW70" s="104"/>
      <c r="AX70" s="104"/>
      <c r="AY70" s="104"/>
      <c r="AZ70" s="104"/>
      <c r="BA70" s="104"/>
      <c r="BB70" s="104"/>
      <c r="BC70" s="104"/>
      <c r="BD70" s="104"/>
      <c r="BE70" s="104"/>
      <c r="BF70" s="104"/>
      <c r="BG70" s="104"/>
      <c r="BH70" s="104"/>
      <c r="BI70" s="104"/>
      <c r="BJ70" s="104"/>
      <c r="BK70" s="104"/>
      <c r="BL70" s="104"/>
      <c r="BM70" s="104"/>
      <c r="BN70" s="104"/>
      <c r="BO70" s="104"/>
      <c r="BP70" s="104"/>
      <c r="BQ70" s="104"/>
      <c r="BR70" s="104"/>
    </row>
    <row r="71" spans="1:70" s="3" customFormat="1">
      <c r="A71" s="104"/>
      <c r="B71" s="104"/>
      <c r="C71" s="155"/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  <c r="AK71" s="104"/>
      <c r="AL71" s="104"/>
      <c r="AM71" s="104"/>
      <c r="AN71" s="104"/>
      <c r="AO71" s="104"/>
      <c r="AP71" s="104"/>
      <c r="AQ71" s="104"/>
      <c r="AR71" s="104"/>
      <c r="AS71" s="104"/>
      <c r="AT71" s="104"/>
      <c r="AU71" s="104"/>
      <c r="AV71" s="104"/>
      <c r="AW71" s="104"/>
      <c r="AX71" s="104"/>
      <c r="AY71" s="104"/>
      <c r="AZ71" s="104"/>
      <c r="BA71" s="104"/>
      <c r="BB71" s="104"/>
      <c r="BC71" s="104"/>
      <c r="BD71" s="104"/>
      <c r="BE71" s="104"/>
      <c r="BF71" s="104"/>
      <c r="BG71" s="104"/>
      <c r="BH71" s="104"/>
      <c r="BI71" s="104"/>
      <c r="BJ71" s="104"/>
      <c r="BK71" s="104"/>
      <c r="BL71" s="104"/>
      <c r="BM71" s="104"/>
      <c r="BN71" s="104"/>
      <c r="BO71" s="104"/>
      <c r="BP71" s="104"/>
      <c r="BQ71" s="104"/>
      <c r="BR71" s="104"/>
    </row>
    <row r="72" spans="1:70" s="3" customFormat="1">
      <c r="A72" s="104"/>
      <c r="B72" s="104"/>
      <c r="C72" s="155"/>
      <c r="D72" s="104"/>
      <c r="E72" s="104"/>
      <c r="F72" s="104"/>
      <c r="G72" s="104"/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D72" s="104"/>
      <c r="AE72" s="104"/>
      <c r="AF72" s="104"/>
      <c r="AG72" s="104"/>
      <c r="AH72" s="104"/>
      <c r="AI72" s="104"/>
      <c r="AJ72" s="104"/>
      <c r="AK72" s="104"/>
      <c r="AL72" s="104"/>
      <c r="AM72" s="104"/>
      <c r="AN72" s="104"/>
      <c r="AO72" s="104"/>
      <c r="AP72" s="104"/>
      <c r="AQ72" s="104"/>
      <c r="AR72" s="104"/>
      <c r="AS72" s="104"/>
      <c r="AT72" s="104"/>
      <c r="AU72" s="104"/>
      <c r="AV72" s="104"/>
      <c r="AW72" s="104"/>
      <c r="AX72" s="104"/>
      <c r="AY72" s="104"/>
      <c r="AZ72" s="104"/>
      <c r="BA72" s="104"/>
      <c r="BB72" s="104"/>
      <c r="BC72" s="104"/>
      <c r="BD72" s="104"/>
      <c r="BE72" s="104"/>
      <c r="BF72" s="104"/>
      <c r="BG72" s="104"/>
      <c r="BH72" s="104"/>
      <c r="BI72" s="104"/>
      <c r="BJ72" s="104"/>
      <c r="BK72" s="104"/>
      <c r="BL72" s="104"/>
      <c r="BM72" s="104"/>
      <c r="BN72" s="104"/>
      <c r="BO72" s="104"/>
      <c r="BP72" s="104"/>
      <c r="BQ72" s="104"/>
      <c r="BR72" s="104"/>
    </row>
    <row r="73" spans="1:70">
      <c r="A73" s="104"/>
      <c r="B73" s="104"/>
      <c r="C73" s="155"/>
      <c r="D73" s="104"/>
      <c r="E73" s="104"/>
      <c r="F73" s="104"/>
      <c r="G73" s="104"/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4"/>
      <c r="AC73" s="104"/>
      <c r="AD73" s="104"/>
      <c r="AE73" s="104"/>
      <c r="AF73" s="104"/>
      <c r="AG73" s="104"/>
      <c r="AH73" s="104"/>
      <c r="AI73" s="104"/>
      <c r="AJ73" s="104"/>
      <c r="AK73" s="104"/>
      <c r="AL73" s="104"/>
      <c r="AM73" s="104"/>
      <c r="AN73" s="104"/>
      <c r="AO73" s="104"/>
      <c r="AP73" s="104"/>
      <c r="AQ73" s="104"/>
      <c r="AR73" s="104"/>
      <c r="AS73" s="104"/>
      <c r="AT73" s="104"/>
      <c r="AU73" s="104"/>
      <c r="AV73" s="104"/>
      <c r="AW73" s="104"/>
      <c r="AX73" s="104"/>
      <c r="AY73" s="104"/>
      <c r="AZ73" s="104"/>
      <c r="BA73" s="104"/>
      <c r="BB73" s="104"/>
      <c r="BC73" s="104"/>
      <c r="BD73" s="104"/>
      <c r="BE73" s="104"/>
      <c r="BF73" s="104"/>
      <c r="BG73" s="104"/>
      <c r="BH73" s="104"/>
      <c r="BI73" s="104"/>
      <c r="BJ73" s="104"/>
      <c r="BK73" s="104"/>
      <c r="BL73" s="104"/>
      <c r="BM73" s="104"/>
      <c r="BN73" s="104"/>
      <c r="BO73" s="104"/>
      <c r="BP73" s="104"/>
      <c r="BQ73" s="104"/>
      <c r="BR73" s="104"/>
    </row>
    <row r="74" spans="1:70">
      <c r="A74" s="104"/>
      <c r="B74" s="104"/>
      <c r="C74" s="155"/>
      <c r="D74" s="104"/>
      <c r="E74" s="104"/>
      <c r="F74" s="104"/>
      <c r="G74" s="104"/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4"/>
      <c r="AC74" s="104"/>
      <c r="AD74" s="104"/>
      <c r="AE74" s="104"/>
      <c r="AF74" s="104"/>
      <c r="AG74" s="104"/>
      <c r="AH74" s="104"/>
      <c r="AI74" s="104"/>
      <c r="AJ74" s="104"/>
      <c r="AK74" s="104"/>
      <c r="AL74" s="104"/>
      <c r="AM74" s="104"/>
      <c r="AN74" s="104"/>
      <c r="AO74" s="104"/>
      <c r="AP74" s="104"/>
      <c r="AQ74" s="104"/>
      <c r="AR74" s="104"/>
      <c r="AS74" s="104"/>
      <c r="AT74" s="104"/>
      <c r="AU74" s="104"/>
      <c r="AV74" s="104"/>
      <c r="AW74" s="104"/>
      <c r="AX74" s="104"/>
      <c r="AY74" s="104"/>
      <c r="AZ74" s="104"/>
      <c r="BA74" s="104"/>
      <c r="BB74" s="104"/>
      <c r="BC74" s="104"/>
      <c r="BD74" s="104"/>
      <c r="BE74" s="104"/>
      <c r="BF74" s="104"/>
      <c r="BG74" s="104"/>
      <c r="BH74" s="104"/>
      <c r="BI74" s="104"/>
      <c r="BJ74" s="104"/>
      <c r="BK74" s="104"/>
      <c r="BL74" s="104"/>
      <c r="BM74" s="104"/>
      <c r="BN74" s="104"/>
      <c r="BO74" s="104"/>
      <c r="BP74" s="104"/>
      <c r="BQ74" s="104"/>
      <c r="BR74" s="104"/>
    </row>
    <row r="75" spans="1:70">
      <c r="A75" s="104"/>
      <c r="B75" s="104"/>
      <c r="C75" s="155"/>
      <c r="D75" s="104"/>
      <c r="E75" s="104"/>
      <c r="F75" s="104"/>
      <c r="G75" s="104"/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D75" s="104"/>
      <c r="AE75" s="104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04"/>
      <c r="AQ75" s="104"/>
      <c r="AR75" s="104"/>
      <c r="AS75" s="104"/>
      <c r="AT75" s="104"/>
      <c r="AU75" s="104"/>
      <c r="AV75" s="104"/>
      <c r="AW75" s="104"/>
      <c r="AX75" s="104"/>
      <c r="AY75" s="104"/>
      <c r="AZ75" s="104"/>
      <c r="BA75" s="104"/>
      <c r="BB75" s="104"/>
      <c r="BC75" s="104"/>
      <c r="BD75" s="104"/>
      <c r="BE75" s="104"/>
      <c r="BF75" s="104"/>
      <c r="BG75" s="104"/>
      <c r="BH75" s="104"/>
      <c r="BI75" s="104"/>
      <c r="BJ75" s="104"/>
      <c r="BK75" s="104"/>
      <c r="BL75" s="104"/>
      <c r="BM75" s="104"/>
      <c r="BN75" s="104"/>
      <c r="BO75" s="104"/>
      <c r="BP75" s="104"/>
      <c r="BQ75" s="104"/>
      <c r="BR75" s="104"/>
    </row>
    <row r="76" spans="1:70">
      <c r="A76" s="104"/>
      <c r="B76" s="104"/>
      <c r="C76" s="155"/>
      <c r="D76" s="104"/>
      <c r="E76" s="104"/>
      <c r="F76" s="104"/>
      <c r="G76" s="104"/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  <c r="AA76" s="104"/>
      <c r="AB76" s="104"/>
      <c r="AC76" s="104"/>
      <c r="AD76" s="104"/>
      <c r="AE76" s="104"/>
      <c r="AF76" s="104"/>
      <c r="AG76" s="104"/>
      <c r="AH76" s="104"/>
      <c r="AI76" s="104"/>
      <c r="AJ76" s="104"/>
      <c r="AK76" s="104"/>
      <c r="AL76" s="104"/>
      <c r="AM76" s="104"/>
      <c r="AN76" s="104"/>
      <c r="AO76" s="104"/>
      <c r="AP76" s="104"/>
      <c r="AQ76" s="104"/>
      <c r="AR76" s="104"/>
      <c r="AS76" s="104"/>
      <c r="AT76" s="104"/>
      <c r="AU76" s="104"/>
      <c r="AV76" s="104"/>
      <c r="AW76" s="104"/>
      <c r="AX76" s="104"/>
      <c r="AY76" s="104"/>
      <c r="AZ76" s="104"/>
      <c r="BA76" s="104"/>
      <c r="BB76" s="104"/>
      <c r="BC76" s="104"/>
      <c r="BD76" s="104"/>
      <c r="BE76" s="104"/>
      <c r="BF76" s="104"/>
      <c r="BG76" s="104"/>
      <c r="BH76" s="104"/>
      <c r="BI76" s="104"/>
      <c r="BJ76" s="104"/>
      <c r="BK76" s="104"/>
      <c r="BL76" s="104"/>
      <c r="BM76" s="104"/>
      <c r="BN76" s="104"/>
      <c r="BO76" s="104"/>
      <c r="BP76" s="104"/>
      <c r="BQ76" s="104"/>
      <c r="BR76" s="104"/>
    </row>
    <row r="77" spans="1:70">
      <c r="A77" s="104"/>
      <c r="B77" s="104"/>
      <c r="C77" s="155"/>
      <c r="D77" s="104"/>
      <c r="E77" s="104"/>
      <c r="F77" s="104"/>
      <c r="G77" s="104"/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4"/>
      <c r="AC77" s="104"/>
      <c r="AD77" s="104"/>
      <c r="AE77" s="104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104"/>
      <c r="AQ77" s="104"/>
      <c r="AR77" s="104"/>
      <c r="AS77" s="104"/>
      <c r="AT77" s="104"/>
      <c r="AU77" s="104"/>
      <c r="AV77" s="104"/>
      <c r="AW77" s="104"/>
      <c r="AX77" s="104"/>
      <c r="AY77" s="104"/>
      <c r="AZ77" s="104"/>
      <c r="BA77" s="104"/>
      <c r="BB77" s="104"/>
      <c r="BC77" s="104"/>
      <c r="BD77" s="104"/>
      <c r="BE77" s="104"/>
      <c r="BF77" s="104"/>
      <c r="BG77" s="104"/>
      <c r="BH77" s="104"/>
      <c r="BI77" s="104"/>
      <c r="BJ77" s="104"/>
      <c r="BK77" s="104"/>
      <c r="BL77" s="104"/>
      <c r="BM77" s="104"/>
      <c r="BN77" s="104"/>
      <c r="BO77" s="104"/>
      <c r="BP77" s="104"/>
      <c r="BQ77" s="104"/>
      <c r="BR77" s="104"/>
    </row>
    <row r="78" spans="1:70">
      <c r="A78" s="104"/>
      <c r="B78" s="104"/>
      <c r="C78" s="155"/>
      <c r="D78" s="104"/>
      <c r="E78" s="104"/>
      <c r="F78" s="104"/>
      <c r="G78" s="104"/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  <c r="AA78" s="104"/>
      <c r="AB78" s="104"/>
      <c r="AC78" s="104"/>
      <c r="AD78" s="104"/>
      <c r="AE78" s="104"/>
      <c r="AF78" s="104"/>
      <c r="AG78" s="104"/>
      <c r="AH78" s="104"/>
      <c r="AI78" s="104"/>
      <c r="AJ78" s="104"/>
      <c r="AK78" s="104"/>
      <c r="AL78" s="104"/>
      <c r="AM78" s="104"/>
      <c r="AN78" s="104"/>
      <c r="AO78" s="104"/>
      <c r="AP78" s="104"/>
      <c r="AQ78" s="104"/>
      <c r="AR78" s="104"/>
      <c r="AS78" s="104"/>
      <c r="AT78" s="104"/>
      <c r="AU78" s="104"/>
      <c r="AV78" s="104"/>
      <c r="AW78" s="104"/>
      <c r="AX78" s="104"/>
      <c r="AY78" s="104"/>
      <c r="AZ78" s="104"/>
      <c r="BA78" s="104"/>
      <c r="BB78" s="104"/>
      <c r="BC78" s="104"/>
      <c r="BD78" s="104"/>
      <c r="BE78" s="104"/>
      <c r="BF78" s="104"/>
      <c r="BG78" s="104"/>
      <c r="BH78" s="104"/>
      <c r="BI78" s="104"/>
      <c r="BJ78" s="104"/>
      <c r="BK78" s="104"/>
      <c r="BL78" s="104"/>
      <c r="BM78" s="104"/>
      <c r="BN78" s="104"/>
      <c r="BO78" s="104"/>
      <c r="BP78" s="104"/>
      <c r="BQ78" s="104"/>
      <c r="BR78" s="104"/>
    </row>
    <row r="79" spans="1:70">
      <c r="A79" s="104"/>
      <c r="B79" s="104"/>
      <c r="C79" s="155"/>
      <c r="D79" s="104"/>
      <c r="E79" s="104"/>
      <c r="F79" s="104"/>
      <c r="G79" s="104"/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  <c r="AA79" s="104"/>
      <c r="AB79" s="104"/>
      <c r="AC79" s="104"/>
      <c r="AD79" s="104"/>
      <c r="AE79" s="104"/>
      <c r="AF79" s="104"/>
      <c r="AG79" s="104"/>
      <c r="AH79" s="104"/>
      <c r="AI79" s="104"/>
      <c r="AJ79" s="104"/>
      <c r="AK79" s="104"/>
      <c r="AL79" s="104"/>
      <c r="AM79" s="104"/>
      <c r="AN79" s="104"/>
      <c r="AO79" s="104"/>
      <c r="AP79" s="104"/>
      <c r="AQ79" s="104"/>
      <c r="AR79" s="104"/>
      <c r="AS79" s="104"/>
      <c r="AT79" s="104"/>
      <c r="AU79" s="104"/>
      <c r="AV79" s="104"/>
      <c r="AW79" s="104"/>
      <c r="AX79" s="104"/>
      <c r="AY79" s="104"/>
      <c r="AZ79" s="104"/>
      <c r="BA79" s="104"/>
      <c r="BB79" s="104"/>
      <c r="BC79" s="104"/>
      <c r="BD79" s="104"/>
      <c r="BE79" s="104"/>
      <c r="BF79" s="104"/>
      <c r="BG79" s="104"/>
      <c r="BH79" s="104"/>
      <c r="BI79" s="104"/>
      <c r="BJ79" s="104"/>
      <c r="BK79" s="104"/>
      <c r="BL79" s="104"/>
      <c r="BM79" s="104"/>
      <c r="BN79" s="104"/>
      <c r="BO79" s="104"/>
      <c r="BP79" s="104"/>
      <c r="BQ79" s="104"/>
      <c r="BR79" s="104"/>
    </row>
    <row r="80" spans="1:70">
      <c r="A80" s="104"/>
      <c r="B80" s="104"/>
      <c r="C80" s="155"/>
      <c r="D80" s="104"/>
      <c r="E80" s="104"/>
      <c r="F80" s="104"/>
      <c r="G80" s="104"/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  <c r="AA80" s="104"/>
      <c r="AB80" s="104"/>
      <c r="AC80" s="104"/>
      <c r="AD80" s="104"/>
      <c r="AE80" s="104"/>
      <c r="AF80" s="104"/>
      <c r="AG80" s="104"/>
      <c r="AH80" s="104"/>
      <c r="AI80" s="104"/>
      <c r="AJ80" s="104"/>
      <c r="AK80" s="104"/>
      <c r="AL80" s="104"/>
      <c r="AM80" s="104"/>
      <c r="AN80" s="104"/>
      <c r="AO80" s="104"/>
      <c r="AP80" s="104"/>
      <c r="AQ80" s="104"/>
      <c r="AR80" s="104"/>
      <c r="AS80" s="104"/>
      <c r="AT80" s="104"/>
      <c r="AU80" s="104"/>
      <c r="AV80" s="104"/>
      <c r="AW80" s="104"/>
      <c r="AX80" s="104"/>
      <c r="AY80" s="104"/>
      <c r="AZ80" s="104"/>
      <c r="BA80" s="104"/>
      <c r="BB80" s="104"/>
      <c r="BC80" s="104"/>
      <c r="BD80" s="104"/>
      <c r="BE80" s="104"/>
      <c r="BF80" s="104"/>
      <c r="BG80" s="104"/>
      <c r="BH80" s="104"/>
      <c r="BI80" s="104"/>
      <c r="BJ80" s="104"/>
      <c r="BK80" s="104"/>
      <c r="BL80" s="104"/>
      <c r="BM80" s="104"/>
      <c r="BN80" s="104"/>
      <c r="BO80" s="104"/>
      <c r="BP80" s="104"/>
      <c r="BQ80" s="104"/>
      <c r="BR80" s="104"/>
    </row>
    <row r="81" spans="1:70">
      <c r="A81" s="104"/>
      <c r="B81" s="104"/>
      <c r="C81" s="155"/>
      <c r="D81" s="104"/>
      <c r="E81" s="104"/>
      <c r="F81" s="104"/>
      <c r="G81" s="104"/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  <c r="AA81" s="104"/>
      <c r="AB81" s="104"/>
      <c r="AC81" s="104"/>
      <c r="AD81" s="104"/>
      <c r="AE81" s="104"/>
      <c r="AF81" s="104"/>
      <c r="AG81" s="104"/>
      <c r="AH81" s="104"/>
      <c r="AI81" s="104"/>
      <c r="AJ81" s="104"/>
      <c r="AK81" s="104"/>
      <c r="AL81" s="104"/>
      <c r="AM81" s="104"/>
      <c r="AN81" s="104"/>
      <c r="AO81" s="104"/>
      <c r="AP81" s="104"/>
      <c r="AQ81" s="104"/>
      <c r="AR81" s="104"/>
      <c r="AS81" s="104"/>
      <c r="AT81" s="104"/>
      <c r="AU81" s="104"/>
      <c r="AV81" s="104"/>
      <c r="AW81" s="104"/>
      <c r="AX81" s="104"/>
      <c r="AY81" s="104"/>
      <c r="AZ81" s="104"/>
      <c r="BA81" s="104"/>
      <c r="BB81" s="104"/>
      <c r="BC81" s="104"/>
      <c r="BD81" s="104"/>
      <c r="BE81" s="104"/>
      <c r="BF81" s="104"/>
      <c r="BG81" s="104"/>
      <c r="BH81" s="104"/>
      <c r="BI81" s="104"/>
      <c r="BJ81" s="104"/>
      <c r="BK81" s="104"/>
      <c r="BL81" s="104"/>
      <c r="BM81" s="104"/>
      <c r="BN81" s="104"/>
      <c r="BO81" s="104"/>
      <c r="BP81" s="104"/>
      <c r="BQ81" s="104"/>
      <c r="BR81" s="104"/>
    </row>
    <row r="82" spans="1:70">
      <c r="A82" s="104"/>
      <c r="B82" s="104"/>
      <c r="C82" s="155"/>
      <c r="D82" s="104"/>
      <c r="E82" s="104"/>
      <c r="F82" s="104"/>
      <c r="G82" s="104"/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  <c r="AA82" s="104"/>
      <c r="AB82" s="104"/>
      <c r="AC82" s="104"/>
      <c r="AD82" s="104"/>
      <c r="AE82" s="104"/>
      <c r="AF82" s="104"/>
      <c r="AG82" s="104"/>
      <c r="AH82" s="104"/>
      <c r="AI82" s="104"/>
      <c r="AJ82" s="104"/>
      <c r="AK82" s="104"/>
      <c r="AL82" s="104"/>
      <c r="AM82" s="104"/>
      <c r="AN82" s="104"/>
      <c r="AO82" s="104"/>
      <c r="AP82" s="104"/>
      <c r="AQ82" s="104"/>
      <c r="AR82" s="104"/>
      <c r="AS82" s="104"/>
      <c r="AT82" s="104"/>
      <c r="AU82" s="104"/>
      <c r="AV82" s="104"/>
      <c r="AW82" s="104"/>
      <c r="AX82" s="104"/>
      <c r="AY82" s="104"/>
      <c r="AZ82" s="104"/>
      <c r="BA82" s="104"/>
      <c r="BB82" s="104"/>
      <c r="BC82" s="104"/>
      <c r="BD82" s="104"/>
      <c r="BE82" s="104"/>
      <c r="BF82" s="104"/>
      <c r="BG82" s="104"/>
      <c r="BH82" s="104"/>
      <c r="BI82" s="104"/>
      <c r="BJ82" s="104"/>
      <c r="BK82" s="104"/>
      <c r="BL82" s="104"/>
      <c r="BM82" s="104"/>
      <c r="BN82" s="104"/>
      <c r="BO82" s="104"/>
      <c r="BP82" s="104"/>
      <c r="BQ82" s="104"/>
      <c r="BR82" s="104"/>
    </row>
    <row r="83" spans="1:70">
      <c r="A83" s="104"/>
      <c r="B83" s="104"/>
      <c r="C83" s="155"/>
      <c r="D83" s="104"/>
      <c r="E83" s="104"/>
      <c r="F83" s="104"/>
      <c r="G83" s="104"/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  <c r="AA83" s="104"/>
      <c r="AB83" s="104"/>
      <c r="AC83" s="104"/>
      <c r="AD83" s="104"/>
      <c r="AE83" s="104"/>
      <c r="AF83" s="104"/>
      <c r="AG83" s="104"/>
      <c r="AH83" s="104"/>
      <c r="AI83" s="104"/>
      <c r="AJ83" s="104"/>
      <c r="AK83" s="104"/>
      <c r="AL83" s="104"/>
      <c r="AM83" s="104"/>
      <c r="AN83" s="104"/>
      <c r="AO83" s="104"/>
      <c r="AP83" s="104"/>
      <c r="AQ83" s="104"/>
      <c r="AR83" s="104"/>
      <c r="AS83" s="104"/>
      <c r="AT83" s="104"/>
      <c r="AU83" s="104"/>
      <c r="AV83" s="104"/>
      <c r="AW83" s="104"/>
      <c r="AX83" s="104"/>
      <c r="AY83" s="104"/>
      <c r="AZ83" s="104"/>
      <c r="BA83" s="104"/>
      <c r="BB83" s="104"/>
      <c r="BC83" s="104"/>
      <c r="BD83" s="104"/>
      <c r="BE83" s="104"/>
      <c r="BF83" s="104"/>
      <c r="BG83" s="104"/>
      <c r="BH83" s="104"/>
      <c r="BI83" s="104"/>
      <c r="BJ83" s="104"/>
      <c r="BK83" s="104"/>
      <c r="BL83" s="104"/>
      <c r="BM83" s="104"/>
      <c r="BN83" s="104"/>
      <c r="BO83" s="104"/>
      <c r="BP83" s="104"/>
      <c r="BQ83" s="104"/>
      <c r="BR83" s="104"/>
    </row>
    <row r="84" spans="1:70">
      <c r="A84" s="104"/>
      <c r="B84" s="104"/>
      <c r="C84" s="155"/>
      <c r="D84" s="104"/>
      <c r="E84" s="104"/>
      <c r="F84" s="104"/>
      <c r="G84" s="104"/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  <c r="AA84" s="104"/>
      <c r="AB84" s="104"/>
      <c r="AC84" s="104"/>
      <c r="AD84" s="104"/>
      <c r="AE84" s="104"/>
      <c r="AF84" s="104"/>
      <c r="AG84" s="104"/>
      <c r="AH84" s="104"/>
      <c r="AI84" s="104"/>
      <c r="AJ84" s="104"/>
      <c r="AK84" s="104"/>
      <c r="AL84" s="104"/>
      <c r="AM84" s="104"/>
      <c r="AN84" s="104"/>
      <c r="AO84" s="104"/>
      <c r="AP84" s="104"/>
      <c r="AQ84" s="104"/>
      <c r="AR84" s="104"/>
      <c r="AS84" s="104"/>
      <c r="AT84" s="104"/>
      <c r="AU84" s="104"/>
      <c r="AV84" s="104"/>
      <c r="AW84" s="104"/>
      <c r="AX84" s="104"/>
      <c r="AY84" s="104"/>
      <c r="AZ84" s="104"/>
      <c r="BA84" s="104"/>
      <c r="BB84" s="104"/>
      <c r="BC84" s="104"/>
      <c r="BD84" s="104"/>
      <c r="BE84" s="104"/>
      <c r="BF84" s="104"/>
      <c r="BG84" s="104"/>
      <c r="BH84" s="104"/>
      <c r="BI84" s="104"/>
      <c r="BJ84" s="104"/>
      <c r="BK84" s="104"/>
      <c r="BL84" s="104"/>
      <c r="BM84" s="104"/>
      <c r="BN84" s="104"/>
      <c r="BO84" s="104"/>
      <c r="BP84" s="104"/>
      <c r="BQ84" s="104"/>
      <c r="BR84" s="104"/>
    </row>
    <row r="85" spans="1:70">
      <c r="A85" s="104"/>
      <c r="B85" s="104"/>
      <c r="C85" s="155"/>
      <c r="D85" s="104"/>
      <c r="E85" s="104"/>
      <c r="F85" s="104"/>
      <c r="G85" s="104"/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  <c r="AA85" s="104"/>
      <c r="AB85" s="104"/>
      <c r="AC85" s="104"/>
      <c r="AD85" s="104"/>
      <c r="AE85" s="104"/>
      <c r="AF85" s="104"/>
      <c r="AG85" s="104"/>
      <c r="AH85" s="104"/>
      <c r="AI85" s="104"/>
      <c r="AJ85" s="104"/>
      <c r="AK85" s="104"/>
      <c r="AL85" s="104"/>
      <c r="AM85" s="104"/>
      <c r="AN85" s="104"/>
      <c r="AO85" s="104"/>
      <c r="AP85" s="104"/>
      <c r="AQ85" s="104"/>
      <c r="AR85" s="104"/>
      <c r="AS85" s="104"/>
      <c r="AT85" s="104"/>
      <c r="AU85" s="104"/>
      <c r="AV85" s="104"/>
      <c r="AW85" s="104"/>
      <c r="AX85" s="104"/>
      <c r="AY85" s="104"/>
      <c r="AZ85" s="104"/>
      <c r="BA85" s="104"/>
      <c r="BB85" s="104"/>
      <c r="BC85" s="104"/>
      <c r="BD85" s="104"/>
      <c r="BE85" s="104"/>
      <c r="BF85" s="104"/>
      <c r="BG85" s="104"/>
      <c r="BH85" s="104"/>
      <c r="BI85" s="104"/>
      <c r="BJ85" s="104"/>
      <c r="BK85" s="104"/>
      <c r="BL85" s="104"/>
      <c r="BM85" s="104"/>
      <c r="BN85" s="104"/>
      <c r="BO85" s="104"/>
      <c r="BP85" s="104"/>
      <c r="BQ85" s="104"/>
      <c r="BR85" s="104"/>
    </row>
    <row r="86" spans="1:70">
      <c r="A86" s="104"/>
      <c r="B86" s="104"/>
      <c r="C86" s="155"/>
      <c r="D86" s="104"/>
      <c r="E86" s="104"/>
      <c r="F86" s="104"/>
      <c r="G86" s="104"/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  <c r="AA86" s="104"/>
      <c r="AB86" s="104"/>
      <c r="AC86" s="104"/>
      <c r="AD86" s="104"/>
      <c r="AE86" s="104"/>
      <c r="AF86" s="104"/>
      <c r="AG86" s="104"/>
      <c r="AH86" s="104"/>
      <c r="AI86" s="104"/>
      <c r="AJ86" s="104"/>
      <c r="AK86" s="104"/>
      <c r="AL86" s="104"/>
      <c r="AM86" s="104"/>
      <c r="AN86" s="104"/>
      <c r="AO86" s="104"/>
      <c r="AP86" s="104"/>
      <c r="AQ86" s="104"/>
      <c r="AR86" s="104"/>
      <c r="AS86" s="104"/>
      <c r="AT86" s="104"/>
      <c r="AU86" s="104"/>
      <c r="AV86" s="104"/>
      <c r="AW86" s="104"/>
      <c r="AX86" s="104"/>
      <c r="AY86" s="104"/>
      <c r="AZ86" s="104"/>
      <c r="BA86" s="104"/>
      <c r="BB86" s="104"/>
      <c r="BC86" s="104"/>
      <c r="BD86" s="104"/>
      <c r="BE86" s="104"/>
      <c r="BF86" s="104"/>
      <c r="BG86" s="104"/>
      <c r="BH86" s="104"/>
      <c r="BI86" s="104"/>
      <c r="BJ86" s="104"/>
      <c r="BK86" s="104"/>
      <c r="BL86" s="104"/>
      <c r="BM86" s="104"/>
      <c r="BN86" s="104"/>
      <c r="BO86" s="104"/>
      <c r="BP86" s="104"/>
      <c r="BQ86" s="104"/>
      <c r="BR86" s="104"/>
    </row>
    <row r="87" spans="1:70">
      <c r="A87" s="104"/>
      <c r="B87" s="104"/>
      <c r="C87" s="155"/>
      <c r="D87" s="104"/>
      <c r="E87" s="104"/>
      <c r="F87" s="104"/>
      <c r="G87" s="104"/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  <c r="AA87" s="104"/>
      <c r="AB87" s="104"/>
      <c r="AC87" s="104"/>
      <c r="AD87" s="104"/>
      <c r="AE87" s="104"/>
      <c r="AF87" s="104"/>
      <c r="AG87" s="104"/>
      <c r="AH87" s="104"/>
      <c r="AI87" s="104"/>
      <c r="AJ87" s="104"/>
      <c r="AK87" s="104"/>
      <c r="AL87" s="104"/>
      <c r="AM87" s="104"/>
      <c r="AN87" s="104"/>
      <c r="AO87" s="104"/>
      <c r="AP87" s="104"/>
      <c r="AQ87" s="104"/>
      <c r="AR87" s="104"/>
      <c r="AS87" s="104"/>
      <c r="AT87" s="104"/>
      <c r="AU87" s="104"/>
      <c r="AV87" s="104"/>
      <c r="AW87" s="104"/>
      <c r="AX87" s="104"/>
      <c r="AY87" s="104"/>
      <c r="AZ87" s="104"/>
      <c r="BA87" s="104"/>
      <c r="BB87" s="104"/>
      <c r="BC87" s="104"/>
      <c r="BD87" s="104"/>
      <c r="BE87" s="104"/>
      <c r="BF87" s="104"/>
      <c r="BG87" s="104"/>
      <c r="BH87" s="104"/>
      <c r="BI87" s="104"/>
      <c r="BJ87" s="104"/>
      <c r="BK87" s="104"/>
      <c r="BL87" s="104"/>
      <c r="BM87" s="104"/>
      <c r="BN87" s="104"/>
      <c r="BO87" s="104"/>
      <c r="BP87" s="104"/>
      <c r="BQ87" s="104"/>
      <c r="BR87" s="104"/>
    </row>
    <row r="88" spans="1:70">
      <c r="A88" s="104"/>
      <c r="B88" s="104"/>
      <c r="C88" s="155"/>
      <c r="D88" s="104"/>
      <c r="E88" s="104"/>
      <c r="F88" s="104"/>
      <c r="G88" s="104"/>
      <c r="H88" s="104"/>
      <c r="I88" s="104"/>
      <c r="J88" s="104"/>
      <c r="K88" s="104"/>
      <c r="L88" s="104"/>
      <c r="M88" s="104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  <c r="AB88" s="104"/>
      <c r="AC88" s="104"/>
      <c r="AD88" s="104"/>
      <c r="AE88" s="104"/>
      <c r="AF88" s="104"/>
      <c r="AG88" s="104"/>
      <c r="AH88" s="104"/>
      <c r="AI88" s="104"/>
      <c r="AJ88" s="104"/>
      <c r="AK88" s="104"/>
      <c r="AL88" s="104"/>
      <c r="AM88" s="104"/>
      <c r="AN88" s="104"/>
      <c r="AO88" s="104"/>
      <c r="AP88" s="104"/>
      <c r="AQ88" s="104"/>
      <c r="AR88" s="104"/>
      <c r="AS88" s="104"/>
      <c r="AT88" s="104"/>
      <c r="AU88" s="104"/>
      <c r="AV88" s="104"/>
      <c r="AW88" s="104"/>
      <c r="AX88" s="104"/>
      <c r="AY88" s="104"/>
      <c r="AZ88" s="104"/>
      <c r="BA88" s="104"/>
      <c r="BB88" s="104"/>
      <c r="BC88" s="104"/>
      <c r="BD88" s="104"/>
      <c r="BE88" s="104"/>
      <c r="BF88" s="104"/>
      <c r="BG88" s="104"/>
      <c r="BH88" s="104"/>
      <c r="BI88" s="104"/>
      <c r="BJ88" s="104"/>
      <c r="BK88" s="104"/>
      <c r="BL88" s="104"/>
      <c r="BM88" s="104"/>
      <c r="BN88" s="104"/>
      <c r="BO88" s="104"/>
      <c r="BP88" s="104"/>
      <c r="BQ88" s="104"/>
      <c r="BR88" s="104"/>
    </row>
    <row r="89" spans="1:70">
      <c r="A89" s="104"/>
      <c r="B89" s="104"/>
      <c r="C89" s="155"/>
      <c r="D89" s="104"/>
      <c r="E89" s="104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  <c r="AA89" s="104"/>
      <c r="AB89" s="104"/>
      <c r="AC89" s="104"/>
      <c r="AD89" s="104"/>
      <c r="AE89" s="104"/>
      <c r="AF89" s="104"/>
      <c r="AG89" s="104"/>
      <c r="AH89" s="104"/>
      <c r="AI89" s="104"/>
      <c r="AJ89" s="104"/>
      <c r="AK89" s="104"/>
      <c r="AL89" s="104"/>
      <c r="AM89" s="104"/>
      <c r="AN89" s="104"/>
      <c r="AO89" s="104"/>
      <c r="AP89" s="104"/>
      <c r="AQ89" s="104"/>
      <c r="AR89" s="104"/>
      <c r="AS89" s="104"/>
      <c r="AT89" s="104"/>
      <c r="AU89" s="104"/>
      <c r="AV89" s="104"/>
      <c r="AW89" s="104"/>
      <c r="AX89" s="104"/>
      <c r="AY89" s="104"/>
      <c r="AZ89" s="104"/>
      <c r="BA89" s="104"/>
      <c r="BB89" s="104"/>
      <c r="BC89" s="104"/>
      <c r="BD89" s="104"/>
      <c r="BE89" s="104"/>
      <c r="BF89" s="104"/>
      <c r="BG89" s="104"/>
      <c r="BH89" s="104"/>
      <c r="BI89" s="104"/>
      <c r="BJ89" s="104"/>
      <c r="BK89" s="104"/>
      <c r="BL89" s="104"/>
      <c r="BM89" s="104"/>
      <c r="BN89" s="104"/>
      <c r="BO89" s="104"/>
      <c r="BP89" s="104"/>
      <c r="BQ89" s="104"/>
      <c r="BR89" s="104"/>
    </row>
    <row r="90" spans="1:70">
      <c r="A90" s="104"/>
      <c r="B90" s="104"/>
      <c r="C90" s="155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4"/>
      <c r="Z90" s="104"/>
      <c r="AA90" s="104"/>
      <c r="AB90" s="104"/>
      <c r="AC90" s="104"/>
      <c r="AD90" s="104"/>
      <c r="AE90" s="104"/>
      <c r="AF90" s="104"/>
      <c r="AG90" s="104"/>
      <c r="AH90" s="104"/>
      <c r="AI90" s="104"/>
      <c r="AJ90" s="104"/>
      <c r="AK90" s="104"/>
      <c r="AL90" s="104"/>
      <c r="AM90" s="104"/>
      <c r="AN90" s="104"/>
      <c r="AO90" s="104"/>
      <c r="AP90" s="104"/>
      <c r="AQ90" s="104"/>
      <c r="AR90" s="104"/>
      <c r="AS90" s="104"/>
      <c r="AT90" s="104"/>
      <c r="AU90" s="104"/>
      <c r="AV90" s="104"/>
      <c r="AW90" s="104"/>
      <c r="AX90" s="104"/>
      <c r="AY90" s="104"/>
      <c r="AZ90" s="104"/>
      <c r="BA90" s="104"/>
      <c r="BB90" s="104"/>
      <c r="BC90" s="104"/>
      <c r="BD90" s="104"/>
      <c r="BE90" s="104"/>
      <c r="BF90" s="104"/>
      <c r="BG90" s="104"/>
      <c r="BH90" s="104"/>
      <c r="BI90" s="104"/>
      <c r="BJ90" s="104"/>
      <c r="BK90" s="104"/>
      <c r="BL90" s="104"/>
      <c r="BM90" s="104"/>
      <c r="BN90" s="104"/>
      <c r="BO90" s="104"/>
      <c r="BP90" s="104"/>
      <c r="BQ90" s="104"/>
      <c r="BR90" s="104"/>
    </row>
    <row r="91" spans="1:70">
      <c r="A91" s="104"/>
      <c r="B91" s="104"/>
      <c r="C91" s="155"/>
      <c r="D91" s="104"/>
      <c r="E91" s="104"/>
      <c r="F91" s="104"/>
      <c r="G91" s="104"/>
      <c r="H91" s="104"/>
      <c r="I91" s="104"/>
      <c r="J91" s="104"/>
      <c r="K91" s="104"/>
      <c r="L91" s="104"/>
      <c r="M91" s="104"/>
      <c r="N91" s="104"/>
      <c r="O91" s="104"/>
      <c r="P91" s="104"/>
      <c r="Q91" s="104"/>
      <c r="R91" s="104"/>
      <c r="S91" s="104"/>
      <c r="T91" s="104"/>
      <c r="U91" s="104"/>
      <c r="V91" s="104"/>
      <c r="W91" s="104"/>
      <c r="X91" s="104"/>
      <c r="Y91" s="104"/>
      <c r="Z91" s="104"/>
      <c r="AA91" s="104"/>
      <c r="AB91" s="104"/>
      <c r="AC91" s="104"/>
      <c r="AD91" s="104"/>
      <c r="AE91" s="104"/>
      <c r="AF91" s="104"/>
      <c r="AG91" s="104"/>
      <c r="AH91" s="104"/>
      <c r="AI91" s="104"/>
      <c r="AJ91" s="104"/>
      <c r="AK91" s="104"/>
      <c r="AL91" s="104"/>
      <c r="AM91" s="104"/>
      <c r="AN91" s="104"/>
      <c r="AO91" s="104"/>
      <c r="AP91" s="104"/>
      <c r="AQ91" s="104"/>
      <c r="AR91" s="104"/>
      <c r="AS91" s="104"/>
      <c r="AT91" s="104"/>
      <c r="AU91" s="104"/>
      <c r="AV91" s="104"/>
      <c r="AW91" s="104"/>
      <c r="AX91" s="104"/>
      <c r="AY91" s="104"/>
      <c r="AZ91" s="104"/>
      <c r="BA91" s="104"/>
      <c r="BB91" s="104"/>
      <c r="BC91" s="104"/>
      <c r="BD91" s="104"/>
      <c r="BE91" s="104"/>
      <c r="BF91" s="104"/>
      <c r="BG91" s="104"/>
      <c r="BH91" s="104"/>
      <c r="BI91" s="104"/>
      <c r="BJ91" s="104"/>
      <c r="BK91" s="104"/>
      <c r="BL91" s="104"/>
      <c r="BM91" s="104"/>
      <c r="BN91" s="104"/>
      <c r="BO91" s="104"/>
      <c r="BP91" s="104"/>
      <c r="BQ91" s="104"/>
      <c r="BR91" s="104"/>
    </row>
    <row r="92" spans="1:70">
      <c r="A92" s="104"/>
      <c r="B92" s="104"/>
      <c r="C92" s="155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104"/>
      <c r="V92" s="104"/>
      <c r="W92" s="104"/>
      <c r="X92" s="104"/>
      <c r="Y92" s="104"/>
      <c r="Z92" s="104"/>
      <c r="AA92" s="104"/>
      <c r="AB92" s="104"/>
      <c r="AC92" s="104"/>
      <c r="AD92" s="104"/>
      <c r="AE92" s="104"/>
      <c r="AF92" s="104"/>
      <c r="AG92" s="104"/>
      <c r="AH92" s="104"/>
      <c r="AI92" s="104"/>
      <c r="AJ92" s="104"/>
      <c r="AK92" s="104"/>
      <c r="AL92" s="104"/>
      <c r="AM92" s="104"/>
      <c r="AN92" s="104"/>
      <c r="AO92" s="104"/>
      <c r="AP92" s="104"/>
      <c r="AQ92" s="104"/>
      <c r="AR92" s="104"/>
      <c r="AS92" s="104"/>
      <c r="AT92" s="104"/>
      <c r="AU92" s="104"/>
      <c r="AV92" s="104"/>
      <c r="AW92" s="104"/>
      <c r="AX92" s="104"/>
      <c r="AY92" s="104"/>
      <c r="AZ92" s="104"/>
      <c r="BA92" s="104"/>
      <c r="BB92" s="104"/>
      <c r="BC92" s="104"/>
      <c r="BD92" s="104"/>
      <c r="BE92" s="104"/>
      <c r="BF92" s="104"/>
      <c r="BG92" s="104"/>
      <c r="BH92" s="104"/>
      <c r="BI92" s="104"/>
      <c r="BJ92" s="104"/>
      <c r="BK92" s="104"/>
      <c r="BL92" s="104"/>
      <c r="BM92" s="104"/>
      <c r="BN92" s="104"/>
      <c r="BO92" s="104"/>
      <c r="BP92" s="104"/>
      <c r="BQ92" s="104"/>
      <c r="BR92" s="104"/>
    </row>
    <row r="93" spans="1:70">
      <c r="A93" s="104"/>
      <c r="B93" s="104"/>
      <c r="C93" s="155"/>
      <c r="D93" s="104"/>
      <c r="E93" s="104"/>
      <c r="F93" s="104"/>
      <c r="G93" s="104"/>
      <c r="H93" s="104"/>
      <c r="I93" s="104"/>
      <c r="J93" s="104"/>
      <c r="K93" s="104"/>
      <c r="L93" s="104"/>
      <c r="M93" s="104"/>
      <c r="N93" s="104"/>
      <c r="O93" s="104"/>
      <c r="P93" s="104"/>
      <c r="Q93" s="104"/>
      <c r="R93" s="104"/>
      <c r="S93" s="104"/>
      <c r="T93" s="104"/>
      <c r="U93" s="104"/>
      <c r="V93" s="104"/>
      <c r="W93" s="104"/>
      <c r="X93" s="104"/>
      <c r="Y93" s="104"/>
      <c r="Z93" s="104"/>
      <c r="AA93" s="104"/>
      <c r="AB93" s="104"/>
      <c r="AC93" s="104"/>
      <c r="AD93" s="104"/>
      <c r="AE93" s="104"/>
      <c r="AF93" s="104"/>
      <c r="AG93" s="104"/>
      <c r="AH93" s="104"/>
      <c r="AI93" s="104"/>
      <c r="AJ93" s="104"/>
      <c r="AK93" s="104"/>
      <c r="AL93" s="104"/>
      <c r="AM93" s="104"/>
      <c r="AN93" s="104"/>
      <c r="AO93" s="104"/>
      <c r="AP93" s="104"/>
      <c r="AQ93" s="104"/>
      <c r="AR93" s="104"/>
      <c r="AS93" s="104"/>
      <c r="AT93" s="104"/>
      <c r="AU93" s="104"/>
      <c r="AV93" s="104"/>
      <c r="AW93" s="104"/>
      <c r="AX93" s="104"/>
      <c r="AY93" s="104"/>
      <c r="AZ93" s="104"/>
      <c r="BA93" s="104"/>
      <c r="BB93" s="104"/>
      <c r="BC93" s="104"/>
      <c r="BD93" s="104"/>
      <c r="BE93" s="104"/>
      <c r="BF93" s="104"/>
      <c r="BG93" s="104"/>
      <c r="BH93" s="104"/>
      <c r="BI93" s="104"/>
      <c r="BJ93" s="104"/>
      <c r="BK93" s="104"/>
      <c r="BL93" s="104"/>
      <c r="BM93" s="104"/>
      <c r="BN93" s="104"/>
      <c r="BO93" s="104"/>
      <c r="BP93" s="104"/>
      <c r="BQ93" s="104"/>
      <c r="BR93" s="104"/>
    </row>
  </sheetData>
  <sheetProtection password="ED67" sheet="1" objects="1" scenarios="1" selectLockedCells="1"/>
  <customSheetViews>
    <customSheetView guid="{60F2E9B3-473C-4B94-90AC-2B30E7B669F7}" scale="80">
      <selection activeCell="C1" sqref="C1:AW1"/>
      <pageMargins left="0.19" right="0.70866141732283472" top="0.74803149606299213" bottom="0.74803149606299213" header="0.31496062992125984" footer="0.31496062992125984"/>
      <pageSetup paperSize="9" scale="65" orientation="landscape" horizontalDpi="1200" verticalDpi="1200" r:id="rId1"/>
    </customSheetView>
  </customSheetViews>
  <mergeCells count="32">
    <mergeCell ref="AI4:AJ4"/>
    <mergeCell ref="AL4:AM4"/>
    <mergeCell ref="AO4:AP4"/>
    <mergeCell ref="AR4:AS4"/>
    <mergeCell ref="C1:AW1"/>
    <mergeCell ref="AF3:AG3"/>
    <mergeCell ref="AI3:AJ3"/>
    <mergeCell ref="AL3:AM3"/>
    <mergeCell ref="AO3:AP3"/>
    <mergeCell ref="AR3:AS3"/>
    <mergeCell ref="AU3:AV3"/>
    <mergeCell ref="W3:X3"/>
    <mergeCell ref="Z3:AA3"/>
    <mergeCell ref="AC3:AD3"/>
    <mergeCell ref="T4:U4"/>
    <mergeCell ref="AF4:AG4"/>
    <mergeCell ref="BC1:BC4"/>
    <mergeCell ref="Q3:R3"/>
    <mergeCell ref="E3:F3"/>
    <mergeCell ref="H3:I3"/>
    <mergeCell ref="K3:L3"/>
    <mergeCell ref="N3:O3"/>
    <mergeCell ref="E4:F4"/>
    <mergeCell ref="H4:I4"/>
    <mergeCell ref="K4:L4"/>
    <mergeCell ref="N4:O4"/>
    <mergeCell ref="Q4:R4"/>
    <mergeCell ref="W4:X4"/>
    <mergeCell ref="Z4:AA4"/>
    <mergeCell ref="AC4:AD4"/>
    <mergeCell ref="T3:U3"/>
    <mergeCell ref="AU4:AV4"/>
  </mergeCells>
  <conditionalFormatting sqref="C5:D29">
    <cfRule type="cellIs" dxfId="1873" priority="2363" operator="equal">
      <formula>0</formula>
    </cfRule>
  </conditionalFormatting>
  <conditionalFormatting sqref="BA5:BA29">
    <cfRule type="expression" dxfId="1872" priority="1146">
      <formula>(C5=0)</formula>
    </cfRule>
  </conditionalFormatting>
  <conditionalFormatting sqref="AZ5:AZ29">
    <cfRule type="expression" dxfId="1871" priority="1145">
      <formula>(C5=0)</formula>
    </cfRule>
  </conditionalFormatting>
  <conditionalFormatting sqref="E5:E29 H5:H29 K5:K29 N5:N29 Q5:Q29 T5:T29 W5:W29 Z5:Z29 AC5:AC29">
    <cfRule type="expression" dxfId="1870" priority="1132">
      <formula>E5&lt;50</formula>
    </cfRule>
  </conditionalFormatting>
  <conditionalFormatting sqref="E5:AD5 G6:G29 J6:J29 M6:M29 P6:P29 S6:S29 V6:V29 Y6:Y29 AB6:AB29">
    <cfRule type="expression" dxfId="1869" priority="1116">
      <formula>$C$5=0</formula>
    </cfRule>
  </conditionalFormatting>
  <conditionalFormatting sqref="E6:AD6">
    <cfRule type="expression" dxfId="1868" priority="1098">
      <formula>$C$6=0</formula>
    </cfRule>
  </conditionalFormatting>
  <conditionalFormatting sqref="E7:AD7">
    <cfRule type="expression" dxfId="1867" priority="1097">
      <formula>$C$7=0</formula>
    </cfRule>
  </conditionalFormatting>
  <conditionalFormatting sqref="E8:AD8">
    <cfRule type="expression" dxfId="1866" priority="1096">
      <formula>$C$8=0</formula>
    </cfRule>
  </conditionalFormatting>
  <conditionalFormatting sqref="E9:AD9">
    <cfRule type="expression" dxfId="1865" priority="1095">
      <formula>$C$9=0</formula>
    </cfRule>
  </conditionalFormatting>
  <conditionalFormatting sqref="E10:AD10">
    <cfRule type="expression" dxfId="1864" priority="1094">
      <formula>$C$10=0</formula>
    </cfRule>
  </conditionalFormatting>
  <conditionalFormatting sqref="E11:AD11">
    <cfRule type="expression" dxfId="1863" priority="1093">
      <formula>$C$11=0</formula>
    </cfRule>
  </conditionalFormatting>
  <conditionalFormatting sqref="E12:AD12">
    <cfRule type="expression" dxfId="1862" priority="1092">
      <formula>$C$12=0</formula>
    </cfRule>
  </conditionalFormatting>
  <conditionalFormatting sqref="E13:AD13">
    <cfRule type="expression" dxfId="1861" priority="1091">
      <formula>$C$13=0</formula>
    </cfRule>
  </conditionalFormatting>
  <conditionalFormatting sqref="E14:AD14">
    <cfRule type="expression" dxfId="1860" priority="1090">
      <formula>$C$14=0</formula>
    </cfRule>
  </conditionalFormatting>
  <conditionalFormatting sqref="E15:AD15">
    <cfRule type="expression" dxfId="1859" priority="1089">
      <formula>$C$15=0</formula>
    </cfRule>
  </conditionalFormatting>
  <conditionalFormatting sqref="E16:AD16">
    <cfRule type="expression" dxfId="1858" priority="1088">
      <formula>$C$16=0</formula>
    </cfRule>
  </conditionalFormatting>
  <conditionalFormatting sqref="E17:AD17">
    <cfRule type="expression" dxfId="1857" priority="1087">
      <formula>$C$17=0</formula>
    </cfRule>
  </conditionalFormatting>
  <conditionalFormatting sqref="E18:AD18">
    <cfRule type="expression" dxfId="1856" priority="1086">
      <formula>$C$18=0</formula>
    </cfRule>
  </conditionalFormatting>
  <conditionalFormatting sqref="E19:AD19">
    <cfRule type="expression" dxfId="1855" priority="1085">
      <formula>$C$19=0</formula>
    </cfRule>
  </conditionalFormatting>
  <conditionalFormatting sqref="E20:AD20">
    <cfRule type="expression" dxfId="1854" priority="1084">
      <formula>$C$20=0</formula>
    </cfRule>
  </conditionalFormatting>
  <conditionalFormatting sqref="E21:AD21">
    <cfRule type="expression" dxfId="1853" priority="1083">
      <formula>$C$21=0</formula>
    </cfRule>
  </conditionalFormatting>
  <conditionalFormatting sqref="E22:AD22">
    <cfRule type="expression" dxfId="1852" priority="1082">
      <formula>$C$22=0</formula>
    </cfRule>
  </conditionalFormatting>
  <conditionalFormatting sqref="E23:AD23">
    <cfRule type="expression" dxfId="1851" priority="1081">
      <formula>$C$23=0</formula>
    </cfRule>
  </conditionalFormatting>
  <conditionalFormatting sqref="E24:AD24">
    <cfRule type="expression" dxfId="1850" priority="1080">
      <formula>$C$24=0</formula>
    </cfRule>
  </conditionalFormatting>
  <conditionalFormatting sqref="E25:AD25">
    <cfRule type="expression" dxfId="1849" priority="1079">
      <formula>$C$25=0</formula>
    </cfRule>
  </conditionalFormatting>
  <conditionalFormatting sqref="E26:AD26">
    <cfRule type="expression" dxfId="1848" priority="1078">
      <formula>$C$26=0</formula>
    </cfRule>
  </conditionalFormatting>
  <conditionalFormatting sqref="E27:AD27">
    <cfRule type="expression" dxfId="1847" priority="1077">
      <formula>$C$27=0</formula>
    </cfRule>
  </conditionalFormatting>
  <conditionalFormatting sqref="E28:AD28">
    <cfRule type="expression" dxfId="1846" priority="1076">
      <formula>$C$28=0</formula>
    </cfRule>
  </conditionalFormatting>
  <conditionalFormatting sqref="E29:AD29">
    <cfRule type="expression" dxfId="1845" priority="1075">
      <formula>$C$29=0</formula>
    </cfRule>
  </conditionalFormatting>
  <conditionalFormatting sqref="BB5">
    <cfRule type="iconSet" priority="1071">
      <iconSet>
        <cfvo type="percent" val="0"/>
        <cfvo type="percent" val="33"/>
        <cfvo type="percent" val="67"/>
      </iconSet>
    </cfRule>
    <cfRule type="iconSet" priority="1074">
      <iconSet iconSet="3Arrows">
        <cfvo type="percent" val="0"/>
        <cfvo type="percent" val="33"/>
        <cfvo type="percent" val="67"/>
      </iconSet>
    </cfRule>
  </conditionalFormatting>
  <conditionalFormatting sqref="G5">
    <cfRule type="iconSet" priority="1068">
      <iconSet iconSet="3Arrows" reverse="1">
        <cfvo type="percent" val="0"/>
        <cfvo type="num" val="1"/>
        <cfvo type="num" val="2"/>
      </iconSet>
    </cfRule>
  </conditionalFormatting>
  <conditionalFormatting sqref="G6">
    <cfRule type="iconSet" priority="1066">
      <iconSet iconSet="3Arrows" reverse="1">
        <cfvo type="percent" val="0"/>
        <cfvo type="num" val="1"/>
        <cfvo type="num" val="2"/>
      </iconSet>
    </cfRule>
  </conditionalFormatting>
  <conditionalFormatting sqref="G7">
    <cfRule type="iconSet" priority="1065">
      <iconSet iconSet="3Arrows" reverse="1">
        <cfvo type="percent" val="0"/>
        <cfvo type="num" val="1"/>
        <cfvo type="num" val="2"/>
      </iconSet>
    </cfRule>
  </conditionalFormatting>
  <conditionalFormatting sqref="G8">
    <cfRule type="iconSet" priority="1064">
      <iconSet iconSet="3Arrows" reverse="1">
        <cfvo type="percent" val="0"/>
        <cfvo type="num" val="1"/>
        <cfvo type="num" val="2"/>
      </iconSet>
    </cfRule>
  </conditionalFormatting>
  <conditionalFormatting sqref="G9">
    <cfRule type="iconSet" priority="1063">
      <iconSet iconSet="3Arrows" reverse="1">
        <cfvo type="percent" val="0"/>
        <cfvo type="num" val="1"/>
        <cfvo type="num" val="2"/>
      </iconSet>
    </cfRule>
  </conditionalFormatting>
  <conditionalFormatting sqref="G10">
    <cfRule type="iconSet" priority="1062">
      <iconSet iconSet="3Arrows" reverse="1">
        <cfvo type="percent" val="0"/>
        <cfvo type="num" val="1"/>
        <cfvo type="num" val="2"/>
      </iconSet>
    </cfRule>
  </conditionalFormatting>
  <conditionalFormatting sqref="G11">
    <cfRule type="iconSet" priority="1061">
      <iconSet iconSet="3Arrows" reverse="1">
        <cfvo type="percent" val="0"/>
        <cfvo type="num" val="1"/>
        <cfvo type="num" val="2"/>
      </iconSet>
    </cfRule>
  </conditionalFormatting>
  <conditionalFormatting sqref="G12">
    <cfRule type="iconSet" priority="1060">
      <iconSet iconSet="3Arrows" reverse="1">
        <cfvo type="percent" val="0"/>
        <cfvo type="num" val="1"/>
        <cfvo type="num" val="2"/>
      </iconSet>
    </cfRule>
  </conditionalFormatting>
  <conditionalFormatting sqref="G13">
    <cfRule type="iconSet" priority="1059">
      <iconSet iconSet="3Arrows" reverse="1">
        <cfvo type="percent" val="0"/>
        <cfvo type="num" val="1"/>
        <cfvo type="num" val="2"/>
      </iconSet>
    </cfRule>
  </conditionalFormatting>
  <conditionalFormatting sqref="G14">
    <cfRule type="iconSet" priority="1058">
      <iconSet iconSet="3Arrows" reverse="1">
        <cfvo type="percent" val="0"/>
        <cfvo type="num" val="1"/>
        <cfvo type="num" val="2"/>
      </iconSet>
    </cfRule>
  </conditionalFormatting>
  <conditionalFormatting sqref="G15">
    <cfRule type="iconSet" priority="1057">
      <iconSet iconSet="3Arrows" reverse="1">
        <cfvo type="percent" val="0"/>
        <cfvo type="num" val="1"/>
        <cfvo type="num" val="2"/>
      </iconSet>
    </cfRule>
  </conditionalFormatting>
  <conditionalFormatting sqref="G16">
    <cfRule type="iconSet" priority="1056">
      <iconSet iconSet="3Arrows" reverse="1">
        <cfvo type="percent" val="0"/>
        <cfvo type="num" val="1"/>
        <cfvo type="num" val="2"/>
      </iconSet>
    </cfRule>
  </conditionalFormatting>
  <conditionalFormatting sqref="G17">
    <cfRule type="iconSet" priority="1055">
      <iconSet iconSet="3Arrows" reverse="1">
        <cfvo type="percent" val="0"/>
        <cfvo type="num" val="1"/>
        <cfvo type="num" val="2"/>
      </iconSet>
    </cfRule>
  </conditionalFormatting>
  <conditionalFormatting sqref="G18">
    <cfRule type="iconSet" priority="1054">
      <iconSet iconSet="3Arrows" reverse="1">
        <cfvo type="percent" val="0"/>
        <cfvo type="num" val="1"/>
        <cfvo type="num" val="2"/>
      </iconSet>
    </cfRule>
  </conditionalFormatting>
  <conditionalFormatting sqref="G19">
    <cfRule type="iconSet" priority="1053">
      <iconSet iconSet="3Arrows" reverse="1">
        <cfvo type="percent" val="0"/>
        <cfvo type="num" val="1"/>
        <cfvo type="num" val="2"/>
      </iconSet>
    </cfRule>
  </conditionalFormatting>
  <conditionalFormatting sqref="G20">
    <cfRule type="iconSet" priority="1052">
      <iconSet iconSet="3Arrows" reverse="1">
        <cfvo type="percent" val="0"/>
        <cfvo type="num" val="1"/>
        <cfvo type="num" val="2"/>
      </iconSet>
    </cfRule>
  </conditionalFormatting>
  <conditionalFormatting sqref="G21">
    <cfRule type="iconSet" priority="1051">
      <iconSet iconSet="3Arrows" reverse="1">
        <cfvo type="percent" val="0"/>
        <cfvo type="num" val="1"/>
        <cfvo type="num" val="2"/>
      </iconSet>
    </cfRule>
  </conditionalFormatting>
  <conditionalFormatting sqref="G22">
    <cfRule type="iconSet" priority="1050">
      <iconSet iconSet="3Arrows" reverse="1">
        <cfvo type="percent" val="0"/>
        <cfvo type="num" val="1"/>
        <cfvo type="num" val="2"/>
      </iconSet>
    </cfRule>
  </conditionalFormatting>
  <conditionalFormatting sqref="G23">
    <cfRule type="iconSet" priority="1049">
      <iconSet iconSet="3Arrows" reverse="1">
        <cfvo type="percent" val="0"/>
        <cfvo type="num" val="1"/>
        <cfvo type="num" val="2"/>
      </iconSet>
    </cfRule>
  </conditionalFormatting>
  <conditionalFormatting sqref="G24">
    <cfRule type="iconSet" priority="1048">
      <iconSet iconSet="3Arrows" reverse="1">
        <cfvo type="percent" val="0"/>
        <cfvo type="num" val="1"/>
        <cfvo type="num" val="2"/>
      </iconSet>
    </cfRule>
  </conditionalFormatting>
  <conditionalFormatting sqref="G25">
    <cfRule type="iconSet" priority="1047">
      <iconSet iconSet="3Arrows" reverse="1">
        <cfvo type="percent" val="0"/>
        <cfvo type="num" val="1"/>
        <cfvo type="num" val="2"/>
      </iconSet>
    </cfRule>
  </conditionalFormatting>
  <conditionalFormatting sqref="G26">
    <cfRule type="iconSet" priority="1046">
      <iconSet iconSet="3Arrows" reverse="1">
        <cfvo type="percent" val="0"/>
        <cfvo type="num" val="1"/>
        <cfvo type="num" val="2"/>
      </iconSet>
    </cfRule>
  </conditionalFormatting>
  <conditionalFormatting sqref="G27">
    <cfRule type="iconSet" priority="1045">
      <iconSet iconSet="3Arrows" reverse="1">
        <cfvo type="percent" val="0"/>
        <cfvo type="num" val="1"/>
        <cfvo type="num" val="2"/>
      </iconSet>
    </cfRule>
  </conditionalFormatting>
  <conditionalFormatting sqref="G28">
    <cfRule type="iconSet" priority="1044">
      <iconSet iconSet="3Arrows" reverse="1">
        <cfvo type="percent" val="0"/>
        <cfvo type="num" val="1"/>
        <cfvo type="num" val="2"/>
      </iconSet>
    </cfRule>
  </conditionalFormatting>
  <conditionalFormatting sqref="G29">
    <cfRule type="iconSet" priority="1043">
      <iconSet iconSet="3Arrows" reverse="1">
        <cfvo type="percent" val="0"/>
        <cfvo type="num" val="1"/>
        <cfvo type="num" val="2"/>
      </iconSet>
    </cfRule>
  </conditionalFormatting>
  <conditionalFormatting sqref="BC6">
    <cfRule type="iconSet" priority="1040">
      <iconSet iconSet="3ArrowsGray" reverse="1">
        <cfvo type="percent" val="0"/>
        <cfvo type="num" val="1"/>
        <cfvo type="num" val="2"/>
      </iconSet>
    </cfRule>
  </conditionalFormatting>
  <conditionalFormatting sqref="BC7">
    <cfRule type="iconSet" priority="1039">
      <iconSet iconSet="3ArrowsGray" reverse="1">
        <cfvo type="percent" val="0"/>
        <cfvo type="num" val="1"/>
        <cfvo type="num" val="2"/>
      </iconSet>
    </cfRule>
  </conditionalFormatting>
  <conditionalFormatting sqref="BC8">
    <cfRule type="iconSet" priority="1038">
      <iconSet iconSet="3ArrowsGray" reverse="1">
        <cfvo type="percent" val="0"/>
        <cfvo type="num" val="1"/>
        <cfvo type="num" val="2"/>
      </iconSet>
    </cfRule>
  </conditionalFormatting>
  <conditionalFormatting sqref="BC9">
    <cfRule type="iconSet" priority="1037">
      <iconSet iconSet="3ArrowsGray" reverse="1">
        <cfvo type="percent" val="0"/>
        <cfvo type="num" val="1"/>
        <cfvo type="num" val="2"/>
      </iconSet>
    </cfRule>
  </conditionalFormatting>
  <conditionalFormatting sqref="BC10">
    <cfRule type="iconSet" priority="1036">
      <iconSet iconSet="3ArrowsGray" reverse="1">
        <cfvo type="percent" val="0"/>
        <cfvo type="num" val="1"/>
        <cfvo type="num" val="2"/>
      </iconSet>
    </cfRule>
  </conditionalFormatting>
  <conditionalFormatting sqref="BC11">
    <cfRule type="iconSet" priority="1035">
      <iconSet iconSet="3ArrowsGray" reverse="1">
        <cfvo type="percent" val="0"/>
        <cfvo type="num" val="1"/>
        <cfvo type="num" val="2"/>
      </iconSet>
    </cfRule>
  </conditionalFormatting>
  <conditionalFormatting sqref="BC12">
    <cfRule type="iconSet" priority="787">
      <iconSet iconSet="3ArrowsGray" reverse="1">
        <cfvo type="percent" val="0"/>
        <cfvo type="num" val="1"/>
        <cfvo type="num" val="2"/>
      </iconSet>
    </cfRule>
  </conditionalFormatting>
  <conditionalFormatting sqref="BC13">
    <cfRule type="iconSet" priority="1033">
      <iconSet iconSet="3ArrowsGray" reverse="1">
        <cfvo type="percent" val="0"/>
        <cfvo type="num" val="1"/>
        <cfvo type="num" val="2"/>
      </iconSet>
    </cfRule>
  </conditionalFormatting>
  <conditionalFormatting sqref="BC14">
    <cfRule type="iconSet" priority="1032">
      <iconSet iconSet="3ArrowsGray" reverse="1">
        <cfvo type="percent" val="0"/>
        <cfvo type="num" val="1"/>
        <cfvo type="num" val="2"/>
      </iconSet>
    </cfRule>
  </conditionalFormatting>
  <conditionalFormatting sqref="BC15">
    <cfRule type="iconSet" priority="1031">
      <iconSet iconSet="3ArrowsGray" reverse="1">
        <cfvo type="percent" val="0"/>
        <cfvo type="num" val="1"/>
        <cfvo type="num" val="2"/>
      </iconSet>
    </cfRule>
  </conditionalFormatting>
  <conditionalFormatting sqref="BC16">
    <cfRule type="iconSet" priority="1030">
      <iconSet iconSet="3ArrowsGray" reverse="1">
        <cfvo type="percent" val="0"/>
        <cfvo type="num" val="1"/>
        <cfvo type="num" val="2"/>
      </iconSet>
    </cfRule>
  </conditionalFormatting>
  <conditionalFormatting sqref="BC17">
    <cfRule type="iconSet" priority="1029">
      <iconSet iconSet="3ArrowsGray" reverse="1">
        <cfvo type="percent" val="0"/>
        <cfvo type="num" val="1"/>
        <cfvo type="num" val="2"/>
      </iconSet>
    </cfRule>
  </conditionalFormatting>
  <conditionalFormatting sqref="BC18">
    <cfRule type="iconSet" priority="1028">
      <iconSet iconSet="3ArrowsGray" reverse="1">
        <cfvo type="percent" val="0"/>
        <cfvo type="num" val="1"/>
        <cfvo type="num" val="2"/>
      </iconSet>
    </cfRule>
  </conditionalFormatting>
  <conditionalFormatting sqref="BC19">
    <cfRule type="iconSet" priority="1027">
      <iconSet iconSet="3ArrowsGray" reverse="1">
        <cfvo type="percent" val="0"/>
        <cfvo type="num" val="1"/>
        <cfvo type="num" val="2"/>
      </iconSet>
    </cfRule>
  </conditionalFormatting>
  <conditionalFormatting sqref="BC20">
    <cfRule type="iconSet" priority="1026">
      <iconSet iconSet="3ArrowsGray" reverse="1">
        <cfvo type="percent" val="0"/>
        <cfvo type="num" val="1"/>
        <cfvo type="num" val="2"/>
      </iconSet>
    </cfRule>
  </conditionalFormatting>
  <conditionalFormatting sqref="BC21">
    <cfRule type="iconSet" priority="1025">
      <iconSet iconSet="3ArrowsGray" reverse="1">
        <cfvo type="percent" val="0"/>
        <cfvo type="num" val="1"/>
        <cfvo type="num" val="2"/>
      </iconSet>
    </cfRule>
  </conditionalFormatting>
  <conditionalFormatting sqref="BC22">
    <cfRule type="iconSet" priority="1024">
      <iconSet iconSet="3ArrowsGray" reverse="1">
        <cfvo type="percent" val="0"/>
        <cfvo type="num" val="1"/>
        <cfvo type="num" val="2"/>
      </iconSet>
    </cfRule>
  </conditionalFormatting>
  <conditionalFormatting sqref="BC23">
    <cfRule type="iconSet" priority="1023">
      <iconSet iconSet="3ArrowsGray" reverse="1">
        <cfvo type="percent" val="0"/>
        <cfvo type="num" val="1"/>
        <cfvo type="num" val="2"/>
      </iconSet>
    </cfRule>
  </conditionalFormatting>
  <conditionalFormatting sqref="BC24">
    <cfRule type="iconSet" priority="1022">
      <iconSet iconSet="3ArrowsGray" reverse="1">
        <cfvo type="percent" val="0"/>
        <cfvo type="num" val="1"/>
        <cfvo type="num" val="2"/>
      </iconSet>
    </cfRule>
  </conditionalFormatting>
  <conditionalFormatting sqref="BC25">
    <cfRule type="iconSet" priority="1021">
      <iconSet iconSet="3ArrowsGray" reverse="1">
        <cfvo type="percent" val="0"/>
        <cfvo type="num" val="1"/>
        <cfvo type="num" val="2"/>
      </iconSet>
    </cfRule>
  </conditionalFormatting>
  <conditionalFormatting sqref="BC26">
    <cfRule type="iconSet" priority="1020">
      <iconSet iconSet="3ArrowsGray" reverse="1">
        <cfvo type="percent" val="0"/>
        <cfvo type="num" val="1"/>
        <cfvo type="num" val="2"/>
      </iconSet>
    </cfRule>
  </conditionalFormatting>
  <conditionalFormatting sqref="BC27">
    <cfRule type="iconSet" priority="1019">
      <iconSet iconSet="3ArrowsGray" reverse="1">
        <cfvo type="percent" val="0"/>
        <cfvo type="num" val="1"/>
        <cfvo type="num" val="2"/>
      </iconSet>
    </cfRule>
  </conditionalFormatting>
  <conditionalFormatting sqref="BC28">
    <cfRule type="iconSet" priority="1018">
      <iconSet iconSet="3ArrowsGray" reverse="1">
        <cfvo type="percent" val="0"/>
        <cfvo type="num" val="1"/>
        <cfvo type="num" val="2"/>
      </iconSet>
    </cfRule>
  </conditionalFormatting>
  <conditionalFormatting sqref="BC29">
    <cfRule type="iconSet" priority="1017">
      <iconSet iconSet="3ArrowsGray" reverse="1">
        <cfvo type="percent" val="0"/>
        <cfvo type="num" val="1"/>
        <cfvo type="num" val="2"/>
      </iconSet>
    </cfRule>
  </conditionalFormatting>
  <conditionalFormatting sqref="J5">
    <cfRule type="iconSet" priority="1015">
      <iconSet iconSet="3Arrows" reverse="1">
        <cfvo type="percent" val="0"/>
        <cfvo type="num" val="1"/>
        <cfvo type="num" val="2"/>
      </iconSet>
    </cfRule>
  </conditionalFormatting>
  <conditionalFormatting sqref="J6">
    <cfRule type="iconSet" priority="1014">
      <iconSet iconSet="3Arrows" reverse="1">
        <cfvo type="percent" val="0"/>
        <cfvo type="num" val="1"/>
        <cfvo type="num" val="2"/>
      </iconSet>
    </cfRule>
  </conditionalFormatting>
  <conditionalFormatting sqref="J7">
    <cfRule type="iconSet" priority="1013">
      <iconSet iconSet="3Arrows" reverse="1">
        <cfvo type="percent" val="0"/>
        <cfvo type="num" val="1"/>
        <cfvo type="num" val="2"/>
      </iconSet>
    </cfRule>
  </conditionalFormatting>
  <conditionalFormatting sqref="J8">
    <cfRule type="iconSet" priority="1012">
      <iconSet iconSet="3Arrows" reverse="1">
        <cfvo type="percent" val="0"/>
        <cfvo type="num" val="1"/>
        <cfvo type="num" val="2"/>
      </iconSet>
    </cfRule>
  </conditionalFormatting>
  <conditionalFormatting sqref="J9">
    <cfRule type="iconSet" priority="1011">
      <iconSet iconSet="3Arrows" reverse="1">
        <cfvo type="percent" val="0"/>
        <cfvo type="num" val="1"/>
        <cfvo type="num" val="2"/>
      </iconSet>
    </cfRule>
  </conditionalFormatting>
  <conditionalFormatting sqref="J10">
    <cfRule type="iconSet" priority="1010">
      <iconSet iconSet="3Arrows" reverse="1">
        <cfvo type="percent" val="0"/>
        <cfvo type="num" val="1"/>
        <cfvo type="num" val="2"/>
      </iconSet>
    </cfRule>
  </conditionalFormatting>
  <conditionalFormatting sqref="J11">
    <cfRule type="iconSet" priority="1009">
      <iconSet iconSet="3Arrows" reverse="1">
        <cfvo type="percent" val="0"/>
        <cfvo type="num" val="1"/>
        <cfvo type="num" val="2"/>
      </iconSet>
    </cfRule>
  </conditionalFormatting>
  <conditionalFormatting sqref="J12">
    <cfRule type="iconSet" priority="1008">
      <iconSet iconSet="3Arrows" reverse="1">
        <cfvo type="percent" val="0"/>
        <cfvo type="num" val="1"/>
        <cfvo type="num" val="2"/>
      </iconSet>
    </cfRule>
  </conditionalFormatting>
  <conditionalFormatting sqref="J13">
    <cfRule type="iconSet" priority="1007">
      <iconSet iconSet="3Arrows" reverse="1">
        <cfvo type="percent" val="0"/>
        <cfvo type="num" val="1"/>
        <cfvo type="num" val="2"/>
      </iconSet>
    </cfRule>
  </conditionalFormatting>
  <conditionalFormatting sqref="J14">
    <cfRule type="iconSet" priority="1006">
      <iconSet iconSet="3Arrows" reverse="1">
        <cfvo type="percent" val="0"/>
        <cfvo type="num" val="1"/>
        <cfvo type="num" val="2"/>
      </iconSet>
    </cfRule>
  </conditionalFormatting>
  <conditionalFormatting sqref="J15">
    <cfRule type="iconSet" priority="1005">
      <iconSet iconSet="3Arrows" reverse="1">
        <cfvo type="percent" val="0"/>
        <cfvo type="num" val="1"/>
        <cfvo type="num" val="2"/>
      </iconSet>
    </cfRule>
  </conditionalFormatting>
  <conditionalFormatting sqref="J16">
    <cfRule type="iconSet" priority="1004">
      <iconSet iconSet="3Arrows" reverse="1">
        <cfvo type="percent" val="0"/>
        <cfvo type="num" val="1"/>
        <cfvo type="num" val="2"/>
      </iconSet>
    </cfRule>
  </conditionalFormatting>
  <conditionalFormatting sqref="J17">
    <cfRule type="iconSet" priority="1003">
      <iconSet iconSet="3Arrows" reverse="1">
        <cfvo type="percent" val="0"/>
        <cfvo type="num" val="1"/>
        <cfvo type="num" val="2"/>
      </iconSet>
    </cfRule>
  </conditionalFormatting>
  <conditionalFormatting sqref="J18">
    <cfRule type="iconSet" priority="1002">
      <iconSet iconSet="3Arrows" reverse="1">
        <cfvo type="percent" val="0"/>
        <cfvo type="num" val="1"/>
        <cfvo type="num" val="2"/>
      </iconSet>
    </cfRule>
  </conditionalFormatting>
  <conditionalFormatting sqref="J19">
    <cfRule type="iconSet" priority="1001">
      <iconSet iconSet="3Arrows" reverse="1">
        <cfvo type="percent" val="0"/>
        <cfvo type="num" val="1"/>
        <cfvo type="num" val="2"/>
      </iconSet>
    </cfRule>
  </conditionalFormatting>
  <conditionalFormatting sqref="J20">
    <cfRule type="iconSet" priority="1000">
      <iconSet iconSet="3Arrows" reverse="1">
        <cfvo type="percent" val="0"/>
        <cfvo type="num" val="1"/>
        <cfvo type="num" val="2"/>
      </iconSet>
    </cfRule>
  </conditionalFormatting>
  <conditionalFormatting sqref="J21">
    <cfRule type="iconSet" priority="999">
      <iconSet iconSet="3Arrows" reverse="1">
        <cfvo type="percent" val="0"/>
        <cfvo type="num" val="1"/>
        <cfvo type="num" val="2"/>
      </iconSet>
    </cfRule>
  </conditionalFormatting>
  <conditionalFormatting sqref="J22">
    <cfRule type="iconSet" priority="998">
      <iconSet iconSet="3Arrows" reverse="1">
        <cfvo type="percent" val="0"/>
        <cfvo type="num" val="1"/>
        <cfvo type="num" val="2"/>
      </iconSet>
    </cfRule>
  </conditionalFormatting>
  <conditionalFormatting sqref="J23">
    <cfRule type="iconSet" priority="997">
      <iconSet iconSet="3Arrows" reverse="1">
        <cfvo type="percent" val="0"/>
        <cfvo type="num" val="1"/>
        <cfvo type="num" val="2"/>
      </iconSet>
    </cfRule>
  </conditionalFormatting>
  <conditionalFormatting sqref="J24">
    <cfRule type="iconSet" priority="996">
      <iconSet iconSet="3Arrows" reverse="1">
        <cfvo type="percent" val="0"/>
        <cfvo type="num" val="1"/>
        <cfvo type="num" val="2"/>
      </iconSet>
    </cfRule>
  </conditionalFormatting>
  <conditionalFormatting sqref="J25">
    <cfRule type="iconSet" priority="995">
      <iconSet iconSet="3Arrows" reverse="1">
        <cfvo type="percent" val="0"/>
        <cfvo type="num" val="1"/>
        <cfvo type="num" val="2"/>
      </iconSet>
    </cfRule>
  </conditionalFormatting>
  <conditionalFormatting sqref="J26">
    <cfRule type="iconSet" priority="994">
      <iconSet iconSet="3Arrows" reverse="1">
        <cfvo type="percent" val="0"/>
        <cfvo type="num" val="1"/>
        <cfvo type="num" val="2"/>
      </iconSet>
    </cfRule>
  </conditionalFormatting>
  <conditionalFormatting sqref="J27">
    <cfRule type="iconSet" priority="993">
      <iconSet iconSet="3Arrows" reverse="1">
        <cfvo type="percent" val="0"/>
        <cfvo type="num" val="1"/>
        <cfvo type="num" val="2"/>
      </iconSet>
    </cfRule>
  </conditionalFormatting>
  <conditionalFormatting sqref="J28">
    <cfRule type="iconSet" priority="992">
      <iconSet iconSet="3Arrows" reverse="1">
        <cfvo type="percent" val="0"/>
        <cfvo type="num" val="1"/>
        <cfvo type="num" val="2"/>
      </iconSet>
    </cfRule>
  </conditionalFormatting>
  <conditionalFormatting sqref="J29">
    <cfRule type="iconSet" priority="991">
      <iconSet iconSet="3Arrows" reverse="1">
        <cfvo type="percent" val="0"/>
        <cfvo type="num" val="1"/>
        <cfvo type="num" val="2"/>
      </iconSet>
    </cfRule>
  </conditionalFormatting>
  <conditionalFormatting sqref="M5">
    <cfRule type="iconSet" priority="990">
      <iconSet iconSet="3Arrows" reverse="1">
        <cfvo type="percent" val="0"/>
        <cfvo type="num" val="1"/>
        <cfvo type="num" val="2"/>
      </iconSet>
    </cfRule>
  </conditionalFormatting>
  <conditionalFormatting sqref="M6">
    <cfRule type="iconSet" priority="989">
      <iconSet iconSet="3Arrows" reverse="1">
        <cfvo type="percent" val="0"/>
        <cfvo type="num" val="1"/>
        <cfvo type="num" val="2"/>
      </iconSet>
    </cfRule>
  </conditionalFormatting>
  <conditionalFormatting sqref="M7">
    <cfRule type="iconSet" priority="988">
      <iconSet iconSet="3Arrows" reverse="1">
        <cfvo type="percent" val="0"/>
        <cfvo type="num" val="1"/>
        <cfvo type="num" val="2"/>
      </iconSet>
    </cfRule>
  </conditionalFormatting>
  <conditionalFormatting sqref="M8">
    <cfRule type="iconSet" priority="987">
      <iconSet iconSet="3Arrows" reverse="1">
        <cfvo type="percent" val="0"/>
        <cfvo type="num" val="1"/>
        <cfvo type="num" val="2"/>
      </iconSet>
    </cfRule>
  </conditionalFormatting>
  <conditionalFormatting sqref="M9">
    <cfRule type="iconSet" priority="986">
      <iconSet iconSet="3Arrows" reverse="1">
        <cfvo type="percent" val="0"/>
        <cfvo type="num" val="1"/>
        <cfvo type="num" val="2"/>
      </iconSet>
    </cfRule>
  </conditionalFormatting>
  <conditionalFormatting sqref="M10">
    <cfRule type="iconSet" priority="985">
      <iconSet iconSet="3Arrows" reverse="1">
        <cfvo type="percent" val="0"/>
        <cfvo type="num" val="1"/>
        <cfvo type="num" val="2"/>
      </iconSet>
    </cfRule>
  </conditionalFormatting>
  <conditionalFormatting sqref="M11">
    <cfRule type="iconSet" priority="984">
      <iconSet iconSet="3Arrows" reverse="1">
        <cfvo type="percent" val="0"/>
        <cfvo type="num" val="1"/>
        <cfvo type="num" val="2"/>
      </iconSet>
    </cfRule>
  </conditionalFormatting>
  <conditionalFormatting sqref="M12">
    <cfRule type="iconSet" priority="983">
      <iconSet iconSet="3Arrows" reverse="1">
        <cfvo type="percent" val="0"/>
        <cfvo type="num" val="1"/>
        <cfvo type="num" val="2"/>
      </iconSet>
    </cfRule>
  </conditionalFormatting>
  <conditionalFormatting sqref="M13">
    <cfRule type="iconSet" priority="982">
      <iconSet iconSet="3Arrows" reverse="1">
        <cfvo type="percent" val="0"/>
        <cfvo type="num" val="1"/>
        <cfvo type="num" val="2"/>
      </iconSet>
    </cfRule>
  </conditionalFormatting>
  <conditionalFormatting sqref="M14">
    <cfRule type="iconSet" priority="981">
      <iconSet iconSet="3Arrows" reverse="1">
        <cfvo type="percent" val="0"/>
        <cfvo type="num" val="1"/>
        <cfvo type="num" val="2"/>
      </iconSet>
    </cfRule>
  </conditionalFormatting>
  <conditionalFormatting sqref="M15">
    <cfRule type="iconSet" priority="980">
      <iconSet iconSet="3Arrows" reverse="1">
        <cfvo type="percent" val="0"/>
        <cfvo type="num" val="1"/>
        <cfvo type="num" val="2"/>
      </iconSet>
    </cfRule>
  </conditionalFormatting>
  <conditionalFormatting sqref="M16">
    <cfRule type="iconSet" priority="979">
      <iconSet iconSet="3Arrows" reverse="1">
        <cfvo type="percent" val="0"/>
        <cfvo type="num" val="1"/>
        <cfvo type="num" val="2"/>
      </iconSet>
    </cfRule>
  </conditionalFormatting>
  <conditionalFormatting sqref="M17">
    <cfRule type="iconSet" priority="978">
      <iconSet iconSet="3Arrows" reverse="1">
        <cfvo type="percent" val="0"/>
        <cfvo type="num" val="1"/>
        <cfvo type="num" val="2"/>
      </iconSet>
    </cfRule>
  </conditionalFormatting>
  <conditionalFormatting sqref="M18">
    <cfRule type="iconSet" priority="977">
      <iconSet iconSet="3Arrows" reverse="1">
        <cfvo type="percent" val="0"/>
        <cfvo type="num" val="1"/>
        <cfvo type="num" val="2"/>
      </iconSet>
    </cfRule>
  </conditionalFormatting>
  <conditionalFormatting sqref="M19">
    <cfRule type="iconSet" priority="976">
      <iconSet iconSet="3Arrows" reverse="1">
        <cfvo type="percent" val="0"/>
        <cfvo type="num" val="1"/>
        <cfvo type="num" val="2"/>
      </iconSet>
    </cfRule>
  </conditionalFormatting>
  <conditionalFormatting sqref="M20">
    <cfRule type="iconSet" priority="975">
      <iconSet iconSet="3Arrows" reverse="1">
        <cfvo type="percent" val="0"/>
        <cfvo type="num" val="1"/>
        <cfvo type="num" val="2"/>
      </iconSet>
    </cfRule>
  </conditionalFormatting>
  <conditionalFormatting sqref="M21">
    <cfRule type="iconSet" priority="974">
      <iconSet iconSet="3Arrows" reverse="1">
        <cfvo type="percent" val="0"/>
        <cfvo type="num" val="1"/>
        <cfvo type="num" val="2"/>
      </iconSet>
    </cfRule>
  </conditionalFormatting>
  <conditionalFormatting sqref="M22">
    <cfRule type="iconSet" priority="973">
      <iconSet iconSet="3Arrows" reverse="1">
        <cfvo type="percent" val="0"/>
        <cfvo type="num" val="1"/>
        <cfvo type="num" val="2"/>
      </iconSet>
    </cfRule>
  </conditionalFormatting>
  <conditionalFormatting sqref="M23">
    <cfRule type="iconSet" priority="972">
      <iconSet iconSet="3Arrows" reverse="1">
        <cfvo type="percent" val="0"/>
        <cfvo type="num" val="1"/>
        <cfvo type="num" val="2"/>
      </iconSet>
    </cfRule>
  </conditionalFormatting>
  <conditionalFormatting sqref="M24">
    <cfRule type="iconSet" priority="971">
      <iconSet iconSet="3Arrows" reverse="1">
        <cfvo type="percent" val="0"/>
        <cfvo type="num" val="1"/>
        <cfvo type="num" val="2"/>
      </iconSet>
    </cfRule>
  </conditionalFormatting>
  <conditionalFormatting sqref="M25">
    <cfRule type="iconSet" priority="970">
      <iconSet iconSet="3Arrows" reverse="1">
        <cfvo type="percent" val="0"/>
        <cfvo type="num" val="1"/>
        <cfvo type="num" val="2"/>
      </iconSet>
    </cfRule>
  </conditionalFormatting>
  <conditionalFormatting sqref="M26">
    <cfRule type="iconSet" priority="969">
      <iconSet iconSet="3Arrows" reverse="1">
        <cfvo type="percent" val="0"/>
        <cfvo type="num" val="1"/>
        <cfvo type="num" val="2"/>
      </iconSet>
    </cfRule>
  </conditionalFormatting>
  <conditionalFormatting sqref="M27">
    <cfRule type="iconSet" priority="968">
      <iconSet iconSet="3Arrows" reverse="1">
        <cfvo type="percent" val="0"/>
        <cfvo type="num" val="1"/>
        <cfvo type="num" val="2"/>
      </iconSet>
    </cfRule>
  </conditionalFormatting>
  <conditionalFormatting sqref="M28">
    <cfRule type="iconSet" priority="967">
      <iconSet iconSet="3Arrows" reverse="1">
        <cfvo type="percent" val="0"/>
        <cfvo type="num" val="1"/>
        <cfvo type="num" val="2"/>
      </iconSet>
    </cfRule>
  </conditionalFormatting>
  <conditionalFormatting sqref="M29">
    <cfRule type="iconSet" priority="966">
      <iconSet iconSet="3Arrows" reverse="1">
        <cfvo type="percent" val="0"/>
        <cfvo type="num" val="1"/>
        <cfvo type="num" val="2"/>
      </iconSet>
    </cfRule>
  </conditionalFormatting>
  <conditionalFormatting sqref="P5">
    <cfRule type="iconSet" priority="965">
      <iconSet iconSet="3Arrows" reverse="1">
        <cfvo type="percent" val="0"/>
        <cfvo type="num" val="1"/>
        <cfvo type="num" val="2"/>
      </iconSet>
    </cfRule>
  </conditionalFormatting>
  <conditionalFormatting sqref="S5">
    <cfRule type="iconSet" priority="964">
      <iconSet iconSet="3Arrows" reverse="1">
        <cfvo type="percent" val="0"/>
        <cfvo type="num" val="1"/>
        <cfvo type="num" val="2"/>
      </iconSet>
    </cfRule>
  </conditionalFormatting>
  <conditionalFormatting sqref="V5">
    <cfRule type="iconSet" priority="963">
      <iconSet iconSet="3Arrows" reverse="1">
        <cfvo type="percent" val="0"/>
        <cfvo type="num" val="1"/>
        <cfvo type="num" val="2"/>
      </iconSet>
    </cfRule>
  </conditionalFormatting>
  <conditionalFormatting sqref="Y5">
    <cfRule type="iconSet" priority="962">
      <iconSet iconSet="3Arrows" reverse="1">
        <cfvo type="percent" val="0"/>
        <cfvo type="num" val="1"/>
        <cfvo type="num" val="2"/>
      </iconSet>
    </cfRule>
  </conditionalFormatting>
  <conditionalFormatting sqref="AB5">
    <cfRule type="iconSet" priority="961">
      <iconSet iconSet="3Arrows" reverse="1">
        <cfvo type="percent" val="0"/>
        <cfvo type="num" val="2"/>
        <cfvo type="num" val="2"/>
      </iconSet>
    </cfRule>
  </conditionalFormatting>
  <conditionalFormatting sqref="P6">
    <cfRule type="iconSet" priority="959">
      <iconSet iconSet="3Arrows" reverse="1">
        <cfvo type="percent" val="0"/>
        <cfvo type="num" val="1"/>
        <cfvo type="num" val="2"/>
      </iconSet>
    </cfRule>
  </conditionalFormatting>
  <conditionalFormatting sqref="P7">
    <cfRule type="iconSet" priority="958">
      <iconSet iconSet="3Arrows" reverse="1">
        <cfvo type="percent" val="0"/>
        <cfvo type="num" val="1"/>
        <cfvo type="num" val="2"/>
      </iconSet>
    </cfRule>
  </conditionalFormatting>
  <conditionalFormatting sqref="P8">
    <cfRule type="iconSet" priority="957">
      <iconSet iconSet="3Arrows" reverse="1">
        <cfvo type="percent" val="0"/>
        <cfvo type="num" val="1"/>
        <cfvo type="num" val="2"/>
      </iconSet>
    </cfRule>
  </conditionalFormatting>
  <conditionalFormatting sqref="P9">
    <cfRule type="iconSet" priority="956">
      <iconSet iconSet="3Arrows" reverse="1">
        <cfvo type="percent" val="0"/>
        <cfvo type="num" val="1"/>
        <cfvo type="num" val="2"/>
      </iconSet>
    </cfRule>
  </conditionalFormatting>
  <conditionalFormatting sqref="P10">
    <cfRule type="iconSet" priority="955">
      <iconSet iconSet="3Arrows" reverse="1">
        <cfvo type="percent" val="0"/>
        <cfvo type="num" val="1"/>
        <cfvo type="num" val="2"/>
      </iconSet>
    </cfRule>
  </conditionalFormatting>
  <conditionalFormatting sqref="P11">
    <cfRule type="iconSet" priority="954">
      <iconSet iconSet="3Arrows" reverse="1">
        <cfvo type="percent" val="0"/>
        <cfvo type="num" val="1"/>
        <cfvo type="num" val="2"/>
      </iconSet>
    </cfRule>
  </conditionalFormatting>
  <conditionalFormatting sqref="P12">
    <cfRule type="iconSet" priority="953">
      <iconSet iconSet="3Arrows" reverse="1">
        <cfvo type="percent" val="0"/>
        <cfvo type="num" val="1"/>
        <cfvo type="num" val="2"/>
      </iconSet>
    </cfRule>
  </conditionalFormatting>
  <conditionalFormatting sqref="P13">
    <cfRule type="iconSet" priority="952">
      <iconSet iconSet="3Arrows" reverse="1">
        <cfvo type="percent" val="0"/>
        <cfvo type="num" val="1"/>
        <cfvo type="num" val="2"/>
      </iconSet>
    </cfRule>
  </conditionalFormatting>
  <conditionalFormatting sqref="P14">
    <cfRule type="iconSet" priority="951">
      <iconSet iconSet="3Arrows" reverse="1">
        <cfvo type="percent" val="0"/>
        <cfvo type="num" val="1"/>
        <cfvo type="num" val="2"/>
      </iconSet>
    </cfRule>
  </conditionalFormatting>
  <conditionalFormatting sqref="P15">
    <cfRule type="iconSet" priority="950">
      <iconSet iconSet="3Arrows" reverse="1">
        <cfvo type="percent" val="0"/>
        <cfvo type="num" val="1"/>
        <cfvo type="num" val="2"/>
      </iconSet>
    </cfRule>
  </conditionalFormatting>
  <conditionalFormatting sqref="P16">
    <cfRule type="iconSet" priority="949">
      <iconSet iconSet="3Arrows" reverse="1">
        <cfvo type="percent" val="0"/>
        <cfvo type="num" val="1"/>
        <cfvo type="num" val="2"/>
      </iconSet>
    </cfRule>
  </conditionalFormatting>
  <conditionalFormatting sqref="P17">
    <cfRule type="iconSet" priority="948">
      <iconSet iconSet="3Arrows" reverse="1">
        <cfvo type="percent" val="0"/>
        <cfvo type="num" val="1"/>
        <cfvo type="num" val="2"/>
      </iconSet>
    </cfRule>
  </conditionalFormatting>
  <conditionalFormatting sqref="P18">
    <cfRule type="iconSet" priority="947">
      <iconSet iconSet="3Arrows" reverse="1">
        <cfvo type="percent" val="0"/>
        <cfvo type="num" val="1"/>
        <cfvo type="num" val="2"/>
      </iconSet>
    </cfRule>
  </conditionalFormatting>
  <conditionalFormatting sqref="P19">
    <cfRule type="iconSet" priority="946">
      <iconSet iconSet="3Arrows" reverse="1">
        <cfvo type="percent" val="0"/>
        <cfvo type="num" val="1"/>
        <cfvo type="num" val="2"/>
      </iconSet>
    </cfRule>
  </conditionalFormatting>
  <conditionalFormatting sqref="P20">
    <cfRule type="iconSet" priority="945">
      <iconSet iconSet="3Arrows" reverse="1">
        <cfvo type="percent" val="0"/>
        <cfvo type="num" val="1"/>
        <cfvo type="num" val="2"/>
      </iconSet>
    </cfRule>
  </conditionalFormatting>
  <conditionalFormatting sqref="P21">
    <cfRule type="iconSet" priority="944">
      <iconSet iconSet="3Arrows" reverse="1">
        <cfvo type="percent" val="0"/>
        <cfvo type="num" val="1"/>
        <cfvo type="num" val="2"/>
      </iconSet>
    </cfRule>
  </conditionalFormatting>
  <conditionalFormatting sqref="P22">
    <cfRule type="iconSet" priority="943">
      <iconSet iconSet="3Arrows" reverse="1">
        <cfvo type="percent" val="0"/>
        <cfvo type="num" val="1"/>
        <cfvo type="num" val="2"/>
      </iconSet>
    </cfRule>
  </conditionalFormatting>
  <conditionalFormatting sqref="P23">
    <cfRule type="iconSet" priority="942">
      <iconSet iconSet="3Arrows" reverse="1">
        <cfvo type="percent" val="0"/>
        <cfvo type="num" val="1"/>
        <cfvo type="num" val="2"/>
      </iconSet>
    </cfRule>
  </conditionalFormatting>
  <conditionalFormatting sqref="P24">
    <cfRule type="iconSet" priority="941">
      <iconSet iconSet="3Arrows" reverse="1">
        <cfvo type="percent" val="0"/>
        <cfvo type="num" val="1"/>
        <cfvo type="num" val="2"/>
      </iconSet>
    </cfRule>
  </conditionalFormatting>
  <conditionalFormatting sqref="P25">
    <cfRule type="iconSet" priority="940">
      <iconSet iconSet="3Arrows" reverse="1">
        <cfvo type="percent" val="0"/>
        <cfvo type="num" val="1"/>
        <cfvo type="num" val="2"/>
      </iconSet>
    </cfRule>
  </conditionalFormatting>
  <conditionalFormatting sqref="P26">
    <cfRule type="iconSet" priority="939">
      <iconSet iconSet="3Arrows" reverse="1">
        <cfvo type="percent" val="0"/>
        <cfvo type="num" val="1"/>
        <cfvo type="num" val="2"/>
      </iconSet>
    </cfRule>
  </conditionalFormatting>
  <conditionalFormatting sqref="P27">
    <cfRule type="iconSet" priority="938">
      <iconSet iconSet="3Arrows" reverse="1">
        <cfvo type="percent" val="0"/>
        <cfvo type="num" val="1"/>
        <cfvo type="num" val="2"/>
      </iconSet>
    </cfRule>
  </conditionalFormatting>
  <conditionalFormatting sqref="P28">
    <cfRule type="iconSet" priority="937">
      <iconSet iconSet="3Arrows" reverse="1">
        <cfvo type="percent" val="0"/>
        <cfvo type="num" val="1"/>
        <cfvo type="num" val="2"/>
      </iconSet>
    </cfRule>
  </conditionalFormatting>
  <conditionalFormatting sqref="P29">
    <cfRule type="iconSet" priority="936">
      <iconSet iconSet="3Arrows" reverse="1">
        <cfvo type="percent" val="0"/>
        <cfvo type="num" val="1"/>
        <cfvo type="num" val="2"/>
      </iconSet>
    </cfRule>
  </conditionalFormatting>
  <conditionalFormatting sqref="S6">
    <cfRule type="iconSet" priority="935">
      <iconSet iconSet="3Arrows" reverse="1">
        <cfvo type="percent" val="0"/>
        <cfvo type="num" val="1"/>
        <cfvo type="num" val="2"/>
      </iconSet>
    </cfRule>
  </conditionalFormatting>
  <conditionalFormatting sqref="S7">
    <cfRule type="iconSet" priority="934">
      <iconSet iconSet="3Arrows" reverse="1">
        <cfvo type="percent" val="0"/>
        <cfvo type="num" val="1"/>
        <cfvo type="num" val="2"/>
      </iconSet>
    </cfRule>
  </conditionalFormatting>
  <conditionalFormatting sqref="S8">
    <cfRule type="iconSet" priority="933">
      <iconSet iconSet="3Arrows" reverse="1">
        <cfvo type="percent" val="0"/>
        <cfvo type="num" val="1"/>
        <cfvo type="num" val="2"/>
      </iconSet>
    </cfRule>
  </conditionalFormatting>
  <conditionalFormatting sqref="S9">
    <cfRule type="iconSet" priority="932">
      <iconSet iconSet="3Arrows" reverse="1">
        <cfvo type="percent" val="0"/>
        <cfvo type="num" val="1"/>
        <cfvo type="num" val="2"/>
      </iconSet>
    </cfRule>
  </conditionalFormatting>
  <conditionalFormatting sqref="S10">
    <cfRule type="iconSet" priority="931">
      <iconSet iconSet="3Arrows" reverse="1">
        <cfvo type="percent" val="0"/>
        <cfvo type="num" val="1"/>
        <cfvo type="num" val="2"/>
      </iconSet>
    </cfRule>
  </conditionalFormatting>
  <conditionalFormatting sqref="S11">
    <cfRule type="iconSet" priority="930">
      <iconSet iconSet="3Arrows" reverse="1">
        <cfvo type="percent" val="0"/>
        <cfvo type="num" val="1"/>
        <cfvo type="num" val="2"/>
      </iconSet>
    </cfRule>
  </conditionalFormatting>
  <conditionalFormatting sqref="S12">
    <cfRule type="iconSet" priority="929">
      <iconSet iconSet="3Arrows" reverse="1">
        <cfvo type="percent" val="0"/>
        <cfvo type="num" val="1"/>
        <cfvo type="num" val="2"/>
      </iconSet>
    </cfRule>
  </conditionalFormatting>
  <conditionalFormatting sqref="S13">
    <cfRule type="iconSet" priority="928">
      <iconSet iconSet="3Arrows" reverse="1">
        <cfvo type="percent" val="0"/>
        <cfvo type="num" val="1"/>
        <cfvo type="num" val="2"/>
      </iconSet>
    </cfRule>
  </conditionalFormatting>
  <conditionalFormatting sqref="S14">
    <cfRule type="iconSet" priority="927">
      <iconSet iconSet="3Arrows" reverse="1">
        <cfvo type="percent" val="0"/>
        <cfvo type="num" val="1"/>
        <cfvo type="num" val="2"/>
      </iconSet>
    </cfRule>
  </conditionalFormatting>
  <conditionalFormatting sqref="S15">
    <cfRule type="iconSet" priority="926">
      <iconSet iconSet="3Arrows" reverse="1">
        <cfvo type="percent" val="0"/>
        <cfvo type="num" val="1"/>
        <cfvo type="num" val="2"/>
      </iconSet>
    </cfRule>
  </conditionalFormatting>
  <conditionalFormatting sqref="S16">
    <cfRule type="iconSet" priority="925">
      <iconSet iconSet="3Arrows" reverse="1">
        <cfvo type="percent" val="0"/>
        <cfvo type="num" val="1"/>
        <cfvo type="num" val="2"/>
      </iconSet>
    </cfRule>
  </conditionalFormatting>
  <conditionalFormatting sqref="S17">
    <cfRule type="iconSet" priority="924">
      <iconSet iconSet="3Arrows" reverse="1">
        <cfvo type="percent" val="0"/>
        <cfvo type="num" val="1"/>
        <cfvo type="num" val="2"/>
      </iconSet>
    </cfRule>
  </conditionalFormatting>
  <conditionalFormatting sqref="S18">
    <cfRule type="iconSet" priority="923">
      <iconSet iconSet="3Arrows" reverse="1">
        <cfvo type="percent" val="0"/>
        <cfvo type="num" val="1"/>
        <cfvo type="num" val="2"/>
      </iconSet>
    </cfRule>
  </conditionalFormatting>
  <conditionalFormatting sqref="S19">
    <cfRule type="iconSet" priority="922">
      <iconSet iconSet="3Arrows" reverse="1">
        <cfvo type="percent" val="0"/>
        <cfvo type="num" val="1"/>
        <cfvo type="num" val="2"/>
      </iconSet>
    </cfRule>
  </conditionalFormatting>
  <conditionalFormatting sqref="S20">
    <cfRule type="iconSet" priority="921">
      <iconSet iconSet="3Arrows" reverse="1">
        <cfvo type="percent" val="0"/>
        <cfvo type="num" val="1"/>
        <cfvo type="num" val="2"/>
      </iconSet>
    </cfRule>
  </conditionalFormatting>
  <conditionalFormatting sqref="S21">
    <cfRule type="iconSet" priority="920">
      <iconSet iconSet="3Arrows" reverse="1">
        <cfvo type="percent" val="0"/>
        <cfvo type="num" val="1"/>
        <cfvo type="num" val="2"/>
      </iconSet>
    </cfRule>
  </conditionalFormatting>
  <conditionalFormatting sqref="S22">
    <cfRule type="iconSet" priority="919">
      <iconSet iconSet="3Arrows" reverse="1">
        <cfvo type="percent" val="0"/>
        <cfvo type="num" val="1"/>
        <cfvo type="num" val="2"/>
      </iconSet>
    </cfRule>
  </conditionalFormatting>
  <conditionalFormatting sqref="S23">
    <cfRule type="iconSet" priority="918">
      <iconSet iconSet="3Arrows" reverse="1">
        <cfvo type="percent" val="0"/>
        <cfvo type="num" val="1"/>
        <cfvo type="num" val="2"/>
      </iconSet>
    </cfRule>
  </conditionalFormatting>
  <conditionalFormatting sqref="S24">
    <cfRule type="iconSet" priority="917">
      <iconSet iconSet="3Arrows" reverse="1">
        <cfvo type="percent" val="0"/>
        <cfvo type="num" val="1"/>
        <cfvo type="num" val="2"/>
      </iconSet>
    </cfRule>
  </conditionalFormatting>
  <conditionalFormatting sqref="S25">
    <cfRule type="iconSet" priority="916">
      <iconSet iconSet="3Arrows" reverse="1">
        <cfvo type="percent" val="0"/>
        <cfvo type="num" val="1"/>
        <cfvo type="num" val="2"/>
      </iconSet>
    </cfRule>
  </conditionalFormatting>
  <conditionalFormatting sqref="S26">
    <cfRule type="iconSet" priority="915">
      <iconSet iconSet="3Arrows" reverse="1">
        <cfvo type="percent" val="0"/>
        <cfvo type="num" val="1"/>
        <cfvo type="num" val="2"/>
      </iconSet>
    </cfRule>
  </conditionalFormatting>
  <conditionalFormatting sqref="S27">
    <cfRule type="iconSet" priority="914">
      <iconSet iconSet="3Arrows" reverse="1">
        <cfvo type="percent" val="0"/>
        <cfvo type="num" val="1"/>
        <cfvo type="num" val="2"/>
      </iconSet>
    </cfRule>
  </conditionalFormatting>
  <conditionalFormatting sqref="S28">
    <cfRule type="iconSet" priority="913">
      <iconSet iconSet="3Arrows" reverse="1">
        <cfvo type="percent" val="0"/>
        <cfvo type="num" val="1"/>
        <cfvo type="num" val="2"/>
      </iconSet>
    </cfRule>
  </conditionalFormatting>
  <conditionalFormatting sqref="S29">
    <cfRule type="iconSet" priority="912">
      <iconSet iconSet="3Arrows" reverse="1">
        <cfvo type="percent" val="0"/>
        <cfvo type="num" val="1"/>
        <cfvo type="num" val="2"/>
      </iconSet>
    </cfRule>
  </conditionalFormatting>
  <conditionalFormatting sqref="V6">
    <cfRule type="iconSet" priority="911">
      <iconSet iconSet="3Arrows" reverse="1">
        <cfvo type="percent" val="0"/>
        <cfvo type="num" val="1"/>
        <cfvo type="num" val="2"/>
      </iconSet>
    </cfRule>
  </conditionalFormatting>
  <conditionalFormatting sqref="V7">
    <cfRule type="iconSet" priority="910">
      <iconSet iconSet="3Arrows" reverse="1">
        <cfvo type="percent" val="0"/>
        <cfvo type="num" val="1"/>
        <cfvo type="num" val="2"/>
      </iconSet>
    </cfRule>
  </conditionalFormatting>
  <conditionalFormatting sqref="V8">
    <cfRule type="iconSet" priority="909">
      <iconSet iconSet="3Arrows" reverse="1">
        <cfvo type="percent" val="0"/>
        <cfvo type="num" val="1"/>
        <cfvo type="num" val="2"/>
      </iconSet>
    </cfRule>
  </conditionalFormatting>
  <conditionalFormatting sqref="V9">
    <cfRule type="iconSet" priority="908">
      <iconSet iconSet="3Arrows" reverse="1">
        <cfvo type="percent" val="0"/>
        <cfvo type="num" val="1"/>
        <cfvo type="num" val="2"/>
      </iconSet>
    </cfRule>
  </conditionalFormatting>
  <conditionalFormatting sqref="V10">
    <cfRule type="iconSet" priority="907">
      <iconSet iconSet="3Arrows" reverse="1">
        <cfvo type="percent" val="0"/>
        <cfvo type="num" val="1"/>
        <cfvo type="num" val="2"/>
      </iconSet>
    </cfRule>
  </conditionalFormatting>
  <conditionalFormatting sqref="V11">
    <cfRule type="iconSet" priority="906">
      <iconSet iconSet="3Arrows" reverse="1">
        <cfvo type="percent" val="0"/>
        <cfvo type="num" val="1"/>
        <cfvo type="num" val="2"/>
      </iconSet>
    </cfRule>
  </conditionalFormatting>
  <conditionalFormatting sqref="V12">
    <cfRule type="iconSet" priority="905">
      <iconSet iconSet="3Arrows" reverse="1">
        <cfvo type="percent" val="0"/>
        <cfvo type="num" val="1"/>
        <cfvo type="num" val="2"/>
      </iconSet>
    </cfRule>
  </conditionalFormatting>
  <conditionalFormatting sqref="V13">
    <cfRule type="iconSet" priority="904">
      <iconSet iconSet="3Arrows" reverse="1">
        <cfvo type="percent" val="0"/>
        <cfvo type="num" val="1"/>
        <cfvo type="num" val="2"/>
      </iconSet>
    </cfRule>
  </conditionalFormatting>
  <conditionalFormatting sqref="V14">
    <cfRule type="iconSet" priority="903">
      <iconSet iconSet="3Arrows" reverse="1">
        <cfvo type="percent" val="0"/>
        <cfvo type="num" val="1"/>
        <cfvo type="num" val="2"/>
      </iconSet>
    </cfRule>
  </conditionalFormatting>
  <conditionalFormatting sqref="V15">
    <cfRule type="iconSet" priority="902">
      <iconSet iconSet="3Arrows" reverse="1">
        <cfvo type="percent" val="0"/>
        <cfvo type="num" val="1"/>
        <cfvo type="num" val="2"/>
      </iconSet>
    </cfRule>
  </conditionalFormatting>
  <conditionalFormatting sqref="V16">
    <cfRule type="iconSet" priority="901">
      <iconSet iconSet="3Arrows" reverse="1">
        <cfvo type="percent" val="0"/>
        <cfvo type="num" val="1"/>
        <cfvo type="num" val="2"/>
      </iconSet>
    </cfRule>
  </conditionalFormatting>
  <conditionalFormatting sqref="V17">
    <cfRule type="iconSet" priority="900">
      <iconSet iconSet="3Arrows" reverse="1">
        <cfvo type="percent" val="0"/>
        <cfvo type="num" val="1"/>
        <cfvo type="num" val="2"/>
      </iconSet>
    </cfRule>
  </conditionalFormatting>
  <conditionalFormatting sqref="V18">
    <cfRule type="iconSet" priority="899">
      <iconSet iconSet="3Arrows" reverse="1">
        <cfvo type="percent" val="0"/>
        <cfvo type="num" val="1"/>
        <cfvo type="num" val="2"/>
      </iconSet>
    </cfRule>
  </conditionalFormatting>
  <conditionalFormatting sqref="V19">
    <cfRule type="iconSet" priority="898">
      <iconSet iconSet="3Arrows" reverse="1">
        <cfvo type="percent" val="0"/>
        <cfvo type="num" val="1"/>
        <cfvo type="num" val="2"/>
      </iconSet>
    </cfRule>
  </conditionalFormatting>
  <conditionalFormatting sqref="V20">
    <cfRule type="iconSet" priority="897">
      <iconSet iconSet="3Arrows" reverse="1">
        <cfvo type="percent" val="0"/>
        <cfvo type="num" val="1"/>
        <cfvo type="num" val="2"/>
      </iconSet>
    </cfRule>
  </conditionalFormatting>
  <conditionalFormatting sqref="V21">
    <cfRule type="iconSet" priority="896">
      <iconSet iconSet="3Arrows" reverse="1">
        <cfvo type="percent" val="0"/>
        <cfvo type="num" val="1"/>
        <cfvo type="num" val="2"/>
      </iconSet>
    </cfRule>
  </conditionalFormatting>
  <conditionalFormatting sqref="V22">
    <cfRule type="iconSet" priority="895">
      <iconSet iconSet="3Arrows" reverse="1">
        <cfvo type="percent" val="0"/>
        <cfvo type="num" val="1"/>
        <cfvo type="num" val="2"/>
      </iconSet>
    </cfRule>
  </conditionalFormatting>
  <conditionalFormatting sqref="V23">
    <cfRule type="iconSet" priority="894">
      <iconSet iconSet="3Arrows" reverse="1">
        <cfvo type="percent" val="0"/>
        <cfvo type="num" val="1"/>
        <cfvo type="num" val="2"/>
      </iconSet>
    </cfRule>
  </conditionalFormatting>
  <conditionalFormatting sqref="V24">
    <cfRule type="iconSet" priority="893">
      <iconSet iconSet="3Arrows" reverse="1">
        <cfvo type="percent" val="0"/>
        <cfvo type="num" val="1"/>
        <cfvo type="num" val="2"/>
      </iconSet>
    </cfRule>
  </conditionalFormatting>
  <conditionalFormatting sqref="V25">
    <cfRule type="iconSet" priority="892">
      <iconSet iconSet="3Arrows" reverse="1">
        <cfvo type="percent" val="0"/>
        <cfvo type="num" val="1"/>
        <cfvo type="num" val="2"/>
      </iconSet>
    </cfRule>
  </conditionalFormatting>
  <conditionalFormatting sqref="V26">
    <cfRule type="iconSet" priority="891">
      <iconSet iconSet="3Arrows" reverse="1">
        <cfvo type="percent" val="0"/>
        <cfvo type="num" val="1"/>
        <cfvo type="num" val="2"/>
      </iconSet>
    </cfRule>
  </conditionalFormatting>
  <conditionalFormatting sqref="V27">
    <cfRule type="iconSet" priority="890">
      <iconSet iconSet="3Arrows" reverse="1">
        <cfvo type="percent" val="0"/>
        <cfvo type="num" val="1"/>
        <cfvo type="num" val="2"/>
      </iconSet>
    </cfRule>
  </conditionalFormatting>
  <conditionalFormatting sqref="V28">
    <cfRule type="iconSet" priority="889">
      <iconSet iconSet="3Arrows" reverse="1">
        <cfvo type="percent" val="0"/>
        <cfvo type="num" val="1"/>
        <cfvo type="num" val="2"/>
      </iconSet>
    </cfRule>
  </conditionalFormatting>
  <conditionalFormatting sqref="V29">
    <cfRule type="iconSet" priority="888">
      <iconSet iconSet="3Arrows" reverse="1">
        <cfvo type="percent" val="0"/>
        <cfvo type="num" val="1"/>
        <cfvo type="num" val="2"/>
      </iconSet>
    </cfRule>
  </conditionalFormatting>
  <conditionalFormatting sqref="Y6">
    <cfRule type="iconSet" priority="863">
      <iconSet iconSet="3Arrows" reverse="1">
        <cfvo type="percent" val="0"/>
        <cfvo type="num" val="1"/>
        <cfvo type="num" val="2"/>
      </iconSet>
    </cfRule>
  </conditionalFormatting>
  <conditionalFormatting sqref="Y7">
    <cfRule type="iconSet" priority="862">
      <iconSet iconSet="3Arrows" reverse="1">
        <cfvo type="percent" val="0"/>
        <cfvo type="num" val="1"/>
        <cfvo type="num" val="2"/>
      </iconSet>
    </cfRule>
  </conditionalFormatting>
  <conditionalFormatting sqref="Y8">
    <cfRule type="iconSet" priority="861">
      <iconSet iconSet="3Arrows" reverse="1">
        <cfvo type="percent" val="0"/>
        <cfvo type="num" val="1"/>
        <cfvo type="num" val="2"/>
      </iconSet>
    </cfRule>
  </conditionalFormatting>
  <conditionalFormatting sqref="Y9">
    <cfRule type="iconSet" priority="860">
      <iconSet iconSet="3Arrows" reverse="1">
        <cfvo type="percent" val="0"/>
        <cfvo type="num" val="1"/>
        <cfvo type="num" val="2"/>
      </iconSet>
    </cfRule>
  </conditionalFormatting>
  <conditionalFormatting sqref="Y10">
    <cfRule type="iconSet" priority="859">
      <iconSet iconSet="3Arrows" reverse="1">
        <cfvo type="percent" val="0"/>
        <cfvo type="num" val="1"/>
        <cfvo type="num" val="2"/>
      </iconSet>
    </cfRule>
  </conditionalFormatting>
  <conditionalFormatting sqref="Y11">
    <cfRule type="iconSet" priority="858">
      <iconSet iconSet="3Arrows" reverse="1">
        <cfvo type="percent" val="0"/>
        <cfvo type="num" val="1"/>
        <cfvo type="num" val="2"/>
      </iconSet>
    </cfRule>
  </conditionalFormatting>
  <conditionalFormatting sqref="Y12">
    <cfRule type="iconSet" priority="857">
      <iconSet iconSet="3Arrows" reverse="1">
        <cfvo type="percent" val="0"/>
        <cfvo type="num" val="1"/>
        <cfvo type="num" val="2"/>
      </iconSet>
    </cfRule>
  </conditionalFormatting>
  <conditionalFormatting sqref="Y13">
    <cfRule type="iconSet" priority="856">
      <iconSet iconSet="3Arrows" reverse="1">
        <cfvo type="percent" val="0"/>
        <cfvo type="num" val="1"/>
        <cfvo type="num" val="2"/>
      </iconSet>
    </cfRule>
  </conditionalFormatting>
  <conditionalFormatting sqref="Y14">
    <cfRule type="iconSet" priority="855">
      <iconSet iconSet="3Arrows" reverse="1">
        <cfvo type="percent" val="0"/>
        <cfvo type="num" val="1"/>
        <cfvo type="num" val="2"/>
      </iconSet>
    </cfRule>
  </conditionalFormatting>
  <conditionalFormatting sqref="Y15">
    <cfRule type="iconSet" priority="854">
      <iconSet iconSet="3Arrows" reverse="1">
        <cfvo type="percent" val="0"/>
        <cfvo type="num" val="1"/>
        <cfvo type="num" val="2"/>
      </iconSet>
    </cfRule>
  </conditionalFormatting>
  <conditionalFormatting sqref="Y16">
    <cfRule type="iconSet" priority="853">
      <iconSet iconSet="3Arrows" reverse="1">
        <cfvo type="percent" val="0"/>
        <cfvo type="num" val="1"/>
        <cfvo type="num" val="2"/>
      </iconSet>
    </cfRule>
  </conditionalFormatting>
  <conditionalFormatting sqref="Y17">
    <cfRule type="iconSet" priority="852">
      <iconSet iconSet="3Arrows" reverse="1">
        <cfvo type="percent" val="0"/>
        <cfvo type="num" val="1"/>
        <cfvo type="num" val="2"/>
      </iconSet>
    </cfRule>
  </conditionalFormatting>
  <conditionalFormatting sqref="Y18">
    <cfRule type="iconSet" priority="851">
      <iconSet iconSet="3Arrows" reverse="1">
        <cfvo type="percent" val="0"/>
        <cfvo type="num" val="1"/>
        <cfvo type="num" val="2"/>
      </iconSet>
    </cfRule>
  </conditionalFormatting>
  <conditionalFormatting sqref="Y19">
    <cfRule type="iconSet" priority="850">
      <iconSet iconSet="3Arrows" reverse="1">
        <cfvo type="percent" val="0"/>
        <cfvo type="num" val="1"/>
        <cfvo type="num" val="2"/>
      </iconSet>
    </cfRule>
  </conditionalFormatting>
  <conditionalFormatting sqref="Y20">
    <cfRule type="iconSet" priority="849">
      <iconSet iconSet="3Arrows" reverse="1">
        <cfvo type="percent" val="0"/>
        <cfvo type="num" val="1"/>
        <cfvo type="num" val="2"/>
      </iconSet>
    </cfRule>
  </conditionalFormatting>
  <conditionalFormatting sqref="Y21">
    <cfRule type="iconSet" priority="848">
      <iconSet iconSet="3Arrows" reverse="1">
        <cfvo type="percent" val="0"/>
        <cfvo type="num" val="1"/>
        <cfvo type="num" val="2"/>
      </iconSet>
    </cfRule>
  </conditionalFormatting>
  <conditionalFormatting sqref="Y22">
    <cfRule type="iconSet" priority="847">
      <iconSet iconSet="3Arrows" reverse="1">
        <cfvo type="percent" val="0"/>
        <cfvo type="num" val="1"/>
        <cfvo type="num" val="2"/>
      </iconSet>
    </cfRule>
  </conditionalFormatting>
  <conditionalFormatting sqref="Y23">
    <cfRule type="iconSet" priority="846">
      <iconSet iconSet="3Arrows" reverse="1">
        <cfvo type="percent" val="0"/>
        <cfvo type="num" val="1"/>
        <cfvo type="num" val="2"/>
      </iconSet>
    </cfRule>
  </conditionalFormatting>
  <conditionalFormatting sqref="Y24">
    <cfRule type="iconSet" priority="845">
      <iconSet iconSet="3Arrows" reverse="1">
        <cfvo type="percent" val="0"/>
        <cfvo type="num" val="1"/>
        <cfvo type="num" val="2"/>
      </iconSet>
    </cfRule>
  </conditionalFormatting>
  <conditionalFormatting sqref="Y25">
    <cfRule type="iconSet" priority="844">
      <iconSet iconSet="3Arrows" reverse="1">
        <cfvo type="percent" val="0"/>
        <cfvo type="num" val="1"/>
        <cfvo type="num" val="2"/>
      </iconSet>
    </cfRule>
  </conditionalFormatting>
  <conditionalFormatting sqref="Y26">
    <cfRule type="iconSet" priority="843">
      <iconSet iconSet="3Arrows" reverse="1">
        <cfvo type="percent" val="0"/>
        <cfvo type="num" val="1"/>
        <cfvo type="num" val="2"/>
      </iconSet>
    </cfRule>
  </conditionalFormatting>
  <conditionalFormatting sqref="Y27">
    <cfRule type="iconSet" priority="842">
      <iconSet iconSet="3Arrows" reverse="1">
        <cfvo type="percent" val="0"/>
        <cfvo type="num" val="1"/>
        <cfvo type="num" val="2"/>
      </iconSet>
    </cfRule>
  </conditionalFormatting>
  <conditionalFormatting sqref="Y28">
    <cfRule type="iconSet" priority="841">
      <iconSet iconSet="3Arrows" reverse="1">
        <cfvo type="percent" val="0"/>
        <cfvo type="num" val="1"/>
        <cfvo type="num" val="2"/>
      </iconSet>
    </cfRule>
  </conditionalFormatting>
  <conditionalFormatting sqref="Y29">
    <cfRule type="iconSet" priority="840">
      <iconSet iconSet="3Arrows" reverse="1">
        <cfvo type="percent" val="0"/>
        <cfvo type="num" val="1"/>
        <cfvo type="num" val="2"/>
      </iconSet>
    </cfRule>
  </conditionalFormatting>
  <conditionalFormatting sqref="AB6">
    <cfRule type="iconSet" priority="839">
      <iconSet iconSet="3Arrows" reverse="1">
        <cfvo type="percent" val="0"/>
        <cfvo type="num" val="2"/>
        <cfvo type="num" val="2"/>
      </iconSet>
    </cfRule>
  </conditionalFormatting>
  <conditionalFormatting sqref="AB7">
    <cfRule type="iconSet" priority="838">
      <iconSet iconSet="3Arrows" reverse="1">
        <cfvo type="percent" val="0"/>
        <cfvo type="num" val="2"/>
        <cfvo type="num" val="2"/>
      </iconSet>
    </cfRule>
  </conditionalFormatting>
  <conditionalFormatting sqref="AB8">
    <cfRule type="iconSet" priority="837">
      <iconSet iconSet="3Arrows" reverse="1">
        <cfvo type="percent" val="0"/>
        <cfvo type="num" val="2"/>
        <cfvo type="num" val="2"/>
      </iconSet>
    </cfRule>
  </conditionalFormatting>
  <conditionalFormatting sqref="AB9">
    <cfRule type="iconSet" priority="836">
      <iconSet iconSet="3Arrows" reverse="1">
        <cfvo type="percent" val="0"/>
        <cfvo type="num" val="2"/>
        <cfvo type="num" val="2"/>
      </iconSet>
    </cfRule>
  </conditionalFormatting>
  <conditionalFormatting sqref="AB10">
    <cfRule type="iconSet" priority="835">
      <iconSet iconSet="3Arrows" reverse="1">
        <cfvo type="percent" val="0"/>
        <cfvo type="num" val="2"/>
        <cfvo type="num" val="2"/>
      </iconSet>
    </cfRule>
  </conditionalFormatting>
  <conditionalFormatting sqref="AB11">
    <cfRule type="iconSet" priority="834">
      <iconSet iconSet="3Arrows" reverse="1">
        <cfvo type="percent" val="0"/>
        <cfvo type="num" val="2"/>
        <cfvo type="num" val="2"/>
      </iconSet>
    </cfRule>
  </conditionalFormatting>
  <conditionalFormatting sqref="AB12">
    <cfRule type="iconSet" priority="833">
      <iconSet iconSet="3Arrows" reverse="1">
        <cfvo type="percent" val="0"/>
        <cfvo type="num" val="2"/>
        <cfvo type="num" val="2"/>
      </iconSet>
    </cfRule>
  </conditionalFormatting>
  <conditionalFormatting sqref="AB13">
    <cfRule type="iconSet" priority="832">
      <iconSet iconSet="3Arrows" reverse="1">
        <cfvo type="percent" val="0"/>
        <cfvo type="num" val="2"/>
        <cfvo type="num" val="2"/>
      </iconSet>
    </cfRule>
  </conditionalFormatting>
  <conditionalFormatting sqref="AB14">
    <cfRule type="iconSet" priority="831">
      <iconSet iconSet="3Arrows" reverse="1">
        <cfvo type="percent" val="0"/>
        <cfvo type="num" val="2"/>
        <cfvo type="num" val="2"/>
      </iconSet>
    </cfRule>
  </conditionalFormatting>
  <conditionalFormatting sqref="AB15">
    <cfRule type="iconSet" priority="830">
      <iconSet iconSet="3Arrows" reverse="1">
        <cfvo type="percent" val="0"/>
        <cfvo type="num" val="2"/>
        <cfvo type="num" val="2"/>
      </iconSet>
    </cfRule>
  </conditionalFormatting>
  <conditionalFormatting sqref="AB16">
    <cfRule type="iconSet" priority="829">
      <iconSet iconSet="3Arrows" reverse="1">
        <cfvo type="percent" val="0"/>
        <cfvo type="num" val="2"/>
        <cfvo type="num" val="2"/>
      </iconSet>
    </cfRule>
  </conditionalFormatting>
  <conditionalFormatting sqref="AB17">
    <cfRule type="iconSet" priority="828">
      <iconSet iconSet="3Arrows" reverse="1">
        <cfvo type="percent" val="0"/>
        <cfvo type="num" val="2"/>
        <cfvo type="num" val="2"/>
      </iconSet>
    </cfRule>
  </conditionalFormatting>
  <conditionalFormatting sqref="AB18">
    <cfRule type="iconSet" priority="827">
      <iconSet iconSet="3Arrows" reverse="1">
        <cfvo type="percent" val="0"/>
        <cfvo type="num" val="2"/>
        <cfvo type="num" val="2"/>
      </iconSet>
    </cfRule>
  </conditionalFormatting>
  <conditionalFormatting sqref="AB19">
    <cfRule type="iconSet" priority="826">
      <iconSet iconSet="3Arrows" reverse="1">
        <cfvo type="percent" val="0"/>
        <cfvo type="num" val="2"/>
        <cfvo type="num" val="2"/>
      </iconSet>
    </cfRule>
  </conditionalFormatting>
  <conditionalFormatting sqref="AB20">
    <cfRule type="iconSet" priority="825">
      <iconSet iconSet="3Arrows" reverse="1">
        <cfvo type="percent" val="0"/>
        <cfvo type="num" val="2"/>
        <cfvo type="num" val="2"/>
      </iconSet>
    </cfRule>
  </conditionalFormatting>
  <conditionalFormatting sqref="AB21">
    <cfRule type="iconSet" priority="824">
      <iconSet iconSet="3Arrows" reverse="1">
        <cfvo type="percent" val="0"/>
        <cfvo type="num" val="2"/>
        <cfvo type="num" val="2"/>
      </iconSet>
    </cfRule>
  </conditionalFormatting>
  <conditionalFormatting sqref="AB22">
    <cfRule type="iconSet" priority="823">
      <iconSet iconSet="3Arrows" reverse="1">
        <cfvo type="percent" val="0"/>
        <cfvo type="num" val="2"/>
        <cfvo type="num" val="2"/>
      </iconSet>
    </cfRule>
  </conditionalFormatting>
  <conditionalFormatting sqref="AB23">
    <cfRule type="iconSet" priority="822">
      <iconSet iconSet="3Arrows" reverse="1">
        <cfvo type="percent" val="0"/>
        <cfvo type="num" val="2"/>
        <cfvo type="num" val="2"/>
      </iconSet>
    </cfRule>
  </conditionalFormatting>
  <conditionalFormatting sqref="AB24">
    <cfRule type="iconSet" priority="821">
      <iconSet iconSet="3Arrows" reverse="1">
        <cfvo type="percent" val="0"/>
        <cfvo type="num" val="2"/>
        <cfvo type="num" val="2"/>
      </iconSet>
    </cfRule>
  </conditionalFormatting>
  <conditionalFormatting sqref="AB25">
    <cfRule type="iconSet" priority="820">
      <iconSet iconSet="3Arrows" reverse="1">
        <cfvo type="percent" val="0"/>
        <cfvo type="num" val="2"/>
        <cfvo type="num" val="2"/>
      </iconSet>
    </cfRule>
  </conditionalFormatting>
  <conditionalFormatting sqref="AB26">
    <cfRule type="iconSet" priority="819">
      <iconSet iconSet="3Arrows" reverse="1">
        <cfvo type="percent" val="0"/>
        <cfvo type="num" val="2"/>
        <cfvo type="num" val="2"/>
      </iconSet>
    </cfRule>
  </conditionalFormatting>
  <conditionalFormatting sqref="AB27">
    <cfRule type="iconSet" priority="818">
      <iconSet iconSet="3Arrows" reverse="1">
        <cfvo type="percent" val="0"/>
        <cfvo type="num" val="2"/>
        <cfvo type="num" val="2"/>
      </iconSet>
    </cfRule>
  </conditionalFormatting>
  <conditionalFormatting sqref="AB28">
    <cfRule type="iconSet" priority="817">
      <iconSet iconSet="3Arrows" reverse="1">
        <cfvo type="percent" val="0"/>
        <cfvo type="num" val="2"/>
        <cfvo type="num" val="2"/>
      </iconSet>
    </cfRule>
  </conditionalFormatting>
  <conditionalFormatting sqref="AB29">
    <cfRule type="iconSet" priority="816">
      <iconSet iconSet="3Arrows" reverse="1">
        <cfvo type="percent" val="0"/>
        <cfvo type="num" val="2"/>
        <cfvo type="num" val="2"/>
      </iconSet>
    </cfRule>
  </conditionalFormatting>
  <conditionalFormatting sqref="B5">
    <cfRule type="expression" dxfId="1844" priority="784">
      <formula>C5=0</formula>
    </cfRule>
  </conditionalFormatting>
  <conditionalFormatting sqref="B6">
    <cfRule type="expression" dxfId="1843" priority="783">
      <formula>C6=0</formula>
    </cfRule>
  </conditionalFormatting>
  <conditionalFormatting sqref="B7">
    <cfRule type="expression" dxfId="1842" priority="782">
      <formula>C7=0</formula>
    </cfRule>
  </conditionalFormatting>
  <conditionalFormatting sqref="B8">
    <cfRule type="expression" dxfId="1841" priority="781">
      <formula>C8=0</formula>
    </cfRule>
  </conditionalFormatting>
  <conditionalFormatting sqref="B9">
    <cfRule type="expression" dxfId="1840" priority="780">
      <formula>C9=0</formula>
    </cfRule>
  </conditionalFormatting>
  <conditionalFormatting sqref="B10">
    <cfRule type="expression" dxfId="1839" priority="779">
      <formula>C10=0</formula>
    </cfRule>
  </conditionalFormatting>
  <conditionalFormatting sqref="B11">
    <cfRule type="expression" dxfId="1838" priority="778">
      <formula>C11=0</formula>
    </cfRule>
  </conditionalFormatting>
  <conditionalFormatting sqref="B12">
    <cfRule type="expression" dxfId="1837" priority="777">
      <formula>C12=0</formula>
    </cfRule>
  </conditionalFormatting>
  <conditionalFormatting sqref="B13">
    <cfRule type="expression" dxfId="1836" priority="776">
      <formula>C13=0</formula>
    </cfRule>
  </conditionalFormatting>
  <conditionalFormatting sqref="B14">
    <cfRule type="expression" dxfId="1835" priority="775">
      <formula>C14=0</formula>
    </cfRule>
  </conditionalFormatting>
  <conditionalFormatting sqref="B15">
    <cfRule type="expression" dxfId="1834" priority="774">
      <formula>C15=0</formula>
    </cfRule>
  </conditionalFormatting>
  <conditionalFormatting sqref="B16">
    <cfRule type="expression" dxfId="1833" priority="773">
      <formula>C16=0</formula>
    </cfRule>
  </conditionalFormatting>
  <conditionalFormatting sqref="B17">
    <cfRule type="expression" dxfId="1832" priority="772">
      <formula>C17=0</formula>
    </cfRule>
  </conditionalFormatting>
  <conditionalFormatting sqref="B18">
    <cfRule type="expression" dxfId="1831" priority="771">
      <formula>C18=0</formula>
    </cfRule>
  </conditionalFormatting>
  <conditionalFormatting sqref="B19">
    <cfRule type="expression" dxfId="1830" priority="770">
      <formula>C19=0</formula>
    </cfRule>
  </conditionalFormatting>
  <conditionalFormatting sqref="B20">
    <cfRule type="expression" dxfId="1829" priority="769">
      <formula>C20=0</formula>
    </cfRule>
  </conditionalFormatting>
  <conditionalFormatting sqref="B21">
    <cfRule type="expression" dxfId="1828" priority="768">
      <formula>C21=0</formula>
    </cfRule>
  </conditionalFormatting>
  <conditionalFormatting sqref="B22">
    <cfRule type="expression" dxfId="1827" priority="767">
      <formula>C22=0</formula>
    </cfRule>
  </conditionalFormatting>
  <conditionalFormatting sqref="B23">
    <cfRule type="expression" dxfId="1826" priority="766">
      <formula>C23=0</formula>
    </cfRule>
  </conditionalFormatting>
  <conditionalFormatting sqref="B24">
    <cfRule type="expression" dxfId="1825" priority="765">
      <formula>C24=0</formula>
    </cfRule>
  </conditionalFormatting>
  <conditionalFormatting sqref="B25">
    <cfRule type="expression" dxfId="1824" priority="764">
      <formula>C25=0</formula>
    </cfRule>
  </conditionalFormatting>
  <conditionalFormatting sqref="B26">
    <cfRule type="expression" dxfId="1823" priority="763">
      <formula>C26=0</formula>
    </cfRule>
  </conditionalFormatting>
  <conditionalFormatting sqref="B27">
    <cfRule type="expression" dxfId="1822" priority="762">
      <formula>C27=0</formula>
    </cfRule>
  </conditionalFormatting>
  <conditionalFormatting sqref="B28">
    <cfRule type="expression" dxfId="1821" priority="761">
      <formula>C28=0</formula>
    </cfRule>
  </conditionalFormatting>
  <conditionalFormatting sqref="B29">
    <cfRule type="expression" dxfId="1820" priority="760">
      <formula>C29=0</formula>
    </cfRule>
  </conditionalFormatting>
  <conditionalFormatting sqref="BC5:BC29">
    <cfRule type="iconSet" priority="759">
      <iconSet iconSet="3TrafficLights2">
        <cfvo type="percent" val="0"/>
        <cfvo type="num" val="1"/>
        <cfvo type="num" val="2"/>
      </iconSet>
    </cfRule>
  </conditionalFormatting>
  <conditionalFormatting sqref="G5:G29 J5:J29 M5:M29 P5:P29 S5:S29 V5:V29 Y5:Y29 AB5:AB29 AE5:AE29">
    <cfRule type="containsErrors" dxfId="1819" priority="758">
      <formula>ISERROR(G5)</formula>
    </cfRule>
  </conditionalFormatting>
  <conditionalFormatting sqref="AE5">
    <cfRule type="iconSet" priority="3274">
      <iconSet iconSet="3Arrows" reverse="1">
        <cfvo type="percent" val="0"/>
        <cfvo type="num" val="1"/>
        <cfvo type="num" val="2"/>
      </iconSet>
    </cfRule>
  </conditionalFormatting>
  <conditionalFormatting sqref="AE6">
    <cfRule type="iconSet" priority="3278">
      <iconSet iconSet="3Arrows" reverse="1">
        <cfvo type="percent" val="0"/>
        <cfvo type="num" val="1"/>
        <cfvo type="num" val="2"/>
      </iconSet>
    </cfRule>
  </conditionalFormatting>
  <conditionalFormatting sqref="AE7">
    <cfRule type="iconSet" priority="3280">
      <iconSet iconSet="3Arrows" reverse="1">
        <cfvo type="percent" val="0"/>
        <cfvo type="num" val="1"/>
        <cfvo type="num" val="2"/>
      </iconSet>
    </cfRule>
  </conditionalFormatting>
  <conditionalFormatting sqref="AE8">
    <cfRule type="expression" dxfId="1818" priority="3281">
      <formula>C8=0</formula>
    </cfRule>
    <cfRule type="iconSet" priority="3282">
      <iconSet iconSet="3Arrows" reverse="1">
        <cfvo type="percent" val="0"/>
        <cfvo type="num" val="1"/>
        <cfvo type="num" val="2"/>
      </iconSet>
    </cfRule>
  </conditionalFormatting>
  <conditionalFormatting sqref="AE9">
    <cfRule type="iconSet" priority="3284">
      <iconSet iconSet="3Arrows" reverse="1">
        <cfvo type="percent" val="0"/>
        <cfvo type="num" val="1"/>
        <cfvo type="num" val="2"/>
      </iconSet>
    </cfRule>
  </conditionalFormatting>
  <conditionalFormatting sqref="AE10">
    <cfRule type="iconSet" priority="3286">
      <iconSet iconSet="3Arrows" reverse="1">
        <cfvo type="percent" val="0"/>
        <cfvo type="num" val="1"/>
        <cfvo type="num" val="2"/>
      </iconSet>
    </cfRule>
  </conditionalFormatting>
  <conditionalFormatting sqref="AE11">
    <cfRule type="iconSet" priority="3288">
      <iconSet iconSet="3Arrows" reverse="1">
        <cfvo type="percent" val="0"/>
        <cfvo type="num" val="1"/>
        <cfvo type="num" val="2"/>
      </iconSet>
    </cfRule>
  </conditionalFormatting>
  <conditionalFormatting sqref="AE12">
    <cfRule type="iconSet" priority="3290">
      <iconSet iconSet="3Arrows" reverse="1">
        <cfvo type="percent" val="0"/>
        <cfvo type="num" val="1"/>
        <cfvo type="num" val="2"/>
      </iconSet>
    </cfRule>
  </conditionalFormatting>
  <conditionalFormatting sqref="AE13">
    <cfRule type="iconSet" priority="3292">
      <iconSet iconSet="3Arrows" reverse="1">
        <cfvo type="percent" val="0"/>
        <cfvo type="num" val="1"/>
        <cfvo type="num" val="2"/>
      </iconSet>
    </cfRule>
  </conditionalFormatting>
  <conditionalFormatting sqref="AE14">
    <cfRule type="iconSet" priority="3294">
      <iconSet iconSet="3Arrows" reverse="1">
        <cfvo type="percent" val="0"/>
        <cfvo type="num" val="1"/>
        <cfvo type="num" val="2"/>
      </iconSet>
    </cfRule>
  </conditionalFormatting>
  <conditionalFormatting sqref="AE15">
    <cfRule type="iconSet" priority="3296">
      <iconSet iconSet="3Arrows" reverse="1">
        <cfvo type="percent" val="0"/>
        <cfvo type="num" val="1"/>
        <cfvo type="num" val="2"/>
      </iconSet>
    </cfRule>
  </conditionalFormatting>
  <conditionalFormatting sqref="AE16">
    <cfRule type="iconSet" priority="3298">
      <iconSet iconSet="3Arrows" reverse="1">
        <cfvo type="percent" val="0"/>
        <cfvo type="num" val="1"/>
        <cfvo type="num" val="2"/>
      </iconSet>
    </cfRule>
  </conditionalFormatting>
  <conditionalFormatting sqref="AE17">
    <cfRule type="iconSet" priority="3300">
      <iconSet iconSet="3Arrows" reverse="1">
        <cfvo type="percent" val="0"/>
        <cfvo type="num" val="1"/>
        <cfvo type="num" val="2"/>
      </iconSet>
    </cfRule>
  </conditionalFormatting>
  <conditionalFormatting sqref="AE18">
    <cfRule type="iconSet" priority="3302">
      <iconSet iconSet="3Arrows" reverse="1">
        <cfvo type="percent" val="0"/>
        <cfvo type="num" val="1"/>
        <cfvo type="num" val="2"/>
      </iconSet>
    </cfRule>
  </conditionalFormatting>
  <conditionalFormatting sqref="AE19">
    <cfRule type="iconSet" priority="3304">
      <iconSet iconSet="3Arrows" reverse="1">
        <cfvo type="percent" val="0"/>
        <cfvo type="num" val="1"/>
        <cfvo type="num" val="2"/>
      </iconSet>
    </cfRule>
  </conditionalFormatting>
  <conditionalFormatting sqref="AE20">
    <cfRule type="iconSet" priority="3306">
      <iconSet iconSet="3Arrows" reverse="1">
        <cfvo type="percent" val="0"/>
        <cfvo type="num" val="1"/>
        <cfvo type="num" val="2"/>
      </iconSet>
    </cfRule>
  </conditionalFormatting>
  <conditionalFormatting sqref="AE21">
    <cfRule type="iconSet" priority="3308">
      <iconSet iconSet="3Arrows" reverse="1">
        <cfvo type="percent" val="0"/>
        <cfvo type="num" val="1"/>
        <cfvo type="num" val="2"/>
      </iconSet>
    </cfRule>
  </conditionalFormatting>
  <conditionalFormatting sqref="AE22">
    <cfRule type="iconSet" priority="3310">
      <iconSet iconSet="3Arrows" reverse="1">
        <cfvo type="percent" val="0"/>
        <cfvo type="num" val="1"/>
        <cfvo type="num" val="2"/>
      </iconSet>
    </cfRule>
  </conditionalFormatting>
  <conditionalFormatting sqref="AE23">
    <cfRule type="iconSet" priority="3312">
      <iconSet iconSet="3Arrows" reverse="1">
        <cfvo type="percent" val="0"/>
        <cfvo type="num" val="1"/>
        <cfvo type="num" val="2"/>
      </iconSet>
    </cfRule>
  </conditionalFormatting>
  <conditionalFormatting sqref="AE24">
    <cfRule type="iconSet" priority="3314">
      <iconSet iconSet="3Arrows" reverse="1">
        <cfvo type="percent" val="0"/>
        <cfvo type="num" val="1"/>
        <cfvo type="num" val="2"/>
      </iconSet>
    </cfRule>
  </conditionalFormatting>
  <conditionalFormatting sqref="AE25">
    <cfRule type="iconSet" priority="3316">
      <iconSet iconSet="3Arrows" reverse="1">
        <cfvo type="percent" val="0"/>
        <cfvo type="num" val="1"/>
        <cfvo type="num" val="2"/>
      </iconSet>
    </cfRule>
  </conditionalFormatting>
  <conditionalFormatting sqref="AE26">
    <cfRule type="iconSet" priority="3318">
      <iconSet iconSet="3Arrows" reverse="1">
        <cfvo type="percent" val="0"/>
        <cfvo type="num" val="1"/>
        <cfvo type="num" val="2"/>
      </iconSet>
    </cfRule>
  </conditionalFormatting>
  <conditionalFormatting sqref="AE27">
    <cfRule type="iconSet" priority="3320">
      <iconSet iconSet="3Arrows" reverse="1">
        <cfvo type="percent" val="0"/>
        <cfvo type="num" val="1"/>
        <cfvo type="num" val="2"/>
      </iconSet>
    </cfRule>
  </conditionalFormatting>
  <conditionalFormatting sqref="AE28">
    <cfRule type="iconSet" priority="3322">
      <iconSet iconSet="3Arrows" reverse="1">
        <cfvo type="percent" val="0"/>
        <cfvo type="num" val="1"/>
        <cfvo type="num" val="2"/>
      </iconSet>
    </cfRule>
  </conditionalFormatting>
  <conditionalFormatting sqref="AE29">
    <cfRule type="iconSet" priority="3324">
      <iconSet iconSet="3Arrows" reverse="1">
        <cfvo type="percent" val="0"/>
        <cfvo type="num" val="1"/>
        <cfvo type="num" val="2"/>
      </iconSet>
    </cfRule>
  </conditionalFormatting>
  <conditionalFormatting sqref="AF5:AF29 AI5:AI29 AL5:AL29 AO5:AO29 AR5:AR29 AU5:AU29">
    <cfRule type="expression" dxfId="1817" priority="177">
      <formula>AF5&lt;50</formula>
    </cfRule>
  </conditionalFormatting>
  <conditionalFormatting sqref="AF5:AW5 AF6:AF29 AH5:AH29 AK5:AK29 AN5:AN29 AQ5:AQ29 AT5:AT29 AW5:AW29 AI6:AI29 AL6:AL29 AO6:AO29 AR6:AR29 AU6:AU29">
    <cfRule type="expression" dxfId="1816" priority="176">
      <formula>$C$5=0</formula>
    </cfRule>
  </conditionalFormatting>
  <conditionalFormatting sqref="AF6:AW6 AH5 AK5 AN5 AQ5 AT5 AW5">
    <cfRule type="expression" dxfId="1815" priority="175">
      <formula>$C$6=0</formula>
    </cfRule>
  </conditionalFormatting>
  <conditionalFormatting sqref="AF7:AW7">
    <cfRule type="expression" dxfId="1814" priority="174">
      <formula>$C$7=0</formula>
    </cfRule>
  </conditionalFormatting>
  <conditionalFormatting sqref="AF8:AW8">
    <cfRule type="expression" dxfId="1813" priority="173">
      <formula>$C$8=0</formula>
    </cfRule>
  </conditionalFormatting>
  <conditionalFormatting sqref="AF9:AW9">
    <cfRule type="expression" dxfId="1812" priority="172">
      <formula>$C$9=0</formula>
    </cfRule>
  </conditionalFormatting>
  <conditionalFormatting sqref="AF10:AW10">
    <cfRule type="expression" dxfId="1811" priority="171">
      <formula>$C$10=0</formula>
    </cfRule>
  </conditionalFormatting>
  <conditionalFormatting sqref="AF11:AW11">
    <cfRule type="expression" dxfId="1810" priority="170">
      <formula>$C$11=0</formula>
    </cfRule>
  </conditionalFormatting>
  <conditionalFormatting sqref="AF12:AW12">
    <cfRule type="expression" dxfId="1809" priority="169">
      <formula>$C$12=0</formula>
    </cfRule>
  </conditionalFormatting>
  <conditionalFormatting sqref="AF13:AW13">
    <cfRule type="expression" dxfId="1808" priority="168">
      <formula>$C$13=0</formula>
    </cfRule>
  </conditionalFormatting>
  <conditionalFormatting sqref="AF14:AW14">
    <cfRule type="expression" dxfId="1807" priority="167">
      <formula>$C$14=0</formula>
    </cfRule>
  </conditionalFormatting>
  <conditionalFormatting sqref="AF15:AW15">
    <cfRule type="expression" dxfId="1806" priority="166">
      <formula>$C$15=0</formula>
    </cfRule>
  </conditionalFormatting>
  <conditionalFormatting sqref="AF16:AW16">
    <cfRule type="expression" dxfId="1805" priority="165">
      <formula>$C$16=0</formula>
    </cfRule>
  </conditionalFormatting>
  <conditionalFormatting sqref="AF17:AW17">
    <cfRule type="expression" dxfId="1804" priority="164">
      <formula>$C$17=0</formula>
    </cfRule>
  </conditionalFormatting>
  <conditionalFormatting sqref="AF18:AW18">
    <cfRule type="expression" dxfId="1803" priority="163">
      <formula>$C$18=0</formula>
    </cfRule>
  </conditionalFormatting>
  <conditionalFormatting sqref="AF19:AW19">
    <cfRule type="expression" dxfId="1802" priority="162">
      <formula>$C$19=0</formula>
    </cfRule>
  </conditionalFormatting>
  <conditionalFormatting sqref="AF20:AW20">
    <cfRule type="expression" dxfId="1801" priority="161">
      <formula>$C$20=0</formula>
    </cfRule>
  </conditionalFormatting>
  <conditionalFormatting sqref="AF21:AW21">
    <cfRule type="expression" dxfId="1800" priority="160">
      <formula>$C$21=0</formula>
    </cfRule>
  </conditionalFormatting>
  <conditionalFormatting sqref="AF22:AW22">
    <cfRule type="expression" dxfId="1799" priority="159">
      <formula>$C$22=0</formula>
    </cfRule>
  </conditionalFormatting>
  <conditionalFormatting sqref="AF23:AW23">
    <cfRule type="expression" dxfId="1798" priority="158">
      <formula>$C$23=0</formula>
    </cfRule>
  </conditionalFormatting>
  <conditionalFormatting sqref="AF24:AW24">
    <cfRule type="expression" dxfId="1797" priority="157">
      <formula>$C$24=0</formula>
    </cfRule>
  </conditionalFormatting>
  <conditionalFormatting sqref="AF25:AW25">
    <cfRule type="expression" dxfId="1796" priority="156">
      <formula>$C$25=0</formula>
    </cfRule>
  </conditionalFormatting>
  <conditionalFormatting sqref="AF26:AW26">
    <cfRule type="expression" dxfId="1795" priority="155">
      <formula>$C$26=0</formula>
    </cfRule>
  </conditionalFormatting>
  <conditionalFormatting sqref="AF27:AW27">
    <cfRule type="expression" dxfId="1794" priority="154">
      <formula>$C$27=0</formula>
    </cfRule>
  </conditionalFormatting>
  <conditionalFormatting sqref="AF28:AW28">
    <cfRule type="expression" dxfId="1793" priority="153">
      <formula>$C$28=0</formula>
    </cfRule>
  </conditionalFormatting>
  <conditionalFormatting sqref="AF29:AW29">
    <cfRule type="expression" dxfId="1792" priority="152">
      <formula>$C$29=0</formula>
    </cfRule>
  </conditionalFormatting>
  <conditionalFormatting sqref="AH5:AH29">
    <cfRule type="iconSet" priority="151">
      <iconSet iconSet="3Arrows" reverse="1">
        <cfvo type="percent" val="0"/>
        <cfvo type="num" val="1"/>
        <cfvo type="num" val="2"/>
      </iconSet>
    </cfRule>
  </conditionalFormatting>
  <conditionalFormatting sqref="AH5:AH6">
    <cfRule type="iconSet" priority="150">
      <iconSet iconSet="3Arrows" reverse="1">
        <cfvo type="percent" val="0"/>
        <cfvo type="num" val="1"/>
        <cfvo type="num" val="2"/>
      </iconSet>
    </cfRule>
  </conditionalFormatting>
  <conditionalFormatting sqref="AH7">
    <cfRule type="iconSet" priority="149">
      <iconSet iconSet="3Arrows" reverse="1">
        <cfvo type="percent" val="0"/>
        <cfvo type="num" val="1"/>
        <cfvo type="num" val="2"/>
      </iconSet>
    </cfRule>
  </conditionalFormatting>
  <conditionalFormatting sqref="AH8">
    <cfRule type="iconSet" priority="148">
      <iconSet iconSet="3Arrows" reverse="1">
        <cfvo type="percent" val="0"/>
        <cfvo type="num" val="1"/>
        <cfvo type="num" val="2"/>
      </iconSet>
    </cfRule>
  </conditionalFormatting>
  <conditionalFormatting sqref="AH9">
    <cfRule type="iconSet" priority="147">
      <iconSet iconSet="3Arrows" reverse="1">
        <cfvo type="percent" val="0"/>
        <cfvo type="num" val="1"/>
        <cfvo type="num" val="2"/>
      </iconSet>
    </cfRule>
  </conditionalFormatting>
  <conditionalFormatting sqref="AH10">
    <cfRule type="iconSet" priority="146">
      <iconSet iconSet="3Arrows" reverse="1">
        <cfvo type="percent" val="0"/>
        <cfvo type="num" val="1"/>
        <cfvo type="num" val="2"/>
      </iconSet>
    </cfRule>
  </conditionalFormatting>
  <conditionalFormatting sqref="AH11">
    <cfRule type="iconSet" priority="145">
      <iconSet iconSet="3Arrows" reverse="1">
        <cfvo type="percent" val="0"/>
        <cfvo type="num" val="1"/>
        <cfvo type="num" val="2"/>
      </iconSet>
    </cfRule>
  </conditionalFormatting>
  <conditionalFormatting sqref="AH12">
    <cfRule type="iconSet" priority="144">
      <iconSet iconSet="3Arrows" reverse="1">
        <cfvo type="percent" val="0"/>
        <cfvo type="num" val="1"/>
        <cfvo type="num" val="2"/>
      </iconSet>
    </cfRule>
  </conditionalFormatting>
  <conditionalFormatting sqref="AH13">
    <cfRule type="iconSet" priority="143">
      <iconSet iconSet="3Arrows" reverse="1">
        <cfvo type="percent" val="0"/>
        <cfvo type="num" val="1"/>
        <cfvo type="num" val="2"/>
      </iconSet>
    </cfRule>
  </conditionalFormatting>
  <conditionalFormatting sqref="AH14">
    <cfRule type="iconSet" priority="142">
      <iconSet iconSet="3Arrows" reverse="1">
        <cfvo type="percent" val="0"/>
        <cfvo type="num" val="1"/>
        <cfvo type="num" val="2"/>
      </iconSet>
    </cfRule>
  </conditionalFormatting>
  <conditionalFormatting sqref="AH15">
    <cfRule type="iconSet" priority="141">
      <iconSet iconSet="3Arrows" reverse="1">
        <cfvo type="percent" val="0"/>
        <cfvo type="num" val="1"/>
        <cfvo type="num" val="2"/>
      </iconSet>
    </cfRule>
  </conditionalFormatting>
  <conditionalFormatting sqref="AH16">
    <cfRule type="iconSet" priority="140">
      <iconSet iconSet="3Arrows" reverse="1">
        <cfvo type="percent" val="0"/>
        <cfvo type="num" val="1"/>
        <cfvo type="num" val="2"/>
      </iconSet>
    </cfRule>
  </conditionalFormatting>
  <conditionalFormatting sqref="AH17">
    <cfRule type="iconSet" priority="139">
      <iconSet iconSet="3Arrows" reverse="1">
        <cfvo type="percent" val="0"/>
        <cfvo type="num" val="1"/>
        <cfvo type="num" val="2"/>
      </iconSet>
    </cfRule>
  </conditionalFormatting>
  <conditionalFormatting sqref="AH18">
    <cfRule type="iconSet" priority="138">
      <iconSet iconSet="3Arrows" reverse="1">
        <cfvo type="percent" val="0"/>
        <cfvo type="num" val="1"/>
        <cfvo type="num" val="2"/>
      </iconSet>
    </cfRule>
  </conditionalFormatting>
  <conditionalFormatting sqref="AH19">
    <cfRule type="iconSet" priority="137">
      <iconSet iconSet="3Arrows" reverse="1">
        <cfvo type="percent" val="0"/>
        <cfvo type="num" val="1"/>
        <cfvo type="num" val="2"/>
      </iconSet>
    </cfRule>
  </conditionalFormatting>
  <conditionalFormatting sqref="AH20">
    <cfRule type="iconSet" priority="136">
      <iconSet iconSet="3Arrows" reverse="1">
        <cfvo type="percent" val="0"/>
        <cfvo type="num" val="1"/>
        <cfvo type="num" val="2"/>
      </iconSet>
    </cfRule>
  </conditionalFormatting>
  <conditionalFormatting sqref="AH21">
    <cfRule type="iconSet" priority="135">
      <iconSet iconSet="3Arrows" reverse="1">
        <cfvo type="percent" val="0"/>
        <cfvo type="num" val="1"/>
        <cfvo type="num" val="2"/>
      </iconSet>
    </cfRule>
  </conditionalFormatting>
  <conditionalFormatting sqref="AH22">
    <cfRule type="iconSet" priority="134">
      <iconSet iconSet="3Arrows" reverse="1">
        <cfvo type="percent" val="0"/>
        <cfvo type="num" val="1"/>
        <cfvo type="num" val="2"/>
      </iconSet>
    </cfRule>
  </conditionalFormatting>
  <conditionalFormatting sqref="AH23">
    <cfRule type="iconSet" priority="133">
      <iconSet iconSet="3Arrows" reverse="1">
        <cfvo type="percent" val="0"/>
        <cfvo type="num" val="1"/>
        <cfvo type="num" val="2"/>
      </iconSet>
    </cfRule>
  </conditionalFormatting>
  <conditionalFormatting sqref="AH24">
    <cfRule type="iconSet" priority="132">
      <iconSet iconSet="3Arrows" reverse="1">
        <cfvo type="percent" val="0"/>
        <cfvo type="num" val="1"/>
        <cfvo type="num" val="2"/>
      </iconSet>
    </cfRule>
  </conditionalFormatting>
  <conditionalFormatting sqref="AH25">
    <cfRule type="iconSet" priority="131">
      <iconSet iconSet="3Arrows" reverse="1">
        <cfvo type="percent" val="0"/>
        <cfvo type="num" val="1"/>
        <cfvo type="num" val="2"/>
      </iconSet>
    </cfRule>
  </conditionalFormatting>
  <conditionalFormatting sqref="AH26">
    <cfRule type="iconSet" priority="130">
      <iconSet iconSet="3Arrows" reverse="1">
        <cfvo type="percent" val="0"/>
        <cfvo type="num" val="1"/>
        <cfvo type="num" val="2"/>
      </iconSet>
    </cfRule>
  </conditionalFormatting>
  <conditionalFormatting sqref="AH27">
    <cfRule type="iconSet" priority="129">
      <iconSet iconSet="3Arrows" reverse="1">
        <cfvo type="percent" val="0"/>
        <cfvo type="num" val="1"/>
        <cfvo type="num" val="2"/>
      </iconSet>
    </cfRule>
  </conditionalFormatting>
  <conditionalFormatting sqref="AH28">
    <cfRule type="iconSet" priority="128">
      <iconSet iconSet="3Arrows" reverse="1">
        <cfvo type="percent" val="0"/>
        <cfvo type="num" val="1"/>
        <cfvo type="num" val="2"/>
      </iconSet>
    </cfRule>
  </conditionalFormatting>
  <conditionalFormatting sqref="AH29">
    <cfRule type="iconSet" priority="127">
      <iconSet iconSet="3Arrows" reverse="1">
        <cfvo type="percent" val="0"/>
        <cfvo type="num" val="1"/>
        <cfvo type="num" val="2"/>
      </iconSet>
    </cfRule>
  </conditionalFormatting>
  <conditionalFormatting sqref="AK5:AK29">
    <cfRule type="iconSet" priority="126">
      <iconSet iconSet="3Arrows" reverse="1">
        <cfvo type="percent" val="0"/>
        <cfvo type="num" val="1"/>
        <cfvo type="num" val="2"/>
      </iconSet>
    </cfRule>
  </conditionalFormatting>
  <conditionalFormatting sqref="AK5:AK6">
    <cfRule type="iconSet" priority="125">
      <iconSet iconSet="3Arrows" reverse="1">
        <cfvo type="percent" val="0"/>
        <cfvo type="num" val="1"/>
        <cfvo type="num" val="2"/>
      </iconSet>
    </cfRule>
  </conditionalFormatting>
  <conditionalFormatting sqref="AK7">
    <cfRule type="iconSet" priority="124">
      <iconSet iconSet="3Arrows" reverse="1">
        <cfvo type="percent" val="0"/>
        <cfvo type="num" val="1"/>
        <cfvo type="num" val="2"/>
      </iconSet>
    </cfRule>
  </conditionalFormatting>
  <conditionalFormatting sqref="AK8">
    <cfRule type="iconSet" priority="123">
      <iconSet iconSet="3Arrows" reverse="1">
        <cfvo type="percent" val="0"/>
        <cfvo type="num" val="1"/>
        <cfvo type="num" val="2"/>
      </iconSet>
    </cfRule>
  </conditionalFormatting>
  <conditionalFormatting sqref="AK9">
    <cfRule type="iconSet" priority="122">
      <iconSet iconSet="3Arrows" reverse="1">
        <cfvo type="percent" val="0"/>
        <cfvo type="num" val="1"/>
        <cfvo type="num" val="2"/>
      </iconSet>
    </cfRule>
  </conditionalFormatting>
  <conditionalFormatting sqref="AK10">
    <cfRule type="iconSet" priority="121">
      <iconSet iconSet="3Arrows" reverse="1">
        <cfvo type="percent" val="0"/>
        <cfvo type="num" val="1"/>
        <cfvo type="num" val="2"/>
      </iconSet>
    </cfRule>
  </conditionalFormatting>
  <conditionalFormatting sqref="AK11">
    <cfRule type="iconSet" priority="120">
      <iconSet iconSet="3Arrows" reverse="1">
        <cfvo type="percent" val="0"/>
        <cfvo type="num" val="1"/>
        <cfvo type="num" val="2"/>
      </iconSet>
    </cfRule>
  </conditionalFormatting>
  <conditionalFormatting sqref="AK12">
    <cfRule type="iconSet" priority="119">
      <iconSet iconSet="3Arrows" reverse="1">
        <cfvo type="percent" val="0"/>
        <cfvo type="num" val="1"/>
        <cfvo type="num" val="2"/>
      </iconSet>
    </cfRule>
  </conditionalFormatting>
  <conditionalFormatting sqref="AK13">
    <cfRule type="iconSet" priority="118">
      <iconSet iconSet="3Arrows" reverse="1">
        <cfvo type="percent" val="0"/>
        <cfvo type="num" val="1"/>
        <cfvo type="num" val="2"/>
      </iconSet>
    </cfRule>
  </conditionalFormatting>
  <conditionalFormatting sqref="AK14">
    <cfRule type="iconSet" priority="117">
      <iconSet iconSet="3Arrows" reverse="1">
        <cfvo type="percent" val="0"/>
        <cfvo type="num" val="1"/>
        <cfvo type="num" val="2"/>
      </iconSet>
    </cfRule>
  </conditionalFormatting>
  <conditionalFormatting sqref="AK15">
    <cfRule type="iconSet" priority="116">
      <iconSet iconSet="3Arrows" reverse="1">
        <cfvo type="percent" val="0"/>
        <cfvo type="num" val="1"/>
        <cfvo type="num" val="2"/>
      </iconSet>
    </cfRule>
  </conditionalFormatting>
  <conditionalFormatting sqref="AK16">
    <cfRule type="iconSet" priority="115">
      <iconSet iconSet="3Arrows" reverse="1">
        <cfvo type="percent" val="0"/>
        <cfvo type="num" val="1"/>
        <cfvo type="num" val="2"/>
      </iconSet>
    </cfRule>
  </conditionalFormatting>
  <conditionalFormatting sqref="AK17">
    <cfRule type="iconSet" priority="114">
      <iconSet iconSet="3Arrows" reverse="1">
        <cfvo type="percent" val="0"/>
        <cfvo type="num" val="1"/>
        <cfvo type="num" val="2"/>
      </iconSet>
    </cfRule>
  </conditionalFormatting>
  <conditionalFormatting sqref="AK18">
    <cfRule type="iconSet" priority="113">
      <iconSet iconSet="3Arrows" reverse="1">
        <cfvo type="percent" val="0"/>
        <cfvo type="num" val="1"/>
        <cfvo type="num" val="2"/>
      </iconSet>
    </cfRule>
  </conditionalFormatting>
  <conditionalFormatting sqref="AK19">
    <cfRule type="iconSet" priority="112">
      <iconSet iconSet="3Arrows" reverse="1">
        <cfvo type="percent" val="0"/>
        <cfvo type="num" val="1"/>
        <cfvo type="num" val="2"/>
      </iconSet>
    </cfRule>
  </conditionalFormatting>
  <conditionalFormatting sqref="AK20">
    <cfRule type="iconSet" priority="111">
      <iconSet iconSet="3Arrows" reverse="1">
        <cfvo type="percent" val="0"/>
        <cfvo type="num" val="1"/>
        <cfvo type="num" val="2"/>
      </iconSet>
    </cfRule>
  </conditionalFormatting>
  <conditionalFormatting sqref="AK21">
    <cfRule type="iconSet" priority="110">
      <iconSet iconSet="3Arrows" reverse="1">
        <cfvo type="percent" val="0"/>
        <cfvo type="num" val="1"/>
        <cfvo type="num" val="2"/>
      </iconSet>
    </cfRule>
  </conditionalFormatting>
  <conditionalFormatting sqref="AK22">
    <cfRule type="iconSet" priority="109">
      <iconSet iconSet="3Arrows" reverse="1">
        <cfvo type="percent" val="0"/>
        <cfvo type="num" val="1"/>
        <cfvo type="num" val="2"/>
      </iconSet>
    </cfRule>
  </conditionalFormatting>
  <conditionalFormatting sqref="AK23">
    <cfRule type="iconSet" priority="108">
      <iconSet iconSet="3Arrows" reverse="1">
        <cfvo type="percent" val="0"/>
        <cfvo type="num" val="1"/>
        <cfvo type="num" val="2"/>
      </iconSet>
    </cfRule>
  </conditionalFormatting>
  <conditionalFormatting sqref="AK24">
    <cfRule type="iconSet" priority="107">
      <iconSet iconSet="3Arrows" reverse="1">
        <cfvo type="percent" val="0"/>
        <cfvo type="num" val="1"/>
        <cfvo type="num" val="2"/>
      </iconSet>
    </cfRule>
  </conditionalFormatting>
  <conditionalFormatting sqref="AK25">
    <cfRule type="iconSet" priority="106">
      <iconSet iconSet="3Arrows" reverse="1">
        <cfvo type="percent" val="0"/>
        <cfvo type="num" val="1"/>
        <cfvo type="num" val="2"/>
      </iconSet>
    </cfRule>
  </conditionalFormatting>
  <conditionalFormatting sqref="AK26">
    <cfRule type="iconSet" priority="105">
      <iconSet iconSet="3Arrows" reverse="1">
        <cfvo type="percent" val="0"/>
        <cfvo type="num" val="1"/>
        <cfvo type="num" val="2"/>
      </iconSet>
    </cfRule>
  </conditionalFormatting>
  <conditionalFormatting sqref="AK27">
    <cfRule type="iconSet" priority="104">
      <iconSet iconSet="3Arrows" reverse="1">
        <cfvo type="percent" val="0"/>
        <cfvo type="num" val="1"/>
        <cfvo type="num" val="2"/>
      </iconSet>
    </cfRule>
  </conditionalFormatting>
  <conditionalFormatting sqref="AK28">
    <cfRule type="iconSet" priority="103">
      <iconSet iconSet="3Arrows" reverse="1">
        <cfvo type="percent" val="0"/>
        <cfvo type="num" val="1"/>
        <cfvo type="num" val="2"/>
      </iconSet>
    </cfRule>
  </conditionalFormatting>
  <conditionalFormatting sqref="AK29">
    <cfRule type="iconSet" priority="102">
      <iconSet iconSet="3Arrows" reverse="1">
        <cfvo type="percent" val="0"/>
        <cfvo type="num" val="1"/>
        <cfvo type="num" val="2"/>
      </iconSet>
    </cfRule>
  </conditionalFormatting>
  <conditionalFormatting sqref="AN5:AN29">
    <cfRule type="iconSet" priority="101">
      <iconSet iconSet="3Arrows" reverse="1">
        <cfvo type="percent" val="0"/>
        <cfvo type="num" val="1"/>
        <cfvo type="num" val="2"/>
      </iconSet>
    </cfRule>
  </conditionalFormatting>
  <conditionalFormatting sqref="AN5:AN6">
    <cfRule type="iconSet" priority="100">
      <iconSet iconSet="3Arrows" reverse="1">
        <cfvo type="percent" val="0"/>
        <cfvo type="num" val="1"/>
        <cfvo type="num" val="2"/>
      </iconSet>
    </cfRule>
  </conditionalFormatting>
  <conditionalFormatting sqref="AN7">
    <cfRule type="iconSet" priority="99">
      <iconSet iconSet="3Arrows" reverse="1">
        <cfvo type="percent" val="0"/>
        <cfvo type="num" val="1"/>
        <cfvo type="num" val="2"/>
      </iconSet>
    </cfRule>
  </conditionalFormatting>
  <conditionalFormatting sqref="AN8">
    <cfRule type="iconSet" priority="98">
      <iconSet iconSet="3Arrows" reverse="1">
        <cfvo type="percent" val="0"/>
        <cfvo type="num" val="1"/>
        <cfvo type="num" val="2"/>
      </iconSet>
    </cfRule>
  </conditionalFormatting>
  <conditionalFormatting sqref="AN9">
    <cfRule type="iconSet" priority="97">
      <iconSet iconSet="3Arrows" reverse="1">
        <cfvo type="percent" val="0"/>
        <cfvo type="num" val="1"/>
        <cfvo type="num" val="2"/>
      </iconSet>
    </cfRule>
  </conditionalFormatting>
  <conditionalFormatting sqref="AN10">
    <cfRule type="iconSet" priority="96">
      <iconSet iconSet="3Arrows" reverse="1">
        <cfvo type="percent" val="0"/>
        <cfvo type="num" val="1"/>
        <cfvo type="num" val="2"/>
      </iconSet>
    </cfRule>
  </conditionalFormatting>
  <conditionalFormatting sqref="AN11">
    <cfRule type="iconSet" priority="95">
      <iconSet iconSet="3Arrows" reverse="1">
        <cfvo type="percent" val="0"/>
        <cfvo type="num" val="1"/>
        <cfvo type="num" val="2"/>
      </iconSet>
    </cfRule>
  </conditionalFormatting>
  <conditionalFormatting sqref="AN12">
    <cfRule type="iconSet" priority="94">
      <iconSet iconSet="3Arrows" reverse="1">
        <cfvo type="percent" val="0"/>
        <cfvo type="num" val="1"/>
        <cfvo type="num" val="2"/>
      </iconSet>
    </cfRule>
  </conditionalFormatting>
  <conditionalFormatting sqref="AN13">
    <cfRule type="iconSet" priority="93">
      <iconSet iconSet="3Arrows" reverse="1">
        <cfvo type="percent" val="0"/>
        <cfvo type="num" val="1"/>
        <cfvo type="num" val="2"/>
      </iconSet>
    </cfRule>
  </conditionalFormatting>
  <conditionalFormatting sqref="AN14">
    <cfRule type="iconSet" priority="92">
      <iconSet iconSet="3Arrows" reverse="1">
        <cfvo type="percent" val="0"/>
        <cfvo type="num" val="1"/>
        <cfvo type="num" val="2"/>
      </iconSet>
    </cfRule>
  </conditionalFormatting>
  <conditionalFormatting sqref="AN15">
    <cfRule type="iconSet" priority="91">
      <iconSet iconSet="3Arrows" reverse="1">
        <cfvo type="percent" val="0"/>
        <cfvo type="num" val="1"/>
        <cfvo type="num" val="2"/>
      </iconSet>
    </cfRule>
  </conditionalFormatting>
  <conditionalFormatting sqref="AN16">
    <cfRule type="iconSet" priority="90">
      <iconSet iconSet="3Arrows" reverse="1">
        <cfvo type="percent" val="0"/>
        <cfvo type="num" val="1"/>
        <cfvo type="num" val="2"/>
      </iconSet>
    </cfRule>
  </conditionalFormatting>
  <conditionalFormatting sqref="AN17">
    <cfRule type="iconSet" priority="89">
      <iconSet iconSet="3Arrows" reverse="1">
        <cfvo type="percent" val="0"/>
        <cfvo type="num" val="1"/>
        <cfvo type="num" val="2"/>
      </iconSet>
    </cfRule>
  </conditionalFormatting>
  <conditionalFormatting sqref="AN18">
    <cfRule type="iconSet" priority="88">
      <iconSet iconSet="3Arrows" reverse="1">
        <cfvo type="percent" val="0"/>
        <cfvo type="num" val="1"/>
        <cfvo type="num" val="2"/>
      </iconSet>
    </cfRule>
  </conditionalFormatting>
  <conditionalFormatting sqref="AN19">
    <cfRule type="iconSet" priority="87">
      <iconSet iconSet="3Arrows" reverse="1">
        <cfvo type="percent" val="0"/>
        <cfvo type="num" val="1"/>
        <cfvo type="num" val="2"/>
      </iconSet>
    </cfRule>
  </conditionalFormatting>
  <conditionalFormatting sqref="AN20">
    <cfRule type="iconSet" priority="86">
      <iconSet iconSet="3Arrows" reverse="1">
        <cfvo type="percent" val="0"/>
        <cfvo type="num" val="1"/>
        <cfvo type="num" val="2"/>
      </iconSet>
    </cfRule>
  </conditionalFormatting>
  <conditionalFormatting sqref="AN21">
    <cfRule type="iconSet" priority="85">
      <iconSet iconSet="3Arrows" reverse="1">
        <cfvo type="percent" val="0"/>
        <cfvo type="num" val="1"/>
        <cfvo type="num" val="2"/>
      </iconSet>
    </cfRule>
  </conditionalFormatting>
  <conditionalFormatting sqref="AN22">
    <cfRule type="iconSet" priority="84">
      <iconSet iconSet="3Arrows" reverse="1">
        <cfvo type="percent" val="0"/>
        <cfvo type="num" val="1"/>
        <cfvo type="num" val="2"/>
      </iconSet>
    </cfRule>
  </conditionalFormatting>
  <conditionalFormatting sqref="AN23">
    <cfRule type="iconSet" priority="83">
      <iconSet iconSet="3Arrows" reverse="1">
        <cfvo type="percent" val="0"/>
        <cfvo type="num" val="1"/>
        <cfvo type="num" val="2"/>
      </iconSet>
    </cfRule>
  </conditionalFormatting>
  <conditionalFormatting sqref="AN24">
    <cfRule type="iconSet" priority="82">
      <iconSet iconSet="3Arrows" reverse="1">
        <cfvo type="percent" val="0"/>
        <cfvo type="num" val="1"/>
        <cfvo type="num" val="2"/>
      </iconSet>
    </cfRule>
  </conditionalFormatting>
  <conditionalFormatting sqref="AN25">
    <cfRule type="iconSet" priority="81">
      <iconSet iconSet="3Arrows" reverse="1">
        <cfvo type="percent" val="0"/>
        <cfvo type="num" val="1"/>
        <cfvo type="num" val="2"/>
      </iconSet>
    </cfRule>
  </conditionalFormatting>
  <conditionalFormatting sqref="AN26">
    <cfRule type="iconSet" priority="80">
      <iconSet iconSet="3Arrows" reverse="1">
        <cfvo type="percent" val="0"/>
        <cfvo type="num" val="1"/>
        <cfvo type="num" val="2"/>
      </iconSet>
    </cfRule>
  </conditionalFormatting>
  <conditionalFormatting sqref="AN27">
    <cfRule type="iconSet" priority="79">
      <iconSet iconSet="3Arrows" reverse="1">
        <cfvo type="percent" val="0"/>
        <cfvo type="num" val="1"/>
        <cfvo type="num" val="2"/>
      </iconSet>
    </cfRule>
  </conditionalFormatting>
  <conditionalFormatting sqref="AN28">
    <cfRule type="iconSet" priority="78">
      <iconSet iconSet="3Arrows" reverse="1">
        <cfvo type="percent" val="0"/>
        <cfvo type="num" val="1"/>
        <cfvo type="num" val="2"/>
      </iconSet>
    </cfRule>
  </conditionalFormatting>
  <conditionalFormatting sqref="AN29">
    <cfRule type="iconSet" priority="77">
      <iconSet iconSet="3Arrows" reverse="1">
        <cfvo type="percent" val="0"/>
        <cfvo type="num" val="1"/>
        <cfvo type="num" val="2"/>
      </iconSet>
    </cfRule>
  </conditionalFormatting>
  <conditionalFormatting sqref="AQ5:AQ29">
    <cfRule type="iconSet" priority="76">
      <iconSet iconSet="3Arrows" reverse="1">
        <cfvo type="percent" val="0"/>
        <cfvo type="num" val="1"/>
        <cfvo type="num" val="2"/>
      </iconSet>
    </cfRule>
  </conditionalFormatting>
  <conditionalFormatting sqref="AT5:AT29">
    <cfRule type="iconSet" priority="75">
      <iconSet iconSet="3Arrows" reverse="1">
        <cfvo type="percent" val="0"/>
        <cfvo type="num" val="1"/>
        <cfvo type="num" val="2"/>
      </iconSet>
    </cfRule>
  </conditionalFormatting>
  <conditionalFormatting sqref="AW5:AW29">
    <cfRule type="iconSet" priority="74">
      <iconSet iconSet="3Arrows" reverse="1">
        <cfvo type="percent" val="0"/>
        <cfvo type="num" val="1"/>
        <cfvo type="num" val="2"/>
      </iconSet>
    </cfRule>
  </conditionalFormatting>
  <conditionalFormatting sqref="AQ5:AQ6">
    <cfRule type="iconSet" priority="73">
      <iconSet iconSet="3Arrows" reverse="1">
        <cfvo type="percent" val="0"/>
        <cfvo type="num" val="1"/>
        <cfvo type="num" val="2"/>
      </iconSet>
    </cfRule>
  </conditionalFormatting>
  <conditionalFormatting sqref="AQ7">
    <cfRule type="iconSet" priority="72">
      <iconSet iconSet="3Arrows" reverse="1">
        <cfvo type="percent" val="0"/>
        <cfvo type="num" val="1"/>
        <cfvo type="num" val="2"/>
      </iconSet>
    </cfRule>
  </conditionalFormatting>
  <conditionalFormatting sqref="AQ8">
    <cfRule type="iconSet" priority="71">
      <iconSet iconSet="3Arrows" reverse="1">
        <cfvo type="percent" val="0"/>
        <cfvo type="num" val="1"/>
        <cfvo type="num" val="2"/>
      </iconSet>
    </cfRule>
  </conditionalFormatting>
  <conditionalFormatting sqref="AQ9">
    <cfRule type="iconSet" priority="70">
      <iconSet iconSet="3Arrows" reverse="1">
        <cfvo type="percent" val="0"/>
        <cfvo type="num" val="1"/>
        <cfvo type="num" val="2"/>
      </iconSet>
    </cfRule>
  </conditionalFormatting>
  <conditionalFormatting sqref="AQ10">
    <cfRule type="iconSet" priority="69">
      <iconSet iconSet="3Arrows" reverse="1">
        <cfvo type="percent" val="0"/>
        <cfvo type="num" val="1"/>
        <cfvo type="num" val="2"/>
      </iconSet>
    </cfRule>
  </conditionalFormatting>
  <conditionalFormatting sqref="AQ11">
    <cfRule type="iconSet" priority="68">
      <iconSet iconSet="3Arrows" reverse="1">
        <cfvo type="percent" val="0"/>
        <cfvo type="num" val="1"/>
        <cfvo type="num" val="2"/>
      </iconSet>
    </cfRule>
  </conditionalFormatting>
  <conditionalFormatting sqref="AQ12">
    <cfRule type="iconSet" priority="67">
      <iconSet iconSet="3Arrows" reverse="1">
        <cfvo type="percent" val="0"/>
        <cfvo type="num" val="1"/>
        <cfvo type="num" val="2"/>
      </iconSet>
    </cfRule>
  </conditionalFormatting>
  <conditionalFormatting sqref="AQ13">
    <cfRule type="iconSet" priority="66">
      <iconSet iconSet="3Arrows" reverse="1">
        <cfvo type="percent" val="0"/>
        <cfvo type="num" val="1"/>
        <cfvo type="num" val="2"/>
      </iconSet>
    </cfRule>
  </conditionalFormatting>
  <conditionalFormatting sqref="AQ14">
    <cfRule type="iconSet" priority="65">
      <iconSet iconSet="3Arrows" reverse="1">
        <cfvo type="percent" val="0"/>
        <cfvo type="num" val="1"/>
        <cfvo type="num" val="2"/>
      </iconSet>
    </cfRule>
  </conditionalFormatting>
  <conditionalFormatting sqref="AQ15">
    <cfRule type="iconSet" priority="64">
      <iconSet iconSet="3Arrows" reverse="1">
        <cfvo type="percent" val="0"/>
        <cfvo type="num" val="1"/>
        <cfvo type="num" val="2"/>
      </iconSet>
    </cfRule>
  </conditionalFormatting>
  <conditionalFormatting sqref="AQ16">
    <cfRule type="iconSet" priority="63">
      <iconSet iconSet="3Arrows" reverse="1">
        <cfvo type="percent" val="0"/>
        <cfvo type="num" val="1"/>
        <cfvo type="num" val="2"/>
      </iconSet>
    </cfRule>
  </conditionalFormatting>
  <conditionalFormatting sqref="AQ17">
    <cfRule type="iconSet" priority="62">
      <iconSet iconSet="3Arrows" reverse="1">
        <cfvo type="percent" val="0"/>
        <cfvo type="num" val="1"/>
        <cfvo type="num" val="2"/>
      </iconSet>
    </cfRule>
  </conditionalFormatting>
  <conditionalFormatting sqref="AQ18">
    <cfRule type="iconSet" priority="61">
      <iconSet iconSet="3Arrows" reverse="1">
        <cfvo type="percent" val="0"/>
        <cfvo type="num" val="1"/>
        <cfvo type="num" val="2"/>
      </iconSet>
    </cfRule>
  </conditionalFormatting>
  <conditionalFormatting sqref="AQ19">
    <cfRule type="iconSet" priority="60">
      <iconSet iconSet="3Arrows" reverse="1">
        <cfvo type="percent" val="0"/>
        <cfvo type="num" val="1"/>
        <cfvo type="num" val="2"/>
      </iconSet>
    </cfRule>
  </conditionalFormatting>
  <conditionalFormatting sqref="AQ20">
    <cfRule type="iconSet" priority="59">
      <iconSet iconSet="3Arrows" reverse="1">
        <cfvo type="percent" val="0"/>
        <cfvo type="num" val="1"/>
        <cfvo type="num" val="2"/>
      </iconSet>
    </cfRule>
  </conditionalFormatting>
  <conditionalFormatting sqref="AQ21">
    <cfRule type="iconSet" priority="58">
      <iconSet iconSet="3Arrows" reverse="1">
        <cfvo type="percent" val="0"/>
        <cfvo type="num" val="1"/>
        <cfvo type="num" val="2"/>
      </iconSet>
    </cfRule>
  </conditionalFormatting>
  <conditionalFormatting sqref="AQ22">
    <cfRule type="iconSet" priority="57">
      <iconSet iconSet="3Arrows" reverse="1">
        <cfvo type="percent" val="0"/>
        <cfvo type="num" val="1"/>
        <cfvo type="num" val="2"/>
      </iconSet>
    </cfRule>
  </conditionalFormatting>
  <conditionalFormatting sqref="AQ23">
    <cfRule type="iconSet" priority="56">
      <iconSet iconSet="3Arrows" reverse="1">
        <cfvo type="percent" val="0"/>
        <cfvo type="num" val="1"/>
        <cfvo type="num" val="2"/>
      </iconSet>
    </cfRule>
  </conditionalFormatting>
  <conditionalFormatting sqref="AQ24">
    <cfRule type="iconSet" priority="55">
      <iconSet iconSet="3Arrows" reverse="1">
        <cfvo type="percent" val="0"/>
        <cfvo type="num" val="1"/>
        <cfvo type="num" val="2"/>
      </iconSet>
    </cfRule>
  </conditionalFormatting>
  <conditionalFormatting sqref="AQ25">
    <cfRule type="iconSet" priority="54">
      <iconSet iconSet="3Arrows" reverse="1">
        <cfvo type="percent" val="0"/>
        <cfvo type="num" val="1"/>
        <cfvo type="num" val="2"/>
      </iconSet>
    </cfRule>
  </conditionalFormatting>
  <conditionalFormatting sqref="AQ26">
    <cfRule type="iconSet" priority="53">
      <iconSet iconSet="3Arrows" reverse="1">
        <cfvo type="percent" val="0"/>
        <cfvo type="num" val="1"/>
        <cfvo type="num" val="2"/>
      </iconSet>
    </cfRule>
  </conditionalFormatting>
  <conditionalFormatting sqref="AQ27">
    <cfRule type="iconSet" priority="52">
      <iconSet iconSet="3Arrows" reverse="1">
        <cfvo type="percent" val="0"/>
        <cfvo type="num" val="1"/>
        <cfvo type="num" val="2"/>
      </iconSet>
    </cfRule>
  </conditionalFormatting>
  <conditionalFormatting sqref="AQ28">
    <cfRule type="iconSet" priority="51">
      <iconSet iconSet="3Arrows" reverse="1">
        <cfvo type="percent" val="0"/>
        <cfvo type="num" val="1"/>
        <cfvo type="num" val="2"/>
      </iconSet>
    </cfRule>
  </conditionalFormatting>
  <conditionalFormatting sqref="AQ29">
    <cfRule type="iconSet" priority="50">
      <iconSet iconSet="3Arrows" reverse="1">
        <cfvo type="percent" val="0"/>
        <cfvo type="num" val="1"/>
        <cfvo type="num" val="2"/>
      </iconSet>
    </cfRule>
  </conditionalFormatting>
  <conditionalFormatting sqref="AT5:AT6">
    <cfRule type="iconSet" priority="49">
      <iconSet iconSet="3Arrows" reverse="1">
        <cfvo type="percent" val="0"/>
        <cfvo type="num" val="1"/>
        <cfvo type="num" val="2"/>
      </iconSet>
    </cfRule>
  </conditionalFormatting>
  <conditionalFormatting sqref="AT7">
    <cfRule type="iconSet" priority="48">
      <iconSet iconSet="3Arrows" reverse="1">
        <cfvo type="percent" val="0"/>
        <cfvo type="num" val="1"/>
        <cfvo type="num" val="2"/>
      </iconSet>
    </cfRule>
  </conditionalFormatting>
  <conditionalFormatting sqref="AT8">
    <cfRule type="iconSet" priority="47">
      <iconSet iconSet="3Arrows" reverse="1">
        <cfvo type="percent" val="0"/>
        <cfvo type="num" val="1"/>
        <cfvo type="num" val="2"/>
      </iconSet>
    </cfRule>
  </conditionalFormatting>
  <conditionalFormatting sqref="AT9">
    <cfRule type="iconSet" priority="46">
      <iconSet iconSet="3Arrows" reverse="1">
        <cfvo type="percent" val="0"/>
        <cfvo type="num" val="1"/>
        <cfvo type="num" val="2"/>
      </iconSet>
    </cfRule>
  </conditionalFormatting>
  <conditionalFormatting sqref="AT10">
    <cfRule type="iconSet" priority="45">
      <iconSet iconSet="3Arrows" reverse="1">
        <cfvo type="percent" val="0"/>
        <cfvo type="num" val="1"/>
        <cfvo type="num" val="2"/>
      </iconSet>
    </cfRule>
  </conditionalFormatting>
  <conditionalFormatting sqref="AT11">
    <cfRule type="iconSet" priority="44">
      <iconSet iconSet="3Arrows" reverse="1">
        <cfvo type="percent" val="0"/>
        <cfvo type="num" val="1"/>
        <cfvo type="num" val="2"/>
      </iconSet>
    </cfRule>
  </conditionalFormatting>
  <conditionalFormatting sqref="AT12">
    <cfRule type="iconSet" priority="43">
      <iconSet iconSet="3Arrows" reverse="1">
        <cfvo type="percent" val="0"/>
        <cfvo type="num" val="1"/>
        <cfvo type="num" val="2"/>
      </iconSet>
    </cfRule>
  </conditionalFormatting>
  <conditionalFormatting sqref="AT13">
    <cfRule type="iconSet" priority="42">
      <iconSet iconSet="3Arrows" reverse="1">
        <cfvo type="percent" val="0"/>
        <cfvo type="num" val="1"/>
        <cfvo type="num" val="2"/>
      </iconSet>
    </cfRule>
  </conditionalFormatting>
  <conditionalFormatting sqref="AT14">
    <cfRule type="iconSet" priority="41">
      <iconSet iconSet="3Arrows" reverse="1">
        <cfvo type="percent" val="0"/>
        <cfvo type="num" val="1"/>
        <cfvo type="num" val="2"/>
      </iconSet>
    </cfRule>
  </conditionalFormatting>
  <conditionalFormatting sqref="AT15">
    <cfRule type="iconSet" priority="40">
      <iconSet iconSet="3Arrows" reverse="1">
        <cfvo type="percent" val="0"/>
        <cfvo type="num" val="1"/>
        <cfvo type="num" val="2"/>
      </iconSet>
    </cfRule>
  </conditionalFormatting>
  <conditionalFormatting sqref="AT16">
    <cfRule type="iconSet" priority="39">
      <iconSet iconSet="3Arrows" reverse="1">
        <cfvo type="percent" val="0"/>
        <cfvo type="num" val="1"/>
        <cfvo type="num" val="2"/>
      </iconSet>
    </cfRule>
  </conditionalFormatting>
  <conditionalFormatting sqref="AT17">
    <cfRule type="iconSet" priority="38">
      <iconSet iconSet="3Arrows" reverse="1">
        <cfvo type="percent" val="0"/>
        <cfvo type="num" val="1"/>
        <cfvo type="num" val="2"/>
      </iconSet>
    </cfRule>
  </conditionalFormatting>
  <conditionalFormatting sqref="AT18">
    <cfRule type="iconSet" priority="37">
      <iconSet iconSet="3Arrows" reverse="1">
        <cfvo type="percent" val="0"/>
        <cfvo type="num" val="1"/>
        <cfvo type="num" val="2"/>
      </iconSet>
    </cfRule>
  </conditionalFormatting>
  <conditionalFormatting sqref="AT19">
    <cfRule type="iconSet" priority="36">
      <iconSet iconSet="3Arrows" reverse="1">
        <cfvo type="percent" val="0"/>
        <cfvo type="num" val="1"/>
        <cfvo type="num" val="2"/>
      </iconSet>
    </cfRule>
  </conditionalFormatting>
  <conditionalFormatting sqref="AT20">
    <cfRule type="iconSet" priority="35">
      <iconSet iconSet="3Arrows" reverse="1">
        <cfvo type="percent" val="0"/>
        <cfvo type="num" val="1"/>
        <cfvo type="num" val="2"/>
      </iconSet>
    </cfRule>
  </conditionalFormatting>
  <conditionalFormatting sqref="AT21">
    <cfRule type="iconSet" priority="34">
      <iconSet iconSet="3Arrows" reverse="1">
        <cfvo type="percent" val="0"/>
        <cfvo type="num" val="1"/>
        <cfvo type="num" val="2"/>
      </iconSet>
    </cfRule>
  </conditionalFormatting>
  <conditionalFormatting sqref="AT22">
    <cfRule type="iconSet" priority="33">
      <iconSet iconSet="3Arrows" reverse="1">
        <cfvo type="percent" val="0"/>
        <cfvo type="num" val="1"/>
        <cfvo type="num" val="2"/>
      </iconSet>
    </cfRule>
  </conditionalFormatting>
  <conditionalFormatting sqref="AT23">
    <cfRule type="iconSet" priority="32">
      <iconSet iconSet="3Arrows" reverse="1">
        <cfvo type="percent" val="0"/>
        <cfvo type="num" val="1"/>
        <cfvo type="num" val="2"/>
      </iconSet>
    </cfRule>
  </conditionalFormatting>
  <conditionalFormatting sqref="AT24">
    <cfRule type="iconSet" priority="31">
      <iconSet iconSet="3Arrows" reverse="1">
        <cfvo type="percent" val="0"/>
        <cfvo type="num" val="1"/>
        <cfvo type="num" val="2"/>
      </iconSet>
    </cfRule>
  </conditionalFormatting>
  <conditionalFormatting sqref="AT25">
    <cfRule type="iconSet" priority="30">
      <iconSet iconSet="3Arrows" reverse="1">
        <cfvo type="percent" val="0"/>
        <cfvo type="num" val="1"/>
        <cfvo type="num" val="2"/>
      </iconSet>
    </cfRule>
  </conditionalFormatting>
  <conditionalFormatting sqref="AT26">
    <cfRule type="iconSet" priority="29">
      <iconSet iconSet="3Arrows" reverse="1">
        <cfvo type="percent" val="0"/>
        <cfvo type="num" val="1"/>
        <cfvo type="num" val="2"/>
      </iconSet>
    </cfRule>
  </conditionalFormatting>
  <conditionalFormatting sqref="AT27">
    <cfRule type="iconSet" priority="28">
      <iconSet iconSet="3Arrows" reverse="1">
        <cfvo type="percent" val="0"/>
        <cfvo type="num" val="1"/>
        <cfvo type="num" val="2"/>
      </iconSet>
    </cfRule>
  </conditionalFormatting>
  <conditionalFormatting sqref="AT28">
    <cfRule type="iconSet" priority="27">
      <iconSet iconSet="3Arrows" reverse="1">
        <cfvo type="percent" val="0"/>
        <cfvo type="num" val="1"/>
        <cfvo type="num" val="2"/>
      </iconSet>
    </cfRule>
  </conditionalFormatting>
  <conditionalFormatting sqref="AT29">
    <cfRule type="iconSet" priority="26">
      <iconSet iconSet="3Arrows" reverse="1">
        <cfvo type="percent" val="0"/>
        <cfvo type="num" val="1"/>
        <cfvo type="num" val="2"/>
      </iconSet>
    </cfRule>
  </conditionalFormatting>
  <conditionalFormatting sqref="AW5:AW6">
    <cfRule type="iconSet" priority="25">
      <iconSet iconSet="3Arrows" reverse="1">
        <cfvo type="percent" val="0"/>
        <cfvo type="num" val="1"/>
        <cfvo type="num" val="2"/>
      </iconSet>
    </cfRule>
  </conditionalFormatting>
  <conditionalFormatting sqref="AW7">
    <cfRule type="iconSet" priority="24">
      <iconSet iconSet="3Arrows" reverse="1">
        <cfvo type="percent" val="0"/>
        <cfvo type="num" val="1"/>
        <cfvo type="num" val="2"/>
      </iconSet>
    </cfRule>
  </conditionalFormatting>
  <conditionalFormatting sqref="AW8">
    <cfRule type="iconSet" priority="23">
      <iconSet iconSet="3Arrows" reverse="1">
        <cfvo type="percent" val="0"/>
        <cfvo type="num" val="1"/>
        <cfvo type="num" val="2"/>
      </iconSet>
    </cfRule>
  </conditionalFormatting>
  <conditionalFormatting sqref="AW9">
    <cfRule type="iconSet" priority="22">
      <iconSet iconSet="3Arrows" reverse="1">
        <cfvo type="percent" val="0"/>
        <cfvo type="num" val="1"/>
        <cfvo type="num" val="2"/>
      </iconSet>
    </cfRule>
  </conditionalFormatting>
  <conditionalFormatting sqref="AW10">
    <cfRule type="iconSet" priority="21">
      <iconSet iconSet="3Arrows" reverse="1">
        <cfvo type="percent" val="0"/>
        <cfvo type="num" val="1"/>
        <cfvo type="num" val="2"/>
      </iconSet>
    </cfRule>
  </conditionalFormatting>
  <conditionalFormatting sqref="AW11">
    <cfRule type="iconSet" priority="20">
      <iconSet iconSet="3Arrows" reverse="1">
        <cfvo type="percent" val="0"/>
        <cfvo type="num" val="1"/>
        <cfvo type="num" val="2"/>
      </iconSet>
    </cfRule>
  </conditionalFormatting>
  <conditionalFormatting sqref="AW12">
    <cfRule type="iconSet" priority="19">
      <iconSet iconSet="3Arrows" reverse="1">
        <cfvo type="percent" val="0"/>
        <cfvo type="num" val="1"/>
        <cfvo type="num" val="2"/>
      </iconSet>
    </cfRule>
  </conditionalFormatting>
  <conditionalFormatting sqref="AW13">
    <cfRule type="iconSet" priority="18">
      <iconSet iconSet="3Arrows" reverse="1">
        <cfvo type="percent" val="0"/>
        <cfvo type="num" val="1"/>
        <cfvo type="num" val="2"/>
      </iconSet>
    </cfRule>
  </conditionalFormatting>
  <conditionalFormatting sqref="AW14">
    <cfRule type="iconSet" priority="17">
      <iconSet iconSet="3Arrows" reverse="1">
        <cfvo type="percent" val="0"/>
        <cfvo type="num" val="1"/>
        <cfvo type="num" val="2"/>
      </iconSet>
    </cfRule>
  </conditionalFormatting>
  <conditionalFormatting sqref="AW15">
    <cfRule type="iconSet" priority="16">
      <iconSet iconSet="3Arrows" reverse="1">
        <cfvo type="percent" val="0"/>
        <cfvo type="num" val="1"/>
        <cfvo type="num" val="2"/>
      </iconSet>
    </cfRule>
  </conditionalFormatting>
  <conditionalFormatting sqref="AW16">
    <cfRule type="iconSet" priority="15">
      <iconSet iconSet="3Arrows" reverse="1">
        <cfvo type="percent" val="0"/>
        <cfvo type="num" val="1"/>
        <cfvo type="num" val="2"/>
      </iconSet>
    </cfRule>
  </conditionalFormatting>
  <conditionalFormatting sqref="AW17">
    <cfRule type="iconSet" priority="14">
      <iconSet iconSet="3Arrows" reverse="1">
        <cfvo type="percent" val="0"/>
        <cfvo type="num" val="1"/>
        <cfvo type="num" val="2"/>
      </iconSet>
    </cfRule>
  </conditionalFormatting>
  <conditionalFormatting sqref="AW18">
    <cfRule type="iconSet" priority="13">
      <iconSet iconSet="3Arrows" reverse="1">
        <cfvo type="percent" val="0"/>
        <cfvo type="num" val="1"/>
        <cfvo type="num" val="2"/>
      </iconSet>
    </cfRule>
  </conditionalFormatting>
  <conditionalFormatting sqref="AW19">
    <cfRule type="iconSet" priority="12">
      <iconSet iconSet="3Arrows" reverse="1">
        <cfvo type="percent" val="0"/>
        <cfvo type="num" val="1"/>
        <cfvo type="num" val="2"/>
      </iconSet>
    </cfRule>
  </conditionalFormatting>
  <conditionalFormatting sqref="AW20">
    <cfRule type="iconSet" priority="11">
      <iconSet iconSet="3Arrows" reverse="1">
        <cfvo type="percent" val="0"/>
        <cfvo type="num" val="1"/>
        <cfvo type="num" val="2"/>
      </iconSet>
    </cfRule>
  </conditionalFormatting>
  <conditionalFormatting sqref="AW21">
    <cfRule type="iconSet" priority="10">
      <iconSet iconSet="3Arrows" reverse="1">
        <cfvo type="percent" val="0"/>
        <cfvo type="num" val="1"/>
        <cfvo type="num" val="2"/>
      </iconSet>
    </cfRule>
  </conditionalFormatting>
  <conditionalFormatting sqref="AW22">
    <cfRule type="iconSet" priority="9">
      <iconSet iconSet="3Arrows" reverse="1">
        <cfvo type="percent" val="0"/>
        <cfvo type="num" val="1"/>
        <cfvo type="num" val="2"/>
      </iconSet>
    </cfRule>
  </conditionalFormatting>
  <conditionalFormatting sqref="AW23">
    <cfRule type="iconSet" priority="8">
      <iconSet iconSet="3Arrows" reverse="1">
        <cfvo type="percent" val="0"/>
        <cfvo type="num" val="1"/>
        <cfvo type="num" val="2"/>
      </iconSet>
    </cfRule>
  </conditionalFormatting>
  <conditionalFormatting sqref="AW24">
    <cfRule type="iconSet" priority="7">
      <iconSet iconSet="3Arrows" reverse="1">
        <cfvo type="percent" val="0"/>
        <cfvo type="num" val="1"/>
        <cfvo type="num" val="2"/>
      </iconSet>
    </cfRule>
  </conditionalFormatting>
  <conditionalFormatting sqref="AW25">
    <cfRule type="iconSet" priority="6">
      <iconSet iconSet="3Arrows" reverse="1">
        <cfvo type="percent" val="0"/>
        <cfvo type="num" val="1"/>
        <cfvo type="num" val="2"/>
      </iconSet>
    </cfRule>
  </conditionalFormatting>
  <conditionalFormatting sqref="AW26">
    <cfRule type="iconSet" priority="5">
      <iconSet iconSet="3Arrows" reverse="1">
        <cfvo type="percent" val="0"/>
        <cfvo type="num" val="1"/>
        <cfvo type="num" val="2"/>
      </iconSet>
    </cfRule>
  </conditionalFormatting>
  <conditionalFormatting sqref="AW27">
    <cfRule type="iconSet" priority="4">
      <iconSet iconSet="3Arrows" reverse="1">
        <cfvo type="percent" val="0"/>
        <cfvo type="num" val="1"/>
        <cfvo type="num" val="2"/>
      </iconSet>
    </cfRule>
  </conditionalFormatting>
  <conditionalFormatting sqref="AW28">
    <cfRule type="iconSet" priority="3">
      <iconSet iconSet="3Arrows" reverse="1">
        <cfvo type="percent" val="0"/>
        <cfvo type="num" val="1"/>
        <cfvo type="num" val="2"/>
      </iconSet>
    </cfRule>
  </conditionalFormatting>
  <conditionalFormatting sqref="AW29">
    <cfRule type="iconSet" priority="2">
      <iconSet iconSet="3Arrows" reverse="1">
        <cfvo type="percent" val="0"/>
        <cfvo type="num" val="1"/>
        <cfvo type="num" val="2"/>
      </iconSet>
    </cfRule>
  </conditionalFormatting>
  <conditionalFormatting sqref="AH5:AH29 AK5:AK29 AN5:AN29 AQ5:AQ29 AT5:AT29 AW5:AW29">
    <cfRule type="containsErrors" dxfId="1791" priority="1">
      <formula>ISERROR(AH5)</formula>
    </cfRule>
  </conditionalFormatting>
  <pageMargins left="0.19" right="0.70866141732283472" top="0.74803149606299213" bottom="0.74803149606299213" header="0.31496062992125984" footer="0.31496062992125984"/>
  <pageSetup paperSize="9" scale="65" orientation="landscape" horizontalDpi="1200" verticalDpi="1200" r:id="rId2"/>
  <drawing r:id="rId3"/>
  <legacyDrawing r:id="rId4"/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41">
    <tabColor rgb="FF00B050"/>
  </sheetPr>
  <dimension ref="A1:AV2585"/>
  <sheetViews>
    <sheetView topLeftCell="A11" workbookViewId="0">
      <selection activeCell="B99" sqref="B99:F106"/>
    </sheetView>
  </sheetViews>
  <sheetFormatPr baseColWidth="10" defaultRowHeight="15"/>
  <cols>
    <col min="1" max="1" width="5.7109375" style="82" customWidth="1"/>
    <col min="2" max="2" width="45.7109375" style="83" customWidth="1"/>
    <col min="3" max="3" width="15.7109375" style="83" customWidth="1"/>
    <col min="4" max="6" width="10.7109375" style="83" customWidth="1"/>
    <col min="7" max="7" width="5.7109375" style="82" customWidth="1"/>
    <col min="8" max="48" width="11.42578125" style="82"/>
    <col min="49" max="16384" width="11.42578125" style="83"/>
  </cols>
  <sheetData>
    <row r="1" spans="1:48" s="97" customFormat="1" hidden="1">
      <c r="G1" s="82"/>
      <c r="H1" s="82"/>
      <c r="I1" s="82">
        <f>SUM(A11+0)</f>
        <v>1</v>
      </c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  <c r="AO1" s="82"/>
      <c r="AP1" s="82"/>
      <c r="AQ1" s="82"/>
      <c r="AR1" s="82"/>
      <c r="AS1" s="82"/>
      <c r="AT1" s="82"/>
      <c r="AU1" s="82"/>
      <c r="AV1" s="82"/>
    </row>
    <row r="2" spans="1:48" s="97" customFormat="1" hidden="1">
      <c r="G2" s="82"/>
      <c r="H2" s="82"/>
      <c r="I2" s="82">
        <f>SUM(A11+1)</f>
        <v>2</v>
      </c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  <c r="AQ2" s="82"/>
      <c r="AR2" s="82"/>
      <c r="AS2" s="82"/>
      <c r="AT2" s="82"/>
      <c r="AU2" s="82"/>
      <c r="AV2" s="82"/>
    </row>
    <row r="3" spans="1:48" s="97" customFormat="1" hidden="1">
      <c r="G3" s="82"/>
      <c r="H3" s="82"/>
      <c r="I3" s="82">
        <f>SUM(A11+2)</f>
        <v>3</v>
      </c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82"/>
      <c r="AT3" s="82"/>
      <c r="AU3" s="82"/>
      <c r="AV3" s="82"/>
    </row>
    <row r="4" spans="1:48" s="97" customFormat="1" hidden="1">
      <c r="G4" s="82"/>
      <c r="H4" s="82"/>
      <c r="I4" s="82">
        <f>SUM(A11+3)</f>
        <v>4</v>
      </c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  <c r="AO4" s="82"/>
      <c r="AP4" s="82"/>
      <c r="AQ4" s="82"/>
      <c r="AR4" s="82"/>
      <c r="AS4" s="82"/>
      <c r="AT4" s="82"/>
      <c r="AU4" s="82"/>
      <c r="AV4" s="82"/>
    </row>
    <row r="5" spans="1:48" s="97" customFormat="1" hidden="1">
      <c r="G5" s="82"/>
      <c r="H5" s="82"/>
      <c r="I5" s="82">
        <f>SUM(A11+4)</f>
        <v>5</v>
      </c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  <c r="AU5" s="82"/>
      <c r="AV5" s="82"/>
    </row>
    <row r="6" spans="1:48" s="97" customFormat="1" hidden="1">
      <c r="G6" s="82"/>
      <c r="H6" s="82"/>
      <c r="I6" s="82">
        <f>SUM(A11+5)</f>
        <v>6</v>
      </c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  <c r="AU6" s="82"/>
      <c r="AV6" s="82"/>
    </row>
    <row r="7" spans="1:48" s="97" customFormat="1" hidden="1">
      <c r="G7" s="82"/>
      <c r="H7" s="82"/>
      <c r="I7" s="82">
        <f>SUM(A11+6)</f>
        <v>7</v>
      </c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2"/>
    </row>
    <row r="8" spans="1:48" s="97" customFormat="1" hidden="1">
      <c r="G8" s="82"/>
      <c r="H8" s="82"/>
      <c r="I8" s="82">
        <f>SUM(A11+7)</f>
        <v>8</v>
      </c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  <c r="AR8" s="82"/>
      <c r="AS8" s="82"/>
      <c r="AT8" s="82"/>
      <c r="AU8" s="82"/>
      <c r="AV8" s="82"/>
    </row>
    <row r="9" spans="1:48" s="97" customFormat="1" hidden="1">
      <c r="G9" s="82"/>
      <c r="H9" s="82"/>
      <c r="I9" s="82">
        <f>SUM(A11+8)</f>
        <v>9</v>
      </c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</row>
    <row r="10" spans="1:48" s="97" customFormat="1" hidden="1">
      <c r="G10" s="82"/>
      <c r="H10" s="82"/>
      <c r="I10" s="82">
        <f>SUM(A11+9)</f>
        <v>10</v>
      </c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</row>
    <row r="11" spans="1:48" ht="27.75" customHeight="1">
      <c r="A11" s="82">
        <v>1</v>
      </c>
      <c r="B11" s="82"/>
      <c r="C11" s="82"/>
      <c r="D11" s="82"/>
      <c r="E11" s="82"/>
      <c r="F11" s="82"/>
    </row>
    <row r="12" spans="1:48" ht="15" customHeight="1">
      <c r="B12" s="278"/>
      <c r="C12" s="278"/>
      <c r="D12" s="278"/>
      <c r="E12" s="278"/>
      <c r="F12" s="278"/>
    </row>
    <row r="13" spans="1:48">
      <c r="B13" s="188" t="str">
        <f ca="1">INDIRECT("Élèves!C" &amp; A11+3)</f>
        <v>MARTIN</v>
      </c>
      <c r="C13" s="277" t="str">
        <f ca="1">INDIRECT("Élèves!D" &amp; A11+3)</f>
        <v>Paul</v>
      </c>
      <c r="D13" s="277"/>
      <c r="E13" s="277"/>
      <c r="F13" s="277"/>
    </row>
    <row r="14" spans="1:48" ht="15" customHeight="1">
      <c r="B14" s="189"/>
      <c r="C14" s="190"/>
      <c r="D14" s="190"/>
      <c r="E14" s="190"/>
      <c r="F14" s="190"/>
    </row>
    <row r="15" spans="1:48">
      <c r="B15" s="278" t="s">
        <v>158</v>
      </c>
      <c r="C15" s="278"/>
      <c r="D15" s="278"/>
      <c r="E15" s="278"/>
      <c r="F15" s="278"/>
    </row>
    <row r="16" spans="1:48">
      <c r="B16" s="278" t="s">
        <v>166</v>
      </c>
      <c r="C16" s="278"/>
      <c r="D16" s="278"/>
      <c r="E16" s="278"/>
      <c r="F16" s="278"/>
    </row>
    <row r="17" spans="2:6" s="82" customFormat="1">
      <c r="B17" s="278"/>
      <c r="C17" s="278"/>
      <c r="D17" s="278"/>
      <c r="E17" s="278"/>
      <c r="F17" s="278"/>
    </row>
    <row r="18" spans="2:6" s="82" customFormat="1"/>
    <row r="19" spans="2:6" s="82" customFormat="1"/>
    <row r="20" spans="2:6" s="82" customFormat="1"/>
    <row r="21" spans="2:6" s="82" customFormat="1">
      <c r="B21" s="279" t="str">
        <f ca="1">INDIRECT("Élèves!N" &amp; $A$11+5)</f>
        <v>1Cp</v>
      </c>
      <c r="C21" s="280"/>
      <c r="D21" s="280"/>
      <c r="E21" s="280"/>
      <c r="F21" s="281"/>
    </row>
    <row r="22" spans="2:6" s="82" customFormat="1">
      <c r="B22" s="282" t="s">
        <v>164</v>
      </c>
      <c r="C22" s="282"/>
      <c r="D22" s="282"/>
      <c r="E22" s="282"/>
      <c r="F22" s="282"/>
    </row>
    <row r="23" spans="2:6" s="82" customFormat="1">
      <c r="B23" s="183"/>
      <c r="C23" s="183"/>
      <c r="D23" s="183"/>
      <c r="E23" s="183"/>
      <c r="F23" s="183"/>
    </row>
    <row r="24" spans="2:6" s="82" customFormat="1" ht="18.75">
      <c r="B24" s="283" t="str">
        <f>"Formation commune (" &amp; SUM(MATIÈRES!N6:N20) &amp; " périodes)"</f>
        <v>Formation commune (34 périodes)</v>
      </c>
      <c r="C24" s="283"/>
      <c r="D24" s="283"/>
      <c r="E24" s="283"/>
      <c r="F24" s="194" t="s">
        <v>66</v>
      </c>
    </row>
    <row r="25" spans="2:6" s="82" customFormat="1">
      <c r="B25" s="192"/>
      <c r="C25" s="192"/>
      <c r="D25" s="192"/>
      <c r="E25" s="192"/>
      <c r="F25" s="192"/>
    </row>
    <row r="26" spans="2:6" s="82" customFormat="1">
      <c r="B26" s="270" t="str">
        <f>MATIÈRES!$I$6</f>
        <v>RELIGION (Mme Willems - 2p.)</v>
      </c>
      <c r="C26" s="270"/>
      <c r="D26" s="270"/>
      <c r="E26" s="270"/>
      <c r="F26" s="193" t="str">
        <f ca="1">INDIRECT("F1!AY" &amp; A11+6)</f>
        <v/>
      </c>
    </row>
    <row r="27" spans="2:6" s="82" customFormat="1">
      <c r="B27" s="267" t="str">
        <f>MATIÈRES!$I$7</f>
        <v>FRANÇAIS (Mr MIRGAUX - 6p.)</v>
      </c>
      <c r="C27" s="268"/>
      <c r="D27" s="268"/>
      <c r="E27" s="269"/>
      <c r="F27" s="193" t="str">
        <f ca="1">INDIRECT("F2!AY" &amp; A11+6)</f>
        <v/>
      </c>
    </row>
    <row r="28" spans="2:6" s="82" customFormat="1">
      <c r="B28" s="267" t="str">
        <f>MATIÈRES!$I$8</f>
        <v>MATH (Mme LIENART - 5p.)</v>
      </c>
      <c r="C28" s="268"/>
      <c r="D28" s="268"/>
      <c r="E28" s="269"/>
      <c r="F28" s="193" t="str">
        <f ca="1">INDIRECT("F3!AY" &amp; A11+6)</f>
        <v/>
      </c>
    </row>
    <row r="29" spans="2:6" s="82" customFormat="1">
      <c r="B29" s="267" t="str">
        <f>MATIÈRES!$I$9</f>
        <v>ÉTUDE DU MILIEU (Mr MIRGAUX - 4p.)</v>
      </c>
      <c r="C29" s="268"/>
      <c r="D29" s="268"/>
      <c r="E29" s="269"/>
      <c r="F29" s="193" t="str">
        <f ca="1">INDIRECT("F4!AY" &amp; A11+6)</f>
        <v/>
      </c>
    </row>
    <row r="30" spans="2:6" s="82" customFormat="1">
      <c r="B30" s="270" t="str">
        <f>MATIÈRES!$I$10</f>
        <v>ANGLAIS (Mme MICHAUX - 4p.)</v>
      </c>
      <c r="C30" s="270"/>
      <c r="D30" s="270"/>
      <c r="E30" s="270"/>
      <c r="F30" s="193" t="str">
        <f ca="1">INDIRECT("F5!AY" &amp; A11+6)</f>
        <v/>
      </c>
    </row>
    <row r="31" spans="2:6" s="82" customFormat="1">
      <c r="B31" s="270" t="str">
        <f>MATIÈRES!$I$11</f>
        <v>SCIENCES (Mr SMETS - 3p.)</v>
      </c>
      <c r="C31" s="270"/>
      <c r="D31" s="270"/>
      <c r="E31" s="270"/>
      <c r="F31" s="193" t="str">
        <f ca="1">INDIRECT("F6!AY" &amp; A11+6)</f>
        <v/>
      </c>
    </row>
    <row r="32" spans="2:6" s="82" customFormat="1">
      <c r="B32" s="267" t="str">
        <f>MATIÈRES!$I$12</f>
        <v>ÉDUCATION PHYSIQUE (Collectif - 3p.)</v>
      </c>
      <c r="C32" s="268"/>
      <c r="D32" s="268"/>
      <c r="E32" s="269"/>
      <c r="F32" s="193" t="str">
        <f ca="1">INDIRECT("F7!AY" &amp; A11+6)</f>
        <v/>
      </c>
    </row>
    <row r="33" spans="2:6" s="82" customFormat="1">
      <c r="B33" s="267" t="str">
        <f>MATIÈRES!$I$13</f>
        <v>ÉDUCATION ARTISTIQUE (Mme TASKIN - 2p.)</v>
      </c>
      <c r="C33" s="268"/>
      <c r="D33" s="268"/>
      <c r="E33" s="269"/>
      <c r="F33" s="193" t="str">
        <f ca="1">INDIRECT("F8!AY" &amp; A11+6)</f>
        <v/>
      </c>
    </row>
    <row r="34" spans="2:6" s="82" customFormat="1">
      <c r="B34" s="267" t="str">
        <f>MATIÈRES!$I$14</f>
        <v>ÉDUCATION TECHNOLOGIQUE (Mr SMETS - 1p.)</v>
      </c>
      <c r="C34" s="268"/>
      <c r="D34" s="268"/>
      <c r="E34" s="269"/>
      <c r="F34" s="193" t="str">
        <f ca="1">INDIRECT("F9!AY" &amp; A11+6)</f>
        <v/>
      </c>
    </row>
    <row r="35" spans="2:6" s="82" customFormat="1">
      <c r="B35" s="267" t="str">
        <f>MATIÈRES!$I$15</f>
        <v>ACTIVITÉDE SOUTIEN (Mme LIENART - 4p.)</v>
      </c>
      <c r="C35" s="268"/>
      <c r="D35" s="268"/>
      <c r="E35" s="269"/>
      <c r="F35" s="193" t="str">
        <f ca="1">INDIRECT("F10!AY" &amp; A11+6)</f>
        <v/>
      </c>
    </row>
    <row r="36" spans="2:6" s="82" customFormat="1">
      <c r="B36" s="285">
        <f>MATIÈRES!$I$16</f>
        <v>0</v>
      </c>
      <c r="C36" s="286"/>
      <c r="D36" s="286"/>
      <c r="E36" s="287"/>
      <c r="F36" s="193" t="str">
        <f ca="1">INDIRECT("F11!AY" &amp; A11+6)</f>
        <v/>
      </c>
    </row>
    <row r="37" spans="2:6" s="82" customFormat="1">
      <c r="B37" s="285">
        <f>MATIÈRES!$I$17</f>
        <v>0</v>
      </c>
      <c r="C37" s="286"/>
      <c r="D37" s="286"/>
      <c r="E37" s="287"/>
      <c r="F37" s="193" t="str">
        <f ca="1">INDIRECT("F12!AY" &amp; A11+6)</f>
        <v/>
      </c>
    </row>
    <row r="38" spans="2:6" s="82" customFormat="1">
      <c r="B38" s="285">
        <f>MATIÈRES!$I$18</f>
        <v>0</v>
      </c>
      <c r="C38" s="286"/>
      <c r="D38" s="286"/>
      <c r="E38" s="287"/>
      <c r="F38" s="193" t="str">
        <f ca="1">INDIRECT("F13!AY" &amp; A11+6)</f>
        <v/>
      </c>
    </row>
    <row r="39" spans="2:6" s="82" customFormat="1">
      <c r="B39" s="285">
        <f>MATIÈRES!$I$19</f>
        <v>0</v>
      </c>
      <c r="C39" s="286"/>
      <c r="D39" s="286"/>
      <c r="E39" s="287"/>
      <c r="F39" s="193" t="str">
        <f ca="1">INDIRECT("F14!AY" &amp; A11+6)</f>
        <v/>
      </c>
    </row>
    <row r="40" spans="2:6" s="82" customFormat="1">
      <c r="B40" s="284">
        <f>MATIÈRES!$I$20</f>
        <v>0</v>
      </c>
      <c r="C40" s="284"/>
      <c r="D40" s="284"/>
      <c r="E40" s="284"/>
      <c r="F40" s="193" t="str">
        <f ca="1">INDIRECT("F15!AY" &amp; A11+6)</f>
        <v/>
      </c>
    </row>
    <row r="41" spans="2:6" s="82" customFormat="1">
      <c r="B41" s="271"/>
      <c r="C41" s="271"/>
      <c r="D41" s="271"/>
      <c r="E41" s="271"/>
      <c r="F41" s="192"/>
    </row>
    <row r="42" spans="2:6" s="82" customFormat="1">
      <c r="B42" s="272" t="s">
        <v>167</v>
      </c>
      <c r="C42" s="272"/>
      <c r="D42" s="272"/>
      <c r="E42" s="272"/>
      <c r="F42" s="193" t="e">
        <f ca="1">AVERAGEIF(F26:F40,"&lt;&gt;#DIV/0!")</f>
        <v>#DIV/0!</v>
      </c>
    </row>
    <row r="43" spans="2:6" s="82" customFormat="1">
      <c r="B43" s="273" t="str">
        <f>"Nombre de cours en difficulté (…/" &amp; COUNTA(MATIÈRES!$N$6:$N$20) &amp; ")"</f>
        <v>Nombre de cours en difficulté (…/10)</v>
      </c>
      <c r="C43" s="273"/>
      <c r="D43" s="273"/>
      <c r="E43" s="273"/>
      <c r="F43" s="191">
        <f ca="1">IF(F26&lt;50,1,0)+IF(F27&lt;50,1,0)+IF(F28&lt;50,1,0)+IF(F29&lt;50,1,0)+IF(F30&lt;50,1,0)+IF(F31&lt;50,1,0)+IF(F32&lt;50,1,0)+IF(F33&lt;50,1,0)+IF(F34&lt;50,1,0)+IF(F35&lt;50,1,0)+IF(F36&lt;50,1,0)+IF(F37&lt;50,1,0)+IF(F38&lt;50,1,0)+IF(F39&lt;50,1,0)+IF(F40&lt;50,1,0)</f>
        <v>0</v>
      </c>
    </row>
    <row r="44" spans="2:6" s="82" customFormat="1">
      <c r="B44" s="273" t="str">
        <f>"Nombre de périodes en difficulté (…/" &amp; SUM(MATIÈRES!N6:N20) &amp; " périodes)"</f>
        <v>Nombre de périodes en difficulté (…/34 périodes)</v>
      </c>
      <c r="C44" s="273"/>
      <c r="D44" s="273"/>
      <c r="E44" s="273"/>
      <c r="F44" s="191">
        <f ca="1">IF(F26&lt;50,MATIÈRES!N$6,0)+IF(F27&lt;50,MATIÈRES!N$7,0)+IF(F28&lt;50,MATIÈRES!N$8,0)+IF(F29&lt;50,MATIÈRES!N$9,0)+IF(F30&lt;50,MATIÈRES!N$10,0)+IF(F31&lt;50,MATIÈRES!N$11,0)+IF(F32&lt;50,MATIÈRES!N$12,0)+IF(F33&lt;50,MATIÈRES!N$13,0)+IF(F34&lt;50,MATIÈRES!N$14,0)+IF(F35&lt;50,MATIÈRES!N$15,0)+IF(F36&lt;50,MATIÈRES!N$16,0)+IF(F37&lt;50,MATIÈRES!N$17,0)+IF(F38&lt;50,MATIÈRES!N$18,0)+IF(F39&lt;50,MATIÈRES!N$19,0)+IF(F40&lt;50,MATIÈRES!N$20,0)</f>
        <v>0</v>
      </c>
    </row>
    <row r="45" spans="2:6" s="82" customFormat="1"/>
    <row r="46" spans="2:6" s="82" customFormat="1"/>
    <row r="47" spans="2:6" s="82" customFormat="1"/>
    <row r="48" spans="2:6" s="82" customFormat="1">
      <c r="F48" s="82" t="s">
        <v>169</v>
      </c>
    </row>
    <row r="49" spans="2:6" s="82" customFormat="1"/>
    <row r="50" spans="2:6" s="82" customFormat="1"/>
    <row r="51" spans="2:6" s="82" customFormat="1"/>
    <row r="52" spans="2:6" s="82" customFormat="1"/>
    <row r="53" spans="2:6" s="82" customFormat="1"/>
    <row r="54" spans="2:6" s="82" customFormat="1"/>
    <row r="55" spans="2:6" s="82" customFormat="1"/>
    <row r="56" spans="2:6" s="82" customFormat="1"/>
    <row r="57" spans="2:6" s="82" customFormat="1"/>
    <row r="58" spans="2:6" s="82" customFormat="1"/>
    <row r="59" spans="2:6" s="82" customFormat="1"/>
    <row r="60" spans="2:6" s="82" customFormat="1"/>
    <row r="61" spans="2:6">
      <c r="B61" s="82"/>
      <c r="C61" s="82"/>
      <c r="D61" s="82"/>
      <c r="E61" s="82"/>
      <c r="F61" s="82"/>
    </row>
    <row r="62" spans="2:6">
      <c r="B62" s="82"/>
      <c r="C62" s="82"/>
      <c r="D62" s="82"/>
      <c r="E62" s="82"/>
      <c r="F62" s="82"/>
    </row>
    <row r="63" spans="2:6">
      <c r="B63" s="82"/>
      <c r="C63" s="82"/>
      <c r="D63" s="82"/>
      <c r="E63" s="82"/>
      <c r="F63" s="82"/>
    </row>
    <row r="64" spans="2:6">
      <c r="B64" s="82"/>
      <c r="C64" s="82"/>
      <c r="D64" s="82"/>
      <c r="E64" s="82"/>
      <c r="F64" s="82"/>
    </row>
    <row r="65" spans="2:6">
      <c r="B65" s="84" t="s">
        <v>42</v>
      </c>
      <c r="C65" s="82"/>
      <c r="D65" s="82"/>
      <c r="E65" s="82"/>
      <c r="F65" s="82"/>
    </row>
    <row r="66" spans="2:6">
      <c r="B66" s="82"/>
      <c r="C66" s="82"/>
      <c r="D66" s="82"/>
      <c r="E66" s="82"/>
      <c r="F66" s="82"/>
    </row>
    <row r="67" spans="2:6">
      <c r="B67" s="274" t="str">
        <f ca="1">(INDIRECT("Élèves!C" &amp;A11+3) &amp; " " &amp; INDIRECT("Élèves!D" &amp; A11+3) &amp; " :")</f>
        <v>MARTIN Paul :</v>
      </c>
      <c r="C67" s="275"/>
      <c r="D67" s="275"/>
      <c r="E67" s="275"/>
      <c r="F67" s="276"/>
    </row>
    <row r="68" spans="2:6">
      <c r="B68" s="243"/>
      <c r="C68" s="244"/>
      <c r="D68" s="244"/>
      <c r="E68" s="244"/>
      <c r="F68" s="245"/>
    </row>
    <row r="69" spans="2:6">
      <c r="B69" s="243"/>
      <c r="C69" s="244"/>
      <c r="D69" s="244"/>
      <c r="E69" s="244"/>
      <c r="F69" s="245"/>
    </row>
    <row r="70" spans="2:6">
      <c r="B70" s="243"/>
      <c r="C70" s="244"/>
      <c r="D70" s="244"/>
      <c r="E70" s="244"/>
      <c r="F70" s="245"/>
    </row>
    <row r="71" spans="2:6">
      <c r="B71" s="243"/>
      <c r="C71" s="244"/>
      <c r="D71" s="244"/>
      <c r="E71" s="244"/>
      <c r="F71" s="245"/>
    </row>
    <row r="72" spans="2:6">
      <c r="B72" s="243"/>
      <c r="C72" s="244"/>
      <c r="D72" s="244"/>
      <c r="E72" s="244"/>
      <c r="F72" s="245"/>
    </row>
    <row r="73" spans="2:6">
      <c r="B73" s="246"/>
      <c r="C73" s="247"/>
      <c r="D73" s="247"/>
      <c r="E73" s="247"/>
      <c r="F73" s="248"/>
    </row>
    <row r="74" spans="2:6">
      <c r="B74" s="195"/>
      <c r="C74" s="195"/>
      <c r="D74" s="195"/>
      <c r="E74" s="195"/>
      <c r="F74" s="195"/>
    </row>
    <row r="75" spans="2:6">
      <c r="B75" s="195"/>
      <c r="C75" s="195"/>
      <c r="D75" s="195"/>
      <c r="E75" s="195"/>
      <c r="F75" s="195"/>
    </row>
    <row r="76" spans="2:6">
      <c r="B76" s="195"/>
      <c r="C76" s="195"/>
      <c r="D76" s="195"/>
      <c r="E76" s="195"/>
      <c r="F76" s="195"/>
    </row>
    <row r="77" spans="2:6">
      <c r="B77" s="84" t="s">
        <v>69</v>
      </c>
      <c r="C77" s="82"/>
      <c r="D77" s="82"/>
      <c r="E77" s="82"/>
      <c r="F77" s="82"/>
    </row>
    <row r="78" spans="2:6">
      <c r="C78" s="82"/>
      <c r="D78" s="82"/>
      <c r="E78" s="82"/>
      <c r="F78" s="82"/>
    </row>
    <row r="79" spans="2:6">
      <c r="B79" s="89"/>
      <c r="C79" s="89"/>
      <c r="D79" s="89"/>
      <c r="E79" s="89" t="s">
        <v>70</v>
      </c>
      <c r="F79" s="90">
        <f ca="1">SUM(INDIRECT("EDUC!E" &amp;A11+4))</f>
        <v>1</v>
      </c>
    </row>
    <row r="80" spans="2:6">
      <c r="C80" s="82"/>
      <c r="D80" s="82"/>
      <c r="E80" s="82"/>
      <c r="F80" s="82"/>
    </row>
    <row r="81" spans="2:6">
      <c r="B81" s="249"/>
      <c r="C81" s="250"/>
      <c r="D81" s="250"/>
      <c r="E81" s="250"/>
      <c r="F81" s="251"/>
    </row>
    <row r="82" spans="2:6">
      <c r="B82" s="252"/>
      <c r="C82" s="253"/>
      <c r="D82" s="253"/>
      <c r="E82" s="253"/>
      <c r="F82" s="254"/>
    </row>
    <row r="83" spans="2:6">
      <c r="B83" s="252"/>
      <c r="C83" s="253"/>
      <c r="D83" s="253"/>
      <c r="E83" s="253"/>
      <c r="F83" s="254"/>
    </row>
    <row r="84" spans="2:6">
      <c r="B84" s="252"/>
      <c r="C84" s="253"/>
      <c r="D84" s="253"/>
      <c r="E84" s="253"/>
      <c r="F84" s="254"/>
    </row>
    <row r="85" spans="2:6">
      <c r="B85" s="252"/>
      <c r="C85" s="253"/>
      <c r="D85" s="253"/>
      <c r="E85" s="253"/>
      <c r="F85" s="254"/>
    </row>
    <row r="86" spans="2:6">
      <c r="B86" s="252"/>
      <c r="C86" s="253"/>
      <c r="D86" s="253"/>
      <c r="E86" s="253"/>
      <c r="F86" s="254"/>
    </row>
    <row r="87" spans="2:6">
      <c r="B87" s="252"/>
      <c r="C87" s="253"/>
      <c r="D87" s="253"/>
      <c r="E87" s="253"/>
      <c r="F87" s="254"/>
    </row>
    <row r="88" spans="2:6">
      <c r="B88" s="252"/>
      <c r="C88" s="253"/>
      <c r="D88" s="253"/>
      <c r="E88" s="253"/>
      <c r="F88" s="254"/>
    </row>
    <row r="89" spans="2:6">
      <c r="B89" s="255"/>
      <c r="C89" s="256"/>
      <c r="D89" s="256"/>
      <c r="E89" s="256"/>
      <c r="F89" s="257"/>
    </row>
    <row r="90" spans="2:6">
      <c r="B90" s="82"/>
      <c r="C90" s="82"/>
      <c r="D90" s="82"/>
      <c r="E90" s="82"/>
      <c r="F90" s="82"/>
    </row>
    <row r="91" spans="2:6">
      <c r="B91" s="91" t="s">
        <v>71</v>
      </c>
      <c r="C91" s="82"/>
      <c r="D91" s="82"/>
      <c r="E91" s="82"/>
      <c r="F91" s="82"/>
    </row>
    <row r="92" spans="2:6">
      <c r="B92" s="82"/>
      <c r="C92" s="82"/>
      <c r="D92" s="82"/>
      <c r="E92" s="82"/>
      <c r="F92" s="82"/>
    </row>
    <row r="93" spans="2:6">
      <c r="B93" s="82"/>
      <c r="C93" s="82"/>
      <c r="D93" s="82"/>
      <c r="E93" s="82"/>
      <c r="F93" s="82"/>
    </row>
    <row r="94" spans="2:6">
      <c r="B94" s="82"/>
      <c r="C94" s="82"/>
      <c r="D94" s="82"/>
      <c r="E94" s="82"/>
      <c r="F94" s="82"/>
    </row>
    <row r="95" spans="2:6">
      <c r="B95" s="82"/>
      <c r="C95" s="82"/>
      <c r="D95" s="82"/>
      <c r="E95" s="82"/>
      <c r="F95" s="82"/>
    </row>
    <row r="96" spans="2:6">
      <c r="B96" s="82"/>
      <c r="C96" s="82"/>
      <c r="D96" s="82"/>
      <c r="E96" s="82"/>
      <c r="F96" s="82"/>
    </row>
    <row r="97" spans="2:6">
      <c r="B97" s="84" t="s">
        <v>72</v>
      </c>
      <c r="C97" s="82"/>
      <c r="D97" s="82"/>
      <c r="E97" s="82"/>
      <c r="F97" s="82"/>
    </row>
    <row r="98" spans="2:6">
      <c r="B98" s="82"/>
      <c r="C98" s="82"/>
      <c r="D98" s="82"/>
      <c r="E98" s="82"/>
      <c r="F98" s="82"/>
    </row>
    <row r="99" spans="2:6">
      <c r="B99" s="258"/>
      <c r="C99" s="259"/>
      <c r="D99" s="259"/>
      <c r="E99" s="259"/>
      <c r="F99" s="260"/>
    </row>
    <row r="100" spans="2:6">
      <c r="B100" s="261"/>
      <c r="C100" s="262"/>
      <c r="D100" s="262"/>
      <c r="E100" s="262"/>
      <c r="F100" s="263"/>
    </row>
    <row r="101" spans="2:6">
      <c r="B101" s="261"/>
      <c r="C101" s="262"/>
      <c r="D101" s="262"/>
      <c r="E101" s="262"/>
      <c r="F101" s="263"/>
    </row>
    <row r="102" spans="2:6">
      <c r="B102" s="261"/>
      <c r="C102" s="262"/>
      <c r="D102" s="262"/>
      <c r="E102" s="262"/>
      <c r="F102" s="263"/>
    </row>
    <row r="103" spans="2:6">
      <c r="B103" s="261"/>
      <c r="C103" s="262"/>
      <c r="D103" s="262"/>
      <c r="E103" s="262"/>
      <c r="F103" s="263"/>
    </row>
    <row r="104" spans="2:6">
      <c r="B104" s="261"/>
      <c r="C104" s="262"/>
      <c r="D104" s="262"/>
      <c r="E104" s="262"/>
      <c r="F104" s="263"/>
    </row>
    <row r="105" spans="2:6">
      <c r="B105" s="261"/>
      <c r="C105" s="262"/>
      <c r="D105" s="262"/>
      <c r="E105" s="262"/>
      <c r="F105" s="263"/>
    </row>
    <row r="106" spans="2:6">
      <c r="B106" s="264"/>
      <c r="C106" s="265"/>
      <c r="D106" s="265"/>
      <c r="E106" s="265"/>
      <c r="F106" s="266"/>
    </row>
    <row r="107" spans="2:6">
      <c r="B107" s="82"/>
      <c r="C107" s="82"/>
      <c r="D107" s="82"/>
      <c r="E107" s="82"/>
      <c r="F107" s="82"/>
    </row>
    <row r="108" spans="2:6">
      <c r="B108" s="82"/>
      <c r="C108" s="82"/>
      <c r="D108" s="82"/>
      <c r="E108" s="82"/>
      <c r="F108" s="82" t="s">
        <v>168</v>
      </c>
    </row>
    <row r="109" spans="2:6">
      <c r="B109" s="82"/>
      <c r="C109" s="82"/>
      <c r="D109" s="82"/>
      <c r="E109" s="82"/>
      <c r="F109" s="82"/>
    </row>
    <row r="110" spans="2:6">
      <c r="B110" s="82"/>
      <c r="C110" s="82"/>
      <c r="D110" s="82"/>
      <c r="E110" s="82"/>
      <c r="F110" s="82"/>
    </row>
    <row r="111" spans="2:6">
      <c r="B111" s="82"/>
      <c r="C111" s="82"/>
      <c r="D111" s="82"/>
      <c r="E111" s="82"/>
      <c r="F111" s="82"/>
    </row>
    <row r="112" spans="2:6">
      <c r="B112" s="82"/>
      <c r="C112" s="82"/>
      <c r="D112" s="82"/>
      <c r="E112" s="82"/>
      <c r="F112" s="82"/>
    </row>
    <row r="113" spans="1:6">
      <c r="B113" s="82"/>
      <c r="C113" s="82"/>
      <c r="D113" s="82"/>
      <c r="E113" s="82"/>
      <c r="F113" s="82"/>
    </row>
    <row r="114" spans="1:6" ht="27.75" customHeight="1">
      <c r="A114" s="82">
        <v>2</v>
      </c>
      <c r="B114" s="82"/>
      <c r="C114" s="82"/>
      <c r="D114" s="82"/>
      <c r="E114" s="82"/>
      <c r="F114" s="82"/>
    </row>
    <row r="115" spans="1:6" ht="15" customHeight="1">
      <c r="B115" s="278"/>
      <c r="C115" s="278"/>
      <c r="D115" s="278"/>
      <c r="E115" s="278"/>
      <c r="F115" s="278"/>
    </row>
    <row r="116" spans="1:6">
      <c r="B116" s="188" t="str">
        <f ca="1">INDIRECT("Élèves!C" &amp; A114+3)</f>
        <v>DUPOND</v>
      </c>
      <c r="C116" s="277" t="str">
        <f ca="1">INDIRECT("Élèves!D" &amp; A114+3)</f>
        <v>Henri</v>
      </c>
      <c r="D116" s="277"/>
      <c r="E116" s="277"/>
      <c r="F116" s="277"/>
    </row>
    <row r="117" spans="1:6" ht="15" customHeight="1">
      <c r="B117" s="189"/>
      <c r="C117" s="190"/>
      <c r="D117" s="190"/>
      <c r="E117" s="190"/>
      <c r="F117" s="190"/>
    </row>
    <row r="118" spans="1:6">
      <c r="B118" s="278" t="s">
        <v>158</v>
      </c>
      <c r="C118" s="278"/>
      <c r="D118" s="278"/>
      <c r="E118" s="278"/>
      <c r="F118" s="278"/>
    </row>
    <row r="119" spans="1:6">
      <c r="B119" s="278" t="s">
        <v>166</v>
      </c>
      <c r="C119" s="278"/>
      <c r="D119" s="278"/>
      <c r="E119" s="278"/>
      <c r="F119" s="278"/>
    </row>
    <row r="120" spans="1:6" s="82" customFormat="1">
      <c r="B120" s="278"/>
      <c r="C120" s="278"/>
      <c r="D120" s="278"/>
      <c r="E120" s="278"/>
      <c r="F120" s="278"/>
    </row>
    <row r="121" spans="1:6" s="82" customFormat="1"/>
    <row r="122" spans="1:6" s="82" customFormat="1"/>
    <row r="123" spans="1:6" s="82" customFormat="1"/>
    <row r="124" spans="1:6" s="82" customFormat="1">
      <c r="B124" s="279" t="str">
        <f ca="1">INDIRECT("Élèves!N" &amp; $A$11+5)</f>
        <v>1Cp</v>
      </c>
      <c r="C124" s="280"/>
      <c r="D124" s="280"/>
      <c r="E124" s="280"/>
      <c r="F124" s="281"/>
    </row>
    <row r="125" spans="1:6" s="82" customFormat="1">
      <c r="B125" s="282" t="s">
        <v>164</v>
      </c>
      <c r="C125" s="282"/>
      <c r="D125" s="282"/>
      <c r="E125" s="282"/>
      <c r="F125" s="282"/>
    </row>
    <row r="126" spans="1:6" s="82" customFormat="1">
      <c r="B126" s="183"/>
      <c r="C126" s="183"/>
      <c r="D126" s="183"/>
      <c r="E126" s="183"/>
      <c r="F126" s="183"/>
    </row>
    <row r="127" spans="1:6" s="82" customFormat="1" ht="18.75">
      <c r="B127" s="283" t="str">
        <f>"Formation commune (" &amp; SUM(MATIÈRES!N109:N123) &amp; " périodes)"</f>
        <v>Formation commune (0 périodes)</v>
      </c>
      <c r="C127" s="283"/>
      <c r="D127" s="283"/>
      <c r="E127" s="283"/>
      <c r="F127" s="194" t="s">
        <v>66</v>
      </c>
    </row>
    <row r="128" spans="1:6" s="82" customFormat="1">
      <c r="B128" s="192"/>
      <c r="C128" s="192"/>
      <c r="D128" s="192"/>
      <c r="E128" s="192"/>
      <c r="F128" s="192"/>
    </row>
    <row r="129" spans="2:6" s="82" customFormat="1">
      <c r="B129" s="270" t="str">
        <f>MATIÈRES!$I$6</f>
        <v>RELIGION (Mme Willems - 2p.)</v>
      </c>
      <c r="C129" s="270"/>
      <c r="D129" s="270"/>
      <c r="E129" s="270"/>
      <c r="F129" s="193" t="str">
        <f ca="1">INDIRECT("F1!AY" &amp; A114+6)</f>
        <v/>
      </c>
    </row>
    <row r="130" spans="2:6" s="82" customFormat="1">
      <c r="B130" s="267" t="str">
        <f>MATIÈRES!$I$7</f>
        <v>FRANÇAIS (Mr MIRGAUX - 6p.)</v>
      </c>
      <c r="C130" s="268"/>
      <c r="D130" s="268"/>
      <c r="E130" s="269"/>
      <c r="F130" s="193" t="str">
        <f ca="1">INDIRECT("F2!AY" &amp; A114+6)</f>
        <v/>
      </c>
    </row>
    <row r="131" spans="2:6" s="82" customFormat="1">
      <c r="B131" s="267" t="str">
        <f>MATIÈRES!$I$8</f>
        <v>MATH (Mme LIENART - 5p.)</v>
      </c>
      <c r="C131" s="268"/>
      <c r="D131" s="268"/>
      <c r="E131" s="269"/>
      <c r="F131" s="193" t="str">
        <f ca="1">INDIRECT("F3!AY" &amp; A114+6)</f>
        <v/>
      </c>
    </row>
    <row r="132" spans="2:6" s="82" customFormat="1">
      <c r="B132" s="267" t="str">
        <f>MATIÈRES!$I$9</f>
        <v>ÉTUDE DU MILIEU (Mr MIRGAUX - 4p.)</v>
      </c>
      <c r="C132" s="268"/>
      <c r="D132" s="268"/>
      <c r="E132" s="269"/>
      <c r="F132" s="193" t="str">
        <f ca="1">INDIRECT("F4!AY" &amp; A114+6)</f>
        <v/>
      </c>
    </row>
    <row r="133" spans="2:6" s="82" customFormat="1">
      <c r="B133" s="270" t="str">
        <f>MATIÈRES!$I$10</f>
        <v>ANGLAIS (Mme MICHAUX - 4p.)</v>
      </c>
      <c r="C133" s="270"/>
      <c r="D133" s="270"/>
      <c r="E133" s="270"/>
      <c r="F133" s="193" t="str">
        <f ca="1">INDIRECT("F5!AY" &amp; A114+6)</f>
        <v/>
      </c>
    </row>
    <row r="134" spans="2:6" s="82" customFormat="1">
      <c r="B134" s="270" t="str">
        <f>MATIÈRES!$I$11</f>
        <v>SCIENCES (Mr SMETS - 3p.)</v>
      </c>
      <c r="C134" s="270"/>
      <c r="D134" s="270"/>
      <c r="E134" s="270"/>
      <c r="F134" s="193" t="str">
        <f ca="1">INDIRECT("F6!AY" &amp; A114+6)</f>
        <v/>
      </c>
    </row>
    <row r="135" spans="2:6" s="82" customFormat="1">
      <c r="B135" s="267" t="str">
        <f>MATIÈRES!$I$12</f>
        <v>ÉDUCATION PHYSIQUE (Collectif - 3p.)</v>
      </c>
      <c r="C135" s="268"/>
      <c r="D135" s="268"/>
      <c r="E135" s="269"/>
      <c r="F135" s="193" t="str">
        <f ca="1">INDIRECT("F7!AY" &amp; A114+6)</f>
        <v/>
      </c>
    </row>
    <row r="136" spans="2:6" s="82" customFormat="1">
      <c r="B136" s="267" t="str">
        <f>MATIÈRES!$I$13</f>
        <v>ÉDUCATION ARTISTIQUE (Mme TASKIN - 2p.)</v>
      </c>
      <c r="C136" s="268"/>
      <c r="D136" s="268"/>
      <c r="E136" s="269"/>
      <c r="F136" s="193" t="str">
        <f ca="1">INDIRECT("F8!AY" &amp; A114+6)</f>
        <v/>
      </c>
    </row>
    <row r="137" spans="2:6" s="82" customFormat="1">
      <c r="B137" s="267" t="str">
        <f>MATIÈRES!$I$14</f>
        <v>ÉDUCATION TECHNOLOGIQUE (Mr SMETS - 1p.)</v>
      </c>
      <c r="C137" s="268"/>
      <c r="D137" s="268"/>
      <c r="E137" s="269"/>
      <c r="F137" s="193" t="str">
        <f ca="1">INDIRECT("F9!AY" &amp; A114+6)</f>
        <v/>
      </c>
    </row>
    <row r="138" spans="2:6" s="82" customFormat="1">
      <c r="B138" s="267" t="str">
        <f>MATIÈRES!$I$15</f>
        <v>ACTIVITÉDE SOUTIEN (Mme LIENART - 4p.)</v>
      </c>
      <c r="C138" s="268"/>
      <c r="D138" s="268"/>
      <c r="E138" s="269"/>
      <c r="F138" s="193" t="str">
        <f ca="1">INDIRECT("F10!AY" &amp; A114+6)</f>
        <v/>
      </c>
    </row>
    <row r="139" spans="2:6" s="82" customFormat="1">
      <c r="B139" s="267">
        <f>MATIÈRES!$I$16</f>
        <v>0</v>
      </c>
      <c r="C139" s="268"/>
      <c r="D139" s="268"/>
      <c r="E139" s="269"/>
      <c r="F139" s="193" t="str">
        <f ca="1">INDIRECT("F11!AY" &amp; A114+6)</f>
        <v/>
      </c>
    </row>
    <row r="140" spans="2:6" s="82" customFormat="1">
      <c r="B140" s="267">
        <f>MATIÈRES!$I$17</f>
        <v>0</v>
      </c>
      <c r="C140" s="268"/>
      <c r="D140" s="268"/>
      <c r="E140" s="269"/>
      <c r="F140" s="193" t="str">
        <f ca="1">INDIRECT("F12!AY" &amp; A114+6)</f>
        <v/>
      </c>
    </row>
    <row r="141" spans="2:6" s="82" customFormat="1">
      <c r="B141" s="267">
        <f>MATIÈRES!$I$18</f>
        <v>0</v>
      </c>
      <c r="C141" s="268"/>
      <c r="D141" s="268"/>
      <c r="E141" s="269"/>
      <c r="F141" s="193" t="str">
        <f ca="1">INDIRECT("F13!AY" &amp; A114+6)</f>
        <v/>
      </c>
    </row>
    <row r="142" spans="2:6" s="82" customFormat="1">
      <c r="B142" s="267">
        <f>MATIÈRES!$I$19</f>
        <v>0</v>
      </c>
      <c r="C142" s="268"/>
      <c r="D142" s="268"/>
      <c r="E142" s="269"/>
      <c r="F142" s="193" t="str">
        <f ca="1">INDIRECT("F14!AY" &amp; A114+6)</f>
        <v/>
      </c>
    </row>
    <row r="143" spans="2:6" s="82" customFormat="1">
      <c r="B143" s="270">
        <f>MATIÈRES!$I$20</f>
        <v>0</v>
      </c>
      <c r="C143" s="270"/>
      <c r="D143" s="270"/>
      <c r="E143" s="270"/>
      <c r="F143" s="193" t="str">
        <f ca="1">INDIRECT("F15!AY" &amp; A114+6)</f>
        <v/>
      </c>
    </row>
    <row r="144" spans="2:6" s="82" customFormat="1">
      <c r="B144" s="271"/>
      <c r="C144" s="271"/>
      <c r="D144" s="271"/>
      <c r="E144" s="271"/>
      <c r="F144" s="192"/>
    </row>
    <row r="145" spans="2:6" s="82" customFormat="1">
      <c r="B145" s="272" t="s">
        <v>167</v>
      </c>
      <c r="C145" s="272"/>
      <c r="D145" s="272"/>
      <c r="E145" s="272"/>
      <c r="F145" s="193" t="e">
        <f ca="1">AVERAGEIF(F129:F143,"&lt;&gt;#DIV/0!")</f>
        <v>#DIV/0!</v>
      </c>
    </row>
    <row r="146" spans="2:6" s="82" customFormat="1">
      <c r="B146" s="273" t="str">
        <f>"Nombre de cours en difficulté (…/" &amp; COUNTA(MATIÈRES!$N$6:$N$20) &amp; ")"</f>
        <v>Nombre de cours en difficulté (…/10)</v>
      </c>
      <c r="C146" s="273"/>
      <c r="D146" s="273"/>
      <c r="E146" s="273"/>
      <c r="F146" s="191">
        <f ca="1">IF(F129&lt;50,1,0)+IF(F130&lt;50,1,0)+IF(F131&lt;50,1,0)+IF(F132&lt;50,1,0)+IF(F133&lt;50,1,0)+IF(F134&lt;50,1,0)+IF(F135&lt;50,1,0)+IF(F136&lt;50,1,0)+IF(F137&lt;50,1,0)+IF(F138&lt;50,1,0)+IF(F139&lt;50,1,0)+IF(F140&lt;50,1,0)+IF(F141&lt;50,1,0)+IF(F142&lt;50,1,0)+IF(F143&lt;50,1,0)</f>
        <v>0</v>
      </c>
    </row>
    <row r="147" spans="2:6" s="82" customFormat="1">
      <c r="B147" s="273" t="str">
        <f>"Nombre de périodes en difficulté (…/" &amp; SUM(MATIÈRES!N6:N20) &amp; " périodes)"</f>
        <v>Nombre de périodes en difficulté (…/34 périodes)</v>
      </c>
      <c r="C147" s="273"/>
      <c r="D147" s="273"/>
      <c r="E147" s="273"/>
      <c r="F147" s="191">
        <f ca="1">IF(F129&lt;50,MATIÈRES!N$6,0)+IF(F130&lt;50,MATIÈRES!N$7,0)+IF(F131&lt;50,MATIÈRES!N$8,0)+IF(F132&lt;50,MATIÈRES!N$7,0)+IF(F133&lt;50,MATIÈRES!N$8,0)+IF(F134&lt;50,MATIÈRES!N$7,0)+IF(F135&lt;50,MATIÈRES!N$8,0)+IF(F136&lt;50,MATIÈRES!N$7,0)+IF(F137&lt;50,MATIÈRES!N$8,0)+IF(F138&lt;50,MATIÈRES!N$7,0)+IF(F139&lt;50,MATIÈRES!N$8,0)+IF(F140&lt;50,MATIÈRES!N$7,0)+IF(F141&lt;50,MATIÈRES!N$8,0)+IF(F142&lt;50,MATIÈRES!N$7,0)+IF(F143&lt;50,MATIÈRES!N$8,0)</f>
        <v>0</v>
      </c>
    </row>
    <row r="148" spans="2:6" s="82" customFormat="1"/>
    <row r="149" spans="2:6" s="82" customFormat="1"/>
    <row r="150" spans="2:6" s="82" customFormat="1"/>
    <row r="151" spans="2:6" s="82" customFormat="1">
      <c r="F151" s="82" t="s">
        <v>169</v>
      </c>
    </row>
    <row r="152" spans="2:6" s="82" customFormat="1"/>
    <row r="153" spans="2:6" s="82" customFormat="1"/>
    <row r="154" spans="2:6" s="82" customFormat="1"/>
    <row r="155" spans="2:6" s="82" customFormat="1"/>
    <row r="156" spans="2:6" s="82" customFormat="1"/>
    <row r="157" spans="2:6" s="82" customFormat="1"/>
    <row r="158" spans="2:6" s="82" customFormat="1"/>
    <row r="159" spans="2:6" s="82" customFormat="1"/>
    <row r="160" spans="2:6" s="82" customFormat="1"/>
    <row r="161" spans="2:6" s="82" customFormat="1"/>
    <row r="162" spans="2:6" s="82" customFormat="1"/>
    <row r="163" spans="2:6" s="82" customFormat="1"/>
    <row r="164" spans="2:6">
      <c r="B164" s="82"/>
      <c r="C164" s="82"/>
      <c r="D164" s="82"/>
      <c r="E164" s="82"/>
      <c r="F164" s="82"/>
    </row>
    <row r="165" spans="2:6">
      <c r="B165" s="82"/>
      <c r="C165" s="82"/>
      <c r="D165" s="82"/>
      <c r="E165" s="82"/>
      <c r="F165" s="82"/>
    </row>
    <row r="166" spans="2:6">
      <c r="B166" s="82"/>
      <c r="C166" s="82"/>
      <c r="D166" s="82"/>
      <c r="E166" s="82"/>
      <c r="F166" s="82"/>
    </row>
    <row r="167" spans="2:6">
      <c r="B167" s="82"/>
      <c r="C167" s="82"/>
      <c r="D167" s="82"/>
      <c r="E167" s="82"/>
      <c r="F167" s="82"/>
    </row>
    <row r="168" spans="2:6">
      <c r="B168" s="84" t="s">
        <v>42</v>
      </c>
      <c r="C168" s="82"/>
      <c r="D168" s="82"/>
      <c r="E168" s="82"/>
      <c r="F168" s="82"/>
    </row>
    <row r="169" spans="2:6">
      <c r="B169" s="82"/>
      <c r="C169" s="82"/>
      <c r="D169" s="82"/>
      <c r="E169" s="82"/>
      <c r="F169" s="82"/>
    </row>
    <row r="170" spans="2:6">
      <c r="B170" s="274" t="str">
        <f ca="1">(INDIRECT("Élèves!C" &amp;A114+3) &amp; " " &amp; INDIRECT("Élèves!D" &amp; A114+3) &amp; " :")</f>
        <v>DUPOND Henri :</v>
      </c>
      <c r="C170" s="275"/>
      <c r="D170" s="275"/>
      <c r="E170" s="275"/>
      <c r="F170" s="276"/>
    </row>
    <row r="171" spans="2:6">
      <c r="B171" s="243"/>
      <c r="C171" s="244"/>
      <c r="D171" s="244"/>
      <c r="E171" s="244"/>
      <c r="F171" s="245"/>
    </row>
    <row r="172" spans="2:6">
      <c r="B172" s="243"/>
      <c r="C172" s="244"/>
      <c r="D172" s="244"/>
      <c r="E172" s="244"/>
      <c r="F172" s="245"/>
    </row>
    <row r="173" spans="2:6">
      <c r="B173" s="243"/>
      <c r="C173" s="244"/>
      <c r="D173" s="244"/>
      <c r="E173" s="244"/>
      <c r="F173" s="245"/>
    </row>
    <row r="174" spans="2:6">
      <c r="B174" s="243"/>
      <c r="C174" s="244"/>
      <c r="D174" s="244"/>
      <c r="E174" s="244"/>
      <c r="F174" s="245"/>
    </row>
    <row r="175" spans="2:6">
      <c r="B175" s="243"/>
      <c r="C175" s="244"/>
      <c r="D175" s="244"/>
      <c r="E175" s="244"/>
      <c r="F175" s="245"/>
    </row>
    <row r="176" spans="2:6">
      <c r="B176" s="246"/>
      <c r="C176" s="247"/>
      <c r="D176" s="247"/>
      <c r="E176" s="247"/>
      <c r="F176" s="248"/>
    </row>
    <row r="177" spans="2:6">
      <c r="B177" s="195"/>
      <c r="C177" s="195"/>
      <c r="D177" s="195"/>
      <c r="E177" s="195"/>
      <c r="F177" s="195"/>
    </row>
    <row r="178" spans="2:6">
      <c r="B178" s="195"/>
      <c r="C178" s="195"/>
      <c r="D178" s="195"/>
      <c r="E178" s="195"/>
      <c r="F178" s="195"/>
    </row>
    <row r="179" spans="2:6">
      <c r="B179" s="195"/>
      <c r="C179" s="195"/>
      <c r="D179" s="195"/>
      <c r="E179" s="195"/>
      <c r="F179" s="195"/>
    </row>
    <row r="180" spans="2:6">
      <c r="B180" s="84" t="s">
        <v>69</v>
      </c>
      <c r="C180" s="82"/>
      <c r="D180" s="82"/>
      <c r="E180" s="82"/>
      <c r="F180" s="82"/>
    </row>
    <row r="181" spans="2:6">
      <c r="C181" s="82"/>
      <c r="D181" s="82"/>
      <c r="E181" s="82"/>
      <c r="F181" s="82"/>
    </row>
    <row r="182" spans="2:6">
      <c r="B182" s="89"/>
      <c r="C182" s="89"/>
      <c r="D182" s="89"/>
      <c r="E182" s="89" t="s">
        <v>70</v>
      </c>
      <c r="F182" s="90">
        <f ca="1">SUM(INDIRECT("EDUC!E" &amp;A114+4))</f>
        <v>0</v>
      </c>
    </row>
    <row r="183" spans="2:6">
      <c r="C183" s="82"/>
      <c r="D183" s="82"/>
      <c r="E183" s="82"/>
      <c r="F183" s="82"/>
    </row>
    <row r="184" spans="2:6">
      <c r="B184" s="249"/>
      <c r="C184" s="250"/>
      <c r="D184" s="250"/>
      <c r="E184" s="250"/>
      <c r="F184" s="251"/>
    </row>
    <row r="185" spans="2:6">
      <c r="B185" s="252"/>
      <c r="C185" s="253"/>
      <c r="D185" s="253"/>
      <c r="E185" s="253"/>
      <c r="F185" s="254"/>
    </row>
    <row r="186" spans="2:6">
      <c r="B186" s="252"/>
      <c r="C186" s="253"/>
      <c r="D186" s="253"/>
      <c r="E186" s="253"/>
      <c r="F186" s="254"/>
    </row>
    <row r="187" spans="2:6">
      <c r="B187" s="252"/>
      <c r="C187" s="253"/>
      <c r="D187" s="253"/>
      <c r="E187" s="253"/>
      <c r="F187" s="254"/>
    </row>
    <row r="188" spans="2:6">
      <c r="B188" s="252"/>
      <c r="C188" s="253"/>
      <c r="D188" s="253"/>
      <c r="E188" s="253"/>
      <c r="F188" s="254"/>
    </row>
    <row r="189" spans="2:6">
      <c r="B189" s="252"/>
      <c r="C189" s="253"/>
      <c r="D189" s="253"/>
      <c r="E189" s="253"/>
      <c r="F189" s="254"/>
    </row>
    <row r="190" spans="2:6">
      <c r="B190" s="252"/>
      <c r="C190" s="253"/>
      <c r="D190" s="253"/>
      <c r="E190" s="253"/>
      <c r="F190" s="254"/>
    </row>
    <row r="191" spans="2:6">
      <c r="B191" s="252"/>
      <c r="C191" s="253"/>
      <c r="D191" s="253"/>
      <c r="E191" s="253"/>
      <c r="F191" s="254"/>
    </row>
    <row r="192" spans="2:6">
      <c r="B192" s="255"/>
      <c r="C192" s="256"/>
      <c r="D192" s="256"/>
      <c r="E192" s="256"/>
      <c r="F192" s="257"/>
    </row>
    <row r="193" spans="2:6">
      <c r="B193" s="82"/>
      <c r="C193" s="82"/>
      <c r="D193" s="82"/>
      <c r="E193" s="82"/>
      <c r="F193" s="82"/>
    </row>
    <row r="194" spans="2:6">
      <c r="B194" s="91" t="s">
        <v>71</v>
      </c>
      <c r="C194" s="82"/>
      <c r="D194" s="82"/>
      <c r="E194" s="82"/>
      <c r="F194" s="82"/>
    </row>
    <row r="195" spans="2:6">
      <c r="B195" s="82"/>
      <c r="C195" s="82"/>
      <c r="D195" s="82"/>
      <c r="E195" s="82"/>
      <c r="F195" s="82"/>
    </row>
    <row r="196" spans="2:6">
      <c r="B196" s="82"/>
      <c r="C196" s="82"/>
      <c r="D196" s="82"/>
      <c r="E196" s="82"/>
      <c r="F196" s="82"/>
    </row>
    <row r="197" spans="2:6">
      <c r="B197" s="82"/>
      <c r="C197" s="82"/>
      <c r="D197" s="82"/>
      <c r="E197" s="82"/>
      <c r="F197" s="82"/>
    </row>
    <row r="198" spans="2:6">
      <c r="B198" s="82"/>
      <c r="C198" s="82"/>
      <c r="D198" s="82"/>
      <c r="E198" s="82"/>
      <c r="F198" s="82"/>
    </row>
    <row r="199" spans="2:6">
      <c r="B199" s="82"/>
      <c r="C199" s="82"/>
      <c r="D199" s="82"/>
      <c r="E199" s="82"/>
      <c r="F199" s="82"/>
    </row>
    <row r="200" spans="2:6">
      <c r="B200" s="84" t="s">
        <v>72</v>
      </c>
      <c r="C200" s="82"/>
      <c r="D200" s="82"/>
      <c r="E200" s="82"/>
      <c r="F200" s="82"/>
    </row>
    <row r="201" spans="2:6">
      <c r="B201" s="82"/>
      <c r="C201" s="82"/>
      <c r="D201" s="82"/>
      <c r="E201" s="82"/>
      <c r="F201" s="82"/>
    </row>
    <row r="202" spans="2:6">
      <c r="B202" s="258"/>
      <c r="C202" s="259"/>
      <c r="D202" s="259"/>
      <c r="E202" s="259"/>
      <c r="F202" s="260"/>
    </row>
    <row r="203" spans="2:6">
      <c r="B203" s="261"/>
      <c r="C203" s="262"/>
      <c r="D203" s="262"/>
      <c r="E203" s="262"/>
      <c r="F203" s="263"/>
    </row>
    <row r="204" spans="2:6">
      <c r="B204" s="261"/>
      <c r="C204" s="262"/>
      <c r="D204" s="262"/>
      <c r="E204" s="262"/>
      <c r="F204" s="263"/>
    </row>
    <row r="205" spans="2:6">
      <c r="B205" s="261"/>
      <c r="C205" s="262"/>
      <c r="D205" s="262"/>
      <c r="E205" s="262"/>
      <c r="F205" s="263"/>
    </row>
    <row r="206" spans="2:6">
      <c r="B206" s="261"/>
      <c r="C206" s="262"/>
      <c r="D206" s="262"/>
      <c r="E206" s="262"/>
      <c r="F206" s="263"/>
    </row>
    <row r="207" spans="2:6">
      <c r="B207" s="261"/>
      <c r="C207" s="262"/>
      <c r="D207" s="262"/>
      <c r="E207" s="262"/>
      <c r="F207" s="263"/>
    </row>
    <row r="208" spans="2:6">
      <c r="B208" s="261"/>
      <c r="C208" s="262"/>
      <c r="D208" s="262"/>
      <c r="E208" s="262"/>
      <c r="F208" s="263"/>
    </row>
    <row r="209" spans="1:6">
      <c r="B209" s="264"/>
      <c r="C209" s="265"/>
      <c r="D209" s="265"/>
      <c r="E209" s="265"/>
      <c r="F209" s="266"/>
    </row>
    <row r="210" spans="1:6">
      <c r="B210" s="82"/>
      <c r="C210" s="82"/>
      <c r="D210" s="82"/>
      <c r="E210" s="82"/>
      <c r="F210" s="82"/>
    </row>
    <row r="211" spans="1:6">
      <c r="B211" s="82"/>
      <c r="C211" s="82"/>
      <c r="D211" s="82"/>
      <c r="E211" s="82"/>
      <c r="F211" s="82" t="s">
        <v>168</v>
      </c>
    </row>
    <row r="212" spans="1:6">
      <c r="B212" s="82"/>
      <c r="C212" s="82"/>
      <c r="D212" s="82"/>
      <c r="E212" s="82"/>
      <c r="F212" s="82"/>
    </row>
    <row r="213" spans="1:6">
      <c r="B213" s="82"/>
      <c r="C213" s="82"/>
      <c r="D213" s="82"/>
      <c r="E213" s="82"/>
      <c r="F213" s="82"/>
    </row>
    <row r="214" spans="1:6">
      <c r="B214" s="82"/>
      <c r="C214" s="82"/>
      <c r="D214" s="82"/>
      <c r="E214" s="82"/>
      <c r="F214" s="82"/>
    </row>
    <row r="215" spans="1:6">
      <c r="B215" s="82"/>
      <c r="C215" s="82"/>
      <c r="D215" s="82"/>
      <c r="E215" s="82"/>
      <c r="F215" s="82"/>
    </row>
    <row r="216" spans="1:6">
      <c r="B216" s="82"/>
      <c r="C216" s="82"/>
      <c r="D216" s="82"/>
      <c r="E216" s="82"/>
      <c r="F216" s="82"/>
    </row>
    <row r="217" spans="1:6" ht="27.75" customHeight="1">
      <c r="A217" s="82">
        <v>3</v>
      </c>
      <c r="B217" s="82"/>
      <c r="C217" s="82"/>
      <c r="D217" s="82"/>
      <c r="E217" s="82"/>
      <c r="F217" s="82"/>
    </row>
    <row r="218" spans="1:6" ht="15" customHeight="1">
      <c r="B218" s="278"/>
      <c r="C218" s="278"/>
      <c r="D218" s="278"/>
      <c r="E218" s="278"/>
      <c r="F218" s="278"/>
    </row>
    <row r="219" spans="1:6">
      <c r="B219" s="188" t="str">
        <f ca="1">INDIRECT("Élèves!C" &amp; A217+3)</f>
        <v>TABERNACLE</v>
      </c>
      <c r="C219" s="277" t="str">
        <f ca="1">INDIRECT("Élèves!D" &amp; A217+3)</f>
        <v>Ghislain</v>
      </c>
      <c r="D219" s="277"/>
      <c r="E219" s="277"/>
      <c r="F219" s="277"/>
    </row>
    <row r="220" spans="1:6" ht="15" customHeight="1">
      <c r="B220" s="189"/>
      <c r="C220" s="190"/>
      <c r="D220" s="190"/>
      <c r="E220" s="190"/>
      <c r="F220" s="190"/>
    </row>
    <row r="221" spans="1:6">
      <c r="B221" s="278" t="s">
        <v>158</v>
      </c>
      <c r="C221" s="278"/>
      <c r="D221" s="278"/>
      <c r="E221" s="278"/>
      <c r="F221" s="278"/>
    </row>
    <row r="222" spans="1:6">
      <c r="B222" s="278" t="s">
        <v>166</v>
      </c>
      <c r="C222" s="278"/>
      <c r="D222" s="278"/>
      <c r="E222" s="278"/>
      <c r="F222" s="278"/>
    </row>
    <row r="223" spans="1:6" s="82" customFormat="1">
      <c r="B223" s="278"/>
      <c r="C223" s="278"/>
      <c r="D223" s="278"/>
      <c r="E223" s="278"/>
      <c r="F223" s="278"/>
    </row>
    <row r="224" spans="1:6" s="82" customFormat="1"/>
    <row r="225" spans="2:6" s="82" customFormat="1"/>
    <row r="226" spans="2:6" s="82" customFormat="1"/>
    <row r="227" spans="2:6" s="82" customFormat="1">
      <c r="B227" s="279" t="str">
        <f ca="1">INDIRECT("Élèves!N" &amp; $A$11+5)</f>
        <v>1Cp</v>
      </c>
      <c r="C227" s="280"/>
      <c r="D227" s="280"/>
      <c r="E227" s="280"/>
      <c r="F227" s="281"/>
    </row>
    <row r="228" spans="2:6" s="82" customFormat="1">
      <c r="B228" s="282" t="s">
        <v>164</v>
      </c>
      <c r="C228" s="282"/>
      <c r="D228" s="282"/>
      <c r="E228" s="282"/>
      <c r="F228" s="282"/>
    </row>
    <row r="229" spans="2:6" s="82" customFormat="1">
      <c r="B229" s="183"/>
      <c r="C229" s="183"/>
      <c r="D229" s="183"/>
      <c r="E229" s="183"/>
      <c r="F229" s="183"/>
    </row>
    <row r="230" spans="2:6" s="82" customFormat="1" ht="18.75">
      <c r="B230" s="283" t="str">
        <f>"Formation commune (" &amp; SUM(MATIÈRES!N212:N226) &amp; " périodes)"</f>
        <v>Formation commune (0 périodes)</v>
      </c>
      <c r="C230" s="283"/>
      <c r="D230" s="283"/>
      <c r="E230" s="283"/>
      <c r="F230" s="194" t="s">
        <v>66</v>
      </c>
    </row>
    <row r="231" spans="2:6" s="82" customFormat="1">
      <c r="B231" s="192"/>
      <c r="C231" s="192"/>
      <c r="D231" s="192"/>
      <c r="E231" s="192"/>
      <c r="F231" s="192"/>
    </row>
    <row r="232" spans="2:6" s="82" customFormat="1">
      <c r="B232" s="270" t="str">
        <f>MATIÈRES!$I$6</f>
        <v>RELIGION (Mme Willems - 2p.)</v>
      </c>
      <c r="C232" s="270"/>
      <c r="D232" s="270"/>
      <c r="E232" s="270"/>
      <c r="F232" s="193" t="str">
        <f ca="1">INDIRECT("F1!AY" &amp; A217+6)</f>
        <v/>
      </c>
    </row>
    <row r="233" spans="2:6" s="82" customFormat="1">
      <c r="B233" s="267" t="str">
        <f>MATIÈRES!$I$7</f>
        <v>FRANÇAIS (Mr MIRGAUX - 6p.)</v>
      </c>
      <c r="C233" s="268"/>
      <c r="D233" s="268"/>
      <c r="E233" s="269"/>
      <c r="F233" s="193" t="str">
        <f ca="1">INDIRECT("F2!AY" &amp; A217+6)</f>
        <v/>
      </c>
    </row>
    <row r="234" spans="2:6" s="82" customFormat="1">
      <c r="B234" s="267" t="str">
        <f>MATIÈRES!$I$8</f>
        <v>MATH (Mme LIENART - 5p.)</v>
      </c>
      <c r="C234" s="268"/>
      <c r="D234" s="268"/>
      <c r="E234" s="269"/>
      <c r="F234" s="193" t="str">
        <f ca="1">INDIRECT("F3!AY" &amp; A217+6)</f>
        <v/>
      </c>
    </row>
    <row r="235" spans="2:6" s="82" customFormat="1">
      <c r="B235" s="267" t="str">
        <f>MATIÈRES!$I$9</f>
        <v>ÉTUDE DU MILIEU (Mr MIRGAUX - 4p.)</v>
      </c>
      <c r="C235" s="268"/>
      <c r="D235" s="268"/>
      <c r="E235" s="269"/>
      <c r="F235" s="193" t="str">
        <f ca="1">INDIRECT("F4!AY" &amp; A217+6)</f>
        <v/>
      </c>
    </row>
    <row r="236" spans="2:6" s="82" customFormat="1">
      <c r="B236" s="270" t="str">
        <f>MATIÈRES!$I$10</f>
        <v>ANGLAIS (Mme MICHAUX - 4p.)</v>
      </c>
      <c r="C236" s="270"/>
      <c r="D236" s="270"/>
      <c r="E236" s="270"/>
      <c r="F236" s="193" t="str">
        <f ca="1">INDIRECT("F5!AY" &amp; A217+6)</f>
        <v/>
      </c>
    </row>
    <row r="237" spans="2:6" s="82" customFormat="1">
      <c r="B237" s="270" t="str">
        <f>MATIÈRES!$I$11</f>
        <v>SCIENCES (Mr SMETS - 3p.)</v>
      </c>
      <c r="C237" s="270"/>
      <c r="D237" s="270"/>
      <c r="E237" s="270"/>
      <c r="F237" s="193" t="str">
        <f ca="1">INDIRECT("F6!AY" &amp; A217+6)</f>
        <v/>
      </c>
    </row>
    <row r="238" spans="2:6" s="82" customFormat="1">
      <c r="B238" s="267" t="str">
        <f>MATIÈRES!$I$12</f>
        <v>ÉDUCATION PHYSIQUE (Collectif - 3p.)</v>
      </c>
      <c r="C238" s="268"/>
      <c r="D238" s="268"/>
      <c r="E238" s="269"/>
      <c r="F238" s="193" t="str">
        <f ca="1">INDIRECT("F7!AY" &amp; A217+6)</f>
        <v/>
      </c>
    </row>
    <row r="239" spans="2:6" s="82" customFormat="1">
      <c r="B239" s="267" t="str">
        <f>MATIÈRES!$I$13</f>
        <v>ÉDUCATION ARTISTIQUE (Mme TASKIN - 2p.)</v>
      </c>
      <c r="C239" s="268"/>
      <c r="D239" s="268"/>
      <c r="E239" s="269"/>
      <c r="F239" s="193" t="str">
        <f ca="1">INDIRECT("F8!AY" &amp; A217+6)</f>
        <v/>
      </c>
    </row>
    <row r="240" spans="2:6" s="82" customFormat="1">
      <c r="B240" s="267" t="str">
        <f>MATIÈRES!$I$14</f>
        <v>ÉDUCATION TECHNOLOGIQUE (Mr SMETS - 1p.)</v>
      </c>
      <c r="C240" s="268"/>
      <c r="D240" s="268"/>
      <c r="E240" s="269"/>
      <c r="F240" s="193" t="str">
        <f ca="1">INDIRECT("F9!AY" &amp; A217+6)</f>
        <v/>
      </c>
    </row>
    <row r="241" spans="2:6" s="82" customFormat="1">
      <c r="B241" s="267" t="str">
        <f>MATIÈRES!$I$15</f>
        <v>ACTIVITÉDE SOUTIEN (Mme LIENART - 4p.)</v>
      </c>
      <c r="C241" s="268"/>
      <c r="D241" s="268"/>
      <c r="E241" s="269"/>
      <c r="F241" s="193" t="str">
        <f ca="1">INDIRECT("F10!AY" &amp; A217+6)</f>
        <v/>
      </c>
    </row>
    <row r="242" spans="2:6" s="82" customFormat="1">
      <c r="B242" s="267">
        <f>MATIÈRES!$I$16</f>
        <v>0</v>
      </c>
      <c r="C242" s="268"/>
      <c r="D242" s="268"/>
      <c r="E242" s="269"/>
      <c r="F242" s="193" t="str">
        <f ca="1">INDIRECT("F11!AY" &amp; A217+6)</f>
        <v/>
      </c>
    </row>
    <row r="243" spans="2:6" s="82" customFormat="1">
      <c r="B243" s="267">
        <f>MATIÈRES!$I$17</f>
        <v>0</v>
      </c>
      <c r="C243" s="268"/>
      <c r="D243" s="268"/>
      <c r="E243" s="269"/>
      <c r="F243" s="193" t="str">
        <f ca="1">INDIRECT("F12!AY" &amp; A217+6)</f>
        <v/>
      </c>
    </row>
    <row r="244" spans="2:6" s="82" customFormat="1">
      <c r="B244" s="267">
        <f>MATIÈRES!$I$18</f>
        <v>0</v>
      </c>
      <c r="C244" s="268"/>
      <c r="D244" s="268"/>
      <c r="E244" s="269"/>
      <c r="F244" s="193" t="str">
        <f ca="1">INDIRECT("F13!AY" &amp; A217+6)</f>
        <v/>
      </c>
    </row>
    <row r="245" spans="2:6" s="82" customFormat="1">
      <c r="B245" s="267">
        <f>MATIÈRES!$I$19</f>
        <v>0</v>
      </c>
      <c r="C245" s="268"/>
      <c r="D245" s="268"/>
      <c r="E245" s="269"/>
      <c r="F245" s="193" t="str">
        <f ca="1">INDIRECT("F14!AY" &amp; A217+6)</f>
        <v/>
      </c>
    </row>
    <row r="246" spans="2:6" s="82" customFormat="1">
      <c r="B246" s="270">
        <f>MATIÈRES!$I$20</f>
        <v>0</v>
      </c>
      <c r="C246" s="270"/>
      <c r="D246" s="270"/>
      <c r="E246" s="270"/>
      <c r="F246" s="193" t="str">
        <f ca="1">INDIRECT("F15!AY" &amp; A217+6)</f>
        <v/>
      </c>
    </row>
    <row r="247" spans="2:6" s="82" customFormat="1">
      <c r="B247" s="271"/>
      <c r="C247" s="271"/>
      <c r="D247" s="271"/>
      <c r="E247" s="271"/>
      <c r="F247" s="192"/>
    </row>
    <row r="248" spans="2:6" s="82" customFormat="1">
      <c r="B248" s="272" t="s">
        <v>167</v>
      </c>
      <c r="C248" s="272"/>
      <c r="D248" s="272"/>
      <c r="E248" s="272"/>
      <c r="F248" s="193" t="e">
        <f ca="1">AVERAGEIF(F232:F246,"&lt;&gt;#DIV/0!")</f>
        <v>#DIV/0!</v>
      </c>
    </row>
    <row r="249" spans="2:6" s="82" customFormat="1">
      <c r="B249" s="273" t="str">
        <f>"Nombre de cours en difficulté (…/" &amp; COUNTA(MATIÈRES!$N$6:$N$20) &amp; ")"</f>
        <v>Nombre de cours en difficulté (…/10)</v>
      </c>
      <c r="C249" s="273"/>
      <c r="D249" s="273"/>
      <c r="E249" s="273"/>
      <c r="F249" s="191">
        <f ca="1">IF(F232&lt;50,1,0)+IF(F233&lt;50,1,0)+IF(F234&lt;50,1,0)+IF(F235&lt;50,1,0)+IF(F236&lt;50,1,0)+IF(F237&lt;50,1,0)+IF(F238&lt;50,1,0)+IF(F239&lt;50,1,0)+IF(F240&lt;50,1,0)+IF(F241&lt;50,1,0)+IF(F242&lt;50,1,0)+IF(F243&lt;50,1,0)+IF(F244&lt;50,1,0)+IF(F245&lt;50,1,0)+IF(F246&lt;50,1,0)</f>
        <v>0</v>
      </c>
    </row>
    <row r="250" spans="2:6" s="82" customFormat="1">
      <c r="B250" s="273" t="str">
        <f>"Nombre de périodes en difficulté (…/" &amp; SUM(MATIÈRES!N6:N20) &amp; " périodes)"</f>
        <v>Nombre de périodes en difficulté (…/34 périodes)</v>
      </c>
      <c r="C250" s="273"/>
      <c r="D250" s="273"/>
      <c r="E250" s="273"/>
      <c r="F250" s="191">
        <f ca="1">IF(F232&lt;50,MATIÈRES!N$6,0)+IF(F233&lt;50,MATIÈRES!N$7,0)+IF(F234&lt;50,MATIÈRES!N$8,0)+IF(F235&lt;50,MATIÈRES!N$7,0)+IF(F236&lt;50,MATIÈRES!N$8,0)+IF(F237&lt;50,MATIÈRES!N$7,0)+IF(F238&lt;50,MATIÈRES!N$8,0)+IF(F239&lt;50,MATIÈRES!N$7,0)+IF(F240&lt;50,MATIÈRES!N$8,0)+IF(F241&lt;50,MATIÈRES!N$7,0)+IF(F242&lt;50,MATIÈRES!N$8,0)+IF(F243&lt;50,MATIÈRES!N$7,0)+IF(F244&lt;50,MATIÈRES!N$8,0)+IF(F245&lt;50,MATIÈRES!N$7,0)+IF(F246&lt;50,MATIÈRES!N$8,0)</f>
        <v>0</v>
      </c>
    </row>
    <row r="251" spans="2:6" s="82" customFormat="1"/>
    <row r="252" spans="2:6" s="82" customFormat="1"/>
    <row r="253" spans="2:6" s="82" customFormat="1"/>
    <row r="254" spans="2:6" s="82" customFormat="1">
      <c r="F254" s="82" t="s">
        <v>169</v>
      </c>
    </row>
    <row r="255" spans="2:6" s="82" customFormat="1"/>
    <row r="256" spans="2:6" s="82" customFormat="1"/>
    <row r="257" spans="2:6" s="82" customFormat="1"/>
    <row r="258" spans="2:6" s="82" customFormat="1"/>
    <row r="259" spans="2:6" s="82" customFormat="1"/>
    <row r="260" spans="2:6" s="82" customFormat="1"/>
    <row r="261" spans="2:6" s="82" customFormat="1"/>
    <row r="262" spans="2:6" s="82" customFormat="1"/>
    <row r="263" spans="2:6" s="82" customFormat="1"/>
    <row r="264" spans="2:6" s="82" customFormat="1"/>
    <row r="265" spans="2:6" s="82" customFormat="1"/>
    <row r="266" spans="2:6" s="82" customFormat="1"/>
    <row r="267" spans="2:6">
      <c r="B267" s="82"/>
      <c r="C267" s="82"/>
      <c r="D267" s="82"/>
      <c r="E267" s="82"/>
      <c r="F267" s="82"/>
    </row>
    <row r="268" spans="2:6">
      <c r="B268" s="82"/>
      <c r="C268" s="82"/>
      <c r="D268" s="82"/>
      <c r="E268" s="82"/>
      <c r="F268" s="82"/>
    </row>
    <row r="269" spans="2:6">
      <c r="B269" s="82"/>
      <c r="C269" s="82"/>
      <c r="D269" s="82"/>
      <c r="E269" s="82"/>
      <c r="F269" s="82"/>
    </row>
    <row r="270" spans="2:6">
      <c r="B270" s="82"/>
      <c r="C270" s="82"/>
      <c r="D270" s="82"/>
      <c r="E270" s="82"/>
      <c r="F270" s="82"/>
    </row>
    <row r="271" spans="2:6">
      <c r="B271" s="84" t="s">
        <v>42</v>
      </c>
      <c r="C271" s="82"/>
      <c r="D271" s="82"/>
      <c r="E271" s="82"/>
      <c r="F271" s="82"/>
    </row>
    <row r="272" spans="2:6">
      <c r="B272" s="82"/>
      <c r="C272" s="82"/>
      <c r="D272" s="82"/>
      <c r="E272" s="82"/>
      <c r="F272" s="82"/>
    </row>
    <row r="273" spans="2:6">
      <c r="B273" s="274" t="str">
        <f ca="1">(INDIRECT("Élèves!C" &amp;A217+3) &amp; " " &amp; INDIRECT("Élèves!D" &amp; A217+3) &amp; " :")</f>
        <v>TABERNACLE Ghislain :</v>
      </c>
      <c r="C273" s="275"/>
      <c r="D273" s="275"/>
      <c r="E273" s="275"/>
      <c r="F273" s="276"/>
    </row>
    <row r="274" spans="2:6">
      <c r="B274" s="243"/>
      <c r="C274" s="244"/>
      <c r="D274" s="244"/>
      <c r="E274" s="244"/>
      <c r="F274" s="245"/>
    </row>
    <row r="275" spans="2:6">
      <c r="B275" s="243"/>
      <c r="C275" s="244"/>
      <c r="D275" s="244"/>
      <c r="E275" s="244"/>
      <c r="F275" s="245"/>
    </row>
    <row r="276" spans="2:6">
      <c r="B276" s="243"/>
      <c r="C276" s="244"/>
      <c r="D276" s="244"/>
      <c r="E276" s="244"/>
      <c r="F276" s="245"/>
    </row>
    <row r="277" spans="2:6">
      <c r="B277" s="243"/>
      <c r="C277" s="244"/>
      <c r="D277" s="244"/>
      <c r="E277" s="244"/>
      <c r="F277" s="245"/>
    </row>
    <row r="278" spans="2:6">
      <c r="B278" s="243"/>
      <c r="C278" s="244"/>
      <c r="D278" s="244"/>
      <c r="E278" s="244"/>
      <c r="F278" s="245"/>
    </row>
    <row r="279" spans="2:6">
      <c r="B279" s="246"/>
      <c r="C279" s="247"/>
      <c r="D279" s="247"/>
      <c r="E279" s="247"/>
      <c r="F279" s="248"/>
    </row>
    <row r="280" spans="2:6">
      <c r="B280" s="195"/>
      <c r="C280" s="195"/>
      <c r="D280" s="195"/>
      <c r="E280" s="195"/>
      <c r="F280" s="195"/>
    </row>
    <row r="281" spans="2:6">
      <c r="B281" s="195"/>
      <c r="C281" s="195"/>
      <c r="D281" s="195"/>
      <c r="E281" s="195"/>
      <c r="F281" s="195"/>
    </row>
    <row r="282" spans="2:6">
      <c r="B282" s="195"/>
      <c r="C282" s="195"/>
      <c r="D282" s="195"/>
      <c r="E282" s="195"/>
      <c r="F282" s="195"/>
    </row>
    <row r="283" spans="2:6">
      <c r="B283" s="84" t="s">
        <v>69</v>
      </c>
      <c r="C283" s="82"/>
      <c r="D283" s="82"/>
      <c r="E283" s="82"/>
      <c r="F283" s="82"/>
    </row>
    <row r="284" spans="2:6">
      <c r="C284" s="82"/>
      <c r="D284" s="82"/>
      <c r="E284" s="82"/>
      <c r="F284" s="82"/>
    </row>
    <row r="285" spans="2:6">
      <c r="B285" s="89"/>
      <c r="C285" s="89"/>
      <c r="D285" s="89"/>
      <c r="E285" s="89" t="s">
        <v>70</v>
      </c>
      <c r="F285" s="90">
        <f ca="1">SUM(INDIRECT("EDUC!E" &amp;A217+4))</f>
        <v>1</v>
      </c>
    </row>
    <row r="286" spans="2:6">
      <c r="C286" s="82"/>
      <c r="D286" s="82"/>
      <c r="E286" s="82"/>
      <c r="F286" s="82"/>
    </row>
    <row r="287" spans="2:6">
      <c r="B287" s="249"/>
      <c r="C287" s="250"/>
      <c r="D287" s="250"/>
      <c r="E287" s="250"/>
      <c r="F287" s="251"/>
    </row>
    <row r="288" spans="2:6">
      <c r="B288" s="252"/>
      <c r="C288" s="253"/>
      <c r="D288" s="253"/>
      <c r="E288" s="253"/>
      <c r="F288" s="254"/>
    </row>
    <row r="289" spans="2:6">
      <c r="B289" s="252"/>
      <c r="C289" s="253"/>
      <c r="D289" s="253"/>
      <c r="E289" s="253"/>
      <c r="F289" s="254"/>
    </row>
    <row r="290" spans="2:6">
      <c r="B290" s="252"/>
      <c r="C290" s="253"/>
      <c r="D290" s="253"/>
      <c r="E290" s="253"/>
      <c r="F290" s="254"/>
    </row>
    <row r="291" spans="2:6">
      <c r="B291" s="252"/>
      <c r="C291" s="253"/>
      <c r="D291" s="253"/>
      <c r="E291" s="253"/>
      <c r="F291" s="254"/>
    </row>
    <row r="292" spans="2:6">
      <c r="B292" s="252"/>
      <c r="C292" s="253"/>
      <c r="D292" s="253"/>
      <c r="E292" s="253"/>
      <c r="F292" s="254"/>
    </row>
    <row r="293" spans="2:6">
      <c r="B293" s="252"/>
      <c r="C293" s="253"/>
      <c r="D293" s="253"/>
      <c r="E293" s="253"/>
      <c r="F293" s="254"/>
    </row>
    <row r="294" spans="2:6">
      <c r="B294" s="252"/>
      <c r="C294" s="253"/>
      <c r="D294" s="253"/>
      <c r="E294" s="253"/>
      <c r="F294" s="254"/>
    </row>
    <row r="295" spans="2:6">
      <c r="B295" s="255"/>
      <c r="C295" s="256"/>
      <c r="D295" s="256"/>
      <c r="E295" s="256"/>
      <c r="F295" s="257"/>
    </row>
    <row r="296" spans="2:6">
      <c r="B296" s="82"/>
      <c r="C296" s="82"/>
      <c r="D296" s="82"/>
      <c r="E296" s="82"/>
      <c r="F296" s="82"/>
    </row>
    <row r="297" spans="2:6">
      <c r="B297" s="91" t="s">
        <v>71</v>
      </c>
      <c r="C297" s="82"/>
      <c r="D297" s="82"/>
      <c r="E297" s="82"/>
      <c r="F297" s="82"/>
    </row>
    <row r="298" spans="2:6">
      <c r="B298" s="82"/>
      <c r="C298" s="82"/>
      <c r="D298" s="82"/>
      <c r="E298" s="82"/>
      <c r="F298" s="82"/>
    </row>
    <row r="299" spans="2:6">
      <c r="B299" s="82"/>
      <c r="C299" s="82"/>
      <c r="D299" s="82"/>
      <c r="E299" s="82"/>
      <c r="F299" s="82"/>
    </row>
    <row r="300" spans="2:6">
      <c r="B300" s="82"/>
      <c r="C300" s="82"/>
      <c r="D300" s="82"/>
      <c r="E300" s="82"/>
      <c r="F300" s="82"/>
    </row>
    <row r="301" spans="2:6">
      <c r="B301" s="82"/>
      <c r="C301" s="82"/>
      <c r="D301" s="82"/>
      <c r="E301" s="82"/>
      <c r="F301" s="82"/>
    </row>
    <row r="302" spans="2:6">
      <c r="B302" s="82"/>
      <c r="C302" s="82"/>
      <c r="D302" s="82"/>
      <c r="E302" s="82"/>
      <c r="F302" s="82"/>
    </row>
    <row r="303" spans="2:6">
      <c r="B303" s="84" t="s">
        <v>72</v>
      </c>
      <c r="C303" s="82"/>
      <c r="D303" s="82"/>
      <c r="E303" s="82"/>
      <c r="F303" s="82"/>
    </row>
    <row r="304" spans="2:6">
      <c r="B304" s="82"/>
      <c r="C304" s="82"/>
      <c r="D304" s="82"/>
      <c r="E304" s="82"/>
      <c r="F304" s="82"/>
    </row>
    <row r="305" spans="1:6">
      <c r="B305" s="258"/>
      <c r="C305" s="259"/>
      <c r="D305" s="259"/>
      <c r="E305" s="259"/>
      <c r="F305" s="260"/>
    </row>
    <row r="306" spans="1:6">
      <c r="B306" s="261"/>
      <c r="C306" s="262"/>
      <c r="D306" s="262"/>
      <c r="E306" s="262"/>
      <c r="F306" s="263"/>
    </row>
    <row r="307" spans="1:6">
      <c r="B307" s="261"/>
      <c r="C307" s="262"/>
      <c r="D307" s="262"/>
      <c r="E307" s="262"/>
      <c r="F307" s="263"/>
    </row>
    <row r="308" spans="1:6">
      <c r="B308" s="261"/>
      <c r="C308" s="262"/>
      <c r="D308" s="262"/>
      <c r="E308" s="262"/>
      <c r="F308" s="263"/>
    </row>
    <row r="309" spans="1:6">
      <c r="B309" s="261"/>
      <c r="C309" s="262"/>
      <c r="D309" s="262"/>
      <c r="E309" s="262"/>
      <c r="F309" s="263"/>
    </row>
    <row r="310" spans="1:6">
      <c r="B310" s="261"/>
      <c r="C310" s="262"/>
      <c r="D310" s="262"/>
      <c r="E310" s="262"/>
      <c r="F310" s="263"/>
    </row>
    <row r="311" spans="1:6">
      <c r="B311" s="261"/>
      <c r="C311" s="262"/>
      <c r="D311" s="262"/>
      <c r="E311" s="262"/>
      <c r="F311" s="263"/>
    </row>
    <row r="312" spans="1:6">
      <c r="B312" s="264"/>
      <c r="C312" s="265"/>
      <c r="D312" s="265"/>
      <c r="E312" s="265"/>
      <c r="F312" s="266"/>
    </row>
    <row r="313" spans="1:6">
      <c r="B313" s="82"/>
      <c r="C313" s="82"/>
      <c r="D313" s="82"/>
      <c r="E313" s="82"/>
      <c r="F313" s="82"/>
    </row>
    <row r="314" spans="1:6">
      <c r="B314" s="82"/>
      <c r="C314" s="82"/>
      <c r="D314" s="82"/>
      <c r="E314" s="82"/>
      <c r="F314" s="82" t="s">
        <v>168</v>
      </c>
    </row>
    <row r="315" spans="1:6">
      <c r="B315" s="82"/>
      <c r="C315" s="82"/>
      <c r="D315" s="82"/>
      <c r="E315" s="82"/>
      <c r="F315" s="82"/>
    </row>
    <row r="316" spans="1:6">
      <c r="B316" s="82"/>
      <c r="C316" s="82"/>
      <c r="D316" s="82"/>
      <c r="E316" s="82"/>
      <c r="F316" s="82"/>
    </row>
    <row r="317" spans="1:6">
      <c r="B317" s="82"/>
      <c r="C317" s="82"/>
      <c r="D317" s="82"/>
      <c r="E317" s="82"/>
      <c r="F317" s="82"/>
    </row>
    <row r="318" spans="1:6">
      <c r="B318" s="82"/>
      <c r="C318" s="82"/>
      <c r="D318" s="82"/>
      <c r="E318" s="82"/>
      <c r="F318" s="82"/>
    </row>
    <row r="319" spans="1:6">
      <c r="B319" s="82"/>
      <c r="C319" s="82"/>
      <c r="D319" s="82"/>
      <c r="E319" s="82"/>
      <c r="F319" s="82"/>
    </row>
    <row r="320" spans="1:6" ht="27.75" customHeight="1">
      <c r="A320" s="82">
        <v>4</v>
      </c>
      <c r="B320" s="82"/>
      <c r="C320" s="82"/>
      <c r="D320" s="82"/>
      <c r="E320" s="82"/>
      <c r="F320" s="82"/>
    </row>
    <row r="321" spans="2:6" ht="15" customHeight="1">
      <c r="B321" s="278"/>
      <c r="C321" s="278"/>
      <c r="D321" s="278"/>
      <c r="E321" s="278"/>
      <c r="F321" s="278"/>
    </row>
    <row r="322" spans="2:6">
      <c r="B322" s="188" t="str">
        <f ca="1">INDIRECT("Élèves!C" &amp; A320+3)</f>
        <v>EASY</v>
      </c>
      <c r="C322" s="277" t="str">
        <f ca="1">INDIRECT("Élèves!D" &amp; A320+3)</f>
        <v>Isabelle</v>
      </c>
      <c r="D322" s="277"/>
      <c r="E322" s="277"/>
      <c r="F322" s="277"/>
    </row>
    <row r="323" spans="2:6" ht="15" customHeight="1">
      <c r="B323" s="189"/>
      <c r="C323" s="190"/>
      <c r="D323" s="190"/>
      <c r="E323" s="190"/>
      <c r="F323" s="190"/>
    </row>
    <row r="324" spans="2:6">
      <c r="B324" s="278" t="s">
        <v>158</v>
      </c>
      <c r="C324" s="278"/>
      <c r="D324" s="278"/>
      <c r="E324" s="278"/>
      <c r="F324" s="278"/>
    </row>
    <row r="325" spans="2:6">
      <c r="B325" s="278" t="s">
        <v>166</v>
      </c>
      <c r="C325" s="278"/>
      <c r="D325" s="278"/>
      <c r="E325" s="278"/>
      <c r="F325" s="278"/>
    </row>
    <row r="326" spans="2:6" s="82" customFormat="1">
      <c r="B326" s="278"/>
      <c r="C326" s="278"/>
      <c r="D326" s="278"/>
      <c r="E326" s="278"/>
      <c r="F326" s="278"/>
    </row>
    <row r="327" spans="2:6" s="82" customFormat="1"/>
    <row r="328" spans="2:6" s="82" customFormat="1"/>
    <row r="329" spans="2:6" s="82" customFormat="1"/>
    <row r="330" spans="2:6" s="82" customFormat="1">
      <c r="B330" s="279" t="str">
        <f ca="1">INDIRECT("Élèves!N" &amp; $A$11+5)</f>
        <v>1Cp</v>
      </c>
      <c r="C330" s="280"/>
      <c r="D330" s="280"/>
      <c r="E330" s="280"/>
      <c r="F330" s="281"/>
    </row>
    <row r="331" spans="2:6" s="82" customFormat="1">
      <c r="B331" s="282" t="s">
        <v>164</v>
      </c>
      <c r="C331" s="282"/>
      <c r="D331" s="282"/>
      <c r="E331" s="282"/>
      <c r="F331" s="282"/>
    </row>
    <row r="332" spans="2:6" s="82" customFormat="1">
      <c r="B332" s="183"/>
      <c r="C332" s="183"/>
      <c r="D332" s="183"/>
      <c r="E332" s="183"/>
      <c r="F332" s="183"/>
    </row>
    <row r="333" spans="2:6" s="82" customFormat="1" ht="18.75">
      <c r="B333" s="283" t="str">
        <f>"Formation commune (" &amp; SUM(MATIÈRES!N315:N329) &amp; " périodes)"</f>
        <v>Formation commune (0 périodes)</v>
      </c>
      <c r="C333" s="283"/>
      <c r="D333" s="283"/>
      <c r="E333" s="283"/>
      <c r="F333" s="194" t="s">
        <v>66</v>
      </c>
    </row>
    <row r="334" spans="2:6" s="82" customFormat="1">
      <c r="B334" s="192"/>
      <c r="C334" s="192"/>
      <c r="D334" s="192"/>
      <c r="E334" s="192"/>
      <c r="F334" s="192"/>
    </row>
    <row r="335" spans="2:6" s="82" customFormat="1">
      <c r="B335" s="270" t="str">
        <f>MATIÈRES!$I$6</f>
        <v>RELIGION (Mme Willems - 2p.)</v>
      </c>
      <c r="C335" s="270"/>
      <c r="D335" s="270"/>
      <c r="E335" s="270"/>
      <c r="F335" s="193" t="str">
        <f ca="1">INDIRECT("F1!AY" &amp; A320+6)</f>
        <v/>
      </c>
    </row>
    <row r="336" spans="2:6" s="82" customFormat="1">
      <c r="B336" s="267" t="str">
        <f>MATIÈRES!$I$7</f>
        <v>FRANÇAIS (Mr MIRGAUX - 6p.)</v>
      </c>
      <c r="C336" s="268"/>
      <c r="D336" s="268"/>
      <c r="E336" s="269"/>
      <c r="F336" s="193" t="str">
        <f ca="1">INDIRECT("F2!AY" &amp; A320+6)</f>
        <v/>
      </c>
    </row>
    <row r="337" spans="2:6" s="82" customFormat="1">
      <c r="B337" s="267" t="str">
        <f>MATIÈRES!$I$8</f>
        <v>MATH (Mme LIENART - 5p.)</v>
      </c>
      <c r="C337" s="268"/>
      <c r="D337" s="268"/>
      <c r="E337" s="269"/>
      <c r="F337" s="193" t="str">
        <f ca="1">INDIRECT("F3!AY" &amp; A320+6)</f>
        <v/>
      </c>
    </row>
    <row r="338" spans="2:6" s="82" customFormat="1">
      <c r="B338" s="267" t="str">
        <f>MATIÈRES!$I$9</f>
        <v>ÉTUDE DU MILIEU (Mr MIRGAUX - 4p.)</v>
      </c>
      <c r="C338" s="268"/>
      <c r="D338" s="268"/>
      <c r="E338" s="269"/>
      <c r="F338" s="193" t="str">
        <f ca="1">INDIRECT("F4!AY" &amp; A320+6)</f>
        <v/>
      </c>
    </row>
    <row r="339" spans="2:6" s="82" customFormat="1">
      <c r="B339" s="270" t="str">
        <f>MATIÈRES!$I$10</f>
        <v>ANGLAIS (Mme MICHAUX - 4p.)</v>
      </c>
      <c r="C339" s="270"/>
      <c r="D339" s="270"/>
      <c r="E339" s="270"/>
      <c r="F339" s="193" t="str">
        <f ca="1">INDIRECT("F5!AY" &amp; A320+6)</f>
        <v/>
      </c>
    </row>
    <row r="340" spans="2:6" s="82" customFormat="1">
      <c r="B340" s="270" t="str">
        <f>MATIÈRES!$I$11</f>
        <v>SCIENCES (Mr SMETS - 3p.)</v>
      </c>
      <c r="C340" s="270"/>
      <c r="D340" s="270"/>
      <c r="E340" s="270"/>
      <c r="F340" s="193" t="str">
        <f ca="1">INDIRECT("F6!AY" &amp; A320+6)</f>
        <v/>
      </c>
    </row>
    <row r="341" spans="2:6" s="82" customFormat="1">
      <c r="B341" s="267" t="str">
        <f>MATIÈRES!$I$12</f>
        <v>ÉDUCATION PHYSIQUE (Collectif - 3p.)</v>
      </c>
      <c r="C341" s="268"/>
      <c r="D341" s="268"/>
      <c r="E341" s="269"/>
      <c r="F341" s="193" t="str">
        <f ca="1">INDIRECT("F7!AY" &amp; A320+6)</f>
        <v/>
      </c>
    </row>
    <row r="342" spans="2:6" s="82" customFormat="1">
      <c r="B342" s="267" t="str">
        <f>MATIÈRES!$I$13</f>
        <v>ÉDUCATION ARTISTIQUE (Mme TASKIN - 2p.)</v>
      </c>
      <c r="C342" s="268"/>
      <c r="D342" s="268"/>
      <c r="E342" s="269"/>
      <c r="F342" s="193" t="str">
        <f ca="1">INDIRECT("F8!AY" &amp; A320+6)</f>
        <v/>
      </c>
    </row>
    <row r="343" spans="2:6" s="82" customFormat="1">
      <c r="B343" s="267" t="str">
        <f>MATIÈRES!$I$14</f>
        <v>ÉDUCATION TECHNOLOGIQUE (Mr SMETS - 1p.)</v>
      </c>
      <c r="C343" s="268"/>
      <c r="D343" s="268"/>
      <c r="E343" s="269"/>
      <c r="F343" s="193" t="str">
        <f ca="1">INDIRECT("F9!AY" &amp; A320+6)</f>
        <v/>
      </c>
    </row>
    <row r="344" spans="2:6" s="82" customFormat="1">
      <c r="B344" s="267" t="str">
        <f>MATIÈRES!$I$15</f>
        <v>ACTIVITÉDE SOUTIEN (Mme LIENART - 4p.)</v>
      </c>
      <c r="C344" s="268"/>
      <c r="D344" s="268"/>
      <c r="E344" s="269"/>
      <c r="F344" s="193" t="str">
        <f ca="1">INDIRECT("F10!AY" &amp; A320+6)</f>
        <v/>
      </c>
    </row>
    <row r="345" spans="2:6" s="82" customFormat="1">
      <c r="B345" s="267">
        <f>MATIÈRES!$I$16</f>
        <v>0</v>
      </c>
      <c r="C345" s="268"/>
      <c r="D345" s="268"/>
      <c r="E345" s="269"/>
      <c r="F345" s="193" t="str">
        <f ca="1">INDIRECT("F11!AY" &amp; A320+6)</f>
        <v/>
      </c>
    </row>
    <row r="346" spans="2:6" s="82" customFormat="1">
      <c r="B346" s="267">
        <f>MATIÈRES!$I$17</f>
        <v>0</v>
      </c>
      <c r="C346" s="268"/>
      <c r="D346" s="268"/>
      <c r="E346" s="269"/>
      <c r="F346" s="193" t="str">
        <f ca="1">INDIRECT("F12!AY" &amp; A320+6)</f>
        <v/>
      </c>
    </row>
    <row r="347" spans="2:6" s="82" customFormat="1">
      <c r="B347" s="267">
        <f>MATIÈRES!$I$18</f>
        <v>0</v>
      </c>
      <c r="C347" s="268"/>
      <c r="D347" s="268"/>
      <c r="E347" s="269"/>
      <c r="F347" s="193" t="str">
        <f ca="1">INDIRECT("F13!AY" &amp; A320+6)</f>
        <v/>
      </c>
    </row>
    <row r="348" spans="2:6" s="82" customFormat="1">
      <c r="B348" s="267">
        <f>MATIÈRES!$I$19</f>
        <v>0</v>
      </c>
      <c r="C348" s="268"/>
      <c r="D348" s="268"/>
      <c r="E348" s="269"/>
      <c r="F348" s="193" t="str">
        <f ca="1">INDIRECT("F14!AY" &amp; A320+6)</f>
        <v/>
      </c>
    </row>
    <row r="349" spans="2:6" s="82" customFormat="1">
      <c r="B349" s="270">
        <f>MATIÈRES!$I$20</f>
        <v>0</v>
      </c>
      <c r="C349" s="270"/>
      <c r="D349" s="270"/>
      <c r="E349" s="270"/>
      <c r="F349" s="193" t="str">
        <f ca="1">INDIRECT("F15!AY" &amp; A320+6)</f>
        <v/>
      </c>
    </row>
    <row r="350" spans="2:6" s="82" customFormat="1">
      <c r="B350" s="271"/>
      <c r="C350" s="271"/>
      <c r="D350" s="271"/>
      <c r="E350" s="271"/>
      <c r="F350" s="192"/>
    </row>
    <row r="351" spans="2:6" s="82" customFormat="1">
      <c r="B351" s="272" t="s">
        <v>167</v>
      </c>
      <c r="C351" s="272"/>
      <c r="D351" s="272"/>
      <c r="E351" s="272"/>
      <c r="F351" s="193" t="e">
        <f ca="1">AVERAGEIF(F335:F349,"&lt;&gt;#DIV/0!")</f>
        <v>#DIV/0!</v>
      </c>
    </row>
    <row r="352" spans="2:6" s="82" customFormat="1">
      <c r="B352" s="273" t="str">
        <f>"Nombre de cours en difficulté (…/" &amp; COUNTA(MATIÈRES!$N$6:$N$20) &amp; ")"</f>
        <v>Nombre de cours en difficulté (…/10)</v>
      </c>
      <c r="C352" s="273"/>
      <c r="D352" s="273"/>
      <c r="E352" s="273"/>
      <c r="F352" s="191">
        <f ca="1">IF(F335&lt;50,1,0)+IF(F336&lt;50,1,0)+IF(F337&lt;50,1,0)+IF(F338&lt;50,1,0)+IF(F339&lt;50,1,0)+IF(F340&lt;50,1,0)+IF(F341&lt;50,1,0)+IF(F342&lt;50,1,0)+IF(F343&lt;50,1,0)+IF(F344&lt;50,1,0)+IF(F345&lt;50,1,0)+IF(F346&lt;50,1,0)+IF(F347&lt;50,1,0)+IF(F348&lt;50,1,0)+IF(F349&lt;50,1,0)</f>
        <v>0</v>
      </c>
    </row>
    <row r="353" spans="2:6" s="82" customFormat="1">
      <c r="B353" s="273" t="str">
        <f>"Nombre de périodes en difficulté (…/" &amp; SUM(MATIÈRES!N6:N20) &amp; " périodes)"</f>
        <v>Nombre de périodes en difficulté (…/34 périodes)</v>
      </c>
      <c r="C353" s="273"/>
      <c r="D353" s="273"/>
      <c r="E353" s="273"/>
      <c r="F353" s="191">
        <f ca="1">IF(F335&lt;50,MATIÈRES!N$6,0)+IF(F336&lt;50,MATIÈRES!N$7,0)+IF(F337&lt;50,MATIÈRES!N$8,0)+IF(F338&lt;50,MATIÈRES!N$7,0)+IF(F339&lt;50,MATIÈRES!N$8,0)+IF(F340&lt;50,MATIÈRES!N$7,0)+IF(F341&lt;50,MATIÈRES!N$8,0)+IF(F342&lt;50,MATIÈRES!N$7,0)+IF(F343&lt;50,MATIÈRES!N$8,0)+IF(F344&lt;50,MATIÈRES!N$7,0)+IF(F345&lt;50,MATIÈRES!N$8,0)+IF(F346&lt;50,MATIÈRES!N$7,0)+IF(F347&lt;50,MATIÈRES!N$8,0)+IF(F348&lt;50,MATIÈRES!N$7,0)+IF(F349&lt;50,MATIÈRES!N$8,0)</f>
        <v>0</v>
      </c>
    </row>
    <row r="354" spans="2:6" s="82" customFormat="1"/>
    <row r="355" spans="2:6" s="82" customFormat="1"/>
    <row r="356" spans="2:6" s="82" customFormat="1"/>
    <row r="357" spans="2:6" s="82" customFormat="1">
      <c r="F357" s="82" t="s">
        <v>169</v>
      </c>
    </row>
    <row r="358" spans="2:6" s="82" customFormat="1"/>
    <row r="359" spans="2:6" s="82" customFormat="1"/>
    <row r="360" spans="2:6" s="82" customFormat="1"/>
    <row r="361" spans="2:6" s="82" customFormat="1"/>
    <row r="362" spans="2:6" s="82" customFormat="1"/>
    <row r="363" spans="2:6" s="82" customFormat="1"/>
    <row r="364" spans="2:6" s="82" customFormat="1"/>
    <row r="365" spans="2:6" s="82" customFormat="1"/>
    <row r="366" spans="2:6" s="82" customFormat="1"/>
    <row r="367" spans="2:6" s="82" customFormat="1"/>
    <row r="368" spans="2:6" s="82" customFormat="1"/>
    <row r="369" spans="2:6" s="82" customFormat="1"/>
    <row r="370" spans="2:6">
      <c r="B370" s="82"/>
      <c r="C370" s="82"/>
      <c r="D370" s="82"/>
      <c r="E370" s="82"/>
      <c r="F370" s="82"/>
    </row>
    <row r="371" spans="2:6">
      <c r="B371" s="82"/>
      <c r="C371" s="82"/>
      <c r="D371" s="82"/>
      <c r="E371" s="82"/>
      <c r="F371" s="82"/>
    </row>
    <row r="372" spans="2:6">
      <c r="B372" s="82"/>
      <c r="C372" s="82"/>
      <c r="D372" s="82"/>
      <c r="E372" s="82"/>
      <c r="F372" s="82"/>
    </row>
    <row r="373" spans="2:6">
      <c r="B373" s="82"/>
      <c r="C373" s="82"/>
      <c r="D373" s="82"/>
      <c r="E373" s="82"/>
      <c r="F373" s="82"/>
    </row>
    <row r="374" spans="2:6">
      <c r="B374" s="84" t="s">
        <v>42</v>
      </c>
      <c r="C374" s="82"/>
      <c r="D374" s="82"/>
      <c r="E374" s="82"/>
      <c r="F374" s="82"/>
    </row>
    <row r="375" spans="2:6">
      <c r="B375" s="82"/>
      <c r="C375" s="82"/>
      <c r="D375" s="82"/>
      <c r="E375" s="82"/>
      <c r="F375" s="82"/>
    </row>
    <row r="376" spans="2:6">
      <c r="B376" s="274" t="str">
        <f ca="1">(INDIRECT("Élèves!C" &amp;A320+3) &amp; " " &amp; INDIRECT("Élèves!D" &amp; A320+3) &amp; " :")</f>
        <v>EASY Isabelle :</v>
      </c>
      <c r="C376" s="275"/>
      <c r="D376" s="275"/>
      <c r="E376" s="275"/>
      <c r="F376" s="276"/>
    </row>
    <row r="377" spans="2:6">
      <c r="B377" s="243"/>
      <c r="C377" s="244"/>
      <c r="D377" s="244"/>
      <c r="E377" s="244"/>
      <c r="F377" s="245"/>
    </row>
    <row r="378" spans="2:6">
      <c r="B378" s="243"/>
      <c r="C378" s="244"/>
      <c r="D378" s="244"/>
      <c r="E378" s="244"/>
      <c r="F378" s="245"/>
    </row>
    <row r="379" spans="2:6">
      <c r="B379" s="243"/>
      <c r="C379" s="244"/>
      <c r="D379" s="244"/>
      <c r="E379" s="244"/>
      <c r="F379" s="245"/>
    </row>
    <row r="380" spans="2:6">
      <c r="B380" s="243"/>
      <c r="C380" s="244"/>
      <c r="D380" s="244"/>
      <c r="E380" s="244"/>
      <c r="F380" s="245"/>
    </row>
    <row r="381" spans="2:6">
      <c r="B381" s="243"/>
      <c r="C381" s="244"/>
      <c r="D381" s="244"/>
      <c r="E381" s="244"/>
      <c r="F381" s="245"/>
    </row>
    <row r="382" spans="2:6">
      <c r="B382" s="246"/>
      <c r="C382" s="247"/>
      <c r="D382" s="247"/>
      <c r="E382" s="247"/>
      <c r="F382" s="248"/>
    </row>
    <row r="383" spans="2:6">
      <c r="B383" s="195"/>
      <c r="C383" s="195"/>
      <c r="D383" s="195"/>
      <c r="E383" s="195"/>
      <c r="F383" s="195"/>
    </row>
    <row r="384" spans="2:6">
      <c r="B384" s="195"/>
      <c r="C384" s="195"/>
      <c r="D384" s="195"/>
      <c r="E384" s="195"/>
      <c r="F384" s="195"/>
    </row>
    <row r="385" spans="2:6">
      <c r="B385" s="195"/>
      <c r="C385" s="195"/>
      <c r="D385" s="195"/>
      <c r="E385" s="195"/>
      <c r="F385" s="195"/>
    </row>
    <row r="386" spans="2:6">
      <c r="B386" s="84" t="s">
        <v>69</v>
      </c>
      <c r="C386" s="82"/>
      <c r="D386" s="82"/>
      <c r="E386" s="82"/>
      <c r="F386" s="82"/>
    </row>
    <row r="387" spans="2:6">
      <c r="C387" s="82"/>
      <c r="D387" s="82"/>
      <c r="E387" s="82"/>
      <c r="F387" s="82"/>
    </row>
    <row r="388" spans="2:6">
      <c r="B388" s="89"/>
      <c r="C388" s="89"/>
      <c r="D388" s="89"/>
      <c r="E388" s="89" t="s">
        <v>70</v>
      </c>
      <c r="F388" s="90">
        <f ca="1">SUM(INDIRECT("EDUC!E" &amp;A320+4))</f>
        <v>5</v>
      </c>
    </row>
    <row r="389" spans="2:6">
      <c r="C389" s="82"/>
      <c r="D389" s="82"/>
      <c r="E389" s="82"/>
      <c r="F389" s="82"/>
    </row>
    <row r="390" spans="2:6">
      <c r="B390" s="249"/>
      <c r="C390" s="250"/>
      <c r="D390" s="250"/>
      <c r="E390" s="250"/>
      <c r="F390" s="251"/>
    </row>
    <row r="391" spans="2:6">
      <c r="B391" s="252"/>
      <c r="C391" s="253"/>
      <c r="D391" s="253"/>
      <c r="E391" s="253"/>
      <c r="F391" s="254"/>
    </row>
    <row r="392" spans="2:6">
      <c r="B392" s="252"/>
      <c r="C392" s="253"/>
      <c r="D392" s="253"/>
      <c r="E392" s="253"/>
      <c r="F392" s="254"/>
    </row>
    <row r="393" spans="2:6">
      <c r="B393" s="252"/>
      <c r="C393" s="253"/>
      <c r="D393" s="253"/>
      <c r="E393" s="253"/>
      <c r="F393" s="254"/>
    </row>
    <row r="394" spans="2:6">
      <c r="B394" s="252"/>
      <c r="C394" s="253"/>
      <c r="D394" s="253"/>
      <c r="E394" s="253"/>
      <c r="F394" s="254"/>
    </row>
    <row r="395" spans="2:6">
      <c r="B395" s="252"/>
      <c r="C395" s="253"/>
      <c r="D395" s="253"/>
      <c r="E395" s="253"/>
      <c r="F395" s="254"/>
    </row>
    <row r="396" spans="2:6">
      <c r="B396" s="252"/>
      <c r="C396" s="253"/>
      <c r="D396" s="253"/>
      <c r="E396" s="253"/>
      <c r="F396" s="254"/>
    </row>
    <row r="397" spans="2:6">
      <c r="B397" s="252"/>
      <c r="C397" s="253"/>
      <c r="D397" s="253"/>
      <c r="E397" s="253"/>
      <c r="F397" s="254"/>
    </row>
    <row r="398" spans="2:6">
      <c r="B398" s="255"/>
      <c r="C398" s="256"/>
      <c r="D398" s="256"/>
      <c r="E398" s="256"/>
      <c r="F398" s="257"/>
    </row>
    <row r="399" spans="2:6">
      <c r="B399" s="82"/>
      <c r="C399" s="82"/>
      <c r="D399" s="82"/>
      <c r="E399" s="82"/>
      <c r="F399" s="82"/>
    </row>
    <row r="400" spans="2:6">
      <c r="B400" s="91" t="s">
        <v>71</v>
      </c>
      <c r="C400" s="82"/>
      <c r="D400" s="82"/>
      <c r="E400" s="82"/>
      <c r="F400" s="82"/>
    </row>
    <row r="401" spans="2:6">
      <c r="B401" s="82"/>
      <c r="C401" s="82"/>
      <c r="D401" s="82"/>
      <c r="E401" s="82"/>
      <c r="F401" s="82"/>
    </row>
    <row r="402" spans="2:6">
      <c r="B402" s="82"/>
      <c r="C402" s="82"/>
      <c r="D402" s="82"/>
      <c r="E402" s="82"/>
      <c r="F402" s="82"/>
    </row>
    <row r="403" spans="2:6">
      <c r="B403" s="82"/>
      <c r="C403" s="82"/>
      <c r="D403" s="82"/>
      <c r="E403" s="82"/>
      <c r="F403" s="82"/>
    </row>
    <row r="404" spans="2:6">
      <c r="B404" s="82"/>
      <c r="C404" s="82"/>
      <c r="D404" s="82"/>
      <c r="E404" s="82"/>
      <c r="F404" s="82"/>
    </row>
    <row r="405" spans="2:6">
      <c r="B405" s="82"/>
      <c r="C405" s="82"/>
      <c r="D405" s="82"/>
      <c r="E405" s="82"/>
      <c r="F405" s="82"/>
    </row>
    <row r="406" spans="2:6">
      <c r="B406" s="84" t="s">
        <v>72</v>
      </c>
      <c r="C406" s="82"/>
      <c r="D406" s="82"/>
      <c r="E406" s="82"/>
      <c r="F406" s="82"/>
    </row>
    <row r="407" spans="2:6">
      <c r="B407" s="82"/>
      <c r="C407" s="82"/>
      <c r="D407" s="82"/>
      <c r="E407" s="82"/>
      <c r="F407" s="82"/>
    </row>
    <row r="408" spans="2:6">
      <c r="B408" s="258"/>
      <c r="C408" s="259"/>
      <c r="D408" s="259"/>
      <c r="E408" s="259"/>
      <c r="F408" s="260"/>
    </row>
    <row r="409" spans="2:6">
      <c r="B409" s="261"/>
      <c r="C409" s="262"/>
      <c r="D409" s="262"/>
      <c r="E409" s="262"/>
      <c r="F409" s="263"/>
    </row>
    <row r="410" spans="2:6">
      <c r="B410" s="261"/>
      <c r="C410" s="262"/>
      <c r="D410" s="262"/>
      <c r="E410" s="262"/>
      <c r="F410" s="263"/>
    </row>
    <row r="411" spans="2:6">
      <c r="B411" s="261"/>
      <c r="C411" s="262"/>
      <c r="D411" s="262"/>
      <c r="E411" s="262"/>
      <c r="F411" s="263"/>
    </row>
    <row r="412" spans="2:6">
      <c r="B412" s="261"/>
      <c r="C412" s="262"/>
      <c r="D412" s="262"/>
      <c r="E412" s="262"/>
      <c r="F412" s="263"/>
    </row>
    <row r="413" spans="2:6">
      <c r="B413" s="261"/>
      <c r="C413" s="262"/>
      <c r="D413" s="262"/>
      <c r="E413" s="262"/>
      <c r="F413" s="263"/>
    </row>
    <row r="414" spans="2:6">
      <c r="B414" s="261"/>
      <c r="C414" s="262"/>
      <c r="D414" s="262"/>
      <c r="E414" s="262"/>
      <c r="F414" s="263"/>
    </row>
    <row r="415" spans="2:6">
      <c r="B415" s="264"/>
      <c r="C415" s="265"/>
      <c r="D415" s="265"/>
      <c r="E415" s="265"/>
      <c r="F415" s="266"/>
    </row>
    <row r="416" spans="2:6">
      <c r="B416" s="82"/>
      <c r="C416" s="82"/>
      <c r="D416" s="82"/>
      <c r="E416" s="82"/>
      <c r="F416" s="82"/>
    </row>
    <row r="417" spans="1:6">
      <c r="B417" s="82"/>
      <c r="C417" s="82"/>
      <c r="D417" s="82"/>
      <c r="E417" s="82"/>
      <c r="F417" s="82" t="s">
        <v>168</v>
      </c>
    </row>
    <row r="418" spans="1:6">
      <c r="B418" s="82"/>
      <c r="C418" s="82"/>
      <c r="D418" s="82"/>
      <c r="E418" s="82"/>
      <c r="F418" s="82"/>
    </row>
    <row r="419" spans="1:6">
      <c r="B419" s="82"/>
      <c r="C419" s="82"/>
      <c r="D419" s="82"/>
      <c r="E419" s="82"/>
      <c r="F419" s="82"/>
    </row>
    <row r="420" spans="1:6">
      <c r="B420" s="82"/>
      <c r="C420" s="82"/>
      <c r="D420" s="82"/>
      <c r="E420" s="82"/>
      <c r="F420" s="82"/>
    </row>
    <row r="421" spans="1:6">
      <c r="B421" s="82"/>
      <c r="C421" s="82"/>
      <c r="D421" s="82"/>
      <c r="E421" s="82"/>
      <c r="F421" s="82"/>
    </row>
    <row r="422" spans="1:6">
      <c r="B422" s="82"/>
      <c r="C422" s="82"/>
      <c r="D422" s="82"/>
      <c r="E422" s="82"/>
      <c r="F422" s="82"/>
    </row>
    <row r="423" spans="1:6" ht="27.75" customHeight="1">
      <c r="A423" s="82">
        <v>5</v>
      </c>
      <c r="B423" s="82"/>
      <c r="C423" s="82"/>
      <c r="D423" s="82"/>
      <c r="E423" s="82"/>
      <c r="F423" s="82"/>
    </row>
    <row r="424" spans="1:6" ht="15" customHeight="1">
      <c r="B424" s="278"/>
      <c r="C424" s="278"/>
      <c r="D424" s="278"/>
      <c r="E424" s="278"/>
      <c r="F424" s="278"/>
    </row>
    <row r="425" spans="1:6">
      <c r="B425" s="188" t="str">
        <f ca="1">INDIRECT("Élèves!C" &amp; A423+3)</f>
        <v>KINGDOM</v>
      </c>
      <c r="C425" s="277" t="str">
        <f ca="1">INDIRECT("Élèves!D" &amp; A423+3)</f>
        <v>Aline</v>
      </c>
      <c r="D425" s="277"/>
      <c r="E425" s="277"/>
      <c r="F425" s="277"/>
    </row>
    <row r="426" spans="1:6" ht="15" customHeight="1">
      <c r="B426" s="189"/>
      <c r="C426" s="190"/>
      <c r="D426" s="190"/>
      <c r="E426" s="190"/>
      <c r="F426" s="190"/>
    </row>
    <row r="427" spans="1:6">
      <c r="B427" s="278" t="s">
        <v>158</v>
      </c>
      <c r="C427" s="278"/>
      <c r="D427" s="278"/>
      <c r="E427" s="278"/>
      <c r="F427" s="278"/>
    </row>
    <row r="428" spans="1:6">
      <c r="B428" s="278" t="s">
        <v>166</v>
      </c>
      <c r="C428" s="278"/>
      <c r="D428" s="278"/>
      <c r="E428" s="278"/>
      <c r="F428" s="278"/>
    </row>
    <row r="429" spans="1:6" s="82" customFormat="1">
      <c r="B429" s="278"/>
      <c r="C429" s="278"/>
      <c r="D429" s="278"/>
      <c r="E429" s="278"/>
      <c r="F429" s="278"/>
    </row>
    <row r="430" spans="1:6" s="82" customFormat="1"/>
    <row r="431" spans="1:6" s="82" customFormat="1"/>
    <row r="432" spans="1:6" s="82" customFormat="1"/>
    <row r="433" spans="2:6" s="82" customFormat="1">
      <c r="B433" s="279" t="str">
        <f ca="1">INDIRECT("Élèves!N" &amp; $A$11+5)</f>
        <v>1Cp</v>
      </c>
      <c r="C433" s="280"/>
      <c r="D433" s="280"/>
      <c r="E433" s="280"/>
      <c r="F433" s="281"/>
    </row>
    <row r="434" spans="2:6" s="82" customFormat="1">
      <c r="B434" s="282" t="s">
        <v>164</v>
      </c>
      <c r="C434" s="282"/>
      <c r="D434" s="282"/>
      <c r="E434" s="282"/>
      <c r="F434" s="282"/>
    </row>
    <row r="435" spans="2:6" s="82" customFormat="1">
      <c r="B435" s="183"/>
      <c r="C435" s="183"/>
      <c r="D435" s="183"/>
      <c r="E435" s="183"/>
      <c r="F435" s="183"/>
    </row>
    <row r="436" spans="2:6" s="82" customFormat="1" ht="18.75">
      <c r="B436" s="283" t="str">
        <f>"Formation commune (" &amp; SUM(MATIÈRES!N418:N432) &amp; " périodes)"</f>
        <v>Formation commune (0 périodes)</v>
      </c>
      <c r="C436" s="283"/>
      <c r="D436" s="283"/>
      <c r="E436" s="283"/>
      <c r="F436" s="194" t="s">
        <v>66</v>
      </c>
    </row>
    <row r="437" spans="2:6" s="82" customFormat="1">
      <c r="B437" s="192"/>
      <c r="C437" s="192"/>
      <c r="D437" s="192"/>
      <c r="E437" s="192"/>
      <c r="F437" s="192"/>
    </row>
    <row r="438" spans="2:6" s="82" customFormat="1">
      <c r="B438" s="270" t="str">
        <f>MATIÈRES!$I$6</f>
        <v>RELIGION (Mme Willems - 2p.)</v>
      </c>
      <c r="C438" s="270"/>
      <c r="D438" s="270"/>
      <c r="E438" s="270"/>
      <c r="F438" s="193" t="str">
        <f ca="1">INDIRECT("F1!AY" &amp; A423+6)</f>
        <v/>
      </c>
    </row>
    <row r="439" spans="2:6" s="82" customFormat="1">
      <c r="B439" s="267" t="str">
        <f>MATIÈRES!$I$7</f>
        <v>FRANÇAIS (Mr MIRGAUX - 6p.)</v>
      </c>
      <c r="C439" s="268"/>
      <c r="D439" s="268"/>
      <c r="E439" s="269"/>
      <c r="F439" s="193" t="str">
        <f ca="1">INDIRECT("F2!AY" &amp; A423+6)</f>
        <v/>
      </c>
    </row>
    <row r="440" spans="2:6" s="82" customFormat="1">
      <c r="B440" s="267" t="str">
        <f>MATIÈRES!$I$8</f>
        <v>MATH (Mme LIENART - 5p.)</v>
      </c>
      <c r="C440" s="268"/>
      <c r="D440" s="268"/>
      <c r="E440" s="269"/>
      <c r="F440" s="193" t="str">
        <f ca="1">INDIRECT("F3!AY" &amp; A423+6)</f>
        <v/>
      </c>
    </row>
    <row r="441" spans="2:6" s="82" customFormat="1">
      <c r="B441" s="267" t="str">
        <f>MATIÈRES!$I$9</f>
        <v>ÉTUDE DU MILIEU (Mr MIRGAUX - 4p.)</v>
      </c>
      <c r="C441" s="268"/>
      <c r="D441" s="268"/>
      <c r="E441" s="269"/>
      <c r="F441" s="193" t="str">
        <f ca="1">INDIRECT("F4!AY" &amp; A423+6)</f>
        <v/>
      </c>
    </row>
    <row r="442" spans="2:6" s="82" customFormat="1">
      <c r="B442" s="270" t="str">
        <f>MATIÈRES!$I$10</f>
        <v>ANGLAIS (Mme MICHAUX - 4p.)</v>
      </c>
      <c r="C442" s="270"/>
      <c r="D442" s="270"/>
      <c r="E442" s="270"/>
      <c r="F442" s="193" t="str">
        <f ca="1">INDIRECT("F5!AY" &amp; A423+6)</f>
        <v/>
      </c>
    </row>
    <row r="443" spans="2:6" s="82" customFormat="1">
      <c r="B443" s="270" t="str">
        <f>MATIÈRES!$I$11</f>
        <v>SCIENCES (Mr SMETS - 3p.)</v>
      </c>
      <c r="C443" s="270"/>
      <c r="D443" s="270"/>
      <c r="E443" s="270"/>
      <c r="F443" s="193" t="str">
        <f ca="1">INDIRECT("F6!AY" &amp; A423+6)</f>
        <v/>
      </c>
    </row>
    <row r="444" spans="2:6" s="82" customFormat="1">
      <c r="B444" s="267" t="str">
        <f>MATIÈRES!$I$12</f>
        <v>ÉDUCATION PHYSIQUE (Collectif - 3p.)</v>
      </c>
      <c r="C444" s="268"/>
      <c r="D444" s="268"/>
      <c r="E444" s="269"/>
      <c r="F444" s="193" t="str">
        <f ca="1">INDIRECT("F7!AY" &amp; A423+6)</f>
        <v/>
      </c>
    </row>
    <row r="445" spans="2:6" s="82" customFormat="1">
      <c r="B445" s="267" t="str">
        <f>MATIÈRES!$I$13</f>
        <v>ÉDUCATION ARTISTIQUE (Mme TASKIN - 2p.)</v>
      </c>
      <c r="C445" s="268"/>
      <c r="D445" s="268"/>
      <c r="E445" s="269"/>
      <c r="F445" s="193" t="str">
        <f ca="1">INDIRECT("F8!AY" &amp; A423+6)</f>
        <v/>
      </c>
    </row>
    <row r="446" spans="2:6" s="82" customFormat="1">
      <c r="B446" s="267" t="str">
        <f>MATIÈRES!$I$14</f>
        <v>ÉDUCATION TECHNOLOGIQUE (Mr SMETS - 1p.)</v>
      </c>
      <c r="C446" s="268"/>
      <c r="D446" s="268"/>
      <c r="E446" s="269"/>
      <c r="F446" s="193" t="str">
        <f ca="1">INDIRECT("F9!AY" &amp; A423+6)</f>
        <v/>
      </c>
    </row>
    <row r="447" spans="2:6" s="82" customFormat="1">
      <c r="B447" s="267" t="str">
        <f>MATIÈRES!$I$15</f>
        <v>ACTIVITÉDE SOUTIEN (Mme LIENART - 4p.)</v>
      </c>
      <c r="C447" s="268"/>
      <c r="D447" s="268"/>
      <c r="E447" s="269"/>
      <c r="F447" s="193" t="str">
        <f ca="1">INDIRECT("F10!AY" &amp; A423+6)</f>
        <v/>
      </c>
    </row>
    <row r="448" spans="2:6" s="82" customFormat="1">
      <c r="B448" s="267">
        <f>MATIÈRES!$I$16</f>
        <v>0</v>
      </c>
      <c r="C448" s="268"/>
      <c r="D448" s="268"/>
      <c r="E448" s="269"/>
      <c r="F448" s="193" t="str">
        <f ca="1">INDIRECT("F11!AY" &amp; A423+6)</f>
        <v/>
      </c>
    </row>
    <row r="449" spans="2:6" s="82" customFormat="1">
      <c r="B449" s="267">
        <f>MATIÈRES!$I$17</f>
        <v>0</v>
      </c>
      <c r="C449" s="268"/>
      <c r="D449" s="268"/>
      <c r="E449" s="269"/>
      <c r="F449" s="193" t="str">
        <f ca="1">INDIRECT("F12!AY" &amp; A423+6)</f>
        <v/>
      </c>
    </row>
    <row r="450" spans="2:6" s="82" customFormat="1">
      <c r="B450" s="267">
        <f>MATIÈRES!$I$18</f>
        <v>0</v>
      </c>
      <c r="C450" s="268"/>
      <c r="D450" s="268"/>
      <c r="E450" s="269"/>
      <c r="F450" s="193" t="str">
        <f ca="1">INDIRECT("F13!AY" &amp; A423+6)</f>
        <v/>
      </c>
    </row>
    <row r="451" spans="2:6" s="82" customFormat="1">
      <c r="B451" s="267">
        <f>MATIÈRES!$I$19</f>
        <v>0</v>
      </c>
      <c r="C451" s="268"/>
      <c r="D451" s="268"/>
      <c r="E451" s="269"/>
      <c r="F451" s="193" t="str">
        <f ca="1">INDIRECT("F14!AY" &amp; A423+6)</f>
        <v/>
      </c>
    </row>
    <row r="452" spans="2:6" s="82" customFormat="1">
      <c r="B452" s="270">
        <f>MATIÈRES!$I$20</f>
        <v>0</v>
      </c>
      <c r="C452" s="270"/>
      <c r="D452" s="270"/>
      <c r="E452" s="270"/>
      <c r="F452" s="193" t="str">
        <f ca="1">INDIRECT("F15!AY" &amp; A423+6)</f>
        <v/>
      </c>
    </row>
    <row r="453" spans="2:6" s="82" customFormat="1">
      <c r="B453" s="271"/>
      <c r="C453" s="271"/>
      <c r="D453" s="271"/>
      <c r="E453" s="271"/>
      <c r="F453" s="192"/>
    </row>
    <row r="454" spans="2:6" s="82" customFormat="1">
      <c r="B454" s="272" t="s">
        <v>167</v>
      </c>
      <c r="C454" s="272"/>
      <c r="D454" s="272"/>
      <c r="E454" s="272"/>
      <c r="F454" s="193" t="e">
        <f ca="1">AVERAGEIF(F438:F452,"&lt;&gt;#DIV/0!")</f>
        <v>#DIV/0!</v>
      </c>
    </row>
    <row r="455" spans="2:6" s="82" customFormat="1">
      <c r="B455" s="273" t="str">
        <f>"Nombre de cours en difficulté (…/" &amp; COUNTA(MATIÈRES!$N$6:$N$20) &amp; ")"</f>
        <v>Nombre de cours en difficulté (…/10)</v>
      </c>
      <c r="C455" s="273"/>
      <c r="D455" s="273"/>
      <c r="E455" s="273"/>
      <c r="F455" s="191">
        <f ca="1">IF(F438&lt;50,1,0)+IF(F439&lt;50,1,0)+IF(F440&lt;50,1,0)+IF(F441&lt;50,1,0)+IF(F442&lt;50,1,0)+IF(F443&lt;50,1,0)+IF(F444&lt;50,1,0)+IF(F445&lt;50,1,0)+IF(F446&lt;50,1,0)+IF(F447&lt;50,1,0)+IF(F448&lt;50,1,0)+IF(F449&lt;50,1,0)+IF(F450&lt;50,1,0)+IF(F451&lt;50,1,0)+IF(F452&lt;50,1,0)</f>
        <v>0</v>
      </c>
    </row>
    <row r="456" spans="2:6" s="82" customFormat="1">
      <c r="B456" s="273" t="str">
        <f>"Nombre de périodes en difficulté (…/" &amp; SUM(MATIÈRES!N6:N20) &amp; " périodes)"</f>
        <v>Nombre de périodes en difficulté (…/34 périodes)</v>
      </c>
      <c r="C456" s="273"/>
      <c r="D456" s="273"/>
      <c r="E456" s="273"/>
      <c r="F456" s="191">
        <f ca="1">IF(F438&lt;50,MATIÈRES!N$6,0)+IF(F439&lt;50,MATIÈRES!N$7,0)+IF(F440&lt;50,MATIÈRES!N$8,0)+IF(F441&lt;50,MATIÈRES!N$7,0)+IF(F442&lt;50,MATIÈRES!N$8,0)+IF(F443&lt;50,MATIÈRES!N$7,0)+IF(F444&lt;50,MATIÈRES!N$8,0)+IF(F445&lt;50,MATIÈRES!N$7,0)+IF(F446&lt;50,MATIÈRES!N$8,0)+IF(F447&lt;50,MATIÈRES!N$7,0)+IF(F448&lt;50,MATIÈRES!N$8,0)+IF(F449&lt;50,MATIÈRES!N$7,0)+IF(F450&lt;50,MATIÈRES!N$8,0)+IF(F451&lt;50,MATIÈRES!N$7,0)+IF(F452&lt;50,MATIÈRES!N$8,0)</f>
        <v>0</v>
      </c>
    </row>
    <row r="457" spans="2:6" s="82" customFormat="1"/>
    <row r="458" spans="2:6" s="82" customFormat="1"/>
    <row r="459" spans="2:6" s="82" customFormat="1"/>
    <row r="460" spans="2:6" s="82" customFormat="1">
      <c r="F460" s="82" t="s">
        <v>169</v>
      </c>
    </row>
    <row r="461" spans="2:6" s="82" customFormat="1"/>
    <row r="462" spans="2:6" s="82" customFormat="1"/>
    <row r="463" spans="2:6" s="82" customFormat="1"/>
    <row r="464" spans="2:6" s="82" customFormat="1"/>
    <row r="465" spans="2:6" s="82" customFormat="1"/>
    <row r="466" spans="2:6" s="82" customFormat="1"/>
    <row r="467" spans="2:6" s="82" customFormat="1"/>
    <row r="468" spans="2:6" s="82" customFormat="1"/>
    <row r="469" spans="2:6" s="82" customFormat="1"/>
    <row r="470" spans="2:6" s="82" customFormat="1"/>
    <row r="471" spans="2:6" s="82" customFormat="1"/>
    <row r="472" spans="2:6" s="82" customFormat="1"/>
    <row r="473" spans="2:6">
      <c r="B473" s="82"/>
      <c r="C473" s="82"/>
      <c r="D473" s="82"/>
      <c r="E473" s="82"/>
      <c r="F473" s="82"/>
    </row>
    <row r="474" spans="2:6">
      <c r="B474" s="82"/>
      <c r="C474" s="82"/>
      <c r="D474" s="82"/>
      <c r="E474" s="82"/>
      <c r="F474" s="82"/>
    </row>
    <row r="475" spans="2:6">
      <c r="B475" s="82"/>
      <c r="C475" s="82"/>
      <c r="D475" s="82"/>
      <c r="E475" s="82"/>
      <c r="F475" s="82"/>
    </row>
    <row r="476" spans="2:6">
      <c r="B476" s="82"/>
      <c r="C476" s="82"/>
      <c r="D476" s="82"/>
      <c r="E476" s="82"/>
      <c r="F476" s="82"/>
    </row>
    <row r="477" spans="2:6">
      <c r="B477" s="84" t="s">
        <v>42</v>
      </c>
      <c r="C477" s="82"/>
      <c r="D477" s="82"/>
      <c r="E477" s="82"/>
      <c r="F477" s="82"/>
    </row>
    <row r="478" spans="2:6">
      <c r="B478" s="82"/>
      <c r="C478" s="82"/>
      <c r="D478" s="82"/>
      <c r="E478" s="82"/>
      <c r="F478" s="82"/>
    </row>
    <row r="479" spans="2:6">
      <c r="B479" s="274" t="str">
        <f ca="1">(INDIRECT("Élèves!C" &amp;A423+3) &amp; " " &amp; INDIRECT("Élèves!D" &amp; A423+3) &amp; " :")</f>
        <v>KINGDOM Aline :</v>
      </c>
      <c r="C479" s="275"/>
      <c r="D479" s="275"/>
      <c r="E479" s="275"/>
      <c r="F479" s="276"/>
    </row>
    <row r="480" spans="2:6">
      <c r="B480" s="243"/>
      <c r="C480" s="244"/>
      <c r="D480" s="244"/>
      <c r="E480" s="244"/>
      <c r="F480" s="245"/>
    </row>
    <row r="481" spans="2:6">
      <c r="B481" s="243"/>
      <c r="C481" s="244"/>
      <c r="D481" s="244"/>
      <c r="E481" s="244"/>
      <c r="F481" s="245"/>
    </row>
    <row r="482" spans="2:6">
      <c r="B482" s="243"/>
      <c r="C482" s="244"/>
      <c r="D482" s="244"/>
      <c r="E482" s="244"/>
      <c r="F482" s="245"/>
    </row>
    <row r="483" spans="2:6">
      <c r="B483" s="243"/>
      <c r="C483" s="244"/>
      <c r="D483" s="244"/>
      <c r="E483" s="244"/>
      <c r="F483" s="245"/>
    </row>
    <row r="484" spans="2:6">
      <c r="B484" s="243"/>
      <c r="C484" s="244"/>
      <c r="D484" s="244"/>
      <c r="E484" s="244"/>
      <c r="F484" s="245"/>
    </row>
    <row r="485" spans="2:6">
      <c r="B485" s="246"/>
      <c r="C485" s="247"/>
      <c r="D485" s="247"/>
      <c r="E485" s="247"/>
      <c r="F485" s="248"/>
    </row>
    <row r="486" spans="2:6">
      <c r="B486" s="195"/>
      <c r="C486" s="195"/>
      <c r="D486" s="195"/>
      <c r="E486" s="195"/>
      <c r="F486" s="195"/>
    </row>
    <row r="487" spans="2:6">
      <c r="B487" s="195"/>
      <c r="C487" s="195"/>
      <c r="D487" s="195"/>
      <c r="E487" s="195"/>
      <c r="F487" s="195"/>
    </row>
    <row r="488" spans="2:6">
      <c r="B488" s="195"/>
      <c r="C488" s="195"/>
      <c r="D488" s="195"/>
      <c r="E488" s="195"/>
      <c r="F488" s="195"/>
    </row>
    <row r="489" spans="2:6">
      <c r="B489" s="84" t="s">
        <v>69</v>
      </c>
      <c r="C489" s="82"/>
      <c r="D489" s="82"/>
      <c r="E489" s="82"/>
      <c r="F489" s="82"/>
    </row>
    <row r="490" spans="2:6">
      <c r="C490" s="82"/>
      <c r="D490" s="82"/>
      <c r="E490" s="82"/>
      <c r="F490" s="82"/>
    </row>
    <row r="491" spans="2:6">
      <c r="B491" s="89"/>
      <c r="C491" s="89"/>
      <c r="D491" s="89"/>
      <c r="E491" s="89" t="s">
        <v>70</v>
      </c>
      <c r="F491" s="90">
        <f ca="1">SUM(INDIRECT("EDUC!E" &amp;A423+4))</f>
        <v>0</v>
      </c>
    </row>
    <row r="492" spans="2:6">
      <c r="C492" s="82"/>
      <c r="D492" s="82"/>
      <c r="E492" s="82"/>
      <c r="F492" s="82"/>
    </row>
    <row r="493" spans="2:6">
      <c r="B493" s="249"/>
      <c r="C493" s="250"/>
      <c r="D493" s="250"/>
      <c r="E493" s="250"/>
      <c r="F493" s="251"/>
    </row>
    <row r="494" spans="2:6">
      <c r="B494" s="252"/>
      <c r="C494" s="253"/>
      <c r="D494" s="253"/>
      <c r="E494" s="253"/>
      <c r="F494" s="254"/>
    </row>
    <row r="495" spans="2:6">
      <c r="B495" s="252"/>
      <c r="C495" s="253"/>
      <c r="D495" s="253"/>
      <c r="E495" s="253"/>
      <c r="F495" s="254"/>
    </row>
    <row r="496" spans="2:6">
      <c r="B496" s="252"/>
      <c r="C496" s="253"/>
      <c r="D496" s="253"/>
      <c r="E496" s="253"/>
      <c r="F496" s="254"/>
    </row>
    <row r="497" spans="2:6">
      <c r="B497" s="252"/>
      <c r="C497" s="253"/>
      <c r="D497" s="253"/>
      <c r="E497" s="253"/>
      <c r="F497" s="254"/>
    </row>
    <row r="498" spans="2:6">
      <c r="B498" s="252"/>
      <c r="C498" s="253"/>
      <c r="D498" s="253"/>
      <c r="E498" s="253"/>
      <c r="F498" s="254"/>
    </row>
    <row r="499" spans="2:6">
      <c r="B499" s="252"/>
      <c r="C499" s="253"/>
      <c r="D499" s="253"/>
      <c r="E499" s="253"/>
      <c r="F499" s="254"/>
    </row>
    <row r="500" spans="2:6">
      <c r="B500" s="252"/>
      <c r="C500" s="253"/>
      <c r="D500" s="253"/>
      <c r="E500" s="253"/>
      <c r="F500" s="254"/>
    </row>
    <row r="501" spans="2:6">
      <c r="B501" s="255"/>
      <c r="C501" s="256"/>
      <c r="D501" s="256"/>
      <c r="E501" s="256"/>
      <c r="F501" s="257"/>
    </row>
    <row r="502" spans="2:6">
      <c r="B502" s="82"/>
      <c r="C502" s="82"/>
      <c r="D502" s="82"/>
      <c r="E502" s="82"/>
      <c r="F502" s="82"/>
    </row>
    <row r="503" spans="2:6">
      <c r="B503" s="91" t="s">
        <v>71</v>
      </c>
      <c r="C503" s="82"/>
      <c r="D503" s="82"/>
      <c r="E503" s="82"/>
      <c r="F503" s="82"/>
    </row>
    <row r="504" spans="2:6">
      <c r="B504" s="82"/>
      <c r="C504" s="82"/>
      <c r="D504" s="82"/>
      <c r="E504" s="82"/>
      <c r="F504" s="82"/>
    </row>
    <row r="505" spans="2:6">
      <c r="B505" s="82"/>
      <c r="C505" s="82"/>
      <c r="D505" s="82"/>
      <c r="E505" s="82"/>
      <c r="F505" s="82"/>
    </row>
    <row r="506" spans="2:6">
      <c r="B506" s="82"/>
      <c r="C506" s="82"/>
      <c r="D506" s="82"/>
      <c r="E506" s="82"/>
      <c r="F506" s="82"/>
    </row>
    <row r="507" spans="2:6">
      <c r="B507" s="82"/>
      <c r="C507" s="82"/>
      <c r="D507" s="82"/>
      <c r="E507" s="82"/>
      <c r="F507" s="82"/>
    </row>
    <row r="508" spans="2:6">
      <c r="B508" s="82"/>
      <c r="C508" s="82"/>
      <c r="D508" s="82"/>
      <c r="E508" s="82"/>
      <c r="F508" s="82"/>
    </row>
    <row r="509" spans="2:6">
      <c r="B509" s="84" t="s">
        <v>72</v>
      </c>
      <c r="C509" s="82"/>
      <c r="D509" s="82"/>
      <c r="E509" s="82"/>
      <c r="F509" s="82"/>
    </row>
    <row r="510" spans="2:6">
      <c r="B510" s="82"/>
      <c r="C510" s="82"/>
      <c r="D510" s="82"/>
      <c r="E510" s="82"/>
      <c r="F510" s="82"/>
    </row>
    <row r="511" spans="2:6">
      <c r="B511" s="258"/>
      <c r="C511" s="259"/>
      <c r="D511" s="259"/>
      <c r="E511" s="259"/>
      <c r="F511" s="260"/>
    </row>
    <row r="512" spans="2:6">
      <c r="B512" s="261"/>
      <c r="C512" s="262"/>
      <c r="D512" s="262"/>
      <c r="E512" s="262"/>
      <c r="F512" s="263"/>
    </row>
    <row r="513" spans="1:6">
      <c r="B513" s="261"/>
      <c r="C513" s="262"/>
      <c r="D513" s="262"/>
      <c r="E513" s="262"/>
      <c r="F513" s="263"/>
    </row>
    <row r="514" spans="1:6">
      <c r="B514" s="261"/>
      <c r="C514" s="262"/>
      <c r="D514" s="262"/>
      <c r="E514" s="262"/>
      <c r="F514" s="263"/>
    </row>
    <row r="515" spans="1:6">
      <c r="B515" s="261"/>
      <c r="C515" s="262"/>
      <c r="D515" s="262"/>
      <c r="E515" s="262"/>
      <c r="F515" s="263"/>
    </row>
    <row r="516" spans="1:6">
      <c r="B516" s="261"/>
      <c r="C516" s="262"/>
      <c r="D516" s="262"/>
      <c r="E516" s="262"/>
      <c r="F516" s="263"/>
    </row>
    <row r="517" spans="1:6">
      <c r="B517" s="261"/>
      <c r="C517" s="262"/>
      <c r="D517" s="262"/>
      <c r="E517" s="262"/>
      <c r="F517" s="263"/>
    </row>
    <row r="518" spans="1:6">
      <c r="B518" s="264"/>
      <c r="C518" s="265"/>
      <c r="D518" s="265"/>
      <c r="E518" s="265"/>
      <c r="F518" s="266"/>
    </row>
    <row r="519" spans="1:6">
      <c r="B519" s="82"/>
      <c r="C519" s="82"/>
      <c r="D519" s="82"/>
      <c r="E519" s="82"/>
      <c r="F519" s="82"/>
    </row>
    <row r="520" spans="1:6">
      <c r="B520" s="82"/>
      <c r="C520" s="82"/>
      <c r="D520" s="82"/>
      <c r="E520" s="82"/>
      <c r="F520" s="82" t="s">
        <v>168</v>
      </c>
    </row>
    <row r="521" spans="1:6">
      <c r="B521" s="82"/>
      <c r="C521" s="82"/>
      <c r="D521" s="82"/>
      <c r="E521" s="82"/>
      <c r="F521" s="82"/>
    </row>
    <row r="522" spans="1:6">
      <c r="B522" s="82"/>
      <c r="C522" s="82"/>
      <c r="D522" s="82"/>
      <c r="E522" s="82"/>
      <c r="F522" s="82"/>
    </row>
    <row r="523" spans="1:6">
      <c r="B523" s="82"/>
      <c r="C523" s="82"/>
      <c r="D523" s="82"/>
      <c r="E523" s="82"/>
      <c r="F523" s="82"/>
    </row>
    <row r="524" spans="1:6">
      <c r="B524" s="82"/>
      <c r="C524" s="82"/>
      <c r="D524" s="82"/>
      <c r="E524" s="82"/>
      <c r="F524" s="82"/>
    </row>
    <row r="525" spans="1:6">
      <c r="B525" s="82"/>
      <c r="C525" s="82"/>
      <c r="D525" s="82"/>
      <c r="E525" s="82"/>
      <c r="F525" s="82"/>
    </row>
    <row r="526" spans="1:6" ht="27.75" customHeight="1">
      <c r="A526" s="82">
        <v>6</v>
      </c>
      <c r="B526" s="82"/>
      <c r="C526" s="82"/>
      <c r="D526" s="82"/>
      <c r="E526" s="82"/>
      <c r="F526" s="82"/>
    </row>
    <row r="527" spans="1:6" ht="15" customHeight="1">
      <c r="B527" s="278"/>
      <c r="C527" s="278"/>
      <c r="D527" s="278"/>
      <c r="E527" s="278"/>
      <c r="F527" s="278"/>
    </row>
    <row r="528" spans="1:6">
      <c r="B528" s="188" t="str">
        <f ca="1">INDIRECT("Élèves!C" &amp; A526+3)</f>
        <v>FORTE</v>
      </c>
      <c r="C528" s="277" t="str">
        <f ca="1">INDIRECT("Élèves!D" &amp; A526+3)</f>
        <v>Salie</v>
      </c>
      <c r="D528" s="277"/>
      <c r="E528" s="277"/>
      <c r="F528" s="277"/>
    </row>
    <row r="529" spans="2:6" ht="15" customHeight="1">
      <c r="B529" s="189"/>
      <c r="C529" s="190"/>
      <c r="D529" s="190"/>
      <c r="E529" s="190"/>
      <c r="F529" s="190"/>
    </row>
    <row r="530" spans="2:6">
      <c r="B530" s="278" t="s">
        <v>158</v>
      </c>
      <c r="C530" s="278"/>
      <c r="D530" s="278"/>
      <c r="E530" s="278"/>
      <c r="F530" s="278"/>
    </row>
    <row r="531" spans="2:6">
      <c r="B531" s="278" t="s">
        <v>166</v>
      </c>
      <c r="C531" s="278"/>
      <c r="D531" s="278"/>
      <c r="E531" s="278"/>
      <c r="F531" s="278"/>
    </row>
    <row r="532" spans="2:6" s="82" customFormat="1">
      <c r="B532" s="278"/>
      <c r="C532" s="278"/>
      <c r="D532" s="278"/>
      <c r="E532" s="278"/>
      <c r="F532" s="278"/>
    </row>
    <row r="533" spans="2:6" s="82" customFormat="1"/>
    <row r="534" spans="2:6" s="82" customFormat="1"/>
    <row r="535" spans="2:6" s="82" customFormat="1"/>
    <row r="536" spans="2:6" s="82" customFormat="1">
      <c r="B536" s="279" t="str">
        <f ca="1">INDIRECT("Élèves!N" &amp; $A$11+5)</f>
        <v>1Cp</v>
      </c>
      <c r="C536" s="280"/>
      <c r="D536" s="280"/>
      <c r="E536" s="280"/>
      <c r="F536" s="281"/>
    </row>
    <row r="537" spans="2:6" s="82" customFormat="1">
      <c r="B537" s="282" t="s">
        <v>164</v>
      </c>
      <c r="C537" s="282"/>
      <c r="D537" s="282"/>
      <c r="E537" s="282"/>
      <c r="F537" s="282"/>
    </row>
    <row r="538" spans="2:6" s="82" customFormat="1">
      <c r="B538" s="183"/>
      <c r="C538" s="183"/>
      <c r="D538" s="183"/>
      <c r="E538" s="183"/>
      <c r="F538" s="183"/>
    </row>
    <row r="539" spans="2:6" s="82" customFormat="1" ht="18.75">
      <c r="B539" s="283" t="str">
        <f>"Formation commune (" &amp; SUM(MATIÈRES!N521:N535) &amp; " périodes)"</f>
        <v>Formation commune (0 périodes)</v>
      </c>
      <c r="C539" s="283"/>
      <c r="D539" s="283"/>
      <c r="E539" s="283"/>
      <c r="F539" s="194" t="s">
        <v>66</v>
      </c>
    </row>
    <row r="540" spans="2:6" s="82" customFormat="1">
      <c r="B540" s="192"/>
      <c r="C540" s="192"/>
      <c r="D540" s="192"/>
      <c r="E540" s="192"/>
      <c r="F540" s="192"/>
    </row>
    <row r="541" spans="2:6" s="82" customFormat="1">
      <c r="B541" s="270" t="str">
        <f>MATIÈRES!$I$6</f>
        <v>RELIGION (Mme Willems - 2p.)</v>
      </c>
      <c r="C541" s="270"/>
      <c r="D541" s="270"/>
      <c r="E541" s="270"/>
      <c r="F541" s="193" t="str">
        <f ca="1">INDIRECT("F1!AY" &amp; A526+6)</f>
        <v/>
      </c>
    </row>
    <row r="542" spans="2:6" s="82" customFormat="1">
      <c r="B542" s="267" t="str">
        <f>MATIÈRES!$I$7</f>
        <v>FRANÇAIS (Mr MIRGAUX - 6p.)</v>
      </c>
      <c r="C542" s="268"/>
      <c r="D542" s="268"/>
      <c r="E542" s="269"/>
      <c r="F542" s="193" t="str">
        <f ca="1">INDIRECT("F2!AY" &amp; A526+6)</f>
        <v/>
      </c>
    </row>
    <row r="543" spans="2:6" s="82" customFormat="1">
      <c r="B543" s="267" t="str">
        <f>MATIÈRES!$I$8</f>
        <v>MATH (Mme LIENART - 5p.)</v>
      </c>
      <c r="C543" s="268"/>
      <c r="D543" s="268"/>
      <c r="E543" s="269"/>
      <c r="F543" s="193" t="str">
        <f ca="1">INDIRECT("F3!AY" &amp; A526+6)</f>
        <v/>
      </c>
    </row>
    <row r="544" spans="2:6" s="82" customFormat="1">
      <c r="B544" s="267" t="str">
        <f>MATIÈRES!$I$9</f>
        <v>ÉTUDE DU MILIEU (Mr MIRGAUX - 4p.)</v>
      </c>
      <c r="C544" s="268"/>
      <c r="D544" s="268"/>
      <c r="E544" s="269"/>
      <c r="F544" s="193" t="str">
        <f ca="1">INDIRECT("F4!AY" &amp; A526+6)</f>
        <v/>
      </c>
    </row>
    <row r="545" spans="2:6" s="82" customFormat="1">
      <c r="B545" s="270" t="str">
        <f>MATIÈRES!$I$10</f>
        <v>ANGLAIS (Mme MICHAUX - 4p.)</v>
      </c>
      <c r="C545" s="270"/>
      <c r="D545" s="270"/>
      <c r="E545" s="270"/>
      <c r="F545" s="193" t="str">
        <f ca="1">INDIRECT("F5!AY" &amp; A526+6)</f>
        <v/>
      </c>
    </row>
    <row r="546" spans="2:6" s="82" customFormat="1">
      <c r="B546" s="270" t="str">
        <f>MATIÈRES!$I$11</f>
        <v>SCIENCES (Mr SMETS - 3p.)</v>
      </c>
      <c r="C546" s="270"/>
      <c r="D546" s="270"/>
      <c r="E546" s="270"/>
      <c r="F546" s="193" t="str">
        <f ca="1">INDIRECT("F6!AY" &amp; A526+6)</f>
        <v/>
      </c>
    </row>
    <row r="547" spans="2:6" s="82" customFormat="1">
      <c r="B547" s="267" t="str">
        <f>MATIÈRES!$I$12</f>
        <v>ÉDUCATION PHYSIQUE (Collectif - 3p.)</v>
      </c>
      <c r="C547" s="268"/>
      <c r="D547" s="268"/>
      <c r="E547" s="269"/>
      <c r="F547" s="193" t="str">
        <f ca="1">INDIRECT("F7!AY" &amp; A526+6)</f>
        <v/>
      </c>
    </row>
    <row r="548" spans="2:6" s="82" customFormat="1">
      <c r="B548" s="267" t="str">
        <f>MATIÈRES!$I$13</f>
        <v>ÉDUCATION ARTISTIQUE (Mme TASKIN - 2p.)</v>
      </c>
      <c r="C548" s="268"/>
      <c r="D548" s="268"/>
      <c r="E548" s="269"/>
      <c r="F548" s="193" t="str">
        <f ca="1">INDIRECT("F8!AY" &amp; A526+6)</f>
        <v/>
      </c>
    </row>
    <row r="549" spans="2:6" s="82" customFormat="1">
      <c r="B549" s="267" t="str">
        <f>MATIÈRES!$I$14</f>
        <v>ÉDUCATION TECHNOLOGIQUE (Mr SMETS - 1p.)</v>
      </c>
      <c r="C549" s="268"/>
      <c r="D549" s="268"/>
      <c r="E549" s="269"/>
      <c r="F549" s="193" t="str">
        <f ca="1">INDIRECT("F9!AY" &amp; A526+6)</f>
        <v/>
      </c>
    </row>
    <row r="550" spans="2:6" s="82" customFormat="1">
      <c r="B550" s="267" t="str">
        <f>MATIÈRES!$I$15</f>
        <v>ACTIVITÉDE SOUTIEN (Mme LIENART - 4p.)</v>
      </c>
      <c r="C550" s="268"/>
      <c r="D550" s="268"/>
      <c r="E550" s="269"/>
      <c r="F550" s="193" t="str">
        <f ca="1">INDIRECT("F10!AY" &amp; A526+6)</f>
        <v/>
      </c>
    </row>
    <row r="551" spans="2:6" s="82" customFormat="1">
      <c r="B551" s="267">
        <f>MATIÈRES!$I$16</f>
        <v>0</v>
      </c>
      <c r="C551" s="268"/>
      <c r="D551" s="268"/>
      <c r="E551" s="269"/>
      <c r="F551" s="193" t="str">
        <f ca="1">INDIRECT("F11!AY" &amp; A526+6)</f>
        <v/>
      </c>
    </row>
    <row r="552" spans="2:6" s="82" customFormat="1">
      <c r="B552" s="267">
        <f>MATIÈRES!$I$17</f>
        <v>0</v>
      </c>
      <c r="C552" s="268"/>
      <c r="D552" s="268"/>
      <c r="E552" s="269"/>
      <c r="F552" s="193" t="str">
        <f ca="1">INDIRECT("F12!AY" &amp; A526+6)</f>
        <v/>
      </c>
    </row>
    <row r="553" spans="2:6" s="82" customFormat="1">
      <c r="B553" s="267">
        <f>MATIÈRES!$I$18</f>
        <v>0</v>
      </c>
      <c r="C553" s="268"/>
      <c r="D553" s="268"/>
      <c r="E553" s="269"/>
      <c r="F553" s="193" t="str">
        <f ca="1">INDIRECT("F13!AY" &amp; A526+6)</f>
        <v/>
      </c>
    </row>
    <row r="554" spans="2:6" s="82" customFormat="1">
      <c r="B554" s="267">
        <f>MATIÈRES!$I$19</f>
        <v>0</v>
      </c>
      <c r="C554" s="268"/>
      <c r="D554" s="268"/>
      <c r="E554" s="269"/>
      <c r="F554" s="193" t="str">
        <f ca="1">INDIRECT("F14!AY" &amp; A526+6)</f>
        <v/>
      </c>
    </row>
    <row r="555" spans="2:6" s="82" customFormat="1">
      <c r="B555" s="270">
        <f>MATIÈRES!$I$20</f>
        <v>0</v>
      </c>
      <c r="C555" s="270"/>
      <c r="D555" s="270"/>
      <c r="E555" s="270"/>
      <c r="F555" s="193" t="str">
        <f ca="1">INDIRECT("F15!AY" &amp; A526+6)</f>
        <v/>
      </c>
    </row>
    <row r="556" spans="2:6" s="82" customFormat="1">
      <c r="B556" s="271"/>
      <c r="C556" s="271"/>
      <c r="D556" s="271"/>
      <c r="E556" s="271"/>
      <c r="F556" s="192"/>
    </row>
    <row r="557" spans="2:6" s="82" customFormat="1">
      <c r="B557" s="272" t="s">
        <v>167</v>
      </c>
      <c r="C557" s="272"/>
      <c r="D557" s="272"/>
      <c r="E557" s="272"/>
      <c r="F557" s="193" t="e">
        <f ca="1">AVERAGEIF(F541:F555,"&lt;&gt;#DIV/0!")</f>
        <v>#DIV/0!</v>
      </c>
    </row>
    <row r="558" spans="2:6" s="82" customFormat="1">
      <c r="B558" s="273" t="str">
        <f>"Nombre de cours en difficulté (…/" &amp; COUNTA(MATIÈRES!$N$6:$N$20) &amp; ")"</f>
        <v>Nombre de cours en difficulté (…/10)</v>
      </c>
      <c r="C558" s="273"/>
      <c r="D558" s="273"/>
      <c r="E558" s="273"/>
      <c r="F558" s="191">
        <f ca="1">IF(F541&lt;50,1,0)+IF(F542&lt;50,1,0)+IF(F543&lt;50,1,0)+IF(F544&lt;50,1,0)+IF(F545&lt;50,1,0)+IF(F546&lt;50,1,0)+IF(F547&lt;50,1,0)+IF(F548&lt;50,1,0)+IF(F549&lt;50,1,0)+IF(F550&lt;50,1,0)+IF(F551&lt;50,1,0)+IF(F552&lt;50,1,0)+IF(F553&lt;50,1,0)+IF(F554&lt;50,1,0)+IF(F555&lt;50,1,0)</f>
        <v>0</v>
      </c>
    </row>
    <row r="559" spans="2:6" s="82" customFormat="1">
      <c r="B559" s="273" t="str">
        <f>"Nombre de périodes en difficulté (…/" &amp; SUM(MATIÈRES!N6:N20) &amp; " périodes)"</f>
        <v>Nombre de périodes en difficulté (…/34 périodes)</v>
      </c>
      <c r="C559" s="273"/>
      <c r="D559" s="273"/>
      <c r="E559" s="273"/>
      <c r="F559" s="191">
        <f ca="1">IF(F541&lt;50,MATIÈRES!N$6,0)+IF(F542&lt;50,MATIÈRES!N$7,0)+IF(F543&lt;50,MATIÈRES!N$8,0)+IF(F544&lt;50,MATIÈRES!N$7,0)+IF(F545&lt;50,MATIÈRES!N$8,0)+IF(F546&lt;50,MATIÈRES!N$7,0)+IF(F547&lt;50,MATIÈRES!N$8,0)+IF(F548&lt;50,MATIÈRES!N$7,0)+IF(F549&lt;50,MATIÈRES!N$8,0)+IF(F550&lt;50,MATIÈRES!N$7,0)+IF(F551&lt;50,MATIÈRES!N$8,0)+IF(F552&lt;50,MATIÈRES!N$7,0)+IF(F553&lt;50,MATIÈRES!N$8,0)+IF(F554&lt;50,MATIÈRES!N$7,0)+IF(F555&lt;50,MATIÈRES!N$8,0)</f>
        <v>0</v>
      </c>
    </row>
    <row r="560" spans="2:6" s="82" customFormat="1"/>
    <row r="561" spans="2:6" s="82" customFormat="1"/>
    <row r="562" spans="2:6" s="82" customFormat="1"/>
    <row r="563" spans="2:6" s="82" customFormat="1">
      <c r="F563" s="82" t="s">
        <v>169</v>
      </c>
    </row>
    <row r="564" spans="2:6" s="82" customFormat="1"/>
    <row r="565" spans="2:6" s="82" customFormat="1"/>
    <row r="566" spans="2:6" s="82" customFormat="1"/>
    <row r="567" spans="2:6" s="82" customFormat="1"/>
    <row r="568" spans="2:6" s="82" customFormat="1"/>
    <row r="569" spans="2:6" s="82" customFormat="1"/>
    <row r="570" spans="2:6" s="82" customFormat="1"/>
    <row r="571" spans="2:6" s="82" customFormat="1"/>
    <row r="572" spans="2:6" s="82" customFormat="1"/>
    <row r="573" spans="2:6" s="82" customFormat="1"/>
    <row r="574" spans="2:6" s="82" customFormat="1"/>
    <row r="575" spans="2:6" s="82" customFormat="1"/>
    <row r="576" spans="2:6">
      <c r="B576" s="82"/>
      <c r="C576" s="82"/>
      <c r="D576" s="82"/>
      <c r="E576" s="82"/>
      <c r="F576" s="82"/>
    </row>
    <row r="577" spans="2:6">
      <c r="B577" s="82"/>
      <c r="C577" s="82"/>
      <c r="D577" s="82"/>
      <c r="E577" s="82"/>
      <c r="F577" s="82"/>
    </row>
    <row r="578" spans="2:6">
      <c r="B578" s="82"/>
      <c r="C578" s="82"/>
      <c r="D578" s="82"/>
      <c r="E578" s="82"/>
      <c r="F578" s="82"/>
    </row>
    <row r="579" spans="2:6">
      <c r="B579" s="82"/>
      <c r="C579" s="82"/>
      <c r="D579" s="82"/>
      <c r="E579" s="82"/>
      <c r="F579" s="82"/>
    </row>
    <row r="580" spans="2:6">
      <c r="B580" s="84" t="s">
        <v>42</v>
      </c>
      <c r="C580" s="82"/>
      <c r="D580" s="82"/>
      <c r="E580" s="82"/>
      <c r="F580" s="82"/>
    </row>
    <row r="581" spans="2:6">
      <c r="B581" s="82"/>
      <c r="C581" s="82"/>
      <c r="D581" s="82"/>
      <c r="E581" s="82"/>
      <c r="F581" s="82"/>
    </row>
    <row r="582" spans="2:6">
      <c r="B582" s="274" t="str">
        <f ca="1">(INDIRECT("Élèves!C" &amp;A526+3) &amp; " " &amp; INDIRECT("Élèves!D" &amp; A526+3) &amp; " :")</f>
        <v>FORTE Salie :</v>
      </c>
      <c r="C582" s="275"/>
      <c r="D582" s="275"/>
      <c r="E582" s="275"/>
      <c r="F582" s="276"/>
    </row>
    <row r="583" spans="2:6">
      <c r="B583" s="243"/>
      <c r="C583" s="244"/>
      <c r="D583" s="244"/>
      <c r="E583" s="244"/>
      <c r="F583" s="245"/>
    </row>
    <row r="584" spans="2:6">
      <c r="B584" s="243"/>
      <c r="C584" s="244"/>
      <c r="D584" s="244"/>
      <c r="E584" s="244"/>
      <c r="F584" s="245"/>
    </row>
    <row r="585" spans="2:6">
      <c r="B585" s="243"/>
      <c r="C585" s="244"/>
      <c r="D585" s="244"/>
      <c r="E585" s="244"/>
      <c r="F585" s="245"/>
    </row>
    <row r="586" spans="2:6">
      <c r="B586" s="243"/>
      <c r="C586" s="244"/>
      <c r="D586" s="244"/>
      <c r="E586" s="244"/>
      <c r="F586" s="245"/>
    </row>
    <row r="587" spans="2:6">
      <c r="B587" s="243"/>
      <c r="C587" s="244"/>
      <c r="D587" s="244"/>
      <c r="E587" s="244"/>
      <c r="F587" s="245"/>
    </row>
    <row r="588" spans="2:6">
      <c r="B588" s="246"/>
      <c r="C588" s="247"/>
      <c r="D588" s="247"/>
      <c r="E588" s="247"/>
      <c r="F588" s="248"/>
    </row>
    <row r="589" spans="2:6">
      <c r="B589" s="195"/>
      <c r="C589" s="195"/>
      <c r="D589" s="195"/>
      <c r="E589" s="195"/>
      <c r="F589" s="195"/>
    </row>
    <row r="590" spans="2:6">
      <c r="B590" s="195"/>
      <c r="C590" s="195"/>
      <c r="D590" s="195"/>
      <c r="E590" s="195"/>
      <c r="F590" s="195"/>
    </row>
    <row r="591" spans="2:6">
      <c r="B591" s="195"/>
      <c r="C591" s="195"/>
      <c r="D591" s="195"/>
      <c r="E591" s="195"/>
      <c r="F591" s="195"/>
    </row>
    <row r="592" spans="2:6">
      <c r="B592" s="84" t="s">
        <v>69</v>
      </c>
      <c r="C592" s="82"/>
      <c r="D592" s="82"/>
      <c r="E592" s="82"/>
      <c r="F592" s="82"/>
    </row>
    <row r="593" spans="2:6">
      <c r="C593" s="82"/>
      <c r="D593" s="82"/>
      <c r="E593" s="82"/>
      <c r="F593" s="82"/>
    </row>
    <row r="594" spans="2:6">
      <c r="B594" s="89"/>
      <c r="C594" s="89"/>
      <c r="D594" s="89"/>
      <c r="E594" s="89" t="s">
        <v>70</v>
      </c>
      <c r="F594" s="90">
        <f ca="1">SUM(INDIRECT("EDUC!E" &amp;A526+4))</f>
        <v>1</v>
      </c>
    </row>
    <row r="595" spans="2:6">
      <c r="C595" s="82"/>
      <c r="D595" s="82"/>
      <c r="E595" s="82"/>
      <c r="F595" s="82"/>
    </row>
    <row r="596" spans="2:6">
      <c r="B596" s="249"/>
      <c r="C596" s="250"/>
      <c r="D596" s="250"/>
      <c r="E596" s="250"/>
      <c r="F596" s="251"/>
    </row>
    <row r="597" spans="2:6">
      <c r="B597" s="252"/>
      <c r="C597" s="253"/>
      <c r="D597" s="253"/>
      <c r="E597" s="253"/>
      <c r="F597" s="254"/>
    </row>
    <row r="598" spans="2:6">
      <c r="B598" s="252"/>
      <c r="C598" s="253"/>
      <c r="D598" s="253"/>
      <c r="E598" s="253"/>
      <c r="F598" s="254"/>
    </row>
    <row r="599" spans="2:6">
      <c r="B599" s="252"/>
      <c r="C599" s="253"/>
      <c r="D599" s="253"/>
      <c r="E599" s="253"/>
      <c r="F599" s="254"/>
    </row>
    <row r="600" spans="2:6">
      <c r="B600" s="252"/>
      <c r="C600" s="253"/>
      <c r="D600" s="253"/>
      <c r="E600" s="253"/>
      <c r="F600" s="254"/>
    </row>
    <row r="601" spans="2:6">
      <c r="B601" s="252"/>
      <c r="C601" s="253"/>
      <c r="D601" s="253"/>
      <c r="E601" s="253"/>
      <c r="F601" s="254"/>
    </row>
    <row r="602" spans="2:6">
      <c r="B602" s="252"/>
      <c r="C602" s="253"/>
      <c r="D602" s="253"/>
      <c r="E602" s="253"/>
      <c r="F602" s="254"/>
    </row>
    <row r="603" spans="2:6">
      <c r="B603" s="252"/>
      <c r="C603" s="253"/>
      <c r="D603" s="253"/>
      <c r="E603" s="253"/>
      <c r="F603" s="254"/>
    </row>
    <row r="604" spans="2:6">
      <c r="B604" s="255"/>
      <c r="C604" s="256"/>
      <c r="D604" s="256"/>
      <c r="E604" s="256"/>
      <c r="F604" s="257"/>
    </row>
    <row r="605" spans="2:6">
      <c r="B605" s="82"/>
      <c r="C605" s="82"/>
      <c r="D605" s="82"/>
      <c r="E605" s="82"/>
      <c r="F605" s="82"/>
    </row>
    <row r="606" spans="2:6">
      <c r="B606" s="91" t="s">
        <v>71</v>
      </c>
      <c r="C606" s="82"/>
      <c r="D606" s="82"/>
      <c r="E606" s="82"/>
      <c r="F606" s="82"/>
    </row>
    <row r="607" spans="2:6">
      <c r="B607" s="82"/>
      <c r="C607" s="82"/>
      <c r="D607" s="82"/>
      <c r="E607" s="82"/>
      <c r="F607" s="82"/>
    </row>
    <row r="608" spans="2:6">
      <c r="B608" s="82"/>
      <c r="C608" s="82"/>
      <c r="D608" s="82"/>
      <c r="E608" s="82"/>
      <c r="F608" s="82"/>
    </row>
    <row r="609" spans="2:6">
      <c r="B609" s="82"/>
      <c r="C609" s="82"/>
      <c r="D609" s="82"/>
      <c r="E609" s="82"/>
      <c r="F609" s="82"/>
    </row>
    <row r="610" spans="2:6">
      <c r="B610" s="82"/>
      <c r="C610" s="82"/>
      <c r="D610" s="82"/>
      <c r="E610" s="82"/>
      <c r="F610" s="82"/>
    </row>
    <row r="611" spans="2:6">
      <c r="B611" s="82"/>
      <c r="C611" s="82"/>
      <c r="D611" s="82"/>
      <c r="E611" s="82"/>
      <c r="F611" s="82"/>
    </row>
    <row r="612" spans="2:6">
      <c r="B612" s="84" t="s">
        <v>72</v>
      </c>
      <c r="C612" s="82"/>
      <c r="D612" s="82"/>
      <c r="E612" s="82"/>
      <c r="F612" s="82"/>
    </row>
    <row r="613" spans="2:6">
      <c r="B613" s="82"/>
      <c r="C613" s="82"/>
      <c r="D613" s="82"/>
      <c r="E613" s="82"/>
      <c r="F613" s="82"/>
    </row>
    <row r="614" spans="2:6">
      <c r="B614" s="258"/>
      <c r="C614" s="259"/>
      <c r="D614" s="259"/>
      <c r="E614" s="259"/>
      <c r="F614" s="260"/>
    </row>
    <row r="615" spans="2:6">
      <c r="B615" s="261"/>
      <c r="C615" s="262"/>
      <c r="D615" s="262"/>
      <c r="E615" s="262"/>
      <c r="F615" s="263"/>
    </row>
    <row r="616" spans="2:6">
      <c r="B616" s="261"/>
      <c r="C616" s="262"/>
      <c r="D616" s="262"/>
      <c r="E616" s="262"/>
      <c r="F616" s="263"/>
    </row>
    <row r="617" spans="2:6">
      <c r="B617" s="261"/>
      <c r="C617" s="262"/>
      <c r="D617" s="262"/>
      <c r="E617" s="262"/>
      <c r="F617" s="263"/>
    </row>
    <row r="618" spans="2:6">
      <c r="B618" s="261"/>
      <c r="C618" s="262"/>
      <c r="D618" s="262"/>
      <c r="E618" s="262"/>
      <c r="F618" s="263"/>
    </row>
    <row r="619" spans="2:6">
      <c r="B619" s="261"/>
      <c r="C619" s="262"/>
      <c r="D619" s="262"/>
      <c r="E619" s="262"/>
      <c r="F619" s="263"/>
    </row>
    <row r="620" spans="2:6">
      <c r="B620" s="261"/>
      <c r="C620" s="262"/>
      <c r="D620" s="262"/>
      <c r="E620" s="262"/>
      <c r="F620" s="263"/>
    </row>
    <row r="621" spans="2:6">
      <c r="B621" s="264"/>
      <c r="C621" s="265"/>
      <c r="D621" s="265"/>
      <c r="E621" s="265"/>
      <c r="F621" s="266"/>
    </row>
    <row r="622" spans="2:6">
      <c r="B622" s="82"/>
      <c r="C622" s="82"/>
      <c r="D622" s="82"/>
      <c r="E622" s="82"/>
      <c r="F622" s="82"/>
    </row>
    <row r="623" spans="2:6">
      <c r="B623" s="82"/>
      <c r="C623" s="82"/>
      <c r="D623" s="82"/>
      <c r="E623" s="82"/>
      <c r="F623" s="82" t="s">
        <v>168</v>
      </c>
    </row>
    <row r="624" spans="2:6">
      <c r="B624" s="82"/>
      <c r="C624" s="82"/>
      <c r="D624" s="82"/>
      <c r="E624" s="82"/>
      <c r="F624" s="82"/>
    </row>
    <row r="625" spans="1:6">
      <c r="B625" s="82"/>
      <c r="C625" s="82"/>
      <c r="D625" s="82"/>
      <c r="E625" s="82"/>
      <c r="F625" s="82"/>
    </row>
    <row r="626" spans="1:6">
      <c r="B626" s="82"/>
      <c r="C626" s="82"/>
      <c r="D626" s="82"/>
      <c r="E626" s="82"/>
      <c r="F626" s="82"/>
    </row>
    <row r="627" spans="1:6">
      <c r="B627" s="82"/>
      <c r="C627" s="82"/>
      <c r="D627" s="82"/>
      <c r="E627" s="82"/>
      <c r="F627" s="82"/>
    </row>
    <row r="628" spans="1:6">
      <c r="B628" s="82"/>
      <c r="C628" s="82"/>
      <c r="D628" s="82"/>
      <c r="E628" s="82"/>
      <c r="F628" s="82"/>
    </row>
    <row r="629" spans="1:6" ht="27.75" customHeight="1">
      <c r="A629" s="82">
        <v>7</v>
      </c>
      <c r="B629" s="82"/>
      <c r="C629" s="82"/>
      <c r="D629" s="82"/>
      <c r="E629" s="82"/>
      <c r="F629" s="82"/>
    </row>
    <row r="630" spans="1:6" ht="15" customHeight="1">
      <c r="B630" s="278"/>
      <c r="C630" s="278"/>
      <c r="D630" s="278"/>
      <c r="E630" s="278"/>
      <c r="F630" s="278"/>
    </row>
    <row r="631" spans="1:6">
      <c r="B631" s="188" t="str">
        <f ca="1">INDIRECT("Élèves!C" &amp; A629+3)</f>
        <v>SEGEC</v>
      </c>
      <c r="C631" s="277" t="str">
        <f ca="1">INDIRECT("Élèves!D" &amp; A629+3)</f>
        <v>Rédoine</v>
      </c>
      <c r="D631" s="277"/>
      <c r="E631" s="277"/>
      <c r="F631" s="277"/>
    </row>
    <row r="632" spans="1:6" ht="15" customHeight="1">
      <c r="B632" s="189"/>
      <c r="C632" s="190"/>
      <c r="D632" s="190"/>
      <c r="E632" s="190"/>
      <c r="F632" s="190"/>
    </row>
    <row r="633" spans="1:6">
      <c r="B633" s="278" t="s">
        <v>158</v>
      </c>
      <c r="C633" s="278"/>
      <c r="D633" s="278"/>
      <c r="E633" s="278"/>
      <c r="F633" s="278"/>
    </row>
    <row r="634" spans="1:6">
      <c r="B634" s="278" t="s">
        <v>166</v>
      </c>
      <c r="C634" s="278"/>
      <c r="D634" s="278"/>
      <c r="E634" s="278"/>
      <c r="F634" s="278"/>
    </row>
    <row r="635" spans="1:6" s="82" customFormat="1">
      <c r="B635" s="278"/>
      <c r="C635" s="278"/>
      <c r="D635" s="278"/>
      <c r="E635" s="278"/>
      <c r="F635" s="278"/>
    </row>
    <row r="636" spans="1:6" s="82" customFormat="1"/>
    <row r="637" spans="1:6" s="82" customFormat="1"/>
    <row r="638" spans="1:6" s="82" customFormat="1"/>
    <row r="639" spans="1:6" s="82" customFormat="1">
      <c r="B639" s="279" t="str">
        <f ca="1">INDIRECT("Élèves!N" &amp; $A$11+5)</f>
        <v>1Cp</v>
      </c>
      <c r="C639" s="280"/>
      <c r="D639" s="280"/>
      <c r="E639" s="280"/>
      <c r="F639" s="281"/>
    </row>
    <row r="640" spans="1:6" s="82" customFormat="1">
      <c r="B640" s="282" t="s">
        <v>164</v>
      </c>
      <c r="C640" s="282"/>
      <c r="D640" s="282"/>
      <c r="E640" s="282"/>
      <c r="F640" s="282"/>
    </row>
    <row r="641" spans="2:6" s="82" customFormat="1">
      <c r="B641" s="183"/>
      <c r="C641" s="183"/>
      <c r="D641" s="183"/>
      <c r="E641" s="183"/>
      <c r="F641" s="183"/>
    </row>
    <row r="642" spans="2:6" s="82" customFormat="1" ht="18.75">
      <c r="B642" s="283" t="str">
        <f>"Formation commune (" &amp; SUM(MATIÈRES!N624:N638) &amp; " périodes)"</f>
        <v>Formation commune (0 périodes)</v>
      </c>
      <c r="C642" s="283"/>
      <c r="D642" s="283"/>
      <c r="E642" s="283"/>
      <c r="F642" s="194" t="s">
        <v>66</v>
      </c>
    </row>
    <row r="643" spans="2:6" s="82" customFormat="1">
      <c r="B643" s="192"/>
      <c r="C643" s="192"/>
      <c r="D643" s="192"/>
      <c r="E643" s="192"/>
      <c r="F643" s="192"/>
    </row>
    <row r="644" spans="2:6" s="82" customFormat="1">
      <c r="B644" s="270" t="str">
        <f>MATIÈRES!$I$6</f>
        <v>RELIGION (Mme Willems - 2p.)</v>
      </c>
      <c r="C644" s="270"/>
      <c r="D644" s="270"/>
      <c r="E644" s="270"/>
      <c r="F644" s="193" t="str">
        <f ca="1">INDIRECT("F1!AY" &amp; A629+6)</f>
        <v/>
      </c>
    </row>
    <row r="645" spans="2:6" s="82" customFormat="1">
      <c r="B645" s="267" t="str">
        <f>MATIÈRES!$I$7</f>
        <v>FRANÇAIS (Mr MIRGAUX - 6p.)</v>
      </c>
      <c r="C645" s="268"/>
      <c r="D645" s="268"/>
      <c r="E645" s="269"/>
      <c r="F645" s="193" t="str">
        <f ca="1">INDIRECT("F2!AY" &amp; A629+6)</f>
        <v/>
      </c>
    </row>
    <row r="646" spans="2:6" s="82" customFormat="1">
      <c r="B646" s="267" t="str">
        <f>MATIÈRES!$I$8</f>
        <v>MATH (Mme LIENART - 5p.)</v>
      </c>
      <c r="C646" s="268"/>
      <c r="D646" s="268"/>
      <c r="E646" s="269"/>
      <c r="F646" s="193" t="str">
        <f ca="1">INDIRECT("F3!AY" &amp; A629+6)</f>
        <v/>
      </c>
    </row>
    <row r="647" spans="2:6" s="82" customFormat="1">
      <c r="B647" s="267" t="str">
        <f>MATIÈRES!$I$9</f>
        <v>ÉTUDE DU MILIEU (Mr MIRGAUX - 4p.)</v>
      </c>
      <c r="C647" s="268"/>
      <c r="D647" s="268"/>
      <c r="E647" s="269"/>
      <c r="F647" s="193" t="str">
        <f ca="1">INDIRECT("F4!AY" &amp; A629+6)</f>
        <v/>
      </c>
    </row>
    <row r="648" spans="2:6" s="82" customFormat="1">
      <c r="B648" s="270" t="str">
        <f>MATIÈRES!$I$10</f>
        <v>ANGLAIS (Mme MICHAUX - 4p.)</v>
      </c>
      <c r="C648" s="270"/>
      <c r="D648" s="270"/>
      <c r="E648" s="270"/>
      <c r="F648" s="193" t="str">
        <f ca="1">INDIRECT("F5!AY" &amp; A629+6)</f>
        <v/>
      </c>
    </row>
    <row r="649" spans="2:6" s="82" customFormat="1">
      <c r="B649" s="270" t="str">
        <f>MATIÈRES!$I$11</f>
        <v>SCIENCES (Mr SMETS - 3p.)</v>
      </c>
      <c r="C649" s="270"/>
      <c r="D649" s="270"/>
      <c r="E649" s="270"/>
      <c r="F649" s="193" t="str">
        <f ca="1">INDIRECT("F6!AY" &amp; A629+6)</f>
        <v/>
      </c>
    </row>
    <row r="650" spans="2:6" s="82" customFormat="1">
      <c r="B650" s="267" t="str">
        <f>MATIÈRES!$I$12</f>
        <v>ÉDUCATION PHYSIQUE (Collectif - 3p.)</v>
      </c>
      <c r="C650" s="268"/>
      <c r="D650" s="268"/>
      <c r="E650" s="269"/>
      <c r="F650" s="193" t="str">
        <f ca="1">INDIRECT("F7!AY" &amp; A629+6)</f>
        <v/>
      </c>
    </row>
    <row r="651" spans="2:6" s="82" customFormat="1">
      <c r="B651" s="267" t="str">
        <f>MATIÈRES!$I$13</f>
        <v>ÉDUCATION ARTISTIQUE (Mme TASKIN - 2p.)</v>
      </c>
      <c r="C651" s="268"/>
      <c r="D651" s="268"/>
      <c r="E651" s="269"/>
      <c r="F651" s="193" t="str">
        <f ca="1">INDIRECT("F8!AY" &amp; A629+6)</f>
        <v/>
      </c>
    </row>
    <row r="652" spans="2:6" s="82" customFormat="1">
      <c r="B652" s="267" t="str">
        <f>MATIÈRES!$I$14</f>
        <v>ÉDUCATION TECHNOLOGIQUE (Mr SMETS - 1p.)</v>
      </c>
      <c r="C652" s="268"/>
      <c r="D652" s="268"/>
      <c r="E652" s="269"/>
      <c r="F652" s="193" t="str">
        <f ca="1">INDIRECT("F9!AY" &amp; A629+6)</f>
        <v/>
      </c>
    </row>
    <row r="653" spans="2:6" s="82" customFormat="1">
      <c r="B653" s="267" t="str">
        <f>MATIÈRES!$I$15</f>
        <v>ACTIVITÉDE SOUTIEN (Mme LIENART - 4p.)</v>
      </c>
      <c r="C653" s="268"/>
      <c r="D653" s="268"/>
      <c r="E653" s="269"/>
      <c r="F653" s="193" t="str">
        <f ca="1">INDIRECT("F10!AY" &amp; A629+6)</f>
        <v/>
      </c>
    </row>
    <row r="654" spans="2:6" s="82" customFormat="1">
      <c r="B654" s="267">
        <f>MATIÈRES!$I$16</f>
        <v>0</v>
      </c>
      <c r="C654" s="268"/>
      <c r="D654" s="268"/>
      <c r="E654" s="269"/>
      <c r="F654" s="193" t="str">
        <f ca="1">INDIRECT("F11!AY" &amp; A629+6)</f>
        <v/>
      </c>
    </row>
    <row r="655" spans="2:6" s="82" customFormat="1">
      <c r="B655" s="267">
        <f>MATIÈRES!$I$17</f>
        <v>0</v>
      </c>
      <c r="C655" s="268"/>
      <c r="D655" s="268"/>
      <c r="E655" s="269"/>
      <c r="F655" s="193" t="str">
        <f ca="1">INDIRECT("F12!AY" &amp; A629+6)</f>
        <v/>
      </c>
    </row>
    <row r="656" spans="2:6" s="82" customFormat="1">
      <c r="B656" s="267">
        <f>MATIÈRES!$I$18</f>
        <v>0</v>
      </c>
      <c r="C656" s="268"/>
      <c r="D656" s="268"/>
      <c r="E656" s="269"/>
      <c r="F656" s="193" t="str">
        <f ca="1">INDIRECT("F13!AY" &amp; A629+6)</f>
        <v/>
      </c>
    </row>
    <row r="657" spans="2:6" s="82" customFormat="1">
      <c r="B657" s="267">
        <f>MATIÈRES!$I$19</f>
        <v>0</v>
      </c>
      <c r="C657" s="268"/>
      <c r="D657" s="268"/>
      <c r="E657" s="269"/>
      <c r="F657" s="193" t="str">
        <f ca="1">INDIRECT("F14!AY" &amp; A629+6)</f>
        <v/>
      </c>
    </row>
    <row r="658" spans="2:6" s="82" customFormat="1">
      <c r="B658" s="270">
        <f>MATIÈRES!$I$20</f>
        <v>0</v>
      </c>
      <c r="C658" s="270"/>
      <c r="D658" s="270"/>
      <c r="E658" s="270"/>
      <c r="F658" s="193" t="str">
        <f ca="1">INDIRECT("F15!AY" &amp; A629+6)</f>
        <v/>
      </c>
    </row>
    <row r="659" spans="2:6" s="82" customFormat="1">
      <c r="B659" s="271"/>
      <c r="C659" s="271"/>
      <c r="D659" s="271"/>
      <c r="E659" s="271"/>
      <c r="F659" s="192"/>
    </row>
    <row r="660" spans="2:6" s="82" customFormat="1">
      <c r="B660" s="272" t="s">
        <v>167</v>
      </c>
      <c r="C660" s="272"/>
      <c r="D660" s="272"/>
      <c r="E660" s="272"/>
      <c r="F660" s="193" t="e">
        <f ca="1">AVERAGEIF(F644:F658,"&lt;&gt;#DIV/0!")</f>
        <v>#DIV/0!</v>
      </c>
    </row>
    <row r="661" spans="2:6" s="82" customFormat="1">
      <c r="B661" s="273" t="str">
        <f>"Nombre de cours en difficulté (…/" &amp; COUNTA(MATIÈRES!$N$6:$N$20) &amp; ")"</f>
        <v>Nombre de cours en difficulté (…/10)</v>
      </c>
      <c r="C661" s="273"/>
      <c r="D661" s="273"/>
      <c r="E661" s="273"/>
      <c r="F661" s="191">
        <f ca="1">IF(F644&lt;50,1,0)+IF(F645&lt;50,1,0)+IF(F646&lt;50,1,0)+IF(F647&lt;50,1,0)+IF(F648&lt;50,1,0)+IF(F649&lt;50,1,0)+IF(F650&lt;50,1,0)+IF(F651&lt;50,1,0)+IF(F652&lt;50,1,0)+IF(F653&lt;50,1,0)+IF(F654&lt;50,1,0)+IF(F655&lt;50,1,0)+IF(F656&lt;50,1,0)+IF(F657&lt;50,1,0)+IF(F658&lt;50,1,0)</f>
        <v>0</v>
      </c>
    </row>
    <row r="662" spans="2:6" s="82" customFormat="1">
      <c r="B662" s="273" t="str">
        <f>"Nombre de périodes en difficulté (…/" &amp; SUM(MATIÈRES!N6:N20) &amp; " périodes)"</f>
        <v>Nombre de périodes en difficulté (…/34 périodes)</v>
      </c>
      <c r="C662" s="273"/>
      <c r="D662" s="273"/>
      <c r="E662" s="273"/>
      <c r="F662" s="191">
        <f ca="1">IF(F644&lt;50,MATIÈRES!N$6,0)+IF(F645&lt;50,MATIÈRES!N$7,0)+IF(F646&lt;50,MATIÈRES!N$8,0)+IF(F647&lt;50,MATIÈRES!N$7,0)+IF(F648&lt;50,MATIÈRES!N$8,0)+IF(F649&lt;50,MATIÈRES!N$7,0)+IF(F650&lt;50,MATIÈRES!N$8,0)+IF(F651&lt;50,MATIÈRES!N$7,0)+IF(F652&lt;50,MATIÈRES!N$8,0)+IF(F653&lt;50,MATIÈRES!N$7,0)+IF(F654&lt;50,MATIÈRES!N$8,0)+IF(F655&lt;50,MATIÈRES!N$7,0)+IF(F656&lt;50,MATIÈRES!N$8,0)+IF(F657&lt;50,MATIÈRES!N$7,0)+IF(F658&lt;50,MATIÈRES!N$8,0)</f>
        <v>0</v>
      </c>
    </row>
    <row r="663" spans="2:6" s="82" customFormat="1"/>
    <row r="664" spans="2:6" s="82" customFormat="1"/>
    <row r="665" spans="2:6" s="82" customFormat="1"/>
    <row r="666" spans="2:6" s="82" customFormat="1">
      <c r="F666" s="82" t="s">
        <v>169</v>
      </c>
    </row>
    <row r="667" spans="2:6" s="82" customFormat="1"/>
    <row r="668" spans="2:6" s="82" customFormat="1"/>
    <row r="669" spans="2:6" s="82" customFormat="1"/>
    <row r="670" spans="2:6" s="82" customFormat="1"/>
    <row r="671" spans="2:6" s="82" customFormat="1"/>
    <row r="672" spans="2:6" s="82" customFormat="1"/>
    <row r="673" spans="2:6" s="82" customFormat="1"/>
    <row r="674" spans="2:6" s="82" customFormat="1"/>
    <row r="675" spans="2:6" s="82" customFormat="1"/>
    <row r="676" spans="2:6" s="82" customFormat="1"/>
    <row r="677" spans="2:6" s="82" customFormat="1"/>
    <row r="678" spans="2:6" s="82" customFormat="1"/>
    <row r="679" spans="2:6">
      <c r="B679" s="82"/>
      <c r="C679" s="82"/>
      <c r="D679" s="82"/>
      <c r="E679" s="82"/>
      <c r="F679" s="82"/>
    </row>
    <row r="680" spans="2:6">
      <c r="B680" s="82"/>
      <c r="C680" s="82"/>
      <c r="D680" s="82"/>
      <c r="E680" s="82"/>
      <c r="F680" s="82"/>
    </row>
    <row r="681" spans="2:6">
      <c r="B681" s="82"/>
      <c r="C681" s="82"/>
      <c r="D681" s="82"/>
      <c r="E681" s="82"/>
      <c r="F681" s="82"/>
    </row>
    <row r="682" spans="2:6">
      <c r="B682" s="82"/>
      <c r="C682" s="82"/>
      <c r="D682" s="82"/>
      <c r="E682" s="82"/>
      <c r="F682" s="82"/>
    </row>
    <row r="683" spans="2:6">
      <c r="B683" s="84" t="s">
        <v>42</v>
      </c>
      <c r="C683" s="82"/>
      <c r="D683" s="82"/>
      <c r="E683" s="82"/>
      <c r="F683" s="82"/>
    </row>
    <row r="684" spans="2:6">
      <c r="B684" s="82"/>
      <c r="C684" s="82"/>
      <c r="D684" s="82"/>
      <c r="E684" s="82"/>
      <c r="F684" s="82"/>
    </row>
    <row r="685" spans="2:6">
      <c r="B685" s="274" t="str">
        <f ca="1">(INDIRECT("Élèves!C" &amp;A629+3) &amp; " " &amp; INDIRECT("Élèves!D" &amp; A629+3) &amp; " :")</f>
        <v>SEGEC Rédoine :</v>
      </c>
      <c r="C685" s="275"/>
      <c r="D685" s="275"/>
      <c r="E685" s="275"/>
      <c r="F685" s="276"/>
    </row>
    <row r="686" spans="2:6">
      <c r="B686" s="243"/>
      <c r="C686" s="244"/>
      <c r="D686" s="244"/>
      <c r="E686" s="244"/>
      <c r="F686" s="245"/>
    </row>
    <row r="687" spans="2:6">
      <c r="B687" s="243"/>
      <c r="C687" s="244"/>
      <c r="D687" s="244"/>
      <c r="E687" s="244"/>
      <c r="F687" s="245"/>
    </row>
    <row r="688" spans="2:6">
      <c r="B688" s="243"/>
      <c r="C688" s="244"/>
      <c r="D688" s="244"/>
      <c r="E688" s="244"/>
      <c r="F688" s="245"/>
    </row>
    <row r="689" spans="2:6">
      <c r="B689" s="243"/>
      <c r="C689" s="244"/>
      <c r="D689" s="244"/>
      <c r="E689" s="244"/>
      <c r="F689" s="245"/>
    </row>
    <row r="690" spans="2:6">
      <c r="B690" s="243"/>
      <c r="C690" s="244"/>
      <c r="D690" s="244"/>
      <c r="E690" s="244"/>
      <c r="F690" s="245"/>
    </row>
    <row r="691" spans="2:6">
      <c r="B691" s="246"/>
      <c r="C691" s="247"/>
      <c r="D691" s="247"/>
      <c r="E691" s="247"/>
      <c r="F691" s="248"/>
    </row>
    <row r="692" spans="2:6">
      <c r="B692" s="195"/>
      <c r="C692" s="195"/>
      <c r="D692" s="195"/>
      <c r="E692" s="195"/>
      <c r="F692" s="195"/>
    </row>
    <row r="693" spans="2:6">
      <c r="B693" s="195"/>
      <c r="C693" s="195"/>
      <c r="D693" s="195"/>
      <c r="E693" s="195"/>
      <c r="F693" s="195"/>
    </row>
    <row r="694" spans="2:6">
      <c r="B694" s="195"/>
      <c r="C694" s="195"/>
      <c r="D694" s="195"/>
      <c r="E694" s="195"/>
      <c r="F694" s="195"/>
    </row>
    <row r="695" spans="2:6">
      <c r="B695" s="84" t="s">
        <v>69</v>
      </c>
      <c r="C695" s="82"/>
      <c r="D695" s="82"/>
      <c r="E695" s="82"/>
      <c r="F695" s="82"/>
    </row>
    <row r="696" spans="2:6">
      <c r="C696" s="82"/>
      <c r="D696" s="82"/>
      <c r="E696" s="82"/>
      <c r="F696" s="82"/>
    </row>
    <row r="697" spans="2:6">
      <c r="B697" s="89"/>
      <c r="C697" s="89"/>
      <c r="D697" s="89"/>
      <c r="E697" s="89" t="s">
        <v>70</v>
      </c>
      <c r="F697" s="90">
        <f ca="1">SUM(INDIRECT("EDUC!E" &amp;A629+4))</f>
        <v>1</v>
      </c>
    </row>
    <row r="698" spans="2:6">
      <c r="C698" s="82"/>
      <c r="D698" s="82"/>
      <c r="E698" s="82"/>
      <c r="F698" s="82"/>
    </row>
    <row r="699" spans="2:6">
      <c r="B699" s="249"/>
      <c r="C699" s="250"/>
      <c r="D699" s="250"/>
      <c r="E699" s="250"/>
      <c r="F699" s="251"/>
    </row>
    <row r="700" spans="2:6">
      <c r="B700" s="252"/>
      <c r="C700" s="253"/>
      <c r="D700" s="253"/>
      <c r="E700" s="253"/>
      <c r="F700" s="254"/>
    </row>
    <row r="701" spans="2:6">
      <c r="B701" s="252"/>
      <c r="C701" s="253"/>
      <c r="D701" s="253"/>
      <c r="E701" s="253"/>
      <c r="F701" s="254"/>
    </row>
    <row r="702" spans="2:6">
      <c r="B702" s="252"/>
      <c r="C702" s="253"/>
      <c r="D702" s="253"/>
      <c r="E702" s="253"/>
      <c r="F702" s="254"/>
    </row>
    <row r="703" spans="2:6">
      <c r="B703" s="252"/>
      <c r="C703" s="253"/>
      <c r="D703" s="253"/>
      <c r="E703" s="253"/>
      <c r="F703" s="254"/>
    </row>
    <row r="704" spans="2:6">
      <c r="B704" s="252"/>
      <c r="C704" s="253"/>
      <c r="D704" s="253"/>
      <c r="E704" s="253"/>
      <c r="F704" s="254"/>
    </row>
    <row r="705" spans="2:6">
      <c r="B705" s="252"/>
      <c r="C705" s="253"/>
      <c r="D705" s="253"/>
      <c r="E705" s="253"/>
      <c r="F705" s="254"/>
    </row>
    <row r="706" spans="2:6">
      <c r="B706" s="252"/>
      <c r="C706" s="253"/>
      <c r="D706" s="253"/>
      <c r="E706" s="253"/>
      <c r="F706" s="254"/>
    </row>
    <row r="707" spans="2:6">
      <c r="B707" s="255"/>
      <c r="C707" s="256"/>
      <c r="D707" s="256"/>
      <c r="E707" s="256"/>
      <c r="F707" s="257"/>
    </row>
    <row r="708" spans="2:6">
      <c r="B708" s="82"/>
      <c r="C708" s="82"/>
      <c r="D708" s="82"/>
      <c r="E708" s="82"/>
      <c r="F708" s="82"/>
    </row>
    <row r="709" spans="2:6">
      <c r="B709" s="91" t="s">
        <v>71</v>
      </c>
      <c r="C709" s="82"/>
      <c r="D709" s="82"/>
      <c r="E709" s="82"/>
      <c r="F709" s="82"/>
    </row>
    <row r="710" spans="2:6">
      <c r="B710" s="82"/>
      <c r="C710" s="82"/>
      <c r="D710" s="82"/>
      <c r="E710" s="82"/>
      <c r="F710" s="82"/>
    </row>
    <row r="711" spans="2:6">
      <c r="B711" s="82"/>
      <c r="C711" s="82"/>
      <c r="D711" s="82"/>
      <c r="E711" s="82"/>
      <c r="F711" s="82"/>
    </row>
    <row r="712" spans="2:6">
      <c r="B712" s="82"/>
      <c r="C712" s="82"/>
      <c r="D712" s="82"/>
      <c r="E712" s="82"/>
      <c r="F712" s="82"/>
    </row>
    <row r="713" spans="2:6">
      <c r="B713" s="82"/>
      <c r="C713" s="82"/>
      <c r="D713" s="82"/>
      <c r="E713" s="82"/>
      <c r="F713" s="82"/>
    </row>
    <row r="714" spans="2:6">
      <c r="B714" s="82"/>
      <c r="C714" s="82"/>
      <c r="D714" s="82"/>
      <c r="E714" s="82"/>
      <c r="F714" s="82"/>
    </row>
    <row r="715" spans="2:6">
      <c r="B715" s="84" t="s">
        <v>72</v>
      </c>
      <c r="C715" s="82"/>
      <c r="D715" s="82"/>
      <c r="E715" s="82"/>
      <c r="F715" s="82"/>
    </row>
    <row r="716" spans="2:6">
      <c r="B716" s="82"/>
      <c r="C716" s="82"/>
      <c r="D716" s="82"/>
      <c r="E716" s="82"/>
      <c r="F716" s="82"/>
    </row>
    <row r="717" spans="2:6">
      <c r="B717" s="258"/>
      <c r="C717" s="259"/>
      <c r="D717" s="259"/>
      <c r="E717" s="259"/>
      <c r="F717" s="260"/>
    </row>
    <row r="718" spans="2:6">
      <c r="B718" s="261"/>
      <c r="C718" s="262"/>
      <c r="D718" s="262"/>
      <c r="E718" s="262"/>
      <c r="F718" s="263"/>
    </row>
    <row r="719" spans="2:6">
      <c r="B719" s="261"/>
      <c r="C719" s="262"/>
      <c r="D719" s="262"/>
      <c r="E719" s="262"/>
      <c r="F719" s="263"/>
    </row>
    <row r="720" spans="2:6">
      <c r="B720" s="261"/>
      <c r="C720" s="262"/>
      <c r="D720" s="262"/>
      <c r="E720" s="262"/>
      <c r="F720" s="263"/>
    </row>
    <row r="721" spans="1:6">
      <c r="B721" s="261"/>
      <c r="C721" s="262"/>
      <c r="D721" s="262"/>
      <c r="E721" s="262"/>
      <c r="F721" s="263"/>
    </row>
    <row r="722" spans="1:6">
      <c r="B722" s="261"/>
      <c r="C722" s="262"/>
      <c r="D722" s="262"/>
      <c r="E722" s="262"/>
      <c r="F722" s="263"/>
    </row>
    <row r="723" spans="1:6">
      <c r="B723" s="261"/>
      <c r="C723" s="262"/>
      <c r="D723" s="262"/>
      <c r="E723" s="262"/>
      <c r="F723" s="263"/>
    </row>
    <row r="724" spans="1:6">
      <c r="B724" s="264"/>
      <c r="C724" s="265"/>
      <c r="D724" s="265"/>
      <c r="E724" s="265"/>
      <c r="F724" s="266"/>
    </row>
    <row r="725" spans="1:6">
      <c r="B725" s="82"/>
      <c r="C725" s="82"/>
      <c r="D725" s="82"/>
      <c r="E725" s="82"/>
      <c r="F725" s="82"/>
    </row>
    <row r="726" spans="1:6">
      <c r="B726" s="82"/>
      <c r="C726" s="82"/>
      <c r="D726" s="82"/>
      <c r="E726" s="82"/>
      <c r="F726" s="82" t="s">
        <v>168</v>
      </c>
    </row>
    <row r="727" spans="1:6">
      <c r="B727" s="82"/>
      <c r="C727" s="82"/>
      <c r="D727" s="82"/>
      <c r="E727" s="82"/>
      <c r="F727" s="82"/>
    </row>
    <row r="728" spans="1:6">
      <c r="B728" s="82"/>
      <c r="C728" s="82"/>
      <c r="D728" s="82"/>
      <c r="E728" s="82"/>
      <c r="F728" s="82"/>
    </row>
    <row r="729" spans="1:6">
      <c r="B729" s="82"/>
      <c r="C729" s="82"/>
      <c r="D729" s="82"/>
      <c r="E729" s="82"/>
      <c r="F729" s="82"/>
    </row>
    <row r="730" spans="1:6">
      <c r="B730" s="82"/>
      <c r="C730" s="82"/>
      <c r="D730" s="82"/>
      <c r="E730" s="82"/>
      <c r="F730" s="82"/>
    </row>
    <row r="731" spans="1:6">
      <c r="B731" s="82"/>
      <c r="C731" s="82"/>
      <c r="D731" s="82"/>
      <c r="E731" s="82"/>
      <c r="F731" s="82"/>
    </row>
    <row r="732" spans="1:6" ht="27.75" customHeight="1">
      <c r="A732" s="82">
        <v>8</v>
      </c>
      <c r="B732" s="82"/>
      <c r="C732" s="82"/>
      <c r="D732" s="82"/>
      <c r="E732" s="82"/>
      <c r="F732" s="82"/>
    </row>
    <row r="733" spans="1:6" ht="15" customHeight="1">
      <c r="B733" s="278"/>
      <c r="C733" s="278"/>
      <c r="D733" s="278"/>
      <c r="E733" s="278"/>
      <c r="F733" s="278"/>
    </row>
    <row r="734" spans="1:6">
      <c r="B734" s="188">
        <f ca="1">INDIRECT("Élèves!C" &amp; A732+3)</f>
        <v>0</v>
      </c>
      <c r="C734" s="277">
        <f ca="1">INDIRECT("Élèves!D" &amp; A732+3)</f>
        <v>0</v>
      </c>
      <c r="D734" s="277"/>
      <c r="E734" s="277"/>
      <c r="F734" s="277"/>
    </row>
    <row r="735" spans="1:6" ht="15" customHeight="1">
      <c r="B735" s="189"/>
      <c r="C735" s="190"/>
      <c r="D735" s="190"/>
      <c r="E735" s="190"/>
      <c r="F735" s="190"/>
    </row>
    <row r="736" spans="1:6">
      <c r="B736" s="278" t="s">
        <v>158</v>
      </c>
      <c r="C736" s="278"/>
      <c r="D736" s="278"/>
      <c r="E736" s="278"/>
      <c r="F736" s="278"/>
    </row>
    <row r="737" spans="2:6">
      <c r="B737" s="278" t="s">
        <v>166</v>
      </c>
      <c r="C737" s="278"/>
      <c r="D737" s="278"/>
      <c r="E737" s="278"/>
      <c r="F737" s="278"/>
    </row>
    <row r="738" spans="2:6" s="82" customFormat="1">
      <c r="B738" s="278"/>
      <c r="C738" s="278"/>
      <c r="D738" s="278"/>
      <c r="E738" s="278"/>
      <c r="F738" s="278"/>
    </row>
    <row r="739" spans="2:6" s="82" customFormat="1"/>
    <row r="740" spans="2:6" s="82" customFormat="1"/>
    <row r="741" spans="2:6" s="82" customFormat="1"/>
    <row r="742" spans="2:6" s="82" customFormat="1">
      <c r="B742" s="279" t="str">
        <f ca="1">INDIRECT("Élèves!N" &amp; $A$11+5)</f>
        <v>1Cp</v>
      </c>
      <c r="C742" s="280"/>
      <c r="D742" s="280"/>
      <c r="E742" s="280"/>
      <c r="F742" s="281"/>
    </row>
    <row r="743" spans="2:6" s="82" customFormat="1">
      <c r="B743" s="282" t="s">
        <v>164</v>
      </c>
      <c r="C743" s="282"/>
      <c r="D743" s="282"/>
      <c r="E743" s="282"/>
      <c r="F743" s="282"/>
    </row>
    <row r="744" spans="2:6" s="82" customFormat="1">
      <c r="B744" s="183"/>
      <c r="C744" s="183"/>
      <c r="D744" s="183"/>
      <c r="E744" s="183"/>
      <c r="F744" s="183"/>
    </row>
    <row r="745" spans="2:6" s="82" customFormat="1" ht="18.75">
      <c r="B745" s="283" t="str">
        <f>"Formation commune (" &amp; SUM(MATIÈRES!N727:N741) &amp; " périodes)"</f>
        <v>Formation commune (0 périodes)</v>
      </c>
      <c r="C745" s="283"/>
      <c r="D745" s="283"/>
      <c r="E745" s="283"/>
      <c r="F745" s="194" t="s">
        <v>66</v>
      </c>
    </row>
    <row r="746" spans="2:6" s="82" customFormat="1">
      <c r="B746" s="192"/>
      <c r="C746" s="192"/>
      <c r="D746" s="192"/>
      <c r="E746" s="192"/>
      <c r="F746" s="192"/>
    </row>
    <row r="747" spans="2:6" s="82" customFormat="1">
      <c r="B747" s="270" t="str">
        <f>MATIÈRES!$I$6</f>
        <v>RELIGION (Mme Willems - 2p.)</v>
      </c>
      <c r="C747" s="270"/>
      <c r="D747" s="270"/>
      <c r="E747" s="270"/>
      <c r="F747" s="193" t="str">
        <f ca="1">INDIRECT("F1!AY" &amp; A732+6)</f>
        <v/>
      </c>
    </row>
    <row r="748" spans="2:6" s="82" customFormat="1">
      <c r="B748" s="267" t="str">
        <f>MATIÈRES!$I$7</f>
        <v>FRANÇAIS (Mr MIRGAUX - 6p.)</v>
      </c>
      <c r="C748" s="268"/>
      <c r="D748" s="268"/>
      <c r="E748" s="269"/>
      <c r="F748" s="193" t="str">
        <f ca="1">INDIRECT("F2!AY" &amp; A732+6)</f>
        <v/>
      </c>
    </row>
    <row r="749" spans="2:6" s="82" customFormat="1">
      <c r="B749" s="267" t="str">
        <f>MATIÈRES!$I$8</f>
        <v>MATH (Mme LIENART - 5p.)</v>
      </c>
      <c r="C749" s="268"/>
      <c r="D749" s="268"/>
      <c r="E749" s="269"/>
      <c r="F749" s="193" t="str">
        <f ca="1">INDIRECT("F3!AY" &amp; A732+6)</f>
        <v/>
      </c>
    </row>
    <row r="750" spans="2:6" s="82" customFormat="1">
      <c r="B750" s="267" t="str">
        <f>MATIÈRES!$I$9</f>
        <v>ÉTUDE DU MILIEU (Mr MIRGAUX - 4p.)</v>
      </c>
      <c r="C750" s="268"/>
      <c r="D750" s="268"/>
      <c r="E750" s="269"/>
      <c r="F750" s="193" t="str">
        <f ca="1">INDIRECT("F4!AY" &amp; A732+6)</f>
        <v/>
      </c>
    </row>
    <row r="751" spans="2:6" s="82" customFormat="1">
      <c r="B751" s="270" t="str">
        <f>MATIÈRES!$I$10</f>
        <v>ANGLAIS (Mme MICHAUX - 4p.)</v>
      </c>
      <c r="C751" s="270"/>
      <c r="D751" s="270"/>
      <c r="E751" s="270"/>
      <c r="F751" s="193" t="str">
        <f ca="1">INDIRECT("F5!AY" &amp; A732+6)</f>
        <v/>
      </c>
    </row>
    <row r="752" spans="2:6" s="82" customFormat="1">
      <c r="B752" s="270" t="str">
        <f>MATIÈRES!$I$11</f>
        <v>SCIENCES (Mr SMETS - 3p.)</v>
      </c>
      <c r="C752" s="270"/>
      <c r="D752" s="270"/>
      <c r="E752" s="270"/>
      <c r="F752" s="193" t="str">
        <f ca="1">INDIRECT("F6!AY" &amp; A732+6)</f>
        <v/>
      </c>
    </row>
    <row r="753" spans="2:6" s="82" customFormat="1">
      <c r="B753" s="267" t="str">
        <f>MATIÈRES!$I$12</f>
        <v>ÉDUCATION PHYSIQUE (Collectif - 3p.)</v>
      </c>
      <c r="C753" s="268"/>
      <c r="D753" s="268"/>
      <c r="E753" s="269"/>
      <c r="F753" s="193" t="str">
        <f ca="1">INDIRECT("F7!AY" &amp; A732+6)</f>
        <v/>
      </c>
    </row>
    <row r="754" spans="2:6" s="82" customFormat="1">
      <c r="B754" s="267" t="str">
        <f>MATIÈRES!$I$13</f>
        <v>ÉDUCATION ARTISTIQUE (Mme TASKIN - 2p.)</v>
      </c>
      <c r="C754" s="268"/>
      <c r="D754" s="268"/>
      <c r="E754" s="269"/>
      <c r="F754" s="193" t="str">
        <f ca="1">INDIRECT("F8!AY" &amp; A732+6)</f>
        <v/>
      </c>
    </row>
    <row r="755" spans="2:6" s="82" customFormat="1">
      <c r="B755" s="267" t="str">
        <f>MATIÈRES!$I$14</f>
        <v>ÉDUCATION TECHNOLOGIQUE (Mr SMETS - 1p.)</v>
      </c>
      <c r="C755" s="268"/>
      <c r="D755" s="268"/>
      <c r="E755" s="269"/>
      <c r="F755" s="193" t="str">
        <f ca="1">INDIRECT("F9!AY" &amp; A732+6)</f>
        <v/>
      </c>
    </row>
    <row r="756" spans="2:6" s="82" customFormat="1">
      <c r="B756" s="267" t="str">
        <f>MATIÈRES!$I$15</f>
        <v>ACTIVITÉDE SOUTIEN (Mme LIENART - 4p.)</v>
      </c>
      <c r="C756" s="268"/>
      <c r="D756" s="268"/>
      <c r="E756" s="269"/>
      <c r="F756" s="193" t="str">
        <f ca="1">INDIRECT("F10!AY" &amp; A732+6)</f>
        <v/>
      </c>
    </row>
    <row r="757" spans="2:6" s="82" customFormat="1">
      <c r="B757" s="267">
        <f>MATIÈRES!$I$16</f>
        <v>0</v>
      </c>
      <c r="C757" s="268"/>
      <c r="D757" s="268"/>
      <c r="E757" s="269"/>
      <c r="F757" s="193" t="str">
        <f ca="1">INDIRECT("F11!AY" &amp; A732+6)</f>
        <v/>
      </c>
    </row>
    <row r="758" spans="2:6" s="82" customFormat="1">
      <c r="B758" s="267">
        <f>MATIÈRES!$I$17</f>
        <v>0</v>
      </c>
      <c r="C758" s="268"/>
      <c r="D758" s="268"/>
      <c r="E758" s="269"/>
      <c r="F758" s="193" t="str">
        <f ca="1">INDIRECT("F12!AY" &amp; A732+6)</f>
        <v/>
      </c>
    </row>
    <row r="759" spans="2:6" s="82" customFormat="1">
      <c r="B759" s="267">
        <f>MATIÈRES!$I$18</f>
        <v>0</v>
      </c>
      <c r="C759" s="268"/>
      <c r="D759" s="268"/>
      <c r="E759" s="269"/>
      <c r="F759" s="193" t="str">
        <f ca="1">INDIRECT("F13!AY" &amp; A732+6)</f>
        <v/>
      </c>
    </row>
    <row r="760" spans="2:6" s="82" customFormat="1">
      <c r="B760" s="267">
        <f>MATIÈRES!$I$19</f>
        <v>0</v>
      </c>
      <c r="C760" s="268"/>
      <c r="D760" s="268"/>
      <c r="E760" s="269"/>
      <c r="F760" s="193" t="str">
        <f ca="1">INDIRECT("F14!AY" &amp; A732+6)</f>
        <v/>
      </c>
    </row>
    <row r="761" spans="2:6" s="82" customFormat="1">
      <c r="B761" s="270">
        <f>MATIÈRES!$I$20</f>
        <v>0</v>
      </c>
      <c r="C761" s="270"/>
      <c r="D761" s="270"/>
      <c r="E761" s="270"/>
      <c r="F761" s="193" t="str">
        <f ca="1">INDIRECT("F15!AY" &amp; A732+6)</f>
        <v/>
      </c>
    </row>
    <row r="762" spans="2:6" s="82" customFormat="1">
      <c r="B762" s="271"/>
      <c r="C762" s="271"/>
      <c r="D762" s="271"/>
      <c r="E762" s="271"/>
      <c r="F762" s="192"/>
    </row>
    <row r="763" spans="2:6" s="82" customFormat="1">
      <c r="B763" s="272" t="s">
        <v>167</v>
      </c>
      <c r="C763" s="272"/>
      <c r="D763" s="272"/>
      <c r="E763" s="272"/>
      <c r="F763" s="193" t="e">
        <f ca="1">AVERAGEIF(F747:F761,"&lt;&gt;#DIV/0!")</f>
        <v>#DIV/0!</v>
      </c>
    </row>
    <row r="764" spans="2:6" s="82" customFormat="1">
      <c r="B764" s="273" t="str">
        <f>"Nombre de cours en difficulté (…/" &amp; COUNTA(MATIÈRES!$N$6:$N$20) &amp; ")"</f>
        <v>Nombre de cours en difficulté (…/10)</v>
      </c>
      <c r="C764" s="273"/>
      <c r="D764" s="273"/>
      <c r="E764" s="273"/>
      <c r="F764" s="191">
        <f ca="1">IF(F747&lt;50,1,0)+IF(F748&lt;50,1,0)+IF(F749&lt;50,1,0)+IF(F750&lt;50,1,0)+IF(F751&lt;50,1,0)+IF(F752&lt;50,1,0)+IF(F753&lt;50,1,0)+IF(F754&lt;50,1,0)+IF(F755&lt;50,1,0)+IF(F756&lt;50,1,0)+IF(F757&lt;50,1,0)+IF(F758&lt;50,1,0)+IF(F759&lt;50,1,0)+IF(F760&lt;50,1,0)+IF(F761&lt;50,1,0)</f>
        <v>0</v>
      </c>
    </row>
    <row r="765" spans="2:6" s="82" customFormat="1">
      <c r="B765" s="273" t="str">
        <f>"Nombre de périodes en difficulté (…/" &amp; SUM(MATIÈRES!N6:N20) &amp; " périodes)"</f>
        <v>Nombre de périodes en difficulté (…/34 périodes)</v>
      </c>
      <c r="C765" s="273"/>
      <c r="D765" s="273"/>
      <c r="E765" s="273"/>
      <c r="F765" s="191">
        <f ca="1">IF(F747&lt;50,MATIÈRES!N$6,0)+IF(F748&lt;50,MATIÈRES!N$7,0)+IF(F749&lt;50,MATIÈRES!N$8,0)+IF(F750&lt;50,MATIÈRES!N$7,0)+IF(F751&lt;50,MATIÈRES!N$8,0)+IF(F752&lt;50,MATIÈRES!N$7,0)+IF(F753&lt;50,MATIÈRES!N$8,0)+IF(F754&lt;50,MATIÈRES!N$7,0)+IF(F755&lt;50,MATIÈRES!N$8,0)+IF(F756&lt;50,MATIÈRES!N$7,0)+IF(F757&lt;50,MATIÈRES!N$8,0)+IF(F758&lt;50,MATIÈRES!N$7,0)+IF(F759&lt;50,MATIÈRES!N$8,0)+IF(F760&lt;50,MATIÈRES!N$7,0)+IF(F761&lt;50,MATIÈRES!N$8,0)</f>
        <v>0</v>
      </c>
    </row>
    <row r="766" spans="2:6" s="82" customFormat="1"/>
    <row r="767" spans="2:6" s="82" customFormat="1"/>
    <row r="768" spans="2:6" s="82" customFormat="1"/>
    <row r="769" spans="2:6" s="82" customFormat="1">
      <c r="F769" s="82" t="s">
        <v>169</v>
      </c>
    </row>
    <row r="770" spans="2:6" s="82" customFormat="1"/>
    <row r="771" spans="2:6" s="82" customFormat="1"/>
    <row r="772" spans="2:6" s="82" customFormat="1"/>
    <row r="773" spans="2:6" s="82" customFormat="1"/>
    <row r="774" spans="2:6" s="82" customFormat="1"/>
    <row r="775" spans="2:6" s="82" customFormat="1"/>
    <row r="776" spans="2:6" s="82" customFormat="1"/>
    <row r="777" spans="2:6" s="82" customFormat="1"/>
    <row r="778" spans="2:6" s="82" customFormat="1"/>
    <row r="779" spans="2:6" s="82" customFormat="1"/>
    <row r="780" spans="2:6" s="82" customFormat="1"/>
    <row r="781" spans="2:6" s="82" customFormat="1"/>
    <row r="782" spans="2:6">
      <c r="B782" s="82"/>
      <c r="C782" s="82"/>
      <c r="D782" s="82"/>
      <c r="E782" s="82"/>
      <c r="F782" s="82"/>
    </row>
    <row r="783" spans="2:6">
      <c r="B783" s="82"/>
      <c r="C783" s="82"/>
      <c r="D783" s="82"/>
      <c r="E783" s="82"/>
      <c r="F783" s="82"/>
    </row>
    <row r="784" spans="2:6">
      <c r="B784" s="82"/>
      <c r="C784" s="82"/>
      <c r="D784" s="82"/>
      <c r="E784" s="82"/>
      <c r="F784" s="82"/>
    </row>
    <row r="785" spans="2:6">
      <c r="B785" s="82"/>
      <c r="C785" s="82"/>
      <c r="D785" s="82"/>
      <c r="E785" s="82"/>
      <c r="F785" s="82"/>
    </row>
    <row r="786" spans="2:6">
      <c r="B786" s="84" t="s">
        <v>42</v>
      </c>
      <c r="C786" s="82"/>
      <c r="D786" s="82"/>
      <c r="E786" s="82"/>
      <c r="F786" s="82"/>
    </row>
    <row r="787" spans="2:6">
      <c r="B787" s="82"/>
      <c r="C787" s="82"/>
      <c r="D787" s="82"/>
      <c r="E787" s="82"/>
      <c r="F787" s="82"/>
    </row>
    <row r="788" spans="2:6">
      <c r="B788" s="274" t="str">
        <f ca="1">(INDIRECT("Élèves!C" &amp;A732+3) &amp; " " &amp; INDIRECT("Élèves!D" &amp; A732+3) &amp; " :")</f>
        <v xml:space="preserve">  :</v>
      </c>
      <c r="C788" s="275"/>
      <c r="D788" s="275"/>
      <c r="E788" s="275"/>
      <c r="F788" s="276"/>
    </row>
    <row r="789" spans="2:6">
      <c r="B789" s="243"/>
      <c r="C789" s="244"/>
      <c r="D789" s="244"/>
      <c r="E789" s="244"/>
      <c r="F789" s="245"/>
    </row>
    <row r="790" spans="2:6">
      <c r="B790" s="243"/>
      <c r="C790" s="244"/>
      <c r="D790" s="244"/>
      <c r="E790" s="244"/>
      <c r="F790" s="245"/>
    </row>
    <row r="791" spans="2:6">
      <c r="B791" s="243"/>
      <c r="C791" s="244"/>
      <c r="D791" s="244"/>
      <c r="E791" s="244"/>
      <c r="F791" s="245"/>
    </row>
    <row r="792" spans="2:6">
      <c r="B792" s="243"/>
      <c r="C792" s="244"/>
      <c r="D792" s="244"/>
      <c r="E792" s="244"/>
      <c r="F792" s="245"/>
    </row>
    <row r="793" spans="2:6">
      <c r="B793" s="243"/>
      <c r="C793" s="244"/>
      <c r="D793" s="244"/>
      <c r="E793" s="244"/>
      <c r="F793" s="245"/>
    </row>
    <row r="794" spans="2:6">
      <c r="B794" s="246"/>
      <c r="C794" s="247"/>
      <c r="D794" s="247"/>
      <c r="E794" s="247"/>
      <c r="F794" s="248"/>
    </row>
    <row r="795" spans="2:6">
      <c r="B795" s="195"/>
      <c r="C795" s="195"/>
      <c r="D795" s="195"/>
      <c r="E795" s="195"/>
      <c r="F795" s="195"/>
    </row>
    <row r="796" spans="2:6">
      <c r="B796" s="195"/>
      <c r="C796" s="195"/>
      <c r="D796" s="195"/>
      <c r="E796" s="195"/>
      <c r="F796" s="195"/>
    </row>
    <row r="797" spans="2:6">
      <c r="B797" s="195"/>
      <c r="C797" s="195"/>
      <c r="D797" s="195"/>
      <c r="E797" s="195"/>
      <c r="F797" s="195"/>
    </row>
    <row r="798" spans="2:6">
      <c r="B798" s="84" t="s">
        <v>69</v>
      </c>
      <c r="C798" s="82"/>
      <c r="D798" s="82"/>
      <c r="E798" s="82"/>
      <c r="F798" s="82"/>
    </row>
    <row r="799" spans="2:6">
      <c r="C799" s="82"/>
      <c r="D799" s="82"/>
      <c r="E799" s="82"/>
      <c r="F799" s="82"/>
    </row>
    <row r="800" spans="2:6">
      <c r="B800" s="89"/>
      <c r="C800" s="89"/>
      <c r="D800" s="89"/>
      <c r="E800" s="89" t="s">
        <v>70</v>
      </c>
      <c r="F800" s="90">
        <f ca="1">SUM(INDIRECT("EDUC!E" &amp;A732+4))</f>
        <v>0</v>
      </c>
    </row>
    <row r="801" spans="2:6">
      <c r="C801" s="82"/>
      <c r="D801" s="82"/>
      <c r="E801" s="82"/>
      <c r="F801" s="82"/>
    </row>
    <row r="802" spans="2:6">
      <c r="B802" s="249"/>
      <c r="C802" s="250"/>
      <c r="D802" s="250"/>
      <c r="E802" s="250"/>
      <c r="F802" s="251"/>
    </row>
    <row r="803" spans="2:6">
      <c r="B803" s="252"/>
      <c r="C803" s="253"/>
      <c r="D803" s="253"/>
      <c r="E803" s="253"/>
      <c r="F803" s="254"/>
    </row>
    <row r="804" spans="2:6">
      <c r="B804" s="252"/>
      <c r="C804" s="253"/>
      <c r="D804" s="253"/>
      <c r="E804" s="253"/>
      <c r="F804" s="254"/>
    </row>
    <row r="805" spans="2:6">
      <c r="B805" s="252"/>
      <c r="C805" s="253"/>
      <c r="D805" s="253"/>
      <c r="E805" s="253"/>
      <c r="F805" s="254"/>
    </row>
    <row r="806" spans="2:6">
      <c r="B806" s="252"/>
      <c r="C806" s="253"/>
      <c r="D806" s="253"/>
      <c r="E806" s="253"/>
      <c r="F806" s="254"/>
    </row>
    <row r="807" spans="2:6">
      <c r="B807" s="252"/>
      <c r="C807" s="253"/>
      <c r="D807" s="253"/>
      <c r="E807" s="253"/>
      <c r="F807" s="254"/>
    </row>
    <row r="808" spans="2:6">
      <c r="B808" s="252"/>
      <c r="C808" s="253"/>
      <c r="D808" s="253"/>
      <c r="E808" s="253"/>
      <c r="F808" s="254"/>
    </row>
    <row r="809" spans="2:6">
      <c r="B809" s="252"/>
      <c r="C809" s="253"/>
      <c r="D809" s="253"/>
      <c r="E809" s="253"/>
      <c r="F809" s="254"/>
    </row>
    <row r="810" spans="2:6">
      <c r="B810" s="255"/>
      <c r="C810" s="256"/>
      <c r="D810" s="256"/>
      <c r="E810" s="256"/>
      <c r="F810" s="257"/>
    </row>
    <row r="811" spans="2:6">
      <c r="B811" s="82"/>
      <c r="C811" s="82"/>
      <c r="D811" s="82"/>
      <c r="E811" s="82"/>
      <c r="F811" s="82"/>
    </row>
    <row r="812" spans="2:6">
      <c r="B812" s="91" t="s">
        <v>71</v>
      </c>
      <c r="C812" s="82"/>
      <c r="D812" s="82"/>
      <c r="E812" s="82"/>
      <c r="F812" s="82"/>
    </row>
    <row r="813" spans="2:6">
      <c r="B813" s="82"/>
      <c r="C813" s="82"/>
      <c r="D813" s="82"/>
      <c r="E813" s="82"/>
      <c r="F813" s="82"/>
    </row>
    <row r="814" spans="2:6">
      <c r="B814" s="82"/>
      <c r="C814" s="82"/>
      <c r="D814" s="82"/>
      <c r="E814" s="82"/>
      <c r="F814" s="82"/>
    </row>
    <row r="815" spans="2:6">
      <c r="B815" s="82"/>
      <c r="C815" s="82"/>
      <c r="D815" s="82"/>
      <c r="E815" s="82"/>
      <c r="F815" s="82"/>
    </row>
    <row r="816" spans="2:6">
      <c r="B816" s="82"/>
      <c r="C816" s="82"/>
      <c r="D816" s="82"/>
      <c r="E816" s="82"/>
      <c r="F816" s="82"/>
    </row>
    <row r="817" spans="2:6">
      <c r="B817" s="82"/>
      <c r="C817" s="82"/>
      <c r="D817" s="82"/>
      <c r="E817" s="82"/>
      <c r="F817" s="82"/>
    </row>
    <row r="818" spans="2:6">
      <c r="B818" s="84" t="s">
        <v>72</v>
      </c>
      <c r="C818" s="82"/>
      <c r="D818" s="82"/>
      <c r="E818" s="82"/>
      <c r="F818" s="82"/>
    </row>
    <row r="819" spans="2:6">
      <c r="B819" s="82"/>
      <c r="C819" s="82"/>
      <c r="D819" s="82"/>
      <c r="E819" s="82"/>
      <c r="F819" s="82"/>
    </row>
    <row r="820" spans="2:6">
      <c r="B820" s="258"/>
      <c r="C820" s="259"/>
      <c r="D820" s="259"/>
      <c r="E820" s="259"/>
      <c r="F820" s="260"/>
    </row>
    <row r="821" spans="2:6">
      <c r="B821" s="261"/>
      <c r="C821" s="262"/>
      <c r="D821" s="262"/>
      <c r="E821" s="262"/>
      <c r="F821" s="263"/>
    </row>
    <row r="822" spans="2:6">
      <c r="B822" s="261"/>
      <c r="C822" s="262"/>
      <c r="D822" s="262"/>
      <c r="E822" s="262"/>
      <c r="F822" s="263"/>
    </row>
    <row r="823" spans="2:6">
      <c r="B823" s="261"/>
      <c r="C823" s="262"/>
      <c r="D823" s="262"/>
      <c r="E823" s="262"/>
      <c r="F823" s="263"/>
    </row>
    <row r="824" spans="2:6">
      <c r="B824" s="261"/>
      <c r="C824" s="262"/>
      <c r="D824" s="262"/>
      <c r="E824" s="262"/>
      <c r="F824" s="263"/>
    </row>
    <row r="825" spans="2:6">
      <c r="B825" s="261"/>
      <c r="C825" s="262"/>
      <c r="D825" s="262"/>
      <c r="E825" s="262"/>
      <c r="F825" s="263"/>
    </row>
    <row r="826" spans="2:6">
      <c r="B826" s="261"/>
      <c r="C826" s="262"/>
      <c r="D826" s="262"/>
      <c r="E826" s="262"/>
      <c r="F826" s="263"/>
    </row>
    <row r="827" spans="2:6">
      <c r="B827" s="264"/>
      <c r="C827" s="265"/>
      <c r="D827" s="265"/>
      <c r="E827" s="265"/>
      <c r="F827" s="266"/>
    </row>
    <row r="828" spans="2:6">
      <c r="B828" s="82"/>
      <c r="C828" s="82"/>
      <c r="D828" s="82"/>
      <c r="E828" s="82"/>
      <c r="F828" s="82"/>
    </row>
    <row r="829" spans="2:6">
      <c r="B829" s="82"/>
      <c r="C829" s="82"/>
      <c r="D829" s="82"/>
      <c r="E829" s="82"/>
      <c r="F829" s="82" t="s">
        <v>168</v>
      </c>
    </row>
    <row r="830" spans="2:6">
      <c r="B830" s="82"/>
      <c r="C830" s="82"/>
      <c r="D830" s="82"/>
      <c r="E830" s="82"/>
      <c r="F830" s="82"/>
    </row>
    <row r="831" spans="2:6">
      <c r="B831" s="82"/>
      <c r="C831" s="82"/>
      <c r="D831" s="82"/>
      <c r="E831" s="82"/>
      <c r="F831" s="82"/>
    </row>
    <row r="832" spans="2:6">
      <c r="B832" s="82"/>
      <c r="C832" s="82"/>
      <c r="D832" s="82"/>
      <c r="E832" s="82"/>
      <c r="F832" s="82"/>
    </row>
    <row r="833" spans="1:6">
      <c r="B833" s="82"/>
      <c r="C833" s="82"/>
      <c r="D833" s="82"/>
      <c r="E833" s="82"/>
      <c r="F833" s="82"/>
    </row>
    <row r="834" spans="1:6">
      <c r="B834" s="82"/>
      <c r="C834" s="82"/>
      <c r="D834" s="82"/>
      <c r="E834" s="82"/>
      <c r="F834" s="82"/>
    </row>
    <row r="835" spans="1:6" ht="27.75" customHeight="1">
      <c r="A835" s="82">
        <v>9</v>
      </c>
      <c r="B835" s="82"/>
      <c r="C835" s="82"/>
      <c r="D835" s="82"/>
      <c r="E835" s="82"/>
      <c r="F835" s="82"/>
    </row>
    <row r="836" spans="1:6" ht="15" customHeight="1">
      <c r="B836" s="278"/>
      <c r="C836" s="278"/>
      <c r="D836" s="278"/>
      <c r="E836" s="278"/>
      <c r="F836" s="278"/>
    </row>
    <row r="837" spans="1:6">
      <c r="B837" s="188">
        <f ca="1">INDIRECT("Élèves!C" &amp; A835+3)</f>
        <v>0</v>
      </c>
      <c r="C837" s="277">
        <f ca="1">INDIRECT("Élèves!D" &amp; A835+3)</f>
        <v>0</v>
      </c>
      <c r="D837" s="277"/>
      <c r="E837" s="277"/>
      <c r="F837" s="277"/>
    </row>
    <row r="838" spans="1:6" ht="15" customHeight="1">
      <c r="B838" s="189"/>
      <c r="C838" s="190"/>
      <c r="D838" s="190"/>
      <c r="E838" s="190"/>
      <c r="F838" s="190"/>
    </row>
    <row r="839" spans="1:6">
      <c r="B839" s="278" t="s">
        <v>158</v>
      </c>
      <c r="C839" s="278"/>
      <c r="D839" s="278"/>
      <c r="E839" s="278"/>
      <c r="F839" s="278"/>
    </row>
    <row r="840" spans="1:6">
      <c r="B840" s="278" t="s">
        <v>166</v>
      </c>
      <c r="C840" s="278"/>
      <c r="D840" s="278"/>
      <c r="E840" s="278"/>
      <c r="F840" s="278"/>
    </row>
    <row r="841" spans="1:6" s="82" customFormat="1">
      <c r="B841" s="278"/>
      <c r="C841" s="278"/>
      <c r="D841" s="278"/>
      <c r="E841" s="278"/>
      <c r="F841" s="278"/>
    </row>
    <row r="842" spans="1:6" s="82" customFormat="1"/>
    <row r="843" spans="1:6" s="82" customFormat="1"/>
    <row r="844" spans="1:6" s="82" customFormat="1"/>
    <row r="845" spans="1:6" s="82" customFormat="1">
      <c r="B845" s="279" t="str">
        <f ca="1">INDIRECT("Élèves!N" &amp; $A$11+5)</f>
        <v>1Cp</v>
      </c>
      <c r="C845" s="280"/>
      <c r="D845" s="280"/>
      <c r="E845" s="280"/>
      <c r="F845" s="281"/>
    </row>
    <row r="846" spans="1:6" s="82" customFormat="1">
      <c r="B846" s="282" t="s">
        <v>164</v>
      </c>
      <c r="C846" s="282"/>
      <c r="D846" s="282"/>
      <c r="E846" s="282"/>
      <c r="F846" s="282"/>
    </row>
    <row r="847" spans="1:6" s="82" customFormat="1">
      <c r="B847" s="183"/>
      <c r="C847" s="183"/>
      <c r="D847" s="183"/>
      <c r="E847" s="183"/>
      <c r="F847" s="183"/>
    </row>
    <row r="848" spans="1:6" s="82" customFormat="1" ht="18.75">
      <c r="B848" s="283" t="str">
        <f>"Formation commune (" &amp; SUM(MATIÈRES!N830:N844) &amp; " périodes)"</f>
        <v>Formation commune (0 périodes)</v>
      </c>
      <c r="C848" s="283"/>
      <c r="D848" s="283"/>
      <c r="E848" s="283"/>
      <c r="F848" s="194" t="s">
        <v>66</v>
      </c>
    </row>
    <row r="849" spans="2:6" s="82" customFormat="1">
      <c r="B849" s="192"/>
      <c r="C849" s="192"/>
      <c r="D849" s="192"/>
      <c r="E849" s="192"/>
      <c r="F849" s="192"/>
    </row>
    <row r="850" spans="2:6" s="82" customFormat="1">
      <c r="B850" s="270" t="str">
        <f>MATIÈRES!$I$6</f>
        <v>RELIGION (Mme Willems - 2p.)</v>
      </c>
      <c r="C850" s="270"/>
      <c r="D850" s="270"/>
      <c r="E850" s="270"/>
      <c r="F850" s="193" t="str">
        <f ca="1">INDIRECT("F1!AY" &amp; A835+6)</f>
        <v/>
      </c>
    </row>
    <row r="851" spans="2:6" s="82" customFormat="1">
      <c r="B851" s="267" t="str">
        <f>MATIÈRES!$I$7</f>
        <v>FRANÇAIS (Mr MIRGAUX - 6p.)</v>
      </c>
      <c r="C851" s="268"/>
      <c r="D851" s="268"/>
      <c r="E851" s="269"/>
      <c r="F851" s="193" t="str">
        <f ca="1">INDIRECT("F2!AY" &amp; A835+6)</f>
        <v/>
      </c>
    </row>
    <row r="852" spans="2:6" s="82" customFormat="1">
      <c r="B852" s="267" t="str">
        <f>MATIÈRES!$I$8</f>
        <v>MATH (Mme LIENART - 5p.)</v>
      </c>
      <c r="C852" s="268"/>
      <c r="D852" s="268"/>
      <c r="E852" s="269"/>
      <c r="F852" s="193" t="str">
        <f ca="1">INDIRECT("F3!AY" &amp; A835+6)</f>
        <v/>
      </c>
    </row>
    <row r="853" spans="2:6" s="82" customFormat="1">
      <c r="B853" s="267" t="str">
        <f>MATIÈRES!$I$9</f>
        <v>ÉTUDE DU MILIEU (Mr MIRGAUX - 4p.)</v>
      </c>
      <c r="C853" s="268"/>
      <c r="D853" s="268"/>
      <c r="E853" s="269"/>
      <c r="F853" s="193" t="str">
        <f ca="1">INDIRECT("F4!AY" &amp; A835+6)</f>
        <v/>
      </c>
    </row>
    <row r="854" spans="2:6" s="82" customFormat="1">
      <c r="B854" s="270" t="str">
        <f>MATIÈRES!$I$10</f>
        <v>ANGLAIS (Mme MICHAUX - 4p.)</v>
      </c>
      <c r="C854" s="270"/>
      <c r="D854" s="270"/>
      <c r="E854" s="270"/>
      <c r="F854" s="193" t="str">
        <f ca="1">INDIRECT("F5!AY" &amp; A835+6)</f>
        <v/>
      </c>
    </row>
    <row r="855" spans="2:6" s="82" customFormat="1">
      <c r="B855" s="270" t="str">
        <f>MATIÈRES!$I$11</f>
        <v>SCIENCES (Mr SMETS - 3p.)</v>
      </c>
      <c r="C855" s="270"/>
      <c r="D855" s="270"/>
      <c r="E855" s="270"/>
      <c r="F855" s="193" t="str">
        <f ca="1">INDIRECT("F6!AY" &amp; A835+6)</f>
        <v/>
      </c>
    </row>
    <row r="856" spans="2:6" s="82" customFormat="1">
      <c r="B856" s="267" t="str">
        <f>MATIÈRES!$I$12</f>
        <v>ÉDUCATION PHYSIQUE (Collectif - 3p.)</v>
      </c>
      <c r="C856" s="268"/>
      <c r="D856" s="268"/>
      <c r="E856" s="269"/>
      <c r="F856" s="193" t="str">
        <f ca="1">INDIRECT("F7!AY" &amp; A835+6)</f>
        <v/>
      </c>
    </row>
    <row r="857" spans="2:6" s="82" customFormat="1">
      <c r="B857" s="267" t="str">
        <f>MATIÈRES!$I$13</f>
        <v>ÉDUCATION ARTISTIQUE (Mme TASKIN - 2p.)</v>
      </c>
      <c r="C857" s="268"/>
      <c r="D857" s="268"/>
      <c r="E857" s="269"/>
      <c r="F857" s="193" t="str">
        <f ca="1">INDIRECT("F8!AY" &amp; A835+6)</f>
        <v/>
      </c>
    </row>
    <row r="858" spans="2:6" s="82" customFormat="1">
      <c r="B858" s="267" t="str">
        <f>MATIÈRES!$I$14</f>
        <v>ÉDUCATION TECHNOLOGIQUE (Mr SMETS - 1p.)</v>
      </c>
      <c r="C858" s="268"/>
      <c r="D858" s="268"/>
      <c r="E858" s="269"/>
      <c r="F858" s="193" t="str">
        <f ca="1">INDIRECT("F9!AY" &amp; A835+6)</f>
        <v/>
      </c>
    </row>
    <row r="859" spans="2:6" s="82" customFormat="1">
      <c r="B859" s="267" t="str">
        <f>MATIÈRES!$I$15</f>
        <v>ACTIVITÉDE SOUTIEN (Mme LIENART - 4p.)</v>
      </c>
      <c r="C859" s="268"/>
      <c r="D859" s="268"/>
      <c r="E859" s="269"/>
      <c r="F859" s="193" t="str">
        <f ca="1">INDIRECT("F10!AY" &amp; A835+6)</f>
        <v/>
      </c>
    </row>
    <row r="860" spans="2:6" s="82" customFormat="1">
      <c r="B860" s="267">
        <f>MATIÈRES!$I$16</f>
        <v>0</v>
      </c>
      <c r="C860" s="268"/>
      <c r="D860" s="268"/>
      <c r="E860" s="269"/>
      <c r="F860" s="193" t="str">
        <f ca="1">INDIRECT("F11!AY" &amp; A835+6)</f>
        <v/>
      </c>
    </row>
    <row r="861" spans="2:6" s="82" customFormat="1">
      <c r="B861" s="267">
        <f>MATIÈRES!$I$17</f>
        <v>0</v>
      </c>
      <c r="C861" s="268"/>
      <c r="D861" s="268"/>
      <c r="E861" s="269"/>
      <c r="F861" s="193" t="str">
        <f ca="1">INDIRECT("F12!AY" &amp; A835+6)</f>
        <v/>
      </c>
    </row>
    <row r="862" spans="2:6" s="82" customFormat="1">
      <c r="B862" s="267">
        <f>MATIÈRES!$I$18</f>
        <v>0</v>
      </c>
      <c r="C862" s="268"/>
      <c r="D862" s="268"/>
      <c r="E862" s="269"/>
      <c r="F862" s="193" t="str">
        <f ca="1">INDIRECT("F13!AY" &amp; A835+6)</f>
        <v/>
      </c>
    </row>
    <row r="863" spans="2:6" s="82" customFormat="1">
      <c r="B863" s="267">
        <f>MATIÈRES!$I$19</f>
        <v>0</v>
      </c>
      <c r="C863" s="268"/>
      <c r="D863" s="268"/>
      <c r="E863" s="269"/>
      <c r="F863" s="193" t="str">
        <f ca="1">INDIRECT("F14!AY" &amp; A835+6)</f>
        <v/>
      </c>
    </row>
    <row r="864" spans="2:6" s="82" customFormat="1">
      <c r="B864" s="270">
        <f>MATIÈRES!$I$20</f>
        <v>0</v>
      </c>
      <c r="C864" s="270"/>
      <c r="D864" s="270"/>
      <c r="E864" s="270"/>
      <c r="F864" s="193" t="str">
        <f ca="1">INDIRECT("F15!AY" &amp; A835+6)</f>
        <v/>
      </c>
    </row>
    <row r="865" spans="2:6" s="82" customFormat="1">
      <c r="B865" s="271"/>
      <c r="C865" s="271"/>
      <c r="D865" s="271"/>
      <c r="E865" s="271"/>
      <c r="F865" s="192"/>
    </row>
    <row r="866" spans="2:6" s="82" customFormat="1">
      <c r="B866" s="272" t="s">
        <v>167</v>
      </c>
      <c r="C866" s="272"/>
      <c r="D866" s="272"/>
      <c r="E866" s="272"/>
      <c r="F866" s="193" t="e">
        <f ca="1">AVERAGEIF(F850:F864,"&lt;&gt;#DIV/0!")</f>
        <v>#DIV/0!</v>
      </c>
    </row>
    <row r="867" spans="2:6" s="82" customFormat="1">
      <c r="B867" s="273" t="str">
        <f>"Nombre de cours en difficulté (…/" &amp; COUNTA(MATIÈRES!$N$6:$N$20) &amp; ")"</f>
        <v>Nombre de cours en difficulté (…/10)</v>
      </c>
      <c r="C867" s="273"/>
      <c r="D867" s="273"/>
      <c r="E867" s="273"/>
      <c r="F867" s="191">
        <f ca="1">IF(F850&lt;50,1,0)+IF(F851&lt;50,1,0)+IF(F852&lt;50,1,0)+IF(F853&lt;50,1,0)+IF(F854&lt;50,1,0)+IF(F855&lt;50,1,0)+IF(F856&lt;50,1,0)+IF(F857&lt;50,1,0)+IF(F858&lt;50,1,0)+IF(F859&lt;50,1,0)+IF(F860&lt;50,1,0)+IF(F861&lt;50,1,0)+IF(F862&lt;50,1,0)+IF(F863&lt;50,1,0)+IF(F864&lt;50,1,0)</f>
        <v>0</v>
      </c>
    </row>
    <row r="868" spans="2:6" s="82" customFormat="1">
      <c r="B868" s="273" t="str">
        <f>"Nombre de périodes en difficulté (…/" &amp; SUM(MATIÈRES!N6:N20) &amp; " périodes)"</f>
        <v>Nombre de périodes en difficulté (…/34 périodes)</v>
      </c>
      <c r="C868" s="273"/>
      <c r="D868" s="273"/>
      <c r="E868" s="273"/>
      <c r="F868" s="191">
        <f ca="1">IF(F850&lt;50,MATIÈRES!N$6,0)+IF(F851&lt;50,MATIÈRES!N$7,0)+IF(F852&lt;50,MATIÈRES!N$8,0)+IF(F853&lt;50,MATIÈRES!N$7,0)+IF(F854&lt;50,MATIÈRES!N$8,0)+IF(F855&lt;50,MATIÈRES!N$7,0)+IF(F856&lt;50,MATIÈRES!N$8,0)+IF(F857&lt;50,MATIÈRES!N$7,0)+IF(F858&lt;50,MATIÈRES!N$8,0)+IF(F859&lt;50,MATIÈRES!N$7,0)+IF(F860&lt;50,MATIÈRES!N$8,0)+IF(F861&lt;50,MATIÈRES!N$7,0)+IF(F862&lt;50,MATIÈRES!N$8,0)+IF(F863&lt;50,MATIÈRES!N$7,0)+IF(F864&lt;50,MATIÈRES!N$8,0)</f>
        <v>0</v>
      </c>
    </row>
    <row r="869" spans="2:6" s="82" customFormat="1"/>
    <row r="870" spans="2:6" s="82" customFormat="1"/>
    <row r="871" spans="2:6" s="82" customFormat="1"/>
    <row r="872" spans="2:6" s="82" customFormat="1">
      <c r="F872" s="82" t="s">
        <v>169</v>
      </c>
    </row>
    <row r="873" spans="2:6" s="82" customFormat="1"/>
    <row r="874" spans="2:6" s="82" customFormat="1"/>
    <row r="875" spans="2:6" s="82" customFormat="1"/>
    <row r="876" spans="2:6" s="82" customFormat="1"/>
    <row r="877" spans="2:6" s="82" customFormat="1"/>
    <row r="878" spans="2:6" s="82" customFormat="1"/>
    <row r="879" spans="2:6" s="82" customFormat="1"/>
    <row r="880" spans="2:6" s="82" customFormat="1"/>
    <row r="881" spans="2:6" s="82" customFormat="1"/>
    <row r="882" spans="2:6" s="82" customFormat="1"/>
    <row r="883" spans="2:6" s="82" customFormat="1"/>
    <row r="884" spans="2:6" s="82" customFormat="1"/>
    <row r="885" spans="2:6">
      <c r="B885" s="82"/>
      <c r="C885" s="82"/>
      <c r="D885" s="82"/>
      <c r="E885" s="82"/>
      <c r="F885" s="82"/>
    </row>
    <row r="886" spans="2:6">
      <c r="B886" s="82"/>
      <c r="C886" s="82"/>
      <c r="D886" s="82"/>
      <c r="E886" s="82"/>
      <c r="F886" s="82"/>
    </row>
    <row r="887" spans="2:6">
      <c r="B887" s="82"/>
      <c r="C887" s="82"/>
      <c r="D887" s="82"/>
      <c r="E887" s="82"/>
      <c r="F887" s="82"/>
    </row>
    <row r="888" spans="2:6">
      <c r="B888" s="82"/>
      <c r="C888" s="82"/>
      <c r="D888" s="82"/>
      <c r="E888" s="82"/>
      <c r="F888" s="82"/>
    </row>
    <row r="889" spans="2:6">
      <c r="B889" s="84" t="s">
        <v>42</v>
      </c>
      <c r="C889" s="82"/>
      <c r="D889" s="82"/>
      <c r="E889" s="82"/>
      <c r="F889" s="82"/>
    </row>
    <row r="890" spans="2:6">
      <c r="B890" s="82"/>
      <c r="C890" s="82"/>
      <c r="D890" s="82"/>
      <c r="E890" s="82"/>
      <c r="F890" s="82"/>
    </row>
    <row r="891" spans="2:6">
      <c r="B891" s="274" t="str">
        <f ca="1">(INDIRECT("Élèves!C" &amp;A835+3) &amp; " " &amp; INDIRECT("Élèves!D" &amp; A835+3) &amp; " :")</f>
        <v xml:space="preserve">  :</v>
      </c>
      <c r="C891" s="275"/>
      <c r="D891" s="275"/>
      <c r="E891" s="275"/>
      <c r="F891" s="276"/>
    </row>
    <row r="892" spans="2:6">
      <c r="B892" s="243"/>
      <c r="C892" s="244"/>
      <c r="D892" s="244"/>
      <c r="E892" s="244"/>
      <c r="F892" s="245"/>
    </row>
    <row r="893" spans="2:6">
      <c r="B893" s="243"/>
      <c r="C893" s="244"/>
      <c r="D893" s="244"/>
      <c r="E893" s="244"/>
      <c r="F893" s="245"/>
    </row>
    <row r="894" spans="2:6">
      <c r="B894" s="243"/>
      <c r="C894" s="244"/>
      <c r="D894" s="244"/>
      <c r="E894" s="244"/>
      <c r="F894" s="245"/>
    </row>
    <row r="895" spans="2:6">
      <c r="B895" s="243"/>
      <c r="C895" s="244"/>
      <c r="D895" s="244"/>
      <c r="E895" s="244"/>
      <c r="F895" s="245"/>
    </row>
    <row r="896" spans="2:6">
      <c r="B896" s="243"/>
      <c r="C896" s="244"/>
      <c r="D896" s="244"/>
      <c r="E896" s="244"/>
      <c r="F896" s="245"/>
    </row>
    <row r="897" spans="2:6">
      <c r="B897" s="246"/>
      <c r="C897" s="247"/>
      <c r="D897" s="247"/>
      <c r="E897" s="247"/>
      <c r="F897" s="248"/>
    </row>
    <row r="898" spans="2:6">
      <c r="B898" s="195"/>
      <c r="C898" s="195"/>
      <c r="D898" s="195"/>
      <c r="E898" s="195"/>
      <c r="F898" s="195"/>
    </row>
    <row r="899" spans="2:6">
      <c r="B899" s="195"/>
      <c r="C899" s="195"/>
      <c r="D899" s="195"/>
      <c r="E899" s="195"/>
      <c r="F899" s="195"/>
    </row>
    <row r="900" spans="2:6">
      <c r="B900" s="195"/>
      <c r="C900" s="195"/>
      <c r="D900" s="195"/>
      <c r="E900" s="195"/>
      <c r="F900" s="195"/>
    </row>
    <row r="901" spans="2:6">
      <c r="B901" s="84" t="s">
        <v>69</v>
      </c>
      <c r="C901" s="82"/>
      <c r="D901" s="82"/>
      <c r="E901" s="82"/>
      <c r="F901" s="82"/>
    </row>
    <row r="902" spans="2:6">
      <c r="C902" s="82"/>
      <c r="D902" s="82"/>
      <c r="E902" s="82"/>
      <c r="F902" s="82"/>
    </row>
    <row r="903" spans="2:6">
      <c r="B903" s="89"/>
      <c r="C903" s="89"/>
      <c r="D903" s="89"/>
      <c r="E903" s="89" t="s">
        <v>70</v>
      </c>
      <c r="F903" s="90">
        <f ca="1">SUM(INDIRECT("EDUC!E" &amp;A835+4))</f>
        <v>0</v>
      </c>
    </row>
    <row r="904" spans="2:6">
      <c r="C904" s="82"/>
      <c r="D904" s="82"/>
      <c r="E904" s="82"/>
      <c r="F904" s="82"/>
    </row>
    <row r="905" spans="2:6">
      <c r="B905" s="249"/>
      <c r="C905" s="250"/>
      <c r="D905" s="250"/>
      <c r="E905" s="250"/>
      <c r="F905" s="251"/>
    </row>
    <row r="906" spans="2:6">
      <c r="B906" s="252"/>
      <c r="C906" s="253"/>
      <c r="D906" s="253"/>
      <c r="E906" s="253"/>
      <c r="F906" s="254"/>
    </row>
    <row r="907" spans="2:6">
      <c r="B907" s="252"/>
      <c r="C907" s="253"/>
      <c r="D907" s="253"/>
      <c r="E907" s="253"/>
      <c r="F907" s="254"/>
    </row>
    <row r="908" spans="2:6">
      <c r="B908" s="252"/>
      <c r="C908" s="253"/>
      <c r="D908" s="253"/>
      <c r="E908" s="253"/>
      <c r="F908" s="254"/>
    </row>
    <row r="909" spans="2:6">
      <c r="B909" s="252"/>
      <c r="C909" s="253"/>
      <c r="D909" s="253"/>
      <c r="E909" s="253"/>
      <c r="F909" s="254"/>
    </row>
    <row r="910" spans="2:6">
      <c r="B910" s="252"/>
      <c r="C910" s="253"/>
      <c r="D910" s="253"/>
      <c r="E910" s="253"/>
      <c r="F910" s="254"/>
    </row>
    <row r="911" spans="2:6">
      <c r="B911" s="252"/>
      <c r="C911" s="253"/>
      <c r="D911" s="253"/>
      <c r="E911" s="253"/>
      <c r="F911" s="254"/>
    </row>
    <row r="912" spans="2:6">
      <c r="B912" s="252"/>
      <c r="C912" s="253"/>
      <c r="D912" s="253"/>
      <c r="E912" s="253"/>
      <c r="F912" s="254"/>
    </row>
    <row r="913" spans="2:6">
      <c r="B913" s="255"/>
      <c r="C913" s="256"/>
      <c r="D913" s="256"/>
      <c r="E913" s="256"/>
      <c r="F913" s="257"/>
    </row>
    <row r="914" spans="2:6">
      <c r="B914" s="82"/>
      <c r="C914" s="82"/>
      <c r="D914" s="82"/>
      <c r="E914" s="82"/>
      <c r="F914" s="82"/>
    </row>
    <row r="915" spans="2:6">
      <c r="B915" s="91" t="s">
        <v>71</v>
      </c>
      <c r="C915" s="82"/>
      <c r="D915" s="82"/>
      <c r="E915" s="82"/>
      <c r="F915" s="82"/>
    </row>
    <row r="916" spans="2:6">
      <c r="B916" s="82"/>
      <c r="C916" s="82"/>
      <c r="D916" s="82"/>
      <c r="E916" s="82"/>
      <c r="F916" s="82"/>
    </row>
    <row r="917" spans="2:6">
      <c r="B917" s="82"/>
      <c r="C917" s="82"/>
      <c r="D917" s="82"/>
      <c r="E917" s="82"/>
      <c r="F917" s="82"/>
    </row>
    <row r="918" spans="2:6">
      <c r="B918" s="82"/>
      <c r="C918" s="82"/>
      <c r="D918" s="82"/>
      <c r="E918" s="82"/>
      <c r="F918" s="82"/>
    </row>
    <row r="919" spans="2:6">
      <c r="B919" s="82"/>
      <c r="C919" s="82"/>
      <c r="D919" s="82"/>
      <c r="E919" s="82"/>
      <c r="F919" s="82"/>
    </row>
    <row r="920" spans="2:6">
      <c r="B920" s="82"/>
      <c r="C920" s="82"/>
      <c r="D920" s="82"/>
      <c r="E920" s="82"/>
      <c r="F920" s="82"/>
    </row>
    <row r="921" spans="2:6">
      <c r="B921" s="84" t="s">
        <v>72</v>
      </c>
      <c r="C921" s="82"/>
      <c r="D921" s="82"/>
      <c r="E921" s="82"/>
      <c r="F921" s="82"/>
    </row>
    <row r="922" spans="2:6">
      <c r="B922" s="82"/>
      <c r="C922" s="82"/>
      <c r="D922" s="82"/>
      <c r="E922" s="82"/>
      <c r="F922" s="82"/>
    </row>
    <row r="923" spans="2:6">
      <c r="B923" s="258"/>
      <c r="C923" s="259"/>
      <c r="D923" s="259"/>
      <c r="E923" s="259"/>
      <c r="F923" s="260"/>
    </row>
    <row r="924" spans="2:6">
      <c r="B924" s="261"/>
      <c r="C924" s="262"/>
      <c r="D924" s="262"/>
      <c r="E924" s="262"/>
      <c r="F924" s="263"/>
    </row>
    <row r="925" spans="2:6">
      <c r="B925" s="261"/>
      <c r="C925" s="262"/>
      <c r="D925" s="262"/>
      <c r="E925" s="262"/>
      <c r="F925" s="263"/>
    </row>
    <row r="926" spans="2:6">
      <c r="B926" s="261"/>
      <c r="C926" s="262"/>
      <c r="D926" s="262"/>
      <c r="E926" s="262"/>
      <c r="F926" s="263"/>
    </row>
    <row r="927" spans="2:6">
      <c r="B927" s="261"/>
      <c r="C927" s="262"/>
      <c r="D927" s="262"/>
      <c r="E927" s="262"/>
      <c r="F927" s="263"/>
    </row>
    <row r="928" spans="2:6">
      <c r="B928" s="261"/>
      <c r="C928" s="262"/>
      <c r="D928" s="262"/>
      <c r="E928" s="262"/>
      <c r="F928" s="263"/>
    </row>
    <row r="929" spans="1:6">
      <c r="B929" s="261"/>
      <c r="C929" s="262"/>
      <c r="D929" s="262"/>
      <c r="E929" s="262"/>
      <c r="F929" s="263"/>
    </row>
    <row r="930" spans="1:6">
      <c r="B930" s="264"/>
      <c r="C930" s="265"/>
      <c r="D930" s="265"/>
      <c r="E930" s="265"/>
      <c r="F930" s="266"/>
    </row>
    <row r="931" spans="1:6">
      <c r="B931" s="82"/>
      <c r="C931" s="82"/>
      <c r="D931" s="82"/>
      <c r="E931" s="82"/>
      <c r="F931" s="82"/>
    </row>
    <row r="932" spans="1:6">
      <c r="B932" s="82"/>
      <c r="C932" s="82"/>
      <c r="D932" s="82"/>
      <c r="E932" s="82"/>
      <c r="F932" s="82" t="s">
        <v>168</v>
      </c>
    </row>
    <row r="933" spans="1:6">
      <c r="B933" s="82"/>
      <c r="C933" s="82"/>
      <c r="D933" s="82"/>
      <c r="E933" s="82"/>
      <c r="F933" s="82"/>
    </row>
    <row r="934" spans="1:6">
      <c r="B934" s="82"/>
      <c r="C934" s="82"/>
      <c r="D934" s="82"/>
      <c r="E934" s="82"/>
      <c r="F934" s="82"/>
    </row>
    <row r="935" spans="1:6">
      <c r="B935" s="82"/>
      <c r="C935" s="82"/>
      <c r="D935" s="82"/>
      <c r="E935" s="82"/>
      <c r="F935" s="82"/>
    </row>
    <row r="936" spans="1:6">
      <c r="B936" s="82"/>
      <c r="C936" s="82"/>
      <c r="D936" s="82"/>
      <c r="E936" s="82"/>
      <c r="F936" s="82"/>
    </row>
    <row r="937" spans="1:6">
      <c r="B937" s="82"/>
      <c r="C937" s="82"/>
      <c r="D937" s="82"/>
      <c r="E937" s="82"/>
      <c r="F937" s="82"/>
    </row>
    <row r="938" spans="1:6" ht="27.75" customHeight="1">
      <c r="A938" s="82">
        <v>10</v>
      </c>
      <c r="B938" s="82"/>
      <c r="C938" s="82"/>
      <c r="D938" s="82"/>
      <c r="E938" s="82"/>
      <c r="F938" s="82"/>
    </row>
    <row r="939" spans="1:6" ht="15" customHeight="1">
      <c r="B939" s="278"/>
      <c r="C939" s="278"/>
      <c r="D939" s="278"/>
      <c r="E939" s="278"/>
      <c r="F939" s="278"/>
    </row>
    <row r="940" spans="1:6">
      <c r="B940" s="188">
        <f ca="1">INDIRECT("Élèves!C" &amp; A938+3)</f>
        <v>0</v>
      </c>
      <c r="C940" s="277">
        <f ca="1">INDIRECT("Élèves!D" &amp; A938+3)</f>
        <v>0</v>
      </c>
      <c r="D940" s="277"/>
      <c r="E940" s="277"/>
      <c r="F940" s="277"/>
    </row>
    <row r="941" spans="1:6" ht="15" customHeight="1">
      <c r="B941" s="189"/>
      <c r="C941" s="190"/>
      <c r="D941" s="190"/>
      <c r="E941" s="190"/>
      <c r="F941" s="190"/>
    </row>
    <row r="942" spans="1:6">
      <c r="B942" s="278" t="s">
        <v>158</v>
      </c>
      <c r="C942" s="278"/>
      <c r="D942" s="278"/>
      <c r="E942" s="278"/>
      <c r="F942" s="278"/>
    </row>
    <row r="943" spans="1:6">
      <c r="B943" s="278" t="s">
        <v>166</v>
      </c>
      <c r="C943" s="278"/>
      <c r="D943" s="278"/>
      <c r="E943" s="278"/>
      <c r="F943" s="278"/>
    </row>
    <row r="944" spans="1:6" s="82" customFormat="1">
      <c r="B944" s="278"/>
      <c r="C944" s="278"/>
      <c r="D944" s="278"/>
      <c r="E944" s="278"/>
      <c r="F944" s="278"/>
    </row>
    <row r="945" spans="2:6" s="82" customFormat="1"/>
    <row r="946" spans="2:6" s="82" customFormat="1"/>
    <row r="947" spans="2:6" s="82" customFormat="1"/>
    <row r="948" spans="2:6" s="82" customFormat="1">
      <c r="B948" s="279" t="str">
        <f ca="1">INDIRECT("Élèves!N" &amp; $A$11+5)</f>
        <v>1Cp</v>
      </c>
      <c r="C948" s="280"/>
      <c r="D948" s="280"/>
      <c r="E948" s="280"/>
      <c r="F948" s="281"/>
    </row>
    <row r="949" spans="2:6" s="82" customFormat="1">
      <c r="B949" s="282" t="s">
        <v>164</v>
      </c>
      <c r="C949" s="282"/>
      <c r="D949" s="282"/>
      <c r="E949" s="282"/>
      <c r="F949" s="282"/>
    </row>
    <row r="950" spans="2:6" s="82" customFormat="1">
      <c r="B950" s="183"/>
      <c r="C950" s="183"/>
      <c r="D950" s="183"/>
      <c r="E950" s="183"/>
      <c r="F950" s="183"/>
    </row>
    <row r="951" spans="2:6" s="82" customFormat="1" ht="18.75">
      <c r="B951" s="283" t="str">
        <f>"Formation commune (" &amp; SUM(MATIÈRES!N933:N947) &amp; " périodes)"</f>
        <v>Formation commune (0 périodes)</v>
      </c>
      <c r="C951" s="283"/>
      <c r="D951" s="283"/>
      <c r="E951" s="283"/>
      <c r="F951" s="194" t="s">
        <v>66</v>
      </c>
    </row>
    <row r="952" spans="2:6" s="82" customFormat="1">
      <c r="B952" s="192"/>
      <c r="C952" s="192"/>
      <c r="D952" s="192"/>
      <c r="E952" s="192"/>
      <c r="F952" s="192"/>
    </row>
    <row r="953" spans="2:6" s="82" customFormat="1">
      <c r="B953" s="270" t="str">
        <f>MATIÈRES!$I$6</f>
        <v>RELIGION (Mme Willems - 2p.)</v>
      </c>
      <c r="C953" s="270"/>
      <c r="D953" s="270"/>
      <c r="E953" s="270"/>
      <c r="F953" s="193" t="str">
        <f ca="1">INDIRECT("F1!AY" &amp; A938+6)</f>
        <v/>
      </c>
    </row>
    <row r="954" spans="2:6" s="82" customFormat="1">
      <c r="B954" s="267" t="str">
        <f>MATIÈRES!$I$7</f>
        <v>FRANÇAIS (Mr MIRGAUX - 6p.)</v>
      </c>
      <c r="C954" s="268"/>
      <c r="D954" s="268"/>
      <c r="E954" s="269"/>
      <c r="F954" s="193" t="str">
        <f ca="1">INDIRECT("F2!AY" &amp; A938+6)</f>
        <v/>
      </c>
    </row>
    <row r="955" spans="2:6" s="82" customFormat="1">
      <c r="B955" s="267" t="str">
        <f>MATIÈRES!$I$8</f>
        <v>MATH (Mme LIENART - 5p.)</v>
      </c>
      <c r="C955" s="268"/>
      <c r="D955" s="268"/>
      <c r="E955" s="269"/>
      <c r="F955" s="193" t="str">
        <f ca="1">INDIRECT("F3!AY" &amp; A938+6)</f>
        <v/>
      </c>
    </row>
    <row r="956" spans="2:6" s="82" customFormat="1">
      <c r="B956" s="267" t="str">
        <f>MATIÈRES!$I$9</f>
        <v>ÉTUDE DU MILIEU (Mr MIRGAUX - 4p.)</v>
      </c>
      <c r="C956" s="268"/>
      <c r="D956" s="268"/>
      <c r="E956" s="269"/>
      <c r="F956" s="193" t="str">
        <f ca="1">INDIRECT("F4!AY" &amp; A938+6)</f>
        <v/>
      </c>
    </row>
    <row r="957" spans="2:6" s="82" customFormat="1">
      <c r="B957" s="270" t="str">
        <f>MATIÈRES!$I$10</f>
        <v>ANGLAIS (Mme MICHAUX - 4p.)</v>
      </c>
      <c r="C957" s="270"/>
      <c r="D957" s="270"/>
      <c r="E957" s="270"/>
      <c r="F957" s="193" t="str">
        <f ca="1">INDIRECT("F5!AY" &amp; A938+6)</f>
        <v/>
      </c>
    </row>
    <row r="958" spans="2:6" s="82" customFormat="1">
      <c r="B958" s="270" t="str">
        <f>MATIÈRES!$I$11</f>
        <v>SCIENCES (Mr SMETS - 3p.)</v>
      </c>
      <c r="C958" s="270"/>
      <c r="D958" s="270"/>
      <c r="E958" s="270"/>
      <c r="F958" s="193" t="str">
        <f ca="1">INDIRECT("F6!AY" &amp; A938+6)</f>
        <v/>
      </c>
    </row>
    <row r="959" spans="2:6" s="82" customFormat="1">
      <c r="B959" s="267" t="str">
        <f>MATIÈRES!$I$12</f>
        <v>ÉDUCATION PHYSIQUE (Collectif - 3p.)</v>
      </c>
      <c r="C959" s="268"/>
      <c r="D959" s="268"/>
      <c r="E959" s="269"/>
      <c r="F959" s="193" t="str">
        <f ca="1">INDIRECT("F7!AY" &amp; A938+6)</f>
        <v/>
      </c>
    </row>
    <row r="960" spans="2:6" s="82" customFormat="1">
      <c r="B960" s="267" t="str">
        <f>MATIÈRES!$I$13</f>
        <v>ÉDUCATION ARTISTIQUE (Mme TASKIN - 2p.)</v>
      </c>
      <c r="C960" s="268"/>
      <c r="D960" s="268"/>
      <c r="E960" s="269"/>
      <c r="F960" s="193" t="str">
        <f ca="1">INDIRECT("F8!AY" &amp; A938+6)</f>
        <v/>
      </c>
    </row>
    <row r="961" spans="2:6" s="82" customFormat="1">
      <c r="B961" s="267" t="str">
        <f>MATIÈRES!$I$14</f>
        <v>ÉDUCATION TECHNOLOGIQUE (Mr SMETS - 1p.)</v>
      </c>
      <c r="C961" s="268"/>
      <c r="D961" s="268"/>
      <c r="E961" s="269"/>
      <c r="F961" s="193" t="str">
        <f ca="1">INDIRECT("F9!AY" &amp; A938+6)</f>
        <v/>
      </c>
    </row>
    <row r="962" spans="2:6" s="82" customFormat="1">
      <c r="B962" s="267" t="str">
        <f>MATIÈRES!$I$15</f>
        <v>ACTIVITÉDE SOUTIEN (Mme LIENART - 4p.)</v>
      </c>
      <c r="C962" s="268"/>
      <c r="D962" s="268"/>
      <c r="E962" s="269"/>
      <c r="F962" s="193" t="str">
        <f ca="1">INDIRECT("F10!AY" &amp; A938+6)</f>
        <v/>
      </c>
    </row>
    <row r="963" spans="2:6" s="82" customFormat="1">
      <c r="B963" s="267">
        <f>MATIÈRES!$I$16</f>
        <v>0</v>
      </c>
      <c r="C963" s="268"/>
      <c r="D963" s="268"/>
      <c r="E963" s="269"/>
      <c r="F963" s="193" t="str">
        <f ca="1">INDIRECT("F11!AY" &amp; A938+6)</f>
        <v/>
      </c>
    </row>
    <row r="964" spans="2:6" s="82" customFormat="1">
      <c r="B964" s="267">
        <f>MATIÈRES!$I$17</f>
        <v>0</v>
      </c>
      <c r="C964" s="268"/>
      <c r="D964" s="268"/>
      <c r="E964" s="269"/>
      <c r="F964" s="193" t="str">
        <f ca="1">INDIRECT("F12!AY" &amp; A938+6)</f>
        <v/>
      </c>
    </row>
    <row r="965" spans="2:6" s="82" customFormat="1">
      <c r="B965" s="267">
        <f>MATIÈRES!$I$18</f>
        <v>0</v>
      </c>
      <c r="C965" s="268"/>
      <c r="D965" s="268"/>
      <c r="E965" s="269"/>
      <c r="F965" s="193" t="str">
        <f ca="1">INDIRECT("F13!AY" &amp; A938+6)</f>
        <v/>
      </c>
    </row>
    <row r="966" spans="2:6" s="82" customFormat="1">
      <c r="B966" s="267">
        <f>MATIÈRES!$I$19</f>
        <v>0</v>
      </c>
      <c r="C966" s="268"/>
      <c r="D966" s="268"/>
      <c r="E966" s="269"/>
      <c r="F966" s="193" t="str">
        <f ca="1">INDIRECT("F14!AY" &amp; A938+6)</f>
        <v/>
      </c>
    </row>
    <row r="967" spans="2:6" s="82" customFormat="1">
      <c r="B967" s="270">
        <f>MATIÈRES!$I$20</f>
        <v>0</v>
      </c>
      <c r="C967" s="270"/>
      <c r="D967" s="270"/>
      <c r="E967" s="270"/>
      <c r="F967" s="193" t="str">
        <f ca="1">INDIRECT("F15!AY" &amp; A938+6)</f>
        <v/>
      </c>
    </row>
    <row r="968" spans="2:6" s="82" customFormat="1">
      <c r="B968" s="271"/>
      <c r="C968" s="271"/>
      <c r="D968" s="271"/>
      <c r="E968" s="271"/>
      <c r="F968" s="192"/>
    </row>
    <row r="969" spans="2:6" s="82" customFormat="1">
      <c r="B969" s="272" t="s">
        <v>167</v>
      </c>
      <c r="C969" s="272"/>
      <c r="D969" s="272"/>
      <c r="E969" s="272"/>
      <c r="F969" s="193" t="e">
        <f ca="1">AVERAGEIF(F953:F967,"&lt;&gt;#DIV/0!")</f>
        <v>#DIV/0!</v>
      </c>
    </row>
    <row r="970" spans="2:6" s="82" customFormat="1">
      <c r="B970" s="273" t="str">
        <f>"Nombre de cours en difficulté (…/" &amp; COUNTA(MATIÈRES!$N$6:$N$20) &amp; ")"</f>
        <v>Nombre de cours en difficulté (…/10)</v>
      </c>
      <c r="C970" s="273"/>
      <c r="D970" s="273"/>
      <c r="E970" s="273"/>
      <c r="F970" s="191">
        <f ca="1">IF(F953&lt;50,1,0)+IF(F954&lt;50,1,0)+IF(F955&lt;50,1,0)+IF(F956&lt;50,1,0)+IF(F957&lt;50,1,0)+IF(F958&lt;50,1,0)+IF(F959&lt;50,1,0)+IF(F960&lt;50,1,0)+IF(F961&lt;50,1,0)+IF(F962&lt;50,1,0)+IF(F963&lt;50,1,0)+IF(F964&lt;50,1,0)+IF(F965&lt;50,1,0)+IF(F966&lt;50,1,0)+IF(F967&lt;50,1,0)</f>
        <v>0</v>
      </c>
    </row>
    <row r="971" spans="2:6" s="82" customFormat="1">
      <c r="B971" s="273" t="str">
        <f>"Nombre de périodes en difficulté (…/" &amp; SUM(MATIÈRES!N6:N20) &amp; " périodes)"</f>
        <v>Nombre de périodes en difficulté (…/34 périodes)</v>
      </c>
      <c r="C971" s="273"/>
      <c r="D971" s="273"/>
      <c r="E971" s="273"/>
      <c r="F971" s="191">
        <f ca="1">IF(F953&lt;50,MATIÈRES!N$6,0)+IF(F954&lt;50,MATIÈRES!N$7,0)+IF(F955&lt;50,MATIÈRES!N$8,0)+IF(F956&lt;50,MATIÈRES!N$7,0)+IF(F957&lt;50,MATIÈRES!N$8,0)+IF(F958&lt;50,MATIÈRES!N$7,0)+IF(F959&lt;50,MATIÈRES!N$8,0)+IF(F960&lt;50,MATIÈRES!N$7,0)+IF(F961&lt;50,MATIÈRES!N$8,0)+IF(F962&lt;50,MATIÈRES!N$7,0)+IF(F963&lt;50,MATIÈRES!N$8,0)+IF(F964&lt;50,MATIÈRES!N$7,0)+IF(F965&lt;50,MATIÈRES!N$8,0)+IF(F966&lt;50,MATIÈRES!N$7,0)+IF(F967&lt;50,MATIÈRES!N$8,0)</f>
        <v>0</v>
      </c>
    </row>
    <row r="972" spans="2:6" s="82" customFormat="1"/>
    <row r="973" spans="2:6" s="82" customFormat="1"/>
    <row r="974" spans="2:6" s="82" customFormat="1"/>
    <row r="975" spans="2:6" s="82" customFormat="1">
      <c r="F975" s="82" t="s">
        <v>169</v>
      </c>
    </row>
    <row r="976" spans="2:6" s="82" customFormat="1"/>
    <row r="977" spans="2:6" s="82" customFormat="1"/>
    <row r="978" spans="2:6" s="82" customFormat="1"/>
    <row r="979" spans="2:6" s="82" customFormat="1"/>
    <row r="980" spans="2:6" s="82" customFormat="1"/>
    <row r="981" spans="2:6" s="82" customFormat="1"/>
    <row r="982" spans="2:6" s="82" customFormat="1"/>
    <row r="983" spans="2:6" s="82" customFormat="1"/>
    <row r="984" spans="2:6" s="82" customFormat="1"/>
    <row r="985" spans="2:6" s="82" customFormat="1"/>
    <row r="986" spans="2:6" s="82" customFormat="1"/>
    <row r="987" spans="2:6" s="82" customFormat="1"/>
    <row r="988" spans="2:6">
      <c r="B988" s="82"/>
      <c r="C988" s="82"/>
      <c r="D988" s="82"/>
      <c r="E988" s="82"/>
      <c r="F988" s="82"/>
    </row>
    <row r="989" spans="2:6">
      <c r="B989" s="82"/>
      <c r="C989" s="82"/>
      <c r="D989" s="82"/>
      <c r="E989" s="82"/>
      <c r="F989" s="82"/>
    </row>
    <row r="990" spans="2:6">
      <c r="B990" s="82"/>
      <c r="C990" s="82"/>
      <c r="D990" s="82"/>
      <c r="E990" s="82"/>
      <c r="F990" s="82"/>
    </row>
    <row r="991" spans="2:6">
      <c r="B991" s="82"/>
      <c r="C991" s="82"/>
      <c r="D991" s="82"/>
      <c r="E991" s="82"/>
      <c r="F991" s="82"/>
    </row>
    <row r="992" spans="2:6">
      <c r="B992" s="84" t="s">
        <v>42</v>
      </c>
      <c r="C992" s="82"/>
      <c r="D992" s="82"/>
      <c r="E992" s="82"/>
      <c r="F992" s="82"/>
    </row>
    <row r="993" spans="2:6">
      <c r="B993" s="82"/>
      <c r="C993" s="82"/>
      <c r="D993" s="82"/>
      <c r="E993" s="82"/>
      <c r="F993" s="82"/>
    </row>
    <row r="994" spans="2:6">
      <c r="B994" s="274" t="str">
        <f ca="1">(INDIRECT("Élèves!C" &amp;A938+3) &amp; " " &amp; INDIRECT("Élèves!D" &amp; A938+3) &amp; " :")</f>
        <v xml:space="preserve">  :</v>
      </c>
      <c r="C994" s="275"/>
      <c r="D994" s="275"/>
      <c r="E994" s="275"/>
      <c r="F994" s="276"/>
    </row>
    <row r="995" spans="2:6">
      <c r="B995" s="243"/>
      <c r="C995" s="244"/>
      <c r="D995" s="244"/>
      <c r="E995" s="244"/>
      <c r="F995" s="245"/>
    </row>
    <row r="996" spans="2:6">
      <c r="B996" s="243"/>
      <c r="C996" s="244"/>
      <c r="D996" s="244"/>
      <c r="E996" s="244"/>
      <c r="F996" s="245"/>
    </row>
    <row r="997" spans="2:6">
      <c r="B997" s="243"/>
      <c r="C997" s="244"/>
      <c r="D997" s="244"/>
      <c r="E997" s="244"/>
      <c r="F997" s="245"/>
    </row>
    <row r="998" spans="2:6">
      <c r="B998" s="243"/>
      <c r="C998" s="244"/>
      <c r="D998" s="244"/>
      <c r="E998" s="244"/>
      <c r="F998" s="245"/>
    </row>
    <row r="999" spans="2:6">
      <c r="B999" s="243"/>
      <c r="C999" s="244"/>
      <c r="D999" s="244"/>
      <c r="E999" s="244"/>
      <c r="F999" s="245"/>
    </row>
    <row r="1000" spans="2:6">
      <c r="B1000" s="246"/>
      <c r="C1000" s="247"/>
      <c r="D1000" s="247"/>
      <c r="E1000" s="247"/>
      <c r="F1000" s="248"/>
    </row>
    <row r="1001" spans="2:6">
      <c r="B1001" s="195"/>
      <c r="C1001" s="195"/>
      <c r="D1001" s="195"/>
      <c r="E1001" s="195"/>
      <c r="F1001" s="195"/>
    </row>
    <row r="1002" spans="2:6">
      <c r="B1002" s="195"/>
      <c r="C1002" s="195"/>
      <c r="D1002" s="195"/>
      <c r="E1002" s="195"/>
      <c r="F1002" s="195"/>
    </row>
    <row r="1003" spans="2:6">
      <c r="B1003" s="195"/>
      <c r="C1003" s="195"/>
      <c r="D1003" s="195"/>
      <c r="E1003" s="195"/>
      <c r="F1003" s="195"/>
    </row>
    <row r="1004" spans="2:6">
      <c r="B1004" s="84" t="s">
        <v>69</v>
      </c>
      <c r="C1004" s="82"/>
      <c r="D1004" s="82"/>
      <c r="E1004" s="82"/>
      <c r="F1004" s="82"/>
    </row>
    <row r="1005" spans="2:6">
      <c r="C1005" s="82"/>
      <c r="D1005" s="82"/>
      <c r="E1005" s="82"/>
      <c r="F1005" s="82"/>
    </row>
    <row r="1006" spans="2:6">
      <c r="B1006" s="89"/>
      <c r="C1006" s="89"/>
      <c r="D1006" s="89"/>
      <c r="E1006" s="89" t="s">
        <v>70</v>
      </c>
      <c r="F1006" s="90">
        <f ca="1">SUM(INDIRECT("EDUC!E" &amp;A938+4))</f>
        <v>0</v>
      </c>
    </row>
    <row r="1007" spans="2:6">
      <c r="C1007" s="82"/>
      <c r="D1007" s="82"/>
      <c r="E1007" s="82"/>
      <c r="F1007" s="82"/>
    </row>
    <row r="1008" spans="2:6">
      <c r="B1008" s="249"/>
      <c r="C1008" s="250"/>
      <c r="D1008" s="250"/>
      <c r="E1008" s="250"/>
      <c r="F1008" s="251"/>
    </row>
    <row r="1009" spans="2:6">
      <c r="B1009" s="252"/>
      <c r="C1009" s="253"/>
      <c r="D1009" s="253"/>
      <c r="E1009" s="253"/>
      <c r="F1009" s="254"/>
    </row>
    <row r="1010" spans="2:6">
      <c r="B1010" s="252"/>
      <c r="C1010" s="253"/>
      <c r="D1010" s="253"/>
      <c r="E1010" s="253"/>
      <c r="F1010" s="254"/>
    </row>
    <row r="1011" spans="2:6">
      <c r="B1011" s="252"/>
      <c r="C1011" s="253"/>
      <c r="D1011" s="253"/>
      <c r="E1011" s="253"/>
      <c r="F1011" s="254"/>
    </row>
    <row r="1012" spans="2:6">
      <c r="B1012" s="252"/>
      <c r="C1012" s="253"/>
      <c r="D1012" s="253"/>
      <c r="E1012" s="253"/>
      <c r="F1012" s="254"/>
    </row>
    <row r="1013" spans="2:6">
      <c r="B1013" s="252"/>
      <c r="C1013" s="253"/>
      <c r="D1013" s="253"/>
      <c r="E1013" s="253"/>
      <c r="F1013" s="254"/>
    </row>
    <row r="1014" spans="2:6">
      <c r="B1014" s="252"/>
      <c r="C1014" s="253"/>
      <c r="D1014" s="253"/>
      <c r="E1014" s="253"/>
      <c r="F1014" s="254"/>
    </row>
    <row r="1015" spans="2:6">
      <c r="B1015" s="252"/>
      <c r="C1015" s="253"/>
      <c r="D1015" s="253"/>
      <c r="E1015" s="253"/>
      <c r="F1015" s="254"/>
    </row>
    <row r="1016" spans="2:6">
      <c r="B1016" s="255"/>
      <c r="C1016" s="256"/>
      <c r="D1016" s="256"/>
      <c r="E1016" s="256"/>
      <c r="F1016" s="257"/>
    </row>
    <row r="1017" spans="2:6">
      <c r="B1017" s="82"/>
      <c r="C1017" s="82"/>
      <c r="D1017" s="82"/>
      <c r="E1017" s="82"/>
      <c r="F1017" s="82"/>
    </row>
    <row r="1018" spans="2:6">
      <c r="B1018" s="91" t="s">
        <v>71</v>
      </c>
      <c r="C1018" s="82"/>
      <c r="D1018" s="82"/>
      <c r="E1018" s="82"/>
      <c r="F1018" s="82"/>
    </row>
    <row r="1019" spans="2:6">
      <c r="B1019" s="82"/>
      <c r="C1019" s="82"/>
      <c r="D1019" s="82"/>
      <c r="E1019" s="82"/>
      <c r="F1019" s="82"/>
    </row>
    <row r="1020" spans="2:6">
      <c r="B1020" s="82"/>
      <c r="C1020" s="82"/>
      <c r="D1020" s="82"/>
      <c r="E1020" s="82"/>
      <c r="F1020" s="82"/>
    </row>
    <row r="1021" spans="2:6">
      <c r="B1021" s="82"/>
      <c r="C1021" s="82"/>
      <c r="D1021" s="82"/>
      <c r="E1021" s="82"/>
      <c r="F1021" s="82"/>
    </row>
    <row r="1022" spans="2:6">
      <c r="B1022" s="82"/>
      <c r="C1022" s="82"/>
      <c r="D1022" s="82"/>
      <c r="E1022" s="82"/>
      <c r="F1022" s="82"/>
    </row>
    <row r="1023" spans="2:6">
      <c r="B1023" s="82"/>
      <c r="C1023" s="82"/>
      <c r="D1023" s="82"/>
      <c r="E1023" s="82"/>
      <c r="F1023" s="82"/>
    </row>
    <row r="1024" spans="2:6">
      <c r="B1024" s="84" t="s">
        <v>72</v>
      </c>
      <c r="C1024" s="82"/>
      <c r="D1024" s="82"/>
      <c r="E1024" s="82"/>
      <c r="F1024" s="82"/>
    </row>
    <row r="1025" spans="2:6">
      <c r="B1025" s="82"/>
      <c r="C1025" s="82"/>
      <c r="D1025" s="82"/>
      <c r="E1025" s="82"/>
      <c r="F1025" s="82"/>
    </row>
    <row r="1026" spans="2:6">
      <c r="B1026" s="258"/>
      <c r="C1026" s="259"/>
      <c r="D1026" s="259"/>
      <c r="E1026" s="259"/>
      <c r="F1026" s="260"/>
    </row>
    <row r="1027" spans="2:6">
      <c r="B1027" s="261"/>
      <c r="C1027" s="262"/>
      <c r="D1027" s="262"/>
      <c r="E1027" s="262"/>
      <c r="F1027" s="263"/>
    </row>
    <row r="1028" spans="2:6">
      <c r="B1028" s="261"/>
      <c r="C1028" s="262"/>
      <c r="D1028" s="262"/>
      <c r="E1028" s="262"/>
      <c r="F1028" s="263"/>
    </row>
    <row r="1029" spans="2:6">
      <c r="B1029" s="261"/>
      <c r="C1029" s="262"/>
      <c r="D1029" s="262"/>
      <c r="E1029" s="262"/>
      <c r="F1029" s="263"/>
    </row>
    <row r="1030" spans="2:6">
      <c r="B1030" s="261"/>
      <c r="C1030" s="262"/>
      <c r="D1030" s="262"/>
      <c r="E1030" s="262"/>
      <c r="F1030" s="263"/>
    </row>
    <row r="1031" spans="2:6">
      <c r="B1031" s="261"/>
      <c r="C1031" s="262"/>
      <c r="D1031" s="262"/>
      <c r="E1031" s="262"/>
      <c r="F1031" s="263"/>
    </row>
    <row r="1032" spans="2:6">
      <c r="B1032" s="261"/>
      <c r="C1032" s="262"/>
      <c r="D1032" s="262"/>
      <c r="E1032" s="262"/>
      <c r="F1032" s="263"/>
    </row>
    <row r="1033" spans="2:6">
      <c r="B1033" s="264"/>
      <c r="C1033" s="265"/>
      <c r="D1033" s="265"/>
      <c r="E1033" s="265"/>
      <c r="F1033" s="266"/>
    </row>
    <row r="1034" spans="2:6">
      <c r="B1034" s="82"/>
      <c r="C1034" s="82"/>
      <c r="D1034" s="82"/>
      <c r="E1034" s="82"/>
      <c r="F1034" s="82"/>
    </row>
    <row r="1035" spans="2:6">
      <c r="B1035" s="82"/>
      <c r="C1035" s="82"/>
      <c r="D1035" s="82"/>
      <c r="E1035" s="82"/>
      <c r="F1035" s="82" t="s">
        <v>168</v>
      </c>
    </row>
    <row r="1036" spans="2:6">
      <c r="B1036" s="82"/>
      <c r="C1036" s="82"/>
      <c r="D1036" s="82"/>
      <c r="E1036" s="82"/>
      <c r="F1036" s="82"/>
    </row>
    <row r="1037" spans="2:6">
      <c r="B1037" s="82"/>
      <c r="C1037" s="82"/>
      <c r="D1037" s="82"/>
      <c r="E1037" s="82"/>
      <c r="F1037" s="82"/>
    </row>
    <row r="1038" spans="2:6">
      <c r="B1038" s="82"/>
      <c r="C1038" s="82"/>
      <c r="D1038" s="82"/>
      <c r="E1038" s="82"/>
      <c r="F1038" s="82"/>
    </row>
    <row r="1039" spans="2:6">
      <c r="B1039" s="82"/>
      <c r="C1039" s="82"/>
      <c r="D1039" s="82"/>
      <c r="E1039" s="82"/>
      <c r="F1039" s="82"/>
    </row>
    <row r="1040" spans="2:6">
      <c r="B1040" s="82"/>
      <c r="C1040" s="82"/>
      <c r="D1040" s="82"/>
      <c r="E1040" s="82"/>
      <c r="F1040" s="82"/>
    </row>
    <row r="1041" spans="1:6" ht="27.75" customHeight="1">
      <c r="A1041" s="82">
        <v>11</v>
      </c>
      <c r="B1041" s="82"/>
      <c r="C1041" s="82"/>
      <c r="D1041" s="82"/>
      <c r="E1041" s="82"/>
      <c r="F1041" s="82"/>
    </row>
    <row r="1042" spans="1:6" ht="15" customHeight="1">
      <c r="B1042" s="278"/>
      <c r="C1042" s="278"/>
      <c r="D1042" s="278"/>
      <c r="E1042" s="278"/>
      <c r="F1042" s="278"/>
    </row>
    <row r="1043" spans="1:6">
      <c r="B1043" s="188">
        <f ca="1">INDIRECT("Élèves!C" &amp; A1041+3)</f>
        <v>0</v>
      </c>
      <c r="C1043" s="277">
        <f ca="1">INDIRECT("Élèves!D" &amp; A1041+3)</f>
        <v>0</v>
      </c>
      <c r="D1043" s="277"/>
      <c r="E1043" s="277"/>
      <c r="F1043" s="277"/>
    </row>
    <row r="1044" spans="1:6" ht="15" customHeight="1">
      <c r="B1044" s="189"/>
      <c r="C1044" s="190"/>
      <c r="D1044" s="190"/>
      <c r="E1044" s="190"/>
      <c r="F1044" s="190"/>
    </row>
    <row r="1045" spans="1:6">
      <c r="B1045" s="278" t="s">
        <v>158</v>
      </c>
      <c r="C1045" s="278"/>
      <c r="D1045" s="278"/>
      <c r="E1045" s="278"/>
      <c r="F1045" s="278"/>
    </row>
    <row r="1046" spans="1:6">
      <c r="B1046" s="278" t="s">
        <v>166</v>
      </c>
      <c r="C1046" s="278"/>
      <c r="D1046" s="278"/>
      <c r="E1046" s="278"/>
      <c r="F1046" s="278"/>
    </row>
    <row r="1047" spans="1:6" s="82" customFormat="1">
      <c r="B1047" s="278"/>
      <c r="C1047" s="278"/>
      <c r="D1047" s="278"/>
      <c r="E1047" s="278"/>
      <c r="F1047" s="278"/>
    </row>
    <row r="1048" spans="1:6" s="82" customFormat="1"/>
    <row r="1049" spans="1:6" s="82" customFormat="1"/>
    <row r="1050" spans="1:6" s="82" customFormat="1"/>
    <row r="1051" spans="1:6" s="82" customFormat="1">
      <c r="B1051" s="279" t="str">
        <f ca="1">INDIRECT("Élèves!N" &amp; $A$11+5)</f>
        <v>1Cp</v>
      </c>
      <c r="C1051" s="280"/>
      <c r="D1051" s="280"/>
      <c r="E1051" s="280"/>
      <c r="F1051" s="281"/>
    </row>
    <row r="1052" spans="1:6" s="82" customFormat="1">
      <c r="B1052" s="282" t="s">
        <v>164</v>
      </c>
      <c r="C1052" s="282"/>
      <c r="D1052" s="282"/>
      <c r="E1052" s="282"/>
      <c r="F1052" s="282"/>
    </row>
    <row r="1053" spans="1:6" s="82" customFormat="1">
      <c r="B1053" s="183"/>
      <c r="C1053" s="183"/>
      <c r="D1053" s="183"/>
      <c r="E1053" s="183"/>
      <c r="F1053" s="183"/>
    </row>
    <row r="1054" spans="1:6" s="82" customFormat="1" ht="18.75">
      <c r="B1054" s="283" t="str">
        <f>"Formation commune (" &amp; SUM(MATIÈRES!N1036:N1050) &amp; " périodes)"</f>
        <v>Formation commune (0 périodes)</v>
      </c>
      <c r="C1054" s="283"/>
      <c r="D1054" s="283"/>
      <c r="E1054" s="283"/>
      <c r="F1054" s="194" t="s">
        <v>66</v>
      </c>
    </row>
    <row r="1055" spans="1:6" s="82" customFormat="1">
      <c r="B1055" s="192"/>
      <c r="C1055" s="192"/>
      <c r="D1055" s="192"/>
      <c r="E1055" s="192"/>
      <c r="F1055" s="192"/>
    </row>
    <row r="1056" spans="1:6" s="82" customFormat="1">
      <c r="B1056" s="270" t="str">
        <f>MATIÈRES!$I$6</f>
        <v>RELIGION (Mme Willems - 2p.)</v>
      </c>
      <c r="C1056" s="270"/>
      <c r="D1056" s="270"/>
      <c r="E1056" s="270"/>
      <c r="F1056" s="193" t="str">
        <f ca="1">INDIRECT("F1!AY" &amp; A1041+6)</f>
        <v/>
      </c>
    </row>
    <row r="1057" spans="2:6" s="82" customFormat="1">
      <c r="B1057" s="267" t="str">
        <f>MATIÈRES!$I$7</f>
        <v>FRANÇAIS (Mr MIRGAUX - 6p.)</v>
      </c>
      <c r="C1057" s="268"/>
      <c r="D1057" s="268"/>
      <c r="E1057" s="269"/>
      <c r="F1057" s="193" t="str">
        <f ca="1">INDIRECT("F2!AY" &amp; A1041+6)</f>
        <v/>
      </c>
    </row>
    <row r="1058" spans="2:6" s="82" customFormat="1">
      <c r="B1058" s="267" t="str">
        <f>MATIÈRES!$I$8</f>
        <v>MATH (Mme LIENART - 5p.)</v>
      </c>
      <c r="C1058" s="268"/>
      <c r="D1058" s="268"/>
      <c r="E1058" s="269"/>
      <c r="F1058" s="193" t="str">
        <f ca="1">INDIRECT("F3!AY" &amp; A1041+6)</f>
        <v/>
      </c>
    </row>
    <row r="1059" spans="2:6" s="82" customFormat="1">
      <c r="B1059" s="267" t="str">
        <f>MATIÈRES!$I$9</f>
        <v>ÉTUDE DU MILIEU (Mr MIRGAUX - 4p.)</v>
      </c>
      <c r="C1059" s="268"/>
      <c r="D1059" s="268"/>
      <c r="E1059" s="269"/>
      <c r="F1059" s="193" t="str">
        <f ca="1">INDIRECT("F4!AY" &amp; A1041+6)</f>
        <v/>
      </c>
    </row>
    <row r="1060" spans="2:6" s="82" customFormat="1">
      <c r="B1060" s="270" t="str">
        <f>MATIÈRES!$I$10</f>
        <v>ANGLAIS (Mme MICHAUX - 4p.)</v>
      </c>
      <c r="C1060" s="270"/>
      <c r="D1060" s="270"/>
      <c r="E1060" s="270"/>
      <c r="F1060" s="193" t="str">
        <f ca="1">INDIRECT("F5!AY" &amp; A1041+6)</f>
        <v/>
      </c>
    </row>
    <row r="1061" spans="2:6" s="82" customFormat="1">
      <c r="B1061" s="270" t="str">
        <f>MATIÈRES!$I$11</f>
        <v>SCIENCES (Mr SMETS - 3p.)</v>
      </c>
      <c r="C1061" s="270"/>
      <c r="D1061" s="270"/>
      <c r="E1061" s="270"/>
      <c r="F1061" s="193" t="str">
        <f ca="1">INDIRECT("F6!AY" &amp; A1041+6)</f>
        <v/>
      </c>
    </row>
    <row r="1062" spans="2:6" s="82" customFormat="1">
      <c r="B1062" s="267" t="str">
        <f>MATIÈRES!$I$12</f>
        <v>ÉDUCATION PHYSIQUE (Collectif - 3p.)</v>
      </c>
      <c r="C1062" s="268"/>
      <c r="D1062" s="268"/>
      <c r="E1062" s="269"/>
      <c r="F1062" s="193" t="str">
        <f ca="1">INDIRECT("F7!AY" &amp; A1041+6)</f>
        <v/>
      </c>
    </row>
    <row r="1063" spans="2:6" s="82" customFormat="1">
      <c r="B1063" s="267" t="str">
        <f>MATIÈRES!$I$13</f>
        <v>ÉDUCATION ARTISTIQUE (Mme TASKIN - 2p.)</v>
      </c>
      <c r="C1063" s="268"/>
      <c r="D1063" s="268"/>
      <c r="E1063" s="269"/>
      <c r="F1063" s="193" t="str">
        <f ca="1">INDIRECT("F8!AY" &amp; A1041+6)</f>
        <v/>
      </c>
    </row>
    <row r="1064" spans="2:6" s="82" customFormat="1">
      <c r="B1064" s="267" t="str">
        <f>MATIÈRES!$I$14</f>
        <v>ÉDUCATION TECHNOLOGIQUE (Mr SMETS - 1p.)</v>
      </c>
      <c r="C1064" s="268"/>
      <c r="D1064" s="268"/>
      <c r="E1064" s="269"/>
      <c r="F1064" s="193" t="str">
        <f ca="1">INDIRECT("F9!AY" &amp; A1041+6)</f>
        <v/>
      </c>
    </row>
    <row r="1065" spans="2:6" s="82" customFormat="1">
      <c r="B1065" s="267" t="str">
        <f>MATIÈRES!$I$15</f>
        <v>ACTIVITÉDE SOUTIEN (Mme LIENART - 4p.)</v>
      </c>
      <c r="C1065" s="268"/>
      <c r="D1065" s="268"/>
      <c r="E1065" s="269"/>
      <c r="F1065" s="193" t="str">
        <f ca="1">INDIRECT("F10!AY" &amp; A1041+6)</f>
        <v/>
      </c>
    </row>
    <row r="1066" spans="2:6" s="82" customFormat="1">
      <c r="B1066" s="267">
        <f>MATIÈRES!$I$16</f>
        <v>0</v>
      </c>
      <c r="C1066" s="268"/>
      <c r="D1066" s="268"/>
      <c r="E1066" s="269"/>
      <c r="F1066" s="193" t="str">
        <f ca="1">INDIRECT("F11!AY" &amp; A1041+6)</f>
        <v/>
      </c>
    </row>
    <row r="1067" spans="2:6" s="82" customFormat="1">
      <c r="B1067" s="267">
        <f>MATIÈRES!$I$17</f>
        <v>0</v>
      </c>
      <c r="C1067" s="268"/>
      <c r="D1067" s="268"/>
      <c r="E1067" s="269"/>
      <c r="F1067" s="193" t="str">
        <f ca="1">INDIRECT("F12!AY" &amp; A1041+6)</f>
        <v/>
      </c>
    </row>
    <row r="1068" spans="2:6" s="82" customFormat="1">
      <c r="B1068" s="267">
        <f>MATIÈRES!$I$18</f>
        <v>0</v>
      </c>
      <c r="C1068" s="268"/>
      <c r="D1068" s="268"/>
      <c r="E1068" s="269"/>
      <c r="F1068" s="193" t="str">
        <f ca="1">INDIRECT("F13!AY" &amp; A1041+6)</f>
        <v/>
      </c>
    </row>
    <row r="1069" spans="2:6" s="82" customFormat="1">
      <c r="B1069" s="267">
        <f>MATIÈRES!$I$19</f>
        <v>0</v>
      </c>
      <c r="C1069" s="268"/>
      <c r="D1069" s="268"/>
      <c r="E1069" s="269"/>
      <c r="F1069" s="193" t="str">
        <f ca="1">INDIRECT("F14!AY" &amp; A1041+6)</f>
        <v/>
      </c>
    </row>
    <row r="1070" spans="2:6" s="82" customFormat="1">
      <c r="B1070" s="270">
        <f>MATIÈRES!$I$20</f>
        <v>0</v>
      </c>
      <c r="C1070" s="270"/>
      <c r="D1070" s="270"/>
      <c r="E1070" s="270"/>
      <c r="F1070" s="193" t="str">
        <f ca="1">INDIRECT("F15!AY" &amp; A1041+6)</f>
        <v/>
      </c>
    </row>
    <row r="1071" spans="2:6" s="82" customFormat="1">
      <c r="B1071" s="271"/>
      <c r="C1071" s="271"/>
      <c r="D1071" s="271"/>
      <c r="E1071" s="271"/>
      <c r="F1071" s="192"/>
    </row>
    <row r="1072" spans="2:6" s="82" customFormat="1">
      <c r="B1072" s="272" t="s">
        <v>167</v>
      </c>
      <c r="C1072" s="272"/>
      <c r="D1072" s="272"/>
      <c r="E1072" s="272"/>
      <c r="F1072" s="193" t="e">
        <f ca="1">AVERAGEIF(F1056:F1070,"&lt;&gt;#DIV/0!")</f>
        <v>#DIV/0!</v>
      </c>
    </row>
    <row r="1073" spans="2:6" s="82" customFormat="1">
      <c r="B1073" s="273" t="str">
        <f>"Nombre de cours en difficulté (…/" &amp; COUNTA(MATIÈRES!$N$6:$N$20) &amp; ")"</f>
        <v>Nombre de cours en difficulté (…/10)</v>
      </c>
      <c r="C1073" s="273"/>
      <c r="D1073" s="273"/>
      <c r="E1073" s="273"/>
      <c r="F1073" s="191">
        <f ca="1">IF(F1056&lt;50,1,0)+IF(F1057&lt;50,1,0)+IF(F1058&lt;50,1,0)+IF(F1059&lt;50,1,0)+IF(F1060&lt;50,1,0)+IF(F1061&lt;50,1,0)+IF(F1062&lt;50,1,0)+IF(F1063&lt;50,1,0)+IF(F1064&lt;50,1,0)+IF(F1065&lt;50,1,0)+IF(F1066&lt;50,1,0)+IF(F1067&lt;50,1,0)+IF(F1068&lt;50,1,0)+IF(F1069&lt;50,1,0)+IF(F1070&lt;50,1,0)</f>
        <v>0</v>
      </c>
    </row>
    <row r="1074" spans="2:6" s="82" customFormat="1">
      <c r="B1074" s="273" t="str">
        <f>"Nombre de périodes en difficulté (…/" &amp; SUM(MATIÈRES!N6:N20) &amp; " périodes)"</f>
        <v>Nombre de périodes en difficulté (…/34 périodes)</v>
      </c>
      <c r="C1074" s="273"/>
      <c r="D1074" s="273"/>
      <c r="E1074" s="273"/>
      <c r="F1074" s="191">
        <f ca="1">IF(F1056&lt;50,MATIÈRES!N$6,0)+IF(F1057&lt;50,MATIÈRES!N$7,0)+IF(F1058&lt;50,MATIÈRES!N$8,0)+IF(F1059&lt;50,MATIÈRES!N$7,0)+IF(F1060&lt;50,MATIÈRES!N$8,0)+IF(F1061&lt;50,MATIÈRES!N$7,0)+IF(F1062&lt;50,MATIÈRES!N$8,0)+IF(F1063&lt;50,MATIÈRES!N$7,0)+IF(F1064&lt;50,MATIÈRES!N$8,0)+IF(F1065&lt;50,MATIÈRES!N$7,0)+IF(F1066&lt;50,MATIÈRES!N$8,0)+IF(F1067&lt;50,MATIÈRES!N$7,0)+IF(F1068&lt;50,MATIÈRES!N$8,0)+IF(F1069&lt;50,MATIÈRES!N$7,0)+IF(F1070&lt;50,MATIÈRES!N$8,0)</f>
        <v>0</v>
      </c>
    </row>
    <row r="1075" spans="2:6" s="82" customFormat="1"/>
    <row r="1076" spans="2:6" s="82" customFormat="1"/>
    <row r="1077" spans="2:6" s="82" customFormat="1"/>
    <row r="1078" spans="2:6" s="82" customFormat="1">
      <c r="F1078" s="82" t="s">
        <v>169</v>
      </c>
    </row>
    <row r="1079" spans="2:6" s="82" customFormat="1"/>
    <row r="1080" spans="2:6" s="82" customFormat="1"/>
    <row r="1081" spans="2:6" s="82" customFormat="1"/>
    <row r="1082" spans="2:6" s="82" customFormat="1"/>
    <row r="1083" spans="2:6" s="82" customFormat="1"/>
    <row r="1084" spans="2:6" s="82" customFormat="1"/>
    <row r="1085" spans="2:6" s="82" customFormat="1"/>
    <row r="1086" spans="2:6" s="82" customFormat="1"/>
    <row r="1087" spans="2:6" s="82" customFormat="1"/>
    <row r="1088" spans="2:6" s="82" customFormat="1"/>
    <row r="1089" spans="2:6" s="82" customFormat="1"/>
    <row r="1090" spans="2:6" s="82" customFormat="1"/>
    <row r="1091" spans="2:6">
      <c r="B1091" s="82"/>
      <c r="C1091" s="82"/>
      <c r="D1091" s="82"/>
      <c r="E1091" s="82"/>
      <c r="F1091" s="82"/>
    </row>
    <row r="1092" spans="2:6">
      <c r="B1092" s="82"/>
      <c r="C1092" s="82"/>
      <c r="D1092" s="82"/>
      <c r="E1092" s="82"/>
      <c r="F1092" s="82"/>
    </row>
    <row r="1093" spans="2:6">
      <c r="B1093" s="82"/>
      <c r="C1093" s="82"/>
      <c r="D1093" s="82"/>
      <c r="E1093" s="82"/>
      <c r="F1093" s="82"/>
    </row>
    <row r="1094" spans="2:6">
      <c r="B1094" s="82"/>
      <c r="C1094" s="82"/>
      <c r="D1094" s="82"/>
      <c r="E1094" s="82"/>
      <c r="F1094" s="82"/>
    </row>
    <row r="1095" spans="2:6">
      <c r="B1095" s="84" t="s">
        <v>42</v>
      </c>
      <c r="C1095" s="82"/>
      <c r="D1095" s="82"/>
      <c r="E1095" s="82"/>
      <c r="F1095" s="82"/>
    </row>
    <row r="1096" spans="2:6">
      <c r="B1096" s="82"/>
      <c r="C1096" s="82"/>
      <c r="D1096" s="82"/>
      <c r="E1096" s="82"/>
      <c r="F1096" s="82"/>
    </row>
    <row r="1097" spans="2:6">
      <c r="B1097" s="274" t="str">
        <f ca="1">(INDIRECT("Élèves!C" &amp;A1041+3) &amp; " " &amp; INDIRECT("Élèves!D" &amp; A1041+3) &amp; " :")</f>
        <v xml:space="preserve">  :</v>
      </c>
      <c r="C1097" s="275"/>
      <c r="D1097" s="275"/>
      <c r="E1097" s="275"/>
      <c r="F1097" s="276"/>
    </row>
    <row r="1098" spans="2:6">
      <c r="B1098" s="243"/>
      <c r="C1098" s="244"/>
      <c r="D1098" s="244"/>
      <c r="E1098" s="244"/>
      <c r="F1098" s="245"/>
    </row>
    <row r="1099" spans="2:6">
      <c r="B1099" s="243"/>
      <c r="C1099" s="244"/>
      <c r="D1099" s="244"/>
      <c r="E1099" s="244"/>
      <c r="F1099" s="245"/>
    </row>
    <row r="1100" spans="2:6">
      <c r="B1100" s="243"/>
      <c r="C1100" s="244"/>
      <c r="D1100" s="244"/>
      <c r="E1100" s="244"/>
      <c r="F1100" s="245"/>
    </row>
    <row r="1101" spans="2:6">
      <c r="B1101" s="243"/>
      <c r="C1101" s="244"/>
      <c r="D1101" s="244"/>
      <c r="E1101" s="244"/>
      <c r="F1101" s="245"/>
    </row>
    <row r="1102" spans="2:6">
      <c r="B1102" s="243"/>
      <c r="C1102" s="244"/>
      <c r="D1102" s="244"/>
      <c r="E1102" s="244"/>
      <c r="F1102" s="245"/>
    </row>
    <row r="1103" spans="2:6">
      <c r="B1103" s="246"/>
      <c r="C1103" s="247"/>
      <c r="D1103" s="247"/>
      <c r="E1103" s="247"/>
      <c r="F1103" s="248"/>
    </row>
    <row r="1104" spans="2:6">
      <c r="B1104" s="195"/>
      <c r="C1104" s="195"/>
      <c r="D1104" s="195"/>
      <c r="E1104" s="195"/>
      <c r="F1104" s="195"/>
    </row>
    <row r="1105" spans="2:6">
      <c r="B1105" s="195"/>
      <c r="C1105" s="195"/>
      <c r="D1105" s="195"/>
      <c r="E1105" s="195"/>
      <c r="F1105" s="195"/>
    </row>
    <row r="1106" spans="2:6">
      <c r="B1106" s="195"/>
      <c r="C1106" s="195"/>
      <c r="D1106" s="195"/>
      <c r="E1106" s="195"/>
      <c r="F1106" s="195"/>
    </row>
    <row r="1107" spans="2:6">
      <c r="B1107" s="84" t="s">
        <v>69</v>
      </c>
      <c r="C1107" s="82"/>
      <c r="D1107" s="82"/>
      <c r="E1107" s="82"/>
      <c r="F1107" s="82"/>
    </row>
    <row r="1108" spans="2:6">
      <c r="C1108" s="82"/>
      <c r="D1108" s="82"/>
      <c r="E1108" s="82"/>
      <c r="F1108" s="82"/>
    </row>
    <row r="1109" spans="2:6">
      <c r="B1109" s="89"/>
      <c r="C1109" s="89"/>
      <c r="D1109" s="89"/>
      <c r="E1109" s="89" t="s">
        <v>70</v>
      </c>
      <c r="F1109" s="90">
        <f ca="1">SUM(INDIRECT("EDUC!E" &amp;A1041+4))</f>
        <v>0</v>
      </c>
    </row>
    <row r="1110" spans="2:6">
      <c r="C1110" s="82"/>
      <c r="D1110" s="82"/>
      <c r="E1110" s="82"/>
      <c r="F1110" s="82"/>
    </row>
    <row r="1111" spans="2:6">
      <c r="B1111" s="249"/>
      <c r="C1111" s="250"/>
      <c r="D1111" s="250"/>
      <c r="E1111" s="250"/>
      <c r="F1111" s="251"/>
    </row>
    <row r="1112" spans="2:6">
      <c r="B1112" s="252"/>
      <c r="C1112" s="253"/>
      <c r="D1112" s="253"/>
      <c r="E1112" s="253"/>
      <c r="F1112" s="254"/>
    </row>
    <row r="1113" spans="2:6">
      <c r="B1113" s="252"/>
      <c r="C1113" s="253"/>
      <c r="D1113" s="253"/>
      <c r="E1113" s="253"/>
      <c r="F1113" s="254"/>
    </row>
    <row r="1114" spans="2:6">
      <c r="B1114" s="252"/>
      <c r="C1114" s="253"/>
      <c r="D1114" s="253"/>
      <c r="E1114" s="253"/>
      <c r="F1114" s="254"/>
    </row>
    <row r="1115" spans="2:6">
      <c r="B1115" s="252"/>
      <c r="C1115" s="253"/>
      <c r="D1115" s="253"/>
      <c r="E1115" s="253"/>
      <c r="F1115" s="254"/>
    </row>
    <row r="1116" spans="2:6">
      <c r="B1116" s="252"/>
      <c r="C1116" s="253"/>
      <c r="D1116" s="253"/>
      <c r="E1116" s="253"/>
      <c r="F1116" s="254"/>
    </row>
    <row r="1117" spans="2:6">
      <c r="B1117" s="252"/>
      <c r="C1117" s="253"/>
      <c r="D1117" s="253"/>
      <c r="E1117" s="253"/>
      <c r="F1117" s="254"/>
    </row>
    <row r="1118" spans="2:6">
      <c r="B1118" s="252"/>
      <c r="C1118" s="253"/>
      <c r="D1118" s="253"/>
      <c r="E1118" s="253"/>
      <c r="F1118" s="254"/>
    </row>
    <row r="1119" spans="2:6">
      <c r="B1119" s="255"/>
      <c r="C1119" s="256"/>
      <c r="D1119" s="256"/>
      <c r="E1119" s="256"/>
      <c r="F1119" s="257"/>
    </row>
    <row r="1120" spans="2:6">
      <c r="B1120" s="82"/>
      <c r="C1120" s="82"/>
      <c r="D1120" s="82"/>
      <c r="E1120" s="82"/>
      <c r="F1120" s="82"/>
    </row>
    <row r="1121" spans="2:6">
      <c r="B1121" s="91" t="s">
        <v>71</v>
      </c>
      <c r="C1121" s="82"/>
      <c r="D1121" s="82"/>
      <c r="E1121" s="82"/>
      <c r="F1121" s="82"/>
    </row>
    <row r="1122" spans="2:6">
      <c r="B1122" s="82"/>
      <c r="C1122" s="82"/>
      <c r="D1122" s="82"/>
      <c r="E1122" s="82"/>
      <c r="F1122" s="82"/>
    </row>
    <row r="1123" spans="2:6">
      <c r="B1123" s="82"/>
      <c r="C1123" s="82"/>
      <c r="D1123" s="82"/>
      <c r="E1123" s="82"/>
      <c r="F1123" s="82"/>
    </row>
    <row r="1124" spans="2:6">
      <c r="B1124" s="82"/>
      <c r="C1124" s="82"/>
      <c r="D1124" s="82"/>
      <c r="E1124" s="82"/>
      <c r="F1124" s="82"/>
    </row>
    <row r="1125" spans="2:6">
      <c r="B1125" s="82"/>
      <c r="C1125" s="82"/>
      <c r="D1125" s="82"/>
      <c r="E1125" s="82"/>
      <c r="F1125" s="82"/>
    </row>
    <row r="1126" spans="2:6">
      <c r="B1126" s="82"/>
      <c r="C1126" s="82"/>
      <c r="D1126" s="82"/>
      <c r="E1126" s="82"/>
      <c r="F1126" s="82"/>
    </row>
    <row r="1127" spans="2:6">
      <c r="B1127" s="84" t="s">
        <v>72</v>
      </c>
      <c r="C1127" s="82"/>
      <c r="D1127" s="82"/>
      <c r="E1127" s="82"/>
      <c r="F1127" s="82"/>
    </row>
    <row r="1128" spans="2:6">
      <c r="B1128" s="82"/>
      <c r="C1128" s="82"/>
      <c r="D1128" s="82"/>
      <c r="E1128" s="82"/>
      <c r="F1128" s="82"/>
    </row>
    <row r="1129" spans="2:6">
      <c r="B1129" s="258"/>
      <c r="C1129" s="259"/>
      <c r="D1129" s="259"/>
      <c r="E1129" s="259"/>
      <c r="F1129" s="260"/>
    </row>
    <row r="1130" spans="2:6">
      <c r="B1130" s="261"/>
      <c r="C1130" s="262"/>
      <c r="D1130" s="262"/>
      <c r="E1130" s="262"/>
      <c r="F1130" s="263"/>
    </row>
    <row r="1131" spans="2:6">
      <c r="B1131" s="261"/>
      <c r="C1131" s="262"/>
      <c r="D1131" s="262"/>
      <c r="E1131" s="262"/>
      <c r="F1131" s="263"/>
    </row>
    <row r="1132" spans="2:6">
      <c r="B1132" s="261"/>
      <c r="C1132" s="262"/>
      <c r="D1132" s="262"/>
      <c r="E1132" s="262"/>
      <c r="F1132" s="263"/>
    </row>
    <row r="1133" spans="2:6">
      <c r="B1133" s="261"/>
      <c r="C1133" s="262"/>
      <c r="D1133" s="262"/>
      <c r="E1133" s="262"/>
      <c r="F1133" s="263"/>
    </row>
    <row r="1134" spans="2:6">
      <c r="B1134" s="261"/>
      <c r="C1134" s="262"/>
      <c r="D1134" s="262"/>
      <c r="E1134" s="262"/>
      <c r="F1134" s="263"/>
    </row>
    <row r="1135" spans="2:6">
      <c r="B1135" s="261"/>
      <c r="C1135" s="262"/>
      <c r="D1135" s="262"/>
      <c r="E1135" s="262"/>
      <c r="F1135" s="263"/>
    </row>
    <row r="1136" spans="2:6">
      <c r="B1136" s="264"/>
      <c r="C1136" s="265"/>
      <c r="D1136" s="265"/>
      <c r="E1136" s="265"/>
      <c r="F1136" s="266"/>
    </row>
    <row r="1137" spans="1:6">
      <c r="B1137" s="82"/>
      <c r="C1137" s="82"/>
      <c r="D1137" s="82"/>
      <c r="E1137" s="82"/>
      <c r="F1137" s="82"/>
    </row>
    <row r="1138" spans="1:6">
      <c r="B1138" s="82"/>
      <c r="C1138" s="82"/>
      <c r="D1138" s="82"/>
      <c r="E1138" s="82"/>
      <c r="F1138" s="82" t="s">
        <v>168</v>
      </c>
    </row>
    <row r="1139" spans="1:6">
      <c r="B1139" s="82"/>
      <c r="C1139" s="82"/>
      <c r="D1139" s="82"/>
      <c r="E1139" s="82"/>
      <c r="F1139" s="82"/>
    </row>
    <row r="1140" spans="1:6">
      <c r="B1140" s="82"/>
      <c r="C1140" s="82"/>
      <c r="D1140" s="82"/>
      <c r="E1140" s="82"/>
      <c r="F1140" s="82"/>
    </row>
    <row r="1141" spans="1:6">
      <c r="B1141" s="82"/>
      <c r="C1141" s="82"/>
      <c r="D1141" s="82"/>
      <c r="E1141" s="82"/>
      <c r="F1141" s="82"/>
    </row>
    <row r="1142" spans="1:6">
      <c r="B1142" s="82"/>
      <c r="C1142" s="82"/>
      <c r="D1142" s="82"/>
      <c r="E1142" s="82"/>
      <c r="F1142" s="82"/>
    </row>
    <row r="1143" spans="1:6">
      <c r="B1143" s="82"/>
      <c r="C1143" s="82"/>
      <c r="D1143" s="82"/>
      <c r="E1143" s="82"/>
      <c r="F1143" s="82"/>
    </row>
    <row r="1144" spans="1:6" ht="27.75" customHeight="1">
      <c r="A1144" s="82">
        <v>12</v>
      </c>
      <c r="B1144" s="82"/>
      <c r="C1144" s="82"/>
      <c r="D1144" s="82"/>
      <c r="E1144" s="82"/>
      <c r="F1144" s="82"/>
    </row>
    <row r="1145" spans="1:6" ht="15" customHeight="1">
      <c r="B1145" s="278"/>
      <c r="C1145" s="278"/>
      <c r="D1145" s="278"/>
      <c r="E1145" s="278"/>
      <c r="F1145" s="278"/>
    </row>
    <row r="1146" spans="1:6">
      <c r="B1146" s="188">
        <f ca="1">INDIRECT("Élèves!C" &amp; A1144+3)</f>
        <v>0</v>
      </c>
      <c r="C1146" s="277">
        <f ca="1">INDIRECT("Élèves!D" &amp; A1144+3)</f>
        <v>0</v>
      </c>
      <c r="D1146" s="277"/>
      <c r="E1146" s="277"/>
      <c r="F1146" s="277"/>
    </row>
    <row r="1147" spans="1:6" ht="15" customHeight="1">
      <c r="B1147" s="189"/>
      <c r="C1147" s="190"/>
      <c r="D1147" s="190"/>
      <c r="E1147" s="190"/>
      <c r="F1147" s="190"/>
    </row>
    <row r="1148" spans="1:6">
      <c r="B1148" s="278" t="s">
        <v>158</v>
      </c>
      <c r="C1148" s="278"/>
      <c r="D1148" s="278"/>
      <c r="E1148" s="278"/>
      <c r="F1148" s="278"/>
    </row>
    <row r="1149" spans="1:6">
      <c r="B1149" s="278" t="s">
        <v>166</v>
      </c>
      <c r="C1149" s="278"/>
      <c r="D1149" s="278"/>
      <c r="E1149" s="278"/>
      <c r="F1149" s="278"/>
    </row>
    <row r="1150" spans="1:6" s="82" customFormat="1">
      <c r="B1150" s="278"/>
      <c r="C1150" s="278"/>
      <c r="D1150" s="278"/>
      <c r="E1150" s="278"/>
      <c r="F1150" s="278"/>
    </row>
    <row r="1151" spans="1:6" s="82" customFormat="1"/>
    <row r="1152" spans="1:6" s="82" customFormat="1"/>
    <row r="1153" spans="2:6" s="82" customFormat="1"/>
    <row r="1154" spans="2:6" s="82" customFormat="1">
      <c r="B1154" s="279" t="str">
        <f ca="1">INDIRECT("Élèves!N" &amp; $A$11+5)</f>
        <v>1Cp</v>
      </c>
      <c r="C1154" s="280"/>
      <c r="D1154" s="280"/>
      <c r="E1154" s="280"/>
      <c r="F1154" s="281"/>
    </row>
    <row r="1155" spans="2:6" s="82" customFormat="1">
      <c r="B1155" s="282" t="s">
        <v>164</v>
      </c>
      <c r="C1155" s="282"/>
      <c r="D1155" s="282"/>
      <c r="E1155" s="282"/>
      <c r="F1155" s="282"/>
    </row>
    <row r="1156" spans="2:6" s="82" customFormat="1">
      <c r="B1156" s="183"/>
      <c r="C1156" s="183"/>
      <c r="D1156" s="183"/>
      <c r="E1156" s="183"/>
      <c r="F1156" s="183"/>
    </row>
    <row r="1157" spans="2:6" s="82" customFormat="1" ht="18.75">
      <c r="B1157" s="283" t="str">
        <f>"Formation commune (" &amp; SUM(MATIÈRES!N1139:N1153) &amp; " périodes)"</f>
        <v>Formation commune (0 périodes)</v>
      </c>
      <c r="C1157" s="283"/>
      <c r="D1157" s="283"/>
      <c r="E1157" s="283"/>
      <c r="F1157" s="194" t="s">
        <v>66</v>
      </c>
    </row>
    <row r="1158" spans="2:6" s="82" customFormat="1">
      <c r="B1158" s="192"/>
      <c r="C1158" s="192"/>
      <c r="D1158" s="192"/>
      <c r="E1158" s="192"/>
      <c r="F1158" s="192"/>
    </row>
    <row r="1159" spans="2:6" s="82" customFormat="1">
      <c r="B1159" s="270" t="str">
        <f>MATIÈRES!$I$6</f>
        <v>RELIGION (Mme Willems - 2p.)</v>
      </c>
      <c r="C1159" s="270"/>
      <c r="D1159" s="270"/>
      <c r="E1159" s="270"/>
      <c r="F1159" s="193" t="str">
        <f ca="1">INDIRECT("F1!AY" &amp; A1144+6)</f>
        <v/>
      </c>
    </row>
    <row r="1160" spans="2:6" s="82" customFormat="1">
      <c r="B1160" s="267" t="str">
        <f>MATIÈRES!$I$7</f>
        <v>FRANÇAIS (Mr MIRGAUX - 6p.)</v>
      </c>
      <c r="C1160" s="268"/>
      <c r="D1160" s="268"/>
      <c r="E1160" s="269"/>
      <c r="F1160" s="193" t="str">
        <f ca="1">INDIRECT("F2!AY" &amp; A1144+6)</f>
        <v/>
      </c>
    </row>
    <row r="1161" spans="2:6" s="82" customFormat="1">
      <c r="B1161" s="267" t="str">
        <f>MATIÈRES!$I$8</f>
        <v>MATH (Mme LIENART - 5p.)</v>
      </c>
      <c r="C1161" s="268"/>
      <c r="D1161" s="268"/>
      <c r="E1161" s="269"/>
      <c r="F1161" s="193" t="str">
        <f ca="1">INDIRECT("F3!AY" &amp; A1144+6)</f>
        <v/>
      </c>
    </row>
    <row r="1162" spans="2:6" s="82" customFormat="1">
      <c r="B1162" s="267" t="str">
        <f>MATIÈRES!$I$9</f>
        <v>ÉTUDE DU MILIEU (Mr MIRGAUX - 4p.)</v>
      </c>
      <c r="C1162" s="268"/>
      <c r="D1162" s="268"/>
      <c r="E1162" s="269"/>
      <c r="F1162" s="193" t="str">
        <f ca="1">INDIRECT("F4!AY" &amp; A1144+6)</f>
        <v/>
      </c>
    </row>
    <row r="1163" spans="2:6" s="82" customFormat="1">
      <c r="B1163" s="270" t="str">
        <f>MATIÈRES!$I$10</f>
        <v>ANGLAIS (Mme MICHAUX - 4p.)</v>
      </c>
      <c r="C1163" s="270"/>
      <c r="D1163" s="270"/>
      <c r="E1163" s="270"/>
      <c r="F1163" s="193" t="str">
        <f ca="1">INDIRECT("F5!AY" &amp; A1144+6)</f>
        <v/>
      </c>
    </row>
    <row r="1164" spans="2:6" s="82" customFormat="1">
      <c r="B1164" s="270" t="str">
        <f>MATIÈRES!$I$11</f>
        <v>SCIENCES (Mr SMETS - 3p.)</v>
      </c>
      <c r="C1164" s="270"/>
      <c r="D1164" s="270"/>
      <c r="E1164" s="270"/>
      <c r="F1164" s="193" t="str">
        <f ca="1">INDIRECT("F6!AY" &amp; A1144+6)</f>
        <v/>
      </c>
    </row>
    <row r="1165" spans="2:6" s="82" customFormat="1">
      <c r="B1165" s="267" t="str">
        <f>MATIÈRES!$I$12</f>
        <v>ÉDUCATION PHYSIQUE (Collectif - 3p.)</v>
      </c>
      <c r="C1165" s="268"/>
      <c r="D1165" s="268"/>
      <c r="E1165" s="269"/>
      <c r="F1165" s="193" t="str">
        <f ca="1">INDIRECT("F7!AY" &amp; A1144+6)</f>
        <v/>
      </c>
    </row>
    <row r="1166" spans="2:6" s="82" customFormat="1">
      <c r="B1166" s="267" t="str">
        <f>MATIÈRES!$I$13</f>
        <v>ÉDUCATION ARTISTIQUE (Mme TASKIN - 2p.)</v>
      </c>
      <c r="C1166" s="268"/>
      <c r="D1166" s="268"/>
      <c r="E1166" s="269"/>
      <c r="F1166" s="193" t="str">
        <f ca="1">INDIRECT("F8!AY" &amp; A1144+6)</f>
        <v/>
      </c>
    </row>
    <row r="1167" spans="2:6" s="82" customFormat="1">
      <c r="B1167" s="267" t="str">
        <f>MATIÈRES!$I$14</f>
        <v>ÉDUCATION TECHNOLOGIQUE (Mr SMETS - 1p.)</v>
      </c>
      <c r="C1167" s="268"/>
      <c r="D1167" s="268"/>
      <c r="E1167" s="269"/>
      <c r="F1167" s="193" t="str">
        <f ca="1">INDIRECT("F9!AY" &amp; A1144+6)</f>
        <v/>
      </c>
    </row>
    <row r="1168" spans="2:6" s="82" customFormat="1">
      <c r="B1168" s="267" t="str">
        <f>MATIÈRES!$I$15</f>
        <v>ACTIVITÉDE SOUTIEN (Mme LIENART - 4p.)</v>
      </c>
      <c r="C1168" s="268"/>
      <c r="D1168" s="268"/>
      <c r="E1168" s="269"/>
      <c r="F1168" s="193" t="str">
        <f ca="1">INDIRECT("F10!AY" &amp; A1144+6)</f>
        <v/>
      </c>
    </row>
    <row r="1169" spans="2:6" s="82" customFormat="1">
      <c r="B1169" s="267">
        <f>MATIÈRES!$I$16</f>
        <v>0</v>
      </c>
      <c r="C1169" s="268"/>
      <c r="D1169" s="268"/>
      <c r="E1169" s="269"/>
      <c r="F1169" s="193" t="str">
        <f ca="1">INDIRECT("F11!AY" &amp; A1144+6)</f>
        <v/>
      </c>
    </row>
    <row r="1170" spans="2:6" s="82" customFormat="1">
      <c r="B1170" s="267">
        <f>MATIÈRES!$I$17</f>
        <v>0</v>
      </c>
      <c r="C1170" s="268"/>
      <c r="D1170" s="268"/>
      <c r="E1170" s="269"/>
      <c r="F1170" s="193" t="str">
        <f ca="1">INDIRECT("F12!AY" &amp; A1144+6)</f>
        <v/>
      </c>
    </row>
    <row r="1171" spans="2:6" s="82" customFormat="1">
      <c r="B1171" s="267">
        <f>MATIÈRES!$I$18</f>
        <v>0</v>
      </c>
      <c r="C1171" s="268"/>
      <c r="D1171" s="268"/>
      <c r="E1171" s="269"/>
      <c r="F1171" s="193" t="str">
        <f ca="1">INDIRECT("F13!AY" &amp; A1144+6)</f>
        <v/>
      </c>
    </row>
    <row r="1172" spans="2:6" s="82" customFormat="1">
      <c r="B1172" s="267">
        <f>MATIÈRES!$I$19</f>
        <v>0</v>
      </c>
      <c r="C1172" s="268"/>
      <c r="D1172" s="268"/>
      <c r="E1172" s="269"/>
      <c r="F1172" s="193" t="str">
        <f ca="1">INDIRECT("F14!AY" &amp; A1144+6)</f>
        <v/>
      </c>
    </row>
    <row r="1173" spans="2:6" s="82" customFormat="1">
      <c r="B1173" s="270">
        <f>MATIÈRES!$I$20</f>
        <v>0</v>
      </c>
      <c r="C1173" s="270"/>
      <c r="D1173" s="270"/>
      <c r="E1173" s="270"/>
      <c r="F1173" s="193" t="str">
        <f ca="1">INDIRECT("F15!AY" &amp; A1144+6)</f>
        <v/>
      </c>
    </row>
    <row r="1174" spans="2:6" s="82" customFormat="1">
      <c r="B1174" s="271"/>
      <c r="C1174" s="271"/>
      <c r="D1174" s="271"/>
      <c r="E1174" s="271"/>
      <c r="F1174" s="192"/>
    </row>
    <row r="1175" spans="2:6" s="82" customFormat="1">
      <c r="B1175" s="272" t="s">
        <v>167</v>
      </c>
      <c r="C1175" s="272"/>
      <c r="D1175" s="272"/>
      <c r="E1175" s="272"/>
      <c r="F1175" s="193" t="e">
        <f ca="1">AVERAGEIF(F1159:F1173,"&lt;&gt;#DIV/0!")</f>
        <v>#DIV/0!</v>
      </c>
    </row>
    <row r="1176" spans="2:6" s="82" customFormat="1">
      <c r="B1176" s="273" t="str">
        <f>"Nombre de cours en difficulté (…/" &amp; COUNTA(MATIÈRES!$N$6:$N$20) &amp; ")"</f>
        <v>Nombre de cours en difficulté (…/10)</v>
      </c>
      <c r="C1176" s="273"/>
      <c r="D1176" s="273"/>
      <c r="E1176" s="273"/>
      <c r="F1176" s="191">
        <f ca="1">IF(F1159&lt;50,1,0)+IF(F1160&lt;50,1,0)+IF(F1161&lt;50,1,0)+IF(F1162&lt;50,1,0)+IF(F1163&lt;50,1,0)+IF(F1164&lt;50,1,0)+IF(F1165&lt;50,1,0)+IF(F1166&lt;50,1,0)+IF(F1167&lt;50,1,0)+IF(F1168&lt;50,1,0)+IF(F1169&lt;50,1,0)+IF(F1170&lt;50,1,0)+IF(F1171&lt;50,1,0)+IF(F1172&lt;50,1,0)+IF(F1173&lt;50,1,0)</f>
        <v>0</v>
      </c>
    </row>
    <row r="1177" spans="2:6" s="82" customFormat="1">
      <c r="B1177" s="273" t="str">
        <f>"Nombre de périodes en difficulté (…/" &amp; SUM(MATIÈRES!N6:N20) &amp; " périodes)"</f>
        <v>Nombre de périodes en difficulté (…/34 périodes)</v>
      </c>
      <c r="C1177" s="273"/>
      <c r="D1177" s="273"/>
      <c r="E1177" s="273"/>
      <c r="F1177" s="191">
        <f ca="1">IF(F1159&lt;50,MATIÈRES!N$6,0)+IF(F1160&lt;50,MATIÈRES!N$7,0)+IF(F1161&lt;50,MATIÈRES!N$8,0)+IF(F1162&lt;50,MATIÈRES!N$7,0)+IF(F1163&lt;50,MATIÈRES!N$8,0)+IF(F1164&lt;50,MATIÈRES!N$7,0)+IF(F1165&lt;50,MATIÈRES!N$8,0)+IF(F1166&lt;50,MATIÈRES!N$7,0)+IF(F1167&lt;50,MATIÈRES!N$8,0)+IF(F1168&lt;50,MATIÈRES!N$7,0)+IF(F1169&lt;50,MATIÈRES!N$8,0)+IF(F1170&lt;50,MATIÈRES!N$7,0)+IF(F1171&lt;50,MATIÈRES!N$8,0)+IF(F1172&lt;50,MATIÈRES!N$7,0)+IF(F1173&lt;50,MATIÈRES!N$8,0)</f>
        <v>0</v>
      </c>
    </row>
    <row r="1178" spans="2:6" s="82" customFormat="1"/>
    <row r="1179" spans="2:6" s="82" customFormat="1"/>
    <row r="1180" spans="2:6" s="82" customFormat="1"/>
    <row r="1181" spans="2:6" s="82" customFormat="1">
      <c r="F1181" s="82" t="s">
        <v>169</v>
      </c>
    </row>
    <row r="1182" spans="2:6" s="82" customFormat="1"/>
    <row r="1183" spans="2:6" s="82" customFormat="1"/>
    <row r="1184" spans="2:6" s="82" customFormat="1"/>
    <row r="1185" spans="2:6" s="82" customFormat="1"/>
    <row r="1186" spans="2:6" s="82" customFormat="1"/>
    <row r="1187" spans="2:6" s="82" customFormat="1"/>
    <row r="1188" spans="2:6" s="82" customFormat="1"/>
    <row r="1189" spans="2:6" s="82" customFormat="1"/>
    <row r="1190" spans="2:6" s="82" customFormat="1"/>
    <row r="1191" spans="2:6" s="82" customFormat="1"/>
    <row r="1192" spans="2:6" s="82" customFormat="1"/>
    <row r="1193" spans="2:6" s="82" customFormat="1"/>
    <row r="1194" spans="2:6">
      <c r="B1194" s="82"/>
      <c r="C1194" s="82"/>
      <c r="D1194" s="82"/>
      <c r="E1194" s="82"/>
      <c r="F1194" s="82"/>
    </row>
    <row r="1195" spans="2:6">
      <c r="B1195" s="82"/>
      <c r="C1195" s="82"/>
      <c r="D1195" s="82"/>
      <c r="E1195" s="82"/>
      <c r="F1195" s="82"/>
    </row>
    <row r="1196" spans="2:6">
      <c r="B1196" s="82"/>
      <c r="C1196" s="82"/>
      <c r="D1196" s="82"/>
      <c r="E1196" s="82"/>
      <c r="F1196" s="82"/>
    </row>
    <row r="1197" spans="2:6">
      <c r="B1197" s="82"/>
      <c r="C1197" s="82"/>
      <c r="D1197" s="82"/>
      <c r="E1197" s="82"/>
      <c r="F1197" s="82"/>
    </row>
    <row r="1198" spans="2:6">
      <c r="B1198" s="84" t="s">
        <v>42</v>
      </c>
      <c r="C1198" s="82"/>
      <c r="D1198" s="82"/>
      <c r="E1198" s="82"/>
      <c r="F1198" s="82"/>
    </row>
    <row r="1199" spans="2:6">
      <c r="B1199" s="82"/>
      <c r="C1199" s="82"/>
      <c r="D1199" s="82"/>
      <c r="E1199" s="82"/>
      <c r="F1199" s="82"/>
    </row>
    <row r="1200" spans="2:6">
      <c r="B1200" s="274" t="str">
        <f ca="1">(INDIRECT("Élèves!C" &amp;A1144+3) &amp; " " &amp; INDIRECT("Élèves!D" &amp; A1144+3) &amp; " :")</f>
        <v xml:space="preserve">  :</v>
      </c>
      <c r="C1200" s="275"/>
      <c r="D1200" s="275"/>
      <c r="E1200" s="275"/>
      <c r="F1200" s="276"/>
    </row>
    <row r="1201" spans="2:6">
      <c r="B1201" s="243"/>
      <c r="C1201" s="244"/>
      <c r="D1201" s="244"/>
      <c r="E1201" s="244"/>
      <c r="F1201" s="245"/>
    </row>
    <row r="1202" spans="2:6">
      <c r="B1202" s="243"/>
      <c r="C1202" s="244"/>
      <c r="D1202" s="244"/>
      <c r="E1202" s="244"/>
      <c r="F1202" s="245"/>
    </row>
    <row r="1203" spans="2:6">
      <c r="B1203" s="243"/>
      <c r="C1203" s="244"/>
      <c r="D1203" s="244"/>
      <c r="E1203" s="244"/>
      <c r="F1203" s="245"/>
    </row>
    <row r="1204" spans="2:6">
      <c r="B1204" s="243"/>
      <c r="C1204" s="244"/>
      <c r="D1204" s="244"/>
      <c r="E1204" s="244"/>
      <c r="F1204" s="245"/>
    </row>
    <row r="1205" spans="2:6">
      <c r="B1205" s="243"/>
      <c r="C1205" s="244"/>
      <c r="D1205" s="244"/>
      <c r="E1205" s="244"/>
      <c r="F1205" s="245"/>
    </row>
    <row r="1206" spans="2:6">
      <c r="B1206" s="246"/>
      <c r="C1206" s="247"/>
      <c r="D1206" s="247"/>
      <c r="E1206" s="247"/>
      <c r="F1206" s="248"/>
    </row>
    <row r="1207" spans="2:6">
      <c r="B1207" s="195"/>
      <c r="C1207" s="195"/>
      <c r="D1207" s="195"/>
      <c r="E1207" s="195"/>
      <c r="F1207" s="195"/>
    </row>
    <row r="1208" spans="2:6">
      <c r="B1208" s="195"/>
      <c r="C1208" s="195"/>
      <c r="D1208" s="195"/>
      <c r="E1208" s="195"/>
      <c r="F1208" s="195"/>
    </row>
    <row r="1209" spans="2:6">
      <c r="B1209" s="195"/>
      <c r="C1209" s="195"/>
      <c r="D1209" s="195"/>
      <c r="E1209" s="195"/>
      <c r="F1209" s="195"/>
    </row>
    <row r="1210" spans="2:6">
      <c r="B1210" s="84" t="s">
        <v>69</v>
      </c>
      <c r="C1210" s="82"/>
      <c r="D1210" s="82"/>
      <c r="E1210" s="82"/>
      <c r="F1210" s="82"/>
    </row>
    <row r="1211" spans="2:6">
      <c r="C1211" s="82"/>
      <c r="D1211" s="82"/>
      <c r="E1211" s="82"/>
      <c r="F1211" s="82"/>
    </row>
    <row r="1212" spans="2:6">
      <c r="B1212" s="89"/>
      <c r="C1212" s="89"/>
      <c r="D1212" s="89"/>
      <c r="E1212" s="89" t="s">
        <v>70</v>
      </c>
      <c r="F1212" s="90">
        <f ca="1">SUM(INDIRECT("EDUC!E" &amp;A1144+4))</f>
        <v>0</v>
      </c>
    </row>
    <row r="1213" spans="2:6">
      <c r="C1213" s="82"/>
      <c r="D1213" s="82"/>
      <c r="E1213" s="82"/>
      <c r="F1213" s="82"/>
    </row>
    <row r="1214" spans="2:6">
      <c r="B1214" s="249"/>
      <c r="C1214" s="250"/>
      <c r="D1214" s="250"/>
      <c r="E1214" s="250"/>
      <c r="F1214" s="251"/>
    </row>
    <row r="1215" spans="2:6">
      <c r="B1215" s="252"/>
      <c r="C1215" s="253"/>
      <c r="D1215" s="253"/>
      <c r="E1215" s="253"/>
      <c r="F1215" s="254"/>
    </row>
    <row r="1216" spans="2:6">
      <c r="B1216" s="252"/>
      <c r="C1216" s="253"/>
      <c r="D1216" s="253"/>
      <c r="E1216" s="253"/>
      <c r="F1216" s="254"/>
    </row>
    <row r="1217" spans="2:6">
      <c r="B1217" s="252"/>
      <c r="C1217" s="253"/>
      <c r="D1217" s="253"/>
      <c r="E1217" s="253"/>
      <c r="F1217" s="254"/>
    </row>
    <row r="1218" spans="2:6">
      <c r="B1218" s="252"/>
      <c r="C1218" s="253"/>
      <c r="D1218" s="253"/>
      <c r="E1218" s="253"/>
      <c r="F1218" s="254"/>
    </row>
    <row r="1219" spans="2:6">
      <c r="B1219" s="252"/>
      <c r="C1219" s="253"/>
      <c r="D1219" s="253"/>
      <c r="E1219" s="253"/>
      <c r="F1219" s="254"/>
    </row>
    <row r="1220" spans="2:6">
      <c r="B1220" s="252"/>
      <c r="C1220" s="253"/>
      <c r="D1220" s="253"/>
      <c r="E1220" s="253"/>
      <c r="F1220" s="254"/>
    </row>
    <row r="1221" spans="2:6">
      <c r="B1221" s="252"/>
      <c r="C1221" s="253"/>
      <c r="D1221" s="253"/>
      <c r="E1221" s="253"/>
      <c r="F1221" s="254"/>
    </row>
    <row r="1222" spans="2:6">
      <c r="B1222" s="255"/>
      <c r="C1222" s="256"/>
      <c r="D1222" s="256"/>
      <c r="E1222" s="256"/>
      <c r="F1222" s="257"/>
    </row>
    <row r="1223" spans="2:6">
      <c r="B1223" s="82"/>
      <c r="C1223" s="82"/>
      <c r="D1223" s="82"/>
      <c r="E1223" s="82"/>
      <c r="F1223" s="82"/>
    </row>
    <row r="1224" spans="2:6">
      <c r="B1224" s="91" t="s">
        <v>71</v>
      </c>
      <c r="C1224" s="82"/>
      <c r="D1224" s="82"/>
      <c r="E1224" s="82"/>
      <c r="F1224" s="82"/>
    </row>
    <row r="1225" spans="2:6">
      <c r="B1225" s="82"/>
      <c r="C1225" s="82"/>
      <c r="D1225" s="82"/>
      <c r="E1225" s="82"/>
      <c r="F1225" s="82"/>
    </row>
    <row r="1226" spans="2:6">
      <c r="B1226" s="82"/>
      <c r="C1226" s="82"/>
      <c r="D1226" s="82"/>
      <c r="E1226" s="82"/>
      <c r="F1226" s="82"/>
    </row>
    <row r="1227" spans="2:6">
      <c r="B1227" s="82"/>
      <c r="C1227" s="82"/>
      <c r="D1227" s="82"/>
      <c r="E1227" s="82"/>
      <c r="F1227" s="82"/>
    </row>
    <row r="1228" spans="2:6">
      <c r="B1228" s="82"/>
      <c r="C1228" s="82"/>
      <c r="D1228" s="82"/>
      <c r="E1228" s="82"/>
      <c r="F1228" s="82"/>
    </row>
    <row r="1229" spans="2:6">
      <c r="B1229" s="82"/>
      <c r="C1229" s="82"/>
      <c r="D1229" s="82"/>
      <c r="E1229" s="82"/>
      <c r="F1229" s="82"/>
    </row>
    <row r="1230" spans="2:6">
      <c r="B1230" s="84" t="s">
        <v>72</v>
      </c>
      <c r="C1230" s="82"/>
      <c r="D1230" s="82"/>
      <c r="E1230" s="82"/>
      <c r="F1230" s="82"/>
    </row>
    <row r="1231" spans="2:6">
      <c r="B1231" s="82"/>
      <c r="C1231" s="82"/>
      <c r="D1231" s="82"/>
      <c r="E1231" s="82"/>
      <c r="F1231" s="82"/>
    </row>
    <row r="1232" spans="2:6">
      <c r="B1232" s="258"/>
      <c r="C1232" s="259"/>
      <c r="D1232" s="259"/>
      <c r="E1232" s="259"/>
      <c r="F1232" s="260"/>
    </row>
    <row r="1233" spans="1:6">
      <c r="B1233" s="261"/>
      <c r="C1233" s="262"/>
      <c r="D1233" s="262"/>
      <c r="E1233" s="262"/>
      <c r="F1233" s="263"/>
    </row>
    <row r="1234" spans="1:6">
      <c r="B1234" s="261"/>
      <c r="C1234" s="262"/>
      <c r="D1234" s="262"/>
      <c r="E1234" s="262"/>
      <c r="F1234" s="263"/>
    </row>
    <row r="1235" spans="1:6">
      <c r="B1235" s="261"/>
      <c r="C1235" s="262"/>
      <c r="D1235" s="262"/>
      <c r="E1235" s="262"/>
      <c r="F1235" s="263"/>
    </row>
    <row r="1236" spans="1:6">
      <c r="B1236" s="261"/>
      <c r="C1236" s="262"/>
      <c r="D1236" s="262"/>
      <c r="E1236" s="262"/>
      <c r="F1236" s="263"/>
    </row>
    <row r="1237" spans="1:6">
      <c r="B1237" s="261"/>
      <c r="C1237" s="262"/>
      <c r="D1237" s="262"/>
      <c r="E1237" s="262"/>
      <c r="F1237" s="263"/>
    </row>
    <row r="1238" spans="1:6">
      <c r="B1238" s="261"/>
      <c r="C1238" s="262"/>
      <c r="D1238" s="262"/>
      <c r="E1238" s="262"/>
      <c r="F1238" s="263"/>
    </row>
    <row r="1239" spans="1:6">
      <c r="B1239" s="264"/>
      <c r="C1239" s="265"/>
      <c r="D1239" s="265"/>
      <c r="E1239" s="265"/>
      <c r="F1239" s="266"/>
    </row>
    <row r="1240" spans="1:6">
      <c r="B1240" s="82"/>
      <c r="C1240" s="82"/>
      <c r="D1240" s="82"/>
      <c r="E1240" s="82"/>
      <c r="F1240" s="82"/>
    </row>
    <row r="1241" spans="1:6">
      <c r="B1241" s="82"/>
      <c r="C1241" s="82"/>
      <c r="D1241" s="82"/>
      <c r="E1241" s="82"/>
      <c r="F1241" s="82" t="s">
        <v>168</v>
      </c>
    </row>
    <row r="1242" spans="1:6">
      <c r="B1242" s="82"/>
      <c r="C1242" s="82"/>
      <c r="D1242" s="82"/>
      <c r="E1242" s="82"/>
      <c r="F1242" s="82"/>
    </row>
    <row r="1243" spans="1:6">
      <c r="B1243" s="82"/>
      <c r="C1243" s="82"/>
      <c r="D1243" s="82"/>
      <c r="E1243" s="82"/>
      <c r="F1243" s="82"/>
    </row>
    <row r="1244" spans="1:6">
      <c r="B1244" s="82"/>
      <c r="C1244" s="82"/>
      <c r="D1244" s="82"/>
      <c r="E1244" s="82"/>
      <c r="F1244" s="82"/>
    </row>
    <row r="1245" spans="1:6">
      <c r="B1245" s="82"/>
      <c r="C1245" s="82"/>
      <c r="D1245" s="82"/>
      <c r="E1245" s="82"/>
      <c r="F1245" s="82"/>
    </row>
    <row r="1246" spans="1:6">
      <c r="B1246" s="82"/>
      <c r="C1246" s="82"/>
      <c r="D1246" s="82"/>
      <c r="E1246" s="82"/>
      <c r="F1246" s="82"/>
    </row>
    <row r="1247" spans="1:6" ht="27.75" customHeight="1">
      <c r="A1247" s="82">
        <v>13</v>
      </c>
      <c r="B1247" s="82"/>
      <c r="C1247" s="82"/>
      <c r="D1247" s="82"/>
      <c r="E1247" s="82"/>
      <c r="F1247" s="82"/>
    </row>
    <row r="1248" spans="1:6" ht="15" customHeight="1">
      <c r="B1248" s="278"/>
      <c r="C1248" s="278"/>
      <c r="D1248" s="278"/>
      <c r="E1248" s="278"/>
      <c r="F1248" s="278"/>
    </row>
    <row r="1249" spans="2:6">
      <c r="B1249" s="188">
        <f ca="1">INDIRECT("Élèves!C" &amp; A1247+3)</f>
        <v>0</v>
      </c>
      <c r="C1249" s="277">
        <f ca="1">INDIRECT("Élèves!D" &amp; A1247+3)</f>
        <v>0</v>
      </c>
      <c r="D1249" s="277"/>
      <c r="E1249" s="277"/>
      <c r="F1249" s="277"/>
    </row>
    <row r="1250" spans="2:6" ht="15" customHeight="1">
      <c r="B1250" s="189"/>
      <c r="C1250" s="190"/>
      <c r="D1250" s="190"/>
      <c r="E1250" s="190"/>
      <c r="F1250" s="190"/>
    </row>
    <row r="1251" spans="2:6">
      <c r="B1251" s="278" t="s">
        <v>158</v>
      </c>
      <c r="C1251" s="278"/>
      <c r="D1251" s="278"/>
      <c r="E1251" s="278"/>
      <c r="F1251" s="278"/>
    </row>
    <row r="1252" spans="2:6">
      <c r="B1252" s="278" t="s">
        <v>166</v>
      </c>
      <c r="C1252" s="278"/>
      <c r="D1252" s="278"/>
      <c r="E1252" s="278"/>
      <c r="F1252" s="278"/>
    </row>
    <row r="1253" spans="2:6" s="82" customFormat="1">
      <c r="B1253" s="278"/>
      <c r="C1253" s="278"/>
      <c r="D1253" s="278"/>
      <c r="E1253" s="278"/>
      <c r="F1253" s="278"/>
    </row>
    <row r="1254" spans="2:6" s="82" customFormat="1"/>
    <row r="1255" spans="2:6" s="82" customFormat="1"/>
    <row r="1256" spans="2:6" s="82" customFormat="1"/>
    <row r="1257" spans="2:6" s="82" customFormat="1">
      <c r="B1257" s="279" t="str">
        <f ca="1">INDIRECT("Élèves!N" &amp; $A$11+5)</f>
        <v>1Cp</v>
      </c>
      <c r="C1257" s="280"/>
      <c r="D1257" s="280"/>
      <c r="E1257" s="280"/>
      <c r="F1257" s="281"/>
    </row>
    <row r="1258" spans="2:6" s="82" customFormat="1">
      <c r="B1258" s="282" t="s">
        <v>164</v>
      </c>
      <c r="C1258" s="282"/>
      <c r="D1258" s="282"/>
      <c r="E1258" s="282"/>
      <c r="F1258" s="282"/>
    </row>
    <row r="1259" spans="2:6" s="82" customFormat="1">
      <c r="B1259" s="183"/>
      <c r="C1259" s="183"/>
      <c r="D1259" s="183"/>
      <c r="E1259" s="183"/>
      <c r="F1259" s="183"/>
    </row>
    <row r="1260" spans="2:6" s="82" customFormat="1" ht="18.75">
      <c r="B1260" s="283" t="str">
        <f>"Formation commune (" &amp; SUM(MATIÈRES!N1242:N1256) &amp; " périodes)"</f>
        <v>Formation commune (0 périodes)</v>
      </c>
      <c r="C1260" s="283"/>
      <c r="D1260" s="283"/>
      <c r="E1260" s="283"/>
      <c r="F1260" s="194" t="s">
        <v>66</v>
      </c>
    </row>
    <row r="1261" spans="2:6" s="82" customFormat="1">
      <c r="B1261" s="192"/>
      <c r="C1261" s="192"/>
      <c r="D1261" s="192"/>
      <c r="E1261" s="192"/>
      <c r="F1261" s="192"/>
    </row>
    <row r="1262" spans="2:6" s="82" customFormat="1">
      <c r="B1262" s="270" t="str">
        <f>MATIÈRES!$I$6</f>
        <v>RELIGION (Mme Willems - 2p.)</v>
      </c>
      <c r="C1262" s="270"/>
      <c r="D1262" s="270"/>
      <c r="E1262" s="270"/>
      <c r="F1262" s="193" t="str">
        <f ca="1">INDIRECT("F1!AY" &amp; A1247+6)</f>
        <v/>
      </c>
    </row>
    <row r="1263" spans="2:6" s="82" customFormat="1">
      <c r="B1263" s="267" t="str">
        <f>MATIÈRES!$I$7</f>
        <v>FRANÇAIS (Mr MIRGAUX - 6p.)</v>
      </c>
      <c r="C1263" s="268"/>
      <c r="D1263" s="268"/>
      <c r="E1263" s="269"/>
      <c r="F1263" s="193" t="str">
        <f ca="1">INDIRECT("F2!AY" &amp; A1247+6)</f>
        <v/>
      </c>
    </row>
    <row r="1264" spans="2:6" s="82" customFormat="1">
      <c r="B1264" s="267" t="str">
        <f>MATIÈRES!$I$8</f>
        <v>MATH (Mme LIENART - 5p.)</v>
      </c>
      <c r="C1264" s="268"/>
      <c r="D1264" s="268"/>
      <c r="E1264" s="269"/>
      <c r="F1264" s="193" t="str">
        <f ca="1">INDIRECT("F3!AY" &amp; A1247+6)</f>
        <v/>
      </c>
    </row>
    <row r="1265" spans="2:6" s="82" customFormat="1">
      <c r="B1265" s="267" t="str">
        <f>MATIÈRES!$I$9</f>
        <v>ÉTUDE DU MILIEU (Mr MIRGAUX - 4p.)</v>
      </c>
      <c r="C1265" s="268"/>
      <c r="D1265" s="268"/>
      <c r="E1265" s="269"/>
      <c r="F1265" s="193" t="str">
        <f ca="1">INDIRECT("F4!AY" &amp; A1247+6)</f>
        <v/>
      </c>
    </row>
    <row r="1266" spans="2:6" s="82" customFormat="1">
      <c r="B1266" s="270" t="str">
        <f>MATIÈRES!$I$10</f>
        <v>ANGLAIS (Mme MICHAUX - 4p.)</v>
      </c>
      <c r="C1266" s="270"/>
      <c r="D1266" s="270"/>
      <c r="E1266" s="270"/>
      <c r="F1266" s="193" t="str">
        <f ca="1">INDIRECT("F5!AY" &amp; A1247+6)</f>
        <v/>
      </c>
    </row>
    <row r="1267" spans="2:6" s="82" customFormat="1">
      <c r="B1267" s="270" t="str">
        <f>MATIÈRES!$I$11</f>
        <v>SCIENCES (Mr SMETS - 3p.)</v>
      </c>
      <c r="C1267" s="270"/>
      <c r="D1267" s="270"/>
      <c r="E1267" s="270"/>
      <c r="F1267" s="193" t="str">
        <f ca="1">INDIRECT("F6!AY" &amp; A1247+6)</f>
        <v/>
      </c>
    </row>
    <row r="1268" spans="2:6" s="82" customFormat="1">
      <c r="B1268" s="267" t="str">
        <f>MATIÈRES!$I$12</f>
        <v>ÉDUCATION PHYSIQUE (Collectif - 3p.)</v>
      </c>
      <c r="C1268" s="268"/>
      <c r="D1268" s="268"/>
      <c r="E1268" s="269"/>
      <c r="F1268" s="193" t="str">
        <f ca="1">INDIRECT("F7!AY" &amp; A1247+6)</f>
        <v/>
      </c>
    </row>
    <row r="1269" spans="2:6" s="82" customFormat="1">
      <c r="B1269" s="267" t="str">
        <f>MATIÈRES!$I$13</f>
        <v>ÉDUCATION ARTISTIQUE (Mme TASKIN - 2p.)</v>
      </c>
      <c r="C1269" s="268"/>
      <c r="D1269" s="268"/>
      <c r="E1269" s="269"/>
      <c r="F1269" s="193" t="str">
        <f ca="1">INDIRECT("F8!AY" &amp; A1247+6)</f>
        <v/>
      </c>
    </row>
    <row r="1270" spans="2:6" s="82" customFormat="1">
      <c r="B1270" s="267" t="str">
        <f>MATIÈRES!$I$14</f>
        <v>ÉDUCATION TECHNOLOGIQUE (Mr SMETS - 1p.)</v>
      </c>
      <c r="C1270" s="268"/>
      <c r="D1270" s="268"/>
      <c r="E1270" s="269"/>
      <c r="F1270" s="193" t="str">
        <f ca="1">INDIRECT("F9!AY" &amp; A1247+6)</f>
        <v/>
      </c>
    </row>
    <row r="1271" spans="2:6" s="82" customFormat="1">
      <c r="B1271" s="267" t="str">
        <f>MATIÈRES!$I$15</f>
        <v>ACTIVITÉDE SOUTIEN (Mme LIENART - 4p.)</v>
      </c>
      <c r="C1271" s="268"/>
      <c r="D1271" s="268"/>
      <c r="E1271" s="269"/>
      <c r="F1271" s="193" t="str">
        <f ca="1">INDIRECT("F10!AY" &amp; A1247+6)</f>
        <v/>
      </c>
    </row>
    <row r="1272" spans="2:6" s="82" customFormat="1">
      <c r="B1272" s="267">
        <f>MATIÈRES!$I$16</f>
        <v>0</v>
      </c>
      <c r="C1272" s="268"/>
      <c r="D1272" s="268"/>
      <c r="E1272" s="269"/>
      <c r="F1272" s="193" t="str">
        <f ca="1">INDIRECT("F11!AY" &amp; A1247+6)</f>
        <v/>
      </c>
    </row>
    <row r="1273" spans="2:6" s="82" customFormat="1">
      <c r="B1273" s="267">
        <f>MATIÈRES!$I$17</f>
        <v>0</v>
      </c>
      <c r="C1273" s="268"/>
      <c r="D1273" s="268"/>
      <c r="E1273" s="269"/>
      <c r="F1273" s="193" t="str">
        <f ca="1">INDIRECT("F12!AY" &amp; A1247+6)</f>
        <v/>
      </c>
    </row>
    <row r="1274" spans="2:6" s="82" customFormat="1">
      <c r="B1274" s="267">
        <f>MATIÈRES!$I$18</f>
        <v>0</v>
      </c>
      <c r="C1274" s="268"/>
      <c r="D1274" s="268"/>
      <c r="E1274" s="269"/>
      <c r="F1274" s="193" t="str">
        <f ca="1">INDIRECT("F13!AY" &amp; A1247+6)</f>
        <v/>
      </c>
    </row>
    <row r="1275" spans="2:6" s="82" customFormat="1">
      <c r="B1275" s="267">
        <f>MATIÈRES!$I$19</f>
        <v>0</v>
      </c>
      <c r="C1275" s="268"/>
      <c r="D1275" s="268"/>
      <c r="E1275" s="269"/>
      <c r="F1275" s="193" t="str">
        <f ca="1">INDIRECT("F14!AY" &amp; A1247+6)</f>
        <v/>
      </c>
    </row>
    <row r="1276" spans="2:6" s="82" customFormat="1">
      <c r="B1276" s="270">
        <f>MATIÈRES!$I$20</f>
        <v>0</v>
      </c>
      <c r="C1276" s="270"/>
      <c r="D1276" s="270"/>
      <c r="E1276" s="270"/>
      <c r="F1276" s="193" t="str">
        <f ca="1">INDIRECT("F15!AY" &amp; A1247+6)</f>
        <v/>
      </c>
    </row>
    <row r="1277" spans="2:6" s="82" customFormat="1">
      <c r="B1277" s="271"/>
      <c r="C1277" s="271"/>
      <c r="D1277" s="271"/>
      <c r="E1277" s="271"/>
      <c r="F1277" s="192"/>
    </row>
    <row r="1278" spans="2:6" s="82" customFormat="1">
      <c r="B1278" s="272" t="s">
        <v>167</v>
      </c>
      <c r="C1278" s="272"/>
      <c r="D1278" s="272"/>
      <c r="E1278" s="272"/>
      <c r="F1278" s="193" t="e">
        <f ca="1">AVERAGEIF(F1262:F1276,"&lt;&gt;#DIV/0!")</f>
        <v>#DIV/0!</v>
      </c>
    </row>
    <row r="1279" spans="2:6" s="82" customFormat="1">
      <c r="B1279" s="273" t="str">
        <f>"Nombre de cours en difficulté (…/" &amp; COUNTA(MATIÈRES!$N$6:$N$20) &amp; ")"</f>
        <v>Nombre de cours en difficulté (…/10)</v>
      </c>
      <c r="C1279" s="273"/>
      <c r="D1279" s="273"/>
      <c r="E1279" s="273"/>
      <c r="F1279" s="191">
        <f ca="1">IF(F1262&lt;50,1,0)+IF(F1263&lt;50,1,0)+IF(F1264&lt;50,1,0)+IF(F1265&lt;50,1,0)+IF(F1266&lt;50,1,0)+IF(F1267&lt;50,1,0)+IF(F1268&lt;50,1,0)+IF(F1269&lt;50,1,0)+IF(F1270&lt;50,1,0)+IF(F1271&lt;50,1,0)+IF(F1272&lt;50,1,0)+IF(F1273&lt;50,1,0)+IF(F1274&lt;50,1,0)+IF(F1275&lt;50,1,0)+IF(F1276&lt;50,1,0)</f>
        <v>0</v>
      </c>
    </row>
    <row r="1280" spans="2:6" s="82" customFormat="1">
      <c r="B1280" s="273" t="str">
        <f>"Nombre de périodes en difficulté (…/" &amp; SUM(MATIÈRES!N6:N20) &amp; " périodes)"</f>
        <v>Nombre de périodes en difficulté (…/34 périodes)</v>
      </c>
      <c r="C1280" s="273"/>
      <c r="D1280" s="273"/>
      <c r="E1280" s="273"/>
      <c r="F1280" s="191">
        <f ca="1">IF(F1262&lt;50,MATIÈRES!N$6,0)+IF(F1263&lt;50,MATIÈRES!N$7,0)+IF(F1264&lt;50,MATIÈRES!N$8,0)+IF(F1265&lt;50,MATIÈRES!N$7,0)+IF(F1266&lt;50,MATIÈRES!N$8,0)+IF(F1267&lt;50,MATIÈRES!N$7,0)+IF(F1268&lt;50,MATIÈRES!N$8,0)+IF(F1269&lt;50,MATIÈRES!N$7,0)+IF(F1270&lt;50,MATIÈRES!N$8,0)+IF(F1271&lt;50,MATIÈRES!N$7,0)+IF(F1272&lt;50,MATIÈRES!N$8,0)+IF(F1273&lt;50,MATIÈRES!N$7,0)+IF(F1274&lt;50,MATIÈRES!N$8,0)+IF(F1275&lt;50,MATIÈRES!N$7,0)+IF(F1276&lt;50,MATIÈRES!N$8,0)</f>
        <v>0</v>
      </c>
    </row>
    <row r="1281" spans="6:6" s="82" customFormat="1"/>
    <row r="1282" spans="6:6" s="82" customFormat="1"/>
    <row r="1283" spans="6:6" s="82" customFormat="1"/>
    <row r="1284" spans="6:6" s="82" customFormat="1">
      <c r="F1284" s="82" t="s">
        <v>169</v>
      </c>
    </row>
    <row r="1285" spans="6:6" s="82" customFormat="1"/>
    <row r="1286" spans="6:6" s="82" customFormat="1"/>
    <row r="1287" spans="6:6" s="82" customFormat="1"/>
    <row r="1288" spans="6:6" s="82" customFormat="1"/>
    <row r="1289" spans="6:6" s="82" customFormat="1"/>
    <row r="1290" spans="6:6" s="82" customFormat="1"/>
    <row r="1291" spans="6:6" s="82" customFormat="1"/>
    <row r="1292" spans="6:6" s="82" customFormat="1"/>
    <row r="1293" spans="6:6" s="82" customFormat="1"/>
    <row r="1294" spans="6:6" s="82" customFormat="1"/>
    <row r="1295" spans="6:6" s="82" customFormat="1"/>
    <row r="1296" spans="6:6" s="82" customFormat="1"/>
    <row r="1297" spans="2:6">
      <c r="B1297" s="82"/>
      <c r="C1297" s="82"/>
      <c r="D1297" s="82"/>
      <c r="E1297" s="82"/>
      <c r="F1297" s="82"/>
    </row>
    <row r="1298" spans="2:6">
      <c r="B1298" s="82"/>
      <c r="C1298" s="82"/>
      <c r="D1298" s="82"/>
      <c r="E1298" s="82"/>
      <c r="F1298" s="82"/>
    </row>
    <row r="1299" spans="2:6">
      <c r="B1299" s="82"/>
      <c r="C1299" s="82"/>
      <c r="D1299" s="82"/>
      <c r="E1299" s="82"/>
      <c r="F1299" s="82"/>
    </row>
    <row r="1300" spans="2:6">
      <c r="B1300" s="82"/>
      <c r="C1300" s="82"/>
      <c r="D1300" s="82"/>
      <c r="E1300" s="82"/>
      <c r="F1300" s="82"/>
    </row>
    <row r="1301" spans="2:6">
      <c r="B1301" s="84" t="s">
        <v>42</v>
      </c>
      <c r="C1301" s="82"/>
      <c r="D1301" s="82"/>
      <c r="E1301" s="82"/>
      <c r="F1301" s="82"/>
    </row>
    <row r="1302" spans="2:6">
      <c r="B1302" s="82"/>
      <c r="C1302" s="82"/>
      <c r="D1302" s="82"/>
      <c r="E1302" s="82"/>
      <c r="F1302" s="82"/>
    </row>
    <row r="1303" spans="2:6">
      <c r="B1303" s="274" t="str">
        <f ca="1">(INDIRECT("Élèves!C" &amp;A1247+3) &amp; " " &amp; INDIRECT("Élèves!D" &amp; A1247+3) &amp; " :")</f>
        <v xml:space="preserve">  :</v>
      </c>
      <c r="C1303" s="275"/>
      <c r="D1303" s="275"/>
      <c r="E1303" s="275"/>
      <c r="F1303" s="276"/>
    </row>
    <row r="1304" spans="2:6">
      <c r="B1304" s="243"/>
      <c r="C1304" s="244"/>
      <c r="D1304" s="244"/>
      <c r="E1304" s="244"/>
      <c r="F1304" s="245"/>
    </row>
    <row r="1305" spans="2:6">
      <c r="B1305" s="243"/>
      <c r="C1305" s="244"/>
      <c r="D1305" s="244"/>
      <c r="E1305" s="244"/>
      <c r="F1305" s="245"/>
    </row>
    <row r="1306" spans="2:6">
      <c r="B1306" s="243"/>
      <c r="C1306" s="244"/>
      <c r="D1306" s="244"/>
      <c r="E1306" s="244"/>
      <c r="F1306" s="245"/>
    </row>
    <row r="1307" spans="2:6">
      <c r="B1307" s="243"/>
      <c r="C1307" s="244"/>
      <c r="D1307" s="244"/>
      <c r="E1307" s="244"/>
      <c r="F1307" s="245"/>
    </row>
    <row r="1308" spans="2:6">
      <c r="B1308" s="243"/>
      <c r="C1308" s="244"/>
      <c r="D1308" s="244"/>
      <c r="E1308" s="244"/>
      <c r="F1308" s="245"/>
    </row>
    <row r="1309" spans="2:6">
      <c r="B1309" s="246"/>
      <c r="C1309" s="247"/>
      <c r="D1309" s="247"/>
      <c r="E1309" s="247"/>
      <c r="F1309" s="248"/>
    </row>
    <row r="1310" spans="2:6">
      <c r="B1310" s="195"/>
      <c r="C1310" s="195"/>
      <c r="D1310" s="195"/>
      <c r="E1310" s="195"/>
      <c r="F1310" s="195"/>
    </row>
    <row r="1311" spans="2:6">
      <c r="B1311" s="195"/>
      <c r="C1311" s="195"/>
      <c r="D1311" s="195"/>
      <c r="E1311" s="195"/>
      <c r="F1311" s="195"/>
    </row>
    <row r="1312" spans="2:6">
      <c r="B1312" s="195"/>
      <c r="C1312" s="195"/>
      <c r="D1312" s="195"/>
      <c r="E1312" s="195"/>
      <c r="F1312" s="195"/>
    </row>
    <row r="1313" spans="2:6">
      <c r="B1313" s="84" t="s">
        <v>69</v>
      </c>
      <c r="C1313" s="82"/>
      <c r="D1313" s="82"/>
      <c r="E1313" s="82"/>
      <c r="F1313" s="82"/>
    </row>
    <row r="1314" spans="2:6">
      <c r="C1314" s="82"/>
      <c r="D1314" s="82"/>
      <c r="E1314" s="82"/>
      <c r="F1314" s="82"/>
    </row>
    <row r="1315" spans="2:6">
      <c r="B1315" s="89"/>
      <c r="C1315" s="89"/>
      <c r="D1315" s="89"/>
      <c r="E1315" s="89" t="s">
        <v>70</v>
      </c>
      <c r="F1315" s="90">
        <f ca="1">SUM(INDIRECT("EDUC!E" &amp;A1247+4))</f>
        <v>0</v>
      </c>
    </row>
    <row r="1316" spans="2:6">
      <c r="C1316" s="82"/>
      <c r="D1316" s="82"/>
      <c r="E1316" s="82"/>
      <c r="F1316" s="82"/>
    </row>
    <row r="1317" spans="2:6">
      <c r="B1317" s="249"/>
      <c r="C1317" s="250"/>
      <c r="D1317" s="250"/>
      <c r="E1317" s="250"/>
      <c r="F1317" s="251"/>
    </row>
    <row r="1318" spans="2:6">
      <c r="B1318" s="252"/>
      <c r="C1318" s="253"/>
      <c r="D1318" s="253"/>
      <c r="E1318" s="253"/>
      <c r="F1318" s="254"/>
    </row>
    <row r="1319" spans="2:6">
      <c r="B1319" s="252"/>
      <c r="C1319" s="253"/>
      <c r="D1319" s="253"/>
      <c r="E1319" s="253"/>
      <c r="F1319" s="254"/>
    </row>
    <row r="1320" spans="2:6">
      <c r="B1320" s="252"/>
      <c r="C1320" s="253"/>
      <c r="D1320" s="253"/>
      <c r="E1320" s="253"/>
      <c r="F1320" s="254"/>
    </row>
    <row r="1321" spans="2:6">
      <c r="B1321" s="252"/>
      <c r="C1321" s="253"/>
      <c r="D1321" s="253"/>
      <c r="E1321" s="253"/>
      <c r="F1321" s="254"/>
    </row>
    <row r="1322" spans="2:6">
      <c r="B1322" s="252"/>
      <c r="C1322" s="253"/>
      <c r="D1322" s="253"/>
      <c r="E1322" s="253"/>
      <c r="F1322" s="254"/>
    </row>
    <row r="1323" spans="2:6">
      <c r="B1323" s="252"/>
      <c r="C1323" s="253"/>
      <c r="D1323" s="253"/>
      <c r="E1323" s="253"/>
      <c r="F1323" s="254"/>
    </row>
    <row r="1324" spans="2:6">
      <c r="B1324" s="252"/>
      <c r="C1324" s="253"/>
      <c r="D1324" s="253"/>
      <c r="E1324" s="253"/>
      <c r="F1324" s="254"/>
    </row>
    <row r="1325" spans="2:6">
      <c r="B1325" s="255"/>
      <c r="C1325" s="256"/>
      <c r="D1325" s="256"/>
      <c r="E1325" s="256"/>
      <c r="F1325" s="257"/>
    </row>
    <row r="1326" spans="2:6">
      <c r="B1326" s="82"/>
      <c r="C1326" s="82"/>
      <c r="D1326" s="82"/>
      <c r="E1326" s="82"/>
      <c r="F1326" s="82"/>
    </row>
    <row r="1327" spans="2:6">
      <c r="B1327" s="91" t="s">
        <v>71</v>
      </c>
      <c r="C1327" s="82"/>
      <c r="D1327" s="82"/>
      <c r="E1327" s="82"/>
      <c r="F1327" s="82"/>
    </row>
    <row r="1328" spans="2:6">
      <c r="B1328" s="82"/>
      <c r="C1328" s="82"/>
      <c r="D1328" s="82"/>
      <c r="E1328" s="82"/>
      <c r="F1328" s="82"/>
    </row>
    <row r="1329" spans="2:6">
      <c r="B1329" s="82"/>
      <c r="C1329" s="82"/>
      <c r="D1329" s="82"/>
      <c r="E1329" s="82"/>
      <c r="F1329" s="82"/>
    </row>
    <row r="1330" spans="2:6">
      <c r="B1330" s="82"/>
      <c r="C1330" s="82"/>
      <c r="D1330" s="82"/>
      <c r="E1330" s="82"/>
      <c r="F1330" s="82"/>
    </row>
    <row r="1331" spans="2:6">
      <c r="B1331" s="82"/>
      <c r="C1331" s="82"/>
      <c r="D1331" s="82"/>
      <c r="E1331" s="82"/>
      <c r="F1331" s="82"/>
    </row>
    <row r="1332" spans="2:6">
      <c r="B1332" s="82"/>
      <c r="C1332" s="82"/>
      <c r="D1332" s="82"/>
      <c r="E1332" s="82"/>
      <c r="F1332" s="82"/>
    </row>
    <row r="1333" spans="2:6">
      <c r="B1333" s="84" t="s">
        <v>72</v>
      </c>
      <c r="C1333" s="82"/>
      <c r="D1333" s="82"/>
      <c r="E1333" s="82"/>
      <c r="F1333" s="82"/>
    </row>
    <row r="1334" spans="2:6">
      <c r="B1334" s="82"/>
      <c r="C1334" s="82"/>
      <c r="D1334" s="82"/>
      <c r="E1334" s="82"/>
      <c r="F1334" s="82"/>
    </row>
    <row r="1335" spans="2:6">
      <c r="B1335" s="258"/>
      <c r="C1335" s="259"/>
      <c r="D1335" s="259"/>
      <c r="E1335" s="259"/>
      <c r="F1335" s="260"/>
    </row>
    <row r="1336" spans="2:6">
      <c r="B1336" s="261"/>
      <c r="C1336" s="262"/>
      <c r="D1336" s="262"/>
      <c r="E1336" s="262"/>
      <c r="F1336" s="263"/>
    </row>
    <row r="1337" spans="2:6">
      <c r="B1337" s="261"/>
      <c r="C1337" s="262"/>
      <c r="D1337" s="262"/>
      <c r="E1337" s="262"/>
      <c r="F1337" s="263"/>
    </row>
    <row r="1338" spans="2:6">
      <c r="B1338" s="261"/>
      <c r="C1338" s="262"/>
      <c r="D1338" s="262"/>
      <c r="E1338" s="262"/>
      <c r="F1338" s="263"/>
    </row>
    <row r="1339" spans="2:6">
      <c r="B1339" s="261"/>
      <c r="C1339" s="262"/>
      <c r="D1339" s="262"/>
      <c r="E1339" s="262"/>
      <c r="F1339" s="263"/>
    </row>
    <row r="1340" spans="2:6">
      <c r="B1340" s="261"/>
      <c r="C1340" s="262"/>
      <c r="D1340" s="262"/>
      <c r="E1340" s="262"/>
      <c r="F1340" s="263"/>
    </row>
    <row r="1341" spans="2:6">
      <c r="B1341" s="261"/>
      <c r="C1341" s="262"/>
      <c r="D1341" s="262"/>
      <c r="E1341" s="262"/>
      <c r="F1341" s="263"/>
    </row>
    <row r="1342" spans="2:6">
      <c r="B1342" s="264"/>
      <c r="C1342" s="265"/>
      <c r="D1342" s="265"/>
      <c r="E1342" s="265"/>
      <c r="F1342" s="266"/>
    </row>
    <row r="1343" spans="2:6">
      <c r="B1343" s="82"/>
      <c r="C1343" s="82"/>
      <c r="D1343" s="82"/>
      <c r="E1343" s="82"/>
      <c r="F1343" s="82"/>
    </row>
    <row r="1344" spans="2:6">
      <c r="B1344" s="82"/>
      <c r="C1344" s="82"/>
      <c r="D1344" s="82"/>
      <c r="E1344" s="82"/>
      <c r="F1344" s="82" t="s">
        <v>168</v>
      </c>
    </row>
    <row r="1345" spans="1:6">
      <c r="B1345" s="82"/>
      <c r="C1345" s="82"/>
      <c r="D1345" s="82"/>
      <c r="E1345" s="82"/>
      <c r="F1345" s="82"/>
    </row>
    <row r="1346" spans="1:6">
      <c r="B1346" s="82"/>
      <c r="C1346" s="82"/>
      <c r="D1346" s="82"/>
      <c r="E1346" s="82"/>
      <c r="F1346" s="82"/>
    </row>
    <row r="1347" spans="1:6">
      <c r="B1347" s="82"/>
      <c r="C1347" s="82"/>
      <c r="D1347" s="82"/>
      <c r="E1347" s="82"/>
      <c r="F1347" s="82"/>
    </row>
    <row r="1348" spans="1:6">
      <c r="B1348" s="82"/>
      <c r="C1348" s="82"/>
      <c r="D1348" s="82"/>
      <c r="E1348" s="82"/>
      <c r="F1348" s="82"/>
    </row>
    <row r="1349" spans="1:6">
      <c r="B1349" s="82"/>
      <c r="C1349" s="82"/>
      <c r="D1349" s="82"/>
      <c r="E1349" s="82"/>
      <c r="F1349" s="82"/>
    </row>
    <row r="1350" spans="1:6" ht="27.75" customHeight="1">
      <c r="A1350" s="82">
        <v>14</v>
      </c>
      <c r="B1350" s="82"/>
      <c r="C1350" s="82"/>
      <c r="D1350" s="82"/>
      <c r="E1350" s="82"/>
      <c r="F1350" s="82"/>
    </row>
    <row r="1351" spans="1:6" ht="15" customHeight="1">
      <c r="B1351" s="278"/>
      <c r="C1351" s="278"/>
      <c r="D1351" s="278"/>
      <c r="E1351" s="278"/>
      <c r="F1351" s="278"/>
    </row>
    <row r="1352" spans="1:6">
      <c r="B1352" s="188">
        <f ca="1">INDIRECT("Élèves!C" &amp; A1350+3)</f>
        <v>0</v>
      </c>
      <c r="C1352" s="277">
        <f ca="1">INDIRECT("Élèves!D" &amp; A1350+3)</f>
        <v>0</v>
      </c>
      <c r="D1352" s="277"/>
      <c r="E1352" s="277"/>
      <c r="F1352" s="277"/>
    </row>
    <row r="1353" spans="1:6" ht="15" customHeight="1">
      <c r="B1353" s="189"/>
      <c r="C1353" s="190"/>
      <c r="D1353" s="190"/>
      <c r="E1353" s="190"/>
      <c r="F1353" s="190"/>
    </row>
    <row r="1354" spans="1:6">
      <c r="B1354" s="278" t="s">
        <v>158</v>
      </c>
      <c r="C1354" s="278"/>
      <c r="D1354" s="278"/>
      <c r="E1354" s="278"/>
      <c r="F1354" s="278"/>
    </row>
    <row r="1355" spans="1:6">
      <c r="B1355" s="278" t="s">
        <v>166</v>
      </c>
      <c r="C1355" s="278"/>
      <c r="D1355" s="278"/>
      <c r="E1355" s="278"/>
      <c r="F1355" s="278"/>
    </row>
    <row r="1356" spans="1:6" s="82" customFormat="1">
      <c r="B1356" s="278"/>
      <c r="C1356" s="278"/>
      <c r="D1356" s="278"/>
      <c r="E1356" s="278"/>
      <c r="F1356" s="278"/>
    </row>
    <row r="1357" spans="1:6" s="82" customFormat="1"/>
    <row r="1358" spans="1:6" s="82" customFormat="1"/>
    <row r="1359" spans="1:6" s="82" customFormat="1"/>
    <row r="1360" spans="1:6" s="82" customFormat="1">
      <c r="B1360" s="279" t="str">
        <f ca="1">INDIRECT("Élèves!N" &amp; $A$11+5)</f>
        <v>1Cp</v>
      </c>
      <c r="C1360" s="280"/>
      <c r="D1360" s="280"/>
      <c r="E1360" s="280"/>
      <c r="F1360" s="281"/>
    </row>
    <row r="1361" spans="2:6" s="82" customFormat="1">
      <c r="B1361" s="282" t="s">
        <v>164</v>
      </c>
      <c r="C1361" s="282"/>
      <c r="D1361" s="282"/>
      <c r="E1361" s="282"/>
      <c r="F1361" s="282"/>
    </row>
    <row r="1362" spans="2:6" s="82" customFormat="1">
      <c r="B1362" s="183"/>
      <c r="C1362" s="183"/>
      <c r="D1362" s="183"/>
      <c r="E1362" s="183"/>
      <c r="F1362" s="183"/>
    </row>
    <row r="1363" spans="2:6" s="82" customFormat="1" ht="18.75">
      <c r="B1363" s="283" t="str">
        <f>"Formation commune (" &amp; SUM(MATIÈRES!N1345:N1359) &amp; " périodes)"</f>
        <v>Formation commune (0 périodes)</v>
      </c>
      <c r="C1363" s="283"/>
      <c r="D1363" s="283"/>
      <c r="E1363" s="283"/>
      <c r="F1363" s="194" t="s">
        <v>66</v>
      </c>
    </row>
    <row r="1364" spans="2:6" s="82" customFormat="1">
      <c r="B1364" s="192"/>
      <c r="C1364" s="192"/>
      <c r="D1364" s="192"/>
      <c r="E1364" s="192"/>
      <c r="F1364" s="192"/>
    </row>
    <row r="1365" spans="2:6" s="82" customFormat="1">
      <c r="B1365" s="270" t="str">
        <f>MATIÈRES!$I$6</f>
        <v>RELIGION (Mme Willems - 2p.)</v>
      </c>
      <c r="C1365" s="270"/>
      <c r="D1365" s="270"/>
      <c r="E1365" s="270"/>
      <c r="F1365" s="193" t="str">
        <f ca="1">INDIRECT("F1!AY" &amp; A1350+6)</f>
        <v/>
      </c>
    </row>
    <row r="1366" spans="2:6" s="82" customFormat="1">
      <c r="B1366" s="267" t="str">
        <f>MATIÈRES!$I$7</f>
        <v>FRANÇAIS (Mr MIRGAUX - 6p.)</v>
      </c>
      <c r="C1366" s="268"/>
      <c r="D1366" s="268"/>
      <c r="E1366" s="269"/>
      <c r="F1366" s="193" t="str">
        <f ca="1">INDIRECT("F2!AY" &amp; A1350+6)</f>
        <v/>
      </c>
    </row>
    <row r="1367" spans="2:6" s="82" customFormat="1">
      <c r="B1367" s="267" t="str">
        <f>MATIÈRES!$I$8</f>
        <v>MATH (Mme LIENART - 5p.)</v>
      </c>
      <c r="C1367" s="268"/>
      <c r="D1367" s="268"/>
      <c r="E1367" s="269"/>
      <c r="F1367" s="193" t="str">
        <f ca="1">INDIRECT("F3!AY" &amp; A1350+6)</f>
        <v/>
      </c>
    </row>
    <row r="1368" spans="2:6" s="82" customFormat="1">
      <c r="B1368" s="267" t="str">
        <f>MATIÈRES!$I$9</f>
        <v>ÉTUDE DU MILIEU (Mr MIRGAUX - 4p.)</v>
      </c>
      <c r="C1368" s="268"/>
      <c r="D1368" s="268"/>
      <c r="E1368" s="269"/>
      <c r="F1368" s="193" t="str">
        <f ca="1">INDIRECT("F4!AY" &amp; A1350+6)</f>
        <v/>
      </c>
    </row>
    <row r="1369" spans="2:6" s="82" customFormat="1">
      <c r="B1369" s="270" t="str">
        <f>MATIÈRES!$I$10</f>
        <v>ANGLAIS (Mme MICHAUX - 4p.)</v>
      </c>
      <c r="C1369" s="270"/>
      <c r="D1369" s="270"/>
      <c r="E1369" s="270"/>
      <c r="F1369" s="193" t="str">
        <f ca="1">INDIRECT("F5!AY" &amp; A1350+6)</f>
        <v/>
      </c>
    </row>
    <row r="1370" spans="2:6" s="82" customFormat="1">
      <c r="B1370" s="270" t="str">
        <f>MATIÈRES!$I$11</f>
        <v>SCIENCES (Mr SMETS - 3p.)</v>
      </c>
      <c r="C1370" s="270"/>
      <c r="D1370" s="270"/>
      <c r="E1370" s="270"/>
      <c r="F1370" s="193" t="str">
        <f ca="1">INDIRECT("F6!AY" &amp; A1350+6)</f>
        <v/>
      </c>
    </row>
    <row r="1371" spans="2:6" s="82" customFormat="1">
      <c r="B1371" s="267" t="str">
        <f>MATIÈRES!$I$12</f>
        <v>ÉDUCATION PHYSIQUE (Collectif - 3p.)</v>
      </c>
      <c r="C1371" s="268"/>
      <c r="D1371" s="268"/>
      <c r="E1371" s="269"/>
      <c r="F1371" s="193" t="str">
        <f ca="1">INDIRECT("F7!AY" &amp; A1350+6)</f>
        <v/>
      </c>
    </row>
    <row r="1372" spans="2:6" s="82" customFormat="1">
      <c r="B1372" s="267" t="str">
        <f>MATIÈRES!$I$13</f>
        <v>ÉDUCATION ARTISTIQUE (Mme TASKIN - 2p.)</v>
      </c>
      <c r="C1372" s="268"/>
      <c r="D1372" s="268"/>
      <c r="E1372" s="269"/>
      <c r="F1372" s="193" t="str">
        <f ca="1">INDIRECT("F8!AY" &amp; A1350+6)</f>
        <v/>
      </c>
    </row>
    <row r="1373" spans="2:6" s="82" customFormat="1">
      <c r="B1373" s="267" t="str">
        <f>MATIÈRES!$I$14</f>
        <v>ÉDUCATION TECHNOLOGIQUE (Mr SMETS - 1p.)</v>
      </c>
      <c r="C1373" s="268"/>
      <c r="D1373" s="268"/>
      <c r="E1373" s="269"/>
      <c r="F1373" s="193" t="str">
        <f ca="1">INDIRECT("F9!AY" &amp; A1350+6)</f>
        <v/>
      </c>
    </row>
    <row r="1374" spans="2:6" s="82" customFormat="1">
      <c r="B1374" s="267" t="str">
        <f>MATIÈRES!$I$15</f>
        <v>ACTIVITÉDE SOUTIEN (Mme LIENART - 4p.)</v>
      </c>
      <c r="C1374" s="268"/>
      <c r="D1374" s="268"/>
      <c r="E1374" s="269"/>
      <c r="F1374" s="193" t="str">
        <f ca="1">INDIRECT("F10!AY" &amp; A1350+6)</f>
        <v/>
      </c>
    </row>
    <row r="1375" spans="2:6" s="82" customFormat="1">
      <c r="B1375" s="267">
        <f>MATIÈRES!$I$16</f>
        <v>0</v>
      </c>
      <c r="C1375" s="268"/>
      <c r="D1375" s="268"/>
      <c r="E1375" s="269"/>
      <c r="F1375" s="193" t="str">
        <f ca="1">INDIRECT("F11!AY" &amp; A1350+6)</f>
        <v/>
      </c>
    </row>
    <row r="1376" spans="2:6" s="82" customFormat="1">
      <c r="B1376" s="267">
        <f>MATIÈRES!$I$17</f>
        <v>0</v>
      </c>
      <c r="C1376" s="268"/>
      <c r="D1376" s="268"/>
      <c r="E1376" s="269"/>
      <c r="F1376" s="193" t="str">
        <f ca="1">INDIRECT("F12!AY" &amp; A1350+6)</f>
        <v/>
      </c>
    </row>
    <row r="1377" spans="2:6" s="82" customFormat="1">
      <c r="B1377" s="267">
        <f>MATIÈRES!$I$18</f>
        <v>0</v>
      </c>
      <c r="C1377" s="268"/>
      <c r="D1377" s="268"/>
      <c r="E1377" s="269"/>
      <c r="F1377" s="193" t="str">
        <f ca="1">INDIRECT("F13!AY" &amp; A1350+6)</f>
        <v/>
      </c>
    </row>
    <row r="1378" spans="2:6" s="82" customFormat="1">
      <c r="B1378" s="267">
        <f>MATIÈRES!$I$19</f>
        <v>0</v>
      </c>
      <c r="C1378" s="268"/>
      <c r="D1378" s="268"/>
      <c r="E1378" s="269"/>
      <c r="F1378" s="193" t="str">
        <f ca="1">INDIRECT("F14!AY" &amp; A1350+6)</f>
        <v/>
      </c>
    </row>
    <row r="1379" spans="2:6" s="82" customFormat="1">
      <c r="B1379" s="270">
        <f>MATIÈRES!$I$20</f>
        <v>0</v>
      </c>
      <c r="C1379" s="270"/>
      <c r="D1379" s="270"/>
      <c r="E1379" s="270"/>
      <c r="F1379" s="193" t="str">
        <f ca="1">INDIRECT("F15!AY" &amp; A1350+6)</f>
        <v/>
      </c>
    </row>
    <row r="1380" spans="2:6" s="82" customFormat="1">
      <c r="B1380" s="271"/>
      <c r="C1380" s="271"/>
      <c r="D1380" s="271"/>
      <c r="E1380" s="271"/>
      <c r="F1380" s="192"/>
    </row>
    <row r="1381" spans="2:6" s="82" customFormat="1">
      <c r="B1381" s="272" t="s">
        <v>167</v>
      </c>
      <c r="C1381" s="272"/>
      <c r="D1381" s="272"/>
      <c r="E1381" s="272"/>
      <c r="F1381" s="193" t="e">
        <f ca="1">AVERAGEIF(F1365:F1379,"&lt;&gt;#DIV/0!")</f>
        <v>#DIV/0!</v>
      </c>
    </row>
    <row r="1382" spans="2:6" s="82" customFormat="1">
      <c r="B1382" s="273" t="str">
        <f>"Nombre de cours en difficulté (…/" &amp; COUNTA(MATIÈRES!$N$6:$N$20) &amp; ")"</f>
        <v>Nombre de cours en difficulté (…/10)</v>
      </c>
      <c r="C1382" s="273"/>
      <c r="D1382" s="273"/>
      <c r="E1382" s="273"/>
      <c r="F1382" s="191">
        <f ca="1">IF(F1365&lt;50,1,0)+IF(F1366&lt;50,1,0)+IF(F1367&lt;50,1,0)+IF(F1368&lt;50,1,0)+IF(F1369&lt;50,1,0)+IF(F1370&lt;50,1,0)+IF(F1371&lt;50,1,0)+IF(F1372&lt;50,1,0)+IF(F1373&lt;50,1,0)+IF(F1374&lt;50,1,0)+IF(F1375&lt;50,1,0)+IF(F1376&lt;50,1,0)+IF(F1377&lt;50,1,0)+IF(F1378&lt;50,1,0)+IF(F1379&lt;50,1,0)</f>
        <v>0</v>
      </c>
    </row>
    <row r="1383" spans="2:6" s="82" customFormat="1">
      <c r="B1383" s="273" t="str">
        <f>"Nombre de périodes en difficulté (…/" &amp; SUM(MATIÈRES!N6:N20) &amp; " périodes)"</f>
        <v>Nombre de périodes en difficulté (…/34 périodes)</v>
      </c>
      <c r="C1383" s="273"/>
      <c r="D1383" s="273"/>
      <c r="E1383" s="273"/>
      <c r="F1383" s="191">
        <f ca="1">IF(F1365&lt;50,MATIÈRES!N$6,0)+IF(F1366&lt;50,MATIÈRES!N$7,0)+IF(F1367&lt;50,MATIÈRES!N$8,0)+IF(F1368&lt;50,MATIÈRES!N$7,0)+IF(F1369&lt;50,MATIÈRES!N$8,0)+IF(F1370&lt;50,MATIÈRES!N$7,0)+IF(F1371&lt;50,MATIÈRES!N$8,0)+IF(F1372&lt;50,MATIÈRES!N$7,0)+IF(F1373&lt;50,MATIÈRES!N$8,0)+IF(F1374&lt;50,MATIÈRES!N$7,0)+IF(F1375&lt;50,MATIÈRES!N$8,0)+IF(F1376&lt;50,MATIÈRES!N$7,0)+IF(F1377&lt;50,MATIÈRES!N$8,0)+IF(F1378&lt;50,MATIÈRES!N$7,0)+IF(F1379&lt;50,MATIÈRES!N$8,0)</f>
        <v>0</v>
      </c>
    </row>
    <row r="1384" spans="2:6" s="82" customFormat="1"/>
    <row r="1385" spans="2:6" s="82" customFormat="1"/>
    <row r="1386" spans="2:6" s="82" customFormat="1"/>
    <row r="1387" spans="2:6" s="82" customFormat="1">
      <c r="F1387" s="82" t="s">
        <v>169</v>
      </c>
    </row>
    <row r="1388" spans="2:6" s="82" customFormat="1"/>
    <row r="1389" spans="2:6" s="82" customFormat="1"/>
    <row r="1390" spans="2:6" s="82" customFormat="1"/>
    <row r="1391" spans="2:6" s="82" customFormat="1"/>
    <row r="1392" spans="2:6" s="82" customFormat="1"/>
    <row r="1393" spans="2:6" s="82" customFormat="1"/>
    <row r="1394" spans="2:6" s="82" customFormat="1"/>
    <row r="1395" spans="2:6" s="82" customFormat="1"/>
    <row r="1396" spans="2:6" s="82" customFormat="1"/>
    <row r="1397" spans="2:6" s="82" customFormat="1"/>
    <row r="1398" spans="2:6" s="82" customFormat="1"/>
    <row r="1399" spans="2:6" s="82" customFormat="1"/>
    <row r="1400" spans="2:6">
      <c r="B1400" s="82"/>
      <c r="C1400" s="82"/>
      <c r="D1400" s="82"/>
      <c r="E1400" s="82"/>
      <c r="F1400" s="82"/>
    </row>
    <row r="1401" spans="2:6">
      <c r="B1401" s="82"/>
      <c r="C1401" s="82"/>
      <c r="D1401" s="82"/>
      <c r="E1401" s="82"/>
      <c r="F1401" s="82"/>
    </row>
    <row r="1402" spans="2:6">
      <c r="B1402" s="82"/>
      <c r="C1402" s="82"/>
      <c r="D1402" s="82"/>
      <c r="E1402" s="82"/>
      <c r="F1402" s="82"/>
    </row>
    <row r="1403" spans="2:6">
      <c r="B1403" s="82"/>
      <c r="C1403" s="82"/>
      <c r="D1403" s="82"/>
      <c r="E1403" s="82"/>
      <c r="F1403" s="82"/>
    </row>
    <row r="1404" spans="2:6">
      <c r="B1404" s="84" t="s">
        <v>42</v>
      </c>
      <c r="C1404" s="82"/>
      <c r="D1404" s="82"/>
      <c r="E1404" s="82"/>
      <c r="F1404" s="82"/>
    </row>
    <row r="1405" spans="2:6">
      <c r="B1405" s="82"/>
      <c r="C1405" s="82"/>
      <c r="D1405" s="82"/>
      <c r="E1405" s="82"/>
      <c r="F1405" s="82"/>
    </row>
    <row r="1406" spans="2:6">
      <c r="B1406" s="274" t="str">
        <f ca="1">(INDIRECT("Élèves!C" &amp;A1350+3) &amp; " " &amp; INDIRECT("Élèves!D" &amp; A1350+3) &amp; " :")</f>
        <v xml:space="preserve">  :</v>
      </c>
      <c r="C1406" s="275"/>
      <c r="D1406" s="275"/>
      <c r="E1406" s="275"/>
      <c r="F1406" s="276"/>
    </row>
    <row r="1407" spans="2:6">
      <c r="B1407" s="243"/>
      <c r="C1407" s="244"/>
      <c r="D1407" s="244"/>
      <c r="E1407" s="244"/>
      <c r="F1407" s="245"/>
    </row>
    <row r="1408" spans="2:6">
      <c r="B1408" s="243"/>
      <c r="C1408" s="244"/>
      <c r="D1408" s="244"/>
      <c r="E1408" s="244"/>
      <c r="F1408" s="245"/>
    </row>
    <row r="1409" spans="2:6">
      <c r="B1409" s="243"/>
      <c r="C1409" s="244"/>
      <c r="D1409" s="244"/>
      <c r="E1409" s="244"/>
      <c r="F1409" s="245"/>
    </row>
    <row r="1410" spans="2:6">
      <c r="B1410" s="243"/>
      <c r="C1410" s="244"/>
      <c r="D1410" s="244"/>
      <c r="E1410" s="244"/>
      <c r="F1410" s="245"/>
    </row>
    <row r="1411" spans="2:6">
      <c r="B1411" s="243"/>
      <c r="C1411" s="244"/>
      <c r="D1411" s="244"/>
      <c r="E1411" s="244"/>
      <c r="F1411" s="245"/>
    </row>
    <row r="1412" spans="2:6">
      <c r="B1412" s="246"/>
      <c r="C1412" s="247"/>
      <c r="D1412" s="247"/>
      <c r="E1412" s="247"/>
      <c r="F1412" s="248"/>
    </row>
    <row r="1413" spans="2:6">
      <c r="B1413" s="195"/>
      <c r="C1413" s="195"/>
      <c r="D1413" s="195"/>
      <c r="E1413" s="195"/>
      <c r="F1413" s="195"/>
    </row>
    <row r="1414" spans="2:6">
      <c r="B1414" s="195"/>
      <c r="C1414" s="195"/>
      <c r="D1414" s="195"/>
      <c r="E1414" s="195"/>
      <c r="F1414" s="195"/>
    </row>
    <row r="1415" spans="2:6">
      <c r="B1415" s="195"/>
      <c r="C1415" s="195"/>
      <c r="D1415" s="195"/>
      <c r="E1415" s="195"/>
      <c r="F1415" s="195"/>
    </row>
    <row r="1416" spans="2:6">
      <c r="B1416" s="84" t="s">
        <v>69</v>
      </c>
      <c r="C1416" s="82"/>
      <c r="D1416" s="82"/>
      <c r="E1416" s="82"/>
      <c r="F1416" s="82"/>
    </row>
    <row r="1417" spans="2:6">
      <c r="C1417" s="82"/>
      <c r="D1417" s="82"/>
      <c r="E1417" s="82"/>
      <c r="F1417" s="82"/>
    </row>
    <row r="1418" spans="2:6">
      <c r="B1418" s="89"/>
      <c r="C1418" s="89"/>
      <c r="D1418" s="89"/>
      <c r="E1418" s="89" t="s">
        <v>70</v>
      </c>
      <c r="F1418" s="90">
        <f ca="1">SUM(INDIRECT("EDUC!E" &amp;A1350+4))</f>
        <v>0</v>
      </c>
    </row>
    <row r="1419" spans="2:6">
      <c r="C1419" s="82"/>
      <c r="D1419" s="82"/>
      <c r="E1419" s="82"/>
      <c r="F1419" s="82"/>
    </row>
    <row r="1420" spans="2:6">
      <c r="B1420" s="249"/>
      <c r="C1420" s="250"/>
      <c r="D1420" s="250"/>
      <c r="E1420" s="250"/>
      <c r="F1420" s="251"/>
    </row>
    <row r="1421" spans="2:6">
      <c r="B1421" s="252"/>
      <c r="C1421" s="253"/>
      <c r="D1421" s="253"/>
      <c r="E1421" s="253"/>
      <c r="F1421" s="254"/>
    </row>
    <row r="1422" spans="2:6">
      <c r="B1422" s="252"/>
      <c r="C1422" s="253"/>
      <c r="D1422" s="253"/>
      <c r="E1422" s="253"/>
      <c r="F1422" s="254"/>
    </row>
    <row r="1423" spans="2:6">
      <c r="B1423" s="252"/>
      <c r="C1423" s="253"/>
      <c r="D1423" s="253"/>
      <c r="E1423" s="253"/>
      <c r="F1423" s="254"/>
    </row>
    <row r="1424" spans="2:6">
      <c r="B1424" s="252"/>
      <c r="C1424" s="253"/>
      <c r="D1424" s="253"/>
      <c r="E1424" s="253"/>
      <c r="F1424" s="254"/>
    </row>
    <row r="1425" spans="2:6">
      <c r="B1425" s="252"/>
      <c r="C1425" s="253"/>
      <c r="D1425" s="253"/>
      <c r="E1425" s="253"/>
      <c r="F1425" s="254"/>
    </row>
    <row r="1426" spans="2:6">
      <c r="B1426" s="252"/>
      <c r="C1426" s="253"/>
      <c r="D1426" s="253"/>
      <c r="E1426" s="253"/>
      <c r="F1426" s="254"/>
    </row>
    <row r="1427" spans="2:6">
      <c r="B1427" s="252"/>
      <c r="C1427" s="253"/>
      <c r="D1427" s="253"/>
      <c r="E1427" s="253"/>
      <c r="F1427" s="254"/>
    </row>
    <row r="1428" spans="2:6">
      <c r="B1428" s="255"/>
      <c r="C1428" s="256"/>
      <c r="D1428" s="256"/>
      <c r="E1428" s="256"/>
      <c r="F1428" s="257"/>
    </row>
    <row r="1429" spans="2:6">
      <c r="B1429" s="82"/>
      <c r="C1429" s="82"/>
      <c r="D1429" s="82"/>
      <c r="E1429" s="82"/>
      <c r="F1429" s="82"/>
    </row>
    <row r="1430" spans="2:6">
      <c r="B1430" s="91" t="s">
        <v>71</v>
      </c>
      <c r="C1430" s="82"/>
      <c r="D1430" s="82"/>
      <c r="E1430" s="82"/>
      <c r="F1430" s="82"/>
    </row>
    <row r="1431" spans="2:6">
      <c r="B1431" s="82"/>
      <c r="C1431" s="82"/>
      <c r="D1431" s="82"/>
      <c r="E1431" s="82"/>
      <c r="F1431" s="82"/>
    </row>
    <row r="1432" spans="2:6">
      <c r="B1432" s="82"/>
      <c r="C1432" s="82"/>
      <c r="D1432" s="82"/>
      <c r="E1432" s="82"/>
      <c r="F1432" s="82"/>
    </row>
    <row r="1433" spans="2:6">
      <c r="B1433" s="82"/>
      <c r="C1433" s="82"/>
      <c r="D1433" s="82"/>
      <c r="E1433" s="82"/>
      <c r="F1433" s="82"/>
    </row>
    <row r="1434" spans="2:6">
      <c r="B1434" s="82"/>
      <c r="C1434" s="82"/>
      <c r="D1434" s="82"/>
      <c r="E1434" s="82"/>
      <c r="F1434" s="82"/>
    </row>
    <row r="1435" spans="2:6">
      <c r="B1435" s="82"/>
      <c r="C1435" s="82"/>
      <c r="D1435" s="82"/>
      <c r="E1435" s="82"/>
      <c r="F1435" s="82"/>
    </row>
    <row r="1436" spans="2:6">
      <c r="B1436" s="84" t="s">
        <v>72</v>
      </c>
      <c r="C1436" s="82"/>
      <c r="D1436" s="82"/>
      <c r="E1436" s="82"/>
      <c r="F1436" s="82"/>
    </row>
    <row r="1437" spans="2:6">
      <c r="B1437" s="82"/>
      <c r="C1437" s="82"/>
      <c r="D1437" s="82"/>
      <c r="E1437" s="82"/>
      <c r="F1437" s="82"/>
    </row>
    <row r="1438" spans="2:6">
      <c r="B1438" s="258"/>
      <c r="C1438" s="259"/>
      <c r="D1438" s="259"/>
      <c r="E1438" s="259"/>
      <c r="F1438" s="260"/>
    </row>
    <row r="1439" spans="2:6">
      <c r="B1439" s="261"/>
      <c r="C1439" s="262"/>
      <c r="D1439" s="262"/>
      <c r="E1439" s="262"/>
      <c r="F1439" s="263"/>
    </row>
    <row r="1440" spans="2:6">
      <c r="B1440" s="261"/>
      <c r="C1440" s="262"/>
      <c r="D1440" s="262"/>
      <c r="E1440" s="262"/>
      <c r="F1440" s="263"/>
    </row>
    <row r="1441" spans="1:6">
      <c r="B1441" s="261"/>
      <c r="C1441" s="262"/>
      <c r="D1441" s="262"/>
      <c r="E1441" s="262"/>
      <c r="F1441" s="263"/>
    </row>
    <row r="1442" spans="1:6">
      <c r="B1442" s="261"/>
      <c r="C1442" s="262"/>
      <c r="D1442" s="262"/>
      <c r="E1442" s="262"/>
      <c r="F1442" s="263"/>
    </row>
    <row r="1443" spans="1:6">
      <c r="B1443" s="261"/>
      <c r="C1443" s="262"/>
      <c r="D1443" s="262"/>
      <c r="E1443" s="262"/>
      <c r="F1443" s="263"/>
    </row>
    <row r="1444" spans="1:6">
      <c r="B1444" s="261"/>
      <c r="C1444" s="262"/>
      <c r="D1444" s="262"/>
      <c r="E1444" s="262"/>
      <c r="F1444" s="263"/>
    </row>
    <row r="1445" spans="1:6">
      <c r="B1445" s="264"/>
      <c r="C1445" s="265"/>
      <c r="D1445" s="265"/>
      <c r="E1445" s="265"/>
      <c r="F1445" s="266"/>
    </row>
    <row r="1446" spans="1:6">
      <c r="B1446" s="82"/>
      <c r="C1446" s="82"/>
      <c r="D1446" s="82"/>
      <c r="E1446" s="82"/>
      <c r="F1446" s="82"/>
    </row>
    <row r="1447" spans="1:6">
      <c r="B1447" s="82"/>
      <c r="C1447" s="82"/>
      <c r="D1447" s="82"/>
      <c r="E1447" s="82"/>
      <c r="F1447" s="82" t="s">
        <v>168</v>
      </c>
    </row>
    <row r="1448" spans="1:6">
      <c r="B1448" s="82"/>
      <c r="C1448" s="82"/>
      <c r="D1448" s="82"/>
      <c r="E1448" s="82"/>
      <c r="F1448" s="82"/>
    </row>
    <row r="1449" spans="1:6">
      <c r="B1449" s="82"/>
      <c r="C1449" s="82"/>
      <c r="D1449" s="82"/>
      <c r="E1449" s="82"/>
      <c r="F1449" s="82"/>
    </row>
    <row r="1450" spans="1:6">
      <c r="B1450" s="82"/>
      <c r="C1450" s="82"/>
      <c r="D1450" s="82"/>
      <c r="E1450" s="82"/>
      <c r="F1450" s="82"/>
    </row>
    <row r="1451" spans="1:6">
      <c r="B1451" s="82"/>
      <c r="C1451" s="82"/>
      <c r="D1451" s="82"/>
      <c r="E1451" s="82"/>
      <c r="F1451" s="82"/>
    </row>
    <row r="1452" spans="1:6">
      <c r="B1452" s="82"/>
      <c r="C1452" s="82"/>
      <c r="D1452" s="82"/>
      <c r="E1452" s="82"/>
      <c r="F1452" s="82"/>
    </row>
    <row r="1453" spans="1:6" ht="27.75" customHeight="1">
      <c r="A1453" s="82">
        <v>15</v>
      </c>
      <c r="B1453" s="82"/>
      <c r="C1453" s="82"/>
      <c r="D1453" s="82"/>
      <c r="E1453" s="82"/>
      <c r="F1453" s="82"/>
    </row>
    <row r="1454" spans="1:6" ht="15" customHeight="1">
      <c r="B1454" s="278"/>
      <c r="C1454" s="278"/>
      <c r="D1454" s="278"/>
      <c r="E1454" s="278"/>
      <c r="F1454" s="278"/>
    </row>
    <row r="1455" spans="1:6">
      <c r="B1455" s="188">
        <f ca="1">INDIRECT("Élèves!C" &amp; A1453+3)</f>
        <v>0</v>
      </c>
      <c r="C1455" s="277">
        <f ca="1">INDIRECT("Élèves!D" &amp; A1453+3)</f>
        <v>0</v>
      </c>
      <c r="D1455" s="277"/>
      <c r="E1455" s="277"/>
      <c r="F1455" s="277"/>
    </row>
    <row r="1456" spans="1:6" ht="15" customHeight="1">
      <c r="B1456" s="189"/>
      <c r="C1456" s="190"/>
      <c r="D1456" s="190"/>
      <c r="E1456" s="190"/>
      <c r="F1456" s="190"/>
    </row>
    <row r="1457" spans="2:6">
      <c r="B1457" s="278" t="s">
        <v>158</v>
      </c>
      <c r="C1457" s="278"/>
      <c r="D1457" s="278"/>
      <c r="E1457" s="278"/>
      <c r="F1457" s="278"/>
    </row>
    <row r="1458" spans="2:6">
      <c r="B1458" s="278" t="s">
        <v>166</v>
      </c>
      <c r="C1458" s="278"/>
      <c r="D1458" s="278"/>
      <c r="E1458" s="278"/>
      <c r="F1458" s="278"/>
    </row>
    <row r="1459" spans="2:6" s="82" customFormat="1">
      <c r="B1459" s="278"/>
      <c r="C1459" s="278"/>
      <c r="D1459" s="278"/>
      <c r="E1459" s="278"/>
      <c r="F1459" s="278"/>
    </row>
    <row r="1460" spans="2:6" s="82" customFormat="1"/>
    <row r="1461" spans="2:6" s="82" customFormat="1"/>
    <row r="1462" spans="2:6" s="82" customFormat="1"/>
    <row r="1463" spans="2:6" s="82" customFormat="1">
      <c r="B1463" s="279" t="str">
        <f ca="1">INDIRECT("Élèves!N" &amp; $A$11+5)</f>
        <v>1Cp</v>
      </c>
      <c r="C1463" s="280"/>
      <c r="D1463" s="280"/>
      <c r="E1463" s="280"/>
      <c r="F1463" s="281"/>
    </row>
    <row r="1464" spans="2:6" s="82" customFormat="1">
      <c r="B1464" s="282" t="s">
        <v>164</v>
      </c>
      <c r="C1464" s="282"/>
      <c r="D1464" s="282"/>
      <c r="E1464" s="282"/>
      <c r="F1464" s="282"/>
    </row>
    <row r="1465" spans="2:6" s="82" customFormat="1">
      <c r="B1465" s="183"/>
      <c r="C1465" s="183"/>
      <c r="D1465" s="183"/>
      <c r="E1465" s="183"/>
      <c r="F1465" s="183"/>
    </row>
    <row r="1466" spans="2:6" s="82" customFormat="1" ht="18.75">
      <c r="B1466" s="283" t="str">
        <f>"Formation commune (" &amp; SUM(MATIÈRES!N1448:N1462) &amp; " périodes)"</f>
        <v>Formation commune (0 périodes)</v>
      </c>
      <c r="C1466" s="283"/>
      <c r="D1466" s="283"/>
      <c r="E1466" s="283"/>
      <c r="F1466" s="194" t="s">
        <v>66</v>
      </c>
    </row>
    <row r="1467" spans="2:6" s="82" customFormat="1">
      <c r="B1467" s="192"/>
      <c r="C1467" s="192"/>
      <c r="D1467" s="192"/>
      <c r="E1467" s="192"/>
      <c r="F1467" s="192"/>
    </row>
    <row r="1468" spans="2:6" s="82" customFormat="1">
      <c r="B1468" s="270" t="str">
        <f>MATIÈRES!$I$6</f>
        <v>RELIGION (Mme Willems - 2p.)</v>
      </c>
      <c r="C1468" s="270"/>
      <c r="D1468" s="270"/>
      <c r="E1468" s="270"/>
      <c r="F1468" s="193" t="str">
        <f ca="1">INDIRECT("F1!AY" &amp; A1453+6)</f>
        <v/>
      </c>
    </row>
    <row r="1469" spans="2:6" s="82" customFormat="1">
      <c r="B1469" s="267" t="str">
        <f>MATIÈRES!$I$7</f>
        <v>FRANÇAIS (Mr MIRGAUX - 6p.)</v>
      </c>
      <c r="C1469" s="268"/>
      <c r="D1469" s="268"/>
      <c r="E1469" s="269"/>
      <c r="F1469" s="193" t="str">
        <f ca="1">INDIRECT("F2!AY" &amp; A1453+6)</f>
        <v/>
      </c>
    </row>
    <row r="1470" spans="2:6" s="82" customFormat="1">
      <c r="B1470" s="267" t="str">
        <f>MATIÈRES!$I$8</f>
        <v>MATH (Mme LIENART - 5p.)</v>
      </c>
      <c r="C1470" s="268"/>
      <c r="D1470" s="268"/>
      <c r="E1470" s="269"/>
      <c r="F1470" s="193" t="str">
        <f ca="1">INDIRECT("F3!AY" &amp; A1453+6)</f>
        <v/>
      </c>
    </row>
    <row r="1471" spans="2:6" s="82" customFormat="1">
      <c r="B1471" s="267" t="str">
        <f>MATIÈRES!$I$9</f>
        <v>ÉTUDE DU MILIEU (Mr MIRGAUX - 4p.)</v>
      </c>
      <c r="C1471" s="268"/>
      <c r="D1471" s="268"/>
      <c r="E1471" s="269"/>
      <c r="F1471" s="193" t="str">
        <f ca="1">INDIRECT("F4!AY" &amp; A1453+6)</f>
        <v/>
      </c>
    </row>
    <row r="1472" spans="2:6" s="82" customFormat="1">
      <c r="B1472" s="270" t="str">
        <f>MATIÈRES!$I$10</f>
        <v>ANGLAIS (Mme MICHAUX - 4p.)</v>
      </c>
      <c r="C1472" s="270"/>
      <c r="D1472" s="270"/>
      <c r="E1472" s="270"/>
      <c r="F1472" s="193" t="str">
        <f ca="1">INDIRECT("F5!AY" &amp; A1453+6)</f>
        <v/>
      </c>
    </row>
    <row r="1473" spans="2:6" s="82" customFormat="1">
      <c r="B1473" s="270" t="str">
        <f>MATIÈRES!$I$11</f>
        <v>SCIENCES (Mr SMETS - 3p.)</v>
      </c>
      <c r="C1473" s="270"/>
      <c r="D1473" s="270"/>
      <c r="E1473" s="270"/>
      <c r="F1473" s="193" t="str">
        <f ca="1">INDIRECT("F6!AY" &amp; A1453+6)</f>
        <v/>
      </c>
    </row>
    <row r="1474" spans="2:6" s="82" customFormat="1">
      <c r="B1474" s="267" t="str">
        <f>MATIÈRES!$I$12</f>
        <v>ÉDUCATION PHYSIQUE (Collectif - 3p.)</v>
      </c>
      <c r="C1474" s="268"/>
      <c r="D1474" s="268"/>
      <c r="E1474" s="269"/>
      <c r="F1474" s="193" t="str">
        <f ca="1">INDIRECT("F7!AY" &amp; A1453+6)</f>
        <v/>
      </c>
    </row>
    <row r="1475" spans="2:6" s="82" customFormat="1">
      <c r="B1475" s="267" t="str">
        <f>MATIÈRES!$I$13</f>
        <v>ÉDUCATION ARTISTIQUE (Mme TASKIN - 2p.)</v>
      </c>
      <c r="C1475" s="268"/>
      <c r="D1475" s="268"/>
      <c r="E1475" s="269"/>
      <c r="F1475" s="193" t="str">
        <f ca="1">INDIRECT("F8!AY" &amp; A1453+6)</f>
        <v/>
      </c>
    </row>
    <row r="1476" spans="2:6" s="82" customFormat="1">
      <c r="B1476" s="267" t="str">
        <f>MATIÈRES!$I$14</f>
        <v>ÉDUCATION TECHNOLOGIQUE (Mr SMETS - 1p.)</v>
      </c>
      <c r="C1476" s="268"/>
      <c r="D1476" s="268"/>
      <c r="E1476" s="269"/>
      <c r="F1476" s="193" t="str">
        <f ca="1">INDIRECT("F9!AY" &amp; A1453+6)</f>
        <v/>
      </c>
    </row>
    <row r="1477" spans="2:6" s="82" customFormat="1">
      <c r="B1477" s="267" t="str">
        <f>MATIÈRES!$I$15</f>
        <v>ACTIVITÉDE SOUTIEN (Mme LIENART - 4p.)</v>
      </c>
      <c r="C1477" s="268"/>
      <c r="D1477" s="268"/>
      <c r="E1477" s="269"/>
      <c r="F1477" s="193" t="str">
        <f ca="1">INDIRECT("F10!AY" &amp; A1453+6)</f>
        <v/>
      </c>
    </row>
    <row r="1478" spans="2:6" s="82" customFormat="1">
      <c r="B1478" s="267">
        <f>MATIÈRES!$I$16</f>
        <v>0</v>
      </c>
      <c r="C1478" s="268"/>
      <c r="D1478" s="268"/>
      <c r="E1478" s="269"/>
      <c r="F1478" s="193" t="str">
        <f ca="1">INDIRECT("F11!AY" &amp; A1453+6)</f>
        <v/>
      </c>
    </row>
    <row r="1479" spans="2:6" s="82" customFormat="1">
      <c r="B1479" s="267">
        <f>MATIÈRES!$I$17</f>
        <v>0</v>
      </c>
      <c r="C1479" s="268"/>
      <c r="D1479" s="268"/>
      <c r="E1479" s="269"/>
      <c r="F1479" s="193" t="str">
        <f ca="1">INDIRECT("F12!AY" &amp; A1453+6)</f>
        <v/>
      </c>
    </row>
    <row r="1480" spans="2:6" s="82" customFormat="1">
      <c r="B1480" s="267">
        <f>MATIÈRES!$I$18</f>
        <v>0</v>
      </c>
      <c r="C1480" s="268"/>
      <c r="D1480" s="268"/>
      <c r="E1480" s="269"/>
      <c r="F1480" s="193" t="str">
        <f ca="1">INDIRECT("F13!AY" &amp; A1453+6)</f>
        <v/>
      </c>
    </row>
    <row r="1481" spans="2:6" s="82" customFormat="1">
      <c r="B1481" s="267">
        <f>MATIÈRES!$I$19</f>
        <v>0</v>
      </c>
      <c r="C1481" s="268"/>
      <c r="D1481" s="268"/>
      <c r="E1481" s="269"/>
      <c r="F1481" s="193" t="str">
        <f ca="1">INDIRECT("F14!AY" &amp; A1453+6)</f>
        <v/>
      </c>
    </row>
    <row r="1482" spans="2:6" s="82" customFormat="1">
      <c r="B1482" s="270">
        <f>MATIÈRES!$I$20</f>
        <v>0</v>
      </c>
      <c r="C1482" s="270"/>
      <c r="D1482" s="270"/>
      <c r="E1482" s="270"/>
      <c r="F1482" s="193" t="str">
        <f ca="1">INDIRECT("F15!AY" &amp; A1453+6)</f>
        <v/>
      </c>
    </row>
    <row r="1483" spans="2:6" s="82" customFormat="1">
      <c r="B1483" s="271"/>
      <c r="C1483" s="271"/>
      <c r="D1483" s="271"/>
      <c r="E1483" s="271"/>
      <c r="F1483" s="192"/>
    </row>
    <row r="1484" spans="2:6" s="82" customFormat="1">
      <c r="B1484" s="272" t="s">
        <v>167</v>
      </c>
      <c r="C1484" s="272"/>
      <c r="D1484" s="272"/>
      <c r="E1484" s="272"/>
      <c r="F1484" s="193" t="e">
        <f ca="1">AVERAGEIF(F1468:F1482,"&lt;&gt;#DIV/0!")</f>
        <v>#DIV/0!</v>
      </c>
    </row>
    <row r="1485" spans="2:6" s="82" customFormat="1">
      <c r="B1485" s="273" t="str">
        <f>"Nombre de cours en difficulté (…/" &amp; COUNTA(MATIÈRES!$N$6:$N$20) &amp; ")"</f>
        <v>Nombre de cours en difficulté (…/10)</v>
      </c>
      <c r="C1485" s="273"/>
      <c r="D1485" s="273"/>
      <c r="E1485" s="273"/>
      <c r="F1485" s="191">
        <f ca="1">IF(F1468&lt;50,1,0)+IF(F1469&lt;50,1,0)+IF(F1470&lt;50,1,0)+IF(F1471&lt;50,1,0)+IF(F1472&lt;50,1,0)+IF(F1473&lt;50,1,0)+IF(F1474&lt;50,1,0)+IF(F1475&lt;50,1,0)+IF(F1476&lt;50,1,0)+IF(F1477&lt;50,1,0)+IF(F1478&lt;50,1,0)+IF(F1479&lt;50,1,0)+IF(F1480&lt;50,1,0)+IF(F1481&lt;50,1,0)+IF(F1482&lt;50,1,0)</f>
        <v>0</v>
      </c>
    </row>
    <row r="1486" spans="2:6" s="82" customFormat="1">
      <c r="B1486" s="273" t="str">
        <f>"Nombre de périodes en difficulté (…/" &amp; SUM(MATIÈRES!N6:N20) &amp; " périodes)"</f>
        <v>Nombre de périodes en difficulté (…/34 périodes)</v>
      </c>
      <c r="C1486" s="273"/>
      <c r="D1486" s="273"/>
      <c r="E1486" s="273"/>
      <c r="F1486" s="191">
        <f ca="1">IF(F1468&lt;50,MATIÈRES!N$6,0)+IF(F1469&lt;50,MATIÈRES!N$7,0)+IF(F1470&lt;50,MATIÈRES!N$8,0)+IF(F1471&lt;50,MATIÈRES!N$7,0)+IF(F1472&lt;50,MATIÈRES!N$8,0)+IF(F1473&lt;50,MATIÈRES!N$7,0)+IF(F1474&lt;50,MATIÈRES!N$8,0)+IF(F1475&lt;50,MATIÈRES!N$7,0)+IF(F1476&lt;50,MATIÈRES!N$8,0)+IF(F1477&lt;50,MATIÈRES!N$7,0)+IF(F1478&lt;50,MATIÈRES!N$8,0)+IF(F1479&lt;50,MATIÈRES!N$7,0)+IF(F1480&lt;50,MATIÈRES!N$8,0)+IF(F1481&lt;50,MATIÈRES!N$7,0)+IF(F1482&lt;50,MATIÈRES!N$8,0)</f>
        <v>0</v>
      </c>
    </row>
    <row r="1487" spans="2:6" s="82" customFormat="1"/>
    <row r="1488" spans="2:6" s="82" customFormat="1"/>
    <row r="1489" spans="2:6" s="82" customFormat="1"/>
    <row r="1490" spans="2:6" s="82" customFormat="1">
      <c r="F1490" s="82" t="s">
        <v>169</v>
      </c>
    </row>
    <row r="1491" spans="2:6" s="82" customFormat="1"/>
    <row r="1492" spans="2:6" s="82" customFormat="1"/>
    <row r="1493" spans="2:6" s="82" customFormat="1"/>
    <row r="1494" spans="2:6" s="82" customFormat="1"/>
    <row r="1495" spans="2:6" s="82" customFormat="1"/>
    <row r="1496" spans="2:6" s="82" customFormat="1"/>
    <row r="1497" spans="2:6" s="82" customFormat="1"/>
    <row r="1498" spans="2:6" s="82" customFormat="1"/>
    <row r="1499" spans="2:6" s="82" customFormat="1"/>
    <row r="1500" spans="2:6" s="82" customFormat="1"/>
    <row r="1501" spans="2:6" s="82" customFormat="1"/>
    <row r="1502" spans="2:6" s="82" customFormat="1"/>
    <row r="1503" spans="2:6">
      <c r="B1503" s="82"/>
      <c r="C1503" s="82"/>
      <c r="D1503" s="82"/>
      <c r="E1503" s="82"/>
      <c r="F1503" s="82"/>
    </row>
    <row r="1504" spans="2:6">
      <c r="B1504" s="82"/>
      <c r="C1504" s="82"/>
      <c r="D1504" s="82"/>
      <c r="E1504" s="82"/>
      <c r="F1504" s="82"/>
    </row>
    <row r="1505" spans="2:6">
      <c r="B1505" s="82"/>
      <c r="C1505" s="82"/>
      <c r="D1505" s="82"/>
      <c r="E1505" s="82"/>
      <c r="F1505" s="82"/>
    </row>
    <row r="1506" spans="2:6">
      <c r="B1506" s="82"/>
      <c r="C1506" s="82"/>
      <c r="D1506" s="82"/>
      <c r="E1506" s="82"/>
      <c r="F1506" s="82"/>
    </row>
    <row r="1507" spans="2:6">
      <c r="B1507" s="84" t="s">
        <v>42</v>
      </c>
      <c r="C1507" s="82"/>
      <c r="D1507" s="82"/>
      <c r="E1507" s="82"/>
      <c r="F1507" s="82"/>
    </row>
    <row r="1508" spans="2:6">
      <c r="B1508" s="82"/>
      <c r="C1508" s="82"/>
      <c r="D1508" s="82"/>
      <c r="E1508" s="82"/>
      <c r="F1508" s="82"/>
    </row>
    <row r="1509" spans="2:6">
      <c r="B1509" s="274" t="str">
        <f ca="1">(INDIRECT("Élèves!C" &amp;A1453+3) &amp; " " &amp; INDIRECT("Élèves!D" &amp; A1453+3) &amp; " :")</f>
        <v xml:space="preserve">  :</v>
      </c>
      <c r="C1509" s="275"/>
      <c r="D1509" s="275"/>
      <c r="E1509" s="275"/>
      <c r="F1509" s="276"/>
    </row>
    <row r="1510" spans="2:6">
      <c r="B1510" s="243"/>
      <c r="C1510" s="244"/>
      <c r="D1510" s="244"/>
      <c r="E1510" s="244"/>
      <c r="F1510" s="245"/>
    </row>
    <row r="1511" spans="2:6">
      <c r="B1511" s="243"/>
      <c r="C1511" s="244"/>
      <c r="D1511" s="244"/>
      <c r="E1511" s="244"/>
      <c r="F1511" s="245"/>
    </row>
    <row r="1512" spans="2:6">
      <c r="B1512" s="243"/>
      <c r="C1512" s="244"/>
      <c r="D1512" s="244"/>
      <c r="E1512" s="244"/>
      <c r="F1512" s="245"/>
    </row>
    <row r="1513" spans="2:6">
      <c r="B1513" s="243"/>
      <c r="C1513" s="244"/>
      <c r="D1513" s="244"/>
      <c r="E1513" s="244"/>
      <c r="F1513" s="245"/>
    </row>
    <row r="1514" spans="2:6">
      <c r="B1514" s="243"/>
      <c r="C1514" s="244"/>
      <c r="D1514" s="244"/>
      <c r="E1514" s="244"/>
      <c r="F1514" s="245"/>
    </row>
    <row r="1515" spans="2:6">
      <c r="B1515" s="246"/>
      <c r="C1515" s="247"/>
      <c r="D1515" s="247"/>
      <c r="E1515" s="247"/>
      <c r="F1515" s="248"/>
    </row>
    <row r="1516" spans="2:6">
      <c r="B1516" s="195"/>
      <c r="C1516" s="195"/>
      <c r="D1516" s="195"/>
      <c r="E1516" s="195"/>
      <c r="F1516" s="195"/>
    </row>
    <row r="1517" spans="2:6">
      <c r="B1517" s="195"/>
      <c r="C1517" s="195"/>
      <c r="D1517" s="195"/>
      <c r="E1517" s="195"/>
      <c r="F1517" s="195"/>
    </row>
    <row r="1518" spans="2:6">
      <c r="B1518" s="195"/>
      <c r="C1518" s="195"/>
      <c r="D1518" s="195"/>
      <c r="E1518" s="195"/>
      <c r="F1518" s="195"/>
    </row>
    <row r="1519" spans="2:6">
      <c r="B1519" s="84" t="s">
        <v>69</v>
      </c>
      <c r="C1519" s="82"/>
      <c r="D1519" s="82"/>
      <c r="E1519" s="82"/>
      <c r="F1519" s="82"/>
    </row>
    <row r="1520" spans="2:6">
      <c r="C1520" s="82"/>
      <c r="D1520" s="82"/>
      <c r="E1520" s="82"/>
      <c r="F1520" s="82"/>
    </row>
    <row r="1521" spans="2:6">
      <c r="B1521" s="89"/>
      <c r="C1521" s="89"/>
      <c r="D1521" s="89"/>
      <c r="E1521" s="89" t="s">
        <v>70</v>
      </c>
      <c r="F1521" s="90">
        <f ca="1">SUM(INDIRECT("EDUC!E" &amp;A1453+4))</f>
        <v>0</v>
      </c>
    </row>
    <row r="1522" spans="2:6">
      <c r="C1522" s="82"/>
      <c r="D1522" s="82"/>
      <c r="E1522" s="82"/>
      <c r="F1522" s="82"/>
    </row>
    <row r="1523" spans="2:6">
      <c r="B1523" s="249"/>
      <c r="C1523" s="250"/>
      <c r="D1523" s="250"/>
      <c r="E1523" s="250"/>
      <c r="F1523" s="251"/>
    </row>
    <row r="1524" spans="2:6">
      <c r="B1524" s="252"/>
      <c r="C1524" s="253"/>
      <c r="D1524" s="253"/>
      <c r="E1524" s="253"/>
      <c r="F1524" s="254"/>
    </row>
    <row r="1525" spans="2:6">
      <c r="B1525" s="252"/>
      <c r="C1525" s="253"/>
      <c r="D1525" s="253"/>
      <c r="E1525" s="253"/>
      <c r="F1525" s="254"/>
    </row>
    <row r="1526" spans="2:6">
      <c r="B1526" s="252"/>
      <c r="C1526" s="253"/>
      <c r="D1526" s="253"/>
      <c r="E1526" s="253"/>
      <c r="F1526" s="254"/>
    </row>
    <row r="1527" spans="2:6">
      <c r="B1527" s="252"/>
      <c r="C1527" s="253"/>
      <c r="D1527" s="253"/>
      <c r="E1527" s="253"/>
      <c r="F1527" s="254"/>
    </row>
    <row r="1528" spans="2:6">
      <c r="B1528" s="252"/>
      <c r="C1528" s="253"/>
      <c r="D1528" s="253"/>
      <c r="E1528" s="253"/>
      <c r="F1528" s="254"/>
    </row>
    <row r="1529" spans="2:6">
      <c r="B1529" s="252"/>
      <c r="C1529" s="253"/>
      <c r="D1529" s="253"/>
      <c r="E1529" s="253"/>
      <c r="F1529" s="254"/>
    </row>
    <row r="1530" spans="2:6">
      <c r="B1530" s="252"/>
      <c r="C1530" s="253"/>
      <c r="D1530" s="253"/>
      <c r="E1530" s="253"/>
      <c r="F1530" s="254"/>
    </row>
    <row r="1531" spans="2:6">
      <c r="B1531" s="255"/>
      <c r="C1531" s="256"/>
      <c r="D1531" s="256"/>
      <c r="E1531" s="256"/>
      <c r="F1531" s="257"/>
    </row>
    <row r="1532" spans="2:6">
      <c r="B1532" s="82"/>
      <c r="C1532" s="82"/>
      <c r="D1532" s="82"/>
      <c r="E1532" s="82"/>
      <c r="F1532" s="82"/>
    </row>
    <row r="1533" spans="2:6">
      <c r="B1533" s="91" t="s">
        <v>71</v>
      </c>
      <c r="C1533" s="82"/>
      <c r="D1533" s="82"/>
      <c r="E1533" s="82"/>
      <c r="F1533" s="82"/>
    </row>
    <row r="1534" spans="2:6">
      <c r="B1534" s="82"/>
      <c r="C1534" s="82"/>
      <c r="D1534" s="82"/>
      <c r="E1534" s="82"/>
      <c r="F1534" s="82"/>
    </row>
    <row r="1535" spans="2:6">
      <c r="B1535" s="82"/>
      <c r="C1535" s="82"/>
      <c r="D1535" s="82"/>
      <c r="E1535" s="82"/>
      <c r="F1535" s="82"/>
    </row>
    <row r="1536" spans="2:6">
      <c r="B1536" s="82"/>
      <c r="C1536" s="82"/>
      <c r="D1536" s="82"/>
      <c r="E1536" s="82"/>
      <c r="F1536" s="82"/>
    </row>
    <row r="1537" spans="2:6">
      <c r="B1537" s="82"/>
      <c r="C1537" s="82"/>
      <c r="D1537" s="82"/>
      <c r="E1537" s="82"/>
      <c r="F1537" s="82"/>
    </row>
    <row r="1538" spans="2:6">
      <c r="B1538" s="82"/>
      <c r="C1538" s="82"/>
      <c r="D1538" s="82"/>
      <c r="E1538" s="82"/>
      <c r="F1538" s="82"/>
    </row>
    <row r="1539" spans="2:6">
      <c r="B1539" s="84" t="s">
        <v>72</v>
      </c>
      <c r="C1539" s="82"/>
      <c r="D1539" s="82"/>
      <c r="E1539" s="82"/>
      <c r="F1539" s="82"/>
    </row>
    <row r="1540" spans="2:6">
      <c r="B1540" s="82"/>
      <c r="C1540" s="82"/>
      <c r="D1540" s="82"/>
      <c r="E1540" s="82"/>
      <c r="F1540" s="82"/>
    </row>
    <row r="1541" spans="2:6">
      <c r="B1541" s="258"/>
      <c r="C1541" s="259"/>
      <c r="D1541" s="259"/>
      <c r="E1541" s="259"/>
      <c r="F1541" s="260"/>
    </row>
    <row r="1542" spans="2:6">
      <c r="B1542" s="261"/>
      <c r="C1542" s="262"/>
      <c r="D1542" s="262"/>
      <c r="E1542" s="262"/>
      <c r="F1542" s="263"/>
    </row>
    <row r="1543" spans="2:6">
      <c r="B1543" s="261"/>
      <c r="C1543" s="262"/>
      <c r="D1543" s="262"/>
      <c r="E1543" s="262"/>
      <c r="F1543" s="263"/>
    </row>
    <row r="1544" spans="2:6">
      <c r="B1544" s="261"/>
      <c r="C1544" s="262"/>
      <c r="D1544" s="262"/>
      <c r="E1544" s="262"/>
      <c r="F1544" s="263"/>
    </row>
    <row r="1545" spans="2:6">
      <c r="B1545" s="261"/>
      <c r="C1545" s="262"/>
      <c r="D1545" s="262"/>
      <c r="E1545" s="262"/>
      <c r="F1545" s="263"/>
    </row>
    <row r="1546" spans="2:6">
      <c r="B1546" s="261"/>
      <c r="C1546" s="262"/>
      <c r="D1546" s="262"/>
      <c r="E1546" s="262"/>
      <c r="F1546" s="263"/>
    </row>
    <row r="1547" spans="2:6">
      <c r="B1547" s="261"/>
      <c r="C1547" s="262"/>
      <c r="D1547" s="262"/>
      <c r="E1547" s="262"/>
      <c r="F1547" s="263"/>
    </row>
    <row r="1548" spans="2:6">
      <c r="B1548" s="264"/>
      <c r="C1548" s="265"/>
      <c r="D1548" s="265"/>
      <c r="E1548" s="265"/>
      <c r="F1548" s="266"/>
    </row>
    <row r="1549" spans="2:6">
      <c r="B1549" s="82"/>
      <c r="C1549" s="82"/>
      <c r="D1549" s="82"/>
      <c r="E1549" s="82"/>
      <c r="F1549" s="82"/>
    </row>
    <row r="1550" spans="2:6">
      <c r="B1550" s="82"/>
      <c r="C1550" s="82"/>
      <c r="D1550" s="82"/>
      <c r="E1550" s="82"/>
      <c r="F1550" s="82" t="s">
        <v>168</v>
      </c>
    </row>
    <row r="1551" spans="2:6">
      <c r="B1551" s="82"/>
      <c r="C1551" s="82"/>
      <c r="D1551" s="82"/>
      <c r="E1551" s="82"/>
      <c r="F1551" s="82"/>
    </row>
    <row r="1552" spans="2:6">
      <c r="B1552" s="82"/>
      <c r="C1552" s="82"/>
      <c r="D1552" s="82"/>
      <c r="E1552" s="82"/>
      <c r="F1552" s="82"/>
    </row>
    <row r="1553" spans="1:6">
      <c r="B1553" s="82"/>
      <c r="C1553" s="82"/>
      <c r="D1553" s="82"/>
      <c r="E1553" s="82"/>
      <c r="F1553" s="82"/>
    </row>
    <row r="1554" spans="1:6">
      <c r="B1554" s="82"/>
      <c r="C1554" s="82"/>
      <c r="D1554" s="82"/>
      <c r="E1554" s="82"/>
      <c r="F1554" s="82"/>
    </row>
    <row r="1555" spans="1:6">
      <c r="B1555" s="82"/>
      <c r="C1555" s="82"/>
      <c r="D1555" s="82"/>
      <c r="E1555" s="82"/>
      <c r="F1555" s="82"/>
    </row>
    <row r="1556" spans="1:6" ht="27.75" customHeight="1">
      <c r="A1556" s="82">
        <v>16</v>
      </c>
      <c r="B1556" s="82"/>
      <c r="C1556" s="82"/>
      <c r="D1556" s="82"/>
      <c r="E1556" s="82"/>
      <c r="F1556" s="82"/>
    </row>
    <row r="1557" spans="1:6" ht="15" customHeight="1">
      <c r="B1557" s="278"/>
      <c r="C1557" s="278"/>
      <c r="D1557" s="278"/>
      <c r="E1557" s="278"/>
      <c r="F1557" s="278"/>
    </row>
    <row r="1558" spans="1:6">
      <c r="B1558" s="188">
        <f ca="1">INDIRECT("Élèves!C" &amp; A1556+3)</f>
        <v>0</v>
      </c>
      <c r="C1558" s="277">
        <f ca="1">INDIRECT("Élèves!D" &amp; A1556+3)</f>
        <v>0</v>
      </c>
      <c r="D1558" s="277"/>
      <c r="E1558" s="277"/>
      <c r="F1558" s="277"/>
    </row>
    <row r="1559" spans="1:6" ht="15" customHeight="1">
      <c r="B1559" s="189"/>
      <c r="C1559" s="190"/>
      <c r="D1559" s="190"/>
      <c r="E1559" s="190"/>
      <c r="F1559" s="190"/>
    </row>
    <row r="1560" spans="1:6">
      <c r="B1560" s="278" t="s">
        <v>158</v>
      </c>
      <c r="C1560" s="278"/>
      <c r="D1560" s="278"/>
      <c r="E1560" s="278"/>
      <c r="F1560" s="278"/>
    </row>
    <row r="1561" spans="1:6">
      <c r="B1561" s="278" t="s">
        <v>166</v>
      </c>
      <c r="C1561" s="278"/>
      <c r="D1561" s="278"/>
      <c r="E1561" s="278"/>
      <c r="F1561" s="278"/>
    </row>
    <row r="1562" spans="1:6" s="82" customFormat="1">
      <c r="B1562" s="278"/>
      <c r="C1562" s="278"/>
      <c r="D1562" s="278"/>
      <c r="E1562" s="278"/>
      <c r="F1562" s="278"/>
    </row>
    <row r="1563" spans="1:6" s="82" customFormat="1"/>
    <row r="1564" spans="1:6" s="82" customFormat="1"/>
    <row r="1565" spans="1:6" s="82" customFormat="1"/>
    <row r="1566" spans="1:6" s="82" customFormat="1">
      <c r="B1566" s="279" t="str">
        <f ca="1">INDIRECT("Élèves!N" &amp; $A$11+5)</f>
        <v>1Cp</v>
      </c>
      <c r="C1566" s="280"/>
      <c r="D1566" s="280"/>
      <c r="E1566" s="280"/>
      <c r="F1566" s="281"/>
    </row>
    <row r="1567" spans="1:6" s="82" customFormat="1">
      <c r="B1567" s="282" t="s">
        <v>164</v>
      </c>
      <c r="C1567" s="282"/>
      <c r="D1567" s="282"/>
      <c r="E1567" s="282"/>
      <c r="F1567" s="282"/>
    </row>
    <row r="1568" spans="1:6" s="82" customFormat="1">
      <c r="B1568" s="183"/>
      <c r="C1568" s="183"/>
      <c r="D1568" s="183"/>
      <c r="E1568" s="183"/>
      <c r="F1568" s="183"/>
    </row>
    <row r="1569" spans="2:6" s="82" customFormat="1" ht="18.75">
      <c r="B1569" s="283" t="str">
        <f>"Formation commune (" &amp; SUM(MATIÈRES!N1551:N1565) &amp; " périodes)"</f>
        <v>Formation commune (0 périodes)</v>
      </c>
      <c r="C1569" s="283"/>
      <c r="D1569" s="283"/>
      <c r="E1569" s="283"/>
      <c r="F1569" s="194" t="s">
        <v>66</v>
      </c>
    </row>
    <row r="1570" spans="2:6" s="82" customFormat="1">
      <c r="B1570" s="192"/>
      <c r="C1570" s="192"/>
      <c r="D1570" s="192"/>
      <c r="E1570" s="192"/>
      <c r="F1570" s="192"/>
    </row>
    <row r="1571" spans="2:6" s="82" customFormat="1">
      <c r="B1571" s="270" t="str">
        <f>MATIÈRES!$I$6</f>
        <v>RELIGION (Mme Willems - 2p.)</v>
      </c>
      <c r="C1571" s="270"/>
      <c r="D1571" s="270"/>
      <c r="E1571" s="270"/>
      <c r="F1571" s="193" t="str">
        <f ca="1">INDIRECT("F1!AY" &amp; A1556+6)</f>
        <v/>
      </c>
    </row>
    <row r="1572" spans="2:6" s="82" customFormat="1">
      <c r="B1572" s="267" t="str">
        <f>MATIÈRES!$I$7</f>
        <v>FRANÇAIS (Mr MIRGAUX - 6p.)</v>
      </c>
      <c r="C1572" s="268"/>
      <c r="D1572" s="268"/>
      <c r="E1572" s="269"/>
      <c r="F1572" s="193" t="str">
        <f ca="1">INDIRECT("F2!AY" &amp; A1556+6)</f>
        <v/>
      </c>
    </row>
    <row r="1573" spans="2:6" s="82" customFormat="1">
      <c r="B1573" s="267" t="str">
        <f>MATIÈRES!$I$8</f>
        <v>MATH (Mme LIENART - 5p.)</v>
      </c>
      <c r="C1573" s="268"/>
      <c r="D1573" s="268"/>
      <c r="E1573" s="269"/>
      <c r="F1573" s="193" t="str">
        <f ca="1">INDIRECT("F3!AY" &amp; A1556+6)</f>
        <v/>
      </c>
    </row>
    <row r="1574" spans="2:6" s="82" customFormat="1">
      <c r="B1574" s="267" t="str">
        <f>MATIÈRES!$I$9</f>
        <v>ÉTUDE DU MILIEU (Mr MIRGAUX - 4p.)</v>
      </c>
      <c r="C1574" s="268"/>
      <c r="D1574" s="268"/>
      <c r="E1574" s="269"/>
      <c r="F1574" s="193" t="str">
        <f ca="1">INDIRECT("F4!AY" &amp; A1556+6)</f>
        <v/>
      </c>
    </row>
    <row r="1575" spans="2:6" s="82" customFormat="1">
      <c r="B1575" s="270" t="str">
        <f>MATIÈRES!$I$10</f>
        <v>ANGLAIS (Mme MICHAUX - 4p.)</v>
      </c>
      <c r="C1575" s="270"/>
      <c r="D1575" s="270"/>
      <c r="E1575" s="270"/>
      <c r="F1575" s="193" t="str">
        <f ca="1">INDIRECT("F5!AY" &amp; A1556+6)</f>
        <v/>
      </c>
    </row>
    <row r="1576" spans="2:6" s="82" customFormat="1">
      <c r="B1576" s="270" t="str">
        <f>MATIÈRES!$I$11</f>
        <v>SCIENCES (Mr SMETS - 3p.)</v>
      </c>
      <c r="C1576" s="270"/>
      <c r="D1576" s="270"/>
      <c r="E1576" s="270"/>
      <c r="F1576" s="193" t="str">
        <f ca="1">INDIRECT("F6!AY" &amp; A1556+6)</f>
        <v/>
      </c>
    </row>
    <row r="1577" spans="2:6" s="82" customFormat="1">
      <c r="B1577" s="267" t="str">
        <f>MATIÈRES!$I$12</f>
        <v>ÉDUCATION PHYSIQUE (Collectif - 3p.)</v>
      </c>
      <c r="C1577" s="268"/>
      <c r="D1577" s="268"/>
      <c r="E1577" s="269"/>
      <c r="F1577" s="193" t="str">
        <f ca="1">INDIRECT("F7!AY" &amp; A1556+6)</f>
        <v/>
      </c>
    </row>
    <row r="1578" spans="2:6" s="82" customFormat="1">
      <c r="B1578" s="267" t="str">
        <f>MATIÈRES!$I$13</f>
        <v>ÉDUCATION ARTISTIQUE (Mme TASKIN - 2p.)</v>
      </c>
      <c r="C1578" s="268"/>
      <c r="D1578" s="268"/>
      <c r="E1578" s="269"/>
      <c r="F1578" s="193" t="str">
        <f ca="1">INDIRECT("F8!AY" &amp; A1556+6)</f>
        <v/>
      </c>
    </row>
    <row r="1579" spans="2:6" s="82" customFormat="1">
      <c r="B1579" s="267" t="str">
        <f>MATIÈRES!$I$14</f>
        <v>ÉDUCATION TECHNOLOGIQUE (Mr SMETS - 1p.)</v>
      </c>
      <c r="C1579" s="268"/>
      <c r="D1579" s="268"/>
      <c r="E1579" s="269"/>
      <c r="F1579" s="193" t="str">
        <f ca="1">INDIRECT("F9!AY" &amp; A1556+6)</f>
        <v/>
      </c>
    </row>
    <row r="1580" spans="2:6" s="82" customFormat="1">
      <c r="B1580" s="267" t="str">
        <f>MATIÈRES!$I$15</f>
        <v>ACTIVITÉDE SOUTIEN (Mme LIENART - 4p.)</v>
      </c>
      <c r="C1580" s="268"/>
      <c r="D1580" s="268"/>
      <c r="E1580" s="269"/>
      <c r="F1580" s="193" t="str">
        <f ca="1">INDIRECT("F10!AY" &amp; A1556+6)</f>
        <v/>
      </c>
    </row>
    <row r="1581" spans="2:6" s="82" customFormat="1">
      <c r="B1581" s="267">
        <f>MATIÈRES!$I$16</f>
        <v>0</v>
      </c>
      <c r="C1581" s="268"/>
      <c r="D1581" s="268"/>
      <c r="E1581" s="269"/>
      <c r="F1581" s="193" t="str">
        <f ca="1">INDIRECT("F11!AY" &amp; A1556+6)</f>
        <v/>
      </c>
    </row>
    <row r="1582" spans="2:6" s="82" customFormat="1">
      <c r="B1582" s="267">
        <f>MATIÈRES!$I$17</f>
        <v>0</v>
      </c>
      <c r="C1582" s="268"/>
      <c r="D1582" s="268"/>
      <c r="E1582" s="269"/>
      <c r="F1582" s="193" t="str">
        <f ca="1">INDIRECT("F12!AY" &amp; A1556+6)</f>
        <v/>
      </c>
    </row>
    <row r="1583" spans="2:6" s="82" customFormat="1">
      <c r="B1583" s="267">
        <f>MATIÈRES!$I$18</f>
        <v>0</v>
      </c>
      <c r="C1583" s="268"/>
      <c r="D1583" s="268"/>
      <c r="E1583" s="269"/>
      <c r="F1583" s="193" t="str">
        <f ca="1">INDIRECT("F13!AY" &amp; A1556+6)</f>
        <v/>
      </c>
    </row>
    <row r="1584" spans="2:6" s="82" customFormat="1">
      <c r="B1584" s="267">
        <f>MATIÈRES!$I$19</f>
        <v>0</v>
      </c>
      <c r="C1584" s="268"/>
      <c r="D1584" s="268"/>
      <c r="E1584" s="269"/>
      <c r="F1584" s="193" t="str">
        <f ca="1">INDIRECT("F14!AY" &amp; A1556+6)</f>
        <v/>
      </c>
    </row>
    <row r="1585" spans="2:6" s="82" customFormat="1">
      <c r="B1585" s="270">
        <f>MATIÈRES!$I$20</f>
        <v>0</v>
      </c>
      <c r="C1585" s="270"/>
      <c r="D1585" s="270"/>
      <c r="E1585" s="270"/>
      <c r="F1585" s="193" t="str">
        <f ca="1">INDIRECT("F15!AY" &amp; A1556+6)</f>
        <v/>
      </c>
    </row>
    <row r="1586" spans="2:6" s="82" customFormat="1">
      <c r="B1586" s="271"/>
      <c r="C1586" s="271"/>
      <c r="D1586" s="271"/>
      <c r="E1586" s="271"/>
      <c r="F1586" s="192"/>
    </row>
    <row r="1587" spans="2:6" s="82" customFormat="1">
      <c r="B1587" s="272" t="s">
        <v>167</v>
      </c>
      <c r="C1587" s="272"/>
      <c r="D1587" s="272"/>
      <c r="E1587" s="272"/>
      <c r="F1587" s="193" t="e">
        <f ca="1">AVERAGEIF(F1571:F1585,"&lt;&gt;#DIV/0!")</f>
        <v>#DIV/0!</v>
      </c>
    </row>
    <row r="1588" spans="2:6" s="82" customFormat="1">
      <c r="B1588" s="273" t="str">
        <f>"Nombre de cours en difficulté (…/" &amp; COUNTA(MATIÈRES!$N$6:$N$20) &amp; ")"</f>
        <v>Nombre de cours en difficulté (…/10)</v>
      </c>
      <c r="C1588" s="273"/>
      <c r="D1588" s="273"/>
      <c r="E1588" s="273"/>
      <c r="F1588" s="191">
        <f ca="1">IF(F1571&lt;50,1,0)+IF(F1572&lt;50,1,0)+IF(F1573&lt;50,1,0)+IF(F1574&lt;50,1,0)+IF(F1575&lt;50,1,0)+IF(F1576&lt;50,1,0)+IF(F1577&lt;50,1,0)+IF(F1578&lt;50,1,0)+IF(F1579&lt;50,1,0)+IF(F1580&lt;50,1,0)+IF(F1581&lt;50,1,0)+IF(F1582&lt;50,1,0)+IF(F1583&lt;50,1,0)+IF(F1584&lt;50,1,0)+IF(F1585&lt;50,1,0)</f>
        <v>0</v>
      </c>
    </row>
    <row r="1589" spans="2:6" s="82" customFormat="1">
      <c r="B1589" s="273" t="str">
        <f>"Nombre de périodes en difficulté (…/" &amp; SUM(MATIÈRES!N6:N20) &amp; " périodes)"</f>
        <v>Nombre de périodes en difficulté (…/34 périodes)</v>
      </c>
      <c r="C1589" s="273"/>
      <c r="D1589" s="273"/>
      <c r="E1589" s="273"/>
      <c r="F1589" s="191">
        <f ca="1">IF(F1571&lt;50,MATIÈRES!N$6,0)+IF(F1572&lt;50,MATIÈRES!N$7,0)+IF(F1573&lt;50,MATIÈRES!N$8,0)+IF(F1574&lt;50,MATIÈRES!N$7,0)+IF(F1575&lt;50,MATIÈRES!N$8,0)+IF(F1576&lt;50,MATIÈRES!N$7,0)+IF(F1577&lt;50,MATIÈRES!N$8,0)+IF(F1578&lt;50,MATIÈRES!N$7,0)+IF(F1579&lt;50,MATIÈRES!N$8,0)+IF(F1580&lt;50,MATIÈRES!N$7,0)+IF(F1581&lt;50,MATIÈRES!N$8,0)+IF(F1582&lt;50,MATIÈRES!N$7,0)+IF(F1583&lt;50,MATIÈRES!N$8,0)+IF(F1584&lt;50,MATIÈRES!N$7,0)+IF(F1585&lt;50,MATIÈRES!N$8,0)</f>
        <v>0</v>
      </c>
    </row>
    <row r="1590" spans="2:6" s="82" customFormat="1"/>
    <row r="1591" spans="2:6" s="82" customFormat="1"/>
    <row r="1592" spans="2:6" s="82" customFormat="1"/>
    <row r="1593" spans="2:6" s="82" customFormat="1">
      <c r="F1593" s="82" t="s">
        <v>169</v>
      </c>
    </row>
    <row r="1594" spans="2:6" s="82" customFormat="1"/>
    <row r="1595" spans="2:6" s="82" customFormat="1"/>
    <row r="1596" spans="2:6" s="82" customFormat="1"/>
    <row r="1597" spans="2:6" s="82" customFormat="1"/>
    <row r="1598" spans="2:6" s="82" customFormat="1"/>
    <row r="1599" spans="2:6" s="82" customFormat="1"/>
    <row r="1600" spans="2:6" s="82" customFormat="1"/>
    <row r="1601" spans="2:6" s="82" customFormat="1"/>
    <row r="1602" spans="2:6" s="82" customFormat="1"/>
    <row r="1603" spans="2:6" s="82" customFormat="1"/>
    <row r="1604" spans="2:6" s="82" customFormat="1"/>
    <row r="1605" spans="2:6" s="82" customFormat="1"/>
    <row r="1606" spans="2:6">
      <c r="B1606" s="82"/>
      <c r="C1606" s="82"/>
      <c r="D1606" s="82"/>
      <c r="E1606" s="82"/>
      <c r="F1606" s="82"/>
    </row>
    <row r="1607" spans="2:6">
      <c r="B1607" s="82"/>
      <c r="C1607" s="82"/>
      <c r="D1607" s="82"/>
      <c r="E1607" s="82"/>
      <c r="F1607" s="82"/>
    </row>
    <row r="1608" spans="2:6">
      <c r="B1608" s="82"/>
      <c r="C1608" s="82"/>
      <c r="D1608" s="82"/>
      <c r="E1608" s="82"/>
      <c r="F1608" s="82"/>
    </row>
    <row r="1609" spans="2:6">
      <c r="B1609" s="82"/>
      <c r="C1609" s="82"/>
      <c r="D1609" s="82"/>
      <c r="E1609" s="82"/>
      <c r="F1609" s="82"/>
    </row>
    <row r="1610" spans="2:6">
      <c r="B1610" s="84" t="s">
        <v>42</v>
      </c>
      <c r="C1610" s="82"/>
      <c r="D1610" s="82"/>
      <c r="E1610" s="82"/>
      <c r="F1610" s="82"/>
    </row>
    <row r="1611" spans="2:6">
      <c r="B1611" s="82"/>
      <c r="C1611" s="82"/>
      <c r="D1611" s="82"/>
      <c r="E1611" s="82"/>
      <c r="F1611" s="82"/>
    </row>
    <row r="1612" spans="2:6">
      <c r="B1612" s="274" t="str">
        <f ca="1">(INDIRECT("Élèves!C" &amp;A1556+3) &amp; " " &amp; INDIRECT("Élèves!D" &amp; A1556+3) &amp; " :")</f>
        <v xml:space="preserve">  :</v>
      </c>
      <c r="C1612" s="275"/>
      <c r="D1612" s="275"/>
      <c r="E1612" s="275"/>
      <c r="F1612" s="276"/>
    </row>
    <row r="1613" spans="2:6">
      <c r="B1613" s="243"/>
      <c r="C1613" s="244"/>
      <c r="D1613" s="244"/>
      <c r="E1613" s="244"/>
      <c r="F1613" s="245"/>
    </row>
    <row r="1614" spans="2:6">
      <c r="B1614" s="243"/>
      <c r="C1614" s="244"/>
      <c r="D1614" s="244"/>
      <c r="E1614" s="244"/>
      <c r="F1614" s="245"/>
    </row>
    <row r="1615" spans="2:6">
      <c r="B1615" s="243"/>
      <c r="C1615" s="244"/>
      <c r="D1615" s="244"/>
      <c r="E1615" s="244"/>
      <c r="F1615" s="245"/>
    </row>
    <row r="1616" spans="2:6">
      <c r="B1616" s="243"/>
      <c r="C1616" s="244"/>
      <c r="D1616" s="244"/>
      <c r="E1616" s="244"/>
      <c r="F1616" s="245"/>
    </row>
    <row r="1617" spans="2:6">
      <c r="B1617" s="243"/>
      <c r="C1617" s="244"/>
      <c r="D1617" s="244"/>
      <c r="E1617" s="244"/>
      <c r="F1617" s="245"/>
    </row>
    <row r="1618" spans="2:6">
      <c r="B1618" s="246"/>
      <c r="C1618" s="247"/>
      <c r="D1618" s="247"/>
      <c r="E1618" s="247"/>
      <c r="F1618" s="248"/>
    </row>
    <row r="1619" spans="2:6">
      <c r="B1619" s="195"/>
      <c r="C1619" s="195"/>
      <c r="D1619" s="195"/>
      <c r="E1619" s="195"/>
      <c r="F1619" s="195"/>
    </row>
    <row r="1620" spans="2:6">
      <c r="B1620" s="195"/>
      <c r="C1620" s="195"/>
      <c r="D1620" s="195"/>
      <c r="E1620" s="195"/>
      <c r="F1620" s="195"/>
    </row>
    <row r="1621" spans="2:6">
      <c r="B1621" s="195"/>
      <c r="C1621" s="195"/>
      <c r="D1621" s="195"/>
      <c r="E1621" s="195"/>
      <c r="F1621" s="195"/>
    </row>
    <row r="1622" spans="2:6">
      <c r="B1622" s="84" t="s">
        <v>69</v>
      </c>
      <c r="C1622" s="82"/>
      <c r="D1622" s="82"/>
      <c r="E1622" s="82"/>
      <c r="F1622" s="82"/>
    </row>
    <row r="1623" spans="2:6">
      <c r="C1623" s="82"/>
      <c r="D1623" s="82"/>
      <c r="E1623" s="82"/>
      <c r="F1623" s="82"/>
    </row>
    <row r="1624" spans="2:6">
      <c r="B1624" s="89"/>
      <c r="C1624" s="89"/>
      <c r="D1624" s="89"/>
      <c r="E1624" s="89" t="s">
        <v>70</v>
      </c>
      <c r="F1624" s="90">
        <f ca="1">SUM(INDIRECT("EDUC!E" &amp;A1556+4))</f>
        <v>0</v>
      </c>
    </row>
    <row r="1625" spans="2:6">
      <c r="C1625" s="82"/>
      <c r="D1625" s="82"/>
      <c r="E1625" s="82"/>
      <c r="F1625" s="82"/>
    </row>
    <row r="1626" spans="2:6">
      <c r="B1626" s="249"/>
      <c r="C1626" s="250"/>
      <c r="D1626" s="250"/>
      <c r="E1626" s="250"/>
      <c r="F1626" s="251"/>
    </row>
    <row r="1627" spans="2:6">
      <c r="B1627" s="252"/>
      <c r="C1627" s="253"/>
      <c r="D1627" s="253"/>
      <c r="E1627" s="253"/>
      <c r="F1627" s="254"/>
    </row>
    <row r="1628" spans="2:6">
      <c r="B1628" s="252"/>
      <c r="C1628" s="253"/>
      <c r="D1628" s="253"/>
      <c r="E1628" s="253"/>
      <c r="F1628" s="254"/>
    </row>
    <row r="1629" spans="2:6">
      <c r="B1629" s="252"/>
      <c r="C1629" s="253"/>
      <c r="D1629" s="253"/>
      <c r="E1629" s="253"/>
      <c r="F1629" s="254"/>
    </row>
    <row r="1630" spans="2:6">
      <c r="B1630" s="252"/>
      <c r="C1630" s="253"/>
      <c r="D1630" s="253"/>
      <c r="E1630" s="253"/>
      <c r="F1630" s="254"/>
    </row>
    <row r="1631" spans="2:6">
      <c r="B1631" s="252"/>
      <c r="C1631" s="253"/>
      <c r="D1631" s="253"/>
      <c r="E1631" s="253"/>
      <c r="F1631" s="254"/>
    </row>
    <row r="1632" spans="2:6">
      <c r="B1632" s="252"/>
      <c r="C1632" s="253"/>
      <c r="D1632" s="253"/>
      <c r="E1632" s="253"/>
      <c r="F1632" s="254"/>
    </row>
    <row r="1633" spans="2:6">
      <c r="B1633" s="252"/>
      <c r="C1633" s="253"/>
      <c r="D1633" s="253"/>
      <c r="E1633" s="253"/>
      <c r="F1633" s="254"/>
    </row>
    <row r="1634" spans="2:6">
      <c r="B1634" s="255"/>
      <c r="C1634" s="256"/>
      <c r="D1634" s="256"/>
      <c r="E1634" s="256"/>
      <c r="F1634" s="257"/>
    </row>
    <row r="1635" spans="2:6">
      <c r="B1635" s="82"/>
      <c r="C1635" s="82"/>
      <c r="D1635" s="82"/>
      <c r="E1635" s="82"/>
      <c r="F1635" s="82"/>
    </row>
    <row r="1636" spans="2:6">
      <c r="B1636" s="91" t="s">
        <v>71</v>
      </c>
      <c r="C1636" s="82"/>
      <c r="D1636" s="82"/>
      <c r="E1636" s="82"/>
      <c r="F1636" s="82"/>
    </row>
    <row r="1637" spans="2:6">
      <c r="B1637" s="82"/>
      <c r="C1637" s="82"/>
      <c r="D1637" s="82"/>
      <c r="E1637" s="82"/>
      <c r="F1637" s="82"/>
    </row>
    <row r="1638" spans="2:6">
      <c r="B1638" s="82"/>
      <c r="C1638" s="82"/>
      <c r="D1638" s="82"/>
      <c r="E1638" s="82"/>
      <c r="F1638" s="82"/>
    </row>
    <row r="1639" spans="2:6">
      <c r="B1639" s="82"/>
      <c r="C1639" s="82"/>
      <c r="D1639" s="82"/>
      <c r="E1639" s="82"/>
      <c r="F1639" s="82"/>
    </row>
    <row r="1640" spans="2:6">
      <c r="B1640" s="82"/>
      <c r="C1640" s="82"/>
      <c r="D1640" s="82"/>
      <c r="E1640" s="82"/>
      <c r="F1640" s="82"/>
    </row>
    <row r="1641" spans="2:6">
      <c r="B1641" s="82"/>
      <c r="C1641" s="82"/>
      <c r="D1641" s="82"/>
      <c r="E1641" s="82"/>
      <c r="F1641" s="82"/>
    </row>
    <row r="1642" spans="2:6">
      <c r="B1642" s="84" t="s">
        <v>72</v>
      </c>
      <c r="C1642" s="82"/>
      <c r="D1642" s="82"/>
      <c r="E1642" s="82"/>
      <c r="F1642" s="82"/>
    </row>
    <row r="1643" spans="2:6">
      <c r="B1643" s="82"/>
      <c r="C1643" s="82"/>
      <c r="D1643" s="82"/>
      <c r="E1643" s="82"/>
      <c r="F1643" s="82"/>
    </row>
    <row r="1644" spans="2:6">
      <c r="B1644" s="258"/>
      <c r="C1644" s="259"/>
      <c r="D1644" s="259"/>
      <c r="E1644" s="259"/>
      <c r="F1644" s="260"/>
    </row>
    <row r="1645" spans="2:6">
      <c r="B1645" s="261"/>
      <c r="C1645" s="262"/>
      <c r="D1645" s="262"/>
      <c r="E1645" s="262"/>
      <c r="F1645" s="263"/>
    </row>
    <row r="1646" spans="2:6">
      <c r="B1646" s="261"/>
      <c r="C1646" s="262"/>
      <c r="D1646" s="262"/>
      <c r="E1646" s="262"/>
      <c r="F1646" s="263"/>
    </row>
    <row r="1647" spans="2:6">
      <c r="B1647" s="261"/>
      <c r="C1647" s="262"/>
      <c r="D1647" s="262"/>
      <c r="E1647" s="262"/>
      <c r="F1647" s="263"/>
    </row>
    <row r="1648" spans="2:6">
      <c r="B1648" s="261"/>
      <c r="C1648" s="262"/>
      <c r="D1648" s="262"/>
      <c r="E1648" s="262"/>
      <c r="F1648" s="263"/>
    </row>
    <row r="1649" spans="1:6">
      <c r="B1649" s="261"/>
      <c r="C1649" s="262"/>
      <c r="D1649" s="262"/>
      <c r="E1649" s="262"/>
      <c r="F1649" s="263"/>
    </row>
    <row r="1650" spans="1:6">
      <c r="B1650" s="261"/>
      <c r="C1650" s="262"/>
      <c r="D1650" s="262"/>
      <c r="E1650" s="262"/>
      <c r="F1650" s="263"/>
    </row>
    <row r="1651" spans="1:6">
      <c r="B1651" s="264"/>
      <c r="C1651" s="265"/>
      <c r="D1651" s="265"/>
      <c r="E1651" s="265"/>
      <c r="F1651" s="266"/>
    </row>
    <row r="1652" spans="1:6">
      <c r="B1652" s="82"/>
      <c r="C1652" s="82"/>
      <c r="D1652" s="82"/>
      <c r="E1652" s="82"/>
      <c r="F1652" s="82"/>
    </row>
    <row r="1653" spans="1:6">
      <c r="B1653" s="82"/>
      <c r="C1653" s="82"/>
      <c r="D1653" s="82"/>
      <c r="E1653" s="82"/>
      <c r="F1653" s="82" t="s">
        <v>168</v>
      </c>
    </row>
    <row r="1654" spans="1:6">
      <c r="B1654" s="82"/>
      <c r="C1654" s="82"/>
      <c r="D1654" s="82"/>
      <c r="E1654" s="82"/>
      <c r="F1654" s="82"/>
    </row>
    <row r="1655" spans="1:6">
      <c r="B1655" s="82"/>
      <c r="C1655" s="82"/>
      <c r="D1655" s="82"/>
      <c r="E1655" s="82"/>
      <c r="F1655" s="82"/>
    </row>
    <row r="1656" spans="1:6">
      <c r="B1656" s="82"/>
      <c r="C1656" s="82"/>
      <c r="D1656" s="82"/>
      <c r="E1656" s="82"/>
      <c r="F1656" s="82"/>
    </row>
    <row r="1657" spans="1:6">
      <c r="B1657" s="82"/>
      <c r="C1657" s="82"/>
      <c r="D1657" s="82"/>
      <c r="E1657" s="82"/>
      <c r="F1657" s="82"/>
    </row>
    <row r="1658" spans="1:6">
      <c r="B1658" s="82"/>
      <c r="C1658" s="82"/>
      <c r="D1658" s="82"/>
      <c r="E1658" s="82"/>
      <c r="F1658" s="82"/>
    </row>
    <row r="1659" spans="1:6" ht="27.75" customHeight="1">
      <c r="A1659" s="82">
        <v>17</v>
      </c>
      <c r="B1659" s="82"/>
      <c r="C1659" s="82"/>
      <c r="D1659" s="82"/>
      <c r="E1659" s="82"/>
      <c r="F1659" s="82"/>
    </row>
    <row r="1660" spans="1:6" ht="15" customHeight="1">
      <c r="B1660" s="278"/>
      <c r="C1660" s="278"/>
      <c r="D1660" s="278"/>
      <c r="E1660" s="278"/>
      <c r="F1660" s="278"/>
    </row>
    <row r="1661" spans="1:6">
      <c r="B1661" s="188">
        <f ca="1">INDIRECT("Élèves!C" &amp; A1659+3)</f>
        <v>0</v>
      </c>
      <c r="C1661" s="277">
        <f ca="1">INDIRECT("Élèves!D" &amp; A1659+3)</f>
        <v>0</v>
      </c>
      <c r="D1661" s="277"/>
      <c r="E1661" s="277"/>
      <c r="F1661" s="277"/>
    </row>
    <row r="1662" spans="1:6" ht="15" customHeight="1">
      <c r="B1662" s="189"/>
      <c r="C1662" s="190"/>
      <c r="D1662" s="190"/>
      <c r="E1662" s="190"/>
      <c r="F1662" s="190"/>
    </row>
    <row r="1663" spans="1:6">
      <c r="B1663" s="278" t="s">
        <v>158</v>
      </c>
      <c r="C1663" s="278"/>
      <c r="D1663" s="278"/>
      <c r="E1663" s="278"/>
      <c r="F1663" s="278"/>
    </row>
    <row r="1664" spans="1:6">
      <c r="B1664" s="278" t="s">
        <v>166</v>
      </c>
      <c r="C1664" s="278"/>
      <c r="D1664" s="278"/>
      <c r="E1664" s="278"/>
      <c r="F1664" s="278"/>
    </row>
    <row r="1665" spans="2:6" s="82" customFormat="1">
      <c r="B1665" s="278"/>
      <c r="C1665" s="278"/>
      <c r="D1665" s="278"/>
      <c r="E1665" s="278"/>
      <c r="F1665" s="278"/>
    </row>
    <row r="1666" spans="2:6" s="82" customFormat="1"/>
    <row r="1667" spans="2:6" s="82" customFormat="1"/>
    <row r="1668" spans="2:6" s="82" customFormat="1"/>
    <row r="1669" spans="2:6" s="82" customFormat="1">
      <c r="B1669" s="279" t="str">
        <f ca="1">INDIRECT("Élèves!N" &amp; $A$11+5)</f>
        <v>1Cp</v>
      </c>
      <c r="C1669" s="280"/>
      <c r="D1669" s="280"/>
      <c r="E1669" s="280"/>
      <c r="F1669" s="281"/>
    </row>
    <row r="1670" spans="2:6" s="82" customFormat="1">
      <c r="B1670" s="282" t="s">
        <v>164</v>
      </c>
      <c r="C1670" s="282"/>
      <c r="D1670" s="282"/>
      <c r="E1670" s="282"/>
      <c r="F1670" s="282"/>
    </row>
    <row r="1671" spans="2:6" s="82" customFormat="1">
      <c r="B1671" s="183"/>
      <c r="C1671" s="183"/>
      <c r="D1671" s="183"/>
      <c r="E1671" s="183"/>
      <c r="F1671" s="183"/>
    </row>
    <row r="1672" spans="2:6" s="82" customFormat="1" ht="18.75">
      <c r="B1672" s="283" t="str">
        <f>"Formation commune (" &amp; SUM(MATIÈRES!N1654:N1668) &amp; " périodes)"</f>
        <v>Formation commune (0 périodes)</v>
      </c>
      <c r="C1672" s="283"/>
      <c r="D1672" s="283"/>
      <c r="E1672" s="283"/>
      <c r="F1672" s="194" t="s">
        <v>66</v>
      </c>
    </row>
    <row r="1673" spans="2:6" s="82" customFormat="1">
      <c r="B1673" s="192"/>
      <c r="C1673" s="192"/>
      <c r="D1673" s="192"/>
      <c r="E1673" s="192"/>
      <c r="F1673" s="192"/>
    </row>
    <row r="1674" spans="2:6" s="82" customFormat="1">
      <c r="B1674" s="270" t="str">
        <f>MATIÈRES!$I$6</f>
        <v>RELIGION (Mme Willems - 2p.)</v>
      </c>
      <c r="C1674" s="270"/>
      <c r="D1674" s="270"/>
      <c r="E1674" s="270"/>
      <c r="F1674" s="193" t="str">
        <f ca="1">INDIRECT("F1!AY" &amp; A1659+6)</f>
        <v/>
      </c>
    </row>
    <row r="1675" spans="2:6" s="82" customFormat="1">
      <c r="B1675" s="267" t="str">
        <f>MATIÈRES!$I$7</f>
        <v>FRANÇAIS (Mr MIRGAUX - 6p.)</v>
      </c>
      <c r="C1675" s="268"/>
      <c r="D1675" s="268"/>
      <c r="E1675" s="269"/>
      <c r="F1675" s="193" t="str">
        <f ca="1">INDIRECT("F2!AY" &amp; A1659+6)</f>
        <v/>
      </c>
    </row>
    <row r="1676" spans="2:6" s="82" customFormat="1">
      <c r="B1676" s="267" t="str">
        <f>MATIÈRES!$I$8</f>
        <v>MATH (Mme LIENART - 5p.)</v>
      </c>
      <c r="C1676" s="268"/>
      <c r="D1676" s="268"/>
      <c r="E1676" s="269"/>
      <c r="F1676" s="193" t="str">
        <f ca="1">INDIRECT("F3!AY" &amp; A1659+6)</f>
        <v/>
      </c>
    </row>
    <row r="1677" spans="2:6" s="82" customFormat="1">
      <c r="B1677" s="267" t="str">
        <f>MATIÈRES!$I$9</f>
        <v>ÉTUDE DU MILIEU (Mr MIRGAUX - 4p.)</v>
      </c>
      <c r="C1677" s="268"/>
      <c r="D1677" s="268"/>
      <c r="E1677" s="269"/>
      <c r="F1677" s="193" t="str">
        <f ca="1">INDIRECT("F4!AY" &amp; A1659+6)</f>
        <v/>
      </c>
    </row>
    <row r="1678" spans="2:6" s="82" customFormat="1">
      <c r="B1678" s="270" t="str">
        <f>MATIÈRES!$I$10</f>
        <v>ANGLAIS (Mme MICHAUX - 4p.)</v>
      </c>
      <c r="C1678" s="270"/>
      <c r="D1678" s="270"/>
      <c r="E1678" s="270"/>
      <c r="F1678" s="193" t="str">
        <f ca="1">INDIRECT("F5!AY" &amp; A1659+6)</f>
        <v/>
      </c>
    </row>
    <row r="1679" spans="2:6" s="82" customFormat="1">
      <c r="B1679" s="270" t="str">
        <f>MATIÈRES!$I$11</f>
        <v>SCIENCES (Mr SMETS - 3p.)</v>
      </c>
      <c r="C1679" s="270"/>
      <c r="D1679" s="270"/>
      <c r="E1679" s="270"/>
      <c r="F1679" s="193" t="str">
        <f ca="1">INDIRECT("F6!AY" &amp; A1659+6)</f>
        <v/>
      </c>
    </row>
    <row r="1680" spans="2:6" s="82" customFormat="1">
      <c r="B1680" s="267" t="str">
        <f>MATIÈRES!$I$12</f>
        <v>ÉDUCATION PHYSIQUE (Collectif - 3p.)</v>
      </c>
      <c r="C1680" s="268"/>
      <c r="D1680" s="268"/>
      <c r="E1680" s="269"/>
      <c r="F1680" s="193" t="str">
        <f ca="1">INDIRECT("F7!AY" &amp; A1659+6)</f>
        <v/>
      </c>
    </row>
    <row r="1681" spans="2:6" s="82" customFormat="1">
      <c r="B1681" s="267" t="str">
        <f>MATIÈRES!$I$13</f>
        <v>ÉDUCATION ARTISTIQUE (Mme TASKIN - 2p.)</v>
      </c>
      <c r="C1681" s="268"/>
      <c r="D1681" s="268"/>
      <c r="E1681" s="269"/>
      <c r="F1681" s="193" t="str">
        <f ca="1">INDIRECT("F8!AY" &amp; A1659+6)</f>
        <v/>
      </c>
    </row>
    <row r="1682" spans="2:6" s="82" customFormat="1">
      <c r="B1682" s="267" t="str">
        <f>MATIÈRES!$I$14</f>
        <v>ÉDUCATION TECHNOLOGIQUE (Mr SMETS - 1p.)</v>
      </c>
      <c r="C1682" s="268"/>
      <c r="D1682" s="268"/>
      <c r="E1682" s="269"/>
      <c r="F1682" s="193" t="str">
        <f ca="1">INDIRECT("F9!AY" &amp; A1659+6)</f>
        <v/>
      </c>
    </row>
    <row r="1683" spans="2:6" s="82" customFormat="1">
      <c r="B1683" s="267" t="str">
        <f>MATIÈRES!$I$15</f>
        <v>ACTIVITÉDE SOUTIEN (Mme LIENART - 4p.)</v>
      </c>
      <c r="C1683" s="268"/>
      <c r="D1683" s="268"/>
      <c r="E1683" s="269"/>
      <c r="F1683" s="193" t="str">
        <f ca="1">INDIRECT("F10!AY" &amp; A1659+6)</f>
        <v/>
      </c>
    </row>
    <row r="1684" spans="2:6" s="82" customFormat="1">
      <c r="B1684" s="267">
        <f>MATIÈRES!$I$16</f>
        <v>0</v>
      </c>
      <c r="C1684" s="268"/>
      <c r="D1684" s="268"/>
      <c r="E1684" s="269"/>
      <c r="F1684" s="193" t="str">
        <f ca="1">INDIRECT("F11!AY" &amp; A1659+6)</f>
        <v/>
      </c>
    </row>
    <row r="1685" spans="2:6" s="82" customFormat="1">
      <c r="B1685" s="267">
        <f>MATIÈRES!$I$17</f>
        <v>0</v>
      </c>
      <c r="C1685" s="268"/>
      <c r="D1685" s="268"/>
      <c r="E1685" s="269"/>
      <c r="F1685" s="193" t="str">
        <f ca="1">INDIRECT("F12!AY" &amp; A1659+6)</f>
        <v/>
      </c>
    </row>
    <row r="1686" spans="2:6" s="82" customFormat="1">
      <c r="B1686" s="267">
        <f>MATIÈRES!$I$18</f>
        <v>0</v>
      </c>
      <c r="C1686" s="268"/>
      <c r="D1686" s="268"/>
      <c r="E1686" s="269"/>
      <c r="F1686" s="193" t="str">
        <f ca="1">INDIRECT("F13!AY" &amp; A1659+6)</f>
        <v/>
      </c>
    </row>
    <row r="1687" spans="2:6" s="82" customFormat="1">
      <c r="B1687" s="267">
        <f>MATIÈRES!$I$19</f>
        <v>0</v>
      </c>
      <c r="C1687" s="268"/>
      <c r="D1687" s="268"/>
      <c r="E1687" s="269"/>
      <c r="F1687" s="193" t="str">
        <f ca="1">INDIRECT("F14!AY" &amp; A1659+6)</f>
        <v/>
      </c>
    </row>
    <row r="1688" spans="2:6" s="82" customFormat="1">
      <c r="B1688" s="270">
        <f>MATIÈRES!$I$20</f>
        <v>0</v>
      </c>
      <c r="C1688" s="270"/>
      <c r="D1688" s="270"/>
      <c r="E1688" s="270"/>
      <c r="F1688" s="193" t="str">
        <f ca="1">INDIRECT("F15!AY" &amp; A1659+6)</f>
        <v/>
      </c>
    </row>
    <row r="1689" spans="2:6" s="82" customFormat="1">
      <c r="B1689" s="271"/>
      <c r="C1689" s="271"/>
      <c r="D1689" s="271"/>
      <c r="E1689" s="271"/>
      <c r="F1689" s="192"/>
    </row>
    <row r="1690" spans="2:6" s="82" customFormat="1">
      <c r="B1690" s="272" t="s">
        <v>167</v>
      </c>
      <c r="C1690" s="272"/>
      <c r="D1690" s="272"/>
      <c r="E1690" s="272"/>
      <c r="F1690" s="193" t="e">
        <f ca="1">AVERAGEIF(F1674:F1688,"&lt;&gt;#DIV/0!")</f>
        <v>#DIV/0!</v>
      </c>
    </row>
    <row r="1691" spans="2:6" s="82" customFormat="1">
      <c r="B1691" s="273" t="str">
        <f>"Nombre de cours en difficulté (…/" &amp; COUNTA(MATIÈRES!$N$6:$N$20) &amp; ")"</f>
        <v>Nombre de cours en difficulté (…/10)</v>
      </c>
      <c r="C1691" s="273"/>
      <c r="D1691" s="273"/>
      <c r="E1691" s="273"/>
      <c r="F1691" s="191">
        <f ca="1">IF(F1674&lt;50,1,0)+IF(F1675&lt;50,1,0)+IF(F1676&lt;50,1,0)+IF(F1677&lt;50,1,0)+IF(F1678&lt;50,1,0)+IF(F1679&lt;50,1,0)+IF(F1680&lt;50,1,0)+IF(F1681&lt;50,1,0)+IF(F1682&lt;50,1,0)+IF(F1683&lt;50,1,0)+IF(F1684&lt;50,1,0)+IF(F1685&lt;50,1,0)+IF(F1686&lt;50,1,0)+IF(F1687&lt;50,1,0)+IF(F1688&lt;50,1,0)</f>
        <v>0</v>
      </c>
    </row>
    <row r="1692" spans="2:6" s="82" customFormat="1">
      <c r="B1692" s="273" t="str">
        <f>"Nombre de périodes en difficulté (…/" &amp; SUM(MATIÈRES!N6:N20) &amp; " périodes)"</f>
        <v>Nombre de périodes en difficulté (…/34 périodes)</v>
      </c>
      <c r="C1692" s="273"/>
      <c r="D1692" s="273"/>
      <c r="E1692" s="273"/>
      <c r="F1692" s="191">
        <f ca="1">IF(F1674&lt;50,MATIÈRES!N$6,0)+IF(F1675&lt;50,MATIÈRES!N$7,0)+IF(F1676&lt;50,MATIÈRES!N$8,0)+IF(F1677&lt;50,MATIÈRES!N$7,0)+IF(F1678&lt;50,MATIÈRES!N$8,0)+IF(F1679&lt;50,MATIÈRES!N$7,0)+IF(F1680&lt;50,MATIÈRES!N$8,0)+IF(F1681&lt;50,MATIÈRES!N$7,0)+IF(F1682&lt;50,MATIÈRES!N$8,0)+IF(F1683&lt;50,MATIÈRES!N$7,0)+IF(F1684&lt;50,MATIÈRES!N$8,0)+IF(F1685&lt;50,MATIÈRES!N$7,0)+IF(F1686&lt;50,MATIÈRES!N$8,0)+IF(F1687&lt;50,MATIÈRES!N$7,0)+IF(F1688&lt;50,MATIÈRES!N$8,0)</f>
        <v>0</v>
      </c>
    </row>
    <row r="1693" spans="2:6" s="82" customFormat="1"/>
    <row r="1694" spans="2:6" s="82" customFormat="1"/>
    <row r="1695" spans="2:6" s="82" customFormat="1"/>
    <row r="1696" spans="2:6" s="82" customFormat="1">
      <c r="F1696" s="82" t="s">
        <v>169</v>
      </c>
    </row>
    <row r="1697" spans="2:6" s="82" customFormat="1"/>
    <row r="1698" spans="2:6" s="82" customFormat="1"/>
    <row r="1699" spans="2:6" s="82" customFormat="1"/>
    <row r="1700" spans="2:6" s="82" customFormat="1"/>
    <row r="1701" spans="2:6" s="82" customFormat="1"/>
    <row r="1702" spans="2:6" s="82" customFormat="1"/>
    <row r="1703" spans="2:6" s="82" customFormat="1"/>
    <row r="1704" spans="2:6" s="82" customFormat="1"/>
    <row r="1705" spans="2:6" s="82" customFormat="1"/>
    <row r="1706" spans="2:6" s="82" customFormat="1"/>
    <row r="1707" spans="2:6" s="82" customFormat="1"/>
    <row r="1708" spans="2:6" s="82" customFormat="1"/>
    <row r="1709" spans="2:6">
      <c r="B1709" s="82"/>
      <c r="C1709" s="82"/>
      <c r="D1709" s="82"/>
      <c r="E1709" s="82"/>
      <c r="F1709" s="82"/>
    </row>
    <row r="1710" spans="2:6">
      <c r="B1710" s="82"/>
      <c r="C1710" s="82"/>
      <c r="D1710" s="82"/>
      <c r="E1710" s="82"/>
      <c r="F1710" s="82"/>
    </row>
    <row r="1711" spans="2:6">
      <c r="B1711" s="82"/>
      <c r="C1711" s="82"/>
      <c r="D1711" s="82"/>
      <c r="E1711" s="82"/>
      <c r="F1711" s="82"/>
    </row>
    <row r="1712" spans="2:6">
      <c r="B1712" s="82"/>
      <c r="C1712" s="82"/>
      <c r="D1712" s="82"/>
      <c r="E1712" s="82"/>
      <c r="F1712" s="82"/>
    </row>
    <row r="1713" spans="2:6">
      <c r="B1713" s="84" t="s">
        <v>42</v>
      </c>
      <c r="C1713" s="82"/>
      <c r="D1713" s="82"/>
      <c r="E1713" s="82"/>
      <c r="F1713" s="82"/>
    </row>
    <row r="1714" spans="2:6">
      <c r="B1714" s="82"/>
      <c r="C1714" s="82"/>
      <c r="D1714" s="82"/>
      <c r="E1714" s="82"/>
      <c r="F1714" s="82"/>
    </row>
    <row r="1715" spans="2:6">
      <c r="B1715" s="274" t="str">
        <f ca="1">(INDIRECT("Élèves!C" &amp;A1659+3) &amp; " " &amp; INDIRECT("Élèves!D" &amp; A1659+3) &amp; " :")</f>
        <v xml:space="preserve">  :</v>
      </c>
      <c r="C1715" s="275"/>
      <c r="D1715" s="275"/>
      <c r="E1715" s="275"/>
      <c r="F1715" s="276"/>
    </row>
    <row r="1716" spans="2:6">
      <c r="B1716" s="243"/>
      <c r="C1716" s="244"/>
      <c r="D1716" s="244"/>
      <c r="E1716" s="244"/>
      <c r="F1716" s="245"/>
    </row>
    <row r="1717" spans="2:6">
      <c r="B1717" s="243"/>
      <c r="C1717" s="244"/>
      <c r="D1717" s="244"/>
      <c r="E1717" s="244"/>
      <c r="F1717" s="245"/>
    </row>
    <row r="1718" spans="2:6">
      <c r="B1718" s="243"/>
      <c r="C1718" s="244"/>
      <c r="D1718" s="244"/>
      <c r="E1718" s="244"/>
      <c r="F1718" s="245"/>
    </row>
    <row r="1719" spans="2:6">
      <c r="B1719" s="243"/>
      <c r="C1719" s="244"/>
      <c r="D1719" s="244"/>
      <c r="E1719" s="244"/>
      <c r="F1719" s="245"/>
    </row>
    <row r="1720" spans="2:6">
      <c r="B1720" s="243"/>
      <c r="C1720" s="244"/>
      <c r="D1720" s="244"/>
      <c r="E1720" s="244"/>
      <c r="F1720" s="245"/>
    </row>
    <row r="1721" spans="2:6">
      <c r="B1721" s="246"/>
      <c r="C1721" s="247"/>
      <c r="D1721" s="247"/>
      <c r="E1721" s="247"/>
      <c r="F1721" s="248"/>
    </row>
    <row r="1722" spans="2:6">
      <c r="B1722" s="195"/>
      <c r="C1722" s="195"/>
      <c r="D1722" s="195"/>
      <c r="E1722" s="195"/>
      <c r="F1722" s="195"/>
    </row>
    <row r="1723" spans="2:6">
      <c r="B1723" s="195"/>
      <c r="C1723" s="195"/>
      <c r="D1723" s="195"/>
      <c r="E1723" s="195"/>
      <c r="F1723" s="195"/>
    </row>
    <row r="1724" spans="2:6">
      <c r="B1724" s="195"/>
      <c r="C1724" s="195"/>
      <c r="D1724" s="195"/>
      <c r="E1724" s="195"/>
      <c r="F1724" s="195"/>
    </row>
    <row r="1725" spans="2:6">
      <c r="B1725" s="84" t="s">
        <v>69</v>
      </c>
      <c r="C1725" s="82"/>
      <c r="D1725" s="82"/>
      <c r="E1725" s="82"/>
      <c r="F1725" s="82"/>
    </row>
    <row r="1726" spans="2:6">
      <c r="C1726" s="82"/>
      <c r="D1726" s="82"/>
      <c r="E1726" s="82"/>
      <c r="F1726" s="82"/>
    </row>
    <row r="1727" spans="2:6">
      <c r="B1727" s="89"/>
      <c r="C1727" s="89"/>
      <c r="D1727" s="89"/>
      <c r="E1727" s="89" t="s">
        <v>70</v>
      </c>
      <c r="F1727" s="90">
        <f ca="1">SUM(INDIRECT("EDUC!E" &amp;A1659+4))</f>
        <v>0</v>
      </c>
    </row>
    <row r="1728" spans="2:6">
      <c r="C1728" s="82"/>
      <c r="D1728" s="82"/>
      <c r="E1728" s="82"/>
      <c r="F1728" s="82"/>
    </row>
    <row r="1729" spans="2:6">
      <c r="B1729" s="249"/>
      <c r="C1729" s="250"/>
      <c r="D1729" s="250"/>
      <c r="E1729" s="250"/>
      <c r="F1729" s="251"/>
    </row>
    <row r="1730" spans="2:6">
      <c r="B1730" s="252"/>
      <c r="C1730" s="253"/>
      <c r="D1730" s="253"/>
      <c r="E1730" s="253"/>
      <c r="F1730" s="254"/>
    </row>
    <row r="1731" spans="2:6">
      <c r="B1731" s="252"/>
      <c r="C1731" s="253"/>
      <c r="D1731" s="253"/>
      <c r="E1731" s="253"/>
      <c r="F1731" s="254"/>
    </row>
    <row r="1732" spans="2:6">
      <c r="B1732" s="252"/>
      <c r="C1732" s="253"/>
      <c r="D1732" s="253"/>
      <c r="E1732" s="253"/>
      <c r="F1732" s="254"/>
    </row>
    <row r="1733" spans="2:6">
      <c r="B1733" s="252"/>
      <c r="C1733" s="253"/>
      <c r="D1733" s="253"/>
      <c r="E1733" s="253"/>
      <c r="F1733" s="254"/>
    </row>
    <row r="1734" spans="2:6">
      <c r="B1734" s="252"/>
      <c r="C1734" s="253"/>
      <c r="D1734" s="253"/>
      <c r="E1734" s="253"/>
      <c r="F1734" s="254"/>
    </row>
    <row r="1735" spans="2:6">
      <c r="B1735" s="252"/>
      <c r="C1735" s="253"/>
      <c r="D1735" s="253"/>
      <c r="E1735" s="253"/>
      <c r="F1735" s="254"/>
    </row>
    <row r="1736" spans="2:6">
      <c r="B1736" s="252"/>
      <c r="C1736" s="253"/>
      <c r="D1736" s="253"/>
      <c r="E1736" s="253"/>
      <c r="F1736" s="254"/>
    </row>
    <row r="1737" spans="2:6">
      <c r="B1737" s="255"/>
      <c r="C1737" s="256"/>
      <c r="D1737" s="256"/>
      <c r="E1737" s="256"/>
      <c r="F1737" s="257"/>
    </row>
    <row r="1738" spans="2:6">
      <c r="B1738" s="82"/>
      <c r="C1738" s="82"/>
      <c r="D1738" s="82"/>
      <c r="E1738" s="82"/>
      <c r="F1738" s="82"/>
    </row>
    <row r="1739" spans="2:6">
      <c r="B1739" s="91" t="s">
        <v>71</v>
      </c>
      <c r="C1739" s="82"/>
      <c r="D1739" s="82"/>
      <c r="E1739" s="82"/>
      <c r="F1739" s="82"/>
    </row>
    <row r="1740" spans="2:6">
      <c r="B1740" s="82"/>
      <c r="C1740" s="82"/>
      <c r="D1740" s="82"/>
      <c r="E1740" s="82"/>
      <c r="F1740" s="82"/>
    </row>
    <row r="1741" spans="2:6">
      <c r="B1741" s="82"/>
      <c r="C1741" s="82"/>
      <c r="D1741" s="82"/>
      <c r="E1741" s="82"/>
      <c r="F1741" s="82"/>
    </row>
    <row r="1742" spans="2:6">
      <c r="B1742" s="82"/>
      <c r="C1742" s="82"/>
      <c r="D1742" s="82"/>
      <c r="E1742" s="82"/>
      <c r="F1742" s="82"/>
    </row>
    <row r="1743" spans="2:6">
      <c r="B1743" s="82"/>
      <c r="C1743" s="82"/>
      <c r="D1743" s="82"/>
      <c r="E1743" s="82"/>
      <c r="F1743" s="82"/>
    </row>
    <row r="1744" spans="2:6">
      <c r="B1744" s="82"/>
      <c r="C1744" s="82"/>
      <c r="D1744" s="82"/>
      <c r="E1744" s="82"/>
      <c r="F1744" s="82"/>
    </row>
    <row r="1745" spans="2:6">
      <c r="B1745" s="84" t="s">
        <v>72</v>
      </c>
      <c r="C1745" s="82"/>
      <c r="D1745" s="82"/>
      <c r="E1745" s="82"/>
      <c r="F1745" s="82"/>
    </row>
    <row r="1746" spans="2:6">
      <c r="B1746" s="82"/>
      <c r="C1746" s="82"/>
      <c r="D1746" s="82"/>
      <c r="E1746" s="82"/>
      <c r="F1746" s="82"/>
    </row>
    <row r="1747" spans="2:6">
      <c r="B1747" s="258"/>
      <c r="C1747" s="259"/>
      <c r="D1747" s="259"/>
      <c r="E1747" s="259"/>
      <c r="F1747" s="260"/>
    </row>
    <row r="1748" spans="2:6">
      <c r="B1748" s="261"/>
      <c r="C1748" s="262"/>
      <c r="D1748" s="262"/>
      <c r="E1748" s="262"/>
      <c r="F1748" s="263"/>
    </row>
    <row r="1749" spans="2:6">
      <c r="B1749" s="261"/>
      <c r="C1749" s="262"/>
      <c r="D1749" s="262"/>
      <c r="E1749" s="262"/>
      <c r="F1749" s="263"/>
    </row>
    <row r="1750" spans="2:6">
      <c r="B1750" s="261"/>
      <c r="C1750" s="262"/>
      <c r="D1750" s="262"/>
      <c r="E1750" s="262"/>
      <c r="F1750" s="263"/>
    </row>
    <row r="1751" spans="2:6">
      <c r="B1751" s="261"/>
      <c r="C1751" s="262"/>
      <c r="D1751" s="262"/>
      <c r="E1751" s="262"/>
      <c r="F1751" s="263"/>
    </row>
    <row r="1752" spans="2:6">
      <c r="B1752" s="261"/>
      <c r="C1752" s="262"/>
      <c r="D1752" s="262"/>
      <c r="E1752" s="262"/>
      <c r="F1752" s="263"/>
    </row>
    <row r="1753" spans="2:6">
      <c r="B1753" s="261"/>
      <c r="C1753" s="262"/>
      <c r="D1753" s="262"/>
      <c r="E1753" s="262"/>
      <c r="F1753" s="263"/>
    </row>
    <row r="1754" spans="2:6">
      <c r="B1754" s="264"/>
      <c r="C1754" s="265"/>
      <c r="D1754" s="265"/>
      <c r="E1754" s="265"/>
      <c r="F1754" s="266"/>
    </row>
    <row r="1755" spans="2:6">
      <c r="B1755" s="82"/>
      <c r="C1755" s="82"/>
      <c r="D1755" s="82"/>
      <c r="E1755" s="82"/>
      <c r="F1755" s="82"/>
    </row>
    <row r="1756" spans="2:6">
      <c r="B1756" s="82"/>
      <c r="C1756" s="82"/>
      <c r="D1756" s="82"/>
      <c r="E1756" s="82"/>
      <c r="F1756" s="82" t="s">
        <v>168</v>
      </c>
    </row>
    <row r="1757" spans="2:6">
      <c r="B1757" s="82"/>
      <c r="C1757" s="82"/>
      <c r="D1757" s="82"/>
      <c r="E1757" s="82"/>
      <c r="F1757" s="82"/>
    </row>
    <row r="1758" spans="2:6">
      <c r="B1758" s="82"/>
      <c r="C1758" s="82"/>
      <c r="D1758" s="82"/>
      <c r="E1758" s="82"/>
      <c r="F1758" s="82"/>
    </row>
    <row r="1759" spans="2:6">
      <c r="B1759" s="82"/>
      <c r="C1759" s="82"/>
      <c r="D1759" s="82"/>
      <c r="E1759" s="82"/>
      <c r="F1759" s="82"/>
    </row>
    <row r="1760" spans="2:6">
      <c r="B1760" s="82"/>
      <c r="C1760" s="82"/>
      <c r="D1760" s="82"/>
      <c r="E1760" s="82"/>
      <c r="F1760" s="82"/>
    </row>
    <row r="1761" spans="1:6">
      <c r="B1761" s="82"/>
      <c r="C1761" s="82"/>
      <c r="D1761" s="82"/>
      <c r="E1761" s="82"/>
      <c r="F1761" s="82"/>
    </row>
    <row r="1762" spans="1:6" ht="27.75" customHeight="1">
      <c r="A1762" s="82">
        <v>18</v>
      </c>
      <c r="B1762" s="82"/>
      <c r="C1762" s="82"/>
      <c r="D1762" s="82"/>
      <c r="E1762" s="82"/>
      <c r="F1762" s="82"/>
    </row>
    <row r="1763" spans="1:6" ht="15" customHeight="1">
      <c r="B1763" s="278"/>
      <c r="C1763" s="278"/>
      <c r="D1763" s="278"/>
      <c r="E1763" s="278"/>
      <c r="F1763" s="278"/>
    </row>
    <row r="1764" spans="1:6">
      <c r="B1764" s="188">
        <f ca="1">INDIRECT("Élèves!C" &amp; A1762+3)</f>
        <v>0</v>
      </c>
      <c r="C1764" s="277">
        <f ca="1">INDIRECT("Élèves!D" &amp; A1762+3)</f>
        <v>0</v>
      </c>
      <c r="D1764" s="277"/>
      <c r="E1764" s="277"/>
      <c r="F1764" s="277"/>
    </row>
    <row r="1765" spans="1:6" ht="15" customHeight="1">
      <c r="B1765" s="189"/>
      <c r="C1765" s="190"/>
      <c r="D1765" s="190"/>
      <c r="E1765" s="190"/>
      <c r="F1765" s="190"/>
    </row>
    <row r="1766" spans="1:6">
      <c r="B1766" s="278" t="s">
        <v>158</v>
      </c>
      <c r="C1766" s="278"/>
      <c r="D1766" s="278"/>
      <c r="E1766" s="278"/>
      <c r="F1766" s="278"/>
    </row>
    <row r="1767" spans="1:6">
      <c r="B1767" s="278" t="s">
        <v>166</v>
      </c>
      <c r="C1767" s="278"/>
      <c r="D1767" s="278"/>
      <c r="E1767" s="278"/>
      <c r="F1767" s="278"/>
    </row>
    <row r="1768" spans="1:6" s="82" customFormat="1">
      <c r="B1768" s="278"/>
      <c r="C1768" s="278"/>
      <c r="D1768" s="278"/>
      <c r="E1768" s="278"/>
      <c r="F1768" s="278"/>
    </row>
    <row r="1769" spans="1:6" s="82" customFormat="1"/>
    <row r="1770" spans="1:6" s="82" customFormat="1"/>
    <row r="1771" spans="1:6" s="82" customFormat="1"/>
    <row r="1772" spans="1:6" s="82" customFormat="1">
      <c r="B1772" s="279" t="str">
        <f ca="1">INDIRECT("Élèves!N" &amp; $A$11+5)</f>
        <v>1Cp</v>
      </c>
      <c r="C1772" s="280"/>
      <c r="D1772" s="280"/>
      <c r="E1772" s="280"/>
      <c r="F1772" s="281"/>
    </row>
    <row r="1773" spans="1:6" s="82" customFormat="1">
      <c r="B1773" s="282" t="s">
        <v>164</v>
      </c>
      <c r="C1773" s="282"/>
      <c r="D1773" s="282"/>
      <c r="E1773" s="282"/>
      <c r="F1773" s="282"/>
    </row>
    <row r="1774" spans="1:6" s="82" customFormat="1">
      <c r="B1774" s="183"/>
      <c r="C1774" s="183"/>
      <c r="D1774" s="183"/>
      <c r="E1774" s="183"/>
      <c r="F1774" s="183"/>
    </row>
    <row r="1775" spans="1:6" s="82" customFormat="1" ht="18.75">
      <c r="B1775" s="283" t="str">
        <f>"Formation commune (" &amp; SUM(MATIÈRES!N1757:N1771) &amp; " périodes)"</f>
        <v>Formation commune (0 périodes)</v>
      </c>
      <c r="C1775" s="283"/>
      <c r="D1775" s="283"/>
      <c r="E1775" s="283"/>
      <c r="F1775" s="194" t="s">
        <v>66</v>
      </c>
    </row>
    <row r="1776" spans="1:6" s="82" customFormat="1">
      <c r="B1776" s="192"/>
      <c r="C1776" s="192"/>
      <c r="D1776" s="192"/>
      <c r="E1776" s="192"/>
      <c r="F1776" s="192"/>
    </row>
    <row r="1777" spans="2:6" s="82" customFormat="1">
      <c r="B1777" s="270" t="str">
        <f>MATIÈRES!$I$6</f>
        <v>RELIGION (Mme Willems - 2p.)</v>
      </c>
      <c r="C1777" s="270"/>
      <c r="D1777" s="270"/>
      <c r="E1777" s="270"/>
      <c r="F1777" s="193" t="str">
        <f ca="1">INDIRECT("F1!AY" &amp; A1762+6)</f>
        <v/>
      </c>
    </row>
    <row r="1778" spans="2:6" s="82" customFormat="1">
      <c r="B1778" s="267" t="str">
        <f>MATIÈRES!$I$7</f>
        <v>FRANÇAIS (Mr MIRGAUX - 6p.)</v>
      </c>
      <c r="C1778" s="268"/>
      <c r="D1778" s="268"/>
      <c r="E1778" s="269"/>
      <c r="F1778" s="193" t="str">
        <f ca="1">INDIRECT("F2!AY" &amp; A1762+6)</f>
        <v/>
      </c>
    </row>
    <row r="1779" spans="2:6" s="82" customFormat="1">
      <c r="B1779" s="267" t="str">
        <f>MATIÈRES!$I$8</f>
        <v>MATH (Mme LIENART - 5p.)</v>
      </c>
      <c r="C1779" s="268"/>
      <c r="D1779" s="268"/>
      <c r="E1779" s="269"/>
      <c r="F1779" s="193" t="str">
        <f ca="1">INDIRECT("F3!AY" &amp; A1762+6)</f>
        <v/>
      </c>
    </row>
    <row r="1780" spans="2:6" s="82" customFormat="1">
      <c r="B1780" s="267" t="str">
        <f>MATIÈRES!$I$9</f>
        <v>ÉTUDE DU MILIEU (Mr MIRGAUX - 4p.)</v>
      </c>
      <c r="C1780" s="268"/>
      <c r="D1780" s="268"/>
      <c r="E1780" s="269"/>
      <c r="F1780" s="193" t="str">
        <f ca="1">INDIRECT("F4!AY" &amp; A1762+6)</f>
        <v/>
      </c>
    </row>
    <row r="1781" spans="2:6" s="82" customFormat="1">
      <c r="B1781" s="270" t="str">
        <f>MATIÈRES!$I$10</f>
        <v>ANGLAIS (Mme MICHAUX - 4p.)</v>
      </c>
      <c r="C1781" s="270"/>
      <c r="D1781" s="270"/>
      <c r="E1781" s="270"/>
      <c r="F1781" s="193" t="str">
        <f ca="1">INDIRECT("F5!AY" &amp; A1762+6)</f>
        <v/>
      </c>
    </row>
    <row r="1782" spans="2:6" s="82" customFormat="1">
      <c r="B1782" s="270" t="str">
        <f>MATIÈRES!$I$11</f>
        <v>SCIENCES (Mr SMETS - 3p.)</v>
      </c>
      <c r="C1782" s="270"/>
      <c r="D1782" s="270"/>
      <c r="E1782" s="270"/>
      <c r="F1782" s="193" t="str">
        <f ca="1">INDIRECT("F6!AY" &amp; A1762+6)</f>
        <v/>
      </c>
    </row>
    <row r="1783" spans="2:6" s="82" customFormat="1">
      <c r="B1783" s="267" t="str">
        <f>MATIÈRES!$I$12</f>
        <v>ÉDUCATION PHYSIQUE (Collectif - 3p.)</v>
      </c>
      <c r="C1783" s="268"/>
      <c r="D1783" s="268"/>
      <c r="E1783" s="269"/>
      <c r="F1783" s="193" t="str">
        <f ca="1">INDIRECT("F7!AY" &amp; A1762+6)</f>
        <v/>
      </c>
    </row>
    <row r="1784" spans="2:6" s="82" customFormat="1">
      <c r="B1784" s="267" t="str">
        <f>MATIÈRES!$I$13</f>
        <v>ÉDUCATION ARTISTIQUE (Mme TASKIN - 2p.)</v>
      </c>
      <c r="C1784" s="268"/>
      <c r="D1784" s="268"/>
      <c r="E1784" s="269"/>
      <c r="F1784" s="193" t="str">
        <f ca="1">INDIRECT("F8!AY" &amp; A1762+6)</f>
        <v/>
      </c>
    </row>
    <row r="1785" spans="2:6" s="82" customFormat="1">
      <c r="B1785" s="267" t="str">
        <f>MATIÈRES!$I$14</f>
        <v>ÉDUCATION TECHNOLOGIQUE (Mr SMETS - 1p.)</v>
      </c>
      <c r="C1785" s="268"/>
      <c r="D1785" s="268"/>
      <c r="E1785" s="269"/>
      <c r="F1785" s="193" t="str">
        <f ca="1">INDIRECT("F9!AY" &amp; A1762+6)</f>
        <v/>
      </c>
    </row>
    <row r="1786" spans="2:6" s="82" customFormat="1">
      <c r="B1786" s="267" t="str">
        <f>MATIÈRES!$I$15</f>
        <v>ACTIVITÉDE SOUTIEN (Mme LIENART - 4p.)</v>
      </c>
      <c r="C1786" s="268"/>
      <c r="D1786" s="268"/>
      <c r="E1786" s="269"/>
      <c r="F1786" s="193" t="str">
        <f ca="1">INDIRECT("F10!AY" &amp; A1762+6)</f>
        <v/>
      </c>
    </row>
    <row r="1787" spans="2:6" s="82" customFormat="1">
      <c r="B1787" s="267">
        <f>MATIÈRES!$I$16</f>
        <v>0</v>
      </c>
      <c r="C1787" s="268"/>
      <c r="D1787" s="268"/>
      <c r="E1787" s="269"/>
      <c r="F1787" s="193" t="str">
        <f ca="1">INDIRECT("F11!AY" &amp; A1762+6)</f>
        <v/>
      </c>
    </row>
    <row r="1788" spans="2:6" s="82" customFormat="1">
      <c r="B1788" s="267">
        <f>MATIÈRES!$I$17</f>
        <v>0</v>
      </c>
      <c r="C1788" s="268"/>
      <c r="D1788" s="268"/>
      <c r="E1788" s="269"/>
      <c r="F1788" s="193" t="str">
        <f ca="1">INDIRECT("F12!AY" &amp; A1762+6)</f>
        <v/>
      </c>
    </row>
    <row r="1789" spans="2:6" s="82" customFormat="1">
      <c r="B1789" s="267">
        <f>MATIÈRES!$I$18</f>
        <v>0</v>
      </c>
      <c r="C1789" s="268"/>
      <c r="D1789" s="268"/>
      <c r="E1789" s="269"/>
      <c r="F1789" s="193" t="str">
        <f ca="1">INDIRECT("F13!AY" &amp; A1762+6)</f>
        <v/>
      </c>
    </row>
    <row r="1790" spans="2:6" s="82" customFormat="1">
      <c r="B1790" s="267">
        <f>MATIÈRES!$I$19</f>
        <v>0</v>
      </c>
      <c r="C1790" s="268"/>
      <c r="D1790" s="268"/>
      <c r="E1790" s="269"/>
      <c r="F1790" s="193" t="str">
        <f ca="1">INDIRECT("F14!AY" &amp; A1762+6)</f>
        <v/>
      </c>
    </row>
    <row r="1791" spans="2:6" s="82" customFormat="1">
      <c r="B1791" s="270">
        <f>MATIÈRES!$I$20</f>
        <v>0</v>
      </c>
      <c r="C1791" s="270"/>
      <c r="D1791" s="270"/>
      <c r="E1791" s="270"/>
      <c r="F1791" s="193" t="str">
        <f ca="1">INDIRECT("F15!AY" &amp; A1762+6)</f>
        <v/>
      </c>
    </row>
    <row r="1792" spans="2:6" s="82" customFormat="1">
      <c r="B1792" s="271"/>
      <c r="C1792" s="271"/>
      <c r="D1792" s="271"/>
      <c r="E1792" s="271"/>
      <c r="F1792" s="192"/>
    </row>
    <row r="1793" spans="2:6" s="82" customFormat="1">
      <c r="B1793" s="272" t="s">
        <v>167</v>
      </c>
      <c r="C1793" s="272"/>
      <c r="D1793" s="272"/>
      <c r="E1793" s="272"/>
      <c r="F1793" s="193" t="e">
        <f ca="1">AVERAGEIF(F1777:F1791,"&lt;&gt;#DIV/0!")</f>
        <v>#DIV/0!</v>
      </c>
    </row>
    <row r="1794" spans="2:6" s="82" customFormat="1">
      <c r="B1794" s="273" t="str">
        <f>"Nombre de cours en difficulté (…/" &amp; COUNTA(MATIÈRES!$N$6:$N$20) &amp; ")"</f>
        <v>Nombre de cours en difficulté (…/10)</v>
      </c>
      <c r="C1794" s="273"/>
      <c r="D1794" s="273"/>
      <c r="E1794" s="273"/>
      <c r="F1794" s="191">
        <f ca="1">IF(F1777&lt;50,1,0)+IF(F1778&lt;50,1,0)+IF(F1779&lt;50,1,0)+IF(F1780&lt;50,1,0)+IF(F1781&lt;50,1,0)+IF(F1782&lt;50,1,0)+IF(F1783&lt;50,1,0)+IF(F1784&lt;50,1,0)+IF(F1785&lt;50,1,0)+IF(F1786&lt;50,1,0)+IF(F1787&lt;50,1,0)+IF(F1788&lt;50,1,0)+IF(F1789&lt;50,1,0)+IF(F1790&lt;50,1,0)+IF(F1791&lt;50,1,0)</f>
        <v>0</v>
      </c>
    </row>
    <row r="1795" spans="2:6" s="82" customFormat="1">
      <c r="B1795" s="273" t="str">
        <f>"Nombre de périodes en difficulté (…/" &amp; SUM(MATIÈRES!N6:N20) &amp; " périodes)"</f>
        <v>Nombre de périodes en difficulté (…/34 périodes)</v>
      </c>
      <c r="C1795" s="273"/>
      <c r="D1795" s="273"/>
      <c r="E1795" s="273"/>
      <c r="F1795" s="191">
        <f ca="1">IF(F1777&lt;50,MATIÈRES!N$6,0)+IF(F1778&lt;50,MATIÈRES!N$7,0)+IF(F1779&lt;50,MATIÈRES!N$8,0)+IF(F1780&lt;50,MATIÈRES!N$7,0)+IF(F1781&lt;50,MATIÈRES!N$8,0)+IF(F1782&lt;50,MATIÈRES!N$7,0)+IF(F1783&lt;50,MATIÈRES!N$8,0)+IF(F1784&lt;50,MATIÈRES!N$7,0)+IF(F1785&lt;50,MATIÈRES!N$8,0)+IF(F1786&lt;50,MATIÈRES!N$7,0)+IF(F1787&lt;50,MATIÈRES!N$8,0)+IF(F1788&lt;50,MATIÈRES!N$7,0)+IF(F1789&lt;50,MATIÈRES!N$8,0)+IF(F1790&lt;50,MATIÈRES!N$7,0)+IF(F1791&lt;50,MATIÈRES!N$8,0)</f>
        <v>0</v>
      </c>
    </row>
    <row r="1796" spans="2:6" s="82" customFormat="1"/>
    <row r="1797" spans="2:6" s="82" customFormat="1"/>
    <row r="1798" spans="2:6" s="82" customFormat="1"/>
    <row r="1799" spans="2:6" s="82" customFormat="1">
      <c r="F1799" s="82" t="s">
        <v>169</v>
      </c>
    </row>
    <row r="1800" spans="2:6" s="82" customFormat="1"/>
    <row r="1801" spans="2:6" s="82" customFormat="1"/>
    <row r="1802" spans="2:6" s="82" customFormat="1"/>
    <row r="1803" spans="2:6" s="82" customFormat="1"/>
    <row r="1804" spans="2:6" s="82" customFormat="1"/>
    <row r="1805" spans="2:6" s="82" customFormat="1"/>
    <row r="1806" spans="2:6" s="82" customFormat="1"/>
    <row r="1807" spans="2:6" s="82" customFormat="1"/>
    <row r="1808" spans="2:6" s="82" customFormat="1"/>
    <row r="1809" spans="2:6" s="82" customFormat="1"/>
    <row r="1810" spans="2:6" s="82" customFormat="1"/>
    <row r="1811" spans="2:6" s="82" customFormat="1"/>
    <row r="1812" spans="2:6">
      <c r="B1812" s="82"/>
      <c r="C1812" s="82"/>
      <c r="D1812" s="82"/>
      <c r="E1812" s="82"/>
      <c r="F1812" s="82"/>
    </row>
    <row r="1813" spans="2:6">
      <c r="B1813" s="82"/>
      <c r="C1813" s="82"/>
      <c r="D1813" s="82"/>
      <c r="E1813" s="82"/>
      <c r="F1813" s="82"/>
    </row>
    <row r="1814" spans="2:6">
      <c r="B1814" s="82"/>
      <c r="C1814" s="82"/>
      <c r="D1814" s="82"/>
      <c r="E1814" s="82"/>
      <c r="F1814" s="82"/>
    </row>
    <row r="1815" spans="2:6">
      <c r="B1815" s="82"/>
      <c r="C1815" s="82"/>
      <c r="D1815" s="82"/>
      <c r="E1815" s="82"/>
      <c r="F1815" s="82"/>
    </row>
    <row r="1816" spans="2:6">
      <c r="B1816" s="84" t="s">
        <v>42</v>
      </c>
      <c r="C1816" s="82"/>
      <c r="D1816" s="82"/>
      <c r="E1816" s="82"/>
      <c r="F1816" s="82"/>
    </row>
    <row r="1817" spans="2:6">
      <c r="B1817" s="82"/>
      <c r="C1817" s="82"/>
      <c r="D1817" s="82"/>
      <c r="E1817" s="82"/>
      <c r="F1817" s="82"/>
    </row>
    <row r="1818" spans="2:6">
      <c r="B1818" s="274" t="str">
        <f ca="1">(INDIRECT("Élèves!C" &amp;A1762+3) &amp; " " &amp; INDIRECT("Élèves!D" &amp; A1762+3) &amp; " :")</f>
        <v xml:space="preserve">  :</v>
      </c>
      <c r="C1818" s="275"/>
      <c r="D1818" s="275"/>
      <c r="E1818" s="275"/>
      <c r="F1818" s="276"/>
    </row>
    <row r="1819" spans="2:6">
      <c r="B1819" s="243"/>
      <c r="C1819" s="244"/>
      <c r="D1819" s="244"/>
      <c r="E1819" s="244"/>
      <c r="F1819" s="245"/>
    </row>
    <row r="1820" spans="2:6">
      <c r="B1820" s="243"/>
      <c r="C1820" s="244"/>
      <c r="D1820" s="244"/>
      <c r="E1820" s="244"/>
      <c r="F1820" s="245"/>
    </row>
    <row r="1821" spans="2:6">
      <c r="B1821" s="243"/>
      <c r="C1821" s="244"/>
      <c r="D1821" s="244"/>
      <c r="E1821" s="244"/>
      <c r="F1821" s="245"/>
    </row>
    <row r="1822" spans="2:6">
      <c r="B1822" s="243"/>
      <c r="C1822" s="244"/>
      <c r="D1822" s="244"/>
      <c r="E1822" s="244"/>
      <c r="F1822" s="245"/>
    </row>
    <row r="1823" spans="2:6">
      <c r="B1823" s="243"/>
      <c r="C1823" s="244"/>
      <c r="D1823" s="244"/>
      <c r="E1823" s="244"/>
      <c r="F1823" s="245"/>
    </row>
    <row r="1824" spans="2:6">
      <c r="B1824" s="246"/>
      <c r="C1824" s="247"/>
      <c r="D1824" s="247"/>
      <c r="E1824" s="247"/>
      <c r="F1824" s="248"/>
    </row>
    <row r="1825" spans="2:6">
      <c r="B1825" s="195"/>
      <c r="C1825" s="195"/>
      <c r="D1825" s="195"/>
      <c r="E1825" s="195"/>
      <c r="F1825" s="195"/>
    </row>
    <row r="1826" spans="2:6">
      <c r="B1826" s="195"/>
      <c r="C1826" s="195"/>
      <c r="D1826" s="195"/>
      <c r="E1826" s="195"/>
      <c r="F1826" s="195"/>
    </row>
    <row r="1827" spans="2:6">
      <c r="B1827" s="195"/>
      <c r="C1827" s="195"/>
      <c r="D1827" s="195"/>
      <c r="E1827" s="195"/>
      <c r="F1827" s="195"/>
    </row>
    <row r="1828" spans="2:6">
      <c r="B1828" s="84" t="s">
        <v>69</v>
      </c>
      <c r="C1828" s="82"/>
      <c r="D1828" s="82"/>
      <c r="E1828" s="82"/>
      <c r="F1828" s="82"/>
    </row>
    <row r="1829" spans="2:6">
      <c r="C1829" s="82"/>
      <c r="D1829" s="82"/>
      <c r="E1829" s="82"/>
      <c r="F1829" s="82"/>
    </row>
    <row r="1830" spans="2:6">
      <c r="B1830" s="89"/>
      <c r="C1830" s="89"/>
      <c r="D1830" s="89"/>
      <c r="E1830" s="89" t="s">
        <v>70</v>
      </c>
      <c r="F1830" s="90">
        <f ca="1">SUM(INDIRECT("EDUC!E" &amp;A1762+4))</f>
        <v>0</v>
      </c>
    </row>
    <row r="1831" spans="2:6">
      <c r="C1831" s="82"/>
      <c r="D1831" s="82"/>
      <c r="E1831" s="82"/>
      <c r="F1831" s="82"/>
    </row>
    <row r="1832" spans="2:6">
      <c r="B1832" s="249"/>
      <c r="C1832" s="250"/>
      <c r="D1832" s="250"/>
      <c r="E1832" s="250"/>
      <c r="F1832" s="251"/>
    </row>
    <row r="1833" spans="2:6">
      <c r="B1833" s="252"/>
      <c r="C1833" s="253"/>
      <c r="D1833" s="253"/>
      <c r="E1833" s="253"/>
      <c r="F1833" s="254"/>
    </row>
    <row r="1834" spans="2:6">
      <c r="B1834" s="252"/>
      <c r="C1834" s="253"/>
      <c r="D1834" s="253"/>
      <c r="E1834" s="253"/>
      <c r="F1834" s="254"/>
    </row>
    <row r="1835" spans="2:6">
      <c r="B1835" s="252"/>
      <c r="C1835" s="253"/>
      <c r="D1835" s="253"/>
      <c r="E1835" s="253"/>
      <c r="F1835" s="254"/>
    </row>
    <row r="1836" spans="2:6">
      <c r="B1836" s="252"/>
      <c r="C1836" s="253"/>
      <c r="D1836" s="253"/>
      <c r="E1836" s="253"/>
      <c r="F1836" s="254"/>
    </row>
    <row r="1837" spans="2:6">
      <c r="B1837" s="252"/>
      <c r="C1837" s="253"/>
      <c r="D1837" s="253"/>
      <c r="E1837" s="253"/>
      <c r="F1837" s="254"/>
    </row>
    <row r="1838" spans="2:6">
      <c r="B1838" s="252"/>
      <c r="C1838" s="253"/>
      <c r="D1838" s="253"/>
      <c r="E1838" s="253"/>
      <c r="F1838" s="254"/>
    </row>
    <row r="1839" spans="2:6">
      <c r="B1839" s="252"/>
      <c r="C1839" s="253"/>
      <c r="D1839" s="253"/>
      <c r="E1839" s="253"/>
      <c r="F1839" s="254"/>
    </row>
    <row r="1840" spans="2:6">
      <c r="B1840" s="255"/>
      <c r="C1840" s="256"/>
      <c r="D1840" s="256"/>
      <c r="E1840" s="256"/>
      <c r="F1840" s="257"/>
    </row>
    <row r="1841" spans="2:6">
      <c r="B1841" s="82"/>
      <c r="C1841" s="82"/>
      <c r="D1841" s="82"/>
      <c r="E1841" s="82"/>
      <c r="F1841" s="82"/>
    </row>
    <row r="1842" spans="2:6">
      <c r="B1842" s="91" t="s">
        <v>71</v>
      </c>
      <c r="C1842" s="82"/>
      <c r="D1842" s="82"/>
      <c r="E1842" s="82"/>
      <c r="F1842" s="82"/>
    </row>
    <row r="1843" spans="2:6">
      <c r="B1843" s="82"/>
      <c r="C1843" s="82"/>
      <c r="D1843" s="82"/>
      <c r="E1843" s="82"/>
      <c r="F1843" s="82"/>
    </row>
    <row r="1844" spans="2:6">
      <c r="B1844" s="82"/>
      <c r="C1844" s="82"/>
      <c r="D1844" s="82"/>
      <c r="E1844" s="82"/>
      <c r="F1844" s="82"/>
    </row>
    <row r="1845" spans="2:6">
      <c r="B1845" s="82"/>
      <c r="C1845" s="82"/>
      <c r="D1845" s="82"/>
      <c r="E1845" s="82"/>
      <c r="F1845" s="82"/>
    </row>
    <row r="1846" spans="2:6">
      <c r="B1846" s="82"/>
      <c r="C1846" s="82"/>
      <c r="D1846" s="82"/>
      <c r="E1846" s="82"/>
      <c r="F1846" s="82"/>
    </row>
    <row r="1847" spans="2:6">
      <c r="B1847" s="82"/>
      <c r="C1847" s="82"/>
      <c r="D1847" s="82"/>
      <c r="E1847" s="82"/>
      <c r="F1847" s="82"/>
    </row>
    <row r="1848" spans="2:6">
      <c r="B1848" s="84" t="s">
        <v>72</v>
      </c>
      <c r="C1848" s="82"/>
      <c r="D1848" s="82"/>
      <c r="E1848" s="82"/>
      <c r="F1848" s="82"/>
    </row>
    <row r="1849" spans="2:6">
      <c r="B1849" s="82"/>
      <c r="C1849" s="82"/>
      <c r="D1849" s="82"/>
      <c r="E1849" s="82"/>
      <c r="F1849" s="82"/>
    </row>
    <row r="1850" spans="2:6">
      <c r="B1850" s="258"/>
      <c r="C1850" s="259"/>
      <c r="D1850" s="259"/>
      <c r="E1850" s="259"/>
      <c r="F1850" s="260"/>
    </row>
    <row r="1851" spans="2:6">
      <c r="B1851" s="261"/>
      <c r="C1851" s="262"/>
      <c r="D1851" s="262"/>
      <c r="E1851" s="262"/>
      <c r="F1851" s="263"/>
    </row>
    <row r="1852" spans="2:6">
      <c r="B1852" s="261"/>
      <c r="C1852" s="262"/>
      <c r="D1852" s="262"/>
      <c r="E1852" s="262"/>
      <c r="F1852" s="263"/>
    </row>
    <row r="1853" spans="2:6">
      <c r="B1853" s="261"/>
      <c r="C1853" s="262"/>
      <c r="D1853" s="262"/>
      <c r="E1853" s="262"/>
      <c r="F1853" s="263"/>
    </row>
    <row r="1854" spans="2:6">
      <c r="B1854" s="261"/>
      <c r="C1854" s="262"/>
      <c r="D1854" s="262"/>
      <c r="E1854" s="262"/>
      <c r="F1854" s="263"/>
    </row>
    <row r="1855" spans="2:6">
      <c r="B1855" s="261"/>
      <c r="C1855" s="262"/>
      <c r="D1855" s="262"/>
      <c r="E1855" s="262"/>
      <c r="F1855" s="263"/>
    </row>
    <row r="1856" spans="2:6">
      <c r="B1856" s="261"/>
      <c r="C1856" s="262"/>
      <c r="D1856" s="262"/>
      <c r="E1856" s="262"/>
      <c r="F1856" s="263"/>
    </row>
    <row r="1857" spans="1:6">
      <c r="B1857" s="264"/>
      <c r="C1857" s="265"/>
      <c r="D1857" s="265"/>
      <c r="E1857" s="265"/>
      <c r="F1857" s="266"/>
    </row>
    <row r="1858" spans="1:6">
      <c r="B1858" s="82"/>
      <c r="C1858" s="82"/>
      <c r="D1858" s="82"/>
      <c r="E1858" s="82"/>
      <c r="F1858" s="82"/>
    </row>
    <row r="1859" spans="1:6">
      <c r="B1859" s="82"/>
      <c r="C1859" s="82"/>
      <c r="D1859" s="82"/>
      <c r="E1859" s="82"/>
      <c r="F1859" s="82" t="s">
        <v>168</v>
      </c>
    </row>
    <row r="1860" spans="1:6">
      <c r="B1860" s="82"/>
      <c r="C1860" s="82"/>
      <c r="D1860" s="82"/>
      <c r="E1860" s="82"/>
      <c r="F1860" s="82"/>
    </row>
    <row r="1861" spans="1:6">
      <c r="B1861" s="82"/>
      <c r="C1861" s="82"/>
      <c r="D1861" s="82"/>
      <c r="E1861" s="82"/>
      <c r="F1861" s="82"/>
    </row>
    <row r="1862" spans="1:6">
      <c r="B1862" s="82"/>
      <c r="C1862" s="82"/>
      <c r="D1862" s="82"/>
      <c r="E1862" s="82"/>
      <c r="F1862" s="82"/>
    </row>
    <row r="1863" spans="1:6">
      <c r="B1863" s="82"/>
      <c r="C1863" s="82"/>
      <c r="D1863" s="82"/>
      <c r="E1863" s="82"/>
      <c r="F1863" s="82"/>
    </row>
    <row r="1864" spans="1:6">
      <c r="B1864" s="82"/>
      <c r="C1864" s="82"/>
      <c r="D1864" s="82"/>
      <c r="E1864" s="82"/>
      <c r="F1864" s="82"/>
    </row>
    <row r="1865" spans="1:6" ht="27.75" customHeight="1">
      <c r="A1865" s="82">
        <v>19</v>
      </c>
      <c r="B1865" s="82"/>
      <c r="C1865" s="82"/>
      <c r="D1865" s="82"/>
      <c r="E1865" s="82"/>
      <c r="F1865" s="82"/>
    </row>
    <row r="1866" spans="1:6" ht="15" customHeight="1">
      <c r="B1866" s="278"/>
      <c r="C1866" s="278"/>
      <c r="D1866" s="278"/>
      <c r="E1866" s="278"/>
      <c r="F1866" s="278"/>
    </row>
    <row r="1867" spans="1:6">
      <c r="B1867" s="188">
        <f ca="1">INDIRECT("Élèves!C" &amp; A1865+3)</f>
        <v>0</v>
      </c>
      <c r="C1867" s="277">
        <f ca="1">INDIRECT("Élèves!D" &amp; A1865+3)</f>
        <v>0</v>
      </c>
      <c r="D1867" s="277"/>
      <c r="E1867" s="277"/>
      <c r="F1867" s="277"/>
    </row>
    <row r="1868" spans="1:6" ht="15" customHeight="1">
      <c r="B1868" s="189"/>
      <c r="C1868" s="190"/>
      <c r="D1868" s="190"/>
      <c r="E1868" s="190"/>
      <c r="F1868" s="190"/>
    </row>
    <row r="1869" spans="1:6">
      <c r="B1869" s="278" t="s">
        <v>158</v>
      </c>
      <c r="C1869" s="278"/>
      <c r="D1869" s="278"/>
      <c r="E1869" s="278"/>
      <c r="F1869" s="278"/>
    </row>
    <row r="1870" spans="1:6">
      <c r="B1870" s="278" t="s">
        <v>166</v>
      </c>
      <c r="C1870" s="278"/>
      <c r="D1870" s="278"/>
      <c r="E1870" s="278"/>
      <c r="F1870" s="278"/>
    </row>
    <row r="1871" spans="1:6" s="82" customFormat="1">
      <c r="B1871" s="278"/>
      <c r="C1871" s="278"/>
      <c r="D1871" s="278"/>
      <c r="E1871" s="278"/>
      <c r="F1871" s="278"/>
    </row>
    <row r="1872" spans="1:6" s="82" customFormat="1"/>
    <row r="1873" spans="2:6" s="82" customFormat="1"/>
    <row r="1874" spans="2:6" s="82" customFormat="1"/>
    <row r="1875" spans="2:6" s="82" customFormat="1">
      <c r="B1875" s="279" t="str">
        <f ca="1">INDIRECT("Élèves!N" &amp; $A$11+5)</f>
        <v>1Cp</v>
      </c>
      <c r="C1875" s="280"/>
      <c r="D1875" s="280"/>
      <c r="E1875" s="280"/>
      <c r="F1875" s="281"/>
    </row>
    <row r="1876" spans="2:6" s="82" customFormat="1">
      <c r="B1876" s="282" t="s">
        <v>164</v>
      </c>
      <c r="C1876" s="282"/>
      <c r="D1876" s="282"/>
      <c r="E1876" s="282"/>
      <c r="F1876" s="282"/>
    </row>
    <row r="1877" spans="2:6" s="82" customFormat="1">
      <c r="B1877" s="183"/>
      <c r="C1877" s="183"/>
      <c r="D1877" s="183"/>
      <c r="E1877" s="183"/>
      <c r="F1877" s="183"/>
    </row>
    <row r="1878" spans="2:6" s="82" customFormat="1" ht="18.75">
      <c r="B1878" s="283" t="str">
        <f>"Formation commune (" &amp; SUM(MATIÈRES!N1860:N1874) &amp; " périodes)"</f>
        <v>Formation commune (0 périodes)</v>
      </c>
      <c r="C1878" s="283"/>
      <c r="D1878" s="283"/>
      <c r="E1878" s="283"/>
      <c r="F1878" s="194" t="s">
        <v>66</v>
      </c>
    </row>
    <row r="1879" spans="2:6" s="82" customFormat="1">
      <c r="B1879" s="192"/>
      <c r="C1879" s="192"/>
      <c r="D1879" s="192"/>
      <c r="E1879" s="192"/>
      <c r="F1879" s="192"/>
    </row>
    <row r="1880" spans="2:6" s="82" customFormat="1">
      <c r="B1880" s="270" t="str">
        <f>MATIÈRES!$I$6</f>
        <v>RELIGION (Mme Willems - 2p.)</v>
      </c>
      <c r="C1880" s="270"/>
      <c r="D1880" s="270"/>
      <c r="E1880" s="270"/>
      <c r="F1880" s="193" t="str">
        <f ca="1">INDIRECT("F1!AY" &amp; A1865+6)</f>
        <v/>
      </c>
    </row>
    <row r="1881" spans="2:6" s="82" customFormat="1">
      <c r="B1881" s="267" t="str">
        <f>MATIÈRES!$I$7</f>
        <v>FRANÇAIS (Mr MIRGAUX - 6p.)</v>
      </c>
      <c r="C1881" s="268"/>
      <c r="D1881" s="268"/>
      <c r="E1881" s="269"/>
      <c r="F1881" s="193" t="str">
        <f ca="1">INDIRECT("F2!AY" &amp; A1865+6)</f>
        <v/>
      </c>
    </row>
    <row r="1882" spans="2:6" s="82" customFormat="1">
      <c r="B1882" s="267" t="str">
        <f>MATIÈRES!$I$8</f>
        <v>MATH (Mme LIENART - 5p.)</v>
      </c>
      <c r="C1882" s="268"/>
      <c r="D1882" s="268"/>
      <c r="E1882" s="269"/>
      <c r="F1882" s="193" t="str">
        <f ca="1">INDIRECT("F3!AY" &amp; A1865+6)</f>
        <v/>
      </c>
    </row>
    <row r="1883" spans="2:6" s="82" customFormat="1">
      <c r="B1883" s="267" t="str">
        <f>MATIÈRES!$I$9</f>
        <v>ÉTUDE DU MILIEU (Mr MIRGAUX - 4p.)</v>
      </c>
      <c r="C1883" s="268"/>
      <c r="D1883" s="268"/>
      <c r="E1883" s="269"/>
      <c r="F1883" s="193" t="str">
        <f ca="1">INDIRECT("F4!AY" &amp; A1865+6)</f>
        <v/>
      </c>
    </row>
    <row r="1884" spans="2:6" s="82" customFormat="1">
      <c r="B1884" s="270" t="str">
        <f>MATIÈRES!$I$10</f>
        <v>ANGLAIS (Mme MICHAUX - 4p.)</v>
      </c>
      <c r="C1884" s="270"/>
      <c r="D1884" s="270"/>
      <c r="E1884" s="270"/>
      <c r="F1884" s="193" t="str">
        <f ca="1">INDIRECT("F5!AY" &amp; A1865+6)</f>
        <v/>
      </c>
    </row>
    <row r="1885" spans="2:6" s="82" customFormat="1">
      <c r="B1885" s="270" t="str">
        <f>MATIÈRES!$I$11</f>
        <v>SCIENCES (Mr SMETS - 3p.)</v>
      </c>
      <c r="C1885" s="270"/>
      <c r="D1885" s="270"/>
      <c r="E1885" s="270"/>
      <c r="F1885" s="193" t="str">
        <f ca="1">INDIRECT("F6!AY" &amp; A1865+6)</f>
        <v/>
      </c>
    </row>
    <row r="1886" spans="2:6" s="82" customFormat="1">
      <c r="B1886" s="267" t="str">
        <f>MATIÈRES!$I$12</f>
        <v>ÉDUCATION PHYSIQUE (Collectif - 3p.)</v>
      </c>
      <c r="C1886" s="268"/>
      <c r="D1886" s="268"/>
      <c r="E1886" s="269"/>
      <c r="F1886" s="193" t="str">
        <f ca="1">INDIRECT("F7!AY" &amp; A1865+6)</f>
        <v/>
      </c>
    </row>
    <row r="1887" spans="2:6" s="82" customFormat="1">
      <c r="B1887" s="267" t="str">
        <f>MATIÈRES!$I$13</f>
        <v>ÉDUCATION ARTISTIQUE (Mme TASKIN - 2p.)</v>
      </c>
      <c r="C1887" s="268"/>
      <c r="D1887" s="268"/>
      <c r="E1887" s="269"/>
      <c r="F1887" s="193" t="str">
        <f ca="1">INDIRECT("F8!AY" &amp; A1865+6)</f>
        <v/>
      </c>
    </row>
    <row r="1888" spans="2:6" s="82" customFormat="1">
      <c r="B1888" s="267" t="str">
        <f>MATIÈRES!$I$14</f>
        <v>ÉDUCATION TECHNOLOGIQUE (Mr SMETS - 1p.)</v>
      </c>
      <c r="C1888" s="268"/>
      <c r="D1888" s="268"/>
      <c r="E1888" s="269"/>
      <c r="F1888" s="193" t="str">
        <f ca="1">INDIRECT("F9!AY" &amp; A1865+6)</f>
        <v/>
      </c>
    </row>
    <row r="1889" spans="2:6" s="82" customFormat="1">
      <c r="B1889" s="267" t="str">
        <f>MATIÈRES!$I$15</f>
        <v>ACTIVITÉDE SOUTIEN (Mme LIENART - 4p.)</v>
      </c>
      <c r="C1889" s="268"/>
      <c r="D1889" s="268"/>
      <c r="E1889" s="269"/>
      <c r="F1889" s="193" t="str">
        <f ca="1">INDIRECT("F10!AY" &amp; A1865+6)</f>
        <v/>
      </c>
    </row>
    <row r="1890" spans="2:6" s="82" customFormat="1">
      <c r="B1890" s="267">
        <f>MATIÈRES!$I$16</f>
        <v>0</v>
      </c>
      <c r="C1890" s="268"/>
      <c r="D1890" s="268"/>
      <c r="E1890" s="269"/>
      <c r="F1890" s="193" t="str">
        <f ca="1">INDIRECT("F11!AY" &amp; A1865+6)</f>
        <v/>
      </c>
    </row>
    <row r="1891" spans="2:6" s="82" customFormat="1">
      <c r="B1891" s="267">
        <f>MATIÈRES!$I$17</f>
        <v>0</v>
      </c>
      <c r="C1891" s="268"/>
      <c r="D1891" s="268"/>
      <c r="E1891" s="269"/>
      <c r="F1891" s="193" t="str">
        <f ca="1">INDIRECT("F12!AY" &amp; A1865+6)</f>
        <v/>
      </c>
    </row>
    <row r="1892" spans="2:6" s="82" customFormat="1">
      <c r="B1892" s="267">
        <f>MATIÈRES!$I$18</f>
        <v>0</v>
      </c>
      <c r="C1892" s="268"/>
      <c r="D1892" s="268"/>
      <c r="E1892" s="269"/>
      <c r="F1892" s="193" t="str">
        <f ca="1">INDIRECT("F13!AY" &amp; A1865+6)</f>
        <v/>
      </c>
    </row>
    <row r="1893" spans="2:6" s="82" customFormat="1">
      <c r="B1893" s="267">
        <f>MATIÈRES!$I$19</f>
        <v>0</v>
      </c>
      <c r="C1893" s="268"/>
      <c r="D1893" s="268"/>
      <c r="E1893" s="269"/>
      <c r="F1893" s="193" t="str">
        <f ca="1">INDIRECT("F14!AY" &amp; A1865+6)</f>
        <v/>
      </c>
    </row>
    <row r="1894" spans="2:6" s="82" customFormat="1">
      <c r="B1894" s="270">
        <f>MATIÈRES!$I$20</f>
        <v>0</v>
      </c>
      <c r="C1894" s="270"/>
      <c r="D1894" s="270"/>
      <c r="E1894" s="270"/>
      <c r="F1894" s="193" t="str">
        <f ca="1">INDIRECT("F15!AY" &amp; A1865+6)</f>
        <v/>
      </c>
    </row>
    <row r="1895" spans="2:6" s="82" customFormat="1">
      <c r="B1895" s="271"/>
      <c r="C1895" s="271"/>
      <c r="D1895" s="271"/>
      <c r="E1895" s="271"/>
      <c r="F1895" s="192"/>
    </row>
    <row r="1896" spans="2:6" s="82" customFormat="1">
      <c r="B1896" s="272" t="s">
        <v>167</v>
      </c>
      <c r="C1896" s="272"/>
      <c r="D1896" s="272"/>
      <c r="E1896" s="272"/>
      <c r="F1896" s="193" t="e">
        <f ca="1">AVERAGEIF(F1880:F1894,"&lt;&gt;#DIV/0!")</f>
        <v>#DIV/0!</v>
      </c>
    </row>
    <row r="1897" spans="2:6" s="82" customFormat="1">
      <c r="B1897" s="273" t="str">
        <f>"Nombre de cours en difficulté (…/" &amp; COUNTA(MATIÈRES!$N$6:$N$20) &amp; ")"</f>
        <v>Nombre de cours en difficulté (…/10)</v>
      </c>
      <c r="C1897" s="273"/>
      <c r="D1897" s="273"/>
      <c r="E1897" s="273"/>
      <c r="F1897" s="191">
        <f ca="1">IF(F1880&lt;50,1,0)+IF(F1881&lt;50,1,0)+IF(F1882&lt;50,1,0)+IF(F1883&lt;50,1,0)+IF(F1884&lt;50,1,0)+IF(F1885&lt;50,1,0)+IF(F1886&lt;50,1,0)+IF(F1887&lt;50,1,0)+IF(F1888&lt;50,1,0)+IF(F1889&lt;50,1,0)+IF(F1890&lt;50,1,0)+IF(F1891&lt;50,1,0)+IF(F1892&lt;50,1,0)+IF(F1893&lt;50,1,0)+IF(F1894&lt;50,1,0)</f>
        <v>0</v>
      </c>
    </row>
    <row r="1898" spans="2:6" s="82" customFormat="1">
      <c r="B1898" s="273" t="str">
        <f>"Nombre de périodes en difficulté (…/" &amp; SUM(MATIÈRES!N6:N20) &amp; " périodes)"</f>
        <v>Nombre de périodes en difficulté (…/34 périodes)</v>
      </c>
      <c r="C1898" s="273"/>
      <c r="D1898" s="273"/>
      <c r="E1898" s="273"/>
      <c r="F1898" s="191">
        <f ca="1">IF(F1880&lt;50,MATIÈRES!N$6,0)+IF(F1881&lt;50,MATIÈRES!N$7,0)+IF(F1882&lt;50,MATIÈRES!N$8,0)+IF(F1883&lt;50,MATIÈRES!N$7,0)+IF(F1884&lt;50,MATIÈRES!N$8,0)+IF(F1885&lt;50,MATIÈRES!N$7,0)+IF(F1886&lt;50,MATIÈRES!N$8,0)+IF(F1887&lt;50,MATIÈRES!N$7,0)+IF(F1888&lt;50,MATIÈRES!N$8,0)+IF(F1889&lt;50,MATIÈRES!N$7,0)+IF(F1890&lt;50,MATIÈRES!N$8,0)+IF(F1891&lt;50,MATIÈRES!N$7,0)+IF(F1892&lt;50,MATIÈRES!N$8,0)+IF(F1893&lt;50,MATIÈRES!N$7,0)+IF(F1894&lt;50,MATIÈRES!N$8,0)</f>
        <v>0</v>
      </c>
    </row>
    <row r="1899" spans="2:6" s="82" customFormat="1"/>
    <row r="1900" spans="2:6" s="82" customFormat="1"/>
    <row r="1901" spans="2:6" s="82" customFormat="1"/>
    <row r="1902" spans="2:6" s="82" customFormat="1">
      <c r="F1902" s="82" t="s">
        <v>169</v>
      </c>
    </row>
    <row r="1903" spans="2:6" s="82" customFormat="1"/>
    <row r="1904" spans="2:6" s="82" customFormat="1"/>
    <row r="1905" spans="2:6" s="82" customFormat="1"/>
    <row r="1906" spans="2:6" s="82" customFormat="1"/>
    <row r="1907" spans="2:6" s="82" customFormat="1"/>
    <row r="1908" spans="2:6" s="82" customFormat="1"/>
    <row r="1909" spans="2:6" s="82" customFormat="1"/>
    <row r="1910" spans="2:6" s="82" customFormat="1"/>
    <row r="1911" spans="2:6" s="82" customFormat="1"/>
    <row r="1912" spans="2:6" s="82" customFormat="1"/>
    <row r="1913" spans="2:6" s="82" customFormat="1"/>
    <row r="1914" spans="2:6" s="82" customFormat="1"/>
    <row r="1915" spans="2:6">
      <c r="B1915" s="82"/>
      <c r="C1915" s="82"/>
      <c r="D1915" s="82"/>
      <c r="E1915" s="82"/>
      <c r="F1915" s="82"/>
    </row>
    <row r="1916" spans="2:6">
      <c r="B1916" s="82"/>
      <c r="C1916" s="82"/>
      <c r="D1916" s="82"/>
      <c r="E1916" s="82"/>
      <c r="F1916" s="82"/>
    </row>
    <row r="1917" spans="2:6">
      <c r="B1917" s="82"/>
      <c r="C1917" s="82"/>
      <c r="D1917" s="82"/>
      <c r="E1917" s="82"/>
      <c r="F1917" s="82"/>
    </row>
    <row r="1918" spans="2:6">
      <c r="B1918" s="82"/>
      <c r="C1918" s="82"/>
      <c r="D1918" s="82"/>
      <c r="E1918" s="82"/>
      <c r="F1918" s="82"/>
    </row>
    <row r="1919" spans="2:6">
      <c r="B1919" s="84" t="s">
        <v>42</v>
      </c>
      <c r="C1919" s="82"/>
      <c r="D1919" s="82"/>
      <c r="E1919" s="82"/>
      <c r="F1919" s="82"/>
    </row>
    <row r="1920" spans="2:6">
      <c r="B1920" s="82"/>
      <c r="C1920" s="82"/>
      <c r="D1920" s="82"/>
      <c r="E1920" s="82"/>
      <c r="F1920" s="82"/>
    </row>
    <row r="1921" spans="2:6">
      <c r="B1921" s="274" t="str">
        <f ca="1">(INDIRECT("Élèves!C" &amp;A1865+3) &amp; " " &amp; INDIRECT("Élèves!D" &amp; A1865+3) &amp; " :")</f>
        <v xml:space="preserve">  :</v>
      </c>
      <c r="C1921" s="275"/>
      <c r="D1921" s="275"/>
      <c r="E1921" s="275"/>
      <c r="F1921" s="276"/>
    </row>
    <row r="1922" spans="2:6">
      <c r="B1922" s="243"/>
      <c r="C1922" s="244"/>
      <c r="D1922" s="244"/>
      <c r="E1922" s="244"/>
      <c r="F1922" s="245"/>
    </row>
    <row r="1923" spans="2:6">
      <c r="B1923" s="243"/>
      <c r="C1923" s="244"/>
      <c r="D1923" s="244"/>
      <c r="E1923" s="244"/>
      <c r="F1923" s="245"/>
    </row>
    <row r="1924" spans="2:6">
      <c r="B1924" s="243"/>
      <c r="C1924" s="244"/>
      <c r="D1924" s="244"/>
      <c r="E1924" s="244"/>
      <c r="F1924" s="245"/>
    </row>
    <row r="1925" spans="2:6">
      <c r="B1925" s="243"/>
      <c r="C1925" s="244"/>
      <c r="D1925" s="244"/>
      <c r="E1925" s="244"/>
      <c r="F1925" s="245"/>
    </row>
    <row r="1926" spans="2:6">
      <c r="B1926" s="243"/>
      <c r="C1926" s="244"/>
      <c r="D1926" s="244"/>
      <c r="E1926" s="244"/>
      <c r="F1926" s="245"/>
    </row>
    <row r="1927" spans="2:6">
      <c r="B1927" s="246"/>
      <c r="C1927" s="247"/>
      <c r="D1927" s="247"/>
      <c r="E1927" s="247"/>
      <c r="F1927" s="248"/>
    </row>
    <row r="1928" spans="2:6">
      <c r="B1928" s="195"/>
      <c r="C1928" s="195"/>
      <c r="D1928" s="195"/>
      <c r="E1928" s="195"/>
      <c r="F1928" s="195"/>
    </row>
    <row r="1929" spans="2:6">
      <c r="B1929" s="195"/>
      <c r="C1929" s="195"/>
      <c r="D1929" s="195"/>
      <c r="E1929" s="195"/>
      <c r="F1929" s="195"/>
    </row>
    <row r="1930" spans="2:6">
      <c r="B1930" s="195"/>
      <c r="C1930" s="195"/>
      <c r="D1930" s="195"/>
      <c r="E1930" s="195"/>
      <c r="F1930" s="195"/>
    </row>
    <row r="1931" spans="2:6">
      <c r="B1931" s="84" t="s">
        <v>69</v>
      </c>
      <c r="C1931" s="82"/>
      <c r="D1931" s="82"/>
      <c r="E1931" s="82"/>
      <c r="F1931" s="82"/>
    </row>
    <row r="1932" spans="2:6">
      <c r="C1932" s="82"/>
      <c r="D1932" s="82"/>
      <c r="E1932" s="82"/>
      <c r="F1932" s="82"/>
    </row>
    <row r="1933" spans="2:6">
      <c r="B1933" s="89"/>
      <c r="C1933" s="89"/>
      <c r="D1933" s="89"/>
      <c r="E1933" s="89" t="s">
        <v>70</v>
      </c>
      <c r="F1933" s="90">
        <f ca="1">SUM(INDIRECT("EDUC!E" &amp;A1865+4))</f>
        <v>0</v>
      </c>
    </row>
    <row r="1934" spans="2:6">
      <c r="C1934" s="82"/>
      <c r="D1934" s="82"/>
      <c r="E1934" s="82"/>
      <c r="F1934" s="82"/>
    </row>
    <row r="1935" spans="2:6">
      <c r="B1935" s="249"/>
      <c r="C1935" s="250"/>
      <c r="D1935" s="250"/>
      <c r="E1935" s="250"/>
      <c r="F1935" s="251"/>
    </row>
    <row r="1936" spans="2:6">
      <c r="B1936" s="252"/>
      <c r="C1936" s="253"/>
      <c r="D1936" s="253"/>
      <c r="E1936" s="253"/>
      <c r="F1936" s="254"/>
    </row>
    <row r="1937" spans="2:6">
      <c r="B1937" s="252"/>
      <c r="C1937" s="253"/>
      <c r="D1937" s="253"/>
      <c r="E1937" s="253"/>
      <c r="F1937" s="254"/>
    </row>
    <row r="1938" spans="2:6">
      <c r="B1938" s="252"/>
      <c r="C1938" s="253"/>
      <c r="D1938" s="253"/>
      <c r="E1938" s="253"/>
      <c r="F1938" s="254"/>
    </row>
    <row r="1939" spans="2:6">
      <c r="B1939" s="252"/>
      <c r="C1939" s="253"/>
      <c r="D1939" s="253"/>
      <c r="E1939" s="253"/>
      <c r="F1939" s="254"/>
    </row>
    <row r="1940" spans="2:6">
      <c r="B1940" s="252"/>
      <c r="C1940" s="253"/>
      <c r="D1940" s="253"/>
      <c r="E1940" s="253"/>
      <c r="F1940" s="254"/>
    </row>
    <row r="1941" spans="2:6">
      <c r="B1941" s="252"/>
      <c r="C1941" s="253"/>
      <c r="D1941" s="253"/>
      <c r="E1941" s="253"/>
      <c r="F1941" s="254"/>
    </row>
    <row r="1942" spans="2:6">
      <c r="B1942" s="252"/>
      <c r="C1942" s="253"/>
      <c r="D1942" s="253"/>
      <c r="E1942" s="253"/>
      <c r="F1942" s="254"/>
    </row>
    <row r="1943" spans="2:6">
      <c r="B1943" s="255"/>
      <c r="C1943" s="256"/>
      <c r="D1943" s="256"/>
      <c r="E1943" s="256"/>
      <c r="F1943" s="257"/>
    </row>
    <row r="1944" spans="2:6">
      <c r="B1944" s="82"/>
      <c r="C1944" s="82"/>
      <c r="D1944" s="82"/>
      <c r="E1944" s="82"/>
      <c r="F1944" s="82"/>
    </row>
    <row r="1945" spans="2:6">
      <c r="B1945" s="91" t="s">
        <v>71</v>
      </c>
      <c r="C1945" s="82"/>
      <c r="D1945" s="82"/>
      <c r="E1945" s="82"/>
      <c r="F1945" s="82"/>
    </row>
    <row r="1946" spans="2:6">
      <c r="B1946" s="82"/>
      <c r="C1946" s="82"/>
      <c r="D1946" s="82"/>
      <c r="E1946" s="82"/>
      <c r="F1946" s="82"/>
    </row>
    <row r="1947" spans="2:6">
      <c r="B1947" s="82"/>
      <c r="C1947" s="82"/>
      <c r="D1947" s="82"/>
      <c r="E1947" s="82"/>
      <c r="F1947" s="82"/>
    </row>
    <row r="1948" spans="2:6">
      <c r="B1948" s="82"/>
      <c r="C1948" s="82"/>
      <c r="D1948" s="82"/>
      <c r="E1948" s="82"/>
      <c r="F1948" s="82"/>
    </row>
    <row r="1949" spans="2:6">
      <c r="B1949" s="82"/>
      <c r="C1949" s="82"/>
      <c r="D1949" s="82"/>
      <c r="E1949" s="82"/>
      <c r="F1949" s="82"/>
    </row>
    <row r="1950" spans="2:6">
      <c r="B1950" s="82"/>
      <c r="C1950" s="82"/>
      <c r="D1950" s="82"/>
      <c r="E1950" s="82"/>
      <c r="F1950" s="82"/>
    </row>
    <row r="1951" spans="2:6">
      <c r="B1951" s="84" t="s">
        <v>72</v>
      </c>
      <c r="C1951" s="82"/>
      <c r="D1951" s="82"/>
      <c r="E1951" s="82"/>
      <c r="F1951" s="82"/>
    </row>
    <row r="1952" spans="2:6">
      <c r="B1952" s="82"/>
      <c r="C1952" s="82"/>
      <c r="D1952" s="82"/>
      <c r="E1952" s="82"/>
      <c r="F1952" s="82"/>
    </row>
    <row r="1953" spans="1:6">
      <c r="B1953" s="258"/>
      <c r="C1953" s="259"/>
      <c r="D1953" s="259"/>
      <c r="E1953" s="259"/>
      <c r="F1953" s="260"/>
    </row>
    <row r="1954" spans="1:6">
      <c r="B1954" s="261"/>
      <c r="C1954" s="262"/>
      <c r="D1954" s="262"/>
      <c r="E1954" s="262"/>
      <c r="F1954" s="263"/>
    </row>
    <row r="1955" spans="1:6">
      <c r="B1955" s="261"/>
      <c r="C1955" s="262"/>
      <c r="D1955" s="262"/>
      <c r="E1955" s="262"/>
      <c r="F1955" s="263"/>
    </row>
    <row r="1956" spans="1:6">
      <c r="B1956" s="261"/>
      <c r="C1956" s="262"/>
      <c r="D1956" s="262"/>
      <c r="E1956" s="262"/>
      <c r="F1956" s="263"/>
    </row>
    <row r="1957" spans="1:6">
      <c r="B1957" s="261"/>
      <c r="C1957" s="262"/>
      <c r="D1957" s="262"/>
      <c r="E1957" s="262"/>
      <c r="F1957" s="263"/>
    </row>
    <row r="1958" spans="1:6">
      <c r="B1958" s="261"/>
      <c r="C1958" s="262"/>
      <c r="D1958" s="262"/>
      <c r="E1958" s="262"/>
      <c r="F1958" s="263"/>
    </row>
    <row r="1959" spans="1:6">
      <c r="B1959" s="261"/>
      <c r="C1959" s="262"/>
      <c r="D1959" s="262"/>
      <c r="E1959" s="262"/>
      <c r="F1959" s="263"/>
    </row>
    <row r="1960" spans="1:6">
      <c r="B1960" s="264"/>
      <c r="C1960" s="265"/>
      <c r="D1960" s="265"/>
      <c r="E1960" s="265"/>
      <c r="F1960" s="266"/>
    </row>
    <row r="1961" spans="1:6">
      <c r="B1961" s="82"/>
      <c r="C1961" s="82"/>
      <c r="D1961" s="82"/>
      <c r="E1961" s="82"/>
      <c r="F1961" s="82"/>
    </row>
    <row r="1962" spans="1:6">
      <c r="B1962" s="82"/>
      <c r="C1962" s="82"/>
      <c r="D1962" s="82"/>
      <c r="E1962" s="82"/>
      <c r="F1962" s="82" t="s">
        <v>168</v>
      </c>
    </row>
    <row r="1963" spans="1:6">
      <c r="B1963" s="82"/>
      <c r="C1963" s="82"/>
      <c r="D1963" s="82"/>
      <c r="E1963" s="82"/>
      <c r="F1963" s="82"/>
    </row>
    <row r="1964" spans="1:6">
      <c r="B1964" s="82"/>
      <c r="C1964" s="82"/>
      <c r="D1964" s="82"/>
      <c r="E1964" s="82"/>
      <c r="F1964" s="82"/>
    </row>
    <row r="1965" spans="1:6">
      <c r="B1965" s="82"/>
      <c r="C1965" s="82"/>
      <c r="D1965" s="82"/>
      <c r="E1965" s="82"/>
      <c r="F1965" s="82"/>
    </row>
    <row r="1966" spans="1:6">
      <c r="B1966" s="82"/>
      <c r="C1966" s="82"/>
      <c r="D1966" s="82"/>
      <c r="E1966" s="82"/>
      <c r="F1966" s="82"/>
    </row>
    <row r="1967" spans="1:6">
      <c r="B1967" s="82"/>
      <c r="C1967" s="82"/>
      <c r="D1967" s="82"/>
      <c r="E1967" s="82"/>
      <c r="F1967" s="82"/>
    </row>
    <row r="1968" spans="1:6" ht="27.75" customHeight="1">
      <c r="A1968" s="82">
        <v>20</v>
      </c>
      <c r="B1968" s="82"/>
      <c r="C1968" s="82"/>
      <c r="D1968" s="82"/>
      <c r="E1968" s="82"/>
      <c r="F1968" s="82"/>
    </row>
    <row r="1969" spans="2:6" ht="15" customHeight="1">
      <c r="B1969" s="278"/>
      <c r="C1969" s="278"/>
      <c r="D1969" s="278"/>
      <c r="E1969" s="278"/>
      <c r="F1969" s="278"/>
    </row>
    <row r="1970" spans="2:6">
      <c r="B1970" s="188">
        <f ca="1">INDIRECT("Élèves!C" &amp; A1968+3)</f>
        <v>0</v>
      </c>
      <c r="C1970" s="277">
        <f ca="1">INDIRECT("Élèves!D" &amp; A1968+3)</f>
        <v>0</v>
      </c>
      <c r="D1970" s="277"/>
      <c r="E1970" s="277"/>
      <c r="F1970" s="277"/>
    </row>
    <row r="1971" spans="2:6" ht="15" customHeight="1">
      <c r="B1971" s="189"/>
      <c r="C1971" s="190"/>
      <c r="D1971" s="190"/>
      <c r="E1971" s="190"/>
      <c r="F1971" s="190"/>
    </row>
    <row r="1972" spans="2:6">
      <c r="B1972" s="278" t="s">
        <v>158</v>
      </c>
      <c r="C1972" s="278"/>
      <c r="D1972" s="278"/>
      <c r="E1972" s="278"/>
      <c r="F1972" s="278"/>
    </row>
    <row r="1973" spans="2:6">
      <c r="B1973" s="278" t="s">
        <v>166</v>
      </c>
      <c r="C1973" s="278"/>
      <c r="D1973" s="278"/>
      <c r="E1973" s="278"/>
      <c r="F1973" s="278"/>
    </row>
    <row r="1974" spans="2:6" s="82" customFormat="1">
      <c r="B1974" s="278"/>
      <c r="C1974" s="278"/>
      <c r="D1974" s="278"/>
      <c r="E1974" s="278"/>
      <c r="F1974" s="278"/>
    </row>
    <row r="1975" spans="2:6" s="82" customFormat="1"/>
    <row r="1976" spans="2:6" s="82" customFormat="1"/>
    <row r="1977" spans="2:6" s="82" customFormat="1"/>
    <row r="1978" spans="2:6" s="82" customFormat="1">
      <c r="B1978" s="279" t="str">
        <f ca="1">INDIRECT("Élèves!N" &amp; $A$11+5)</f>
        <v>1Cp</v>
      </c>
      <c r="C1978" s="280"/>
      <c r="D1978" s="280"/>
      <c r="E1978" s="280"/>
      <c r="F1978" s="281"/>
    </row>
    <row r="1979" spans="2:6" s="82" customFormat="1">
      <c r="B1979" s="282" t="s">
        <v>164</v>
      </c>
      <c r="C1979" s="282"/>
      <c r="D1979" s="282"/>
      <c r="E1979" s="282"/>
      <c r="F1979" s="282"/>
    </row>
    <row r="1980" spans="2:6" s="82" customFormat="1">
      <c r="B1980" s="183"/>
      <c r="C1980" s="183"/>
      <c r="D1980" s="183"/>
      <c r="E1980" s="183"/>
      <c r="F1980" s="183"/>
    </row>
    <row r="1981" spans="2:6" s="82" customFormat="1" ht="18.75">
      <c r="B1981" s="283" t="str">
        <f>"Formation commune (" &amp; SUM(MATIÈRES!N1963:N1977) &amp; " périodes)"</f>
        <v>Formation commune (0 périodes)</v>
      </c>
      <c r="C1981" s="283"/>
      <c r="D1981" s="283"/>
      <c r="E1981" s="283"/>
      <c r="F1981" s="194" t="s">
        <v>66</v>
      </c>
    </row>
    <row r="1982" spans="2:6" s="82" customFormat="1">
      <c r="B1982" s="192"/>
      <c r="C1982" s="192"/>
      <c r="D1982" s="192"/>
      <c r="E1982" s="192"/>
      <c r="F1982" s="192"/>
    </row>
    <row r="1983" spans="2:6" s="82" customFormat="1">
      <c r="B1983" s="270" t="str">
        <f>MATIÈRES!$I$6</f>
        <v>RELIGION (Mme Willems - 2p.)</v>
      </c>
      <c r="C1983" s="270"/>
      <c r="D1983" s="270"/>
      <c r="E1983" s="270"/>
      <c r="F1983" s="193" t="str">
        <f ca="1">INDIRECT("F1!AY" &amp; A1968+6)</f>
        <v/>
      </c>
    </row>
    <row r="1984" spans="2:6" s="82" customFormat="1">
      <c r="B1984" s="267" t="str">
        <f>MATIÈRES!$I$7</f>
        <v>FRANÇAIS (Mr MIRGAUX - 6p.)</v>
      </c>
      <c r="C1984" s="268"/>
      <c r="D1984" s="268"/>
      <c r="E1984" s="269"/>
      <c r="F1984" s="193" t="str">
        <f ca="1">INDIRECT("F2!AY" &amp; A1968+6)</f>
        <v/>
      </c>
    </row>
    <row r="1985" spans="2:6" s="82" customFormat="1">
      <c r="B1985" s="267" t="str">
        <f>MATIÈRES!$I$8</f>
        <v>MATH (Mme LIENART - 5p.)</v>
      </c>
      <c r="C1985" s="268"/>
      <c r="D1985" s="268"/>
      <c r="E1985" s="269"/>
      <c r="F1985" s="193" t="str">
        <f ca="1">INDIRECT("F3!AY" &amp; A1968+6)</f>
        <v/>
      </c>
    </row>
    <row r="1986" spans="2:6" s="82" customFormat="1">
      <c r="B1986" s="267" t="str">
        <f>MATIÈRES!$I$9</f>
        <v>ÉTUDE DU MILIEU (Mr MIRGAUX - 4p.)</v>
      </c>
      <c r="C1986" s="268"/>
      <c r="D1986" s="268"/>
      <c r="E1986" s="269"/>
      <c r="F1986" s="193" t="str">
        <f ca="1">INDIRECT("F4!AY" &amp; A1968+6)</f>
        <v/>
      </c>
    </row>
    <row r="1987" spans="2:6" s="82" customFormat="1">
      <c r="B1987" s="270" t="str">
        <f>MATIÈRES!$I$10</f>
        <v>ANGLAIS (Mme MICHAUX - 4p.)</v>
      </c>
      <c r="C1987" s="270"/>
      <c r="D1987" s="270"/>
      <c r="E1987" s="270"/>
      <c r="F1987" s="193" t="str">
        <f ca="1">INDIRECT("F5!AY" &amp; A1968+6)</f>
        <v/>
      </c>
    </row>
    <row r="1988" spans="2:6" s="82" customFormat="1">
      <c r="B1988" s="270" t="str">
        <f>MATIÈRES!$I$11</f>
        <v>SCIENCES (Mr SMETS - 3p.)</v>
      </c>
      <c r="C1988" s="270"/>
      <c r="D1988" s="270"/>
      <c r="E1988" s="270"/>
      <c r="F1988" s="193" t="str">
        <f ca="1">INDIRECT("F6!AY" &amp; A1968+6)</f>
        <v/>
      </c>
    </row>
    <row r="1989" spans="2:6" s="82" customFormat="1">
      <c r="B1989" s="267" t="str">
        <f>MATIÈRES!$I$12</f>
        <v>ÉDUCATION PHYSIQUE (Collectif - 3p.)</v>
      </c>
      <c r="C1989" s="268"/>
      <c r="D1989" s="268"/>
      <c r="E1989" s="269"/>
      <c r="F1989" s="193" t="str">
        <f ca="1">INDIRECT("F7!AY" &amp; A1968+6)</f>
        <v/>
      </c>
    </row>
    <row r="1990" spans="2:6" s="82" customFormat="1">
      <c r="B1990" s="267" t="str">
        <f>MATIÈRES!$I$13</f>
        <v>ÉDUCATION ARTISTIQUE (Mme TASKIN - 2p.)</v>
      </c>
      <c r="C1990" s="268"/>
      <c r="D1990" s="268"/>
      <c r="E1990" s="269"/>
      <c r="F1990" s="193" t="str">
        <f ca="1">INDIRECT("F8!AY" &amp; A1968+6)</f>
        <v/>
      </c>
    </row>
    <row r="1991" spans="2:6" s="82" customFormat="1">
      <c r="B1991" s="267" t="str">
        <f>MATIÈRES!$I$14</f>
        <v>ÉDUCATION TECHNOLOGIQUE (Mr SMETS - 1p.)</v>
      </c>
      <c r="C1991" s="268"/>
      <c r="D1991" s="268"/>
      <c r="E1991" s="269"/>
      <c r="F1991" s="193" t="str">
        <f ca="1">INDIRECT("F9!AY" &amp; A1968+6)</f>
        <v/>
      </c>
    </row>
    <row r="1992" spans="2:6" s="82" customFormat="1">
      <c r="B1992" s="267" t="str">
        <f>MATIÈRES!$I$15</f>
        <v>ACTIVITÉDE SOUTIEN (Mme LIENART - 4p.)</v>
      </c>
      <c r="C1992" s="268"/>
      <c r="D1992" s="268"/>
      <c r="E1992" s="269"/>
      <c r="F1992" s="193" t="str">
        <f ca="1">INDIRECT("F10!AY" &amp; A1968+6)</f>
        <v/>
      </c>
    </row>
    <row r="1993" spans="2:6" s="82" customFormat="1">
      <c r="B1993" s="267">
        <f>MATIÈRES!$I$16</f>
        <v>0</v>
      </c>
      <c r="C1993" s="268"/>
      <c r="D1993" s="268"/>
      <c r="E1993" s="269"/>
      <c r="F1993" s="193" t="str">
        <f ca="1">INDIRECT("F11!AY" &amp; A1968+6)</f>
        <v/>
      </c>
    </row>
    <row r="1994" spans="2:6" s="82" customFormat="1">
      <c r="B1994" s="267">
        <f>MATIÈRES!$I$17</f>
        <v>0</v>
      </c>
      <c r="C1994" s="268"/>
      <c r="D1994" s="268"/>
      <c r="E1994" s="269"/>
      <c r="F1994" s="193" t="str">
        <f ca="1">INDIRECT("F12!AY" &amp; A1968+6)</f>
        <v/>
      </c>
    </row>
    <row r="1995" spans="2:6" s="82" customFormat="1">
      <c r="B1995" s="267">
        <f>MATIÈRES!$I$18</f>
        <v>0</v>
      </c>
      <c r="C1995" s="268"/>
      <c r="D1995" s="268"/>
      <c r="E1995" s="269"/>
      <c r="F1995" s="193" t="str">
        <f ca="1">INDIRECT("F13!AY" &amp; A1968+6)</f>
        <v/>
      </c>
    </row>
    <row r="1996" spans="2:6" s="82" customFormat="1">
      <c r="B1996" s="267">
        <f>MATIÈRES!$I$19</f>
        <v>0</v>
      </c>
      <c r="C1996" s="268"/>
      <c r="D1996" s="268"/>
      <c r="E1996" s="269"/>
      <c r="F1996" s="193" t="str">
        <f ca="1">INDIRECT("F14!AY" &amp; A1968+6)</f>
        <v/>
      </c>
    </row>
    <row r="1997" spans="2:6" s="82" customFormat="1">
      <c r="B1997" s="270">
        <f>MATIÈRES!$I$20</f>
        <v>0</v>
      </c>
      <c r="C1997" s="270"/>
      <c r="D1997" s="270"/>
      <c r="E1997" s="270"/>
      <c r="F1997" s="193" t="str">
        <f ca="1">INDIRECT("F15!AY" &amp; A1968+6)</f>
        <v/>
      </c>
    </row>
    <row r="1998" spans="2:6" s="82" customFormat="1">
      <c r="B1998" s="271"/>
      <c r="C1998" s="271"/>
      <c r="D1998" s="271"/>
      <c r="E1998" s="271"/>
      <c r="F1998" s="192"/>
    </row>
    <row r="1999" spans="2:6" s="82" customFormat="1">
      <c r="B1999" s="272" t="s">
        <v>167</v>
      </c>
      <c r="C1999" s="272"/>
      <c r="D1999" s="272"/>
      <c r="E1999" s="272"/>
      <c r="F1999" s="193" t="e">
        <f ca="1">AVERAGEIF(F1983:F1997,"&lt;&gt;#DIV/0!")</f>
        <v>#DIV/0!</v>
      </c>
    </row>
    <row r="2000" spans="2:6" s="82" customFormat="1">
      <c r="B2000" s="273" t="str">
        <f>"Nombre de cours en difficulté (…/" &amp; COUNTA(MATIÈRES!$N$6:$N$20) &amp; ")"</f>
        <v>Nombre de cours en difficulté (…/10)</v>
      </c>
      <c r="C2000" s="273"/>
      <c r="D2000" s="273"/>
      <c r="E2000" s="273"/>
      <c r="F2000" s="191">
        <f ca="1">IF(F1983&lt;50,1,0)+IF(F1984&lt;50,1,0)+IF(F1985&lt;50,1,0)+IF(F1986&lt;50,1,0)+IF(F1987&lt;50,1,0)+IF(F1988&lt;50,1,0)+IF(F1989&lt;50,1,0)+IF(F1990&lt;50,1,0)+IF(F1991&lt;50,1,0)+IF(F1992&lt;50,1,0)+IF(F1993&lt;50,1,0)+IF(F1994&lt;50,1,0)+IF(F1995&lt;50,1,0)+IF(F1996&lt;50,1,0)+IF(F1997&lt;50,1,0)</f>
        <v>0</v>
      </c>
    </row>
    <row r="2001" spans="2:6" s="82" customFormat="1">
      <c r="B2001" s="273" t="str">
        <f>"Nombre de périodes en difficulté (…/" &amp; SUM(MATIÈRES!N6:N20) &amp; " périodes)"</f>
        <v>Nombre de périodes en difficulté (…/34 périodes)</v>
      </c>
      <c r="C2001" s="273"/>
      <c r="D2001" s="273"/>
      <c r="E2001" s="273"/>
      <c r="F2001" s="191">
        <f ca="1">IF(F1983&lt;50,MATIÈRES!N$6,0)+IF(F1984&lt;50,MATIÈRES!N$7,0)+IF(F1985&lt;50,MATIÈRES!N$8,0)+IF(F1986&lt;50,MATIÈRES!N$7,0)+IF(F1987&lt;50,MATIÈRES!N$8,0)+IF(F1988&lt;50,MATIÈRES!N$7,0)+IF(F1989&lt;50,MATIÈRES!N$8,0)+IF(F1990&lt;50,MATIÈRES!N$7,0)+IF(F1991&lt;50,MATIÈRES!N$8,0)+IF(F1992&lt;50,MATIÈRES!N$7,0)+IF(F1993&lt;50,MATIÈRES!N$8,0)+IF(F1994&lt;50,MATIÈRES!N$7,0)+IF(F1995&lt;50,MATIÈRES!N$8,0)+IF(F1996&lt;50,MATIÈRES!N$7,0)+IF(F1997&lt;50,MATIÈRES!N$8,0)</f>
        <v>0</v>
      </c>
    </row>
    <row r="2002" spans="2:6" s="82" customFormat="1"/>
    <row r="2003" spans="2:6" s="82" customFormat="1"/>
    <row r="2004" spans="2:6" s="82" customFormat="1"/>
    <row r="2005" spans="2:6" s="82" customFormat="1">
      <c r="F2005" s="82" t="s">
        <v>169</v>
      </c>
    </row>
    <row r="2006" spans="2:6" s="82" customFormat="1"/>
    <row r="2007" spans="2:6" s="82" customFormat="1"/>
    <row r="2008" spans="2:6" s="82" customFormat="1"/>
    <row r="2009" spans="2:6" s="82" customFormat="1"/>
    <row r="2010" spans="2:6" s="82" customFormat="1"/>
    <row r="2011" spans="2:6" s="82" customFormat="1"/>
    <row r="2012" spans="2:6" s="82" customFormat="1"/>
    <row r="2013" spans="2:6" s="82" customFormat="1"/>
    <row r="2014" spans="2:6" s="82" customFormat="1"/>
    <row r="2015" spans="2:6" s="82" customFormat="1"/>
    <row r="2016" spans="2:6" s="82" customFormat="1"/>
    <row r="2017" spans="2:6" s="82" customFormat="1"/>
    <row r="2018" spans="2:6">
      <c r="B2018" s="82"/>
      <c r="C2018" s="82"/>
      <c r="D2018" s="82"/>
      <c r="E2018" s="82"/>
      <c r="F2018" s="82"/>
    </row>
    <row r="2019" spans="2:6">
      <c r="B2019" s="82"/>
      <c r="C2019" s="82"/>
      <c r="D2019" s="82"/>
      <c r="E2019" s="82"/>
      <c r="F2019" s="82"/>
    </row>
    <row r="2020" spans="2:6">
      <c r="B2020" s="82"/>
      <c r="C2020" s="82"/>
      <c r="D2020" s="82"/>
      <c r="E2020" s="82"/>
      <c r="F2020" s="82"/>
    </row>
    <row r="2021" spans="2:6">
      <c r="B2021" s="82"/>
      <c r="C2021" s="82"/>
      <c r="D2021" s="82"/>
      <c r="E2021" s="82"/>
      <c r="F2021" s="82"/>
    </row>
    <row r="2022" spans="2:6">
      <c r="B2022" s="84" t="s">
        <v>42</v>
      </c>
      <c r="C2022" s="82"/>
      <c r="D2022" s="82"/>
      <c r="E2022" s="82"/>
      <c r="F2022" s="82"/>
    </row>
    <row r="2023" spans="2:6">
      <c r="B2023" s="82"/>
      <c r="C2023" s="82"/>
      <c r="D2023" s="82"/>
      <c r="E2023" s="82"/>
      <c r="F2023" s="82"/>
    </row>
    <row r="2024" spans="2:6">
      <c r="B2024" s="274" t="str">
        <f ca="1">(INDIRECT("Élèves!C" &amp;A1968+3) &amp; " " &amp; INDIRECT("Élèves!D" &amp; A1968+3) &amp; " :")</f>
        <v xml:space="preserve">  :</v>
      </c>
      <c r="C2024" s="275"/>
      <c r="D2024" s="275"/>
      <c r="E2024" s="275"/>
      <c r="F2024" s="276"/>
    </row>
    <row r="2025" spans="2:6">
      <c r="B2025" s="243"/>
      <c r="C2025" s="244"/>
      <c r="D2025" s="244"/>
      <c r="E2025" s="244"/>
      <c r="F2025" s="245"/>
    </row>
    <row r="2026" spans="2:6">
      <c r="B2026" s="243"/>
      <c r="C2026" s="244"/>
      <c r="D2026" s="244"/>
      <c r="E2026" s="244"/>
      <c r="F2026" s="245"/>
    </row>
    <row r="2027" spans="2:6">
      <c r="B2027" s="243"/>
      <c r="C2027" s="244"/>
      <c r="D2027" s="244"/>
      <c r="E2027" s="244"/>
      <c r="F2027" s="245"/>
    </row>
    <row r="2028" spans="2:6">
      <c r="B2028" s="243"/>
      <c r="C2028" s="244"/>
      <c r="D2028" s="244"/>
      <c r="E2028" s="244"/>
      <c r="F2028" s="245"/>
    </row>
    <row r="2029" spans="2:6">
      <c r="B2029" s="243"/>
      <c r="C2029" s="244"/>
      <c r="D2029" s="244"/>
      <c r="E2029" s="244"/>
      <c r="F2029" s="245"/>
    </row>
    <row r="2030" spans="2:6">
      <c r="B2030" s="246"/>
      <c r="C2030" s="247"/>
      <c r="D2030" s="247"/>
      <c r="E2030" s="247"/>
      <c r="F2030" s="248"/>
    </row>
    <row r="2031" spans="2:6">
      <c r="B2031" s="195"/>
      <c r="C2031" s="195"/>
      <c r="D2031" s="195"/>
      <c r="E2031" s="195"/>
      <c r="F2031" s="195"/>
    </row>
    <row r="2032" spans="2:6">
      <c r="B2032" s="195"/>
      <c r="C2032" s="195"/>
      <c r="D2032" s="195"/>
      <c r="E2032" s="195"/>
      <c r="F2032" s="195"/>
    </row>
    <row r="2033" spans="2:6">
      <c r="B2033" s="195"/>
      <c r="C2033" s="195"/>
      <c r="D2033" s="195"/>
      <c r="E2033" s="195"/>
      <c r="F2033" s="195"/>
    </row>
    <row r="2034" spans="2:6">
      <c r="B2034" s="84" t="s">
        <v>69</v>
      </c>
      <c r="C2034" s="82"/>
      <c r="D2034" s="82"/>
      <c r="E2034" s="82"/>
      <c r="F2034" s="82"/>
    </row>
    <row r="2035" spans="2:6">
      <c r="C2035" s="82"/>
      <c r="D2035" s="82"/>
      <c r="E2035" s="82"/>
      <c r="F2035" s="82"/>
    </row>
    <row r="2036" spans="2:6">
      <c r="B2036" s="89"/>
      <c r="C2036" s="89"/>
      <c r="D2036" s="89"/>
      <c r="E2036" s="89" t="s">
        <v>70</v>
      </c>
      <c r="F2036" s="90">
        <f ca="1">SUM(INDIRECT("EDUC!E" &amp;A1968+4))</f>
        <v>0</v>
      </c>
    </row>
    <row r="2037" spans="2:6">
      <c r="C2037" s="82"/>
      <c r="D2037" s="82"/>
      <c r="E2037" s="82"/>
      <c r="F2037" s="82"/>
    </row>
    <row r="2038" spans="2:6">
      <c r="B2038" s="249"/>
      <c r="C2038" s="250"/>
      <c r="D2038" s="250"/>
      <c r="E2038" s="250"/>
      <c r="F2038" s="251"/>
    </row>
    <row r="2039" spans="2:6">
      <c r="B2039" s="252"/>
      <c r="C2039" s="253"/>
      <c r="D2039" s="253"/>
      <c r="E2039" s="253"/>
      <c r="F2039" s="254"/>
    </row>
    <row r="2040" spans="2:6">
      <c r="B2040" s="252"/>
      <c r="C2040" s="253"/>
      <c r="D2040" s="253"/>
      <c r="E2040" s="253"/>
      <c r="F2040" s="254"/>
    </row>
    <row r="2041" spans="2:6">
      <c r="B2041" s="252"/>
      <c r="C2041" s="253"/>
      <c r="D2041" s="253"/>
      <c r="E2041" s="253"/>
      <c r="F2041" s="254"/>
    </row>
    <row r="2042" spans="2:6">
      <c r="B2042" s="252"/>
      <c r="C2042" s="253"/>
      <c r="D2042" s="253"/>
      <c r="E2042" s="253"/>
      <c r="F2042" s="254"/>
    </row>
    <row r="2043" spans="2:6">
      <c r="B2043" s="252"/>
      <c r="C2043" s="253"/>
      <c r="D2043" s="253"/>
      <c r="E2043" s="253"/>
      <c r="F2043" s="254"/>
    </row>
    <row r="2044" spans="2:6">
      <c r="B2044" s="252"/>
      <c r="C2044" s="253"/>
      <c r="D2044" s="253"/>
      <c r="E2044" s="253"/>
      <c r="F2044" s="254"/>
    </row>
    <row r="2045" spans="2:6">
      <c r="B2045" s="252"/>
      <c r="C2045" s="253"/>
      <c r="D2045" s="253"/>
      <c r="E2045" s="253"/>
      <c r="F2045" s="254"/>
    </row>
    <row r="2046" spans="2:6">
      <c r="B2046" s="255"/>
      <c r="C2046" s="256"/>
      <c r="D2046" s="256"/>
      <c r="E2046" s="256"/>
      <c r="F2046" s="257"/>
    </row>
    <row r="2047" spans="2:6">
      <c r="B2047" s="82"/>
      <c r="C2047" s="82"/>
      <c r="D2047" s="82"/>
      <c r="E2047" s="82"/>
      <c r="F2047" s="82"/>
    </row>
    <row r="2048" spans="2:6">
      <c r="B2048" s="91" t="s">
        <v>71</v>
      </c>
      <c r="C2048" s="82"/>
      <c r="D2048" s="82"/>
      <c r="E2048" s="82"/>
      <c r="F2048" s="82"/>
    </row>
    <row r="2049" spans="2:6">
      <c r="B2049" s="82"/>
      <c r="C2049" s="82"/>
      <c r="D2049" s="82"/>
      <c r="E2049" s="82"/>
      <c r="F2049" s="82"/>
    </row>
    <row r="2050" spans="2:6">
      <c r="B2050" s="82"/>
      <c r="C2050" s="82"/>
      <c r="D2050" s="82"/>
      <c r="E2050" s="82"/>
      <c r="F2050" s="82"/>
    </row>
    <row r="2051" spans="2:6">
      <c r="B2051" s="82"/>
      <c r="C2051" s="82"/>
      <c r="D2051" s="82"/>
      <c r="E2051" s="82"/>
      <c r="F2051" s="82"/>
    </row>
    <row r="2052" spans="2:6">
      <c r="B2052" s="82"/>
      <c r="C2052" s="82"/>
      <c r="D2052" s="82"/>
      <c r="E2052" s="82"/>
      <c r="F2052" s="82"/>
    </row>
    <row r="2053" spans="2:6">
      <c r="B2053" s="82"/>
      <c r="C2053" s="82"/>
      <c r="D2053" s="82"/>
      <c r="E2053" s="82"/>
      <c r="F2053" s="82"/>
    </row>
    <row r="2054" spans="2:6">
      <c r="B2054" s="84" t="s">
        <v>72</v>
      </c>
      <c r="C2054" s="82"/>
      <c r="D2054" s="82"/>
      <c r="E2054" s="82"/>
      <c r="F2054" s="82"/>
    </row>
    <row r="2055" spans="2:6">
      <c r="B2055" s="82"/>
      <c r="C2055" s="82"/>
      <c r="D2055" s="82"/>
      <c r="E2055" s="82"/>
      <c r="F2055" s="82"/>
    </row>
    <row r="2056" spans="2:6">
      <c r="B2056" s="258"/>
      <c r="C2056" s="259"/>
      <c r="D2056" s="259"/>
      <c r="E2056" s="259"/>
      <c r="F2056" s="260"/>
    </row>
    <row r="2057" spans="2:6">
      <c r="B2057" s="261"/>
      <c r="C2057" s="262"/>
      <c r="D2057" s="262"/>
      <c r="E2057" s="262"/>
      <c r="F2057" s="263"/>
    </row>
    <row r="2058" spans="2:6">
      <c r="B2058" s="261"/>
      <c r="C2058" s="262"/>
      <c r="D2058" s="262"/>
      <c r="E2058" s="262"/>
      <c r="F2058" s="263"/>
    </row>
    <row r="2059" spans="2:6">
      <c r="B2059" s="261"/>
      <c r="C2059" s="262"/>
      <c r="D2059" s="262"/>
      <c r="E2059" s="262"/>
      <c r="F2059" s="263"/>
    </row>
    <row r="2060" spans="2:6">
      <c r="B2060" s="261"/>
      <c r="C2060" s="262"/>
      <c r="D2060" s="262"/>
      <c r="E2060" s="262"/>
      <c r="F2060" s="263"/>
    </row>
    <row r="2061" spans="2:6">
      <c r="B2061" s="261"/>
      <c r="C2061" s="262"/>
      <c r="D2061" s="262"/>
      <c r="E2061" s="262"/>
      <c r="F2061" s="263"/>
    </row>
    <row r="2062" spans="2:6">
      <c r="B2062" s="261"/>
      <c r="C2062" s="262"/>
      <c r="D2062" s="262"/>
      <c r="E2062" s="262"/>
      <c r="F2062" s="263"/>
    </row>
    <row r="2063" spans="2:6">
      <c r="B2063" s="264"/>
      <c r="C2063" s="265"/>
      <c r="D2063" s="265"/>
      <c r="E2063" s="265"/>
      <c r="F2063" s="266"/>
    </row>
    <row r="2064" spans="2:6">
      <c r="B2064" s="82"/>
      <c r="C2064" s="82"/>
      <c r="D2064" s="82"/>
      <c r="E2064" s="82"/>
      <c r="F2064" s="82"/>
    </row>
    <row r="2065" spans="1:6">
      <c r="B2065" s="82"/>
      <c r="C2065" s="82"/>
      <c r="D2065" s="82"/>
      <c r="E2065" s="82"/>
      <c r="F2065" s="82" t="s">
        <v>168</v>
      </c>
    </row>
    <row r="2066" spans="1:6">
      <c r="B2066" s="82"/>
      <c r="C2066" s="82"/>
      <c r="D2066" s="82"/>
      <c r="E2066" s="82"/>
      <c r="F2066" s="82"/>
    </row>
    <row r="2067" spans="1:6">
      <c r="B2067" s="82"/>
      <c r="C2067" s="82"/>
      <c r="D2067" s="82"/>
      <c r="E2067" s="82"/>
      <c r="F2067" s="82"/>
    </row>
    <row r="2068" spans="1:6">
      <c r="B2068" s="82"/>
      <c r="C2068" s="82"/>
      <c r="D2068" s="82"/>
      <c r="E2068" s="82"/>
      <c r="F2068" s="82"/>
    </row>
    <row r="2069" spans="1:6">
      <c r="B2069" s="82"/>
      <c r="C2069" s="82"/>
      <c r="D2069" s="82"/>
      <c r="E2069" s="82"/>
      <c r="F2069" s="82"/>
    </row>
    <row r="2070" spans="1:6">
      <c r="B2070" s="82"/>
      <c r="C2070" s="82"/>
      <c r="D2070" s="82"/>
      <c r="E2070" s="82"/>
      <c r="F2070" s="82"/>
    </row>
    <row r="2071" spans="1:6" ht="27.75" customHeight="1">
      <c r="A2071" s="82">
        <v>21</v>
      </c>
      <c r="B2071" s="82"/>
      <c r="C2071" s="82"/>
      <c r="D2071" s="82"/>
      <c r="E2071" s="82"/>
      <c r="F2071" s="82"/>
    </row>
    <row r="2072" spans="1:6" ht="15" customHeight="1">
      <c r="B2072" s="278"/>
      <c r="C2072" s="278"/>
      <c r="D2072" s="278"/>
      <c r="E2072" s="278"/>
      <c r="F2072" s="278"/>
    </row>
    <row r="2073" spans="1:6">
      <c r="B2073" s="188">
        <f ca="1">INDIRECT("Élèves!C" &amp; A2071+3)</f>
        <v>0</v>
      </c>
      <c r="C2073" s="277">
        <f ca="1">INDIRECT("Élèves!D" &amp; A2071+3)</f>
        <v>0</v>
      </c>
      <c r="D2073" s="277"/>
      <c r="E2073" s="277"/>
      <c r="F2073" s="277"/>
    </row>
    <row r="2074" spans="1:6" ht="15" customHeight="1">
      <c r="B2074" s="189"/>
      <c r="C2074" s="190"/>
      <c r="D2074" s="190"/>
      <c r="E2074" s="190"/>
      <c r="F2074" s="190"/>
    </row>
    <row r="2075" spans="1:6">
      <c r="B2075" s="278" t="s">
        <v>158</v>
      </c>
      <c r="C2075" s="278"/>
      <c r="D2075" s="278"/>
      <c r="E2075" s="278"/>
      <c r="F2075" s="278"/>
    </row>
    <row r="2076" spans="1:6">
      <c r="B2076" s="278" t="s">
        <v>166</v>
      </c>
      <c r="C2076" s="278"/>
      <c r="D2076" s="278"/>
      <c r="E2076" s="278"/>
      <c r="F2076" s="278"/>
    </row>
    <row r="2077" spans="1:6" s="82" customFormat="1">
      <c r="B2077" s="278"/>
      <c r="C2077" s="278"/>
      <c r="D2077" s="278"/>
      <c r="E2077" s="278"/>
      <c r="F2077" s="278"/>
    </row>
    <row r="2078" spans="1:6" s="82" customFormat="1"/>
    <row r="2079" spans="1:6" s="82" customFormat="1"/>
    <row r="2080" spans="1:6" s="82" customFormat="1"/>
    <row r="2081" spans="2:6" s="82" customFormat="1">
      <c r="B2081" s="279" t="str">
        <f ca="1">INDIRECT("Élèves!N" &amp; $A$11+5)</f>
        <v>1Cp</v>
      </c>
      <c r="C2081" s="280"/>
      <c r="D2081" s="280"/>
      <c r="E2081" s="280"/>
      <c r="F2081" s="281"/>
    </row>
    <row r="2082" spans="2:6" s="82" customFormat="1">
      <c r="B2082" s="282" t="s">
        <v>164</v>
      </c>
      <c r="C2082" s="282"/>
      <c r="D2082" s="282"/>
      <c r="E2082" s="282"/>
      <c r="F2082" s="282"/>
    </row>
    <row r="2083" spans="2:6" s="82" customFormat="1">
      <c r="B2083" s="183"/>
      <c r="C2083" s="183"/>
      <c r="D2083" s="183"/>
      <c r="E2083" s="183"/>
      <c r="F2083" s="183"/>
    </row>
    <row r="2084" spans="2:6" s="82" customFormat="1" ht="18.75">
      <c r="B2084" s="283" t="str">
        <f>"Formation commune (" &amp; SUM(MATIÈRES!N2066:N2080) &amp; " périodes)"</f>
        <v>Formation commune (0 périodes)</v>
      </c>
      <c r="C2084" s="283"/>
      <c r="D2084" s="283"/>
      <c r="E2084" s="283"/>
      <c r="F2084" s="194" t="s">
        <v>66</v>
      </c>
    </row>
    <row r="2085" spans="2:6" s="82" customFormat="1">
      <c r="B2085" s="192"/>
      <c r="C2085" s="192"/>
      <c r="D2085" s="192"/>
      <c r="E2085" s="192"/>
      <c r="F2085" s="192"/>
    </row>
    <row r="2086" spans="2:6" s="82" customFormat="1">
      <c r="B2086" s="270" t="str">
        <f>MATIÈRES!$I$6</f>
        <v>RELIGION (Mme Willems - 2p.)</v>
      </c>
      <c r="C2086" s="270"/>
      <c r="D2086" s="270"/>
      <c r="E2086" s="270"/>
      <c r="F2086" s="193" t="str">
        <f ca="1">INDIRECT("F1!AY" &amp; A2071+6)</f>
        <v/>
      </c>
    </row>
    <row r="2087" spans="2:6" s="82" customFormat="1">
      <c r="B2087" s="267" t="str">
        <f>MATIÈRES!$I$7</f>
        <v>FRANÇAIS (Mr MIRGAUX - 6p.)</v>
      </c>
      <c r="C2087" s="268"/>
      <c r="D2087" s="268"/>
      <c r="E2087" s="269"/>
      <c r="F2087" s="193" t="str">
        <f ca="1">INDIRECT("F2!AY" &amp; A2071+6)</f>
        <v/>
      </c>
    </row>
    <row r="2088" spans="2:6" s="82" customFormat="1">
      <c r="B2088" s="267" t="str">
        <f>MATIÈRES!$I$8</f>
        <v>MATH (Mme LIENART - 5p.)</v>
      </c>
      <c r="C2088" s="268"/>
      <c r="D2088" s="268"/>
      <c r="E2088" s="269"/>
      <c r="F2088" s="193" t="str">
        <f ca="1">INDIRECT("F3!AY" &amp; A2071+6)</f>
        <v/>
      </c>
    </row>
    <row r="2089" spans="2:6" s="82" customFormat="1">
      <c r="B2089" s="267" t="str">
        <f>MATIÈRES!$I$9</f>
        <v>ÉTUDE DU MILIEU (Mr MIRGAUX - 4p.)</v>
      </c>
      <c r="C2089" s="268"/>
      <c r="D2089" s="268"/>
      <c r="E2089" s="269"/>
      <c r="F2089" s="193" t="str">
        <f ca="1">INDIRECT("F4!AY" &amp; A2071+6)</f>
        <v/>
      </c>
    </row>
    <row r="2090" spans="2:6" s="82" customFormat="1">
      <c r="B2090" s="270" t="str">
        <f>MATIÈRES!$I$10</f>
        <v>ANGLAIS (Mme MICHAUX - 4p.)</v>
      </c>
      <c r="C2090" s="270"/>
      <c r="D2090" s="270"/>
      <c r="E2090" s="270"/>
      <c r="F2090" s="193" t="str">
        <f ca="1">INDIRECT("F5!AY" &amp; A2071+6)</f>
        <v/>
      </c>
    </row>
    <row r="2091" spans="2:6" s="82" customFormat="1">
      <c r="B2091" s="270" t="str">
        <f>MATIÈRES!$I$11</f>
        <v>SCIENCES (Mr SMETS - 3p.)</v>
      </c>
      <c r="C2091" s="270"/>
      <c r="D2091" s="270"/>
      <c r="E2091" s="270"/>
      <c r="F2091" s="193" t="str">
        <f ca="1">INDIRECT("F6!AY" &amp; A2071+6)</f>
        <v/>
      </c>
    </row>
    <row r="2092" spans="2:6" s="82" customFormat="1">
      <c r="B2092" s="267" t="str">
        <f>MATIÈRES!$I$12</f>
        <v>ÉDUCATION PHYSIQUE (Collectif - 3p.)</v>
      </c>
      <c r="C2092" s="268"/>
      <c r="D2092" s="268"/>
      <c r="E2092" s="269"/>
      <c r="F2092" s="193" t="str">
        <f ca="1">INDIRECT("F7!AY" &amp; A2071+6)</f>
        <v/>
      </c>
    </row>
    <row r="2093" spans="2:6" s="82" customFormat="1">
      <c r="B2093" s="267" t="str">
        <f>MATIÈRES!$I$13</f>
        <v>ÉDUCATION ARTISTIQUE (Mme TASKIN - 2p.)</v>
      </c>
      <c r="C2093" s="268"/>
      <c r="D2093" s="268"/>
      <c r="E2093" s="269"/>
      <c r="F2093" s="193" t="str">
        <f ca="1">INDIRECT("F8!AY" &amp; A2071+6)</f>
        <v/>
      </c>
    </row>
    <row r="2094" spans="2:6" s="82" customFormat="1">
      <c r="B2094" s="267" t="str">
        <f>MATIÈRES!$I$14</f>
        <v>ÉDUCATION TECHNOLOGIQUE (Mr SMETS - 1p.)</v>
      </c>
      <c r="C2094" s="268"/>
      <c r="D2094" s="268"/>
      <c r="E2094" s="269"/>
      <c r="F2094" s="193" t="str">
        <f ca="1">INDIRECT("F9!AY" &amp; A2071+6)</f>
        <v/>
      </c>
    </row>
    <row r="2095" spans="2:6" s="82" customFormat="1">
      <c r="B2095" s="267" t="str">
        <f>MATIÈRES!$I$15</f>
        <v>ACTIVITÉDE SOUTIEN (Mme LIENART - 4p.)</v>
      </c>
      <c r="C2095" s="268"/>
      <c r="D2095" s="268"/>
      <c r="E2095" s="269"/>
      <c r="F2095" s="193" t="str">
        <f ca="1">INDIRECT("F10!AY" &amp; A2071+6)</f>
        <v/>
      </c>
    </row>
    <row r="2096" spans="2:6" s="82" customFormat="1">
      <c r="B2096" s="267">
        <f>MATIÈRES!$I$16</f>
        <v>0</v>
      </c>
      <c r="C2096" s="268"/>
      <c r="D2096" s="268"/>
      <c r="E2096" s="269"/>
      <c r="F2096" s="193" t="str">
        <f ca="1">INDIRECT("F11!AY" &amp; A2071+6)</f>
        <v/>
      </c>
    </row>
    <row r="2097" spans="2:6" s="82" customFormat="1">
      <c r="B2097" s="267">
        <f>MATIÈRES!$I$17</f>
        <v>0</v>
      </c>
      <c r="C2097" s="268"/>
      <c r="D2097" s="268"/>
      <c r="E2097" s="269"/>
      <c r="F2097" s="193" t="str">
        <f ca="1">INDIRECT("F12!AY" &amp; A2071+6)</f>
        <v/>
      </c>
    </row>
    <row r="2098" spans="2:6" s="82" customFormat="1">
      <c r="B2098" s="267">
        <f>MATIÈRES!$I$18</f>
        <v>0</v>
      </c>
      <c r="C2098" s="268"/>
      <c r="D2098" s="268"/>
      <c r="E2098" s="269"/>
      <c r="F2098" s="193" t="str">
        <f ca="1">INDIRECT("F13!AY" &amp; A2071+6)</f>
        <v/>
      </c>
    </row>
    <row r="2099" spans="2:6" s="82" customFormat="1">
      <c r="B2099" s="267">
        <f>MATIÈRES!$I$19</f>
        <v>0</v>
      </c>
      <c r="C2099" s="268"/>
      <c r="D2099" s="268"/>
      <c r="E2099" s="269"/>
      <c r="F2099" s="193" t="str">
        <f ca="1">INDIRECT("F14!AY" &amp; A2071+6)</f>
        <v/>
      </c>
    </row>
    <row r="2100" spans="2:6" s="82" customFormat="1">
      <c r="B2100" s="270">
        <f>MATIÈRES!$I$20</f>
        <v>0</v>
      </c>
      <c r="C2100" s="270"/>
      <c r="D2100" s="270"/>
      <c r="E2100" s="270"/>
      <c r="F2100" s="193" t="str">
        <f ca="1">INDIRECT("F15!AY" &amp; A2071+6)</f>
        <v/>
      </c>
    </row>
    <row r="2101" spans="2:6" s="82" customFormat="1">
      <c r="B2101" s="271"/>
      <c r="C2101" s="271"/>
      <c r="D2101" s="271"/>
      <c r="E2101" s="271"/>
      <c r="F2101" s="192"/>
    </row>
    <row r="2102" spans="2:6" s="82" customFormat="1">
      <c r="B2102" s="272" t="s">
        <v>167</v>
      </c>
      <c r="C2102" s="272"/>
      <c r="D2102" s="272"/>
      <c r="E2102" s="272"/>
      <c r="F2102" s="193" t="e">
        <f ca="1">AVERAGEIF(F2086:F2100,"&lt;&gt;#DIV/0!")</f>
        <v>#DIV/0!</v>
      </c>
    </row>
    <row r="2103" spans="2:6" s="82" customFormat="1">
      <c r="B2103" s="273" t="str">
        <f>"Nombre de cours en difficulté (…/" &amp; COUNTA(MATIÈRES!$N$6:$N$20) &amp; ")"</f>
        <v>Nombre de cours en difficulté (…/10)</v>
      </c>
      <c r="C2103" s="273"/>
      <c r="D2103" s="273"/>
      <c r="E2103" s="273"/>
      <c r="F2103" s="191">
        <f ca="1">IF(F2086&lt;50,1,0)+IF(F2087&lt;50,1,0)+IF(F2088&lt;50,1,0)+IF(F2089&lt;50,1,0)+IF(F2090&lt;50,1,0)+IF(F2091&lt;50,1,0)+IF(F2092&lt;50,1,0)+IF(F2093&lt;50,1,0)+IF(F2094&lt;50,1,0)+IF(F2095&lt;50,1,0)+IF(F2096&lt;50,1,0)+IF(F2097&lt;50,1,0)+IF(F2098&lt;50,1,0)+IF(F2099&lt;50,1,0)+IF(F2100&lt;50,1,0)</f>
        <v>0</v>
      </c>
    </row>
    <row r="2104" spans="2:6" s="82" customFormat="1">
      <c r="B2104" s="273" t="str">
        <f>"Nombre de périodes en difficulté (…/" &amp; SUM(MATIÈRES!N6:N20) &amp; " périodes)"</f>
        <v>Nombre de périodes en difficulté (…/34 périodes)</v>
      </c>
      <c r="C2104" s="273"/>
      <c r="D2104" s="273"/>
      <c r="E2104" s="273"/>
      <c r="F2104" s="191">
        <f ca="1">IF(F2086&lt;50,MATIÈRES!N$6,0)+IF(F2087&lt;50,MATIÈRES!N$7,0)+IF(F2088&lt;50,MATIÈRES!N$8,0)+IF(F2089&lt;50,MATIÈRES!N$7,0)+IF(F2090&lt;50,MATIÈRES!N$8,0)+IF(F2091&lt;50,MATIÈRES!N$7,0)+IF(F2092&lt;50,MATIÈRES!N$8,0)+IF(F2093&lt;50,MATIÈRES!N$7,0)+IF(F2094&lt;50,MATIÈRES!N$8,0)+IF(F2095&lt;50,MATIÈRES!N$7,0)+IF(F2096&lt;50,MATIÈRES!N$8,0)+IF(F2097&lt;50,MATIÈRES!N$7,0)+IF(F2098&lt;50,MATIÈRES!N$8,0)+IF(F2099&lt;50,MATIÈRES!N$7,0)+IF(F2100&lt;50,MATIÈRES!N$8,0)</f>
        <v>0</v>
      </c>
    </row>
    <row r="2105" spans="2:6" s="82" customFormat="1"/>
    <row r="2106" spans="2:6" s="82" customFormat="1"/>
    <row r="2107" spans="2:6" s="82" customFormat="1"/>
    <row r="2108" spans="2:6" s="82" customFormat="1">
      <c r="F2108" s="82" t="s">
        <v>169</v>
      </c>
    </row>
    <row r="2109" spans="2:6" s="82" customFormat="1"/>
    <row r="2110" spans="2:6" s="82" customFormat="1"/>
    <row r="2111" spans="2:6" s="82" customFormat="1"/>
    <row r="2112" spans="2:6" s="82" customFormat="1"/>
    <row r="2113" spans="2:6" s="82" customFormat="1"/>
    <row r="2114" spans="2:6" s="82" customFormat="1"/>
    <row r="2115" spans="2:6" s="82" customFormat="1"/>
    <row r="2116" spans="2:6" s="82" customFormat="1"/>
    <row r="2117" spans="2:6" s="82" customFormat="1"/>
    <row r="2118" spans="2:6" s="82" customFormat="1"/>
    <row r="2119" spans="2:6" s="82" customFormat="1"/>
    <row r="2120" spans="2:6" s="82" customFormat="1"/>
    <row r="2121" spans="2:6">
      <c r="B2121" s="82"/>
      <c r="C2121" s="82"/>
      <c r="D2121" s="82"/>
      <c r="E2121" s="82"/>
      <c r="F2121" s="82"/>
    </row>
    <row r="2122" spans="2:6">
      <c r="B2122" s="82"/>
      <c r="C2122" s="82"/>
      <c r="D2122" s="82"/>
      <c r="E2122" s="82"/>
      <c r="F2122" s="82"/>
    </row>
    <row r="2123" spans="2:6">
      <c r="B2123" s="82"/>
      <c r="C2123" s="82"/>
      <c r="D2123" s="82"/>
      <c r="E2123" s="82"/>
      <c r="F2123" s="82"/>
    </row>
    <row r="2124" spans="2:6">
      <c r="B2124" s="82"/>
      <c r="C2124" s="82"/>
      <c r="D2124" s="82"/>
      <c r="E2124" s="82"/>
      <c r="F2124" s="82"/>
    </row>
    <row r="2125" spans="2:6">
      <c r="B2125" s="84" t="s">
        <v>42</v>
      </c>
      <c r="C2125" s="82"/>
      <c r="D2125" s="82"/>
      <c r="E2125" s="82"/>
      <c r="F2125" s="82"/>
    </row>
    <row r="2126" spans="2:6">
      <c r="B2126" s="82"/>
      <c r="C2126" s="82"/>
      <c r="D2126" s="82"/>
      <c r="E2126" s="82"/>
      <c r="F2126" s="82"/>
    </row>
    <row r="2127" spans="2:6">
      <c r="B2127" s="274" t="str">
        <f ca="1">(INDIRECT("Élèves!C" &amp;A2071+3) &amp; " " &amp; INDIRECT("Élèves!D" &amp; A2071+3) &amp; " :")</f>
        <v xml:space="preserve">  :</v>
      </c>
      <c r="C2127" s="275"/>
      <c r="D2127" s="275"/>
      <c r="E2127" s="275"/>
      <c r="F2127" s="276"/>
    </row>
    <row r="2128" spans="2:6">
      <c r="B2128" s="243"/>
      <c r="C2128" s="244"/>
      <c r="D2128" s="244"/>
      <c r="E2128" s="244"/>
      <c r="F2128" s="245"/>
    </row>
    <row r="2129" spans="2:6">
      <c r="B2129" s="243"/>
      <c r="C2129" s="244"/>
      <c r="D2129" s="244"/>
      <c r="E2129" s="244"/>
      <c r="F2129" s="245"/>
    </row>
    <row r="2130" spans="2:6">
      <c r="B2130" s="243"/>
      <c r="C2130" s="244"/>
      <c r="D2130" s="244"/>
      <c r="E2130" s="244"/>
      <c r="F2130" s="245"/>
    </row>
    <row r="2131" spans="2:6">
      <c r="B2131" s="243"/>
      <c r="C2131" s="244"/>
      <c r="D2131" s="244"/>
      <c r="E2131" s="244"/>
      <c r="F2131" s="245"/>
    </row>
    <row r="2132" spans="2:6">
      <c r="B2132" s="243"/>
      <c r="C2132" s="244"/>
      <c r="D2132" s="244"/>
      <c r="E2132" s="244"/>
      <c r="F2132" s="245"/>
    </row>
    <row r="2133" spans="2:6">
      <c r="B2133" s="246"/>
      <c r="C2133" s="247"/>
      <c r="D2133" s="247"/>
      <c r="E2133" s="247"/>
      <c r="F2133" s="248"/>
    </row>
    <row r="2134" spans="2:6">
      <c r="B2134" s="195"/>
      <c r="C2134" s="195"/>
      <c r="D2134" s="195"/>
      <c r="E2134" s="195"/>
      <c r="F2134" s="195"/>
    </row>
    <row r="2135" spans="2:6">
      <c r="B2135" s="195"/>
      <c r="C2135" s="195"/>
      <c r="D2135" s="195"/>
      <c r="E2135" s="195"/>
      <c r="F2135" s="195"/>
    </row>
    <row r="2136" spans="2:6">
      <c r="B2136" s="195"/>
      <c r="C2136" s="195"/>
      <c r="D2136" s="195"/>
      <c r="E2136" s="195"/>
      <c r="F2136" s="195"/>
    </row>
    <row r="2137" spans="2:6">
      <c r="B2137" s="84" t="s">
        <v>69</v>
      </c>
      <c r="C2137" s="82"/>
      <c r="D2137" s="82"/>
      <c r="E2137" s="82"/>
      <c r="F2137" s="82"/>
    </row>
    <row r="2138" spans="2:6">
      <c r="C2138" s="82"/>
      <c r="D2138" s="82"/>
      <c r="E2138" s="82"/>
      <c r="F2138" s="82"/>
    </row>
    <row r="2139" spans="2:6">
      <c r="B2139" s="89"/>
      <c r="C2139" s="89"/>
      <c r="D2139" s="89"/>
      <c r="E2139" s="89" t="s">
        <v>70</v>
      </c>
      <c r="F2139" s="90">
        <f ca="1">SUM(INDIRECT("EDUC!E" &amp;A2071+4))</f>
        <v>0</v>
      </c>
    </row>
    <row r="2140" spans="2:6">
      <c r="C2140" s="82"/>
      <c r="D2140" s="82"/>
      <c r="E2140" s="82"/>
      <c r="F2140" s="82"/>
    </row>
    <row r="2141" spans="2:6">
      <c r="B2141" s="249"/>
      <c r="C2141" s="250"/>
      <c r="D2141" s="250"/>
      <c r="E2141" s="250"/>
      <c r="F2141" s="251"/>
    </row>
    <row r="2142" spans="2:6">
      <c r="B2142" s="252"/>
      <c r="C2142" s="253"/>
      <c r="D2142" s="253"/>
      <c r="E2142" s="253"/>
      <c r="F2142" s="254"/>
    </row>
    <row r="2143" spans="2:6">
      <c r="B2143" s="252"/>
      <c r="C2143" s="253"/>
      <c r="D2143" s="253"/>
      <c r="E2143" s="253"/>
      <c r="F2143" s="254"/>
    </row>
    <row r="2144" spans="2:6">
      <c r="B2144" s="252"/>
      <c r="C2144" s="253"/>
      <c r="D2144" s="253"/>
      <c r="E2144" s="253"/>
      <c r="F2144" s="254"/>
    </row>
    <row r="2145" spans="2:6">
      <c r="B2145" s="252"/>
      <c r="C2145" s="253"/>
      <c r="D2145" s="253"/>
      <c r="E2145" s="253"/>
      <c r="F2145" s="254"/>
    </row>
    <row r="2146" spans="2:6">
      <c r="B2146" s="252"/>
      <c r="C2146" s="253"/>
      <c r="D2146" s="253"/>
      <c r="E2146" s="253"/>
      <c r="F2146" s="254"/>
    </row>
    <row r="2147" spans="2:6">
      <c r="B2147" s="252"/>
      <c r="C2147" s="253"/>
      <c r="D2147" s="253"/>
      <c r="E2147" s="253"/>
      <c r="F2147" s="254"/>
    </row>
    <row r="2148" spans="2:6">
      <c r="B2148" s="252"/>
      <c r="C2148" s="253"/>
      <c r="D2148" s="253"/>
      <c r="E2148" s="253"/>
      <c r="F2148" s="254"/>
    </row>
    <row r="2149" spans="2:6">
      <c r="B2149" s="255"/>
      <c r="C2149" s="256"/>
      <c r="D2149" s="256"/>
      <c r="E2149" s="256"/>
      <c r="F2149" s="257"/>
    </row>
    <row r="2150" spans="2:6">
      <c r="B2150" s="82"/>
      <c r="C2150" s="82"/>
      <c r="D2150" s="82"/>
      <c r="E2150" s="82"/>
      <c r="F2150" s="82"/>
    </row>
    <row r="2151" spans="2:6">
      <c r="B2151" s="91" t="s">
        <v>71</v>
      </c>
      <c r="C2151" s="82"/>
      <c r="D2151" s="82"/>
      <c r="E2151" s="82"/>
      <c r="F2151" s="82"/>
    </row>
    <row r="2152" spans="2:6">
      <c r="B2152" s="82"/>
      <c r="C2152" s="82"/>
      <c r="D2152" s="82"/>
      <c r="E2152" s="82"/>
      <c r="F2152" s="82"/>
    </row>
    <row r="2153" spans="2:6">
      <c r="B2153" s="82"/>
      <c r="C2153" s="82"/>
      <c r="D2153" s="82"/>
      <c r="E2153" s="82"/>
      <c r="F2153" s="82"/>
    </row>
    <row r="2154" spans="2:6">
      <c r="B2154" s="82"/>
      <c r="C2154" s="82"/>
      <c r="D2154" s="82"/>
      <c r="E2154" s="82"/>
      <c r="F2154" s="82"/>
    </row>
    <row r="2155" spans="2:6">
      <c r="B2155" s="82"/>
      <c r="C2155" s="82"/>
      <c r="D2155" s="82"/>
      <c r="E2155" s="82"/>
      <c r="F2155" s="82"/>
    </row>
    <row r="2156" spans="2:6">
      <c r="B2156" s="82"/>
      <c r="C2156" s="82"/>
      <c r="D2156" s="82"/>
      <c r="E2156" s="82"/>
      <c r="F2156" s="82"/>
    </row>
    <row r="2157" spans="2:6">
      <c r="B2157" s="84" t="s">
        <v>72</v>
      </c>
      <c r="C2157" s="82"/>
      <c r="D2157" s="82"/>
      <c r="E2157" s="82"/>
      <c r="F2157" s="82"/>
    </row>
    <row r="2158" spans="2:6">
      <c r="B2158" s="82"/>
      <c r="C2158" s="82"/>
      <c r="D2158" s="82"/>
      <c r="E2158" s="82"/>
      <c r="F2158" s="82"/>
    </row>
    <row r="2159" spans="2:6">
      <c r="B2159" s="258"/>
      <c r="C2159" s="259"/>
      <c r="D2159" s="259"/>
      <c r="E2159" s="259"/>
      <c r="F2159" s="260"/>
    </row>
    <row r="2160" spans="2:6">
      <c r="B2160" s="261"/>
      <c r="C2160" s="262"/>
      <c r="D2160" s="262"/>
      <c r="E2160" s="262"/>
      <c r="F2160" s="263"/>
    </row>
    <row r="2161" spans="1:6">
      <c r="B2161" s="261"/>
      <c r="C2161" s="262"/>
      <c r="D2161" s="262"/>
      <c r="E2161" s="262"/>
      <c r="F2161" s="263"/>
    </row>
    <row r="2162" spans="1:6">
      <c r="B2162" s="261"/>
      <c r="C2162" s="262"/>
      <c r="D2162" s="262"/>
      <c r="E2162" s="262"/>
      <c r="F2162" s="263"/>
    </row>
    <row r="2163" spans="1:6">
      <c r="B2163" s="261"/>
      <c r="C2163" s="262"/>
      <c r="D2163" s="262"/>
      <c r="E2163" s="262"/>
      <c r="F2163" s="263"/>
    </row>
    <row r="2164" spans="1:6">
      <c r="B2164" s="261"/>
      <c r="C2164" s="262"/>
      <c r="D2164" s="262"/>
      <c r="E2164" s="262"/>
      <c r="F2164" s="263"/>
    </row>
    <row r="2165" spans="1:6">
      <c r="B2165" s="261"/>
      <c r="C2165" s="262"/>
      <c r="D2165" s="262"/>
      <c r="E2165" s="262"/>
      <c r="F2165" s="263"/>
    </row>
    <row r="2166" spans="1:6">
      <c r="B2166" s="264"/>
      <c r="C2166" s="265"/>
      <c r="D2166" s="265"/>
      <c r="E2166" s="265"/>
      <c r="F2166" s="266"/>
    </row>
    <row r="2167" spans="1:6">
      <c r="B2167" s="82"/>
      <c r="C2167" s="82"/>
      <c r="D2167" s="82"/>
      <c r="E2167" s="82"/>
      <c r="F2167" s="82"/>
    </row>
    <row r="2168" spans="1:6">
      <c r="B2168" s="82"/>
      <c r="C2168" s="82"/>
      <c r="D2168" s="82"/>
      <c r="E2168" s="82"/>
      <c r="F2168" s="82" t="s">
        <v>168</v>
      </c>
    </row>
    <row r="2169" spans="1:6">
      <c r="B2169" s="82"/>
      <c r="C2169" s="82"/>
      <c r="D2169" s="82"/>
      <c r="E2169" s="82"/>
      <c r="F2169" s="82"/>
    </row>
    <row r="2170" spans="1:6">
      <c r="B2170" s="82"/>
      <c r="C2170" s="82"/>
      <c r="D2170" s="82"/>
      <c r="E2170" s="82"/>
      <c r="F2170" s="82"/>
    </row>
    <row r="2171" spans="1:6">
      <c r="B2171" s="82"/>
      <c r="C2171" s="82"/>
      <c r="D2171" s="82"/>
      <c r="E2171" s="82"/>
      <c r="F2171" s="82"/>
    </row>
    <row r="2172" spans="1:6">
      <c r="B2172" s="82"/>
      <c r="C2172" s="82"/>
      <c r="D2172" s="82"/>
      <c r="E2172" s="82"/>
      <c r="F2172" s="82"/>
    </row>
    <row r="2173" spans="1:6">
      <c r="B2173" s="82"/>
      <c r="C2173" s="82"/>
      <c r="D2173" s="82"/>
      <c r="E2173" s="82"/>
      <c r="F2173" s="82"/>
    </row>
    <row r="2174" spans="1:6" ht="27.75" customHeight="1">
      <c r="A2174" s="82">
        <v>22</v>
      </c>
      <c r="B2174" s="82"/>
      <c r="C2174" s="82"/>
      <c r="D2174" s="82"/>
      <c r="E2174" s="82"/>
      <c r="F2174" s="82"/>
    </row>
    <row r="2175" spans="1:6" ht="15" customHeight="1">
      <c r="B2175" s="278"/>
      <c r="C2175" s="278"/>
      <c r="D2175" s="278"/>
      <c r="E2175" s="278"/>
      <c r="F2175" s="278"/>
    </row>
    <row r="2176" spans="1:6">
      <c r="B2176" s="188">
        <f ca="1">INDIRECT("Élèves!C" &amp; A2174+3)</f>
        <v>0</v>
      </c>
      <c r="C2176" s="277">
        <f ca="1">INDIRECT("Élèves!D" &amp; A2174+3)</f>
        <v>0</v>
      </c>
      <c r="D2176" s="277"/>
      <c r="E2176" s="277"/>
      <c r="F2176" s="277"/>
    </row>
    <row r="2177" spans="2:6" ht="15" customHeight="1">
      <c r="B2177" s="189"/>
      <c r="C2177" s="190"/>
      <c r="D2177" s="190"/>
      <c r="E2177" s="190"/>
      <c r="F2177" s="190"/>
    </row>
    <row r="2178" spans="2:6">
      <c r="B2178" s="278" t="s">
        <v>158</v>
      </c>
      <c r="C2178" s="278"/>
      <c r="D2178" s="278"/>
      <c r="E2178" s="278"/>
      <c r="F2178" s="278"/>
    </row>
    <row r="2179" spans="2:6">
      <c r="B2179" s="278" t="s">
        <v>166</v>
      </c>
      <c r="C2179" s="278"/>
      <c r="D2179" s="278"/>
      <c r="E2179" s="278"/>
      <c r="F2179" s="278"/>
    </row>
    <row r="2180" spans="2:6" s="82" customFormat="1">
      <c r="B2180" s="278"/>
      <c r="C2180" s="278"/>
      <c r="D2180" s="278"/>
      <c r="E2180" s="278"/>
      <c r="F2180" s="278"/>
    </row>
    <row r="2181" spans="2:6" s="82" customFormat="1"/>
    <row r="2182" spans="2:6" s="82" customFormat="1"/>
    <row r="2183" spans="2:6" s="82" customFormat="1"/>
    <row r="2184" spans="2:6" s="82" customFormat="1">
      <c r="B2184" s="279" t="str">
        <f ca="1">INDIRECT("Élèves!N" &amp; $A$11+5)</f>
        <v>1Cp</v>
      </c>
      <c r="C2184" s="280"/>
      <c r="D2184" s="280"/>
      <c r="E2184" s="280"/>
      <c r="F2184" s="281"/>
    </row>
    <row r="2185" spans="2:6" s="82" customFormat="1">
      <c r="B2185" s="282" t="s">
        <v>164</v>
      </c>
      <c r="C2185" s="282"/>
      <c r="D2185" s="282"/>
      <c r="E2185" s="282"/>
      <c r="F2185" s="282"/>
    </row>
    <row r="2186" spans="2:6" s="82" customFormat="1">
      <c r="B2186" s="183"/>
      <c r="C2186" s="183"/>
      <c r="D2186" s="183"/>
      <c r="E2186" s="183"/>
      <c r="F2186" s="183"/>
    </row>
    <row r="2187" spans="2:6" s="82" customFormat="1" ht="18.75">
      <c r="B2187" s="283" t="str">
        <f>"Formation commune (" &amp; SUM(MATIÈRES!N2169:N2183) &amp; " périodes)"</f>
        <v>Formation commune (0 périodes)</v>
      </c>
      <c r="C2187" s="283"/>
      <c r="D2187" s="283"/>
      <c r="E2187" s="283"/>
      <c r="F2187" s="194" t="s">
        <v>66</v>
      </c>
    </row>
    <row r="2188" spans="2:6" s="82" customFormat="1">
      <c r="B2188" s="192"/>
      <c r="C2188" s="192"/>
      <c r="D2188" s="192"/>
      <c r="E2188" s="192"/>
      <c r="F2188" s="192"/>
    </row>
    <row r="2189" spans="2:6" s="82" customFormat="1">
      <c r="B2189" s="270" t="str">
        <f>MATIÈRES!$I$6</f>
        <v>RELIGION (Mme Willems - 2p.)</v>
      </c>
      <c r="C2189" s="270"/>
      <c r="D2189" s="270"/>
      <c r="E2189" s="270"/>
      <c r="F2189" s="193" t="str">
        <f ca="1">INDIRECT("F1!AY" &amp; A2174+6)</f>
        <v/>
      </c>
    </row>
    <row r="2190" spans="2:6" s="82" customFormat="1">
      <c r="B2190" s="267" t="str">
        <f>MATIÈRES!$I$7</f>
        <v>FRANÇAIS (Mr MIRGAUX - 6p.)</v>
      </c>
      <c r="C2190" s="268"/>
      <c r="D2190" s="268"/>
      <c r="E2190" s="269"/>
      <c r="F2190" s="193" t="str">
        <f ca="1">INDIRECT("F2!AY" &amp; A2174+6)</f>
        <v/>
      </c>
    </row>
    <row r="2191" spans="2:6" s="82" customFormat="1">
      <c r="B2191" s="267" t="str">
        <f>MATIÈRES!$I$8</f>
        <v>MATH (Mme LIENART - 5p.)</v>
      </c>
      <c r="C2191" s="268"/>
      <c r="D2191" s="268"/>
      <c r="E2191" s="269"/>
      <c r="F2191" s="193" t="str">
        <f ca="1">INDIRECT("F3!AY" &amp; A2174+6)</f>
        <v/>
      </c>
    </row>
    <row r="2192" spans="2:6" s="82" customFormat="1">
      <c r="B2192" s="267" t="str">
        <f>MATIÈRES!$I$9</f>
        <v>ÉTUDE DU MILIEU (Mr MIRGAUX - 4p.)</v>
      </c>
      <c r="C2192" s="268"/>
      <c r="D2192" s="268"/>
      <c r="E2192" s="269"/>
      <c r="F2192" s="193" t="str">
        <f ca="1">INDIRECT("F4!AY" &amp; A2174+6)</f>
        <v/>
      </c>
    </row>
    <row r="2193" spans="2:6" s="82" customFormat="1">
      <c r="B2193" s="270" t="str">
        <f>MATIÈRES!$I$10</f>
        <v>ANGLAIS (Mme MICHAUX - 4p.)</v>
      </c>
      <c r="C2193" s="270"/>
      <c r="D2193" s="270"/>
      <c r="E2193" s="270"/>
      <c r="F2193" s="193" t="str">
        <f ca="1">INDIRECT("F5!AY" &amp; A2174+6)</f>
        <v/>
      </c>
    </row>
    <row r="2194" spans="2:6" s="82" customFormat="1">
      <c r="B2194" s="270" t="str">
        <f>MATIÈRES!$I$11</f>
        <v>SCIENCES (Mr SMETS - 3p.)</v>
      </c>
      <c r="C2194" s="270"/>
      <c r="D2194" s="270"/>
      <c r="E2194" s="270"/>
      <c r="F2194" s="193" t="str">
        <f ca="1">INDIRECT("F6!AY" &amp; A2174+6)</f>
        <v/>
      </c>
    </row>
    <row r="2195" spans="2:6" s="82" customFormat="1">
      <c r="B2195" s="267" t="str">
        <f>MATIÈRES!$I$12</f>
        <v>ÉDUCATION PHYSIQUE (Collectif - 3p.)</v>
      </c>
      <c r="C2195" s="268"/>
      <c r="D2195" s="268"/>
      <c r="E2195" s="269"/>
      <c r="F2195" s="193" t="str">
        <f ca="1">INDIRECT("F7!AY" &amp; A2174+6)</f>
        <v/>
      </c>
    </row>
    <row r="2196" spans="2:6" s="82" customFormat="1">
      <c r="B2196" s="267" t="str">
        <f>MATIÈRES!$I$13</f>
        <v>ÉDUCATION ARTISTIQUE (Mme TASKIN - 2p.)</v>
      </c>
      <c r="C2196" s="268"/>
      <c r="D2196" s="268"/>
      <c r="E2196" s="269"/>
      <c r="F2196" s="193" t="str">
        <f ca="1">INDIRECT("F8!AY" &amp; A2174+6)</f>
        <v/>
      </c>
    </row>
    <row r="2197" spans="2:6" s="82" customFormat="1">
      <c r="B2197" s="267" t="str">
        <f>MATIÈRES!$I$14</f>
        <v>ÉDUCATION TECHNOLOGIQUE (Mr SMETS - 1p.)</v>
      </c>
      <c r="C2197" s="268"/>
      <c r="D2197" s="268"/>
      <c r="E2197" s="269"/>
      <c r="F2197" s="193" t="str">
        <f ca="1">INDIRECT("F9!AY" &amp; A2174+6)</f>
        <v/>
      </c>
    </row>
    <row r="2198" spans="2:6" s="82" customFormat="1">
      <c r="B2198" s="267" t="str">
        <f>MATIÈRES!$I$15</f>
        <v>ACTIVITÉDE SOUTIEN (Mme LIENART - 4p.)</v>
      </c>
      <c r="C2198" s="268"/>
      <c r="D2198" s="268"/>
      <c r="E2198" s="269"/>
      <c r="F2198" s="193" t="str">
        <f ca="1">INDIRECT("F10!AY" &amp; A2174+6)</f>
        <v/>
      </c>
    </row>
    <row r="2199" spans="2:6" s="82" customFormat="1">
      <c r="B2199" s="267">
        <f>MATIÈRES!$I$16</f>
        <v>0</v>
      </c>
      <c r="C2199" s="268"/>
      <c r="D2199" s="268"/>
      <c r="E2199" s="269"/>
      <c r="F2199" s="193" t="str">
        <f ca="1">INDIRECT("F11!AY" &amp; A2174+6)</f>
        <v/>
      </c>
    </row>
    <row r="2200" spans="2:6" s="82" customFormat="1">
      <c r="B2200" s="267">
        <f>MATIÈRES!$I$17</f>
        <v>0</v>
      </c>
      <c r="C2200" s="268"/>
      <c r="D2200" s="268"/>
      <c r="E2200" s="269"/>
      <c r="F2200" s="193" t="str">
        <f ca="1">INDIRECT("F12!AY" &amp; A2174+6)</f>
        <v/>
      </c>
    </row>
    <row r="2201" spans="2:6" s="82" customFormat="1">
      <c r="B2201" s="267">
        <f>MATIÈRES!$I$18</f>
        <v>0</v>
      </c>
      <c r="C2201" s="268"/>
      <c r="D2201" s="268"/>
      <c r="E2201" s="269"/>
      <c r="F2201" s="193" t="str">
        <f ca="1">INDIRECT("F13!AY" &amp; A2174+6)</f>
        <v/>
      </c>
    </row>
    <row r="2202" spans="2:6" s="82" customFormat="1">
      <c r="B2202" s="267">
        <f>MATIÈRES!$I$19</f>
        <v>0</v>
      </c>
      <c r="C2202" s="268"/>
      <c r="D2202" s="268"/>
      <c r="E2202" s="269"/>
      <c r="F2202" s="193" t="str">
        <f ca="1">INDIRECT("F14!AY" &amp; A2174+6)</f>
        <v/>
      </c>
    </row>
    <row r="2203" spans="2:6" s="82" customFormat="1">
      <c r="B2203" s="270">
        <f>MATIÈRES!$I$20</f>
        <v>0</v>
      </c>
      <c r="C2203" s="270"/>
      <c r="D2203" s="270"/>
      <c r="E2203" s="270"/>
      <c r="F2203" s="193" t="str">
        <f ca="1">INDIRECT("F15!AY" &amp; A2174+6)</f>
        <v/>
      </c>
    </row>
    <row r="2204" spans="2:6" s="82" customFormat="1">
      <c r="B2204" s="271"/>
      <c r="C2204" s="271"/>
      <c r="D2204" s="271"/>
      <c r="E2204" s="271"/>
      <c r="F2204" s="192"/>
    </row>
    <row r="2205" spans="2:6" s="82" customFormat="1">
      <c r="B2205" s="272" t="s">
        <v>167</v>
      </c>
      <c r="C2205" s="272"/>
      <c r="D2205" s="272"/>
      <c r="E2205" s="272"/>
      <c r="F2205" s="193" t="e">
        <f ca="1">AVERAGEIF(F2189:F2203,"&lt;&gt;#DIV/0!")</f>
        <v>#DIV/0!</v>
      </c>
    </row>
    <row r="2206" spans="2:6" s="82" customFormat="1">
      <c r="B2206" s="273" t="str">
        <f>"Nombre de cours en difficulté (…/" &amp; COUNTA(MATIÈRES!$N$6:$N$20) &amp; ")"</f>
        <v>Nombre de cours en difficulté (…/10)</v>
      </c>
      <c r="C2206" s="273"/>
      <c r="D2206" s="273"/>
      <c r="E2206" s="273"/>
      <c r="F2206" s="191">
        <f ca="1">IF(F2189&lt;50,1,0)+IF(F2190&lt;50,1,0)+IF(F2191&lt;50,1,0)+IF(F2192&lt;50,1,0)+IF(F2193&lt;50,1,0)+IF(F2194&lt;50,1,0)+IF(F2195&lt;50,1,0)+IF(F2196&lt;50,1,0)+IF(F2197&lt;50,1,0)+IF(F2198&lt;50,1,0)+IF(F2199&lt;50,1,0)+IF(F2200&lt;50,1,0)+IF(F2201&lt;50,1,0)+IF(F2202&lt;50,1,0)+IF(F2203&lt;50,1,0)</f>
        <v>0</v>
      </c>
    </row>
    <row r="2207" spans="2:6" s="82" customFormat="1">
      <c r="B2207" s="273" t="str">
        <f>"Nombre de périodes en difficulté (…/" &amp; SUM(MATIÈRES!N6:N20) &amp; " périodes)"</f>
        <v>Nombre de périodes en difficulté (…/34 périodes)</v>
      </c>
      <c r="C2207" s="273"/>
      <c r="D2207" s="273"/>
      <c r="E2207" s="273"/>
      <c r="F2207" s="191">
        <f ca="1">IF(F2189&lt;50,MATIÈRES!N$6,0)+IF(F2190&lt;50,MATIÈRES!N$7,0)+IF(F2191&lt;50,MATIÈRES!N$8,0)+IF(F2192&lt;50,MATIÈRES!N$7,0)+IF(F2193&lt;50,MATIÈRES!N$8,0)+IF(F2194&lt;50,MATIÈRES!N$7,0)+IF(F2195&lt;50,MATIÈRES!N$8,0)+IF(F2196&lt;50,MATIÈRES!N$7,0)+IF(F2197&lt;50,MATIÈRES!N$8,0)+IF(F2198&lt;50,MATIÈRES!N$7,0)+IF(F2199&lt;50,MATIÈRES!N$8,0)+IF(F2200&lt;50,MATIÈRES!N$7,0)+IF(F2201&lt;50,MATIÈRES!N$8,0)+IF(F2202&lt;50,MATIÈRES!N$7,0)+IF(F2203&lt;50,MATIÈRES!N$8,0)</f>
        <v>0</v>
      </c>
    </row>
    <row r="2208" spans="2:6" s="82" customFormat="1"/>
    <row r="2209" spans="2:6" s="82" customFormat="1"/>
    <row r="2210" spans="2:6" s="82" customFormat="1"/>
    <row r="2211" spans="2:6" s="82" customFormat="1">
      <c r="F2211" s="82" t="s">
        <v>169</v>
      </c>
    </row>
    <row r="2212" spans="2:6" s="82" customFormat="1"/>
    <row r="2213" spans="2:6" s="82" customFormat="1"/>
    <row r="2214" spans="2:6" s="82" customFormat="1"/>
    <row r="2215" spans="2:6" s="82" customFormat="1"/>
    <row r="2216" spans="2:6" s="82" customFormat="1"/>
    <row r="2217" spans="2:6" s="82" customFormat="1"/>
    <row r="2218" spans="2:6" s="82" customFormat="1"/>
    <row r="2219" spans="2:6" s="82" customFormat="1"/>
    <row r="2220" spans="2:6" s="82" customFormat="1"/>
    <row r="2221" spans="2:6" s="82" customFormat="1"/>
    <row r="2222" spans="2:6" s="82" customFormat="1"/>
    <row r="2223" spans="2:6" s="82" customFormat="1"/>
    <row r="2224" spans="2:6">
      <c r="B2224" s="82"/>
      <c r="C2224" s="82"/>
      <c r="D2224" s="82"/>
      <c r="E2224" s="82"/>
      <c r="F2224" s="82"/>
    </row>
    <row r="2225" spans="2:6">
      <c r="B2225" s="82"/>
      <c r="C2225" s="82"/>
      <c r="D2225" s="82"/>
      <c r="E2225" s="82"/>
      <c r="F2225" s="82"/>
    </row>
    <row r="2226" spans="2:6">
      <c r="B2226" s="82"/>
      <c r="C2226" s="82"/>
      <c r="D2226" s="82"/>
      <c r="E2226" s="82"/>
      <c r="F2226" s="82"/>
    </row>
    <row r="2227" spans="2:6">
      <c r="B2227" s="82"/>
      <c r="C2227" s="82"/>
      <c r="D2227" s="82"/>
      <c r="E2227" s="82"/>
      <c r="F2227" s="82"/>
    </row>
    <row r="2228" spans="2:6">
      <c r="B2228" s="84" t="s">
        <v>42</v>
      </c>
      <c r="C2228" s="82"/>
      <c r="D2228" s="82"/>
      <c r="E2228" s="82"/>
      <c r="F2228" s="82"/>
    </row>
    <row r="2229" spans="2:6">
      <c r="B2229" s="82"/>
      <c r="C2229" s="82"/>
      <c r="D2229" s="82"/>
      <c r="E2229" s="82"/>
      <c r="F2229" s="82"/>
    </row>
    <row r="2230" spans="2:6">
      <c r="B2230" s="274" t="str">
        <f ca="1">(INDIRECT("Élèves!C" &amp;A2174+3) &amp; " " &amp; INDIRECT("Élèves!D" &amp; A2174+3) &amp; " :")</f>
        <v xml:space="preserve">  :</v>
      </c>
      <c r="C2230" s="275"/>
      <c r="D2230" s="275"/>
      <c r="E2230" s="275"/>
      <c r="F2230" s="276"/>
    </row>
    <row r="2231" spans="2:6">
      <c r="B2231" s="243"/>
      <c r="C2231" s="244"/>
      <c r="D2231" s="244"/>
      <c r="E2231" s="244"/>
      <c r="F2231" s="245"/>
    </row>
    <row r="2232" spans="2:6">
      <c r="B2232" s="243"/>
      <c r="C2232" s="244"/>
      <c r="D2232" s="244"/>
      <c r="E2232" s="244"/>
      <c r="F2232" s="245"/>
    </row>
    <row r="2233" spans="2:6">
      <c r="B2233" s="243"/>
      <c r="C2233" s="244"/>
      <c r="D2233" s="244"/>
      <c r="E2233" s="244"/>
      <c r="F2233" s="245"/>
    </row>
    <row r="2234" spans="2:6">
      <c r="B2234" s="243"/>
      <c r="C2234" s="244"/>
      <c r="D2234" s="244"/>
      <c r="E2234" s="244"/>
      <c r="F2234" s="245"/>
    </row>
    <row r="2235" spans="2:6">
      <c r="B2235" s="243"/>
      <c r="C2235" s="244"/>
      <c r="D2235" s="244"/>
      <c r="E2235" s="244"/>
      <c r="F2235" s="245"/>
    </row>
    <row r="2236" spans="2:6">
      <c r="B2236" s="246"/>
      <c r="C2236" s="247"/>
      <c r="D2236" s="247"/>
      <c r="E2236" s="247"/>
      <c r="F2236" s="248"/>
    </row>
    <row r="2237" spans="2:6">
      <c r="B2237" s="195"/>
      <c r="C2237" s="195"/>
      <c r="D2237" s="195"/>
      <c r="E2237" s="195"/>
      <c r="F2237" s="195"/>
    </row>
    <row r="2238" spans="2:6">
      <c r="B2238" s="195"/>
      <c r="C2238" s="195"/>
      <c r="D2238" s="195"/>
      <c r="E2238" s="195"/>
      <c r="F2238" s="195"/>
    </row>
    <row r="2239" spans="2:6">
      <c r="B2239" s="195"/>
      <c r="C2239" s="195"/>
      <c r="D2239" s="195"/>
      <c r="E2239" s="195"/>
      <c r="F2239" s="195"/>
    </row>
    <row r="2240" spans="2:6">
      <c r="B2240" s="84" t="s">
        <v>69</v>
      </c>
      <c r="C2240" s="82"/>
      <c r="D2240" s="82"/>
      <c r="E2240" s="82"/>
      <c r="F2240" s="82"/>
    </row>
    <row r="2241" spans="2:6">
      <c r="C2241" s="82"/>
      <c r="D2241" s="82"/>
      <c r="E2241" s="82"/>
      <c r="F2241" s="82"/>
    </row>
    <row r="2242" spans="2:6">
      <c r="B2242" s="89"/>
      <c r="C2242" s="89"/>
      <c r="D2242" s="89"/>
      <c r="E2242" s="89" t="s">
        <v>70</v>
      </c>
      <c r="F2242" s="90">
        <f ca="1">SUM(INDIRECT("EDUC!E" &amp;A2174+4))</f>
        <v>0</v>
      </c>
    </row>
    <row r="2243" spans="2:6">
      <c r="C2243" s="82"/>
      <c r="D2243" s="82"/>
      <c r="E2243" s="82"/>
      <c r="F2243" s="82"/>
    </row>
    <row r="2244" spans="2:6">
      <c r="B2244" s="249"/>
      <c r="C2244" s="250"/>
      <c r="D2244" s="250"/>
      <c r="E2244" s="250"/>
      <c r="F2244" s="251"/>
    </row>
    <row r="2245" spans="2:6">
      <c r="B2245" s="252"/>
      <c r="C2245" s="253"/>
      <c r="D2245" s="253"/>
      <c r="E2245" s="253"/>
      <c r="F2245" s="254"/>
    </row>
    <row r="2246" spans="2:6">
      <c r="B2246" s="252"/>
      <c r="C2246" s="253"/>
      <c r="D2246" s="253"/>
      <c r="E2246" s="253"/>
      <c r="F2246" s="254"/>
    </row>
    <row r="2247" spans="2:6">
      <c r="B2247" s="252"/>
      <c r="C2247" s="253"/>
      <c r="D2247" s="253"/>
      <c r="E2247" s="253"/>
      <c r="F2247" s="254"/>
    </row>
    <row r="2248" spans="2:6">
      <c r="B2248" s="252"/>
      <c r="C2248" s="253"/>
      <c r="D2248" s="253"/>
      <c r="E2248" s="253"/>
      <c r="F2248" s="254"/>
    </row>
    <row r="2249" spans="2:6">
      <c r="B2249" s="252"/>
      <c r="C2249" s="253"/>
      <c r="D2249" s="253"/>
      <c r="E2249" s="253"/>
      <c r="F2249" s="254"/>
    </row>
    <row r="2250" spans="2:6">
      <c r="B2250" s="252"/>
      <c r="C2250" s="253"/>
      <c r="D2250" s="253"/>
      <c r="E2250" s="253"/>
      <c r="F2250" s="254"/>
    </row>
    <row r="2251" spans="2:6">
      <c r="B2251" s="252"/>
      <c r="C2251" s="253"/>
      <c r="D2251" s="253"/>
      <c r="E2251" s="253"/>
      <c r="F2251" s="254"/>
    </row>
    <row r="2252" spans="2:6">
      <c r="B2252" s="255"/>
      <c r="C2252" s="256"/>
      <c r="D2252" s="256"/>
      <c r="E2252" s="256"/>
      <c r="F2252" s="257"/>
    </row>
    <row r="2253" spans="2:6">
      <c r="B2253" s="82"/>
      <c r="C2253" s="82"/>
      <c r="D2253" s="82"/>
      <c r="E2253" s="82"/>
      <c r="F2253" s="82"/>
    </row>
    <row r="2254" spans="2:6">
      <c r="B2254" s="91" t="s">
        <v>71</v>
      </c>
      <c r="C2254" s="82"/>
      <c r="D2254" s="82"/>
      <c r="E2254" s="82"/>
      <c r="F2254" s="82"/>
    </row>
    <row r="2255" spans="2:6">
      <c r="B2255" s="82"/>
      <c r="C2255" s="82"/>
      <c r="D2255" s="82"/>
      <c r="E2255" s="82"/>
      <c r="F2255" s="82"/>
    </row>
    <row r="2256" spans="2:6">
      <c r="B2256" s="82"/>
      <c r="C2256" s="82"/>
      <c r="D2256" s="82"/>
      <c r="E2256" s="82"/>
      <c r="F2256" s="82"/>
    </row>
    <row r="2257" spans="2:6">
      <c r="B2257" s="82"/>
      <c r="C2257" s="82"/>
      <c r="D2257" s="82"/>
      <c r="E2257" s="82"/>
      <c r="F2257" s="82"/>
    </row>
    <row r="2258" spans="2:6">
      <c r="B2258" s="82"/>
      <c r="C2258" s="82"/>
      <c r="D2258" s="82"/>
      <c r="E2258" s="82"/>
      <c r="F2258" s="82"/>
    </row>
    <row r="2259" spans="2:6">
      <c r="B2259" s="82"/>
      <c r="C2259" s="82"/>
      <c r="D2259" s="82"/>
      <c r="E2259" s="82"/>
      <c r="F2259" s="82"/>
    </row>
    <row r="2260" spans="2:6">
      <c r="B2260" s="84" t="s">
        <v>72</v>
      </c>
      <c r="C2260" s="82"/>
      <c r="D2260" s="82"/>
      <c r="E2260" s="82"/>
      <c r="F2260" s="82"/>
    </row>
    <row r="2261" spans="2:6">
      <c r="B2261" s="82"/>
      <c r="C2261" s="82"/>
      <c r="D2261" s="82"/>
      <c r="E2261" s="82"/>
      <c r="F2261" s="82"/>
    </row>
    <row r="2262" spans="2:6">
      <c r="B2262" s="258"/>
      <c r="C2262" s="259"/>
      <c r="D2262" s="259"/>
      <c r="E2262" s="259"/>
      <c r="F2262" s="260"/>
    </row>
    <row r="2263" spans="2:6">
      <c r="B2263" s="261"/>
      <c r="C2263" s="262"/>
      <c r="D2263" s="262"/>
      <c r="E2263" s="262"/>
      <c r="F2263" s="263"/>
    </row>
    <row r="2264" spans="2:6">
      <c r="B2264" s="261"/>
      <c r="C2264" s="262"/>
      <c r="D2264" s="262"/>
      <c r="E2264" s="262"/>
      <c r="F2264" s="263"/>
    </row>
    <row r="2265" spans="2:6">
      <c r="B2265" s="261"/>
      <c r="C2265" s="262"/>
      <c r="D2265" s="262"/>
      <c r="E2265" s="262"/>
      <c r="F2265" s="263"/>
    </row>
    <row r="2266" spans="2:6">
      <c r="B2266" s="261"/>
      <c r="C2266" s="262"/>
      <c r="D2266" s="262"/>
      <c r="E2266" s="262"/>
      <c r="F2266" s="263"/>
    </row>
    <row r="2267" spans="2:6">
      <c r="B2267" s="261"/>
      <c r="C2267" s="262"/>
      <c r="D2267" s="262"/>
      <c r="E2267" s="262"/>
      <c r="F2267" s="263"/>
    </row>
    <row r="2268" spans="2:6">
      <c r="B2268" s="261"/>
      <c r="C2268" s="262"/>
      <c r="D2268" s="262"/>
      <c r="E2268" s="262"/>
      <c r="F2268" s="263"/>
    </row>
    <row r="2269" spans="2:6">
      <c r="B2269" s="264"/>
      <c r="C2269" s="265"/>
      <c r="D2269" s="265"/>
      <c r="E2269" s="265"/>
      <c r="F2269" s="266"/>
    </row>
    <row r="2270" spans="2:6">
      <c r="B2270" s="82"/>
      <c r="C2270" s="82"/>
      <c r="D2270" s="82"/>
      <c r="E2270" s="82"/>
      <c r="F2270" s="82"/>
    </row>
    <row r="2271" spans="2:6">
      <c r="B2271" s="82"/>
      <c r="C2271" s="82"/>
      <c r="D2271" s="82"/>
      <c r="E2271" s="82"/>
      <c r="F2271" s="82" t="s">
        <v>168</v>
      </c>
    </row>
    <row r="2272" spans="2:6">
      <c r="B2272" s="82"/>
      <c r="C2272" s="82"/>
      <c r="D2272" s="82"/>
      <c r="E2272" s="82"/>
      <c r="F2272" s="82"/>
    </row>
    <row r="2273" spans="1:6">
      <c r="B2273" s="82"/>
      <c r="C2273" s="82"/>
      <c r="D2273" s="82"/>
      <c r="E2273" s="82"/>
      <c r="F2273" s="82"/>
    </row>
    <row r="2274" spans="1:6">
      <c r="B2274" s="82"/>
      <c r="C2274" s="82"/>
      <c r="D2274" s="82"/>
      <c r="E2274" s="82"/>
      <c r="F2274" s="82"/>
    </row>
    <row r="2275" spans="1:6">
      <c r="B2275" s="82"/>
      <c r="C2275" s="82"/>
      <c r="D2275" s="82"/>
      <c r="E2275" s="82"/>
      <c r="F2275" s="82"/>
    </row>
    <row r="2276" spans="1:6">
      <c r="B2276" s="82"/>
      <c r="C2276" s="82"/>
      <c r="D2276" s="82"/>
      <c r="E2276" s="82"/>
      <c r="F2276" s="82"/>
    </row>
    <row r="2277" spans="1:6" ht="27.75" customHeight="1">
      <c r="A2277" s="82">
        <v>23</v>
      </c>
      <c r="B2277" s="82"/>
      <c r="C2277" s="82"/>
      <c r="D2277" s="82"/>
      <c r="E2277" s="82"/>
      <c r="F2277" s="82"/>
    </row>
    <row r="2278" spans="1:6" ht="15" customHeight="1">
      <c r="B2278" s="278"/>
      <c r="C2278" s="278"/>
      <c r="D2278" s="278"/>
      <c r="E2278" s="278"/>
      <c r="F2278" s="278"/>
    </row>
    <row r="2279" spans="1:6">
      <c r="B2279" s="188">
        <f ca="1">INDIRECT("Élèves!C" &amp; A2277+3)</f>
        <v>0</v>
      </c>
      <c r="C2279" s="277">
        <f ca="1">INDIRECT("Élèves!D" &amp; A2277+3)</f>
        <v>0</v>
      </c>
      <c r="D2279" s="277"/>
      <c r="E2279" s="277"/>
      <c r="F2279" s="277"/>
    </row>
    <row r="2280" spans="1:6" ht="15" customHeight="1">
      <c r="B2280" s="189"/>
      <c r="C2280" s="190"/>
      <c r="D2280" s="190"/>
      <c r="E2280" s="190"/>
      <c r="F2280" s="190"/>
    </row>
    <row r="2281" spans="1:6">
      <c r="B2281" s="278" t="s">
        <v>158</v>
      </c>
      <c r="C2281" s="278"/>
      <c r="D2281" s="278"/>
      <c r="E2281" s="278"/>
      <c r="F2281" s="278"/>
    </row>
    <row r="2282" spans="1:6">
      <c r="B2282" s="278" t="s">
        <v>166</v>
      </c>
      <c r="C2282" s="278"/>
      <c r="D2282" s="278"/>
      <c r="E2282" s="278"/>
      <c r="F2282" s="278"/>
    </row>
    <row r="2283" spans="1:6" s="82" customFormat="1">
      <c r="B2283" s="278"/>
      <c r="C2283" s="278"/>
      <c r="D2283" s="278"/>
      <c r="E2283" s="278"/>
      <c r="F2283" s="278"/>
    </row>
    <row r="2284" spans="1:6" s="82" customFormat="1"/>
    <row r="2285" spans="1:6" s="82" customFormat="1"/>
    <row r="2286" spans="1:6" s="82" customFormat="1"/>
    <row r="2287" spans="1:6" s="82" customFormat="1">
      <c r="B2287" s="279" t="str">
        <f ca="1">INDIRECT("Élèves!N" &amp; $A$11+5)</f>
        <v>1Cp</v>
      </c>
      <c r="C2287" s="280"/>
      <c r="D2287" s="280"/>
      <c r="E2287" s="280"/>
      <c r="F2287" s="281"/>
    </row>
    <row r="2288" spans="1:6" s="82" customFormat="1">
      <c r="B2288" s="282" t="s">
        <v>164</v>
      </c>
      <c r="C2288" s="282"/>
      <c r="D2288" s="282"/>
      <c r="E2288" s="282"/>
      <c r="F2288" s="282"/>
    </row>
    <row r="2289" spans="2:6" s="82" customFormat="1">
      <c r="B2289" s="183"/>
      <c r="C2289" s="183"/>
      <c r="D2289" s="183"/>
      <c r="E2289" s="183"/>
      <c r="F2289" s="183"/>
    </row>
    <row r="2290" spans="2:6" s="82" customFormat="1" ht="18.75">
      <c r="B2290" s="283" t="str">
        <f>"Formation commune (" &amp; SUM(MATIÈRES!N2272:N2286) &amp; " périodes)"</f>
        <v>Formation commune (0 périodes)</v>
      </c>
      <c r="C2290" s="283"/>
      <c r="D2290" s="283"/>
      <c r="E2290" s="283"/>
      <c r="F2290" s="194" t="s">
        <v>66</v>
      </c>
    </row>
    <row r="2291" spans="2:6" s="82" customFormat="1">
      <c r="B2291" s="192"/>
      <c r="C2291" s="192"/>
      <c r="D2291" s="192"/>
      <c r="E2291" s="192"/>
      <c r="F2291" s="192"/>
    </row>
    <row r="2292" spans="2:6" s="82" customFormat="1">
      <c r="B2292" s="270" t="str">
        <f>MATIÈRES!$I$6</f>
        <v>RELIGION (Mme Willems - 2p.)</v>
      </c>
      <c r="C2292" s="270"/>
      <c r="D2292" s="270"/>
      <c r="E2292" s="270"/>
      <c r="F2292" s="193" t="str">
        <f ca="1">INDIRECT("F1!AY" &amp; A2277+6)</f>
        <v/>
      </c>
    </row>
    <row r="2293" spans="2:6" s="82" customFormat="1">
      <c r="B2293" s="267" t="str">
        <f>MATIÈRES!$I$7</f>
        <v>FRANÇAIS (Mr MIRGAUX - 6p.)</v>
      </c>
      <c r="C2293" s="268"/>
      <c r="D2293" s="268"/>
      <c r="E2293" s="269"/>
      <c r="F2293" s="193" t="str">
        <f ca="1">INDIRECT("F2!AY" &amp; A2277+6)</f>
        <v/>
      </c>
    </row>
    <row r="2294" spans="2:6" s="82" customFormat="1">
      <c r="B2294" s="267" t="str">
        <f>MATIÈRES!$I$8</f>
        <v>MATH (Mme LIENART - 5p.)</v>
      </c>
      <c r="C2294" s="268"/>
      <c r="D2294" s="268"/>
      <c r="E2294" s="269"/>
      <c r="F2294" s="193" t="str">
        <f ca="1">INDIRECT("F3!AY" &amp; A2277+6)</f>
        <v/>
      </c>
    </row>
    <row r="2295" spans="2:6" s="82" customFormat="1">
      <c r="B2295" s="267" t="str">
        <f>MATIÈRES!$I$9</f>
        <v>ÉTUDE DU MILIEU (Mr MIRGAUX - 4p.)</v>
      </c>
      <c r="C2295" s="268"/>
      <c r="D2295" s="268"/>
      <c r="E2295" s="269"/>
      <c r="F2295" s="193" t="str">
        <f ca="1">INDIRECT("F4!AY" &amp; A2277+6)</f>
        <v/>
      </c>
    </row>
    <row r="2296" spans="2:6" s="82" customFormat="1">
      <c r="B2296" s="270" t="str">
        <f>MATIÈRES!$I$10</f>
        <v>ANGLAIS (Mme MICHAUX - 4p.)</v>
      </c>
      <c r="C2296" s="270"/>
      <c r="D2296" s="270"/>
      <c r="E2296" s="270"/>
      <c r="F2296" s="193" t="str">
        <f ca="1">INDIRECT("F5!AY" &amp; A2277+6)</f>
        <v/>
      </c>
    </row>
    <row r="2297" spans="2:6" s="82" customFormat="1">
      <c r="B2297" s="270" t="str">
        <f>MATIÈRES!$I$11</f>
        <v>SCIENCES (Mr SMETS - 3p.)</v>
      </c>
      <c r="C2297" s="270"/>
      <c r="D2297" s="270"/>
      <c r="E2297" s="270"/>
      <c r="F2297" s="193" t="str">
        <f ca="1">INDIRECT("F6!AY" &amp; A2277+6)</f>
        <v/>
      </c>
    </row>
    <row r="2298" spans="2:6" s="82" customFormat="1">
      <c r="B2298" s="267" t="str">
        <f>MATIÈRES!$I$12</f>
        <v>ÉDUCATION PHYSIQUE (Collectif - 3p.)</v>
      </c>
      <c r="C2298" s="268"/>
      <c r="D2298" s="268"/>
      <c r="E2298" s="269"/>
      <c r="F2298" s="193" t="str">
        <f ca="1">INDIRECT("F7!AY" &amp; A2277+6)</f>
        <v/>
      </c>
    </row>
    <row r="2299" spans="2:6" s="82" customFormat="1">
      <c r="B2299" s="267" t="str">
        <f>MATIÈRES!$I$13</f>
        <v>ÉDUCATION ARTISTIQUE (Mme TASKIN - 2p.)</v>
      </c>
      <c r="C2299" s="268"/>
      <c r="D2299" s="268"/>
      <c r="E2299" s="269"/>
      <c r="F2299" s="193" t="str">
        <f ca="1">INDIRECT("F8!AY" &amp; A2277+6)</f>
        <v/>
      </c>
    </row>
    <row r="2300" spans="2:6" s="82" customFormat="1">
      <c r="B2300" s="267" t="str">
        <f>MATIÈRES!$I$14</f>
        <v>ÉDUCATION TECHNOLOGIQUE (Mr SMETS - 1p.)</v>
      </c>
      <c r="C2300" s="268"/>
      <c r="D2300" s="268"/>
      <c r="E2300" s="269"/>
      <c r="F2300" s="193" t="str">
        <f ca="1">INDIRECT("F9!AY" &amp; A2277+6)</f>
        <v/>
      </c>
    </row>
    <row r="2301" spans="2:6" s="82" customFormat="1">
      <c r="B2301" s="267" t="str">
        <f>MATIÈRES!$I$15</f>
        <v>ACTIVITÉDE SOUTIEN (Mme LIENART - 4p.)</v>
      </c>
      <c r="C2301" s="268"/>
      <c r="D2301" s="268"/>
      <c r="E2301" s="269"/>
      <c r="F2301" s="193" t="str">
        <f ca="1">INDIRECT("F10!AY" &amp; A2277+6)</f>
        <v/>
      </c>
    </row>
    <row r="2302" spans="2:6" s="82" customFormat="1">
      <c r="B2302" s="267">
        <f>MATIÈRES!$I$16</f>
        <v>0</v>
      </c>
      <c r="C2302" s="268"/>
      <c r="D2302" s="268"/>
      <c r="E2302" s="269"/>
      <c r="F2302" s="193" t="str">
        <f ca="1">INDIRECT("F11!AY" &amp; A2277+6)</f>
        <v/>
      </c>
    </row>
    <row r="2303" spans="2:6" s="82" customFormat="1">
      <c r="B2303" s="267">
        <f>MATIÈRES!$I$17</f>
        <v>0</v>
      </c>
      <c r="C2303" s="268"/>
      <c r="D2303" s="268"/>
      <c r="E2303" s="269"/>
      <c r="F2303" s="193" t="str">
        <f ca="1">INDIRECT("F12!AY" &amp; A2277+6)</f>
        <v/>
      </c>
    </row>
    <row r="2304" spans="2:6" s="82" customFormat="1">
      <c r="B2304" s="267">
        <f>MATIÈRES!$I$18</f>
        <v>0</v>
      </c>
      <c r="C2304" s="268"/>
      <c r="D2304" s="268"/>
      <c r="E2304" s="269"/>
      <c r="F2304" s="193" t="str">
        <f ca="1">INDIRECT("F13!AY" &amp; A2277+6)</f>
        <v/>
      </c>
    </row>
    <row r="2305" spans="2:6" s="82" customFormat="1">
      <c r="B2305" s="267">
        <f>MATIÈRES!$I$19</f>
        <v>0</v>
      </c>
      <c r="C2305" s="268"/>
      <c r="D2305" s="268"/>
      <c r="E2305" s="269"/>
      <c r="F2305" s="193" t="str">
        <f ca="1">INDIRECT("F14!AY" &amp; A2277+6)</f>
        <v/>
      </c>
    </row>
    <row r="2306" spans="2:6" s="82" customFormat="1">
      <c r="B2306" s="270">
        <f>MATIÈRES!$I$20</f>
        <v>0</v>
      </c>
      <c r="C2306" s="270"/>
      <c r="D2306" s="270"/>
      <c r="E2306" s="270"/>
      <c r="F2306" s="193" t="str">
        <f ca="1">INDIRECT("F15!AY" &amp; A2277+6)</f>
        <v/>
      </c>
    </row>
    <row r="2307" spans="2:6" s="82" customFormat="1">
      <c r="B2307" s="271"/>
      <c r="C2307" s="271"/>
      <c r="D2307" s="271"/>
      <c r="E2307" s="271"/>
      <c r="F2307" s="192"/>
    </row>
    <row r="2308" spans="2:6" s="82" customFormat="1">
      <c r="B2308" s="272" t="s">
        <v>167</v>
      </c>
      <c r="C2308" s="272"/>
      <c r="D2308" s="272"/>
      <c r="E2308" s="272"/>
      <c r="F2308" s="193" t="e">
        <f ca="1">AVERAGEIF(F2292:F2306,"&lt;&gt;#DIV/0!")</f>
        <v>#DIV/0!</v>
      </c>
    </row>
    <row r="2309" spans="2:6" s="82" customFormat="1">
      <c r="B2309" s="273" t="str">
        <f>"Nombre de cours en difficulté (…/" &amp; COUNTA(MATIÈRES!$N$6:$N$20) &amp; ")"</f>
        <v>Nombre de cours en difficulté (…/10)</v>
      </c>
      <c r="C2309" s="273"/>
      <c r="D2309" s="273"/>
      <c r="E2309" s="273"/>
      <c r="F2309" s="191">
        <f ca="1">IF(F2292&lt;50,1,0)+IF(F2293&lt;50,1,0)+IF(F2294&lt;50,1,0)+IF(F2295&lt;50,1,0)+IF(F2296&lt;50,1,0)+IF(F2297&lt;50,1,0)+IF(F2298&lt;50,1,0)+IF(F2299&lt;50,1,0)+IF(F2300&lt;50,1,0)+IF(F2301&lt;50,1,0)+IF(F2302&lt;50,1,0)+IF(F2303&lt;50,1,0)+IF(F2304&lt;50,1,0)+IF(F2305&lt;50,1,0)+IF(F2306&lt;50,1,0)</f>
        <v>0</v>
      </c>
    </row>
    <row r="2310" spans="2:6" s="82" customFormat="1">
      <c r="B2310" s="273" t="str">
        <f>"Nombre de périodes en difficulté (…/" &amp; SUM(MATIÈRES!N6:N20) &amp; " périodes)"</f>
        <v>Nombre de périodes en difficulté (…/34 périodes)</v>
      </c>
      <c r="C2310" s="273"/>
      <c r="D2310" s="273"/>
      <c r="E2310" s="273"/>
      <c r="F2310" s="191">
        <f ca="1">IF(F2292&lt;50,MATIÈRES!N$6,0)+IF(F2293&lt;50,MATIÈRES!N$7,0)+IF(F2294&lt;50,MATIÈRES!N$8,0)+IF(F2295&lt;50,MATIÈRES!N$7,0)+IF(F2296&lt;50,MATIÈRES!N$8,0)+IF(F2297&lt;50,MATIÈRES!N$7,0)+IF(F2298&lt;50,MATIÈRES!N$8,0)+IF(F2299&lt;50,MATIÈRES!N$7,0)+IF(F2300&lt;50,MATIÈRES!N$8,0)+IF(F2301&lt;50,MATIÈRES!N$7,0)+IF(F2302&lt;50,MATIÈRES!N$8,0)+IF(F2303&lt;50,MATIÈRES!N$7,0)+IF(F2304&lt;50,MATIÈRES!N$8,0)+IF(F2305&lt;50,MATIÈRES!N$7,0)+IF(F2306&lt;50,MATIÈRES!N$8,0)</f>
        <v>0</v>
      </c>
    </row>
    <row r="2311" spans="2:6" s="82" customFormat="1"/>
    <row r="2312" spans="2:6" s="82" customFormat="1"/>
    <row r="2313" spans="2:6" s="82" customFormat="1"/>
    <row r="2314" spans="2:6" s="82" customFormat="1">
      <c r="F2314" s="82" t="s">
        <v>169</v>
      </c>
    </row>
    <row r="2315" spans="2:6" s="82" customFormat="1"/>
    <row r="2316" spans="2:6" s="82" customFormat="1"/>
    <row r="2317" spans="2:6" s="82" customFormat="1"/>
    <row r="2318" spans="2:6" s="82" customFormat="1"/>
    <row r="2319" spans="2:6" s="82" customFormat="1"/>
    <row r="2320" spans="2:6" s="82" customFormat="1"/>
    <row r="2321" spans="2:6" s="82" customFormat="1"/>
    <row r="2322" spans="2:6" s="82" customFormat="1"/>
    <row r="2323" spans="2:6" s="82" customFormat="1"/>
    <row r="2324" spans="2:6" s="82" customFormat="1"/>
    <row r="2325" spans="2:6" s="82" customFormat="1"/>
    <row r="2326" spans="2:6" s="82" customFormat="1"/>
    <row r="2327" spans="2:6">
      <c r="B2327" s="82"/>
      <c r="C2327" s="82"/>
      <c r="D2327" s="82"/>
      <c r="E2327" s="82"/>
      <c r="F2327" s="82"/>
    </row>
    <row r="2328" spans="2:6">
      <c r="B2328" s="82"/>
      <c r="C2328" s="82"/>
      <c r="D2328" s="82"/>
      <c r="E2328" s="82"/>
      <c r="F2328" s="82"/>
    </row>
    <row r="2329" spans="2:6">
      <c r="B2329" s="82"/>
      <c r="C2329" s="82"/>
      <c r="D2329" s="82"/>
      <c r="E2329" s="82"/>
      <c r="F2329" s="82"/>
    </row>
    <row r="2330" spans="2:6">
      <c r="B2330" s="82"/>
      <c r="C2330" s="82"/>
      <c r="D2330" s="82"/>
      <c r="E2330" s="82"/>
      <c r="F2330" s="82"/>
    </row>
    <row r="2331" spans="2:6">
      <c r="B2331" s="84" t="s">
        <v>42</v>
      </c>
      <c r="C2331" s="82"/>
      <c r="D2331" s="82"/>
      <c r="E2331" s="82"/>
      <c r="F2331" s="82"/>
    </row>
    <row r="2332" spans="2:6">
      <c r="B2332" s="82"/>
      <c r="C2332" s="82"/>
      <c r="D2332" s="82"/>
      <c r="E2332" s="82"/>
      <c r="F2332" s="82"/>
    </row>
    <row r="2333" spans="2:6">
      <c r="B2333" s="274" t="str">
        <f ca="1">(INDIRECT("Élèves!C" &amp;A2277+3) &amp; " " &amp; INDIRECT("Élèves!D" &amp; A2277+3) &amp; " :")</f>
        <v xml:space="preserve">  :</v>
      </c>
      <c r="C2333" s="275"/>
      <c r="D2333" s="275"/>
      <c r="E2333" s="275"/>
      <c r="F2333" s="276"/>
    </row>
    <row r="2334" spans="2:6">
      <c r="B2334" s="243"/>
      <c r="C2334" s="244"/>
      <c r="D2334" s="244"/>
      <c r="E2334" s="244"/>
      <c r="F2334" s="245"/>
    </row>
    <row r="2335" spans="2:6">
      <c r="B2335" s="243"/>
      <c r="C2335" s="244"/>
      <c r="D2335" s="244"/>
      <c r="E2335" s="244"/>
      <c r="F2335" s="245"/>
    </row>
    <row r="2336" spans="2:6">
      <c r="B2336" s="243"/>
      <c r="C2336" s="244"/>
      <c r="D2336" s="244"/>
      <c r="E2336" s="244"/>
      <c r="F2336" s="245"/>
    </row>
    <row r="2337" spans="2:6">
      <c r="B2337" s="243"/>
      <c r="C2337" s="244"/>
      <c r="D2337" s="244"/>
      <c r="E2337" s="244"/>
      <c r="F2337" s="245"/>
    </row>
    <row r="2338" spans="2:6">
      <c r="B2338" s="243"/>
      <c r="C2338" s="244"/>
      <c r="D2338" s="244"/>
      <c r="E2338" s="244"/>
      <c r="F2338" s="245"/>
    </row>
    <row r="2339" spans="2:6">
      <c r="B2339" s="246"/>
      <c r="C2339" s="247"/>
      <c r="D2339" s="247"/>
      <c r="E2339" s="247"/>
      <c r="F2339" s="248"/>
    </row>
    <row r="2340" spans="2:6">
      <c r="B2340" s="195"/>
      <c r="C2340" s="195"/>
      <c r="D2340" s="195"/>
      <c r="E2340" s="195"/>
      <c r="F2340" s="195"/>
    </row>
    <row r="2341" spans="2:6">
      <c r="B2341" s="195"/>
      <c r="C2341" s="195"/>
      <c r="D2341" s="195"/>
      <c r="E2341" s="195"/>
      <c r="F2341" s="195"/>
    </row>
    <row r="2342" spans="2:6">
      <c r="B2342" s="195"/>
      <c r="C2342" s="195"/>
      <c r="D2342" s="195"/>
      <c r="E2342" s="195"/>
      <c r="F2342" s="195"/>
    </row>
    <row r="2343" spans="2:6">
      <c r="B2343" s="84" t="s">
        <v>69</v>
      </c>
      <c r="C2343" s="82"/>
      <c r="D2343" s="82"/>
      <c r="E2343" s="82"/>
      <c r="F2343" s="82"/>
    </row>
    <row r="2344" spans="2:6">
      <c r="C2344" s="82"/>
      <c r="D2344" s="82"/>
      <c r="E2344" s="82"/>
      <c r="F2344" s="82"/>
    </row>
    <row r="2345" spans="2:6">
      <c r="B2345" s="89"/>
      <c r="C2345" s="89"/>
      <c r="D2345" s="89"/>
      <c r="E2345" s="89" t="s">
        <v>70</v>
      </c>
      <c r="F2345" s="90">
        <f ca="1">SUM(INDIRECT("EDUC!E" &amp;A2277+4))</f>
        <v>0</v>
      </c>
    </row>
    <row r="2346" spans="2:6">
      <c r="C2346" s="82"/>
      <c r="D2346" s="82"/>
      <c r="E2346" s="82"/>
      <c r="F2346" s="82"/>
    </row>
    <row r="2347" spans="2:6">
      <c r="B2347" s="249"/>
      <c r="C2347" s="250"/>
      <c r="D2347" s="250"/>
      <c r="E2347" s="250"/>
      <c r="F2347" s="251"/>
    </row>
    <row r="2348" spans="2:6">
      <c r="B2348" s="252"/>
      <c r="C2348" s="253"/>
      <c r="D2348" s="253"/>
      <c r="E2348" s="253"/>
      <c r="F2348" s="254"/>
    </row>
    <row r="2349" spans="2:6">
      <c r="B2349" s="252"/>
      <c r="C2349" s="253"/>
      <c r="D2349" s="253"/>
      <c r="E2349" s="253"/>
      <c r="F2349" s="254"/>
    </row>
    <row r="2350" spans="2:6">
      <c r="B2350" s="252"/>
      <c r="C2350" s="253"/>
      <c r="D2350" s="253"/>
      <c r="E2350" s="253"/>
      <c r="F2350" s="254"/>
    </row>
    <row r="2351" spans="2:6">
      <c r="B2351" s="252"/>
      <c r="C2351" s="253"/>
      <c r="D2351" s="253"/>
      <c r="E2351" s="253"/>
      <c r="F2351" s="254"/>
    </row>
    <row r="2352" spans="2:6">
      <c r="B2352" s="252"/>
      <c r="C2352" s="253"/>
      <c r="D2352" s="253"/>
      <c r="E2352" s="253"/>
      <c r="F2352" s="254"/>
    </row>
    <row r="2353" spans="2:6">
      <c r="B2353" s="252"/>
      <c r="C2353" s="253"/>
      <c r="D2353" s="253"/>
      <c r="E2353" s="253"/>
      <c r="F2353" s="254"/>
    </row>
    <row r="2354" spans="2:6">
      <c r="B2354" s="252"/>
      <c r="C2354" s="253"/>
      <c r="D2354" s="253"/>
      <c r="E2354" s="253"/>
      <c r="F2354" s="254"/>
    </row>
    <row r="2355" spans="2:6">
      <c r="B2355" s="255"/>
      <c r="C2355" s="256"/>
      <c r="D2355" s="256"/>
      <c r="E2355" s="256"/>
      <c r="F2355" s="257"/>
    </row>
    <row r="2356" spans="2:6">
      <c r="B2356" s="82"/>
      <c r="C2356" s="82"/>
      <c r="D2356" s="82"/>
      <c r="E2356" s="82"/>
      <c r="F2356" s="82"/>
    </row>
    <row r="2357" spans="2:6">
      <c r="B2357" s="91" t="s">
        <v>71</v>
      </c>
      <c r="C2357" s="82"/>
      <c r="D2357" s="82"/>
      <c r="E2357" s="82"/>
      <c r="F2357" s="82"/>
    </row>
    <row r="2358" spans="2:6">
      <c r="B2358" s="82"/>
      <c r="C2358" s="82"/>
      <c r="D2358" s="82"/>
      <c r="E2358" s="82"/>
      <c r="F2358" s="82"/>
    </row>
    <row r="2359" spans="2:6">
      <c r="B2359" s="82"/>
      <c r="C2359" s="82"/>
      <c r="D2359" s="82"/>
      <c r="E2359" s="82"/>
      <c r="F2359" s="82"/>
    </row>
    <row r="2360" spans="2:6">
      <c r="B2360" s="82"/>
      <c r="C2360" s="82"/>
      <c r="D2360" s="82"/>
      <c r="E2360" s="82"/>
      <c r="F2360" s="82"/>
    </row>
    <row r="2361" spans="2:6">
      <c r="B2361" s="82"/>
      <c r="C2361" s="82"/>
      <c r="D2361" s="82"/>
      <c r="E2361" s="82"/>
      <c r="F2361" s="82"/>
    </row>
    <row r="2362" spans="2:6">
      <c r="B2362" s="82"/>
      <c r="C2362" s="82"/>
      <c r="D2362" s="82"/>
      <c r="E2362" s="82"/>
      <c r="F2362" s="82"/>
    </row>
    <row r="2363" spans="2:6">
      <c r="B2363" s="84" t="s">
        <v>72</v>
      </c>
      <c r="C2363" s="82"/>
      <c r="D2363" s="82"/>
      <c r="E2363" s="82"/>
      <c r="F2363" s="82"/>
    </row>
    <row r="2364" spans="2:6">
      <c r="B2364" s="82"/>
      <c r="C2364" s="82"/>
      <c r="D2364" s="82"/>
      <c r="E2364" s="82"/>
      <c r="F2364" s="82"/>
    </row>
    <row r="2365" spans="2:6">
      <c r="B2365" s="258"/>
      <c r="C2365" s="259"/>
      <c r="D2365" s="259"/>
      <c r="E2365" s="259"/>
      <c r="F2365" s="260"/>
    </row>
    <row r="2366" spans="2:6">
      <c r="B2366" s="261"/>
      <c r="C2366" s="262"/>
      <c r="D2366" s="262"/>
      <c r="E2366" s="262"/>
      <c r="F2366" s="263"/>
    </row>
    <row r="2367" spans="2:6">
      <c r="B2367" s="261"/>
      <c r="C2367" s="262"/>
      <c r="D2367" s="262"/>
      <c r="E2367" s="262"/>
      <c r="F2367" s="263"/>
    </row>
    <row r="2368" spans="2:6">
      <c r="B2368" s="261"/>
      <c r="C2368" s="262"/>
      <c r="D2368" s="262"/>
      <c r="E2368" s="262"/>
      <c r="F2368" s="263"/>
    </row>
    <row r="2369" spans="1:6">
      <c r="B2369" s="261"/>
      <c r="C2369" s="262"/>
      <c r="D2369" s="262"/>
      <c r="E2369" s="262"/>
      <c r="F2369" s="263"/>
    </row>
    <row r="2370" spans="1:6">
      <c r="B2370" s="261"/>
      <c r="C2370" s="262"/>
      <c r="D2370" s="262"/>
      <c r="E2370" s="262"/>
      <c r="F2370" s="263"/>
    </row>
    <row r="2371" spans="1:6">
      <c r="B2371" s="261"/>
      <c r="C2371" s="262"/>
      <c r="D2371" s="262"/>
      <c r="E2371" s="262"/>
      <c r="F2371" s="263"/>
    </row>
    <row r="2372" spans="1:6">
      <c r="B2372" s="264"/>
      <c r="C2372" s="265"/>
      <c r="D2372" s="265"/>
      <c r="E2372" s="265"/>
      <c r="F2372" s="266"/>
    </row>
    <row r="2373" spans="1:6">
      <c r="B2373" s="82"/>
      <c r="C2373" s="82"/>
      <c r="D2373" s="82"/>
      <c r="E2373" s="82"/>
      <c r="F2373" s="82"/>
    </row>
    <row r="2374" spans="1:6">
      <c r="B2374" s="82"/>
      <c r="C2374" s="82"/>
      <c r="D2374" s="82"/>
      <c r="E2374" s="82"/>
      <c r="F2374" s="82" t="s">
        <v>168</v>
      </c>
    </row>
    <row r="2375" spans="1:6">
      <c r="B2375" s="82"/>
      <c r="C2375" s="82"/>
      <c r="D2375" s="82"/>
      <c r="E2375" s="82"/>
      <c r="F2375" s="82"/>
    </row>
    <row r="2376" spans="1:6">
      <c r="B2376" s="82"/>
      <c r="C2376" s="82"/>
      <c r="D2376" s="82"/>
      <c r="E2376" s="82"/>
      <c r="F2376" s="82"/>
    </row>
    <row r="2377" spans="1:6">
      <c r="B2377" s="82"/>
      <c r="C2377" s="82"/>
      <c r="D2377" s="82"/>
      <c r="E2377" s="82"/>
      <c r="F2377" s="82"/>
    </row>
    <row r="2378" spans="1:6">
      <c r="B2378" s="82"/>
      <c r="C2378" s="82"/>
      <c r="D2378" s="82"/>
      <c r="E2378" s="82"/>
      <c r="F2378" s="82"/>
    </row>
    <row r="2379" spans="1:6">
      <c r="B2379" s="82"/>
      <c r="C2379" s="82"/>
      <c r="D2379" s="82"/>
      <c r="E2379" s="82"/>
      <c r="F2379" s="82"/>
    </row>
    <row r="2380" spans="1:6" ht="27.75" customHeight="1">
      <c r="A2380" s="82">
        <v>24</v>
      </c>
      <c r="B2380" s="82"/>
      <c r="C2380" s="82"/>
      <c r="D2380" s="82"/>
      <c r="E2380" s="82"/>
      <c r="F2380" s="82"/>
    </row>
    <row r="2381" spans="1:6" ht="15" customHeight="1">
      <c r="B2381" s="278"/>
      <c r="C2381" s="278"/>
      <c r="D2381" s="278"/>
      <c r="E2381" s="278"/>
      <c r="F2381" s="278"/>
    </row>
    <row r="2382" spans="1:6">
      <c r="B2382" s="188">
        <f ca="1">INDIRECT("Élèves!C" &amp; A2380+3)</f>
        <v>0</v>
      </c>
      <c r="C2382" s="277">
        <f ca="1">INDIRECT("Élèves!D" &amp; A2380+3)</f>
        <v>0</v>
      </c>
      <c r="D2382" s="277"/>
      <c r="E2382" s="277"/>
      <c r="F2382" s="277"/>
    </row>
    <row r="2383" spans="1:6" ht="15" customHeight="1">
      <c r="B2383" s="189"/>
      <c r="C2383" s="190"/>
      <c r="D2383" s="190"/>
      <c r="E2383" s="190"/>
      <c r="F2383" s="190"/>
    </row>
    <row r="2384" spans="1:6">
      <c r="B2384" s="278" t="s">
        <v>158</v>
      </c>
      <c r="C2384" s="278"/>
      <c r="D2384" s="278"/>
      <c r="E2384" s="278"/>
      <c r="F2384" s="278"/>
    </row>
    <row r="2385" spans="2:6">
      <c r="B2385" s="278" t="s">
        <v>166</v>
      </c>
      <c r="C2385" s="278"/>
      <c r="D2385" s="278"/>
      <c r="E2385" s="278"/>
      <c r="F2385" s="278"/>
    </row>
    <row r="2386" spans="2:6" s="82" customFormat="1">
      <c r="B2386" s="278"/>
      <c r="C2386" s="278"/>
      <c r="D2386" s="278"/>
      <c r="E2386" s="278"/>
      <c r="F2386" s="278"/>
    </row>
    <row r="2387" spans="2:6" s="82" customFormat="1"/>
    <row r="2388" spans="2:6" s="82" customFormat="1"/>
    <row r="2389" spans="2:6" s="82" customFormat="1"/>
    <row r="2390" spans="2:6" s="82" customFormat="1">
      <c r="B2390" s="279" t="str">
        <f ca="1">INDIRECT("Élèves!N" &amp; $A$11+5)</f>
        <v>1Cp</v>
      </c>
      <c r="C2390" s="280"/>
      <c r="D2390" s="280"/>
      <c r="E2390" s="280"/>
      <c r="F2390" s="281"/>
    </row>
    <row r="2391" spans="2:6" s="82" customFormat="1">
      <c r="B2391" s="282" t="s">
        <v>164</v>
      </c>
      <c r="C2391" s="282"/>
      <c r="D2391" s="282"/>
      <c r="E2391" s="282"/>
      <c r="F2391" s="282"/>
    </row>
    <row r="2392" spans="2:6" s="82" customFormat="1">
      <c r="B2392" s="183"/>
      <c r="C2392" s="183"/>
      <c r="D2392" s="183"/>
      <c r="E2392" s="183"/>
      <c r="F2392" s="183"/>
    </row>
    <row r="2393" spans="2:6" s="82" customFormat="1" ht="18.75">
      <c r="B2393" s="283" t="str">
        <f>"Formation commune (" &amp; SUM(MATIÈRES!N2375:N2389) &amp; " périodes)"</f>
        <v>Formation commune (0 périodes)</v>
      </c>
      <c r="C2393" s="283"/>
      <c r="D2393" s="283"/>
      <c r="E2393" s="283"/>
      <c r="F2393" s="194" t="s">
        <v>66</v>
      </c>
    </row>
    <row r="2394" spans="2:6" s="82" customFormat="1">
      <c r="B2394" s="192"/>
      <c r="C2394" s="192"/>
      <c r="D2394" s="192"/>
      <c r="E2394" s="192"/>
      <c r="F2394" s="192"/>
    </row>
    <row r="2395" spans="2:6" s="82" customFormat="1">
      <c r="B2395" s="270" t="str">
        <f>MATIÈRES!$I$6</f>
        <v>RELIGION (Mme Willems - 2p.)</v>
      </c>
      <c r="C2395" s="270"/>
      <c r="D2395" s="270"/>
      <c r="E2395" s="270"/>
      <c r="F2395" s="193" t="str">
        <f ca="1">INDIRECT("F1!AY" &amp; A2380+6)</f>
        <v/>
      </c>
    </row>
    <row r="2396" spans="2:6" s="82" customFormat="1">
      <c r="B2396" s="267" t="str">
        <f>MATIÈRES!$I$7</f>
        <v>FRANÇAIS (Mr MIRGAUX - 6p.)</v>
      </c>
      <c r="C2396" s="268"/>
      <c r="D2396" s="268"/>
      <c r="E2396" s="269"/>
      <c r="F2396" s="193" t="str">
        <f ca="1">INDIRECT("F2!AY" &amp; A2380+6)</f>
        <v/>
      </c>
    </row>
    <row r="2397" spans="2:6" s="82" customFormat="1">
      <c r="B2397" s="267" t="str">
        <f>MATIÈRES!$I$8</f>
        <v>MATH (Mme LIENART - 5p.)</v>
      </c>
      <c r="C2397" s="268"/>
      <c r="D2397" s="268"/>
      <c r="E2397" s="269"/>
      <c r="F2397" s="193" t="str">
        <f ca="1">INDIRECT("F3!AY" &amp; A2380+6)</f>
        <v/>
      </c>
    </row>
    <row r="2398" spans="2:6" s="82" customFormat="1">
      <c r="B2398" s="267" t="str">
        <f>MATIÈRES!$I$9</f>
        <v>ÉTUDE DU MILIEU (Mr MIRGAUX - 4p.)</v>
      </c>
      <c r="C2398" s="268"/>
      <c r="D2398" s="268"/>
      <c r="E2398" s="269"/>
      <c r="F2398" s="193" t="str">
        <f ca="1">INDIRECT("F4!AY" &amp; A2380+6)</f>
        <v/>
      </c>
    </row>
    <row r="2399" spans="2:6" s="82" customFormat="1">
      <c r="B2399" s="270" t="str">
        <f>MATIÈRES!$I$10</f>
        <v>ANGLAIS (Mme MICHAUX - 4p.)</v>
      </c>
      <c r="C2399" s="270"/>
      <c r="D2399" s="270"/>
      <c r="E2399" s="270"/>
      <c r="F2399" s="193" t="str">
        <f ca="1">INDIRECT("F5!AY" &amp; A2380+6)</f>
        <v/>
      </c>
    </row>
    <row r="2400" spans="2:6" s="82" customFormat="1">
      <c r="B2400" s="270" t="str">
        <f>MATIÈRES!$I$11</f>
        <v>SCIENCES (Mr SMETS - 3p.)</v>
      </c>
      <c r="C2400" s="270"/>
      <c r="D2400" s="270"/>
      <c r="E2400" s="270"/>
      <c r="F2400" s="193" t="str">
        <f ca="1">INDIRECT("F6!AY" &amp; A2380+6)</f>
        <v/>
      </c>
    </row>
    <row r="2401" spans="2:6" s="82" customFormat="1">
      <c r="B2401" s="267" t="str">
        <f>MATIÈRES!$I$12</f>
        <v>ÉDUCATION PHYSIQUE (Collectif - 3p.)</v>
      </c>
      <c r="C2401" s="268"/>
      <c r="D2401" s="268"/>
      <c r="E2401" s="269"/>
      <c r="F2401" s="193" t="str">
        <f ca="1">INDIRECT("F7!AY" &amp; A2380+6)</f>
        <v/>
      </c>
    </row>
    <row r="2402" spans="2:6" s="82" customFormat="1">
      <c r="B2402" s="267" t="str">
        <f>MATIÈRES!$I$13</f>
        <v>ÉDUCATION ARTISTIQUE (Mme TASKIN - 2p.)</v>
      </c>
      <c r="C2402" s="268"/>
      <c r="D2402" s="268"/>
      <c r="E2402" s="269"/>
      <c r="F2402" s="193" t="str">
        <f ca="1">INDIRECT("F8!AY" &amp; A2380+6)</f>
        <v/>
      </c>
    </row>
    <row r="2403" spans="2:6" s="82" customFormat="1">
      <c r="B2403" s="267" t="str">
        <f>MATIÈRES!$I$14</f>
        <v>ÉDUCATION TECHNOLOGIQUE (Mr SMETS - 1p.)</v>
      </c>
      <c r="C2403" s="268"/>
      <c r="D2403" s="268"/>
      <c r="E2403" s="269"/>
      <c r="F2403" s="193" t="str">
        <f ca="1">INDIRECT("F9!AY" &amp; A2380+6)</f>
        <v/>
      </c>
    </row>
    <row r="2404" spans="2:6" s="82" customFormat="1">
      <c r="B2404" s="267" t="str">
        <f>MATIÈRES!$I$15</f>
        <v>ACTIVITÉDE SOUTIEN (Mme LIENART - 4p.)</v>
      </c>
      <c r="C2404" s="268"/>
      <c r="D2404" s="268"/>
      <c r="E2404" s="269"/>
      <c r="F2404" s="193" t="str">
        <f ca="1">INDIRECT("F10!AY" &amp; A2380+6)</f>
        <v/>
      </c>
    </row>
    <row r="2405" spans="2:6" s="82" customFormat="1">
      <c r="B2405" s="267">
        <f>MATIÈRES!$I$16</f>
        <v>0</v>
      </c>
      <c r="C2405" s="268"/>
      <c r="D2405" s="268"/>
      <c r="E2405" s="269"/>
      <c r="F2405" s="193" t="str">
        <f ca="1">INDIRECT("F11!AY" &amp; A2380+6)</f>
        <v/>
      </c>
    </row>
    <row r="2406" spans="2:6" s="82" customFormat="1">
      <c r="B2406" s="267">
        <f>MATIÈRES!$I$17</f>
        <v>0</v>
      </c>
      <c r="C2406" s="268"/>
      <c r="D2406" s="268"/>
      <c r="E2406" s="269"/>
      <c r="F2406" s="193" t="str">
        <f ca="1">INDIRECT("F12!AY" &amp; A2380+6)</f>
        <v/>
      </c>
    </row>
    <row r="2407" spans="2:6" s="82" customFormat="1">
      <c r="B2407" s="267">
        <f>MATIÈRES!$I$18</f>
        <v>0</v>
      </c>
      <c r="C2407" s="268"/>
      <c r="D2407" s="268"/>
      <c r="E2407" s="269"/>
      <c r="F2407" s="193" t="str">
        <f ca="1">INDIRECT("F13!AY" &amp; A2380+6)</f>
        <v/>
      </c>
    </row>
    <row r="2408" spans="2:6" s="82" customFormat="1">
      <c r="B2408" s="267">
        <f>MATIÈRES!$I$19</f>
        <v>0</v>
      </c>
      <c r="C2408" s="268"/>
      <c r="D2408" s="268"/>
      <c r="E2408" s="269"/>
      <c r="F2408" s="193" t="str">
        <f ca="1">INDIRECT("F14!AY" &amp; A2380+6)</f>
        <v/>
      </c>
    </row>
    <row r="2409" spans="2:6" s="82" customFormat="1">
      <c r="B2409" s="270">
        <f>MATIÈRES!$I$20</f>
        <v>0</v>
      </c>
      <c r="C2409" s="270"/>
      <c r="D2409" s="270"/>
      <c r="E2409" s="270"/>
      <c r="F2409" s="193" t="str">
        <f ca="1">INDIRECT("F15!AY" &amp; A2380+6)</f>
        <v/>
      </c>
    </row>
    <row r="2410" spans="2:6" s="82" customFormat="1">
      <c r="B2410" s="271"/>
      <c r="C2410" s="271"/>
      <c r="D2410" s="271"/>
      <c r="E2410" s="271"/>
      <c r="F2410" s="192"/>
    </row>
    <row r="2411" spans="2:6" s="82" customFormat="1">
      <c r="B2411" s="272" t="s">
        <v>167</v>
      </c>
      <c r="C2411" s="272"/>
      <c r="D2411" s="272"/>
      <c r="E2411" s="272"/>
      <c r="F2411" s="193" t="e">
        <f ca="1">AVERAGEIF(F2395:F2409,"&lt;&gt;#DIV/0!")</f>
        <v>#DIV/0!</v>
      </c>
    </row>
    <row r="2412" spans="2:6" s="82" customFormat="1">
      <c r="B2412" s="273" t="str">
        <f>"Nombre de cours en difficulté (…/" &amp; COUNTA(MATIÈRES!$N$6:$N$20) &amp; ")"</f>
        <v>Nombre de cours en difficulté (…/10)</v>
      </c>
      <c r="C2412" s="273"/>
      <c r="D2412" s="273"/>
      <c r="E2412" s="273"/>
      <c r="F2412" s="191">
        <f ca="1">IF(F2395&lt;50,1,0)+IF(F2396&lt;50,1,0)+IF(F2397&lt;50,1,0)+IF(F2398&lt;50,1,0)+IF(F2399&lt;50,1,0)+IF(F2400&lt;50,1,0)+IF(F2401&lt;50,1,0)+IF(F2402&lt;50,1,0)+IF(F2403&lt;50,1,0)+IF(F2404&lt;50,1,0)+IF(F2405&lt;50,1,0)+IF(F2406&lt;50,1,0)+IF(F2407&lt;50,1,0)+IF(F2408&lt;50,1,0)+IF(F2409&lt;50,1,0)</f>
        <v>0</v>
      </c>
    </row>
    <row r="2413" spans="2:6" s="82" customFormat="1">
      <c r="B2413" s="273" t="str">
        <f>"Nombre de périodes en difficulté (…/" &amp; SUM(MATIÈRES!N6:N20) &amp; " périodes)"</f>
        <v>Nombre de périodes en difficulté (…/34 périodes)</v>
      </c>
      <c r="C2413" s="273"/>
      <c r="D2413" s="273"/>
      <c r="E2413" s="273"/>
      <c r="F2413" s="191">
        <f ca="1">IF(F2395&lt;50,MATIÈRES!N$6,0)+IF(F2396&lt;50,MATIÈRES!N$7,0)+IF(F2397&lt;50,MATIÈRES!N$8,0)+IF(F2398&lt;50,MATIÈRES!N$7,0)+IF(F2399&lt;50,MATIÈRES!N$8,0)+IF(F2400&lt;50,MATIÈRES!N$7,0)+IF(F2401&lt;50,MATIÈRES!N$8,0)+IF(F2402&lt;50,MATIÈRES!N$7,0)+IF(F2403&lt;50,MATIÈRES!N$8,0)+IF(F2404&lt;50,MATIÈRES!N$7,0)+IF(F2405&lt;50,MATIÈRES!N$8,0)+IF(F2406&lt;50,MATIÈRES!N$7,0)+IF(F2407&lt;50,MATIÈRES!N$8,0)+IF(F2408&lt;50,MATIÈRES!N$7,0)+IF(F2409&lt;50,MATIÈRES!N$8,0)</f>
        <v>0</v>
      </c>
    </row>
    <row r="2414" spans="2:6" s="82" customFormat="1"/>
    <row r="2415" spans="2:6" s="82" customFormat="1"/>
    <row r="2416" spans="2:6" s="82" customFormat="1"/>
    <row r="2417" spans="2:6" s="82" customFormat="1">
      <c r="F2417" s="82" t="s">
        <v>169</v>
      </c>
    </row>
    <row r="2418" spans="2:6" s="82" customFormat="1"/>
    <row r="2419" spans="2:6" s="82" customFormat="1"/>
    <row r="2420" spans="2:6" s="82" customFormat="1"/>
    <row r="2421" spans="2:6" s="82" customFormat="1"/>
    <row r="2422" spans="2:6" s="82" customFormat="1"/>
    <row r="2423" spans="2:6" s="82" customFormat="1"/>
    <row r="2424" spans="2:6" s="82" customFormat="1"/>
    <row r="2425" spans="2:6" s="82" customFormat="1"/>
    <row r="2426" spans="2:6" s="82" customFormat="1"/>
    <row r="2427" spans="2:6" s="82" customFormat="1"/>
    <row r="2428" spans="2:6" s="82" customFormat="1"/>
    <row r="2429" spans="2:6" s="82" customFormat="1"/>
    <row r="2430" spans="2:6">
      <c r="B2430" s="82"/>
      <c r="C2430" s="82"/>
      <c r="D2430" s="82"/>
      <c r="E2430" s="82"/>
      <c r="F2430" s="82"/>
    </row>
    <row r="2431" spans="2:6">
      <c r="B2431" s="82"/>
      <c r="C2431" s="82"/>
      <c r="D2431" s="82"/>
      <c r="E2431" s="82"/>
      <c r="F2431" s="82"/>
    </row>
    <row r="2432" spans="2:6">
      <c r="B2432" s="82"/>
      <c r="C2432" s="82"/>
      <c r="D2432" s="82"/>
      <c r="E2432" s="82"/>
      <c r="F2432" s="82"/>
    </row>
    <row r="2433" spans="2:6">
      <c r="B2433" s="82"/>
      <c r="C2433" s="82"/>
      <c r="D2433" s="82"/>
      <c r="E2433" s="82"/>
      <c r="F2433" s="82"/>
    </row>
    <row r="2434" spans="2:6">
      <c r="B2434" s="84" t="s">
        <v>42</v>
      </c>
      <c r="C2434" s="82"/>
      <c r="D2434" s="82"/>
      <c r="E2434" s="82"/>
      <c r="F2434" s="82"/>
    </row>
    <row r="2435" spans="2:6">
      <c r="B2435" s="82"/>
      <c r="C2435" s="82"/>
      <c r="D2435" s="82"/>
      <c r="E2435" s="82"/>
      <c r="F2435" s="82"/>
    </row>
    <row r="2436" spans="2:6">
      <c r="B2436" s="274" t="str">
        <f ca="1">(INDIRECT("Élèves!C" &amp;A2380+3) &amp; " " &amp; INDIRECT("Élèves!D" &amp; A2380+3) &amp; " :")</f>
        <v xml:space="preserve">  :</v>
      </c>
      <c r="C2436" s="275"/>
      <c r="D2436" s="275"/>
      <c r="E2436" s="275"/>
      <c r="F2436" s="276"/>
    </row>
    <row r="2437" spans="2:6">
      <c r="B2437" s="243"/>
      <c r="C2437" s="244"/>
      <c r="D2437" s="244"/>
      <c r="E2437" s="244"/>
      <c r="F2437" s="245"/>
    </row>
    <row r="2438" spans="2:6">
      <c r="B2438" s="243"/>
      <c r="C2438" s="244"/>
      <c r="D2438" s="244"/>
      <c r="E2438" s="244"/>
      <c r="F2438" s="245"/>
    </row>
    <row r="2439" spans="2:6">
      <c r="B2439" s="243"/>
      <c r="C2439" s="244"/>
      <c r="D2439" s="244"/>
      <c r="E2439" s="244"/>
      <c r="F2439" s="245"/>
    </row>
    <row r="2440" spans="2:6">
      <c r="B2440" s="243"/>
      <c r="C2440" s="244"/>
      <c r="D2440" s="244"/>
      <c r="E2440" s="244"/>
      <c r="F2440" s="245"/>
    </row>
    <row r="2441" spans="2:6">
      <c r="B2441" s="243"/>
      <c r="C2441" s="244"/>
      <c r="D2441" s="244"/>
      <c r="E2441" s="244"/>
      <c r="F2441" s="245"/>
    </row>
    <row r="2442" spans="2:6">
      <c r="B2442" s="246"/>
      <c r="C2442" s="247"/>
      <c r="D2442" s="247"/>
      <c r="E2442" s="247"/>
      <c r="F2442" s="248"/>
    </row>
    <row r="2443" spans="2:6">
      <c r="B2443" s="195"/>
      <c r="C2443" s="195"/>
      <c r="D2443" s="195"/>
      <c r="E2443" s="195"/>
      <c r="F2443" s="195"/>
    </row>
    <row r="2444" spans="2:6">
      <c r="B2444" s="195"/>
      <c r="C2444" s="195"/>
      <c r="D2444" s="195"/>
      <c r="E2444" s="195"/>
      <c r="F2444" s="195"/>
    </row>
    <row r="2445" spans="2:6">
      <c r="B2445" s="195"/>
      <c r="C2445" s="195"/>
      <c r="D2445" s="195"/>
      <c r="E2445" s="195"/>
      <c r="F2445" s="195"/>
    </row>
    <row r="2446" spans="2:6">
      <c r="B2446" s="84" t="s">
        <v>69</v>
      </c>
      <c r="C2446" s="82"/>
      <c r="D2446" s="82"/>
      <c r="E2446" s="82"/>
      <c r="F2446" s="82"/>
    </row>
    <row r="2447" spans="2:6">
      <c r="C2447" s="82"/>
      <c r="D2447" s="82"/>
      <c r="E2447" s="82"/>
      <c r="F2447" s="82"/>
    </row>
    <row r="2448" spans="2:6">
      <c r="B2448" s="89"/>
      <c r="C2448" s="89"/>
      <c r="D2448" s="89"/>
      <c r="E2448" s="89" t="s">
        <v>70</v>
      </c>
      <c r="F2448" s="90">
        <f ca="1">SUM(INDIRECT("EDUC!E" &amp;A2380+4))</f>
        <v>0</v>
      </c>
    </row>
    <row r="2449" spans="2:6">
      <c r="C2449" s="82"/>
      <c r="D2449" s="82"/>
      <c r="E2449" s="82"/>
      <c r="F2449" s="82"/>
    </row>
    <row r="2450" spans="2:6">
      <c r="B2450" s="249"/>
      <c r="C2450" s="250"/>
      <c r="D2450" s="250"/>
      <c r="E2450" s="250"/>
      <c r="F2450" s="251"/>
    </row>
    <row r="2451" spans="2:6">
      <c r="B2451" s="252"/>
      <c r="C2451" s="253"/>
      <c r="D2451" s="253"/>
      <c r="E2451" s="253"/>
      <c r="F2451" s="254"/>
    </row>
    <row r="2452" spans="2:6">
      <c r="B2452" s="252"/>
      <c r="C2452" s="253"/>
      <c r="D2452" s="253"/>
      <c r="E2452" s="253"/>
      <c r="F2452" s="254"/>
    </row>
    <row r="2453" spans="2:6">
      <c r="B2453" s="252"/>
      <c r="C2453" s="253"/>
      <c r="D2453" s="253"/>
      <c r="E2453" s="253"/>
      <c r="F2453" s="254"/>
    </row>
    <row r="2454" spans="2:6">
      <c r="B2454" s="252"/>
      <c r="C2454" s="253"/>
      <c r="D2454" s="253"/>
      <c r="E2454" s="253"/>
      <c r="F2454" s="254"/>
    </row>
    <row r="2455" spans="2:6">
      <c r="B2455" s="252"/>
      <c r="C2455" s="253"/>
      <c r="D2455" s="253"/>
      <c r="E2455" s="253"/>
      <c r="F2455" s="254"/>
    </row>
    <row r="2456" spans="2:6">
      <c r="B2456" s="252"/>
      <c r="C2456" s="253"/>
      <c r="D2456" s="253"/>
      <c r="E2456" s="253"/>
      <c r="F2456" s="254"/>
    </row>
    <row r="2457" spans="2:6">
      <c r="B2457" s="252"/>
      <c r="C2457" s="253"/>
      <c r="D2457" s="253"/>
      <c r="E2457" s="253"/>
      <c r="F2457" s="254"/>
    </row>
    <row r="2458" spans="2:6">
      <c r="B2458" s="255"/>
      <c r="C2458" s="256"/>
      <c r="D2458" s="256"/>
      <c r="E2458" s="256"/>
      <c r="F2458" s="257"/>
    </row>
    <row r="2459" spans="2:6">
      <c r="B2459" s="82"/>
      <c r="C2459" s="82"/>
      <c r="D2459" s="82"/>
      <c r="E2459" s="82"/>
      <c r="F2459" s="82"/>
    </row>
    <row r="2460" spans="2:6">
      <c r="B2460" s="91" t="s">
        <v>71</v>
      </c>
      <c r="C2460" s="82"/>
      <c r="D2460" s="82"/>
      <c r="E2460" s="82"/>
      <c r="F2460" s="82"/>
    </row>
    <row r="2461" spans="2:6">
      <c r="B2461" s="82"/>
      <c r="C2461" s="82"/>
      <c r="D2461" s="82"/>
      <c r="E2461" s="82"/>
      <c r="F2461" s="82"/>
    </row>
    <row r="2462" spans="2:6">
      <c r="B2462" s="82"/>
      <c r="C2462" s="82"/>
      <c r="D2462" s="82"/>
      <c r="E2462" s="82"/>
      <c r="F2462" s="82"/>
    </row>
    <row r="2463" spans="2:6">
      <c r="B2463" s="82"/>
      <c r="C2463" s="82"/>
      <c r="D2463" s="82"/>
      <c r="E2463" s="82"/>
      <c r="F2463" s="82"/>
    </row>
    <row r="2464" spans="2:6">
      <c r="B2464" s="82"/>
      <c r="C2464" s="82"/>
      <c r="D2464" s="82"/>
      <c r="E2464" s="82"/>
      <c r="F2464" s="82"/>
    </row>
    <row r="2465" spans="2:6">
      <c r="B2465" s="82"/>
      <c r="C2465" s="82"/>
      <c r="D2465" s="82"/>
      <c r="E2465" s="82"/>
      <c r="F2465" s="82"/>
    </row>
    <row r="2466" spans="2:6">
      <c r="B2466" s="84" t="s">
        <v>72</v>
      </c>
      <c r="C2466" s="82"/>
      <c r="D2466" s="82"/>
      <c r="E2466" s="82"/>
      <c r="F2466" s="82"/>
    </row>
    <row r="2467" spans="2:6">
      <c r="B2467" s="82"/>
      <c r="C2467" s="82"/>
      <c r="D2467" s="82"/>
      <c r="E2467" s="82"/>
      <c r="F2467" s="82"/>
    </row>
    <row r="2468" spans="2:6">
      <c r="B2468" s="258"/>
      <c r="C2468" s="259"/>
      <c r="D2468" s="259"/>
      <c r="E2468" s="259"/>
      <c r="F2468" s="260"/>
    </row>
    <row r="2469" spans="2:6">
      <c r="B2469" s="261"/>
      <c r="C2469" s="262"/>
      <c r="D2469" s="262"/>
      <c r="E2469" s="262"/>
      <c r="F2469" s="263"/>
    </row>
    <row r="2470" spans="2:6">
      <c r="B2470" s="261"/>
      <c r="C2470" s="262"/>
      <c r="D2470" s="262"/>
      <c r="E2470" s="262"/>
      <c r="F2470" s="263"/>
    </row>
    <row r="2471" spans="2:6">
      <c r="B2471" s="261"/>
      <c r="C2471" s="262"/>
      <c r="D2471" s="262"/>
      <c r="E2471" s="262"/>
      <c r="F2471" s="263"/>
    </row>
    <row r="2472" spans="2:6">
      <c r="B2472" s="261"/>
      <c r="C2472" s="262"/>
      <c r="D2472" s="262"/>
      <c r="E2472" s="262"/>
      <c r="F2472" s="263"/>
    </row>
    <row r="2473" spans="2:6">
      <c r="B2473" s="261"/>
      <c r="C2473" s="262"/>
      <c r="D2473" s="262"/>
      <c r="E2473" s="262"/>
      <c r="F2473" s="263"/>
    </row>
    <row r="2474" spans="2:6">
      <c r="B2474" s="261"/>
      <c r="C2474" s="262"/>
      <c r="D2474" s="262"/>
      <c r="E2474" s="262"/>
      <c r="F2474" s="263"/>
    </row>
    <row r="2475" spans="2:6">
      <c r="B2475" s="264"/>
      <c r="C2475" s="265"/>
      <c r="D2475" s="265"/>
      <c r="E2475" s="265"/>
      <c r="F2475" s="266"/>
    </row>
    <row r="2476" spans="2:6">
      <c r="B2476" s="82"/>
      <c r="C2476" s="82"/>
      <c r="D2476" s="82"/>
      <c r="E2476" s="82"/>
      <c r="F2476" s="82"/>
    </row>
    <row r="2477" spans="2:6">
      <c r="B2477" s="82"/>
      <c r="C2477" s="82"/>
      <c r="D2477" s="82"/>
      <c r="E2477" s="82"/>
      <c r="F2477" s="82" t="s">
        <v>168</v>
      </c>
    </row>
    <row r="2478" spans="2:6">
      <c r="B2478" s="82"/>
      <c r="C2478" s="82"/>
      <c r="D2478" s="82"/>
      <c r="E2478" s="82"/>
      <c r="F2478" s="82"/>
    </row>
    <row r="2479" spans="2:6">
      <c r="B2479" s="82"/>
      <c r="C2479" s="82"/>
      <c r="D2479" s="82"/>
      <c r="E2479" s="82"/>
      <c r="F2479" s="82"/>
    </row>
    <row r="2480" spans="2:6">
      <c r="B2480" s="82"/>
      <c r="C2480" s="82"/>
      <c r="D2480" s="82"/>
      <c r="E2480" s="82"/>
      <c r="F2480" s="82"/>
    </row>
    <row r="2481" spans="1:6">
      <c r="B2481" s="82"/>
      <c r="C2481" s="82"/>
      <c r="D2481" s="82"/>
      <c r="E2481" s="82"/>
      <c r="F2481" s="82"/>
    </row>
    <row r="2482" spans="1:6">
      <c r="B2482" s="82"/>
      <c r="C2482" s="82"/>
      <c r="D2482" s="82"/>
      <c r="E2482" s="82"/>
      <c r="F2482" s="82"/>
    </row>
    <row r="2483" spans="1:6" ht="27.75" customHeight="1">
      <c r="A2483" s="82">
        <v>25</v>
      </c>
      <c r="B2483" s="82"/>
      <c r="C2483" s="82"/>
      <c r="D2483" s="82"/>
      <c r="E2483" s="82"/>
      <c r="F2483" s="82"/>
    </row>
    <row r="2484" spans="1:6" ht="15" customHeight="1">
      <c r="B2484" s="278"/>
      <c r="C2484" s="278"/>
      <c r="D2484" s="278"/>
      <c r="E2484" s="278"/>
      <c r="F2484" s="278"/>
    </row>
    <row r="2485" spans="1:6">
      <c r="B2485" s="188">
        <f ca="1">INDIRECT("Élèves!C" &amp; A2483+3)</f>
        <v>0</v>
      </c>
      <c r="C2485" s="277">
        <f ca="1">INDIRECT("Élèves!D" &amp; A2483+3)</f>
        <v>0</v>
      </c>
      <c r="D2485" s="277"/>
      <c r="E2485" s="277"/>
      <c r="F2485" s="277"/>
    </row>
    <row r="2486" spans="1:6" ht="15" customHeight="1">
      <c r="B2486" s="189"/>
      <c r="C2486" s="190"/>
      <c r="D2486" s="190"/>
      <c r="E2486" s="190"/>
      <c r="F2486" s="190"/>
    </row>
    <row r="2487" spans="1:6">
      <c r="B2487" s="278" t="s">
        <v>158</v>
      </c>
      <c r="C2487" s="278"/>
      <c r="D2487" s="278"/>
      <c r="E2487" s="278"/>
      <c r="F2487" s="278"/>
    </row>
    <row r="2488" spans="1:6">
      <c r="B2488" s="278" t="s">
        <v>166</v>
      </c>
      <c r="C2488" s="278"/>
      <c r="D2488" s="278"/>
      <c r="E2488" s="278"/>
      <c r="F2488" s="278"/>
    </row>
    <row r="2489" spans="1:6" s="82" customFormat="1">
      <c r="B2489" s="278"/>
      <c r="C2489" s="278"/>
      <c r="D2489" s="278"/>
      <c r="E2489" s="278"/>
      <c r="F2489" s="278"/>
    </row>
    <row r="2490" spans="1:6" s="82" customFormat="1"/>
    <row r="2491" spans="1:6" s="82" customFormat="1"/>
    <row r="2492" spans="1:6" s="82" customFormat="1"/>
    <row r="2493" spans="1:6" s="82" customFormat="1">
      <c r="B2493" s="279" t="str">
        <f ca="1">INDIRECT("Élèves!N" &amp; $A$11+5)</f>
        <v>1Cp</v>
      </c>
      <c r="C2493" s="280"/>
      <c r="D2493" s="280"/>
      <c r="E2493" s="280"/>
      <c r="F2493" s="281"/>
    </row>
    <row r="2494" spans="1:6" s="82" customFormat="1">
      <c r="B2494" s="282" t="s">
        <v>164</v>
      </c>
      <c r="C2494" s="282"/>
      <c r="D2494" s="282"/>
      <c r="E2494" s="282"/>
      <c r="F2494" s="282"/>
    </row>
    <row r="2495" spans="1:6" s="82" customFormat="1">
      <c r="B2495" s="183"/>
      <c r="C2495" s="183"/>
      <c r="D2495" s="183"/>
      <c r="E2495" s="183"/>
      <c r="F2495" s="183"/>
    </row>
    <row r="2496" spans="1:6" s="82" customFormat="1" ht="18.75">
      <c r="B2496" s="283" t="str">
        <f>"Formation commune (" &amp; SUM(MATIÈRES!N2478:N2492) &amp; " périodes)"</f>
        <v>Formation commune (0 périodes)</v>
      </c>
      <c r="C2496" s="283"/>
      <c r="D2496" s="283"/>
      <c r="E2496" s="283"/>
      <c r="F2496" s="194" t="s">
        <v>66</v>
      </c>
    </row>
    <row r="2497" spans="2:6" s="82" customFormat="1">
      <c r="B2497" s="192"/>
      <c r="C2497" s="192"/>
      <c r="D2497" s="192"/>
      <c r="E2497" s="192"/>
      <c r="F2497" s="192"/>
    </row>
    <row r="2498" spans="2:6" s="82" customFormat="1">
      <c r="B2498" s="270" t="str">
        <f>MATIÈRES!$I$6</f>
        <v>RELIGION (Mme Willems - 2p.)</v>
      </c>
      <c r="C2498" s="270"/>
      <c r="D2498" s="270"/>
      <c r="E2498" s="270"/>
      <c r="F2498" s="193" t="str">
        <f ca="1">INDIRECT("F1!AY" &amp; A2483+6)</f>
        <v/>
      </c>
    </row>
    <row r="2499" spans="2:6" s="82" customFormat="1">
      <c r="B2499" s="267" t="str">
        <f>MATIÈRES!$I$7</f>
        <v>FRANÇAIS (Mr MIRGAUX - 6p.)</v>
      </c>
      <c r="C2499" s="268"/>
      <c r="D2499" s="268"/>
      <c r="E2499" s="269"/>
      <c r="F2499" s="193" t="str">
        <f ca="1">INDIRECT("F2!AY" &amp; A2483+6)</f>
        <v/>
      </c>
    </row>
    <row r="2500" spans="2:6" s="82" customFormat="1">
      <c r="B2500" s="267" t="str">
        <f>MATIÈRES!$I$8</f>
        <v>MATH (Mme LIENART - 5p.)</v>
      </c>
      <c r="C2500" s="268"/>
      <c r="D2500" s="268"/>
      <c r="E2500" s="269"/>
      <c r="F2500" s="193" t="str">
        <f ca="1">INDIRECT("F3!AY" &amp; A2483+6)</f>
        <v/>
      </c>
    </row>
    <row r="2501" spans="2:6" s="82" customFormat="1">
      <c r="B2501" s="267" t="str">
        <f>MATIÈRES!$I$9</f>
        <v>ÉTUDE DU MILIEU (Mr MIRGAUX - 4p.)</v>
      </c>
      <c r="C2501" s="268"/>
      <c r="D2501" s="268"/>
      <c r="E2501" s="269"/>
      <c r="F2501" s="193" t="str">
        <f ca="1">INDIRECT("F4!AY" &amp; A2483+6)</f>
        <v/>
      </c>
    </row>
    <row r="2502" spans="2:6" s="82" customFormat="1">
      <c r="B2502" s="270" t="str">
        <f>MATIÈRES!$I$10</f>
        <v>ANGLAIS (Mme MICHAUX - 4p.)</v>
      </c>
      <c r="C2502" s="270"/>
      <c r="D2502" s="270"/>
      <c r="E2502" s="270"/>
      <c r="F2502" s="193" t="str">
        <f ca="1">INDIRECT("F5!AY" &amp; A2483+6)</f>
        <v/>
      </c>
    </row>
    <row r="2503" spans="2:6" s="82" customFormat="1">
      <c r="B2503" s="270" t="str">
        <f>MATIÈRES!$I$11</f>
        <v>SCIENCES (Mr SMETS - 3p.)</v>
      </c>
      <c r="C2503" s="270"/>
      <c r="D2503" s="270"/>
      <c r="E2503" s="270"/>
      <c r="F2503" s="193" t="str">
        <f ca="1">INDIRECT("F6!AY" &amp; A2483+6)</f>
        <v/>
      </c>
    </row>
    <row r="2504" spans="2:6" s="82" customFormat="1">
      <c r="B2504" s="267" t="str">
        <f>MATIÈRES!$I$12</f>
        <v>ÉDUCATION PHYSIQUE (Collectif - 3p.)</v>
      </c>
      <c r="C2504" s="268"/>
      <c r="D2504" s="268"/>
      <c r="E2504" s="269"/>
      <c r="F2504" s="193" t="str">
        <f ca="1">INDIRECT("F7!AY" &amp; A2483+6)</f>
        <v/>
      </c>
    </row>
    <row r="2505" spans="2:6" s="82" customFormat="1">
      <c r="B2505" s="267" t="str">
        <f>MATIÈRES!$I$13</f>
        <v>ÉDUCATION ARTISTIQUE (Mme TASKIN - 2p.)</v>
      </c>
      <c r="C2505" s="268"/>
      <c r="D2505" s="268"/>
      <c r="E2505" s="269"/>
      <c r="F2505" s="193" t="str">
        <f ca="1">INDIRECT("F8!AY" &amp; A2483+6)</f>
        <v/>
      </c>
    </row>
    <row r="2506" spans="2:6" s="82" customFormat="1">
      <c r="B2506" s="267" t="str">
        <f>MATIÈRES!$I$14</f>
        <v>ÉDUCATION TECHNOLOGIQUE (Mr SMETS - 1p.)</v>
      </c>
      <c r="C2506" s="268"/>
      <c r="D2506" s="268"/>
      <c r="E2506" s="269"/>
      <c r="F2506" s="193" t="str">
        <f ca="1">INDIRECT("F9!AY" &amp; A2483+6)</f>
        <v/>
      </c>
    </row>
    <row r="2507" spans="2:6" s="82" customFormat="1">
      <c r="B2507" s="267" t="str">
        <f>MATIÈRES!$I$15</f>
        <v>ACTIVITÉDE SOUTIEN (Mme LIENART - 4p.)</v>
      </c>
      <c r="C2507" s="268"/>
      <c r="D2507" s="268"/>
      <c r="E2507" s="269"/>
      <c r="F2507" s="193" t="str">
        <f ca="1">INDIRECT("F10!AY" &amp; A2483+6)</f>
        <v/>
      </c>
    </row>
    <row r="2508" spans="2:6" s="82" customFormat="1">
      <c r="B2508" s="267">
        <f>MATIÈRES!$I$16</f>
        <v>0</v>
      </c>
      <c r="C2508" s="268"/>
      <c r="D2508" s="268"/>
      <c r="E2508" s="269"/>
      <c r="F2508" s="193" t="str">
        <f ca="1">INDIRECT("F11!AY" &amp; A2483+6)</f>
        <v/>
      </c>
    </row>
    <row r="2509" spans="2:6" s="82" customFormat="1">
      <c r="B2509" s="267">
        <f>MATIÈRES!$I$17</f>
        <v>0</v>
      </c>
      <c r="C2509" s="268"/>
      <c r="D2509" s="268"/>
      <c r="E2509" s="269"/>
      <c r="F2509" s="193" t="str">
        <f ca="1">INDIRECT("F12!AY" &amp; A2483+6)</f>
        <v/>
      </c>
    </row>
    <row r="2510" spans="2:6" s="82" customFormat="1">
      <c r="B2510" s="267">
        <f>MATIÈRES!$I$18</f>
        <v>0</v>
      </c>
      <c r="C2510" s="268"/>
      <c r="D2510" s="268"/>
      <c r="E2510" s="269"/>
      <c r="F2510" s="193" t="str">
        <f ca="1">INDIRECT("F13!AY" &amp; A2483+6)</f>
        <v/>
      </c>
    </row>
    <row r="2511" spans="2:6" s="82" customFormat="1">
      <c r="B2511" s="267">
        <f>MATIÈRES!$I$19</f>
        <v>0</v>
      </c>
      <c r="C2511" s="268"/>
      <c r="D2511" s="268"/>
      <c r="E2511" s="269"/>
      <c r="F2511" s="193" t="str">
        <f ca="1">INDIRECT("F14!AY" &amp; A2483+6)</f>
        <v/>
      </c>
    </row>
    <row r="2512" spans="2:6" s="82" customFormat="1">
      <c r="B2512" s="270">
        <f>MATIÈRES!$I$20</f>
        <v>0</v>
      </c>
      <c r="C2512" s="270"/>
      <c r="D2512" s="270"/>
      <c r="E2512" s="270"/>
      <c r="F2512" s="193" t="str">
        <f ca="1">INDIRECT("F15!AY" &amp; A2483+6)</f>
        <v/>
      </c>
    </row>
    <row r="2513" spans="2:6" s="82" customFormat="1">
      <c r="B2513" s="271"/>
      <c r="C2513" s="271"/>
      <c r="D2513" s="271"/>
      <c r="E2513" s="271"/>
      <c r="F2513" s="192"/>
    </row>
    <row r="2514" spans="2:6" s="82" customFormat="1">
      <c r="B2514" s="272" t="s">
        <v>167</v>
      </c>
      <c r="C2514" s="272"/>
      <c r="D2514" s="272"/>
      <c r="E2514" s="272"/>
      <c r="F2514" s="193" t="e">
        <f ca="1">AVERAGEIF(F2498:F2512,"&lt;&gt;#DIV/0!")</f>
        <v>#DIV/0!</v>
      </c>
    </row>
    <row r="2515" spans="2:6" s="82" customFormat="1">
      <c r="B2515" s="273" t="str">
        <f>"Nombre de cours en difficulté (…/" &amp; COUNTA(MATIÈRES!$N$6:$N$20) &amp; ")"</f>
        <v>Nombre de cours en difficulté (…/10)</v>
      </c>
      <c r="C2515" s="273"/>
      <c r="D2515" s="273"/>
      <c r="E2515" s="273"/>
      <c r="F2515" s="191">
        <f ca="1">IF(F2498&lt;50,1,0)+IF(F2499&lt;50,1,0)+IF(F2500&lt;50,1,0)+IF(F2501&lt;50,1,0)+IF(F2502&lt;50,1,0)+IF(F2503&lt;50,1,0)+IF(F2504&lt;50,1,0)+IF(F2505&lt;50,1,0)+IF(F2506&lt;50,1,0)+IF(F2507&lt;50,1,0)+IF(F2508&lt;50,1,0)+IF(F2509&lt;50,1,0)+IF(F2510&lt;50,1,0)+IF(F2511&lt;50,1,0)+IF(F2512&lt;50,1,0)</f>
        <v>0</v>
      </c>
    </row>
    <row r="2516" spans="2:6" s="82" customFormat="1">
      <c r="B2516" s="273" t="str">
        <f>"Nombre de périodes en difficulté (…/" &amp; SUM(MATIÈRES!N6:N20) &amp; " périodes)"</f>
        <v>Nombre de périodes en difficulté (…/34 périodes)</v>
      </c>
      <c r="C2516" s="273"/>
      <c r="D2516" s="273"/>
      <c r="E2516" s="273"/>
      <c r="F2516" s="191">
        <f ca="1">IF(F2498&lt;50,MATIÈRES!N$6,0)+IF(F2499&lt;50,MATIÈRES!N$7,0)+IF(F2500&lt;50,MATIÈRES!N$8,0)+IF(F2501&lt;50,MATIÈRES!N$7,0)+IF(F2502&lt;50,MATIÈRES!N$8,0)+IF(F2503&lt;50,MATIÈRES!N$7,0)+IF(F2504&lt;50,MATIÈRES!N$8,0)+IF(F2505&lt;50,MATIÈRES!N$7,0)+IF(F2506&lt;50,MATIÈRES!N$8,0)+IF(F2507&lt;50,MATIÈRES!N$7,0)+IF(F2508&lt;50,MATIÈRES!N$8,0)+IF(F2509&lt;50,MATIÈRES!N$7,0)+IF(F2510&lt;50,MATIÈRES!N$8,0)+IF(F2511&lt;50,MATIÈRES!N$7,0)+IF(F2512&lt;50,MATIÈRES!N$8,0)</f>
        <v>0</v>
      </c>
    </row>
    <row r="2517" spans="2:6" s="82" customFormat="1"/>
    <row r="2518" spans="2:6" s="82" customFormat="1"/>
    <row r="2519" spans="2:6" s="82" customFormat="1"/>
    <row r="2520" spans="2:6" s="82" customFormat="1">
      <c r="F2520" s="82" t="s">
        <v>169</v>
      </c>
    </row>
    <row r="2521" spans="2:6" s="82" customFormat="1"/>
    <row r="2522" spans="2:6" s="82" customFormat="1"/>
    <row r="2523" spans="2:6" s="82" customFormat="1"/>
    <row r="2524" spans="2:6" s="82" customFormat="1"/>
    <row r="2525" spans="2:6" s="82" customFormat="1"/>
    <row r="2526" spans="2:6" s="82" customFormat="1"/>
    <row r="2527" spans="2:6" s="82" customFormat="1"/>
    <row r="2528" spans="2:6" s="82" customFormat="1"/>
    <row r="2529" spans="2:6" s="82" customFormat="1"/>
    <row r="2530" spans="2:6" s="82" customFormat="1"/>
    <row r="2531" spans="2:6" s="82" customFormat="1"/>
    <row r="2532" spans="2:6" s="82" customFormat="1"/>
    <row r="2533" spans="2:6">
      <c r="B2533" s="82"/>
      <c r="C2533" s="82"/>
      <c r="D2533" s="82"/>
      <c r="E2533" s="82"/>
      <c r="F2533" s="82"/>
    </row>
    <row r="2534" spans="2:6">
      <c r="B2534" s="82"/>
      <c r="C2534" s="82"/>
      <c r="D2534" s="82"/>
      <c r="E2534" s="82"/>
      <c r="F2534" s="82"/>
    </row>
    <row r="2535" spans="2:6">
      <c r="B2535" s="82"/>
      <c r="C2535" s="82"/>
      <c r="D2535" s="82"/>
      <c r="E2535" s="82"/>
      <c r="F2535" s="82"/>
    </row>
    <row r="2536" spans="2:6">
      <c r="B2536" s="82"/>
      <c r="C2536" s="82"/>
      <c r="D2536" s="82"/>
      <c r="E2536" s="82"/>
      <c r="F2536" s="82"/>
    </row>
    <row r="2537" spans="2:6">
      <c r="B2537" s="84" t="s">
        <v>42</v>
      </c>
      <c r="C2537" s="82"/>
      <c r="D2537" s="82"/>
      <c r="E2537" s="82"/>
      <c r="F2537" s="82"/>
    </row>
    <row r="2538" spans="2:6">
      <c r="B2538" s="82"/>
      <c r="C2538" s="82"/>
      <c r="D2538" s="82"/>
      <c r="E2538" s="82"/>
      <c r="F2538" s="82"/>
    </row>
    <row r="2539" spans="2:6">
      <c r="B2539" s="274" t="str">
        <f ca="1">(INDIRECT("Élèves!C" &amp;A2483+3) &amp; " " &amp; INDIRECT("Élèves!D" &amp; A2483+3) &amp; " :")</f>
        <v xml:space="preserve">  :</v>
      </c>
      <c r="C2539" s="275"/>
      <c r="D2539" s="275"/>
      <c r="E2539" s="275"/>
      <c r="F2539" s="276"/>
    </row>
    <row r="2540" spans="2:6">
      <c r="B2540" s="243"/>
      <c r="C2540" s="244"/>
      <c r="D2540" s="244"/>
      <c r="E2540" s="244"/>
      <c r="F2540" s="245"/>
    </row>
    <row r="2541" spans="2:6">
      <c r="B2541" s="243"/>
      <c r="C2541" s="244"/>
      <c r="D2541" s="244"/>
      <c r="E2541" s="244"/>
      <c r="F2541" s="245"/>
    </row>
    <row r="2542" spans="2:6">
      <c r="B2542" s="243"/>
      <c r="C2542" s="244"/>
      <c r="D2542" s="244"/>
      <c r="E2542" s="244"/>
      <c r="F2542" s="245"/>
    </row>
    <row r="2543" spans="2:6">
      <c r="B2543" s="243"/>
      <c r="C2543" s="244"/>
      <c r="D2543" s="244"/>
      <c r="E2543" s="244"/>
      <c r="F2543" s="245"/>
    </row>
    <row r="2544" spans="2:6">
      <c r="B2544" s="243"/>
      <c r="C2544" s="244"/>
      <c r="D2544" s="244"/>
      <c r="E2544" s="244"/>
      <c r="F2544" s="245"/>
    </row>
    <row r="2545" spans="2:6">
      <c r="B2545" s="246"/>
      <c r="C2545" s="247"/>
      <c r="D2545" s="247"/>
      <c r="E2545" s="247"/>
      <c r="F2545" s="248"/>
    </row>
    <row r="2546" spans="2:6">
      <c r="B2546" s="195"/>
      <c r="C2546" s="195"/>
      <c r="D2546" s="195"/>
      <c r="E2546" s="195"/>
      <c r="F2546" s="195"/>
    </row>
    <row r="2547" spans="2:6">
      <c r="B2547" s="195"/>
      <c r="C2547" s="195"/>
      <c r="D2547" s="195"/>
      <c r="E2547" s="195"/>
      <c r="F2547" s="195"/>
    </row>
    <row r="2548" spans="2:6">
      <c r="B2548" s="195"/>
      <c r="C2548" s="195"/>
      <c r="D2548" s="195"/>
      <c r="E2548" s="195"/>
      <c r="F2548" s="195"/>
    </row>
    <row r="2549" spans="2:6">
      <c r="B2549" s="84" t="s">
        <v>69</v>
      </c>
      <c r="C2549" s="82"/>
      <c r="D2549" s="82"/>
      <c r="E2549" s="82"/>
      <c r="F2549" s="82"/>
    </row>
    <row r="2550" spans="2:6">
      <c r="C2550" s="82"/>
      <c r="D2550" s="82"/>
      <c r="E2550" s="82"/>
      <c r="F2550" s="82"/>
    </row>
    <row r="2551" spans="2:6">
      <c r="B2551" s="89"/>
      <c r="C2551" s="89"/>
      <c r="D2551" s="89"/>
      <c r="E2551" s="89" t="s">
        <v>70</v>
      </c>
      <c r="F2551" s="90">
        <f ca="1">SUM(INDIRECT("EDUC!E" &amp;A2483+4))</f>
        <v>0</v>
      </c>
    </row>
    <row r="2552" spans="2:6">
      <c r="C2552" s="82"/>
      <c r="D2552" s="82"/>
      <c r="E2552" s="82"/>
      <c r="F2552" s="82"/>
    </row>
    <row r="2553" spans="2:6">
      <c r="B2553" s="249"/>
      <c r="C2553" s="250"/>
      <c r="D2553" s="250"/>
      <c r="E2553" s="250"/>
      <c r="F2553" s="251"/>
    </row>
    <row r="2554" spans="2:6">
      <c r="B2554" s="252"/>
      <c r="C2554" s="253"/>
      <c r="D2554" s="253"/>
      <c r="E2554" s="253"/>
      <c r="F2554" s="254"/>
    </row>
    <row r="2555" spans="2:6">
      <c r="B2555" s="252"/>
      <c r="C2555" s="253"/>
      <c r="D2555" s="253"/>
      <c r="E2555" s="253"/>
      <c r="F2555" s="254"/>
    </row>
    <row r="2556" spans="2:6">
      <c r="B2556" s="252"/>
      <c r="C2556" s="253"/>
      <c r="D2556" s="253"/>
      <c r="E2556" s="253"/>
      <c r="F2556" s="254"/>
    </row>
    <row r="2557" spans="2:6">
      <c r="B2557" s="252"/>
      <c r="C2557" s="253"/>
      <c r="D2557" s="253"/>
      <c r="E2557" s="253"/>
      <c r="F2557" s="254"/>
    </row>
    <row r="2558" spans="2:6">
      <c r="B2558" s="252"/>
      <c r="C2558" s="253"/>
      <c r="D2558" s="253"/>
      <c r="E2558" s="253"/>
      <c r="F2558" s="254"/>
    </row>
    <row r="2559" spans="2:6">
      <c r="B2559" s="252"/>
      <c r="C2559" s="253"/>
      <c r="D2559" s="253"/>
      <c r="E2559" s="253"/>
      <c r="F2559" s="254"/>
    </row>
    <row r="2560" spans="2:6">
      <c r="B2560" s="252"/>
      <c r="C2560" s="253"/>
      <c r="D2560" s="253"/>
      <c r="E2560" s="253"/>
      <c r="F2560" s="254"/>
    </row>
    <row r="2561" spans="2:6">
      <c r="B2561" s="255"/>
      <c r="C2561" s="256"/>
      <c r="D2561" s="256"/>
      <c r="E2561" s="256"/>
      <c r="F2561" s="257"/>
    </row>
    <row r="2562" spans="2:6">
      <c r="B2562" s="82"/>
      <c r="C2562" s="82"/>
      <c r="D2562" s="82"/>
      <c r="E2562" s="82"/>
      <c r="F2562" s="82"/>
    </row>
    <row r="2563" spans="2:6">
      <c r="B2563" s="91" t="s">
        <v>71</v>
      </c>
      <c r="C2563" s="82"/>
      <c r="D2563" s="82"/>
      <c r="E2563" s="82"/>
      <c r="F2563" s="82"/>
    </row>
    <row r="2564" spans="2:6">
      <c r="B2564" s="82"/>
      <c r="C2564" s="82"/>
      <c r="D2564" s="82"/>
      <c r="E2564" s="82"/>
      <c r="F2564" s="82"/>
    </row>
    <row r="2565" spans="2:6">
      <c r="B2565" s="82"/>
      <c r="C2565" s="82"/>
      <c r="D2565" s="82"/>
      <c r="E2565" s="82"/>
      <c r="F2565" s="82"/>
    </row>
    <row r="2566" spans="2:6">
      <c r="B2566" s="82"/>
      <c r="C2566" s="82"/>
      <c r="D2566" s="82"/>
      <c r="E2566" s="82"/>
      <c r="F2566" s="82"/>
    </row>
    <row r="2567" spans="2:6">
      <c r="B2567" s="82"/>
      <c r="C2567" s="82"/>
      <c r="D2567" s="82"/>
      <c r="E2567" s="82"/>
      <c r="F2567" s="82"/>
    </row>
    <row r="2568" spans="2:6">
      <c r="B2568" s="82"/>
      <c r="C2568" s="82"/>
      <c r="D2568" s="82"/>
      <c r="E2568" s="82"/>
      <c r="F2568" s="82"/>
    </row>
    <row r="2569" spans="2:6">
      <c r="B2569" s="84" t="s">
        <v>72</v>
      </c>
      <c r="C2569" s="82"/>
      <c r="D2569" s="82"/>
      <c r="E2569" s="82"/>
      <c r="F2569" s="82"/>
    </row>
    <row r="2570" spans="2:6">
      <c r="B2570" s="82"/>
      <c r="C2570" s="82"/>
      <c r="D2570" s="82"/>
      <c r="E2570" s="82"/>
      <c r="F2570" s="82"/>
    </row>
    <row r="2571" spans="2:6">
      <c r="B2571" s="258"/>
      <c r="C2571" s="259"/>
      <c r="D2571" s="259"/>
      <c r="E2571" s="259"/>
      <c r="F2571" s="260"/>
    </row>
    <row r="2572" spans="2:6">
      <c r="B2572" s="261"/>
      <c r="C2572" s="262"/>
      <c r="D2572" s="262"/>
      <c r="E2572" s="262"/>
      <c r="F2572" s="263"/>
    </row>
    <row r="2573" spans="2:6">
      <c r="B2573" s="261"/>
      <c r="C2573" s="262"/>
      <c r="D2573" s="262"/>
      <c r="E2573" s="262"/>
      <c r="F2573" s="263"/>
    </row>
    <row r="2574" spans="2:6">
      <c r="B2574" s="261"/>
      <c r="C2574" s="262"/>
      <c r="D2574" s="262"/>
      <c r="E2574" s="262"/>
      <c r="F2574" s="263"/>
    </row>
    <row r="2575" spans="2:6">
      <c r="B2575" s="261"/>
      <c r="C2575" s="262"/>
      <c r="D2575" s="262"/>
      <c r="E2575" s="262"/>
      <c r="F2575" s="263"/>
    </row>
    <row r="2576" spans="2:6">
      <c r="B2576" s="261"/>
      <c r="C2576" s="262"/>
      <c r="D2576" s="262"/>
      <c r="E2576" s="262"/>
      <c r="F2576" s="263"/>
    </row>
    <row r="2577" spans="2:6">
      <c r="B2577" s="261"/>
      <c r="C2577" s="262"/>
      <c r="D2577" s="262"/>
      <c r="E2577" s="262"/>
      <c r="F2577" s="263"/>
    </row>
    <row r="2578" spans="2:6">
      <c r="B2578" s="264"/>
      <c r="C2578" s="265"/>
      <c r="D2578" s="265"/>
      <c r="E2578" s="265"/>
      <c r="F2578" s="266"/>
    </row>
    <row r="2579" spans="2:6">
      <c r="B2579" s="82"/>
      <c r="C2579" s="82"/>
      <c r="D2579" s="82"/>
      <c r="E2579" s="82"/>
      <c r="F2579" s="82"/>
    </row>
    <row r="2580" spans="2:6">
      <c r="B2580" s="82"/>
      <c r="C2580" s="82"/>
      <c r="D2580" s="82"/>
      <c r="E2580" s="82"/>
      <c r="F2580" s="82" t="s">
        <v>168</v>
      </c>
    </row>
    <row r="2581" spans="2:6">
      <c r="B2581" s="82"/>
      <c r="C2581" s="82"/>
      <c r="D2581" s="82"/>
      <c r="E2581" s="82"/>
      <c r="F2581" s="82"/>
    </row>
    <row r="2582" spans="2:6">
      <c r="B2582" s="82"/>
      <c r="C2582" s="82"/>
      <c r="D2582" s="82"/>
      <c r="E2582" s="82"/>
      <c r="F2582" s="82"/>
    </row>
    <row r="2583" spans="2:6">
      <c r="B2583" s="82"/>
      <c r="C2583" s="82"/>
      <c r="D2583" s="82"/>
      <c r="E2583" s="82"/>
      <c r="F2583" s="82"/>
    </row>
    <row r="2584" spans="2:6">
      <c r="B2584" s="82"/>
      <c r="C2584" s="82"/>
      <c r="D2584" s="82"/>
      <c r="E2584" s="82"/>
      <c r="F2584" s="82"/>
    </row>
    <row r="2585" spans="2:6">
      <c r="B2585" s="82"/>
      <c r="C2585" s="82"/>
      <c r="D2585" s="82"/>
      <c r="E2585" s="82"/>
      <c r="F2585" s="82"/>
    </row>
  </sheetData>
  <sheetProtection password="ED67" sheet="1" objects="1" scenarios="1" selectLockedCells="1"/>
  <customSheetViews>
    <customSheetView guid="{60F2E9B3-473C-4B94-90AC-2B30E7B669F7}" hiddenRows="1" topLeftCell="A11">
      <pageMargins left="0.23" right="0.19685039370078741" top="0.74803149606299213" bottom="0.74803149606299213" header="0.31496062992125984" footer="0.31496062992125984"/>
      <pageSetup paperSize="9" scale="97" orientation="portrait" horizontalDpi="1200" verticalDpi="1200" r:id="rId1"/>
    </customSheetView>
  </customSheetViews>
  <mergeCells count="775">
    <mergeCell ref="B2393:E2393"/>
    <mergeCell ref="B2395:E2395"/>
    <mergeCell ref="B2396:E2396"/>
    <mergeCell ref="B2397:E2397"/>
    <mergeCell ref="B2398:E2398"/>
    <mergeCell ref="B2399:E2399"/>
    <mergeCell ref="B2400:E2400"/>
    <mergeCell ref="B2303:E2303"/>
    <mergeCell ref="B2304:E2304"/>
    <mergeCell ref="B2305:E2305"/>
    <mergeCell ref="B2391:F2391"/>
    <mergeCell ref="B2381:F2381"/>
    <mergeCell ref="C2382:F2382"/>
    <mergeCell ref="B2384:F2384"/>
    <mergeCell ref="B2385:F2385"/>
    <mergeCell ref="B2386:F2386"/>
    <mergeCell ref="B2390:F2390"/>
    <mergeCell ref="B2334:F2339"/>
    <mergeCell ref="B2347:F2355"/>
    <mergeCell ref="B2365:F2372"/>
    <mergeCell ref="B2195:E2195"/>
    <mergeCell ref="B2196:E2196"/>
    <mergeCell ref="B2197:E2197"/>
    <mergeCell ref="B2198:E2198"/>
    <mergeCell ref="B2199:E2199"/>
    <mergeCell ref="B2292:E2292"/>
    <mergeCell ref="B2288:F2288"/>
    <mergeCell ref="B2290:E2290"/>
    <mergeCell ref="B2293:E2293"/>
    <mergeCell ref="B2200:E2200"/>
    <mergeCell ref="B2201:E2201"/>
    <mergeCell ref="B2202:E2202"/>
    <mergeCell ref="B2203:E2203"/>
    <mergeCell ref="B2204:E2204"/>
    <mergeCell ref="B2205:E2205"/>
    <mergeCell ref="B2206:E2206"/>
    <mergeCell ref="B2207:E2207"/>
    <mergeCell ref="B2230:F2230"/>
    <mergeCell ref="B2231:F2236"/>
    <mergeCell ref="B2244:F2252"/>
    <mergeCell ref="B2262:F2269"/>
    <mergeCell ref="B2278:F2278"/>
    <mergeCell ref="C2279:F2279"/>
    <mergeCell ref="B2281:F2281"/>
    <mergeCell ref="B2180:F2180"/>
    <mergeCell ref="B2193:E2193"/>
    <mergeCell ref="B2194:E2194"/>
    <mergeCell ref="B2184:F2184"/>
    <mergeCell ref="B2185:F2185"/>
    <mergeCell ref="B2187:E2187"/>
    <mergeCell ref="B2189:E2189"/>
    <mergeCell ref="B2190:E2190"/>
    <mergeCell ref="B2191:E2191"/>
    <mergeCell ref="B2192:E2192"/>
    <mergeCell ref="B2175:F2175"/>
    <mergeCell ref="B2178:F2178"/>
    <mergeCell ref="B2104:E2104"/>
    <mergeCell ref="B2127:F2127"/>
    <mergeCell ref="B2128:F2133"/>
    <mergeCell ref="B2141:F2149"/>
    <mergeCell ref="B2159:F2166"/>
    <mergeCell ref="C2176:F2176"/>
    <mergeCell ref="B2179:F2179"/>
    <mergeCell ref="B1999:E1999"/>
    <mergeCell ref="B2095:E2095"/>
    <mergeCell ref="B2096:E2096"/>
    <mergeCell ref="B2076:F2076"/>
    <mergeCell ref="B2077:F2077"/>
    <mergeCell ref="B2081:F2081"/>
    <mergeCell ref="B2082:F2082"/>
    <mergeCell ref="B2084:E2084"/>
    <mergeCell ref="B2086:E2086"/>
    <mergeCell ref="B2087:E2087"/>
    <mergeCell ref="B2088:E2088"/>
    <mergeCell ref="B2089:E2089"/>
    <mergeCell ref="B2090:E2090"/>
    <mergeCell ref="B2091:E2091"/>
    <mergeCell ref="B2092:E2092"/>
    <mergeCell ref="B2000:E2000"/>
    <mergeCell ref="B2001:E2001"/>
    <mergeCell ref="B2024:F2024"/>
    <mergeCell ref="B2025:F2030"/>
    <mergeCell ref="B2038:F2046"/>
    <mergeCell ref="B2056:F2063"/>
    <mergeCell ref="B2072:F2072"/>
    <mergeCell ref="C2073:F2073"/>
    <mergeCell ref="B2075:F2075"/>
    <mergeCell ref="B1981:E1981"/>
    <mergeCell ref="B1983:E1983"/>
    <mergeCell ref="B1984:E1984"/>
    <mergeCell ref="B1985:E1985"/>
    <mergeCell ref="B1997:E1997"/>
    <mergeCell ref="B1998:E1998"/>
    <mergeCell ref="B1986:E1986"/>
    <mergeCell ref="B1987:E1987"/>
    <mergeCell ref="B1988:E1988"/>
    <mergeCell ref="B1989:E1989"/>
    <mergeCell ref="B1990:E1990"/>
    <mergeCell ref="B1991:E1991"/>
    <mergeCell ref="B1992:E1992"/>
    <mergeCell ref="B1993:E1993"/>
    <mergeCell ref="B1994:E1994"/>
    <mergeCell ref="B1995:E1995"/>
    <mergeCell ref="B1996:E1996"/>
    <mergeCell ref="B1892:E1892"/>
    <mergeCell ref="B1893:E1893"/>
    <mergeCell ref="B1894:E1894"/>
    <mergeCell ref="B1895:E1895"/>
    <mergeCell ref="B1978:F1978"/>
    <mergeCell ref="B1979:F1979"/>
    <mergeCell ref="B1972:F1972"/>
    <mergeCell ref="B1973:F1973"/>
    <mergeCell ref="B1974:F1974"/>
    <mergeCell ref="B1896:E1896"/>
    <mergeCell ref="B1897:E1897"/>
    <mergeCell ref="B1898:E1898"/>
    <mergeCell ref="B1921:F1921"/>
    <mergeCell ref="B1922:F1927"/>
    <mergeCell ref="B1935:F1943"/>
    <mergeCell ref="B1953:F1960"/>
    <mergeCell ref="B1969:F1969"/>
    <mergeCell ref="C1970:F1970"/>
    <mergeCell ref="B1869:F1869"/>
    <mergeCell ref="B1870:F1870"/>
    <mergeCell ref="B1871:F1871"/>
    <mergeCell ref="B1886:E1886"/>
    <mergeCell ref="B1887:E1887"/>
    <mergeCell ref="B1888:E1888"/>
    <mergeCell ref="B1889:E1889"/>
    <mergeCell ref="B1890:E1890"/>
    <mergeCell ref="B1891:E1891"/>
    <mergeCell ref="B1875:F1875"/>
    <mergeCell ref="B1876:F1876"/>
    <mergeCell ref="B1878:E1878"/>
    <mergeCell ref="B1880:E1880"/>
    <mergeCell ref="B1881:E1881"/>
    <mergeCell ref="B1882:E1882"/>
    <mergeCell ref="B1883:E1883"/>
    <mergeCell ref="B1884:E1884"/>
    <mergeCell ref="B1885:E1885"/>
    <mergeCell ref="B1793:E1793"/>
    <mergeCell ref="B1794:E1794"/>
    <mergeCell ref="B1795:E1795"/>
    <mergeCell ref="B1818:F1818"/>
    <mergeCell ref="B1819:F1824"/>
    <mergeCell ref="B1832:F1840"/>
    <mergeCell ref="B1850:F1857"/>
    <mergeCell ref="B1866:F1866"/>
    <mergeCell ref="C1867:F1867"/>
    <mergeCell ref="B1716:F1721"/>
    <mergeCell ref="B1729:F1737"/>
    <mergeCell ref="B1747:F1754"/>
    <mergeCell ref="B1763:F1763"/>
    <mergeCell ref="C1764:F1764"/>
    <mergeCell ref="B1766:F1766"/>
    <mergeCell ref="B1767:F1767"/>
    <mergeCell ref="B1768:F1768"/>
    <mergeCell ref="B1772:F1772"/>
    <mergeCell ref="B1685:E1685"/>
    <mergeCell ref="B1686:E1686"/>
    <mergeCell ref="B1687:E1687"/>
    <mergeCell ref="B1688:E1688"/>
    <mergeCell ref="B1689:E1689"/>
    <mergeCell ref="B1690:E1690"/>
    <mergeCell ref="B1691:E1691"/>
    <mergeCell ref="B1692:E1692"/>
    <mergeCell ref="B1715:F1715"/>
    <mergeCell ref="C1661:F1661"/>
    <mergeCell ref="B1663:F1663"/>
    <mergeCell ref="B1664:F1664"/>
    <mergeCell ref="B1665:F1665"/>
    <mergeCell ref="B1669:F1669"/>
    <mergeCell ref="B1670:F1670"/>
    <mergeCell ref="B1672:E1672"/>
    <mergeCell ref="B1674:E1674"/>
    <mergeCell ref="B1675:E1675"/>
    <mergeCell ref="B1626:F1634"/>
    <mergeCell ref="B1644:F1651"/>
    <mergeCell ref="B1660:F1660"/>
    <mergeCell ref="B1580:E1580"/>
    <mergeCell ref="B1581:E1581"/>
    <mergeCell ref="B1582:E1582"/>
    <mergeCell ref="B1583:E1583"/>
    <mergeCell ref="B1584:E1584"/>
    <mergeCell ref="B1585:E1585"/>
    <mergeCell ref="B1586:E1586"/>
    <mergeCell ref="B1587:E1587"/>
    <mergeCell ref="B1588:E1588"/>
    <mergeCell ref="B1589:E1589"/>
    <mergeCell ref="B1612:F1612"/>
    <mergeCell ref="B1613:F1618"/>
    <mergeCell ref="B1469:E1469"/>
    <mergeCell ref="B1470:E1470"/>
    <mergeCell ref="B1471:E1471"/>
    <mergeCell ref="B1472:E1472"/>
    <mergeCell ref="B1509:F1509"/>
    <mergeCell ref="C1558:F1558"/>
    <mergeCell ref="B1560:F1560"/>
    <mergeCell ref="B1561:F1561"/>
    <mergeCell ref="B1562:F1562"/>
    <mergeCell ref="B1473:E1473"/>
    <mergeCell ref="B1474:E1474"/>
    <mergeCell ref="B1475:E1475"/>
    <mergeCell ref="B1476:E1476"/>
    <mergeCell ref="B1477:E1477"/>
    <mergeCell ref="B1478:E1478"/>
    <mergeCell ref="B1479:E1479"/>
    <mergeCell ref="B1480:E1480"/>
    <mergeCell ref="B1481:E1481"/>
    <mergeCell ref="B1482:E1482"/>
    <mergeCell ref="B1483:E1483"/>
    <mergeCell ref="B1484:E1484"/>
    <mergeCell ref="B1485:E1485"/>
    <mergeCell ref="B1486:E1486"/>
    <mergeCell ref="B1510:F1515"/>
    <mergeCell ref="C1455:F1455"/>
    <mergeCell ref="B1457:F1457"/>
    <mergeCell ref="B1458:F1458"/>
    <mergeCell ref="B1459:F1459"/>
    <mergeCell ref="B1463:F1463"/>
    <mergeCell ref="B1464:F1464"/>
    <mergeCell ref="B1466:E1466"/>
    <mergeCell ref="B1468:E1468"/>
    <mergeCell ref="B1377:E1377"/>
    <mergeCell ref="B1378:E1378"/>
    <mergeCell ref="B1379:E1379"/>
    <mergeCell ref="B1380:E1380"/>
    <mergeCell ref="B1381:E1381"/>
    <mergeCell ref="B1382:E1382"/>
    <mergeCell ref="B1383:E1383"/>
    <mergeCell ref="B1406:F1406"/>
    <mergeCell ref="B1407:F1412"/>
    <mergeCell ref="B1420:F1428"/>
    <mergeCell ref="B1438:F1445"/>
    <mergeCell ref="B1454:F1454"/>
    <mergeCell ref="B1149:F1149"/>
    <mergeCell ref="B1150:F1150"/>
    <mergeCell ref="B1154:F1154"/>
    <mergeCell ref="B1155:F1155"/>
    <mergeCell ref="B1157:E1157"/>
    <mergeCell ref="B1159:E1159"/>
    <mergeCell ref="B1257:F1257"/>
    <mergeCell ref="B1258:F1258"/>
    <mergeCell ref="B1260:E1260"/>
    <mergeCell ref="B1160:E1160"/>
    <mergeCell ref="B1161:E1161"/>
    <mergeCell ref="B1162:E1162"/>
    <mergeCell ref="B1163:E1163"/>
    <mergeCell ref="B1164:E1164"/>
    <mergeCell ref="B1165:E1165"/>
    <mergeCell ref="B1166:E1166"/>
    <mergeCell ref="B1167:E1167"/>
    <mergeCell ref="B1168:E1168"/>
    <mergeCell ref="B1169:E1169"/>
    <mergeCell ref="B1170:E1170"/>
    <mergeCell ref="B1171:E1171"/>
    <mergeCell ref="B1172:E1172"/>
    <mergeCell ref="B1173:E1173"/>
    <mergeCell ref="B1174:E1174"/>
    <mergeCell ref="B1097:F1097"/>
    <mergeCell ref="B1111:F1119"/>
    <mergeCell ref="B1129:F1136"/>
    <mergeCell ref="B1145:F1145"/>
    <mergeCell ref="C1146:F1146"/>
    <mergeCell ref="B1148:F1148"/>
    <mergeCell ref="B1073:E1073"/>
    <mergeCell ref="B1074:E1074"/>
    <mergeCell ref="B1098:F1103"/>
    <mergeCell ref="B942:F942"/>
    <mergeCell ref="B943:F943"/>
    <mergeCell ref="B944:F944"/>
    <mergeCell ref="B948:F948"/>
    <mergeCell ref="B949:F949"/>
    <mergeCell ref="B951:E951"/>
    <mergeCell ref="B953:E953"/>
    <mergeCell ref="B954:E954"/>
    <mergeCell ref="B1045:F1045"/>
    <mergeCell ref="B955:E955"/>
    <mergeCell ref="B956:E956"/>
    <mergeCell ref="B957:E957"/>
    <mergeCell ref="B958:E958"/>
    <mergeCell ref="B959:E959"/>
    <mergeCell ref="B960:E960"/>
    <mergeCell ref="B961:E961"/>
    <mergeCell ref="B962:E962"/>
    <mergeCell ref="B963:E963"/>
    <mergeCell ref="B964:E964"/>
    <mergeCell ref="B965:E965"/>
    <mergeCell ref="B966:E966"/>
    <mergeCell ref="B967:E967"/>
    <mergeCell ref="B968:E968"/>
    <mergeCell ref="B969:E969"/>
    <mergeCell ref="B939:F939"/>
    <mergeCell ref="C940:F940"/>
    <mergeCell ref="B861:E861"/>
    <mergeCell ref="B862:E862"/>
    <mergeCell ref="B863:E863"/>
    <mergeCell ref="B864:E864"/>
    <mergeCell ref="B865:E865"/>
    <mergeCell ref="B866:E866"/>
    <mergeCell ref="B867:E867"/>
    <mergeCell ref="B868:E868"/>
    <mergeCell ref="B891:F891"/>
    <mergeCell ref="B892:F897"/>
    <mergeCell ref="B905:F913"/>
    <mergeCell ref="B923:F930"/>
    <mergeCell ref="B749:E749"/>
    <mergeCell ref="B750:E750"/>
    <mergeCell ref="B751:E751"/>
    <mergeCell ref="B752:E752"/>
    <mergeCell ref="C837:F837"/>
    <mergeCell ref="B839:F839"/>
    <mergeCell ref="B840:F840"/>
    <mergeCell ref="B841:F841"/>
    <mergeCell ref="B845:F845"/>
    <mergeCell ref="B753:E753"/>
    <mergeCell ref="B754:E754"/>
    <mergeCell ref="B755:E755"/>
    <mergeCell ref="B756:E756"/>
    <mergeCell ref="B757:E757"/>
    <mergeCell ref="B758:E758"/>
    <mergeCell ref="B759:E759"/>
    <mergeCell ref="B760:E760"/>
    <mergeCell ref="B761:E761"/>
    <mergeCell ref="B762:E762"/>
    <mergeCell ref="B763:E763"/>
    <mergeCell ref="B764:E764"/>
    <mergeCell ref="B765:E765"/>
    <mergeCell ref="B788:F788"/>
    <mergeCell ref="B789:F794"/>
    <mergeCell ref="B738:F738"/>
    <mergeCell ref="B742:F742"/>
    <mergeCell ref="B743:F743"/>
    <mergeCell ref="B745:E745"/>
    <mergeCell ref="B747:E747"/>
    <mergeCell ref="B748:E748"/>
    <mergeCell ref="B658:E658"/>
    <mergeCell ref="B659:E659"/>
    <mergeCell ref="B660:E660"/>
    <mergeCell ref="B661:E661"/>
    <mergeCell ref="B662:E662"/>
    <mergeCell ref="B685:F685"/>
    <mergeCell ref="B686:F691"/>
    <mergeCell ref="B699:F707"/>
    <mergeCell ref="B717:F724"/>
    <mergeCell ref="B733:F733"/>
    <mergeCell ref="C734:F734"/>
    <mergeCell ref="B736:F736"/>
    <mergeCell ref="B737:F737"/>
    <mergeCell ref="B442:E442"/>
    <mergeCell ref="B443:E443"/>
    <mergeCell ref="B444:E444"/>
    <mergeCell ref="B445:E445"/>
    <mergeCell ref="B446:E446"/>
    <mergeCell ref="B447:E447"/>
    <mergeCell ref="B448:E448"/>
    <mergeCell ref="B532:F532"/>
    <mergeCell ref="B539:E539"/>
    <mergeCell ref="B449:E449"/>
    <mergeCell ref="B450:E450"/>
    <mergeCell ref="B451:E451"/>
    <mergeCell ref="B452:E452"/>
    <mergeCell ref="B453:E453"/>
    <mergeCell ref="B454:E454"/>
    <mergeCell ref="B455:E455"/>
    <mergeCell ref="B456:E456"/>
    <mergeCell ref="B479:F479"/>
    <mergeCell ref="B480:F485"/>
    <mergeCell ref="B493:F501"/>
    <mergeCell ref="B511:F518"/>
    <mergeCell ref="B527:F527"/>
    <mergeCell ref="C528:F528"/>
    <mergeCell ref="B530:F530"/>
    <mergeCell ref="B434:F434"/>
    <mergeCell ref="B436:E436"/>
    <mergeCell ref="B438:E438"/>
    <mergeCell ref="B439:E439"/>
    <mergeCell ref="B440:E440"/>
    <mergeCell ref="B441:E441"/>
    <mergeCell ref="B352:E352"/>
    <mergeCell ref="B353:E353"/>
    <mergeCell ref="B376:F376"/>
    <mergeCell ref="B377:F382"/>
    <mergeCell ref="B390:F398"/>
    <mergeCell ref="B408:F415"/>
    <mergeCell ref="B424:F424"/>
    <mergeCell ref="C425:F425"/>
    <mergeCell ref="B427:F427"/>
    <mergeCell ref="B428:F428"/>
    <mergeCell ref="B429:F429"/>
    <mergeCell ref="B433:F433"/>
    <mergeCell ref="B235:E235"/>
    <mergeCell ref="B236:E236"/>
    <mergeCell ref="B237:E237"/>
    <mergeCell ref="B238:E238"/>
    <mergeCell ref="B239:E239"/>
    <mergeCell ref="B240:E240"/>
    <mergeCell ref="B241:E241"/>
    <mergeCell ref="B330:F330"/>
    <mergeCell ref="B331:F331"/>
    <mergeCell ref="B242:E242"/>
    <mergeCell ref="B243:E243"/>
    <mergeCell ref="B244:E244"/>
    <mergeCell ref="B245:E245"/>
    <mergeCell ref="B246:E246"/>
    <mergeCell ref="B247:E247"/>
    <mergeCell ref="B248:E248"/>
    <mergeCell ref="B249:E249"/>
    <mergeCell ref="B250:E250"/>
    <mergeCell ref="B273:F273"/>
    <mergeCell ref="B274:F279"/>
    <mergeCell ref="B287:F295"/>
    <mergeCell ref="B305:F312"/>
    <mergeCell ref="B321:F321"/>
    <mergeCell ref="C322:F322"/>
    <mergeCell ref="B218:F218"/>
    <mergeCell ref="C219:F219"/>
    <mergeCell ref="B221:F221"/>
    <mergeCell ref="B222:F222"/>
    <mergeCell ref="B233:E233"/>
    <mergeCell ref="B234:E234"/>
    <mergeCell ref="B223:F223"/>
    <mergeCell ref="B227:F227"/>
    <mergeCell ref="B228:F228"/>
    <mergeCell ref="B230:E230"/>
    <mergeCell ref="B232:E232"/>
    <mergeCell ref="B33:E33"/>
    <mergeCell ref="B36:E36"/>
    <mergeCell ref="B37:E37"/>
    <mergeCell ref="B38:E38"/>
    <mergeCell ref="B39:E39"/>
    <mergeCell ref="B43:E43"/>
    <mergeCell ref="B44:E44"/>
    <mergeCell ref="B12:F12"/>
    <mergeCell ref="C13:F13"/>
    <mergeCell ref="B15:F15"/>
    <mergeCell ref="B16:F16"/>
    <mergeCell ref="B17:F17"/>
    <mergeCell ref="B21:F21"/>
    <mergeCell ref="B24:E24"/>
    <mergeCell ref="B22:F22"/>
    <mergeCell ref="B26:E26"/>
    <mergeCell ref="B30:E30"/>
    <mergeCell ref="B31:E31"/>
    <mergeCell ref="B42:E42"/>
    <mergeCell ref="B41:E41"/>
    <mergeCell ref="B27:E27"/>
    <mergeCell ref="B28:E28"/>
    <mergeCell ref="B29:E29"/>
    <mergeCell ref="B32:E32"/>
    <mergeCell ref="B147:E147"/>
    <mergeCell ref="B170:F170"/>
    <mergeCell ref="B171:F176"/>
    <mergeCell ref="B184:F192"/>
    <mergeCell ref="B202:F209"/>
    <mergeCell ref="B119:F119"/>
    <mergeCell ref="B127:E127"/>
    <mergeCell ref="B34:E34"/>
    <mergeCell ref="B35:E35"/>
    <mergeCell ref="B40:E40"/>
    <mergeCell ref="B81:F89"/>
    <mergeCell ref="B99:F106"/>
    <mergeCell ref="B67:F67"/>
    <mergeCell ref="B68:F73"/>
    <mergeCell ref="B135:E135"/>
    <mergeCell ref="B136:E136"/>
    <mergeCell ref="B118:F118"/>
    <mergeCell ref="B120:F120"/>
    <mergeCell ref="B124:F124"/>
    <mergeCell ref="B129:E129"/>
    <mergeCell ref="B130:E130"/>
    <mergeCell ref="B131:E131"/>
    <mergeCell ref="B132:E132"/>
    <mergeCell ref="B133:E133"/>
    <mergeCell ref="B141:E141"/>
    <mergeCell ref="B142:E142"/>
    <mergeCell ref="B143:E143"/>
    <mergeCell ref="B144:E144"/>
    <mergeCell ref="B115:F115"/>
    <mergeCell ref="C116:F116"/>
    <mergeCell ref="B125:F125"/>
    <mergeCell ref="B145:E145"/>
    <mergeCell ref="B146:E146"/>
    <mergeCell ref="B134:E134"/>
    <mergeCell ref="B137:E137"/>
    <mergeCell ref="B138:E138"/>
    <mergeCell ref="B139:E139"/>
    <mergeCell ref="B140:E140"/>
    <mergeCell ref="B324:F324"/>
    <mergeCell ref="B325:F325"/>
    <mergeCell ref="B326:F326"/>
    <mergeCell ref="B346:E346"/>
    <mergeCell ref="B347:E347"/>
    <mergeCell ref="B348:E348"/>
    <mergeCell ref="B349:E349"/>
    <mergeCell ref="B350:E350"/>
    <mergeCell ref="B351:E351"/>
    <mergeCell ref="B333:E333"/>
    <mergeCell ref="B335:E335"/>
    <mergeCell ref="B336:E336"/>
    <mergeCell ref="B337:E337"/>
    <mergeCell ref="B338:E338"/>
    <mergeCell ref="B339:E339"/>
    <mergeCell ref="B340:E340"/>
    <mergeCell ref="B341:E341"/>
    <mergeCell ref="B342:E342"/>
    <mergeCell ref="B343:E343"/>
    <mergeCell ref="B344:E344"/>
    <mergeCell ref="B345:E345"/>
    <mergeCell ref="B531:F531"/>
    <mergeCell ref="B536:F536"/>
    <mergeCell ref="B537:F537"/>
    <mergeCell ref="B550:E550"/>
    <mergeCell ref="B551:E551"/>
    <mergeCell ref="B552:E552"/>
    <mergeCell ref="B553:E553"/>
    <mergeCell ref="B554:E554"/>
    <mergeCell ref="B555:E555"/>
    <mergeCell ref="B541:E541"/>
    <mergeCell ref="B542:E542"/>
    <mergeCell ref="B543:E543"/>
    <mergeCell ref="B544:E544"/>
    <mergeCell ref="B545:E545"/>
    <mergeCell ref="B546:E546"/>
    <mergeCell ref="B547:E547"/>
    <mergeCell ref="B548:E548"/>
    <mergeCell ref="B549:E549"/>
    <mergeCell ref="B556:E556"/>
    <mergeCell ref="B557:E557"/>
    <mergeCell ref="B558:E558"/>
    <mergeCell ref="B559:E559"/>
    <mergeCell ref="B582:F582"/>
    <mergeCell ref="B583:F588"/>
    <mergeCell ref="B596:F604"/>
    <mergeCell ref="B614:F621"/>
    <mergeCell ref="C631:F631"/>
    <mergeCell ref="B633:F633"/>
    <mergeCell ref="B634:F634"/>
    <mergeCell ref="B635:F635"/>
    <mergeCell ref="B630:F630"/>
    <mergeCell ref="B653:E653"/>
    <mergeCell ref="B654:E654"/>
    <mergeCell ref="B655:E655"/>
    <mergeCell ref="B656:E656"/>
    <mergeCell ref="B657:E657"/>
    <mergeCell ref="B639:F639"/>
    <mergeCell ref="B640:F640"/>
    <mergeCell ref="B642:E642"/>
    <mergeCell ref="B644:E644"/>
    <mergeCell ref="B645:E645"/>
    <mergeCell ref="B646:E646"/>
    <mergeCell ref="B647:E647"/>
    <mergeCell ref="B648:E648"/>
    <mergeCell ref="B649:E649"/>
    <mergeCell ref="B650:E650"/>
    <mergeCell ref="B651:E651"/>
    <mergeCell ref="B652:E652"/>
    <mergeCell ref="B802:F810"/>
    <mergeCell ref="B820:F827"/>
    <mergeCell ref="B836:F836"/>
    <mergeCell ref="B855:E855"/>
    <mergeCell ref="B856:E856"/>
    <mergeCell ref="B857:E857"/>
    <mergeCell ref="B858:E858"/>
    <mergeCell ref="B859:E859"/>
    <mergeCell ref="B860:E860"/>
    <mergeCell ref="B846:F846"/>
    <mergeCell ref="B848:E848"/>
    <mergeCell ref="B850:E850"/>
    <mergeCell ref="B851:E851"/>
    <mergeCell ref="B852:E852"/>
    <mergeCell ref="B853:E853"/>
    <mergeCell ref="B854:E854"/>
    <mergeCell ref="B970:E970"/>
    <mergeCell ref="B971:E971"/>
    <mergeCell ref="B994:F994"/>
    <mergeCell ref="B995:F1000"/>
    <mergeCell ref="B1008:F1016"/>
    <mergeCell ref="B1026:F1033"/>
    <mergeCell ref="B1042:F1042"/>
    <mergeCell ref="C1043:F1043"/>
    <mergeCell ref="B1046:F1046"/>
    <mergeCell ref="B1047:F1047"/>
    <mergeCell ref="B1051:F1051"/>
    <mergeCell ref="B1052:F1052"/>
    <mergeCell ref="B1067:E1067"/>
    <mergeCell ref="B1068:E1068"/>
    <mergeCell ref="B1069:E1069"/>
    <mergeCell ref="B1070:E1070"/>
    <mergeCell ref="B1071:E1071"/>
    <mergeCell ref="B1072:E1072"/>
    <mergeCell ref="B1054:E1054"/>
    <mergeCell ref="B1056:E1056"/>
    <mergeCell ref="B1057:E1057"/>
    <mergeCell ref="B1058:E1058"/>
    <mergeCell ref="B1059:E1059"/>
    <mergeCell ref="B1060:E1060"/>
    <mergeCell ref="B1061:E1061"/>
    <mergeCell ref="B1062:E1062"/>
    <mergeCell ref="B1063:E1063"/>
    <mergeCell ref="B1064:E1064"/>
    <mergeCell ref="B1065:E1065"/>
    <mergeCell ref="B1066:E1066"/>
    <mergeCell ref="B1175:E1175"/>
    <mergeCell ref="B1176:E1176"/>
    <mergeCell ref="B1177:E1177"/>
    <mergeCell ref="B1200:F1200"/>
    <mergeCell ref="B1201:F1206"/>
    <mergeCell ref="B1214:F1222"/>
    <mergeCell ref="B1232:F1239"/>
    <mergeCell ref="B1248:F1248"/>
    <mergeCell ref="C1249:F1249"/>
    <mergeCell ref="B1251:F1251"/>
    <mergeCell ref="B1252:F1252"/>
    <mergeCell ref="B1253:F1253"/>
    <mergeCell ref="B1271:E1271"/>
    <mergeCell ref="B1272:E1272"/>
    <mergeCell ref="B1273:E1273"/>
    <mergeCell ref="B1274:E1274"/>
    <mergeCell ref="B1275:E1275"/>
    <mergeCell ref="B1276:E1276"/>
    <mergeCell ref="B1262:E1262"/>
    <mergeCell ref="B1263:E1263"/>
    <mergeCell ref="B1264:E1264"/>
    <mergeCell ref="B1265:E1265"/>
    <mergeCell ref="B1266:E1266"/>
    <mergeCell ref="B1267:E1267"/>
    <mergeCell ref="B1268:E1268"/>
    <mergeCell ref="B1269:E1269"/>
    <mergeCell ref="B1270:E1270"/>
    <mergeCell ref="B1277:E1277"/>
    <mergeCell ref="B1278:E1278"/>
    <mergeCell ref="B1279:E1279"/>
    <mergeCell ref="B1280:E1280"/>
    <mergeCell ref="B1303:F1303"/>
    <mergeCell ref="B1304:F1309"/>
    <mergeCell ref="B1317:F1325"/>
    <mergeCell ref="B1335:F1342"/>
    <mergeCell ref="B1351:F1351"/>
    <mergeCell ref="C1352:F1352"/>
    <mergeCell ref="B1354:F1354"/>
    <mergeCell ref="B1355:F1355"/>
    <mergeCell ref="B1371:E1371"/>
    <mergeCell ref="B1372:E1372"/>
    <mergeCell ref="B1373:E1373"/>
    <mergeCell ref="B1374:E1374"/>
    <mergeCell ref="B1375:E1375"/>
    <mergeCell ref="B1376:E1376"/>
    <mergeCell ref="B1356:F1356"/>
    <mergeCell ref="B1360:F1360"/>
    <mergeCell ref="B1361:F1361"/>
    <mergeCell ref="B1363:E1363"/>
    <mergeCell ref="B1365:E1365"/>
    <mergeCell ref="B1366:E1366"/>
    <mergeCell ref="B1367:E1367"/>
    <mergeCell ref="B1368:E1368"/>
    <mergeCell ref="B1369:E1369"/>
    <mergeCell ref="B1370:E1370"/>
    <mergeCell ref="B1523:F1531"/>
    <mergeCell ref="B1541:F1548"/>
    <mergeCell ref="B1557:F1557"/>
    <mergeCell ref="B1574:E1574"/>
    <mergeCell ref="B1575:E1575"/>
    <mergeCell ref="B1576:E1576"/>
    <mergeCell ref="B1577:E1577"/>
    <mergeCell ref="B1578:E1578"/>
    <mergeCell ref="B1579:E1579"/>
    <mergeCell ref="B1566:F1566"/>
    <mergeCell ref="B1567:F1567"/>
    <mergeCell ref="B1569:E1569"/>
    <mergeCell ref="B1571:E1571"/>
    <mergeCell ref="B1572:E1572"/>
    <mergeCell ref="B1573:E1573"/>
    <mergeCell ref="B1676:E1676"/>
    <mergeCell ref="B1677:E1677"/>
    <mergeCell ref="B1678:E1678"/>
    <mergeCell ref="B1679:E1679"/>
    <mergeCell ref="B1680:E1680"/>
    <mergeCell ref="B1681:E1681"/>
    <mergeCell ref="B1682:E1682"/>
    <mergeCell ref="B1683:E1683"/>
    <mergeCell ref="B1684:E1684"/>
    <mergeCell ref="B1773:F1773"/>
    <mergeCell ref="B1775:E1775"/>
    <mergeCell ref="B1777:E1777"/>
    <mergeCell ref="B1778:E1778"/>
    <mergeCell ref="B1779:E1779"/>
    <mergeCell ref="B1780:E1780"/>
    <mergeCell ref="B1781:E1781"/>
    <mergeCell ref="B1782:E1782"/>
    <mergeCell ref="B1783:E1783"/>
    <mergeCell ref="B1784:E1784"/>
    <mergeCell ref="B1785:E1785"/>
    <mergeCell ref="B1786:E1786"/>
    <mergeCell ref="B1787:E1787"/>
    <mergeCell ref="B1788:E1788"/>
    <mergeCell ref="B1789:E1789"/>
    <mergeCell ref="B1790:E1790"/>
    <mergeCell ref="B1791:E1791"/>
    <mergeCell ref="B1792:E1792"/>
    <mergeCell ref="B2093:E2093"/>
    <mergeCell ref="B2094:E2094"/>
    <mergeCell ref="B2097:E2097"/>
    <mergeCell ref="B2098:E2098"/>
    <mergeCell ref="B2099:E2099"/>
    <mergeCell ref="B2100:E2100"/>
    <mergeCell ref="B2101:E2101"/>
    <mergeCell ref="B2102:E2102"/>
    <mergeCell ref="B2103:E2103"/>
    <mergeCell ref="B2282:F2282"/>
    <mergeCell ref="B2283:F2283"/>
    <mergeCell ref="B2287:F2287"/>
    <mergeCell ref="B2306:E2306"/>
    <mergeCell ref="B2307:E2307"/>
    <mergeCell ref="B2308:E2308"/>
    <mergeCell ref="B2309:E2309"/>
    <mergeCell ref="B2310:E2310"/>
    <mergeCell ref="B2333:F2333"/>
    <mergeCell ref="B2294:E2294"/>
    <mergeCell ref="B2295:E2295"/>
    <mergeCell ref="B2296:E2296"/>
    <mergeCell ref="B2297:E2297"/>
    <mergeCell ref="B2298:E2298"/>
    <mergeCell ref="B2299:E2299"/>
    <mergeCell ref="B2300:E2300"/>
    <mergeCell ref="B2301:E2301"/>
    <mergeCell ref="B2302:E2302"/>
    <mergeCell ref="B2401:E2401"/>
    <mergeCell ref="B2402:E2402"/>
    <mergeCell ref="B2403:E2403"/>
    <mergeCell ref="B2404:E2404"/>
    <mergeCell ref="B2405:E2405"/>
    <mergeCell ref="B2406:E2406"/>
    <mergeCell ref="B2407:E2407"/>
    <mergeCell ref="B2408:E2408"/>
    <mergeCell ref="B2409:E2409"/>
    <mergeCell ref="B2410:E2410"/>
    <mergeCell ref="B2411:E2411"/>
    <mergeCell ref="B2412:E2412"/>
    <mergeCell ref="B2413:E2413"/>
    <mergeCell ref="B2436:F2436"/>
    <mergeCell ref="B2437:F2442"/>
    <mergeCell ref="B2450:F2458"/>
    <mergeCell ref="B2468:F2475"/>
    <mergeCell ref="B2484:F2484"/>
    <mergeCell ref="C2485:F2485"/>
    <mergeCell ref="B2487:F2487"/>
    <mergeCell ref="B2488:F2488"/>
    <mergeCell ref="B2489:F2489"/>
    <mergeCell ref="B2493:F2493"/>
    <mergeCell ref="B2494:F2494"/>
    <mergeCell ref="B2496:E2496"/>
    <mergeCell ref="B2498:E2498"/>
    <mergeCell ref="B2499:E2499"/>
    <mergeCell ref="B2500:E2500"/>
    <mergeCell ref="B2501:E2501"/>
    <mergeCell ref="B2502:E2502"/>
    <mergeCell ref="B2503:E2503"/>
    <mergeCell ref="B2504:E2504"/>
    <mergeCell ref="B2505:E2505"/>
    <mergeCell ref="B2506:E2506"/>
    <mergeCell ref="B2507:E2507"/>
    <mergeCell ref="B2508:E2508"/>
    <mergeCell ref="B2540:F2545"/>
    <mergeCell ref="B2553:F2561"/>
    <mergeCell ref="B2571:F2578"/>
    <mergeCell ref="B2509:E2509"/>
    <mergeCell ref="B2510:E2510"/>
    <mergeCell ref="B2511:E2511"/>
    <mergeCell ref="B2512:E2512"/>
    <mergeCell ref="B2513:E2513"/>
    <mergeCell ref="B2514:E2514"/>
    <mergeCell ref="B2515:E2515"/>
    <mergeCell ref="B2516:E2516"/>
    <mergeCell ref="B2539:F2539"/>
  </mergeCells>
  <conditionalFormatting sqref="F26:F40">
    <cfRule type="cellIs" dxfId="1790" priority="233" operator="lessThan">
      <formula>50</formula>
    </cfRule>
  </conditionalFormatting>
  <conditionalFormatting sqref="F79">
    <cfRule type="cellIs" dxfId="1789" priority="232" operator="greaterThan">
      <formula>30</formula>
    </cfRule>
  </conditionalFormatting>
  <conditionalFormatting sqref="F42">
    <cfRule type="cellIs" priority="160" operator="lessThan">
      <formula>50</formula>
    </cfRule>
  </conditionalFormatting>
  <conditionalFormatting sqref="F44">
    <cfRule type="cellIs" dxfId="1788" priority="159" operator="greaterThan">
      <formula>4</formula>
    </cfRule>
  </conditionalFormatting>
  <conditionalFormatting sqref="B26:E40">
    <cfRule type="cellIs" dxfId="1787" priority="146" operator="equal">
      <formula>0</formula>
    </cfRule>
  </conditionalFormatting>
  <conditionalFormatting sqref="F43">
    <cfRule type="cellIs" dxfId="1786" priority="145" operator="greaterThan">
      <formula>2</formula>
    </cfRule>
  </conditionalFormatting>
  <conditionalFormatting sqref="F129:F143">
    <cfRule type="cellIs" dxfId="1785" priority="144" operator="lessThan">
      <formula>50</formula>
    </cfRule>
  </conditionalFormatting>
  <conditionalFormatting sqref="F182">
    <cfRule type="cellIs" dxfId="1784" priority="143" operator="greaterThan">
      <formula>30</formula>
    </cfRule>
  </conditionalFormatting>
  <conditionalFormatting sqref="F145">
    <cfRule type="cellIs" priority="142" operator="lessThan">
      <formula>50</formula>
    </cfRule>
  </conditionalFormatting>
  <conditionalFormatting sqref="F147">
    <cfRule type="cellIs" dxfId="1783" priority="141" operator="greaterThan">
      <formula>4</formula>
    </cfRule>
  </conditionalFormatting>
  <conditionalFormatting sqref="B129:E143">
    <cfRule type="cellIs" dxfId="1782" priority="140" operator="equal">
      <formula>0</formula>
    </cfRule>
  </conditionalFormatting>
  <conditionalFormatting sqref="F146">
    <cfRule type="cellIs" dxfId="1781" priority="139" operator="greaterThan">
      <formula>2</formula>
    </cfRule>
  </conditionalFormatting>
  <conditionalFormatting sqref="F232:F246">
    <cfRule type="cellIs" dxfId="1780" priority="138" operator="lessThan">
      <formula>50</formula>
    </cfRule>
  </conditionalFormatting>
  <conditionalFormatting sqref="F285">
    <cfRule type="cellIs" dxfId="1779" priority="137" operator="greaterThan">
      <formula>30</formula>
    </cfRule>
  </conditionalFormatting>
  <conditionalFormatting sqref="F248">
    <cfRule type="cellIs" priority="136" operator="lessThan">
      <formula>50</formula>
    </cfRule>
  </conditionalFormatting>
  <conditionalFormatting sqref="F250">
    <cfRule type="cellIs" dxfId="1778" priority="135" operator="greaterThan">
      <formula>4</formula>
    </cfRule>
  </conditionalFormatting>
  <conditionalFormatting sqref="B232:E246">
    <cfRule type="cellIs" dxfId="1777" priority="134" operator="equal">
      <formula>0</formula>
    </cfRule>
  </conditionalFormatting>
  <conditionalFormatting sqref="F249">
    <cfRule type="cellIs" dxfId="1776" priority="133" operator="greaterThan">
      <formula>2</formula>
    </cfRule>
  </conditionalFormatting>
  <conditionalFormatting sqref="F335:F349">
    <cfRule type="cellIs" dxfId="1775" priority="132" operator="lessThan">
      <formula>50</formula>
    </cfRule>
  </conditionalFormatting>
  <conditionalFormatting sqref="F388">
    <cfRule type="cellIs" dxfId="1774" priority="131" operator="greaterThan">
      <formula>30</formula>
    </cfRule>
  </conditionalFormatting>
  <conditionalFormatting sqref="F351">
    <cfRule type="cellIs" priority="130" operator="lessThan">
      <formula>50</formula>
    </cfRule>
  </conditionalFormatting>
  <conditionalFormatting sqref="F353">
    <cfRule type="cellIs" dxfId="1773" priority="129" operator="greaterThan">
      <formula>4</formula>
    </cfRule>
  </conditionalFormatting>
  <conditionalFormatting sqref="B335:E349">
    <cfRule type="cellIs" dxfId="1772" priority="128" operator="equal">
      <formula>0</formula>
    </cfRule>
  </conditionalFormatting>
  <conditionalFormatting sqref="F352">
    <cfRule type="cellIs" dxfId="1771" priority="127" operator="greaterThan">
      <formula>2</formula>
    </cfRule>
  </conditionalFormatting>
  <conditionalFormatting sqref="F438:F452">
    <cfRule type="cellIs" dxfId="1770" priority="126" operator="lessThan">
      <formula>50</formula>
    </cfRule>
  </conditionalFormatting>
  <conditionalFormatting sqref="F491">
    <cfRule type="cellIs" dxfId="1769" priority="125" operator="greaterThan">
      <formula>30</formula>
    </cfRule>
  </conditionalFormatting>
  <conditionalFormatting sqref="F454">
    <cfRule type="cellIs" priority="124" operator="lessThan">
      <formula>50</formula>
    </cfRule>
  </conditionalFormatting>
  <conditionalFormatting sqref="F456">
    <cfRule type="cellIs" dxfId="1768" priority="123" operator="greaterThan">
      <formula>4</formula>
    </cfRule>
  </conditionalFormatting>
  <conditionalFormatting sqref="B438:E452">
    <cfRule type="cellIs" dxfId="1767" priority="122" operator="equal">
      <formula>0</formula>
    </cfRule>
  </conditionalFormatting>
  <conditionalFormatting sqref="F455">
    <cfRule type="cellIs" dxfId="1766" priority="121" operator="greaterThan">
      <formula>2</formula>
    </cfRule>
  </conditionalFormatting>
  <conditionalFormatting sqref="F541:F555">
    <cfRule type="cellIs" dxfId="1765" priority="120" operator="lessThan">
      <formula>50</formula>
    </cfRule>
  </conditionalFormatting>
  <conditionalFormatting sqref="F594">
    <cfRule type="cellIs" dxfId="1764" priority="119" operator="greaterThan">
      <formula>30</formula>
    </cfRule>
  </conditionalFormatting>
  <conditionalFormatting sqref="F557">
    <cfRule type="cellIs" priority="118" operator="lessThan">
      <formula>50</formula>
    </cfRule>
  </conditionalFormatting>
  <conditionalFormatting sqref="F559">
    <cfRule type="cellIs" dxfId="1763" priority="117" operator="greaterThan">
      <formula>4</formula>
    </cfRule>
  </conditionalFormatting>
  <conditionalFormatting sqref="B541:E555">
    <cfRule type="cellIs" dxfId="1762" priority="116" operator="equal">
      <formula>0</formula>
    </cfRule>
  </conditionalFormatting>
  <conditionalFormatting sqref="F558">
    <cfRule type="cellIs" dxfId="1761" priority="115" operator="greaterThan">
      <formula>2</formula>
    </cfRule>
  </conditionalFormatting>
  <conditionalFormatting sqref="F644:F658">
    <cfRule type="cellIs" dxfId="1760" priority="114" operator="lessThan">
      <formula>50</formula>
    </cfRule>
  </conditionalFormatting>
  <conditionalFormatting sqref="F697">
    <cfRule type="cellIs" dxfId="1759" priority="113" operator="greaterThan">
      <formula>30</formula>
    </cfRule>
  </conditionalFormatting>
  <conditionalFormatting sqref="F660">
    <cfRule type="cellIs" priority="112" operator="lessThan">
      <formula>50</formula>
    </cfRule>
  </conditionalFormatting>
  <conditionalFormatting sqref="F662">
    <cfRule type="cellIs" dxfId="1758" priority="111" operator="greaterThan">
      <formula>4</formula>
    </cfRule>
  </conditionalFormatting>
  <conditionalFormatting sqref="B644:E658">
    <cfRule type="cellIs" dxfId="1757" priority="110" operator="equal">
      <formula>0</formula>
    </cfRule>
  </conditionalFormatting>
  <conditionalFormatting sqref="F661">
    <cfRule type="cellIs" dxfId="1756" priority="109" operator="greaterThan">
      <formula>2</formula>
    </cfRule>
  </conditionalFormatting>
  <conditionalFormatting sqref="F747:F761">
    <cfRule type="cellIs" dxfId="1755" priority="108" operator="lessThan">
      <formula>50</formula>
    </cfRule>
  </conditionalFormatting>
  <conditionalFormatting sqref="F800">
    <cfRule type="cellIs" dxfId="1754" priority="107" operator="greaterThan">
      <formula>30</formula>
    </cfRule>
  </conditionalFormatting>
  <conditionalFormatting sqref="F763">
    <cfRule type="cellIs" priority="106" operator="lessThan">
      <formula>50</formula>
    </cfRule>
  </conditionalFormatting>
  <conditionalFormatting sqref="F765">
    <cfRule type="cellIs" dxfId="1753" priority="105" operator="greaterThan">
      <formula>4</formula>
    </cfRule>
  </conditionalFormatting>
  <conditionalFormatting sqref="B747:E761">
    <cfRule type="cellIs" dxfId="1752" priority="104" operator="equal">
      <formula>0</formula>
    </cfRule>
  </conditionalFormatting>
  <conditionalFormatting sqref="F764">
    <cfRule type="cellIs" dxfId="1751" priority="103" operator="greaterThan">
      <formula>2</formula>
    </cfRule>
  </conditionalFormatting>
  <conditionalFormatting sqref="F850:F864">
    <cfRule type="cellIs" dxfId="1750" priority="102" operator="lessThan">
      <formula>50</formula>
    </cfRule>
  </conditionalFormatting>
  <conditionalFormatting sqref="F903">
    <cfRule type="cellIs" dxfId="1749" priority="101" operator="greaterThan">
      <formula>30</formula>
    </cfRule>
  </conditionalFormatting>
  <conditionalFormatting sqref="F866">
    <cfRule type="cellIs" priority="100" operator="lessThan">
      <formula>50</formula>
    </cfRule>
  </conditionalFormatting>
  <conditionalFormatting sqref="F868">
    <cfRule type="cellIs" dxfId="1748" priority="99" operator="greaterThan">
      <formula>4</formula>
    </cfRule>
  </conditionalFormatting>
  <conditionalFormatting sqref="B850:E864">
    <cfRule type="cellIs" dxfId="1747" priority="98" operator="equal">
      <formula>0</formula>
    </cfRule>
  </conditionalFormatting>
  <conditionalFormatting sqref="F867">
    <cfRule type="cellIs" dxfId="1746" priority="97" operator="greaterThan">
      <formula>2</formula>
    </cfRule>
  </conditionalFormatting>
  <conditionalFormatting sqref="F953:F967">
    <cfRule type="cellIs" dxfId="1745" priority="96" operator="lessThan">
      <formula>50</formula>
    </cfRule>
  </conditionalFormatting>
  <conditionalFormatting sqref="F1006">
    <cfRule type="cellIs" dxfId="1744" priority="95" operator="greaterThan">
      <formula>30</formula>
    </cfRule>
  </conditionalFormatting>
  <conditionalFormatting sqref="F969">
    <cfRule type="cellIs" priority="94" operator="lessThan">
      <formula>50</formula>
    </cfRule>
  </conditionalFormatting>
  <conditionalFormatting sqref="F971">
    <cfRule type="cellIs" dxfId="1743" priority="93" operator="greaterThan">
      <formula>4</formula>
    </cfRule>
  </conditionalFormatting>
  <conditionalFormatting sqref="B953:E967">
    <cfRule type="cellIs" dxfId="1742" priority="92" operator="equal">
      <formula>0</formula>
    </cfRule>
  </conditionalFormatting>
  <conditionalFormatting sqref="F970">
    <cfRule type="cellIs" dxfId="1741" priority="91" operator="greaterThan">
      <formula>2</formula>
    </cfRule>
  </conditionalFormatting>
  <conditionalFormatting sqref="F1056:F1070">
    <cfRule type="cellIs" dxfId="1740" priority="90" operator="lessThan">
      <formula>50</formula>
    </cfRule>
  </conditionalFormatting>
  <conditionalFormatting sqref="F1109">
    <cfRule type="cellIs" dxfId="1739" priority="89" operator="greaterThan">
      <formula>30</formula>
    </cfRule>
  </conditionalFormatting>
  <conditionalFormatting sqref="F1072">
    <cfRule type="cellIs" priority="88" operator="lessThan">
      <formula>50</formula>
    </cfRule>
  </conditionalFormatting>
  <conditionalFormatting sqref="F1074">
    <cfRule type="cellIs" dxfId="1738" priority="87" operator="greaterThan">
      <formula>4</formula>
    </cfRule>
  </conditionalFormatting>
  <conditionalFormatting sqref="B1056:E1070">
    <cfRule type="cellIs" dxfId="1737" priority="86" operator="equal">
      <formula>0</formula>
    </cfRule>
  </conditionalFormatting>
  <conditionalFormatting sqref="F1073">
    <cfRule type="cellIs" dxfId="1736" priority="85" operator="greaterThan">
      <formula>2</formula>
    </cfRule>
  </conditionalFormatting>
  <conditionalFormatting sqref="F1159:F1173">
    <cfRule type="cellIs" dxfId="1735" priority="84" operator="lessThan">
      <formula>50</formula>
    </cfRule>
  </conditionalFormatting>
  <conditionalFormatting sqref="F1212">
    <cfRule type="cellIs" dxfId="1734" priority="83" operator="greaterThan">
      <formula>30</formula>
    </cfRule>
  </conditionalFormatting>
  <conditionalFormatting sqref="F1175">
    <cfRule type="cellIs" priority="82" operator="lessThan">
      <formula>50</formula>
    </cfRule>
  </conditionalFormatting>
  <conditionalFormatting sqref="F1177">
    <cfRule type="cellIs" dxfId="1733" priority="81" operator="greaterThan">
      <formula>4</formula>
    </cfRule>
  </conditionalFormatting>
  <conditionalFormatting sqref="B1159:E1173">
    <cfRule type="cellIs" dxfId="1732" priority="80" operator="equal">
      <formula>0</formula>
    </cfRule>
  </conditionalFormatting>
  <conditionalFormatting sqref="F1176">
    <cfRule type="cellIs" dxfId="1731" priority="79" operator="greaterThan">
      <formula>2</formula>
    </cfRule>
  </conditionalFormatting>
  <conditionalFormatting sqref="F1262:F1276">
    <cfRule type="cellIs" dxfId="1730" priority="78" operator="lessThan">
      <formula>50</formula>
    </cfRule>
  </conditionalFormatting>
  <conditionalFormatting sqref="F1315">
    <cfRule type="cellIs" dxfId="1729" priority="77" operator="greaterThan">
      <formula>30</formula>
    </cfRule>
  </conditionalFormatting>
  <conditionalFormatting sqref="F1278">
    <cfRule type="cellIs" priority="76" operator="lessThan">
      <formula>50</formula>
    </cfRule>
  </conditionalFormatting>
  <conditionalFormatting sqref="F1280">
    <cfRule type="cellIs" dxfId="1728" priority="75" operator="greaterThan">
      <formula>4</formula>
    </cfRule>
  </conditionalFormatting>
  <conditionalFormatting sqref="B1262:E1276">
    <cfRule type="cellIs" dxfId="1727" priority="74" operator="equal">
      <formula>0</formula>
    </cfRule>
  </conditionalFormatting>
  <conditionalFormatting sqref="F1279">
    <cfRule type="cellIs" dxfId="1726" priority="73" operator="greaterThan">
      <formula>2</formula>
    </cfRule>
  </conditionalFormatting>
  <conditionalFormatting sqref="F1365:F1379">
    <cfRule type="cellIs" dxfId="1725" priority="72" operator="lessThan">
      <formula>50</formula>
    </cfRule>
  </conditionalFormatting>
  <conditionalFormatting sqref="F1418">
    <cfRule type="cellIs" dxfId="1724" priority="71" operator="greaterThan">
      <formula>30</formula>
    </cfRule>
  </conditionalFormatting>
  <conditionalFormatting sqref="F1381">
    <cfRule type="cellIs" priority="70" operator="lessThan">
      <formula>50</formula>
    </cfRule>
  </conditionalFormatting>
  <conditionalFormatting sqref="F1383">
    <cfRule type="cellIs" dxfId="1723" priority="69" operator="greaterThan">
      <formula>4</formula>
    </cfRule>
  </conditionalFormatting>
  <conditionalFormatting sqref="B1365:E1379">
    <cfRule type="cellIs" dxfId="1722" priority="68" operator="equal">
      <formula>0</formula>
    </cfRule>
  </conditionalFormatting>
  <conditionalFormatting sqref="F1382">
    <cfRule type="cellIs" dxfId="1721" priority="67" operator="greaterThan">
      <formula>2</formula>
    </cfRule>
  </conditionalFormatting>
  <conditionalFormatting sqref="F1468:F1482">
    <cfRule type="cellIs" dxfId="1720" priority="66" operator="lessThan">
      <formula>50</formula>
    </cfRule>
  </conditionalFormatting>
  <conditionalFormatting sqref="F1521">
    <cfRule type="cellIs" dxfId="1719" priority="65" operator="greaterThan">
      <formula>30</formula>
    </cfRule>
  </conditionalFormatting>
  <conditionalFormatting sqref="F1484">
    <cfRule type="cellIs" priority="64" operator="lessThan">
      <formula>50</formula>
    </cfRule>
  </conditionalFormatting>
  <conditionalFormatting sqref="F1486">
    <cfRule type="cellIs" dxfId="1718" priority="63" operator="greaterThan">
      <formula>4</formula>
    </cfRule>
  </conditionalFormatting>
  <conditionalFormatting sqref="B1468:E1482">
    <cfRule type="cellIs" dxfId="1717" priority="62" operator="equal">
      <formula>0</formula>
    </cfRule>
  </conditionalFormatting>
  <conditionalFormatting sqref="F1485">
    <cfRule type="cellIs" dxfId="1716" priority="61" operator="greaterThan">
      <formula>2</formula>
    </cfRule>
  </conditionalFormatting>
  <conditionalFormatting sqref="F1571:F1585">
    <cfRule type="cellIs" dxfId="1715" priority="60" operator="lessThan">
      <formula>50</formula>
    </cfRule>
  </conditionalFormatting>
  <conditionalFormatting sqref="F1624">
    <cfRule type="cellIs" dxfId="1714" priority="59" operator="greaterThan">
      <formula>30</formula>
    </cfRule>
  </conditionalFormatting>
  <conditionalFormatting sqref="F1587">
    <cfRule type="cellIs" priority="58" operator="lessThan">
      <formula>50</formula>
    </cfRule>
  </conditionalFormatting>
  <conditionalFormatting sqref="F1589">
    <cfRule type="cellIs" dxfId="1713" priority="57" operator="greaterThan">
      <formula>4</formula>
    </cfRule>
  </conditionalFormatting>
  <conditionalFormatting sqref="B1571:E1585">
    <cfRule type="cellIs" dxfId="1712" priority="56" operator="equal">
      <formula>0</formula>
    </cfRule>
  </conditionalFormatting>
  <conditionalFormatting sqref="F1588">
    <cfRule type="cellIs" dxfId="1711" priority="55" operator="greaterThan">
      <formula>2</formula>
    </cfRule>
  </conditionalFormatting>
  <conditionalFormatting sqref="F1674:F1688">
    <cfRule type="cellIs" dxfId="1710" priority="54" operator="lessThan">
      <formula>50</formula>
    </cfRule>
  </conditionalFormatting>
  <conditionalFormatting sqref="F1727">
    <cfRule type="cellIs" dxfId="1709" priority="53" operator="greaterThan">
      <formula>30</formula>
    </cfRule>
  </conditionalFormatting>
  <conditionalFormatting sqref="F1690">
    <cfRule type="cellIs" priority="52" operator="lessThan">
      <formula>50</formula>
    </cfRule>
  </conditionalFormatting>
  <conditionalFormatting sqref="F1692">
    <cfRule type="cellIs" dxfId="1708" priority="51" operator="greaterThan">
      <formula>4</formula>
    </cfRule>
  </conditionalFormatting>
  <conditionalFormatting sqref="B1674:E1688">
    <cfRule type="cellIs" dxfId="1707" priority="50" operator="equal">
      <formula>0</formula>
    </cfRule>
  </conditionalFormatting>
  <conditionalFormatting sqref="F1691">
    <cfRule type="cellIs" dxfId="1706" priority="49" operator="greaterThan">
      <formula>2</formula>
    </cfRule>
  </conditionalFormatting>
  <conditionalFormatting sqref="F1777:F1791">
    <cfRule type="cellIs" dxfId="1705" priority="48" operator="lessThan">
      <formula>50</formula>
    </cfRule>
  </conditionalFormatting>
  <conditionalFormatting sqref="F1830">
    <cfRule type="cellIs" dxfId="1704" priority="47" operator="greaterThan">
      <formula>30</formula>
    </cfRule>
  </conditionalFormatting>
  <conditionalFormatting sqref="F1793">
    <cfRule type="cellIs" priority="46" operator="lessThan">
      <formula>50</formula>
    </cfRule>
  </conditionalFormatting>
  <conditionalFormatting sqref="F1795">
    <cfRule type="cellIs" dxfId="1703" priority="45" operator="greaterThan">
      <formula>4</formula>
    </cfRule>
  </conditionalFormatting>
  <conditionalFormatting sqref="B1777:E1791">
    <cfRule type="cellIs" dxfId="1702" priority="44" operator="equal">
      <formula>0</formula>
    </cfRule>
  </conditionalFormatting>
  <conditionalFormatting sqref="F1794">
    <cfRule type="cellIs" dxfId="1701" priority="43" operator="greaterThan">
      <formula>2</formula>
    </cfRule>
  </conditionalFormatting>
  <conditionalFormatting sqref="F1880:F1894">
    <cfRule type="cellIs" dxfId="1700" priority="42" operator="lessThan">
      <formula>50</formula>
    </cfRule>
  </conditionalFormatting>
  <conditionalFormatting sqref="F1933">
    <cfRule type="cellIs" dxfId="1699" priority="41" operator="greaterThan">
      <formula>30</formula>
    </cfRule>
  </conditionalFormatting>
  <conditionalFormatting sqref="F1896">
    <cfRule type="cellIs" priority="40" operator="lessThan">
      <formula>50</formula>
    </cfRule>
  </conditionalFormatting>
  <conditionalFormatting sqref="F1898">
    <cfRule type="cellIs" dxfId="1698" priority="39" operator="greaterThan">
      <formula>4</formula>
    </cfRule>
  </conditionalFormatting>
  <conditionalFormatting sqref="B1880:E1894">
    <cfRule type="cellIs" dxfId="1697" priority="38" operator="equal">
      <formula>0</formula>
    </cfRule>
  </conditionalFormatting>
  <conditionalFormatting sqref="F1897">
    <cfRule type="cellIs" dxfId="1696" priority="37" operator="greaterThan">
      <formula>2</formula>
    </cfRule>
  </conditionalFormatting>
  <conditionalFormatting sqref="F1983:F1997">
    <cfRule type="cellIs" dxfId="1695" priority="36" operator="lessThan">
      <formula>50</formula>
    </cfRule>
  </conditionalFormatting>
  <conditionalFormatting sqref="F2036">
    <cfRule type="cellIs" dxfId="1694" priority="35" operator="greaterThan">
      <formula>30</formula>
    </cfRule>
  </conditionalFormatting>
  <conditionalFormatting sqref="F1999">
    <cfRule type="cellIs" priority="34" operator="lessThan">
      <formula>50</formula>
    </cfRule>
  </conditionalFormatting>
  <conditionalFormatting sqref="F2001">
    <cfRule type="cellIs" dxfId="1693" priority="33" operator="greaterThan">
      <formula>4</formula>
    </cfRule>
  </conditionalFormatting>
  <conditionalFormatting sqref="B1983:E1997">
    <cfRule type="cellIs" dxfId="1692" priority="32" operator="equal">
      <formula>0</formula>
    </cfRule>
  </conditionalFormatting>
  <conditionalFormatting sqref="F2000">
    <cfRule type="cellIs" dxfId="1691" priority="31" operator="greaterThan">
      <formula>2</formula>
    </cfRule>
  </conditionalFormatting>
  <conditionalFormatting sqref="F2086:F2100">
    <cfRule type="cellIs" dxfId="1690" priority="30" operator="lessThan">
      <formula>50</formula>
    </cfRule>
  </conditionalFormatting>
  <conditionalFormatting sqref="F2139">
    <cfRule type="cellIs" dxfId="1689" priority="29" operator="greaterThan">
      <formula>30</formula>
    </cfRule>
  </conditionalFormatting>
  <conditionalFormatting sqref="F2102">
    <cfRule type="cellIs" priority="28" operator="lessThan">
      <formula>50</formula>
    </cfRule>
  </conditionalFormatting>
  <conditionalFormatting sqref="F2104">
    <cfRule type="cellIs" dxfId="1688" priority="27" operator="greaterThan">
      <formula>4</formula>
    </cfRule>
  </conditionalFormatting>
  <conditionalFormatting sqref="B2086:E2100">
    <cfRule type="cellIs" dxfId="1687" priority="26" operator="equal">
      <formula>0</formula>
    </cfRule>
  </conditionalFormatting>
  <conditionalFormatting sqref="F2103">
    <cfRule type="cellIs" dxfId="1686" priority="25" operator="greaterThan">
      <formula>2</formula>
    </cfRule>
  </conditionalFormatting>
  <conditionalFormatting sqref="F2189:F2203">
    <cfRule type="cellIs" dxfId="1685" priority="24" operator="lessThan">
      <formula>50</formula>
    </cfRule>
  </conditionalFormatting>
  <conditionalFormatting sqref="F2242">
    <cfRule type="cellIs" dxfId="1684" priority="23" operator="greaterThan">
      <formula>30</formula>
    </cfRule>
  </conditionalFormatting>
  <conditionalFormatting sqref="F2205">
    <cfRule type="cellIs" priority="22" operator="lessThan">
      <formula>50</formula>
    </cfRule>
  </conditionalFormatting>
  <conditionalFormatting sqref="F2207">
    <cfRule type="cellIs" dxfId="1683" priority="21" operator="greaterThan">
      <formula>4</formula>
    </cfRule>
  </conditionalFormatting>
  <conditionalFormatting sqref="B2189:E2203">
    <cfRule type="cellIs" dxfId="1682" priority="20" operator="equal">
      <formula>0</formula>
    </cfRule>
  </conditionalFormatting>
  <conditionalFormatting sqref="F2206">
    <cfRule type="cellIs" dxfId="1681" priority="19" operator="greaterThan">
      <formula>2</formula>
    </cfRule>
  </conditionalFormatting>
  <conditionalFormatting sqref="F2292:F2306">
    <cfRule type="cellIs" dxfId="1680" priority="18" operator="lessThan">
      <formula>50</formula>
    </cfRule>
  </conditionalFormatting>
  <conditionalFormatting sqref="F2345">
    <cfRule type="cellIs" dxfId="1679" priority="17" operator="greaterThan">
      <formula>30</formula>
    </cfRule>
  </conditionalFormatting>
  <conditionalFormatting sqref="F2308">
    <cfRule type="cellIs" priority="16" operator="lessThan">
      <formula>50</formula>
    </cfRule>
  </conditionalFormatting>
  <conditionalFormatting sqref="F2310">
    <cfRule type="cellIs" dxfId="1678" priority="15" operator="greaterThan">
      <formula>4</formula>
    </cfRule>
  </conditionalFormatting>
  <conditionalFormatting sqref="B2292:E2306">
    <cfRule type="cellIs" dxfId="1677" priority="14" operator="equal">
      <formula>0</formula>
    </cfRule>
  </conditionalFormatting>
  <conditionalFormatting sqref="F2309">
    <cfRule type="cellIs" dxfId="1676" priority="13" operator="greaterThan">
      <formula>2</formula>
    </cfRule>
  </conditionalFormatting>
  <conditionalFormatting sqref="F2395:F2409">
    <cfRule type="cellIs" dxfId="1675" priority="12" operator="lessThan">
      <formula>50</formula>
    </cfRule>
  </conditionalFormatting>
  <conditionalFormatting sqref="F2448">
    <cfRule type="cellIs" dxfId="1674" priority="11" operator="greaterThan">
      <formula>30</formula>
    </cfRule>
  </conditionalFormatting>
  <conditionalFormatting sqref="F2411">
    <cfRule type="cellIs" priority="10" operator="lessThan">
      <formula>50</formula>
    </cfRule>
  </conditionalFormatting>
  <conditionalFormatting sqref="F2413">
    <cfRule type="cellIs" dxfId="1673" priority="9" operator="greaterThan">
      <formula>4</formula>
    </cfRule>
  </conditionalFormatting>
  <conditionalFormatting sqref="B2395:E2409">
    <cfRule type="cellIs" dxfId="1672" priority="8" operator="equal">
      <formula>0</formula>
    </cfRule>
  </conditionalFormatting>
  <conditionalFormatting sqref="F2412">
    <cfRule type="cellIs" dxfId="1671" priority="7" operator="greaterThan">
      <formula>2</formula>
    </cfRule>
  </conditionalFormatting>
  <conditionalFormatting sqref="F2498:F2512">
    <cfRule type="cellIs" dxfId="1670" priority="6" operator="lessThan">
      <formula>50</formula>
    </cfRule>
  </conditionalFormatting>
  <conditionalFormatting sqref="F2551">
    <cfRule type="cellIs" dxfId="1669" priority="5" operator="greaterThan">
      <formula>30</formula>
    </cfRule>
  </conditionalFormatting>
  <conditionalFormatting sqref="F2514">
    <cfRule type="cellIs" priority="4" operator="lessThan">
      <formula>50</formula>
    </cfRule>
  </conditionalFormatting>
  <conditionalFormatting sqref="F2516">
    <cfRule type="cellIs" dxfId="1668" priority="3" operator="greaterThan">
      <formula>4</formula>
    </cfRule>
  </conditionalFormatting>
  <conditionalFormatting sqref="B2498:E2512">
    <cfRule type="cellIs" dxfId="1667" priority="2" operator="equal">
      <formula>0</formula>
    </cfRule>
  </conditionalFormatting>
  <conditionalFormatting sqref="F2515">
    <cfRule type="cellIs" dxfId="1666" priority="1" operator="greaterThan">
      <formula>2</formula>
    </cfRule>
  </conditionalFormatting>
  <pageMargins left="0.23" right="0.19685039370078741" top="0.74803149606299213" bottom="0.74803149606299213" header="0.31496062992125984" footer="0.31496062992125984"/>
  <pageSetup paperSize="9" scale="97" orientation="portrait" horizontalDpi="1200" verticalDpi="1200" r:id="rId2"/>
  <drawing r:id="rId3"/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17">
    <tabColor rgb="FF00B050"/>
  </sheetPr>
  <dimension ref="A1:AV2485"/>
  <sheetViews>
    <sheetView topLeftCell="A11" workbookViewId="0">
      <selection activeCell="B2392" sqref="B2392:F2392"/>
    </sheetView>
  </sheetViews>
  <sheetFormatPr baseColWidth="10" defaultRowHeight="15"/>
  <cols>
    <col min="1" max="1" width="5.7109375" style="82" customWidth="1"/>
    <col min="2" max="2" width="45.7109375" style="83" customWidth="1"/>
    <col min="3" max="3" width="15.7109375" style="83" customWidth="1"/>
    <col min="4" max="6" width="10.7109375" style="83" customWidth="1"/>
    <col min="7" max="7" width="5.7109375" style="82" customWidth="1"/>
    <col min="8" max="48" width="11.42578125" style="82"/>
    <col min="49" max="16384" width="11.42578125" style="83"/>
  </cols>
  <sheetData>
    <row r="1" spans="1:48" s="97" customFormat="1" hidden="1">
      <c r="G1" s="82"/>
      <c r="H1" s="82"/>
      <c r="I1" s="82">
        <f>SUM(A11+0)</f>
        <v>1</v>
      </c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  <c r="AO1" s="82"/>
      <c r="AP1" s="82"/>
      <c r="AQ1" s="82"/>
      <c r="AR1" s="82"/>
      <c r="AS1" s="82"/>
      <c r="AT1" s="82"/>
      <c r="AU1" s="82"/>
      <c r="AV1" s="82"/>
    </row>
    <row r="2" spans="1:48" s="97" customFormat="1" hidden="1">
      <c r="G2" s="82"/>
      <c r="H2" s="82"/>
      <c r="I2" s="82">
        <f>SUM(A11+1)</f>
        <v>2</v>
      </c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  <c r="AQ2" s="82"/>
      <c r="AR2" s="82"/>
      <c r="AS2" s="82"/>
      <c r="AT2" s="82"/>
      <c r="AU2" s="82"/>
      <c r="AV2" s="82"/>
    </row>
    <row r="3" spans="1:48" s="97" customFormat="1" hidden="1">
      <c r="G3" s="82"/>
      <c r="H3" s="82"/>
      <c r="I3" s="82">
        <f>SUM(A11+2)</f>
        <v>3</v>
      </c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82"/>
      <c r="AT3" s="82"/>
      <c r="AU3" s="82"/>
      <c r="AV3" s="82"/>
    </row>
    <row r="4" spans="1:48" s="97" customFormat="1" hidden="1">
      <c r="G4" s="82"/>
      <c r="H4" s="82"/>
      <c r="I4" s="82">
        <f>SUM(A11+3)</f>
        <v>4</v>
      </c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  <c r="AO4" s="82"/>
      <c r="AP4" s="82"/>
      <c r="AQ4" s="82"/>
      <c r="AR4" s="82"/>
      <c r="AS4" s="82"/>
      <c r="AT4" s="82"/>
      <c r="AU4" s="82"/>
      <c r="AV4" s="82"/>
    </row>
    <row r="5" spans="1:48" s="97" customFormat="1" hidden="1">
      <c r="G5" s="82"/>
      <c r="H5" s="82"/>
      <c r="I5" s="82">
        <f>SUM(A11+4)</f>
        <v>5</v>
      </c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  <c r="AU5" s="82"/>
      <c r="AV5" s="82"/>
    </row>
    <row r="6" spans="1:48" s="97" customFormat="1" hidden="1">
      <c r="G6" s="82"/>
      <c r="H6" s="82"/>
      <c r="I6" s="82">
        <f>SUM(A11+5)</f>
        <v>6</v>
      </c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  <c r="AU6" s="82"/>
      <c r="AV6" s="82"/>
    </row>
    <row r="7" spans="1:48" s="97" customFormat="1" hidden="1">
      <c r="G7" s="82"/>
      <c r="H7" s="82"/>
      <c r="I7" s="82">
        <f>SUM(A11+6)</f>
        <v>7</v>
      </c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2"/>
    </row>
    <row r="8" spans="1:48" s="97" customFormat="1" hidden="1">
      <c r="G8" s="82"/>
      <c r="H8" s="82"/>
      <c r="I8" s="82">
        <f>SUM(A11+7)</f>
        <v>8</v>
      </c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  <c r="AR8" s="82"/>
      <c r="AS8" s="82"/>
      <c r="AT8" s="82"/>
      <c r="AU8" s="82"/>
      <c r="AV8" s="82"/>
    </row>
    <row r="9" spans="1:48" s="97" customFormat="1" hidden="1">
      <c r="G9" s="82"/>
      <c r="H9" s="82"/>
      <c r="I9" s="82">
        <f>SUM(A11+8)</f>
        <v>9</v>
      </c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</row>
    <row r="10" spans="1:48" s="97" customFormat="1" hidden="1">
      <c r="G10" s="82"/>
      <c r="H10" s="82"/>
      <c r="I10" s="82">
        <f>SUM(A11+9)</f>
        <v>10</v>
      </c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</row>
    <row r="11" spans="1:48" ht="27.75" customHeight="1">
      <c r="A11" s="82">
        <v>1</v>
      </c>
      <c r="B11" s="82"/>
      <c r="C11" s="82"/>
      <c r="D11" s="82"/>
      <c r="E11" s="82"/>
      <c r="F11" s="82"/>
    </row>
    <row r="12" spans="1:48" ht="15" customHeight="1">
      <c r="B12" s="308"/>
      <c r="C12" s="308"/>
      <c r="D12" s="308"/>
      <c r="E12" s="308"/>
      <c r="F12" s="308"/>
    </row>
    <row r="13" spans="1:48">
      <c r="B13" s="98" t="str">
        <f ca="1">INDIRECT("Élèves!C" &amp; A11+3)</f>
        <v>MARTIN</v>
      </c>
      <c r="C13" s="307" t="str">
        <f ca="1">INDIRECT("Élèves!D" &amp; A11+3)</f>
        <v>Paul</v>
      </c>
      <c r="D13" s="307"/>
      <c r="E13" s="307"/>
      <c r="F13" s="307"/>
    </row>
    <row r="14" spans="1:48" ht="15" customHeight="1">
      <c r="B14" s="99"/>
      <c r="C14" s="100"/>
      <c r="D14" s="100"/>
      <c r="E14" s="100"/>
      <c r="F14" s="100"/>
    </row>
    <row r="15" spans="1:48">
      <c r="B15" s="308" t="s">
        <v>38</v>
      </c>
      <c r="C15" s="308"/>
      <c r="D15" s="308"/>
      <c r="E15" s="308"/>
      <c r="F15" s="308"/>
    </row>
    <row r="16" spans="1:48">
      <c r="B16" s="309" t="s">
        <v>174</v>
      </c>
      <c r="C16" s="309"/>
      <c r="D16" s="309"/>
      <c r="E16" s="309"/>
      <c r="F16" s="309"/>
    </row>
    <row r="17" spans="2:6" s="82" customFormat="1">
      <c r="B17" s="308"/>
      <c r="C17" s="308"/>
      <c r="D17" s="308"/>
      <c r="E17" s="308"/>
      <c r="F17" s="308"/>
    </row>
    <row r="18" spans="2:6" s="82" customFormat="1"/>
    <row r="19" spans="2:6" s="82" customFormat="1">
      <c r="B19" s="279" t="str">
        <f ca="1">INDIRECT("Élèves!N" &amp; $A$11+5)</f>
        <v>1Cp</v>
      </c>
      <c r="C19" s="280"/>
      <c r="D19" s="280"/>
      <c r="E19" s="280"/>
      <c r="F19" s="281"/>
    </row>
    <row r="20" spans="2:6" s="82" customFormat="1" ht="45" customHeight="1">
      <c r="B20" s="297" t="s">
        <v>39</v>
      </c>
      <c r="C20" s="298" t="s">
        <v>67</v>
      </c>
      <c r="D20" s="300" t="s">
        <v>68</v>
      </c>
      <c r="E20" s="301"/>
      <c r="F20" s="302"/>
    </row>
    <row r="21" spans="2:6" s="82" customFormat="1" ht="45" customHeight="1">
      <c r="B21" s="297"/>
      <c r="C21" s="299"/>
      <c r="D21" s="303"/>
      <c r="E21" s="304"/>
      <c r="F21" s="305"/>
    </row>
    <row r="22" spans="2:6" s="82" customFormat="1">
      <c r="B22" s="297"/>
      <c r="C22" s="101" t="s">
        <v>66</v>
      </c>
      <c r="D22" s="101" t="s">
        <v>40</v>
      </c>
      <c r="E22" s="101" t="s">
        <v>41</v>
      </c>
      <c r="F22" s="101" t="s">
        <v>66</v>
      </c>
    </row>
    <row r="23" spans="2:6" s="82" customFormat="1">
      <c r="B23" s="306" t="str">
        <f>"FORMATION COMMUNE (" &amp; SUM(MATIÈRES!N6:N20) &amp; " périodes)"</f>
        <v>FORMATION COMMUNE (34 périodes)</v>
      </c>
      <c r="C23" s="306"/>
      <c r="D23" s="306"/>
      <c r="E23" s="306"/>
      <c r="F23" s="306"/>
    </row>
    <row r="24" spans="2:6" s="82" customFormat="1">
      <c r="B24" s="80" t="str">
        <f>MATIÈRES!$I$6</f>
        <v>RELIGION (Mme Willems - 2p.)</v>
      </c>
      <c r="C24" s="203" t="str">
        <f ca="1">IF(ISERROR(INDIRECT("F1!BP" &amp;A11+ 6)),"",INDIRECT("F1!BP" &amp;A11+ 6))</f>
        <v/>
      </c>
      <c r="D24" s="102">
        <f ca="1">SUM(INDIRECT("'C1'!E" &amp; A11+4),INDIRECT("'C1'!G" &amp; A11+4),INDIRECT("'C1'!I" &amp; A11+4))</f>
        <v>0</v>
      </c>
      <c r="E24" s="102">
        <f ca="1">SUM(INDIRECT("'C1'!F" &amp;A11+4),INDIRECT("'C1'!H" &amp;A11+4),INDIRECT("'C1'!J" &amp;A11+4))</f>
        <v>0</v>
      </c>
      <c r="F24" s="81" t="str">
        <f ca="1">IF(ISERROR(SUM(D24/E24)*100),"",(SUM(D24/E24)*100))</f>
        <v/>
      </c>
    </row>
    <row r="25" spans="2:6" s="82" customFormat="1">
      <c r="B25" s="80" t="str">
        <f>MATIÈRES!$I$7</f>
        <v>FRANÇAIS (Mr MIRGAUX - 6p.)</v>
      </c>
      <c r="C25" s="203" t="str">
        <f ca="1">IF(ISERROR(INDIRECT("F2!BP" &amp;A11+ 6)),"",INDIRECT("F2!BP" &amp;A11+ 6))</f>
        <v/>
      </c>
      <c r="D25" s="201">
        <f ca="1">SUM(INDIRECT("'C2'!E" &amp; A11+4),INDIRECT("'C2'!G" &amp; A11+4),INDIRECT("'C2'!I" &amp; A11+4))</f>
        <v>0</v>
      </c>
      <c r="E25" s="201">
        <f ca="1">SUM(INDIRECT("'C2'!F" &amp;A11+4),INDIRECT("'C2'!H" &amp;A11+4),INDIRECT("'C2'!J" &amp;A11+4))</f>
        <v>0</v>
      </c>
      <c r="F25" s="81" t="str">
        <f t="shared" ref="F25:F38" ca="1" si="0">IF(ISERROR(SUM(D25/E25)*100),"",(SUM(D25/E25)*100))</f>
        <v/>
      </c>
    </row>
    <row r="26" spans="2:6" s="82" customFormat="1">
      <c r="B26" s="80" t="str">
        <f>MATIÈRES!$I$8</f>
        <v>MATH (Mme LIENART - 5p.)</v>
      </c>
      <c r="C26" s="203" t="str">
        <f ca="1">IF(ISERROR(INDIRECT("F3!BP" &amp;A11+ 6)),"",INDIRECT("F3!BP" &amp;A11+ 6))</f>
        <v/>
      </c>
      <c r="D26" s="201">
        <f ca="1">SUM(INDIRECT("'C3'!E" &amp; A11+4),INDIRECT("'C3'!G" &amp; A11+4),INDIRECT("'C3'!I" &amp; A11+4))</f>
        <v>0</v>
      </c>
      <c r="E26" s="201">
        <f ca="1">SUM(INDIRECT("'C3'!F" &amp;A11+4),INDIRECT("'C3'!H" &amp;A11+4),INDIRECT("'C3'!J" &amp;A11+4))</f>
        <v>0</v>
      </c>
      <c r="F26" s="81" t="str">
        <f t="shared" ca="1" si="0"/>
        <v/>
      </c>
    </row>
    <row r="27" spans="2:6" s="82" customFormat="1">
      <c r="B27" s="80" t="str">
        <f>MATIÈRES!$I$9</f>
        <v>ÉTUDE DU MILIEU (Mr MIRGAUX - 4p.)</v>
      </c>
      <c r="C27" s="203" t="str">
        <f ca="1">IF(ISERROR(INDIRECT("F4!BP" &amp;A11+ 6)),"",INDIRECT("F4!BP" &amp;A11+ 6))</f>
        <v/>
      </c>
      <c r="D27" s="201">
        <f ca="1">SUM(INDIRECT("'C4'!E" &amp; A11+4),INDIRECT("'C4'!G" &amp; A11+4),INDIRECT("'C4'!I" &amp; A11+4))</f>
        <v>0</v>
      </c>
      <c r="E27" s="201">
        <f ca="1">SUM(INDIRECT("'C4'!F" &amp;A11+4),INDIRECT("'C4'!H" &amp;A11+4),INDIRECT("'C4'!J" &amp;A11+4))</f>
        <v>0</v>
      </c>
      <c r="F27" s="81" t="str">
        <f t="shared" ca="1" si="0"/>
        <v/>
      </c>
    </row>
    <row r="28" spans="2:6" s="82" customFormat="1">
      <c r="B28" s="80" t="str">
        <f>MATIÈRES!$I$10</f>
        <v>ANGLAIS (Mme MICHAUX - 4p.)</v>
      </c>
      <c r="C28" s="203" t="str">
        <f ca="1">IF(ISERROR(INDIRECT("F5!BP" &amp;A11+ 6)),"",INDIRECT("F5!BP" &amp;A11+ 6))</f>
        <v/>
      </c>
      <c r="D28" s="201">
        <f ca="1">SUM(INDIRECT("'C5'!E" &amp; A11+4),INDIRECT("'C5'!G" &amp; A11+4),INDIRECT("'C5'!I" &amp; A11+4))</f>
        <v>0</v>
      </c>
      <c r="E28" s="201">
        <f ca="1">SUM(INDIRECT("'C5'!F" &amp;A11+4),INDIRECT("'C5'!H" &amp;A11+4),INDIRECT("'C5'!J" &amp;A11+4))</f>
        <v>0</v>
      </c>
      <c r="F28" s="81" t="str">
        <f t="shared" ca="1" si="0"/>
        <v/>
      </c>
    </row>
    <row r="29" spans="2:6" s="82" customFormat="1">
      <c r="B29" s="80" t="str">
        <f>MATIÈRES!$I$11</f>
        <v>SCIENCES (Mr SMETS - 3p.)</v>
      </c>
      <c r="C29" s="203" t="str">
        <f ca="1">IF(ISERROR(INDIRECT("F6!BP" &amp;A11+ 6)),"",INDIRECT("F6!BP" &amp;A11+ 6))</f>
        <v/>
      </c>
      <c r="D29" s="201">
        <f ca="1">SUM(INDIRECT("'C6'!E" &amp; A11+4),INDIRECT("'C6'!G" &amp; A11+4),INDIRECT("'C6'!I" &amp; A11+4))</f>
        <v>0</v>
      </c>
      <c r="E29" s="201">
        <f ca="1">SUM(INDIRECT("'C6'!F" &amp;A11+4),INDIRECT("'C6'!H" &amp;A11+4),INDIRECT("'C6'!J" &amp;A11+4))</f>
        <v>0</v>
      </c>
      <c r="F29" s="81" t="str">
        <f t="shared" ca="1" si="0"/>
        <v/>
      </c>
    </row>
    <row r="30" spans="2:6" s="82" customFormat="1">
      <c r="B30" s="80" t="str">
        <f>MATIÈRES!$I$12</f>
        <v>ÉDUCATION PHYSIQUE (Collectif - 3p.)</v>
      </c>
      <c r="C30" s="203" t="str">
        <f ca="1">IF(ISERROR(INDIRECT("F7!BP" &amp;A11+ 6)),"",INDIRECT("F7!BP" &amp;A11+ 6))</f>
        <v/>
      </c>
      <c r="D30" s="201">
        <f ca="1">SUM(INDIRECT("'C7'!E" &amp; A11+4),INDIRECT("'C7'!G" &amp; A11+4),INDIRECT("'C7'!I" &amp; A11+4))</f>
        <v>0</v>
      </c>
      <c r="E30" s="201">
        <f ca="1">SUM(INDIRECT("'C7'!F" &amp;A11+4),INDIRECT("'C7'!H" &amp;A11+4),INDIRECT("'C7'!J" &amp;A11+4))</f>
        <v>0</v>
      </c>
      <c r="F30" s="81" t="str">
        <f t="shared" ca="1" si="0"/>
        <v/>
      </c>
    </row>
    <row r="31" spans="2:6" s="82" customFormat="1">
      <c r="B31" s="80" t="str">
        <f>MATIÈRES!$I$13</f>
        <v>ÉDUCATION ARTISTIQUE (Mme TASKIN - 2p.)</v>
      </c>
      <c r="C31" s="203" t="str">
        <f ca="1">IF(ISERROR(INDIRECT("F8!BP" &amp;A11+ 6)),"",INDIRECT("F8!BP" &amp;A11+ 6))</f>
        <v/>
      </c>
      <c r="D31" s="201">
        <f ca="1">SUM(INDIRECT("'C8'!E" &amp; A11+4),INDIRECT("'C8'!G" &amp; A11+4),INDIRECT("'C8'!I" &amp; A11+4))</f>
        <v>0</v>
      </c>
      <c r="E31" s="201">
        <f ca="1">SUM(INDIRECT("'C8'!F" &amp;A11+4),INDIRECT("'C8'!H" &amp;A11+4),INDIRECT("'C8'!J" &amp;A11+4))</f>
        <v>0</v>
      </c>
      <c r="F31" s="81" t="str">
        <f t="shared" ca="1" si="0"/>
        <v/>
      </c>
    </row>
    <row r="32" spans="2:6" s="82" customFormat="1">
      <c r="B32" s="80" t="str">
        <f>MATIÈRES!$I$14</f>
        <v>ÉDUCATION TECHNOLOGIQUE (Mr SMETS - 1p.)</v>
      </c>
      <c r="C32" s="203" t="str">
        <f ca="1">IF(ISERROR(INDIRECT("F9!BP" &amp;A11+ 6)),"",INDIRECT("F9!BP" &amp;A11+ 6))</f>
        <v/>
      </c>
      <c r="D32" s="201">
        <f ca="1">SUM(INDIRECT("'C9'!E" &amp; A11+4),INDIRECT("'C9'!G" &amp; A11+4),INDIRECT("'C9'!I" &amp; A11+4))</f>
        <v>0</v>
      </c>
      <c r="E32" s="201">
        <f ca="1">SUM(INDIRECT("'C9'!F" &amp;A11+4),INDIRECT("'C9'!H" &amp;A11+4),INDIRECT("'C9'!J" &amp;A11+4))</f>
        <v>0</v>
      </c>
      <c r="F32" s="81" t="str">
        <f t="shared" ca="1" si="0"/>
        <v/>
      </c>
    </row>
    <row r="33" spans="2:6" s="82" customFormat="1">
      <c r="B33" s="80" t="str">
        <f>MATIÈRES!$I$15</f>
        <v>ACTIVITÉDE SOUTIEN (Mme LIENART - 4p.)</v>
      </c>
      <c r="C33" s="203" t="str">
        <f ca="1">IF(ISERROR(INDIRECT("F10!BP" &amp;A11+ 6)),"",INDIRECT("F10!BP" &amp;A11+ 6))</f>
        <v/>
      </c>
      <c r="D33" s="201">
        <f ca="1">SUM(INDIRECT("'C10'!E" &amp; A11+4),INDIRECT("'C10'!G" &amp; A11+4),INDIRECT("'C10'!I" &amp; A11+4))</f>
        <v>0</v>
      </c>
      <c r="E33" s="201">
        <f ca="1">SUM(INDIRECT("'C10'!F" &amp;A11+4),INDIRECT("'C10'!H" &amp;A11+4),INDIRECT("'C10'!J" &amp;A11+4))</f>
        <v>0</v>
      </c>
      <c r="F33" s="81" t="str">
        <f t="shared" ca="1" si="0"/>
        <v/>
      </c>
    </row>
    <row r="34" spans="2:6" s="82" customFormat="1">
      <c r="B34" s="80">
        <f>MATIÈRES!$I$16</f>
        <v>0</v>
      </c>
      <c r="C34" s="203" t="str">
        <f ca="1">IF(ISERROR(INDIRECT("F11!BP" &amp;A11+ 6)),"",INDIRECT("F11!BP" &amp;A11+ 6))</f>
        <v/>
      </c>
      <c r="D34" s="201">
        <f ca="1">SUM(INDIRECT("'C11'!E" &amp; A11+4),INDIRECT("'C11'!G" &amp; A11+4),INDIRECT("'C11'!I" &amp; A11+4))</f>
        <v>0</v>
      </c>
      <c r="E34" s="201">
        <f ca="1">SUM(INDIRECT("'C11'!F" &amp;A11+4),INDIRECT("'C11'!H" &amp;A11+4),INDIRECT("'C11'!J" &amp;A11+4))</f>
        <v>0</v>
      </c>
      <c r="F34" s="81" t="str">
        <f t="shared" ca="1" si="0"/>
        <v/>
      </c>
    </row>
    <row r="35" spans="2:6" s="82" customFormat="1">
      <c r="B35" s="80">
        <f>MATIÈRES!$I$17</f>
        <v>0</v>
      </c>
      <c r="C35" s="203" t="str">
        <f ca="1">IF(ISERROR(INDIRECT("F12!BP" &amp;A11+ 6)),"",INDIRECT("F12!BP" &amp;A11+ 6))</f>
        <v/>
      </c>
      <c r="D35" s="201">
        <f ca="1">SUM(INDIRECT("'C12'!E" &amp; A11+4),INDIRECT("'C12'!G" &amp; A11+4),INDIRECT("'C12'!I" &amp; A11+4))</f>
        <v>0</v>
      </c>
      <c r="E35" s="201">
        <f ca="1">SUM(INDIRECT("'C12'!F" &amp;A11+4),INDIRECT("'C12'!H" &amp;A11+4),INDIRECT("'C12'!J" &amp;A11+4))</f>
        <v>0</v>
      </c>
      <c r="F35" s="81" t="str">
        <f t="shared" ca="1" si="0"/>
        <v/>
      </c>
    </row>
    <row r="36" spans="2:6" s="82" customFormat="1">
      <c r="B36" s="80">
        <f>MATIÈRES!$I$18</f>
        <v>0</v>
      </c>
      <c r="C36" s="203" t="str">
        <f ca="1">IF(ISERROR(INDIRECT("F13!BP" &amp;A11+ 6)),"",INDIRECT("F13!BP" &amp;A11+ 6))</f>
        <v/>
      </c>
      <c r="D36" s="201">
        <f ca="1">SUM(INDIRECT("'C13'!E" &amp; A11+4),INDIRECT("'C13'!G" &amp; A11+4),INDIRECT("'C13'!I" &amp; A11+4))</f>
        <v>0</v>
      </c>
      <c r="E36" s="201">
        <f ca="1">SUM(INDIRECT("'C13'!F" &amp;A11+4),INDIRECT("'C13'!H" &amp;A11+4),INDIRECT("'C13'!J" &amp;A11+4))</f>
        <v>0</v>
      </c>
      <c r="F36" s="81" t="str">
        <f t="shared" ca="1" si="0"/>
        <v/>
      </c>
    </row>
    <row r="37" spans="2:6" s="82" customFormat="1">
      <c r="B37" s="80">
        <f>MATIÈRES!$I$19</f>
        <v>0</v>
      </c>
      <c r="C37" s="203" t="str">
        <f ca="1">IF(ISERROR(INDIRECT("F14!BP" &amp;A11+ 6)),"",INDIRECT("F14!BP" &amp;A11+ 6))</f>
        <v/>
      </c>
      <c r="D37" s="201">
        <f ca="1">SUM(INDIRECT("'C14'!E" &amp; A11+4),INDIRECT("'C14'!G" &amp; A11+4),INDIRECT("'C14'!I" &amp; A11+4))</f>
        <v>0</v>
      </c>
      <c r="E37" s="201">
        <f ca="1">SUM(INDIRECT("'C14'!F" &amp;A11+4),INDIRECT("'C14'!H" &amp;A11+4),INDIRECT("'C14'!J" &amp;A11+4))</f>
        <v>0</v>
      </c>
      <c r="F37" s="81" t="str">
        <f t="shared" ca="1" si="0"/>
        <v/>
      </c>
    </row>
    <row r="38" spans="2:6" s="82" customFormat="1">
      <c r="B38" s="80">
        <f>MATIÈRES!$I$20</f>
        <v>0</v>
      </c>
      <c r="C38" s="203" t="str">
        <f ca="1">IF(ISERROR(INDIRECT("F15!BP" &amp;A11+ 6)),"",INDIRECT("F15!BP" &amp;A11+ 6))</f>
        <v/>
      </c>
      <c r="D38" s="201">
        <f ca="1">SUM(INDIRECT("'C15'!E" &amp; A11+4),INDIRECT("'C15'!G" &amp; A11+4),INDIRECT("'C15'!I" &amp; A11+4))</f>
        <v>0</v>
      </c>
      <c r="E38" s="201">
        <f ca="1">SUM(INDIRECT("'C15'!F" &amp;A11+4),INDIRECT("'C15'!H" &amp;A11+4),INDIRECT("'C15'!J" &amp;A11+4))</f>
        <v>0</v>
      </c>
      <c r="F38" s="81" t="str">
        <f t="shared" ca="1" si="0"/>
        <v/>
      </c>
    </row>
    <row r="39" spans="2:6" s="82" customFormat="1">
      <c r="B39" s="210"/>
      <c r="C39" s="211" t="e">
        <f ca="1">AVERAGEIF(C24:C38,"&lt;&gt;#DIV/0!")</f>
        <v>#DIV/0!</v>
      </c>
      <c r="D39" s="206"/>
      <c r="E39" s="206"/>
      <c r="F39" s="209"/>
    </row>
    <row r="40" spans="2:6" s="82" customFormat="1">
      <c r="B40" s="271"/>
      <c r="C40" s="271"/>
      <c r="D40" s="271"/>
      <c r="E40" s="271"/>
      <c r="F40" s="192"/>
    </row>
    <row r="41" spans="2:6" s="82" customFormat="1">
      <c r="B41" s="272" t="s">
        <v>180</v>
      </c>
      <c r="C41" s="272"/>
      <c r="D41" s="272"/>
      <c r="E41" s="272"/>
      <c r="F41" s="193" t="e">
        <f ca="1">AVERAGEIF(F24:F38,"&lt;&gt;#DIV/0!")</f>
        <v>#DIV/0!</v>
      </c>
    </row>
    <row r="42" spans="2:6" s="82" customFormat="1">
      <c r="B42" s="273" t="str">
        <f>"Nombre de cours en difficulté (…/" &amp; COUNTA(MATIÈRES!$N$6:$N$20) &amp; " cours)"</f>
        <v>Nombre de cours en difficulté (…/10 cours)</v>
      </c>
      <c r="C42" s="273"/>
      <c r="D42" s="273"/>
      <c r="E42" s="273"/>
      <c r="F42" s="191">
        <f ca="1">IF(F24&lt;50,1,0)+IF(F25&lt;50,1,0)+IF(F26&lt;50,1,0)+IF(F27&lt;50,1,0)+IF(F28&lt;50,1,0)+IF(F29&lt;50,1,0)+IF(F30&lt;50,1,0)+IF(F31&lt;50,1,0)+IF(F32&lt;50,1,0)+IF(F33&lt;50,1,0)+IF(F34&lt;50,1,0)+IF(F35&lt;50,1,0)+IF(F36&lt;50,1,0)+IF(F37&lt;50,1,0)+IF(F38&lt;50,1,0)</f>
        <v>0</v>
      </c>
    </row>
    <row r="43" spans="2:6" s="82" customFormat="1">
      <c r="B43" s="273" t="str">
        <f>"Nombre de périodes en difficulté (…/" &amp; SUM(MATIÈRES!N4:N18) &amp; " périodes)"</f>
        <v>Nombre de périodes en difficulté (…/34 périodes)</v>
      </c>
      <c r="C43" s="273"/>
      <c r="D43" s="273"/>
      <c r="E43" s="273"/>
      <c r="F43" s="191">
        <f ca="1">IF(F24&lt;50,MATIÈRES!N$6,0)+IF(F25&lt;50,MATIÈRES!N$7,0)+IF(F26&lt;50,MATIÈRES!N$8,0)+IF(F27&lt;50,MATIÈRES!N$9,0)+IF(F28&lt;50,MATIÈRES!N$10,0)+IF(F29&lt;50,MATIÈRES!N$11,0)+IF(F30&lt;50,MATIÈRES!N$12,0)+IF(F31&lt;50,MATIÈRES!N$13,0)+IF(F32&lt;50,MATIÈRES!N$14,0)+IF(F33&lt;50,MATIÈRES!N$15,0)+IF(F34&lt;50,MATIÈRES!N$16,0)+IF(F35&lt;50,MATIÈRES!N$17,0)+IF(F36&lt;50,MATIÈRES!N$18,0)+IF(F37&lt;50,MATIÈRES!N$19,0)+IF(F38&lt;50,MATIÈRES!N$20,0)</f>
        <v>0</v>
      </c>
    </row>
    <row r="44" spans="2:6" s="82" customFormat="1"/>
    <row r="45" spans="2:6" s="82" customFormat="1"/>
    <row r="46" spans="2:6" s="82" customFormat="1"/>
    <row r="47" spans="2:6" s="82" customFormat="1">
      <c r="F47" s="82" t="s">
        <v>175</v>
      </c>
    </row>
    <row r="48" spans="2:6" s="82" customFormat="1"/>
    <row r="49" spans="2:6" s="82" customFormat="1"/>
    <row r="50" spans="2:6" s="82" customFormat="1"/>
    <row r="51" spans="2:6" s="82" customFormat="1"/>
    <row r="52" spans="2:6" s="82" customFormat="1"/>
    <row r="53" spans="2:6" s="82" customFormat="1"/>
    <row r="54" spans="2:6" s="82" customFormat="1"/>
    <row r="55" spans="2:6" s="82" customFormat="1"/>
    <row r="56" spans="2:6" s="82" customFormat="1"/>
    <row r="57" spans="2:6">
      <c r="B57" s="82"/>
      <c r="C57" s="82"/>
      <c r="D57" s="82"/>
      <c r="E57" s="82"/>
      <c r="F57" s="82"/>
    </row>
    <row r="58" spans="2:6">
      <c r="B58" s="82"/>
      <c r="C58" s="82"/>
      <c r="D58" s="82"/>
      <c r="E58" s="82"/>
      <c r="F58" s="82"/>
    </row>
    <row r="59" spans="2:6">
      <c r="B59" s="82"/>
      <c r="C59" s="82"/>
      <c r="D59" s="82"/>
      <c r="E59" s="82"/>
      <c r="F59" s="82"/>
    </row>
    <row r="60" spans="2:6">
      <c r="B60" s="82"/>
      <c r="C60" s="82"/>
      <c r="D60" s="82"/>
      <c r="E60" s="82"/>
      <c r="F60" s="82"/>
    </row>
    <row r="61" spans="2:6">
      <c r="B61" s="84" t="s">
        <v>42</v>
      </c>
      <c r="C61" s="82"/>
      <c r="D61" s="82"/>
      <c r="E61" s="82"/>
      <c r="F61" s="82"/>
    </row>
    <row r="62" spans="2:6">
      <c r="B62" s="82"/>
      <c r="C62" s="82"/>
      <c r="D62" s="82"/>
      <c r="E62" s="82"/>
      <c r="F62" s="82"/>
    </row>
    <row r="63" spans="2:6">
      <c r="B63" s="274" t="str">
        <f ca="1">(INDIRECT("Élèves!C" &amp;A11+3) &amp; " " &amp; INDIRECT("Élèves!D" &amp; A11+3) &amp; " :")</f>
        <v>MARTIN Paul :</v>
      </c>
      <c r="C63" s="275"/>
      <c r="D63" s="275"/>
      <c r="E63" s="275"/>
      <c r="F63" s="276"/>
    </row>
    <row r="64" spans="2:6">
      <c r="B64" s="243"/>
      <c r="C64" s="244"/>
      <c r="D64" s="244"/>
      <c r="E64" s="244"/>
      <c r="F64" s="245"/>
    </row>
    <row r="65" spans="2:6">
      <c r="B65" s="243"/>
      <c r="C65" s="244"/>
      <c r="D65" s="244"/>
      <c r="E65" s="244"/>
      <c r="F65" s="245"/>
    </row>
    <row r="66" spans="2:6">
      <c r="B66" s="243"/>
      <c r="C66" s="244"/>
      <c r="D66" s="244"/>
      <c r="E66" s="244"/>
      <c r="F66" s="245"/>
    </row>
    <row r="67" spans="2:6">
      <c r="B67" s="243"/>
      <c r="C67" s="244"/>
      <c r="D67" s="244"/>
      <c r="E67" s="244"/>
      <c r="F67" s="245"/>
    </row>
    <row r="68" spans="2:6">
      <c r="B68" s="243"/>
      <c r="C68" s="244"/>
      <c r="D68" s="244"/>
      <c r="E68" s="244"/>
      <c r="F68" s="245"/>
    </row>
    <row r="69" spans="2:6">
      <c r="B69" s="246"/>
      <c r="C69" s="247"/>
      <c r="D69" s="247"/>
      <c r="E69" s="247"/>
      <c r="F69" s="248"/>
    </row>
    <row r="70" spans="2:6">
      <c r="B70" s="103"/>
      <c r="C70" s="103"/>
      <c r="D70" s="103"/>
      <c r="E70" s="103"/>
      <c r="F70" s="103"/>
    </row>
    <row r="71" spans="2:6">
      <c r="B71" s="103"/>
      <c r="C71" s="103"/>
      <c r="D71" s="103"/>
      <c r="E71" s="103"/>
      <c r="F71" s="103"/>
    </row>
    <row r="72" spans="2:6">
      <c r="B72" s="103"/>
      <c r="C72" s="103"/>
      <c r="D72" s="103"/>
      <c r="E72" s="103"/>
      <c r="F72" s="103"/>
    </row>
    <row r="73" spans="2:6">
      <c r="B73" s="84" t="s">
        <v>69</v>
      </c>
      <c r="C73" s="82"/>
      <c r="D73" s="82"/>
      <c r="E73" s="82"/>
      <c r="F73" s="82"/>
    </row>
    <row r="74" spans="2:6">
      <c r="C74" s="82"/>
      <c r="D74" s="82"/>
      <c r="E74" s="82"/>
      <c r="F74" s="82"/>
    </row>
    <row r="75" spans="2:6">
      <c r="B75" s="89"/>
      <c r="C75" s="89"/>
      <c r="D75" s="89"/>
      <c r="E75" s="89" t="s">
        <v>70</v>
      </c>
      <c r="F75" s="90">
        <f ca="1">SUM(INDIRECT("EDUC!E" &amp;A11+4))+INDIRECT("EDUC!F" &amp;A11+4)</f>
        <v>3</v>
      </c>
    </row>
    <row r="76" spans="2:6">
      <c r="C76" s="82"/>
      <c r="D76" s="82"/>
      <c r="E76" s="82"/>
      <c r="F76" s="82"/>
    </row>
    <row r="77" spans="2:6">
      <c r="B77" s="249"/>
      <c r="C77" s="250"/>
      <c r="D77" s="250"/>
      <c r="E77" s="250"/>
      <c r="F77" s="251"/>
    </row>
    <row r="78" spans="2:6">
      <c r="B78" s="252"/>
      <c r="C78" s="253"/>
      <c r="D78" s="253"/>
      <c r="E78" s="253"/>
      <c r="F78" s="254"/>
    </row>
    <row r="79" spans="2:6">
      <c r="B79" s="252"/>
      <c r="C79" s="253"/>
      <c r="D79" s="253"/>
      <c r="E79" s="253"/>
      <c r="F79" s="254"/>
    </row>
    <row r="80" spans="2:6">
      <c r="B80" s="252"/>
      <c r="C80" s="253"/>
      <c r="D80" s="253"/>
      <c r="E80" s="253"/>
      <c r="F80" s="254"/>
    </row>
    <row r="81" spans="2:6">
      <c r="B81" s="252"/>
      <c r="C81" s="253"/>
      <c r="D81" s="253"/>
      <c r="E81" s="253"/>
      <c r="F81" s="254"/>
    </row>
    <row r="82" spans="2:6">
      <c r="B82" s="252"/>
      <c r="C82" s="253"/>
      <c r="D82" s="253"/>
      <c r="E82" s="253"/>
      <c r="F82" s="254"/>
    </row>
    <row r="83" spans="2:6">
      <c r="B83" s="252"/>
      <c r="C83" s="253"/>
      <c r="D83" s="253"/>
      <c r="E83" s="253"/>
      <c r="F83" s="254"/>
    </row>
    <row r="84" spans="2:6">
      <c r="B84" s="252"/>
      <c r="C84" s="253"/>
      <c r="D84" s="253"/>
      <c r="E84" s="253"/>
      <c r="F84" s="254"/>
    </row>
    <row r="85" spans="2:6">
      <c r="B85" s="255"/>
      <c r="C85" s="256"/>
      <c r="D85" s="256"/>
      <c r="E85" s="256"/>
      <c r="F85" s="257"/>
    </row>
    <row r="86" spans="2:6">
      <c r="B86" s="82"/>
      <c r="C86" s="82"/>
      <c r="D86" s="82"/>
      <c r="E86" s="82"/>
      <c r="F86" s="82"/>
    </row>
    <row r="87" spans="2:6">
      <c r="B87" s="91" t="s">
        <v>71</v>
      </c>
      <c r="C87" s="82"/>
      <c r="D87" s="82"/>
      <c r="E87" s="82"/>
      <c r="F87" s="82"/>
    </row>
    <row r="88" spans="2:6">
      <c r="B88" s="82"/>
      <c r="C88" s="82"/>
      <c r="D88" s="82"/>
      <c r="E88" s="82"/>
      <c r="F88" s="82"/>
    </row>
    <row r="89" spans="2:6">
      <c r="B89" s="82"/>
      <c r="C89" s="82"/>
      <c r="D89" s="82"/>
      <c r="E89" s="82"/>
      <c r="F89" s="82"/>
    </row>
    <row r="90" spans="2:6">
      <c r="B90" s="82"/>
      <c r="C90" s="82"/>
      <c r="D90" s="82"/>
      <c r="E90" s="82"/>
      <c r="F90" s="82"/>
    </row>
    <row r="91" spans="2:6">
      <c r="B91" s="82"/>
      <c r="C91" s="82"/>
      <c r="D91" s="82"/>
      <c r="E91" s="82"/>
      <c r="F91" s="82"/>
    </row>
    <row r="92" spans="2:6">
      <c r="B92" s="82"/>
      <c r="C92" s="82"/>
      <c r="D92" s="82"/>
      <c r="E92" s="82"/>
      <c r="F92" s="82"/>
    </row>
    <row r="93" spans="2:6">
      <c r="B93" s="84" t="s">
        <v>72</v>
      </c>
      <c r="C93" s="82"/>
      <c r="D93" s="82"/>
      <c r="E93" s="82"/>
      <c r="F93" s="82"/>
    </row>
    <row r="94" spans="2:6">
      <c r="B94" s="82"/>
      <c r="C94" s="82"/>
      <c r="D94" s="82"/>
      <c r="E94" s="82"/>
      <c r="F94" s="82"/>
    </row>
    <row r="95" spans="2:6">
      <c r="B95" s="288"/>
      <c r="C95" s="289"/>
      <c r="D95" s="289"/>
      <c r="E95" s="289"/>
      <c r="F95" s="290"/>
    </row>
    <row r="96" spans="2:6">
      <c r="B96" s="291"/>
      <c r="C96" s="292"/>
      <c r="D96" s="292"/>
      <c r="E96" s="292"/>
      <c r="F96" s="293"/>
    </row>
    <row r="97" spans="1:6">
      <c r="B97" s="291"/>
      <c r="C97" s="292"/>
      <c r="D97" s="292"/>
      <c r="E97" s="292"/>
      <c r="F97" s="293"/>
    </row>
    <row r="98" spans="1:6">
      <c r="B98" s="291"/>
      <c r="C98" s="292"/>
      <c r="D98" s="292"/>
      <c r="E98" s="292"/>
      <c r="F98" s="293"/>
    </row>
    <row r="99" spans="1:6">
      <c r="B99" s="291"/>
      <c r="C99" s="292"/>
      <c r="D99" s="292"/>
      <c r="E99" s="292"/>
      <c r="F99" s="293"/>
    </row>
    <row r="100" spans="1:6">
      <c r="B100" s="291"/>
      <c r="C100" s="292"/>
      <c r="D100" s="292"/>
      <c r="E100" s="292"/>
      <c r="F100" s="293"/>
    </row>
    <row r="101" spans="1:6">
      <c r="B101" s="291"/>
      <c r="C101" s="292"/>
      <c r="D101" s="292"/>
      <c r="E101" s="292"/>
      <c r="F101" s="293"/>
    </row>
    <row r="102" spans="1:6">
      <c r="B102" s="294"/>
      <c r="C102" s="295"/>
      <c r="D102" s="295"/>
      <c r="E102" s="295"/>
      <c r="F102" s="296"/>
    </row>
    <row r="103" spans="1:6">
      <c r="B103" s="82"/>
      <c r="C103" s="82"/>
      <c r="D103" s="82"/>
      <c r="E103" s="82"/>
      <c r="F103" s="82"/>
    </row>
    <row r="104" spans="1:6">
      <c r="B104" s="82"/>
      <c r="C104" s="82"/>
      <c r="D104" s="82"/>
      <c r="E104" s="82"/>
      <c r="F104" s="82" t="s">
        <v>176</v>
      </c>
    </row>
    <row r="105" spans="1:6">
      <c r="B105" s="82"/>
      <c r="C105" s="82"/>
      <c r="D105" s="82"/>
      <c r="E105" s="82"/>
      <c r="F105" s="82"/>
    </row>
    <row r="106" spans="1:6">
      <c r="B106" s="82"/>
      <c r="C106" s="82"/>
      <c r="D106" s="82"/>
      <c r="E106" s="82"/>
      <c r="F106" s="82"/>
    </row>
    <row r="107" spans="1:6">
      <c r="B107" s="82"/>
      <c r="C107" s="82"/>
      <c r="D107" s="82"/>
      <c r="E107" s="82"/>
      <c r="F107" s="82"/>
    </row>
    <row r="108" spans="1:6">
      <c r="B108" s="82"/>
      <c r="C108" s="82"/>
      <c r="D108" s="82"/>
      <c r="E108" s="82"/>
      <c r="F108" s="82"/>
    </row>
    <row r="109" spans="1:6">
      <c r="B109" s="82"/>
      <c r="C109" s="82"/>
      <c r="D109" s="82"/>
      <c r="E109" s="82"/>
      <c r="F109" s="82"/>
    </row>
    <row r="110" spans="1:6" ht="27.75" customHeight="1">
      <c r="A110" s="82">
        <v>2</v>
      </c>
      <c r="B110" s="82"/>
      <c r="C110" s="82"/>
      <c r="D110" s="82"/>
      <c r="E110" s="82"/>
      <c r="F110" s="82"/>
    </row>
    <row r="111" spans="1:6" ht="15" customHeight="1">
      <c r="B111" s="308"/>
      <c r="C111" s="308"/>
      <c r="D111" s="308"/>
      <c r="E111" s="308"/>
      <c r="F111" s="308"/>
    </row>
    <row r="112" spans="1:6">
      <c r="B112" s="98" t="str">
        <f ca="1">INDIRECT("Élèves!C" &amp; A110+3)</f>
        <v>DUPOND</v>
      </c>
      <c r="C112" s="307" t="str">
        <f ca="1">INDIRECT("Élèves!D" &amp; A110+3)</f>
        <v>Henri</v>
      </c>
      <c r="D112" s="307"/>
      <c r="E112" s="307"/>
      <c r="F112" s="307"/>
    </row>
    <row r="113" spans="2:6" ht="15" customHeight="1">
      <c r="B113" s="99"/>
      <c r="C113" s="100"/>
      <c r="D113" s="100"/>
      <c r="E113" s="100"/>
      <c r="F113" s="100"/>
    </row>
    <row r="114" spans="2:6">
      <c r="B114" s="308" t="s">
        <v>38</v>
      </c>
      <c r="C114" s="308"/>
      <c r="D114" s="308"/>
      <c r="E114" s="308"/>
      <c r="F114" s="308"/>
    </row>
    <row r="115" spans="2:6">
      <c r="B115" s="309" t="s">
        <v>174</v>
      </c>
      <c r="C115" s="309"/>
      <c r="D115" s="309"/>
      <c r="E115" s="309"/>
      <c r="F115" s="309"/>
    </row>
    <row r="116" spans="2:6" s="82" customFormat="1">
      <c r="B116" s="308"/>
      <c r="C116" s="308"/>
      <c r="D116" s="308"/>
      <c r="E116" s="308"/>
      <c r="F116" s="308"/>
    </row>
    <row r="117" spans="2:6" s="82" customFormat="1"/>
    <row r="118" spans="2:6" s="82" customFormat="1">
      <c r="B118" s="279" t="str">
        <f ca="1">INDIRECT("Élèves!N" &amp; $A$11+5)</f>
        <v>1Cp</v>
      </c>
      <c r="C118" s="280"/>
      <c r="D118" s="280"/>
      <c r="E118" s="280"/>
      <c r="F118" s="281"/>
    </row>
    <row r="119" spans="2:6" s="82" customFormat="1" ht="45" customHeight="1">
      <c r="B119" s="297" t="s">
        <v>39</v>
      </c>
      <c r="C119" s="298" t="s">
        <v>67</v>
      </c>
      <c r="D119" s="300" t="s">
        <v>68</v>
      </c>
      <c r="E119" s="301"/>
      <c r="F119" s="302"/>
    </row>
    <row r="120" spans="2:6" s="82" customFormat="1" ht="45" customHeight="1">
      <c r="B120" s="297"/>
      <c r="C120" s="299"/>
      <c r="D120" s="303"/>
      <c r="E120" s="304"/>
      <c r="F120" s="305"/>
    </row>
    <row r="121" spans="2:6" s="82" customFormat="1">
      <c r="B121" s="297"/>
      <c r="C121" s="101" t="s">
        <v>66</v>
      </c>
      <c r="D121" s="101" t="s">
        <v>40</v>
      </c>
      <c r="E121" s="101" t="s">
        <v>41</v>
      </c>
      <c r="F121" s="101" t="s">
        <v>66</v>
      </c>
    </row>
    <row r="122" spans="2:6" s="82" customFormat="1">
      <c r="B122" s="306" t="str">
        <f>"FORMATION COMMUNE (" &amp; SUM(MATIÈRES!N105:N119) &amp; " périodes)"</f>
        <v>FORMATION COMMUNE (0 périodes)</v>
      </c>
      <c r="C122" s="306"/>
      <c r="D122" s="306"/>
      <c r="E122" s="306"/>
      <c r="F122" s="306"/>
    </row>
    <row r="123" spans="2:6" s="82" customFormat="1">
      <c r="B123" s="80" t="str">
        <f>MATIÈRES!$I$6</f>
        <v>RELIGION (Mme Willems - 2p.)</v>
      </c>
      <c r="C123" s="203" t="str">
        <f ca="1">IF(ISERROR(INDIRECT("F1!BP" &amp;A110+ 6)),"",INDIRECT("F1!BP" &amp;A110+ 6))</f>
        <v/>
      </c>
      <c r="D123" s="205">
        <f ca="1">SUM(INDIRECT("'C1'!E" &amp; A110+4),INDIRECT("'C1'!G" &amp; A110+4),INDIRECT("'C1'!I" &amp; A110+4))</f>
        <v>0</v>
      </c>
      <c r="E123" s="205">
        <f ca="1">SUM(INDIRECT("'C1'!F" &amp;A110+4),INDIRECT("'C1'!H" &amp;A110+4),INDIRECT("'C1'!J" &amp;A110+4))</f>
        <v>0</v>
      </c>
      <c r="F123" s="81" t="str">
        <f ca="1">IF(ISERROR(SUM(D123/E123)*100),"",(SUM(D123/E123)*100))</f>
        <v/>
      </c>
    </row>
    <row r="124" spans="2:6" s="82" customFormat="1">
      <c r="B124" s="80" t="str">
        <f>MATIÈRES!$I$7</f>
        <v>FRANÇAIS (Mr MIRGAUX - 6p.)</v>
      </c>
      <c r="C124" s="203" t="str">
        <f ca="1">IF(ISERROR(INDIRECT("F2!BP" &amp;A110+ 6)),"",INDIRECT("F2!BP" &amp;A110+ 6))</f>
        <v/>
      </c>
      <c r="D124" s="205">
        <f ca="1">SUM(INDIRECT("'C2'!E" &amp; A110+4),INDIRECT("'C2'!G" &amp; A110+4),INDIRECT("'C2'!I" &amp; A110+4))</f>
        <v>0</v>
      </c>
      <c r="E124" s="205">
        <f ca="1">SUM(INDIRECT("'C2'!F" &amp;A110+4),INDIRECT("'C2'!H" &amp;A110+4),INDIRECT("'C2'!J" &amp;A110+4))</f>
        <v>0</v>
      </c>
      <c r="F124" s="81" t="str">
        <f t="shared" ref="F124:F137" ca="1" si="1">IF(ISERROR(SUM(D124/E124)*100),"",(SUM(D124/E124)*100))</f>
        <v/>
      </c>
    </row>
    <row r="125" spans="2:6" s="82" customFormat="1">
      <c r="B125" s="80" t="str">
        <f>MATIÈRES!$I$8</f>
        <v>MATH (Mme LIENART - 5p.)</v>
      </c>
      <c r="C125" s="203" t="str">
        <f ca="1">IF(ISERROR(INDIRECT("F3!BP" &amp;A110+ 6)),"",INDIRECT("F3!BP" &amp;A110+ 6))</f>
        <v/>
      </c>
      <c r="D125" s="205">
        <f ca="1">SUM(INDIRECT("'C3'!E" &amp; A110+4),INDIRECT("'C3'!G" &amp; A110+4),INDIRECT("'C3'!I" &amp; A110+4))</f>
        <v>0</v>
      </c>
      <c r="E125" s="205">
        <f ca="1">SUM(INDIRECT("'C3'!F" &amp;A110+4),INDIRECT("'C3'!H" &amp;A110+4),INDIRECT("'C3'!J" &amp;A110+4))</f>
        <v>0</v>
      </c>
      <c r="F125" s="81" t="str">
        <f t="shared" ca="1" si="1"/>
        <v/>
      </c>
    </row>
    <row r="126" spans="2:6" s="82" customFormat="1">
      <c r="B126" s="80" t="str">
        <f>MATIÈRES!$I$9</f>
        <v>ÉTUDE DU MILIEU (Mr MIRGAUX - 4p.)</v>
      </c>
      <c r="C126" s="203" t="str">
        <f ca="1">IF(ISERROR(INDIRECT("F4!BP" &amp;A110+ 6)),"",INDIRECT("F4!BP" &amp;A110+ 6))</f>
        <v/>
      </c>
      <c r="D126" s="205">
        <f ca="1">SUM(INDIRECT("'C4'!E" &amp; A110+4),INDIRECT("'C4'!G" &amp; A110+4),INDIRECT("'C4'!I" &amp; A110+4))</f>
        <v>0</v>
      </c>
      <c r="E126" s="205">
        <f ca="1">SUM(INDIRECT("'C4'!F" &amp;A110+4),INDIRECT("'C4'!H" &amp;A110+4),INDIRECT("'C4'!J" &amp;A110+4))</f>
        <v>0</v>
      </c>
      <c r="F126" s="81" t="str">
        <f t="shared" ca="1" si="1"/>
        <v/>
      </c>
    </row>
    <row r="127" spans="2:6" s="82" customFormat="1">
      <c r="B127" s="80" t="str">
        <f>MATIÈRES!$I$10</f>
        <v>ANGLAIS (Mme MICHAUX - 4p.)</v>
      </c>
      <c r="C127" s="203" t="str">
        <f ca="1">IF(ISERROR(INDIRECT("F5!BP" &amp;A110+ 6)),"",INDIRECT("F5!BP" &amp;A110+ 6))</f>
        <v/>
      </c>
      <c r="D127" s="205">
        <f ca="1">SUM(INDIRECT("'C5'!E" &amp; A110+4),INDIRECT("'C5'!G" &amp; A110+4),INDIRECT("'C5'!I" &amp; A110+4))</f>
        <v>0</v>
      </c>
      <c r="E127" s="205">
        <f ca="1">SUM(INDIRECT("'C5'!F" &amp;A110+4),INDIRECT("'C5'!H" &amp;A110+4),INDIRECT("'C5'!J" &amp;A110+4))</f>
        <v>0</v>
      </c>
      <c r="F127" s="81" t="str">
        <f t="shared" ca="1" si="1"/>
        <v/>
      </c>
    </row>
    <row r="128" spans="2:6" s="82" customFormat="1">
      <c r="B128" s="80" t="str">
        <f>MATIÈRES!$I$11</f>
        <v>SCIENCES (Mr SMETS - 3p.)</v>
      </c>
      <c r="C128" s="203" t="str">
        <f ca="1">IF(ISERROR(INDIRECT("F6!BP" &amp;A110+ 6)),"",INDIRECT("F6!BP" &amp;A110+ 6))</f>
        <v/>
      </c>
      <c r="D128" s="205">
        <f ca="1">SUM(INDIRECT("'C6'!E" &amp; A110+4),INDIRECT("'C6'!G" &amp; A110+4),INDIRECT("'C6'!I" &amp; A110+4))</f>
        <v>0</v>
      </c>
      <c r="E128" s="205">
        <f ca="1">SUM(INDIRECT("'C6'!F" &amp;A110+4),INDIRECT("'C6'!H" &amp;A110+4),INDIRECT("'C6'!J" &amp;A110+4))</f>
        <v>0</v>
      </c>
      <c r="F128" s="81" t="str">
        <f t="shared" ca="1" si="1"/>
        <v/>
      </c>
    </row>
    <row r="129" spans="2:6" s="82" customFormat="1">
      <c r="B129" s="80" t="str">
        <f>MATIÈRES!$I$12</f>
        <v>ÉDUCATION PHYSIQUE (Collectif - 3p.)</v>
      </c>
      <c r="C129" s="203" t="str">
        <f ca="1">IF(ISERROR(INDIRECT("F7!BP" &amp;A110+ 6)),"",INDIRECT("F7!BP" &amp;A110+ 6))</f>
        <v/>
      </c>
      <c r="D129" s="205">
        <f ca="1">SUM(INDIRECT("'C7'!E" &amp; A110+4),INDIRECT("'C7'!G" &amp; A110+4),INDIRECT("'C7'!I" &amp; A110+4))</f>
        <v>0</v>
      </c>
      <c r="E129" s="205">
        <f ca="1">SUM(INDIRECT("'C7'!F" &amp;A110+4),INDIRECT("'C7'!H" &amp;A110+4),INDIRECT("'C7'!J" &amp;A110+4))</f>
        <v>0</v>
      </c>
      <c r="F129" s="81" t="str">
        <f t="shared" ca="1" si="1"/>
        <v/>
      </c>
    </row>
    <row r="130" spans="2:6" s="82" customFormat="1">
      <c r="B130" s="80" t="str">
        <f>MATIÈRES!$I$13</f>
        <v>ÉDUCATION ARTISTIQUE (Mme TASKIN - 2p.)</v>
      </c>
      <c r="C130" s="203" t="str">
        <f ca="1">IF(ISERROR(INDIRECT("F8!BP" &amp;A110+ 6)),"",INDIRECT("F8!BP" &amp;A110+ 6))</f>
        <v/>
      </c>
      <c r="D130" s="205">
        <f ca="1">SUM(INDIRECT("'C8'!E" &amp; A110+4),INDIRECT("'C8'!G" &amp; A110+4),INDIRECT("'C8'!I" &amp; A110+4))</f>
        <v>0</v>
      </c>
      <c r="E130" s="205">
        <f ca="1">SUM(INDIRECT("'C8'!F" &amp;A110+4),INDIRECT("'C8'!H" &amp;A110+4),INDIRECT("'C8'!J" &amp;A110+4))</f>
        <v>0</v>
      </c>
      <c r="F130" s="81" t="str">
        <f t="shared" ca="1" si="1"/>
        <v/>
      </c>
    </row>
    <row r="131" spans="2:6" s="82" customFormat="1">
      <c r="B131" s="80" t="str">
        <f>MATIÈRES!$I$14</f>
        <v>ÉDUCATION TECHNOLOGIQUE (Mr SMETS - 1p.)</v>
      </c>
      <c r="C131" s="203" t="str">
        <f ca="1">IF(ISERROR(INDIRECT("F9!BP" &amp;A110+ 6)),"",INDIRECT("F9!BP" &amp;A110+ 6))</f>
        <v/>
      </c>
      <c r="D131" s="205">
        <f ca="1">SUM(INDIRECT("'C9'!E" &amp; A110+4),INDIRECT("'C9'!G" &amp; A110+4),INDIRECT("'C9'!I" &amp; A110+4))</f>
        <v>0</v>
      </c>
      <c r="E131" s="205">
        <f ca="1">SUM(INDIRECT("'C9'!F" &amp;A110+4),INDIRECT("'C9'!H" &amp;A110+4),INDIRECT("'C9'!J" &amp;A110+4))</f>
        <v>0</v>
      </c>
      <c r="F131" s="81" t="str">
        <f t="shared" ca="1" si="1"/>
        <v/>
      </c>
    </row>
    <row r="132" spans="2:6" s="82" customFormat="1">
      <c r="B132" s="80" t="str">
        <f>MATIÈRES!$I$15</f>
        <v>ACTIVITÉDE SOUTIEN (Mme LIENART - 4p.)</v>
      </c>
      <c r="C132" s="203" t="str">
        <f ca="1">IF(ISERROR(INDIRECT("F10!BP" &amp;A110+ 6)),"",INDIRECT("F10!BP" &amp;A110+ 6))</f>
        <v/>
      </c>
      <c r="D132" s="205">
        <f ca="1">SUM(INDIRECT("'C10'!E" &amp; A110+4),INDIRECT("'C10'!G" &amp; A110+4),INDIRECT("'C10'!I" &amp; A110+4))</f>
        <v>0</v>
      </c>
      <c r="E132" s="205">
        <f ca="1">SUM(INDIRECT("'C10'!F" &amp;A110+4),INDIRECT("'C10'!H" &amp;A110+4),INDIRECT("'C10'!J" &amp;A110+4))</f>
        <v>0</v>
      </c>
      <c r="F132" s="81" t="str">
        <f t="shared" ca="1" si="1"/>
        <v/>
      </c>
    </row>
    <row r="133" spans="2:6" s="82" customFormat="1">
      <c r="B133" s="80">
        <f>MATIÈRES!$I$16</f>
        <v>0</v>
      </c>
      <c r="C133" s="203" t="str">
        <f ca="1">IF(ISERROR(INDIRECT("F11!BP" &amp;A110+ 6)),"",INDIRECT("F11!BP" &amp;A110+ 6))</f>
        <v/>
      </c>
      <c r="D133" s="205">
        <f ca="1">SUM(INDIRECT("'C11'!E" &amp; A110+4),INDIRECT("'C11'!G" &amp; A110+4),INDIRECT("'C11'!I" &amp; A110+4))</f>
        <v>0</v>
      </c>
      <c r="E133" s="205">
        <f ca="1">SUM(INDIRECT("'C11'!F" &amp;A110+4),INDIRECT("'C11'!H" &amp;A110+4),INDIRECT("'C11'!J" &amp;A110+4))</f>
        <v>0</v>
      </c>
      <c r="F133" s="81" t="str">
        <f t="shared" ca="1" si="1"/>
        <v/>
      </c>
    </row>
    <row r="134" spans="2:6" s="82" customFormat="1">
      <c r="B134" s="80">
        <f>MATIÈRES!$I$17</f>
        <v>0</v>
      </c>
      <c r="C134" s="203" t="str">
        <f ca="1">IF(ISERROR(INDIRECT("F12!BP" &amp;A110+ 6)),"",INDIRECT("F12!BP" &amp;A110+ 6))</f>
        <v/>
      </c>
      <c r="D134" s="205">
        <f ca="1">SUM(INDIRECT("'C12'!E" &amp; A110+4),INDIRECT("'C12'!G" &amp; A110+4),INDIRECT("'C12'!I" &amp; A110+4))</f>
        <v>0</v>
      </c>
      <c r="E134" s="205">
        <f ca="1">SUM(INDIRECT("'C12'!F" &amp;A110+4),INDIRECT("'C12'!H" &amp;A110+4),INDIRECT("'C12'!J" &amp;A110+4))</f>
        <v>0</v>
      </c>
      <c r="F134" s="81" t="str">
        <f t="shared" ca="1" si="1"/>
        <v/>
      </c>
    </row>
    <row r="135" spans="2:6" s="82" customFormat="1">
      <c r="B135" s="80">
        <f>MATIÈRES!$I$18</f>
        <v>0</v>
      </c>
      <c r="C135" s="203" t="str">
        <f ca="1">IF(ISERROR(INDIRECT("F13!BP" &amp;A110+ 6)),"",INDIRECT("F13!BP" &amp;A110+ 6))</f>
        <v/>
      </c>
      <c r="D135" s="205">
        <f ca="1">SUM(INDIRECT("'C13'!E" &amp; A110+4),INDIRECT("'C13'!G" &amp; A110+4),INDIRECT("'C13'!I" &amp; A110+4))</f>
        <v>0</v>
      </c>
      <c r="E135" s="205">
        <f ca="1">SUM(INDIRECT("'C13'!F" &amp;A110+4),INDIRECT("'C13'!H" &amp;A110+4),INDIRECT("'C13'!J" &amp;A110+4))</f>
        <v>0</v>
      </c>
      <c r="F135" s="81" t="str">
        <f t="shared" ca="1" si="1"/>
        <v/>
      </c>
    </row>
    <row r="136" spans="2:6" s="82" customFormat="1">
      <c r="B136" s="80">
        <f>MATIÈRES!$I$19</f>
        <v>0</v>
      </c>
      <c r="C136" s="203" t="str">
        <f ca="1">IF(ISERROR(INDIRECT("F14!BP" &amp;A110+ 6)),"",INDIRECT("F14!BP" &amp;A110+ 6))</f>
        <v/>
      </c>
      <c r="D136" s="205">
        <f ca="1">SUM(INDIRECT("'C14'!E" &amp; A110+4),INDIRECT("'C14'!G" &amp; A110+4),INDIRECT("'C14'!I" &amp; A110+4))</f>
        <v>0</v>
      </c>
      <c r="E136" s="205">
        <f ca="1">SUM(INDIRECT("'C14'!F" &amp;A110+4),INDIRECT("'C14'!H" &amp;A110+4),INDIRECT("'C14'!J" &amp;A110+4))</f>
        <v>0</v>
      </c>
      <c r="F136" s="81" t="str">
        <f t="shared" ca="1" si="1"/>
        <v/>
      </c>
    </row>
    <row r="137" spans="2:6" s="82" customFormat="1">
      <c r="B137" s="80">
        <f>MATIÈRES!$I$20</f>
        <v>0</v>
      </c>
      <c r="C137" s="203" t="str">
        <f ca="1">IF(ISERROR(INDIRECT("F15!BP" &amp;A110+ 6)),"",INDIRECT("F15!BP" &amp;A110+ 6))</f>
        <v/>
      </c>
      <c r="D137" s="205">
        <f ca="1">SUM(INDIRECT("'C15'!E" &amp; A110+4),INDIRECT("'C15'!G" &amp; A110+4),INDIRECT("'C15'!I" &amp; A110+4))</f>
        <v>0</v>
      </c>
      <c r="E137" s="205">
        <f ca="1">SUM(INDIRECT("'C15'!F" &amp;A110+4),INDIRECT("'C15'!H" &amp;A110+4),INDIRECT("'C15'!J" &amp;A110+4))</f>
        <v>0</v>
      </c>
      <c r="F137" s="81" t="str">
        <f t="shared" ca="1" si="1"/>
        <v/>
      </c>
    </row>
    <row r="138" spans="2:6" s="82" customFormat="1">
      <c r="B138" s="210"/>
      <c r="C138" s="211" t="e">
        <f ca="1">AVERAGEIF(C123:C137,"&lt;&gt;#DIV/0!")</f>
        <v>#DIV/0!</v>
      </c>
      <c r="D138" s="206"/>
      <c r="E138" s="206"/>
      <c r="F138" s="209"/>
    </row>
    <row r="139" spans="2:6" s="82" customFormat="1">
      <c r="B139" s="271"/>
      <c r="C139" s="271"/>
      <c r="D139" s="271"/>
      <c r="E139" s="271"/>
      <c r="F139" s="192"/>
    </row>
    <row r="140" spans="2:6" s="82" customFormat="1">
      <c r="B140" s="272" t="s">
        <v>180</v>
      </c>
      <c r="C140" s="272"/>
      <c r="D140" s="272"/>
      <c r="E140" s="272"/>
      <c r="F140" s="193" t="e">
        <f ca="1">AVERAGEIF(F123:F137,"&lt;&gt;#DIV/0!")</f>
        <v>#DIV/0!</v>
      </c>
    </row>
    <row r="141" spans="2:6" s="82" customFormat="1">
      <c r="B141" s="273" t="str">
        <f>"Nombre de cours en difficulté (…/" &amp; COUNTA(MATIÈRES!$N$6:$N$20) &amp; " cours)"</f>
        <v>Nombre de cours en difficulté (…/10 cours)</v>
      </c>
      <c r="C141" s="273"/>
      <c r="D141" s="273"/>
      <c r="E141" s="273"/>
      <c r="F141" s="191">
        <f ca="1">IF(F123&lt;50,1,0)+IF(F124&lt;50,1,0)+IF(F125&lt;50,1,0)+IF(F126&lt;50,1,0)+IF(F127&lt;50,1,0)+IF(F128&lt;50,1,0)+IF(F129&lt;50,1,0)+IF(F130&lt;50,1,0)+IF(F131&lt;50,1,0)+IF(F132&lt;50,1,0)+IF(F133&lt;50,1,0)+IF(F134&lt;50,1,0)+IF(F135&lt;50,1,0)+IF(F136&lt;50,1,0)+IF(F137&lt;50,1,0)</f>
        <v>0</v>
      </c>
    </row>
    <row r="142" spans="2:6" s="82" customFormat="1">
      <c r="B142" s="273" t="str">
        <f>"Nombre de périodes en difficulté (…/" &amp; SUM(MATIÈRES!N103:N117) &amp; " périodes)"</f>
        <v>Nombre de périodes en difficulté (…/0 périodes)</v>
      </c>
      <c r="C142" s="273"/>
      <c r="D142" s="273"/>
      <c r="E142" s="273"/>
      <c r="F142" s="191">
        <f ca="1">IF(F123&lt;50,MATIÈRES!N$6,0)+IF(F124&lt;50,MATIÈRES!N$7,0)+IF(F125&lt;50,MATIÈRES!N$8,0)+IF(F126&lt;50,MATIÈRES!N$9,0)+IF(F127&lt;50,MATIÈRES!N$10,0)+IF(F128&lt;50,MATIÈRES!N$11,0)+IF(F129&lt;50,MATIÈRES!N$12,0)+IF(F130&lt;50,MATIÈRES!N$13,0)+IF(F131&lt;50,MATIÈRES!N$14,0)+IF(F132&lt;50,MATIÈRES!N$15,0)+IF(F133&lt;50,MATIÈRES!N$16,0)+IF(F134&lt;50,MATIÈRES!N$17,0)+IF(F135&lt;50,MATIÈRES!N$18,0)+IF(F136&lt;50,MATIÈRES!N$19,0)+IF(F137&lt;50,MATIÈRES!N$20,0)</f>
        <v>0</v>
      </c>
    </row>
    <row r="143" spans="2:6" s="82" customFormat="1"/>
    <row r="144" spans="2:6" s="82" customFormat="1"/>
    <row r="145" spans="2:6" s="82" customFormat="1"/>
    <row r="146" spans="2:6" s="82" customFormat="1">
      <c r="F146" s="82" t="s">
        <v>175</v>
      </c>
    </row>
    <row r="147" spans="2:6" s="82" customFormat="1"/>
    <row r="148" spans="2:6" s="82" customFormat="1"/>
    <row r="149" spans="2:6" s="82" customFormat="1"/>
    <row r="150" spans="2:6" s="82" customFormat="1"/>
    <row r="151" spans="2:6" s="82" customFormat="1"/>
    <row r="152" spans="2:6" s="82" customFormat="1"/>
    <row r="153" spans="2:6" s="82" customFormat="1"/>
    <row r="154" spans="2:6" s="82" customFormat="1"/>
    <row r="155" spans="2:6" s="82" customFormat="1"/>
    <row r="156" spans="2:6">
      <c r="B156" s="82"/>
      <c r="C156" s="82"/>
      <c r="D156" s="82"/>
      <c r="E156" s="82"/>
      <c r="F156" s="82"/>
    </row>
    <row r="157" spans="2:6">
      <c r="B157" s="82"/>
      <c r="C157" s="82"/>
      <c r="D157" s="82"/>
      <c r="E157" s="82"/>
      <c r="F157" s="82"/>
    </row>
    <row r="158" spans="2:6">
      <c r="B158" s="82"/>
      <c r="C158" s="82"/>
      <c r="D158" s="82"/>
      <c r="E158" s="82"/>
      <c r="F158" s="82"/>
    </row>
    <row r="159" spans="2:6">
      <c r="B159" s="82"/>
      <c r="C159" s="82"/>
      <c r="D159" s="82"/>
      <c r="E159" s="82"/>
      <c r="F159" s="82"/>
    </row>
    <row r="160" spans="2:6">
      <c r="B160" s="84" t="s">
        <v>42</v>
      </c>
      <c r="C160" s="82"/>
      <c r="D160" s="82"/>
      <c r="E160" s="82"/>
      <c r="F160" s="82"/>
    </row>
    <row r="161" spans="2:6">
      <c r="B161" s="82"/>
      <c r="C161" s="82"/>
      <c r="D161" s="82"/>
      <c r="E161" s="82"/>
      <c r="F161" s="82"/>
    </row>
    <row r="162" spans="2:6">
      <c r="B162" s="274" t="str">
        <f ca="1">(INDIRECT("Élèves!C" &amp;A110+3) &amp; " " &amp; INDIRECT("Élèves!D" &amp; A110+3) &amp; " :")</f>
        <v>DUPOND Henri :</v>
      </c>
      <c r="C162" s="275"/>
      <c r="D162" s="275"/>
      <c r="E162" s="275"/>
      <c r="F162" s="276"/>
    </row>
    <row r="163" spans="2:6">
      <c r="B163" s="243"/>
      <c r="C163" s="244"/>
      <c r="D163" s="244"/>
      <c r="E163" s="244"/>
      <c r="F163" s="245"/>
    </row>
    <row r="164" spans="2:6">
      <c r="B164" s="243"/>
      <c r="C164" s="244"/>
      <c r="D164" s="244"/>
      <c r="E164" s="244"/>
      <c r="F164" s="245"/>
    </row>
    <row r="165" spans="2:6">
      <c r="B165" s="243"/>
      <c r="C165" s="244"/>
      <c r="D165" s="244"/>
      <c r="E165" s="244"/>
      <c r="F165" s="245"/>
    </row>
    <row r="166" spans="2:6">
      <c r="B166" s="243"/>
      <c r="C166" s="244"/>
      <c r="D166" s="244"/>
      <c r="E166" s="244"/>
      <c r="F166" s="245"/>
    </row>
    <row r="167" spans="2:6">
      <c r="B167" s="243"/>
      <c r="C167" s="244"/>
      <c r="D167" s="244"/>
      <c r="E167" s="244"/>
      <c r="F167" s="245"/>
    </row>
    <row r="168" spans="2:6">
      <c r="B168" s="246"/>
      <c r="C168" s="247"/>
      <c r="D168" s="247"/>
      <c r="E168" s="247"/>
      <c r="F168" s="248"/>
    </row>
    <row r="169" spans="2:6">
      <c r="B169" s="204"/>
      <c r="C169" s="204"/>
      <c r="D169" s="204"/>
      <c r="E169" s="204"/>
      <c r="F169" s="204"/>
    </row>
    <row r="170" spans="2:6">
      <c r="B170" s="204"/>
      <c r="C170" s="204"/>
      <c r="D170" s="204"/>
      <c r="E170" s="204"/>
      <c r="F170" s="204"/>
    </row>
    <row r="171" spans="2:6">
      <c r="B171" s="204"/>
      <c r="C171" s="204"/>
      <c r="D171" s="204"/>
      <c r="E171" s="204"/>
      <c r="F171" s="204"/>
    </row>
    <row r="172" spans="2:6">
      <c r="B172" s="84" t="s">
        <v>69</v>
      </c>
      <c r="C172" s="82"/>
      <c r="D172" s="82"/>
      <c r="E172" s="82"/>
      <c r="F172" s="82"/>
    </row>
    <row r="173" spans="2:6">
      <c r="C173" s="82"/>
      <c r="D173" s="82"/>
      <c r="E173" s="82"/>
      <c r="F173" s="82"/>
    </row>
    <row r="174" spans="2:6">
      <c r="B174" s="89"/>
      <c r="C174" s="89"/>
      <c r="D174" s="89"/>
      <c r="E174" s="89" t="s">
        <v>70</v>
      </c>
      <c r="F174" s="90">
        <f ca="1">SUM(INDIRECT("EDUC!E" &amp;A110+4))+INDIRECT("EDUC!F" &amp;A110+4)</f>
        <v>1</v>
      </c>
    </row>
    <row r="175" spans="2:6">
      <c r="C175" s="82"/>
      <c r="D175" s="82"/>
      <c r="E175" s="82"/>
      <c r="F175" s="82"/>
    </row>
    <row r="176" spans="2:6">
      <c r="B176" s="249"/>
      <c r="C176" s="250"/>
      <c r="D176" s="250"/>
      <c r="E176" s="250"/>
      <c r="F176" s="251"/>
    </row>
    <row r="177" spans="2:6">
      <c r="B177" s="252"/>
      <c r="C177" s="253"/>
      <c r="D177" s="253"/>
      <c r="E177" s="253"/>
      <c r="F177" s="254"/>
    </row>
    <row r="178" spans="2:6">
      <c r="B178" s="252"/>
      <c r="C178" s="253"/>
      <c r="D178" s="253"/>
      <c r="E178" s="253"/>
      <c r="F178" s="254"/>
    </row>
    <row r="179" spans="2:6">
      <c r="B179" s="252"/>
      <c r="C179" s="253"/>
      <c r="D179" s="253"/>
      <c r="E179" s="253"/>
      <c r="F179" s="254"/>
    </row>
    <row r="180" spans="2:6">
      <c r="B180" s="252"/>
      <c r="C180" s="253"/>
      <c r="D180" s="253"/>
      <c r="E180" s="253"/>
      <c r="F180" s="254"/>
    </row>
    <row r="181" spans="2:6">
      <c r="B181" s="252"/>
      <c r="C181" s="253"/>
      <c r="D181" s="253"/>
      <c r="E181" s="253"/>
      <c r="F181" s="254"/>
    </row>
    <row r="182" spans="2:6">
      <c r="B182" s="252"/>
      <c r="C182" s="253"/>
      <c r="D182" s="253"/>
      <c r="E182" s="253"/>
      <c r="F182" s="254"/>
    </row>
    <row r="183" spans="2:6">
      <c r="B183" s="252"/>
      <c r="C183" s="253"/>
      <c r="D183" s="253"/>
      <c r="E183" s="253"/>
      <c r="F183" s="254"/>
    </row>
    <row r="184" spans="2:6">
      <c r="B184" s="255"/>
      <c r="C184" s="256"/>
      <c r="D184" s="256"/>
      <c r="E184" s="256"/>
      <c r="F184" s="257"/>
    </row>
    <row r="185" spans="2:6">
      <c r="B185" s="82"/>
      <c r="C185" s="82"/>
      <c r="D185" s="82"/>
      <c r="E185" s="82"/>
      <c r="F185" s="82"/>
    </row>
    <row r="186" spans="2:6">
      <c r="B186" s="91" t="s">
        <v>71</v>
      </c>
      <c r="C186" s="82"/>
      <c r="D186" s="82"/>
      <c r="E186" s="82"/>
      <c r="F186" s="82"/>
    </row>
    <row r="187" spans="2:6">
      <c r="B187" s="82"/>
      <c r="C187" s="82"/>
      <c r="D187" s="82"/>
      <c r="E187" s="82"/>
      <c r="F187" s="82"/>
    </row>
    <row r="188" spans="2:6">
      <c r="B188" s="82"/>
      <c r="C188" s="82"/>
      <c r="D188" s="82"/>
      <c r="E188" s="82"/>
      <c r="F188" s="82"/>
    </row>
    <row r="189" spans="2:6">
      <c r="B189" s="82"/>
      <c r="C189" s="82"/>
      <c r="D189" s="82"/>
      <c r="E189" s="82"/>
      <c r="F189" s="82"/>
    </row>
    <row r="190" spans="2:6">
      <c r="B190" s="82"/>
      <c r="C190" s="82"/>
      <c r="D190" s="82"/>
      <c r="E190" s="82"/>
      <c r="F190" s="82"/>
    </row>
    <row r="191" spans="2:6">
      <c r="B191" s="82"/>
      <c r="C191" s="82"/>
      <c r="D191" s="82"/>
      <c r="E191" s="82"/>
      <c r="F191" s="82"/>
    </row>
    <row r="192" spans="2:6">
      <c r="B192" s="84" t="s">
        <v>72</v>
      </c>
      <c r="C192" s="82"/>
      <c r="D192" s="82"/>
      <c r="E192" s="82"/>
      <c r="F192" s="82"/>
    </row>
    <row r="193" spans="2:6">
      <c r="B193" s="82"/>
      <c r="C193" s="82"/>
      <c r="D193" s="82"/>
      <c r="E193" s="82"/>
      <c r="F193" s="82"/>
    </row>
    <row r="194" spans="2:6">
      <c r="B194" s="288"/>
      <c r="C194" s="289"/>
      <c r="D194" s="289"/>
      <c r="E194" s="289"/>
      <c r="F194" s="290"/>
    </row>
    <row r="195" spans="2:6">
      <c r="B195" s="291"/>
      <c r="C195" s="292"/>
      <c r="D195" s="292"/>
      <c r="E195" s="292"/>
      <c r="F195" s="293"/>
    </row>
    <row r="196" spans="2:6">
      <c r="B196" s="291"/>
      <c r="C196" s="292"/>
      <c r="D196" s="292"/>
      <c r="E196" s="292"/>
      <c r="F196" s="293"/>
    </row>
    <row r="197" spans="2:6">
      <c r="B197" s="291"/>
      <c r="C197" s="292"/>
      <c r="D197" s="292"/>
      <c r="E197" s="292"/>
      <c r="F197" s="293"/>
    </row>
    <row r="198" spans="2:6">
      <c r="B198" s="291"/>
      <c r="C198" s="292"/>
      <c r="D198" s="292"/>
      <c r="E198" s="292"/>
      <c r="F198" s="293"/>
    </row>
    <row r="199" spans="2:6">
      <c r="B199" s="291"/>
      <c r="C199" s="292"/>
      <c r="D199" s="292"/>
      <c r="E199" s="292"/>
      <c r="F199" s="293"/>
    </row>
    <row r="200" spans="2:6">
      <c r="B200" s="291"/>
      <c r="C200" s="292"/>
      <c r="D200" s="292"/>
      <c r="E200" s="292"/>
      <c r="F200" s="293"/>
    </row>
    <row r="201" spans="2:6">
      <c r="B201" s="294"/>
      <c r="C201" s="295"/>
      <c r="D201" s="295"/>
      <c r="E201" s="295"/>
      <c r="F201" s="296"/>
    </row>
    <row r="202" spans="2:6">
      <c r="B202" s="82"/>
      <c r="C202" s="82"/>
      <c r="D202" s="82"/>
      <c r="E202" s="82"/>
      <c r="F202" s="82"/>
    </row>
    <row r="203" spans="2:6">
      <c r="B203" s="82"/>
      <c r="C203" s="82"/>
      <c r="D203" s="82"/>
      <c r="E203" s="82"/>
      <c r="F203" s="82" t="s">
        <v>176</v>
      </c>
    </row>
    <row r="204" spans="2:6">
      <c r="B204" s="82"/>
      <c r="C204" s="82"/>
      <c r="D204" s="82"/>
      <c r="E204" s="82"/>
      <c r="F204" s="82"/>
    </row>
    <row r="205" spans="2:6">
      <c r="B205" s="82"/>
      <c r="C205" s="82"/>
      <c r="D205" s="82"/>
      <c r="E205" s="82"/>
      <c r="F205" s="82"/>
    </row>
    <row r="206" spans="2:6">
      <c r="B206" s="82"/>
      <c r="C206" s="82"/>
      <c r="D206" s="82"/>
      <c r="E206" s="82"/>
      <c r="F206" s="82"/>
    </row>
    <row r="207" spans="2:6">
      <c r="B207" s="82"/>
      <c r="C207" s="82"/>
      <c r="D207" s="82"/>
      <c r="E207" s="82"/>
      <c r="F207" s="82"/>
    </row>
    <row r="208" spans="2:6">
      <c r="B208" s="82"/>
      <c r="C208" s="82"/>
      <c r="D208" s="82"/>
      <c r="E208" s="82"/>
      <c r="F208" s="82"/>
    </row>
    <row r="209" spans="1:6" ht="27.75" customHeight="1">
      <c r="A209" s="82">
        <v>3</v>
      </c>
      <c r="B209" s="82"/>
      <c r="C209" s="82"/>
      <c r="D209" s="82"/>
      <c r="E209" s="82"/>
      <c r="F209" s="82"/>
    </row>
    <row r="210" spans="1:6" ht="15" customHeight="1">
      <c r="B210" s="308"/>
      <c r="C210" s="308"/>
      <c r="D210" s="308"/>
      <c r="E210" s="308"/>
      <c r="F210" s="308"/>
    </row>
    <row r="211" spans="1:6">
      <c r="B211" s="98" t="str">
        <f ca="1">INDIRECT("Élèves!C" &amp; A209+3)</f>
        <v>TABERNACLE</v>
      </c>
      <c r="C211" s="307" t="str">
        <f ca="1">INDIRECT("Élèves!D" &amp; A209+3)</f>
        <v>Ghislain</v>
      </c>
      <c r="D211" s="307"/>
      <c r="E211" s="307"/>
      <c r="F211" s="307"/>
    </row>
    <row r="212" spans="1:6" ht="15" customHeight="1">
      <c r="B212" s="99"/>
      <c r="C212" s="100"/>
      <c r="D212" s="100"/>
      <c r="E212" s="100"/>
      <c r="F212" s="100"/>
    </row>
    <row r="213" spans="1:6">
      <c r="B213" s="308" t="s">
        <v>38</v>
      </c>
      <c r="C213" s="308"/>
      <c r="D213" s="308"/>
      <c r="E213" s="308"/>
      <c r="F213" s="308"/>
    </row>
    <row r="214" spans="1:6">
      <c r="B214" s="309" t="s">
        <v>174</v>
      </c>
      <c r="C214" s="309"/>
      <c r="D214" s="309"/>
      <c r="E214" s="309"/>
      <c r="F214" s="309"/>
    </row>
    <row r="215" spans="1:6" s="82" customFormat="1">
      <c r="B215" s="308"/>
      <c r="C215" s="308"/>
      <c r="D215" s="308"/>
      <c r="E215" s="308"/>
      <c r="F215" s="308"/>
    </row>
    <row r="216" spans="1:6" s="82" customFormat="1"/>
    <row r="217" spans="1:6" s="82" customFormat="1">
      <c r="B217" s="279" t="str">
        <f ca="1">INDIRECT("Élèves!N" &amp; $A$11+5)</f>
        <v>1Cp</v>
      </c>
      <c r="C217" s="280"/>
      <c r="D217" s="280"/>
      <c r="E217" s="280"/>
      <c r="F217" s="281"/>
    </row>
    <row r="218" spans="1:6" s="82" customFormat="1" ht="45" customHeight="1">
      <c r="B218" s="297" t="s">
        <v>39</v>
      </c>
      <c r="C218" s="298" t="s">
        <v>67</v>
      </c>
      <c r="D218" s="300" t="s">
        <v>68</v>
      </c>
      <c r="E218" s="301"/>
      <c r="F218" s="302"/>
    </row>
    <row r="219" spans="1:6" s="82" customFormat="1" ht="45" customHeight="1">
      <c r="B219" s="297"/>
      <c r="C219" s="299"/>
      <c r="D219" s="303"/>
      <c r="E219" s="304"/>
      <c r="F219" s="305"/>
    </row>
    <row r="220" spans="1:6" s="82" customFormat="1">
      <c r="B220" s="297"/>
      <c r="C220" s="101" t="s">
        <v>66</v>
      </c>
      <c r="D220" s="101" t="s">
        <v>40</v>
      </c>
      <c r="E220" s="101" t="s">
        <v>41</v>
      </c>
      <c r="F220" s="101" t="s">
        <v>66</v>
      </c>
    </row>
    <row r="221" spans="1:6" s="82" customFormat="1">
      <c r="B221" s="306" t="str">
        <f>"FORMATION COMMUNE (" &amp; SUM(MATIÈRES!N204:N218) &amp; " périodes)"</f>
        <v>FORMATION COMMUNE (0 périodes)</v>
      </c>
      <c r="C221" s="306"/>
      <c r="D221" s="306"/>
      <c r="E221" s="306"/>
      <c r="F221" s="306"/>
    </row>
    <row r="222" spans="1:6" s="82" customFormat="1">
      <c r="B222" s="80" t="str">
        <f>MATIÈRES!$I$6</f>
        <v>RELIGION (Mme Willems - 2p.)</v>
      </c>
      <c r="C222" s="203" t="str">
        <f ca="1">IF(ISERROR(INDIRECT("F1!BP" &amp;A209+ 6)),"",INDIRECT("F1!BP" &amp;A209+ 6))</f>
        <v/>
      </c>
      <c r="D222" s="205">
        <f ca="1">SUM(INDIRECT("'C1'!E" &amp; A209+4),INDIRECT("'C1'!G" &amp; A209+4),INDIRECT("'C1'!I" &amp; A209+4))</f>
        <v>0</v>
      </c>
      <c r="E222" s="205">
        <f ca="1">SUM(INDIRECT("'C1'!F" &amp;A209+4),INDIRECT("'C1'!H" &amp;A209+4),INDIRECT("'C1'!J" &amp;A209+4))</f>
        <v>0</v>
      </c>
      <c r="F222" s="81" t="str">
        <f ca="1">IF(ISERROR(SUM(D222/E222)*100),"",(SUM(D222/E222)*100))</f>
        <v/>
      </c>
    </row>
    <row r="223" spans="1:6" s="82" customFormat="1">
      <c r="B223" s="80" t="str">
        <f>MATIÈRES!$I$7</f>
        <v>FRANÇAIS (Mr MIRGAUX - 6p.)</v>
      </c>
      <c r="C223" s="203" t="str">
        <f ca="1">IF(ISERROR(INDIRECT("F2!BP" &amp;A209+ 6)),"",INDIRECT("F2!BP" &amp;A209+ 6))</f>
        <v/>
      </c>
      <c r="D223" s="205">
        <f ca="1">SUM(INDIRECT("'C2'!E" &amp; A209+4),INDIRECT("'C2'!G" &amp; A209+4),INDIRECT("'C2'!I" &amp; A209+4))</f>
        <v>0</v>
      </c>
      <c r="E223" s="205">
        <f ca="1">SUM(INDIRECT("'C2'!F" &amp;A209+4),INDIRECT("'C2'!H" &amp;A209+4),INDIRECT("'C2'!J" &amp;A209+4))</f>
        <v>0</v>
      </c>
      <c r="F223" s="81" t="str">
        <f t="shared" ref="F223:F236" ca="1" si="2">IF(ISERROR(SUM(D223/E223)*100),"",(SUM(D223/E223)*100))</f>
        <v/>
      </c>
    </row>
    <row r="224" spans="1:6" s="82" customFormat="1">
      <c r="B224" s="80" t="str">
        <f>MATIÈRES!$I$8</f>
        <v>MATH (Mme LIENART - 5p.)</v>
      </c>
      <c r="C224" s="203" t="str">
        <f ca="1">IF(ISERROR(INDIRECT("F3!BP" &amp;A209+ 6)),"",INDIRECT("F3!BP" &amp;A209+ 6))</f>
        <v/>
      </c>
      <c r="D224" s="205">
        <f ca="1">SUM(INDIRECT("'C3'!E" &amp; A209+4),INDIRECT("'C3'!G" &amp; A209+4),INDIRECT("'C3'!I" &amp; A209+4))</f>
        <v>0</v>
      </c>
      <c r="E224" s="205">
        <f ca="1">SUM(INDIRECT("'C3'!F" &amp;A209+4),INDIRECT("'C3'!H" &amp;A209+4),INDIRECT("'C3'!J" &amp;A209+4))</f>
        <v>0</v>
      </c>
      <c r="F224" s="81" t="str">
        <f t="shared" ca="1" si="2"/>
        <v/>
      </c>
    </row>
    <row r="225" spans="2:6" s="82" customFormat="1">
      <c r="B225" s="80" t="str">
        <f>MATIÈRES!$I$9</f>
        <v>ÉTUDE DU MILIEU (Mr MIRGAUX - 4p.)</v>
      </c>
      <c r="C225" s="203" t="str">
        <f ca="1">IF(ISERROR(INDIRECT("F4!BP" &amp;A209+ 6)),"",INDIRECT("F4!BP" &amp;A209+ 6))</f>
        <v/>
      </c>
      <c r="D225" s="205">
        <f ca="1">SUM(INDIRECT("'C4'!E" &amp; A209+4),INDIRECT("'C4'!G" &amp; A209+4),INDIRECT("'C4'!I" &amp; A209+4))</f>
        <v>0</v>
      </c>
      <c r="E225" s="205">
        <f ca="1">SUM(INDIRECT("'C4'!F" &amp;A209+4),INDIRECT("'C4'!H" &amp;A209+4),INDIRECT("'C4'!J" &amp;A209+4))</f>
        <v>0</v>
      </c>
      <c r="F225" s="81" t="str">
        <f t="shared" ca="1" si="2"/>
        <v/>
      </c>
    </row>
    <row r="226" spans="2:6" s="82" customFormat="1">
      <c r="B226" s="80" t="str">
        <f>MATIÈRES!$I$10</f>
        <v>ANGLAIS (Mme MICHAUX - 4p.)</v>
      </c>
      <c r="C226" s="203" t="str">
        <f ca="1">IF(ISERROR(INDIRECT("F5!BP" &amp;A209+ 6)),"",INDIRECT("F5!BP" &amp;A209+ 6))</f>
        <v/>
      </c>
      <c r="D226" s="205">
        <f ca="1">SUM(INDIRECT("'C5'!E" &amp; A209+4),INDIRECT("'C5'!G" &amp; A209+4),INDIRECT("'C5'!I" &amp; A209+4))</f>
        <v>0</v>
      </c>
      <c r="E226" s="205">
        <f ca="1">SUM(INDIRECT("'C5'!F" &amp;A209+4),INDIRECT("'C5'!H" &amp;A209+4),INDIRECT("'C5'!J" &amp;A209+4))</f>
        <v>0</v>
      </c>
      <c r="F226" s="81" t="str">
        <f t="shared" ca="1" si="2"/>
        <v/>
      </c>
    </row>
    <row r="227" spans="2:6" s="82" customFormat="1">
      <c r="B227" s="80" t="str">
        <f>MATIÈRES!$I$11</f>
        <v>SCIENCES (Mr SMETS - 3p.)</v>
      </c>
      <c r="C227" s="203" t="str">
        <f ca="1">IF(ISERROR(INDIRECT("F6!BP" &amp;A209+ 6)),"",INDIRECT("F6!BP" &amp;A209+ 6))</f>
        <v/>
      </c>
      <c r="D227" s="205">
        <f ca="1">SUM(INDIRECT("'C6'!E" &amp; A209+4),INDIRECT("'C6'!G" &amp; A209+4),INDIRECT("'C6'!I" &amp; A209+4))</f>
        <v>0</v>
      </c>
      <c r="E227" s="205">
        <f ca="1">SUM(INDIRECT("'C6'!F" &amp;A209+4),INDIRECT("'C6'!H" &amp;A209+4),INDIRECT("'C6'!J" &amp;A209+4))</f>
        <v>0</v>
      </c>
      <c r="F227" s="81" t="str">
        <f t="shared" ca="1" si="2"/>
        <v/>
      </c>
    </row>
    <row r="228" spans="2:6" s="82" customFormat="1">
      <c r="B228" s="80" t="str">
        <f>MATIÈRES!$I$12</f>
        <v>ÉDUCATION PHYSIQUE (Collectif - 3p.)</v>
      </c>
      <c r="C228" s="203" t="str">
        <f ca="1">IF(ISERROR(INDIRECT("F7!BP" &amp;A209+ 6)),"",INDIRECT("F7!BP" &amp;A209+ 6))</f>
        <v/>
      </c>
      <c r="D228" s="205">
        <f ca="1">SUM(INDIRECT("'C7'!E" &amp; A209+4),INDIRECT("'C7'!G" &amp; A209+4),INDIRECT("'C7'!I" &amp; A209+4))</f>
        <v>0</v>
      </c>
      <c r="E228" s="205">
        <f ca="1">SUM(INDIRECT("'C7'!F" &amp;A209+4),INDIRECT("'C7'!H" &amp;A209+4),INDIRECT("'C7'!J" &amp;A209+4))</f>
        <v>0</v>
      </c>
      <c r="F228" s="81" t="str">
        <f t="shared" ca="1" si="2"/>
        <v/>
      </c>
    </row>
    <row r="229" spans="2:6" s="82" customFormat="1">
      <c r="B229" s="80" t="str">
        <f>MATIÈRES!$I$13</f>
        <v>ÉDUCATION ARTISTIQUE (Mme TASKIN - 2p.)</v>
      </c>
      <c r="C229" s="203" t="str">
        <f ca="1">IF(ISERROR(INDIRECT("F8!BP" &amp;A209+ 6)),"",INDIRECT("F8!BP" &amp;A209+ 6))</f>
        <v/>
      </c>
      <c r="D229" s="205">
        <f ca="1">SUM(INDIRECT("'C8'!E" &amp; A209+4),INDIRECT("'C8'!G" &amp; A209+4),INDIRECT("'C8'!I" &amp; A209+4))</f>
        <v>0</v>
      </c>
      <c r="E229" s="205">
        <f ca="1">SUM(INDIRECT("'C8'!F" &amp;A209+4),INDIRECT("'C8'!H" &amp;A209+4),INDIRECT("'C8'!J" &amp;A209+4))</f>
        <v>0</v>
      </c>
      <c r="F229" s="81" t="str">
        <f t="shared" ca="1" si="2"/>
        <v/>
      </c>
    </row>
    <row r="230" spans="2:6" s="82" customFormat="1">
      <c r="B230" s="80" t="str">
        <f>MATIÈRES!$I$14</f>
        <v>ÉDUCATION TECHNOLOGIQUE (Mr SMETS - 1p.)</v>
      </c>
      <c r="C230" s="203" t="str">
        <f ca="1">IF(ISERROR(INDIRECT("F9!BP" &amp;A209+ 6)),"",INDIRECT("F9!BP" &amp;A209+ 6))</f>
        <v/>
      </c>
      <c r="D230" s="205">
        <f ca="1">SUM(INDIRECT("'C9'!E" &amp; A209+4),INDIRECT("'C9'!G" &amp; A209+4),INDIRECT("'C9'!I" &amp; A209+4))</f>
        <v>0</v>
      </c>
      <c r="E230" s="205">
        <f ca="1">SUM(INDIRECT("'C9'!F" &amp;A209+4),INDIRECT("'C9'!H" &amp;A209+4),INDIRECT("'C9'!J" &amp;A209+4))</f>
        <v>0</v>
      </c>
      <c r="F230" s="81" t="str">
        <f t="shared" ca="1" si="2"/>
        <v/>
      </c>
    </row>
    <row r="231" spans="2:6" s="82" customFormat="1">
      <c r="B231" s="80" t="str">
        <f>MATIÈRES!$I$15</f>
        <v>ACTIVITÉDE SOUTIEN (Mme LIENART - 4p.)</v>
      </c>
      <c r="C231" s="203" t="str">
        <f ca="1">IF(ISERROR(INDIRECT("F10!BP" &amp;A209+ 6)),"",INDIRECT("F10!BP" &amp;A209+ 6))</f>
        <v/>
      </c>
      <c r="D231" s="205">
        <f ca="1">SUM(INDIRECT("'C10'!E" &amp; A209+4),INDIRECT("'C10'!G" &amp; A209+4),INDIRECT("'C10'!I" &amp; A209+4))</f>
        <v>0</v>
      </c>
      <c r="E231" s="205">
        <f ca="1">SUM(INDIRECT("'C10'!F" &amp;A209+4),INDIRECT("'C10'!H" &amp;A209+4),INDIRECT("'C10'!J" &amp;A209+4))</f>
        <v>0</v>
      </c>
      <c r="F231" s="81" t="str">
        <f t="shared" ca="1" si="2"/>
        <v/>
      </c>
    </row>
    <row r="232" spans="2:6" s="82" customFormat="1">
      <c r="B232" s="80">
        <f>MATIÈRES!$I$16</f>
        <v>0</v>
      </c>
      <c r="C232" s="203" t="str">
        <f ca="1">IF(ISERROR(INDIRECT("F11!BP" &amp;A209+ 6)),"",INDIRECT("F11!BP" &amp;A209+ 6))</f>
        <v/>
      </c>
      <c r="D232" s="205">
        <f ca="1">SUM(INDIRECT("'C11'!E" &amp; A209+4),INDIRECT("'C11'!G" &amp; A209+4),INDIRECT("'C11'!I" &amp; A209+4))</f>
        <v>0</v>
      </c>
      <c r="E232" s="205">
        <f ca="1">SUM(INDIRECT("'C11'!F" &amp;A209+4),INDIRECT("'C11'!H" &amp;A209+4),INDIRECT("'C11'!J" &amp;A209+4))</f>
        <v>0</v>
      </c>
      <c r="F232" s="81" t="str">
        <f t="shared" ca="1" si="2"/>
        <v/>
      </c>
    </row>
    <row r="233" spans="2:6" s="82" customFormat="1">
      <c r="B233" s="80">
        <f>MATIÈRES!$I$17</f>
        <v>0</v>
      </c>
      <c r="C233" s="203" t="str">
        <f ca="1">IF(ISERROR(INDIRECT("F12!BP" &amp;A209+ 6)),"",INDIRECT("F12!BP" &amp;A209+ 6))</f>
        <v/>
      </c>
      <c r="D233" s="205">
        <f ca="1">SUM(INDIRECT("'C12'!E" &amp; A209+4),INDIRECT("'C12'!G" &amp; A209+4),INDIRECT("'C12'!I" &amp; A209+4))</f>
        <v>0</v>
      </c>
      <c r="E233" s="205">
        <f ca="1">SUM(INDIRECT("'C12'!F" &amp;A209+4),INDIRECT("'C12'!H" &amp;A209+4),INDIRECT("'C12'!J" &amp;A209+4))</f>
        <v>0</v>
      </c>
      <c r="F233" s="81" t="str">
        <f t="shared" ca="1" si="2"/>
        <v/>
      </c>
    </row>
    <row r="234" spans="2:6" s="82" customFormat="1">
      <c r="B234" s="80">
        <f>MATIÈRES!$I$18</f>
        <v>0</v>
      </c>
      <c r="C234" s="203" t="str">
        <f ca="1">IF(ISERROR(INDIRECT("F13!BP" &amp;A209+ 6)),"",INDIRECT("F13!BP" &amp;A209+ 6))</f>
        <v/>
      </c>
      <c r="D234" s="205">
        <f ca="1">SUM(INDIRECT("'C13'!E" &amp; A209+4),INDIRECT("'C13'!G" &amp; A209+4),INDIRECT("'C13'!I" &amp; A209+4))</f>
        <v>0</v>
      </c>
      <c r="E234" s="205">
        <f ca="1">SUM(INDIRECT("'C13'!F" &amp;A209+4),INDIRECT("'C13'!H" &amp;A209+4),INDIRECT("'C13'!J" &amp;A209+4))</f>
        <v>0</v>
      </c>
      <c r="F234" s="81" t="str">
        <f t="shared" ca="1" si="2"/>
        <v/>
      </c>
    </row>
    <row r="235" spans="2:6" s="82" customFormat="1">
      <c r="B235" s="80">
        <f>MATIÈRES!$I$19</f>
        <v>0</v>
      </c>
      <c r="C235" s="203" t="str">
        <f ca="1">IF(ISERROR(INDIRECT("F14!BP" &amp;A209+ 6)),"",INDIRECT("F14!BP" &amp;A209+ 6))</f>
        <v/>
      </c>
      <c r="D235" s="205">
        <f ca="1">SUM(INDIRECT("'C14'!E" &amp; A209+4),INDIRECT("'C14'!G" &amp; A209+4),INDIRECT("'C14'!I" &amp; A209+4))</f>
        <v>0</v>
      </c>
      <c r="E235" s="205">
        <f ca="1">SUM(INDIRECT("'C14'!F" &amp;A209+4),INDIRECT("'C14'!H" &amp;A209+4),INDIRECT("'C14'!J" &amp;A209+4))</f>
        <v>0</v>
      </c>
      <c r="F235" s="81" t="str">
        <f t="shared" ca="1" si="2"/>
        <v/>
      </c>
    </row>
    <row r="236" spans="2:6" s="82" customFormat="1">
      <c r="B236" s="80">
        <f>MATIÈRES!$I$20</f>
        <v>0</v>
      </c>
      <c r="C236" s="203" t="str">
        <f ca="1">IF(ISERROR(INDIRECT("F15!BP" &amp;A209+ 6)),"",INDIRECT("F15!BP" &amp;A209+ 6))</f>
        <v/>
      </c>
      <c r="D236" s="205">
        <f ca="1">SUM(INDIRECT("'C15'!E" &amp; A209+4),INDIRECT("'C15'!G" &amp; A209+4),INDIRECT("'C15'!I" &amp; A209+4))</f>
        <v>0</v>
      </c>
      <c r="E236" s="205">
        <f ca="1">SUM(INDIRECT("'C15'!F" &amp;A209+4),INDIRECT("'C15'!H" &amp;A209+4),INDIRECT("'C15'!J" &amp;A209+4))</f>
        <v>0</v>
      </c>
      <c r="F236" s="81" t="str">
        <f t="shared" ca="1" si="2"/>
        <v/>
      </c>
    </row>
    <row r="237" spans="2:6" s="82" customFormat="1">
      <c r="B237" s="210"/>
      <c r="C237" s="211" t="e">
        <f ca="1">AVERAGEIF(C222:C236,"&lt;&gt;#DIV/0!")</f>
        <v>#DIV/0!</v>
      </c>
      <c r="D237" s="206"/>
      <c r="E237" s="206"/>
      <c r="F237" s="209"/>
    </row>
    <row r="238" spans="2:6" s="82" customFormat="1">
      <c r="B238" s="271"/>
      <c r="C238" s="271"/>
      <c r="D238" s="271"/>
      <c r="E238" s="271"/>
      <c r="F238" s="192"/>
    </row>
    <row r="239" spans="2:6" s="82" customFormat="1">
      <c r="B239" s="272" t="s">
        <v>180</v>
      </c>
      <c r="C239" s="272"/>
      <c r="D239" s="272"/>
      <c r="E239" s="272"/>
      <c r="F239" s="193" t="e">
        <f ca="1">AVERAGEIF(F222:F236,"&lt;&gt;#DIV/0!")</f>
        <v>#DIV/0!</v>
      </c>
    </row>
    <row r="240" spans="2:6" s="82" customFormat="1">
      <c r="B240" s="273" t="str">
        <f>"Nombre de cours en difficulté (…/" &amp; COUNTA(MATIÈRES!$N$6:$N$20) &amp; " cours)"</f>
        <v>Nombre de cours en difficulté (…/10 cours)</v>
      </c>
      <c r="C240" s="273"/>
      <c r="D240" s="273"/>
      <c r="E240" s="273"/>
      <c r="F240" s="191">
        <f ca="1">IF(F222&lt;50,1,0)+IF(F223&lt;50,1,0)+IF(F224&lt;50,1,0)+IF(F225&lt;50,1,0)+IF(F226&lt;50,1,0)+IF(F227&lt;50,1,0)+IF(F228&lt;50,1,0)+IF(F229&lt;50,1,0)+IF(F230&lt;50,1,0)+IF(F231&lt;50,1,0)+IF(F232&lt;50,1,0)+IF(F233&lt;50,1,0)+IF(F234&lt;50,1,0)+IF(F235&lt;50,1,0)+IF(F236&lt;50,1,0)</f>
        <v>0</v>
      </c>
    </row>
    <row r="241" spans="2:6" s="82" customFormat="1">
      <c r="B241" s="273" t="str">
        <f>"Nombre de périodes en difficulté (…/" &amp; SUM(MATIÈRES!N202:N216) &amp; " périodes)"</f>
        <v>Nombre de périodes en difficulté (…/0 périodes)</v>
      </c>
      <c r="C241" s="273"/>
      <c r="D241" s="273"/>
      <c r="E241" s="273"/>
      <c r="F241" s="191">
        <f ca="1">IF(F222&lt;50,MATIÈRES!N$6,0)+IF(F223&lt;50,MATIÈRES!N$7,0)+IF(F224&lt;50,MATIÈRES!N$8,0)+IF(F225&lt;50,MATIÈRES!N$9,0)+IF(F226&lt;50,MATIÈRES!N$10,0)+IF(F227&lt;50,MATIÈRES!N$11,0)+IF(F228&lt;50,MATIÈRES!N$12,0)+IF(F229&lt;50,MATIÈRES!N$13,0)+IF(F230&lt;50,MATIÈRES!N$14,0)+IF(F231&lt;50,MATIÈRES!N$15,0)+IF(F232&lt;50,MATIÈRES!N$16,0)+IF(F233&lt;50,MATIÈRES!N$17,0)+IF(F234&lt;50,MATIÈRES!N$18,0)+IF(F235&lt;50,MATIÈRES!N$19,0)+IF(F236&lt;50,MATIÈRES!N$20,0)</f>
        <v>0</v>
      </c>
    </row>
    <row r="242" spans="2:6" s="82" customFormat="1"/>
    <row r="243" spans="2:6" s="82" customFormat="1"/>
    <row r="244" spans="2:6" s="82" customFormat="1"/>
    <row r="245" spans="2:6" s="82" customFormat="1">
      <c r="F245" s="82" t="s">
        <v>175</v>
      </c>
    </row>
    <row r="246" spans="2:6" s="82" customFormat="1"/>
    <row r="247" spans="2:6" s="82" customFormat="1"/>
    <row r="248" spans="2:6" s="82" customFormat="1"/>
    <row r="249" spans="2:6" s="82" customFormat="1"/>
    <row r="250" spans="2:6" s="82" customFormat="1"/>
    <row r="251" spans="2:6" s="82" customFormat="1"/>
    <row r="252" spans="2:6" s="82" customFormat="1"/>
    <row r="253" spans="2:6" s="82" customFormat="1"/>
    <row r="254" spans="2:6" s="82" customFormat="1"/>
    <row r="255" spans="2:6">
      <c r="B255" s="82"/>
      <c r="C255" s="82"/>
      <c r="D255" s="82"/>
      <c r="E255" s="82"/>
      <c r="F255" s="82"/>
    </row>
    <row r="256" spans="2:6">
      <c r="B256" s="82"/>
      <c r="C256" s="82"/>
      <c r="D256" s="82"/>
      <c r="E256" s="82"/>
      <c r="F256" s="82"/>
    </row>
    <row r="257" spans="2:6">
      <c r="B257" s="82"/>
      <c r="C257" s="82"/>
      <c r="D257" s="82"/>
      <c r="E257" s="82"/>
      <c r="F257" s="82"/>
    </row>
    <row r="258" spans="2:6">
      <c r="B258" s="82"/>
      <c r="C258" s="82"/>
      <c r="D258" s="82"/>
      <c r="E258" s="82"/>
      <c r="F258" s="82"/>
    </row>
    <row r="259" spans="2:6">
      <c r="B259" s="84" t="s">
        <v>42</v>
      </c>
      <c r="C259" s="82"/>
      <c r="D259" s="82"/>
      <c r="E259" s="82"/>
      <c r="F259" s="82"/>
    </row>
    <row r="260" spans="2:6">
      <c r="B260" s="82"/>
      <c r="C260" s="82"/>
      <c r="D260" s="82"/>
      <c r="E260" s="82"/>
      <c r="F260" s="82"/>
    </row>
    <row r="261" spans="2:6">
      <c r="B261" s="274" t="str">
        <f ca="1">(INDIRECT("Élèves!C" &amp;A209+3) &amp; " " &amp; INDIRECT("Élèves!D" &amp; A209+3) &amp; " :")</f>
        <v>TABERNACLE Ghislain :</v>
      </c>
      <c r="C261" s="275"/>
      <c r="D261" s="275"/>
      <c r="E261" s="275"/>
      <c r="F261" s="276"/>
    </row>
    <row r="262" spans="2:6">
      <c r="B262" s="243"/>
      <c r="C262" s="244"/>
      <c r="D262" s="244"/>
      <c r="E262" s="244"/>
      <c r="F262" s="245"/>
    </row>
    <row r="263" spans="2:6">
      <c r="B263" s="243"/>
      <c r="C263" s="244"/>
      <c r="D263" s="244"/>
      <c r="E263" s="244"/>
      <c r="F263" s="245"/>
    </row>
    <row r="264" spans="2:6">
      <c r="B264" s="243"/>
      <c r="C264" s="244"/>
      <c r="D264" s="244"/>
      <c r="E264" s="244"/>
      <c r="F264" s="245"/>
    </row>
    <row r="265" spans="2:6">
      <c r="B265" s="243"/>
      <c r="C265" s="244"/>
      <c r="D265" s="244"/>
      <c r="E265" s="244"/>
      <c r="F265" s="245"/>
    </row>
    <row r="266" spans="2:6">
      <c r="B266" s="243"/>
      <c r="C266" s="244"/>
      <c r="D266" s="244"/>
      <c r="E266" s="244"/>
      <c r="F266" s="245"/>
    </row>
    <row r="267" spans="2:6">
      <c r="B267" s="246"/>
      <c r="C267" s="247"/>
      <c r="D267" s="247"/>
      <c r="E267" s="247"/>
      <c r="F267" s="248"/>
    </row>
    <row r="268" spans="2:6">
      <c r="B268" s="204"/>
      <c r="C268" s="204"/>
      <c r="D268" s="204"/>
      <c r="E268" s="204"/>
      <c r="F268" s="204"/>
    </row>
    <row r="269" spans="2:6">
      <c r="B269" s="204"/>
      <c r="C269" s="204"/>
      <c r="D269" s="204"/>
      <c r="E269" s="204"/>
      <c r="F269" s="204"/>
    </row>
    <row r="270" spans="2:6">
      <c r="B270" s="204"/>
      <c r="C270" s="204"/>
      <c r="D270" s="204"/>
      <c r="E270" s="204"/>
      <c r="F270" s="204"/>
    </row>
    <row r="271" spans="2:6">
      <c r="B271" s="84" t="s">
        <v>69</v>
      </c>
      <c r="C271" s="82"/>
      <c r="D271" s="82"/>
      <c r="E271" s="82"/>
      <c r="F271" s="82"/>
    </row>
    <row r="272" spans="2:6">
      <c r="C272" s="82"/>
      <c r="D272" s="82"/>
      <c r="E272" s="82"/>
      <c r="F272" s="82"/>
    </row>
    <row r="273" spans="2:6">
      <c r="B273" s="89"/>
      <c r="C273" s="89"/>
      <c r="D273" s="89"/>
      <c r="E273" s="89" t="s">
        <v>70</v>
      </c>
      <c r="F273" s="90">
        <f ca="1">SUM(INDIRECT("EDUC!E" &amp;A209+4))+INDIRECT("EDUC!F" &amp;A209+4)</f>
        <v>2</v>
      </c>
    </row>
    <row r="274" spans="2:6">
      <c r="C274" s="82"/>
      <c r="D274" s="82"/>
      <c r="E274" s="82"/>
      <c r="F274" s="82"/>
    </row>
    <row r="275" spans="2:6">
      <c r="B275" s="249"/>
      <c r="C275" s="250"/>
      <c r="D275" s="250"/>
      <c r="E275" s="250"/>
      <c r="F275" s="251"/>
    </row>
    <row r="276" spans="2:6">
      <c r="B276" s="252"/>
      <c r="C276" s="253"/>
      <c r="D276" s="253"/>
      <c r="E276" s="253"/>
      <c r="F276" s="254"/>
    </row>
    <row r="277" spans="2:6">
      <c r="B277" s="252"/>
      <c r="C277" s="253"/>
      <c r="D277" s="253"/>
      <c r="E277" s="253"/>
      <c r="F277" s="254"/>
    </row>
    <row r="278" spans="2:6">
      <c r="B278" s="252"/>
      <c r="C278" s="253"/>
      <c r="D278" s="253"/>
      <c r="E278" s="253"/>
      <c r="F278" s="254"/>
    </row>
    <row r="279" spans="2:6">
      <c r="B279" s="252"/>
      <c r="C279" s="253"/>
      <c r="D279" s="253"/>
      <c r="E279" s="253"/>
      <c r="F279" s="254"/>
    </row>
    <row r="280" spans="2:6">
      <c r="B280" s="252"/>
      <c r="C280" s="253"/>
      <c r="D280" s="253"/>
      <c r="E280" s="253"/>
      <c r="F280" s="254"/>
    </row>
    <row r="281" spans="2:6">
      <c r="B281" s="252"/>
      <c r="C281" s="253"/>
      <c r="D281" s="253"/>
      <c r="E281" s="253"/>
      <c r="F281" s="254"/>
    </row>
    <row r="282" spans="2:6">
      <c r="B282" s="252"/>
      <c r="C282" s="253"/>
      <c r="D282" s="253"/>
      <c r="E282" s="253"/>
      <c r="F282" s="254"/>
    </row>
    <row r="283" spans="2:6">
      <c r="B283" s="255"/>
      <c r="C283" s="256"/>
      <c r="D283" s="256"/>
      <c r="E283" s="256"/>
      <c r="F283" s="257"/>
    </row>
    <row r="284" spans="2:6">
      <c r="B284" s="82"/>
      <c r="C284" s="82"/>
      <c r="D284" s="82"/>
      <c r="E284" s="82"/>
      <c r="F284" s="82"/>
    </row>
    <row r="285" spans="2:6">
      <c r="B285" s="91" t="s">
        <v>71</v>
      </c>
      <c r="C285" s="82"/>
      <c r="D285" s="82"/>
      <c r="E285" s="82"/>
      <c r="F285" s="82"/>
    </row>
    <row r="286" spans="2:6">
      <c r="B286" s="82"/>
      <c r="C286" s="82"/>
      <c r="D286" s="82"/>
      <c r="E286" s="82"/>
      <c r="F286" s="82"/>
    </row>
    <row r="287" spans="2:6">
      <c r="B287" s="82"/>
      <c r="C287" s="82"/>
      <c r="D287" s="82"/>
      <c r="E287" s="82"/>
      <c r="F287" s="82"/>
    </row>
    <row r="288" spans="2:6">
      <c r="B288" s="82"/>
      <c r="C288" s="82"/>
      <c r="D288" s="82"/>
      <c r="E288" s="82"/>
      <c r="F288" s="82"/>
    </row>
    <row r="289" spans="2:6">
      <c r="B289" s="82"/>
      <c r="C289" s="82"/>
      <c r="D289" s="82"/>
      <c r="E289" s="82"/>
      <c r="F289" s="82"/>
    </row>
    <row r="290" spans="2:6">
      <c r="B290" s="82"/>
      <c r="C290" s="82"/>
      <c r="D290" s="82"/>
      <c r="E290" s="82"/>
      <c r="F290" s="82"/>
    </row>
    <row r="291" spans="2:6">
      <c r="B291" s="84" t="s">
        <v>72</v>
      </c>
      <c r="C291" s="82"/>
      <c r="D291" s="82"/>
      <c r="E291" s="82"/>
      <c r="F291" s="82"/>
    </row>
    <row r="292" spans="2:6">
      <c r="B292" s="82"/>
      <c r="C292" s="82"/>
      <c r="D292" s="82"/>
      <c r="E292" s="82"/>
      <c r="F292" s="82"/>
    </row>
    <row r="293" spans="2:6">
      <c r="B293" s="288"/>
      <c r="C293" s="289"/>
      <c r="D293" s="289"/>
      <c r="E293" s="289"/>
      <c r="F293" s="290"/>
    </row>
    <row r="294" spans="2:6">
      <c r="B294" s="291"/>
      <c r="C294" s="292"/>
      <c r="D294" s="292"/>
      <c r="E294" s="292"/>
      <c r="F294" s="293"/>
    </row>
    <row r="295" spans="2:6">
      <c r="B295" s="291"/>
      <c r="C295" s="292"/>
      <c r="D295" s="292"/>
      <c r="E295" s="292"/>
      <c r="F295" s="293"/>
    </row>
    <row r="296" spans="2:6">
      <c r="B296" s="291"/>
      <c r="C296" s="292"/>
      <c r="D296" s="292"/>
      <c r="E296" s="292"/>
      <c r="F296" s="293"/>
    </row>
    <row r="297" spans="2:6">
      <c r="B297" s="291"/>
      <c r="C297" s="292"/>
      <c r="D297" s="292"/>
      <c r="E297" s="292"/>
      <c r="F297" s="293"/>
    </row>
    <row r="298" spans="2:6">
      <c r="B298" s="291"/>
      <c r="C298" s="292"/>
      <c r="D298" s="292"/>
      <c r="E298" s="292"/>
      <c r="F298" s="293"/>
    </row>
    <row r="299" spans="2:6">
      <c r="B299" s="291"/>
      <c r="C299" s="292"/>
      <c r="D299" s="292"/>
      <c r="E299" s="292"/>
      <c r="F299" s="293"/>
    </row>
    <row r="300" spans="2:6">
      <c r="B300" s="294"/>
      <c r="C300" s="295"/>
      <c r="D300" s="295"/>
      <c r="E300" s="295"/>
      <c r="F300" s="296"/>
    </row>
    <row r="301" spans="2:6">
      <c r="B301" s="82"/>
      <c r="C301" s="82"/>
      <c r="D301" s="82"/>
      <c r="E301" s="82"/>
      <c r="F301" s="82"/>
    </row>
    <row r="302" spans="2:6">
      <c r="B302" s="82"/>
      <c r="C302" s="82"/>
      <c r="D302" s="82"/>
      <c r="E302" s="82"/>
      <c r="F302" s="82" t="s">
        <v>176</v>
      </c>
    </row>
    <row r="303" spans="2:6">
      <c r="B303" s="82"/>
      <c r="C303" s="82"/>
      <c r="D303" s="82"/>
      <c r="E303" s="82"/>
      <c r="F303" s="82"/>
    </row>
    <row r="304" spans="2:6">
      <c r="B304" s="82"/>
      <c r="C304" s="82"/>
      <c r="D304" s="82"/>
      <c r="E304" s="82"/>
      <c r="F304" s="82"/>
    </row>
    <row r="305" spans="1:6">
      <c r="B305" s="82"/>
      <c r="C305" s="82"/>
      <c r="D305" s="82"/>
      <c r="E305" s="82"/>
      <c r="F305" s="82"/>
    </row>
    <row r="306" spans="1:6">
      <c r="B306" s="82"/>
      <c r="C306" s="82"/>
      <c r="D306" s="82"/>
      <c r="E306" s="82"/>
      <c r="F306" s="82"/>
    </row>
    <row r="307" spans="1:6">
      <c r="B307" s="82"/>
      <c r="C307" s="82"/>
      <c r="D307" s="82"/>
      <c r="E307" s="82"/>
      <c r="F307" s="82"/>
    </row>
    <row r="308" spans="1:6" ht="27.75" customHeight="1">
      <c r="A308" s="82">
        <v>4</v>
      </c>
      <c r="B308" s="82"/>
      <c r="C308" s="82"/>
      <c r="D308" s="82"/>
      <c r="E308" s="82"/>
      <c r="F308" s="82"/>
    </row>
    <row r="309" spans="1:6" ht="15" customHeight="1">
      <c r="B309" s="308"/>
      <c r="C309" s="308"/>
      <c r="D309" s="308"/>
      <c r="E309" s="308"/>
      <c r="F309" s="308"/>
    </row>
    <row r="310" spans="1:6">
      <c r="B310" s="98" t="str">
        <f ca="1">INDIRECT("Élèves!C" &amp; A308+3)</f>
        <v>EASY</v>
      </c>
      <c r="C310" s="307" t="str">
        <f ca="1">INDIRECT("Élèves!D" &amp; A308+3)</f>
        <v>Isabelle</v>
      </c>
      <c r="D310" s="307"/>
      <c r="E310" s="307"/>
      <c r="F310" s="307"/>
    </row>
    <row r="311" spans="1:6" ht="15" customHeight="1">
      <c r="B311" s="99"/>
      <c r="C311" s="100"/>
      <c r="D311" s="100"/>
      <c r="E311" s="100"/>
      <c r="F311" s="100"/>
    </row>
    <row r="312" spans="1:6">
      <c r="B312" s="308" t="s">
        <v>38</v>
      </c>
      <c r="C312" s="308"/>
      <c r="D312" s="308"/>
      <c r="E312" s="308"/>
      <c r="F312" s="308"/>
    </row>
    <row r="313" spans="1:6">
      <c r="B313" s="309" t="s">
        <v>174</v>
      </c>
      <c r="C313" s="309"/>
      <c r="D313" s="309"/>
      <c r="E313" s="309"/>
      <c r="F313" s="309"/>
    </row>
    <row r="314" spans="1:6" s="82" customFormat="1">
      <c r="B314" s="308"/>
      <c r="C314" s="308"/>
      <c r="D314" s="308"/>
      <c r="E314" s="308"/>
      <c r="F314" s="308"/>
    </row>
    <row r="315" spans="1:6" s="82" customFormat="1"/>
    <row r="316" spans="1:6" s="82" customFormat="1">
      <c r="B316" s="279" t="str">
        <f ca="1">INDIRECT("Élèves!N" &amp; $A$11+5)</f>
        <v>1Cp</v>
      </c>
      <c r="C316" s="280"/>
      <c r="D316" s="280"/>
      <c r="E316" s="280"/>
      <c r="F316" s="281"/>
    </row>
    <row r="317" spans="1:6" s="82" customFormat="1" ht="45" customHeight="1">
      <c r="B317" s="297" t="s">
        <v>39</v>
      </c>
      <c r="C317" s="298" t="s">
        <v>67</v>
      </c>
      <c r="D317" s="300" t="s">
        <v>68</v>
      </c>
      <c r="E317" s="301"/>
      <c r="F317" s="302"/>
    </row>
    <row r="318" spans="1:6" s="82" customFormat="1" ht="45" customHeight="1">
      <c r="B318" s="297"/>
      <c r="C318" s="299"/>
      <c r="D318" s="303"/>
      <c r="E318" s="304"/>
      <c r="F318" s="305"/>
    </row>
    <row r="319" spans="1:6" s="82" customFormat="1">
      <c r="B319" s="297"/>
      <c r="C319" s="101" t="s">
        <v>66</v>
      </c>
      <c r="D319" s="101" t="s">
        <v>40</v>
      </c>
      <c r="E319" s="101" t="s">
        <v>41</v>
      </c>
      <c r="F319" s="101" t="s">
        <v>66</v>
      </c>
    </row>
    <row r="320" spans="1:6" s="82" customFormat="1">
      <c r="B320" s="306" t="str">
        <f>"FORMATION COMMUNE (" &amp; SUM(MATIÈRES!N303:N317) &amp; " périodes)"</f>
        <v>FORMATION COMMUNE (0 périodes)</v>
      </c>
      <c r="C320" s="306"/>
      <c r="D320" s="306"/>
      <c r="E320" s="306"/>
      <c r="F320" s="306"/>
    </row>
    <row r="321" spans="2:6" s="82" customFormat="1">
      <c r="B321" s="80" t="str">
        <f>MATIÈRES!$I$6</f>
        <v>RELIGION (Mme Willems - 2p.)</v>
      </c>
      <c r="C321" s="203" t="str">
        <f ca="1">IF(ISERROR(INDIRECT("F1!BP" &amp;A308+ 6)),"",INDIRECT("F1!BP" &amp;A308+ 6))</f>
        <v/>
      </c>
      <c r="D321" s="205">
        <f ca="1">SUM(INDIRECT("'C1'!E" &amp; A308+4),INDIRECT("'C1'!G" &amp; A308+4),INDIRECT("'C1'!I" &amp; A308+4))</f>
        <v>0</v>
      </c>
      <c r="E321" s="205">
        <f ca="1">SUM(INDIRECT("'C1'!F" &amp;A308+4),INDIRECT("'C1'!H" &amp;A308+4),INDIRECT("'C1'!J" &amp;A308+4))</f>
        <v>0</v>
      </c>
      <c r="F321" s="81" t="str">
        <f ca="1">IF(ISERROR(SUM(D321/E321)*100),"",(SUM(D321/E321)*100))</f>
        <v/>
      </c>
    </row>
    <row r="322" spans="2:6" s="82" customFormat="1">
      <c r="B322" s="80" t="str">
        <f>MATIÈRES!$I$7</f>
        <v>FRANÇAIS (Mr MIRGAUX - 6p.)</v>
      </c>
      <c r="C322" s="203" t="str">
        <f ca="1">IF(ISERROR(INDIRECT("F2!BP" &amp;A308+ 6)),"",INDIRECT("F2!BP" &amp;A308+ 6))</f>
        <v/>
      </c>
      <c r="D322" s="205">
        <f ca="1">SUM(INDIRECT("'C2'!E" &amp; A308+4),INDIRECT("'C2'!G" &amp; A308+4),INDIRECT("'C2'!I" &amp; A308+4))</f>
        <v>0</v>
      </c>
      <c r="E322" s="205">
        <f ca="1">SUM(INDIRECT("'C2'!F" &amp;A308+4),INDIRECT("'C2'!H" &amp;A308+4),INDIRECT("'C2'!J" &amp;A308+4))</f>
        <v>0</v>
      </c>
      <c r="F322" s="81" t="str">
        <f t="shared" ref="F322:F335" ca="1" si="3">IF(ISERROR(SUM(D322/E322)*100),"",(SUM(D322/E322)*100))</f>
        <v/>
      </c>
    </row>
    <row r="323" spans="2:6" s="82" customFormat="1">
      <c r="B323" s="80" t="str">
        <f>MATIÈRES!$I$8</f>
        <v>MATH (Mme LIENART - 5p.)</v>
      </c>
      <c r="C323" s="203" t="str">
        <f ca="1">IF(ISERROR(INDIRECT("F3!BP" &amp;A308+ 6)),"",INDIRECT("F3!BP" &amp;A308+ 6))</f>
        <v/>
      </c>
      <c r="D323" s="205">
        <f ca="1">SUM(INDIRECT("'C3'!E" &amp; A308+4),INDIRECT("'C3'!G" &amp; A308+4),INDIRECT("'C3'!I" &amp; A308+4))</f>
        <v>0</v>
      </c>
      <c r="E323" s="205">
        <f ca="1">SUM(INDIRECT("'C3'!F" &amp;A308+4),INDIRECT("'C3'!H" &amp;A308+4),INDIRECT("'C3'!J" &amp;A308+4))</f>
        <v>0</v>
      </c>
      <c r="F323" s="81" t="str">
        <f t="shared" ca="1" si="3"/>
        <v/>
      </c>
    </row>
    <row r="324" spans="2:6" s="82" customFormat="1">
      <c r="B324" s="80" t="str">
        <f>MATIÈRES!$I$9</f>
        <v>ÉTUDE DU MILIEU (Mr MIRGAUX - 4p.)</v>
      </c>
      <c r="C324" s="203" t="str">
        <f ca="1">IF(ISERROR(INDIRECT("F4!BP" &amp;A308+ 6)),"",INDIRECT("F4!BP" &amp;A308+ 6))</f>
        <v/>
      </c>
      <c r="D324" s="205">
        <f ca="1">SUM(INDIRECT("'C4'!E" &amp; A308+4),INDIRECT("'C4'!G" &amp; A308+4),INDIRECT("'C4'!I" &amp; A308+4))</f>
        <v>0</v>
      </c>
      <c r="E324" s="205">
        <f ca="1">SUM(INDIRECT("'C4'!F" &amp;A308+4),INDIRECT("'C4'!H" &amp;A308+4),INDIRECT("'C4'!J" &amp;A308+4))</f>
        <v>0</v>
      </c>
      <c r="F324" s="81" t="str">
        <f t="shared" ca="1" si="3"/>
        <v/>
      </c>
    </row>
    <row r="325" spans="2:6" s="82" customFormat="1">
      <c r="B325" s="80" t="str">
        <f>MATIÈRES!$I$10</f>
        <v>ANGLAIS (Mme MICHAUX - 4p.)</v>
      </c>
      <c r="C325" s="203" t="str">
        <f ca="1">IF(ISERROR(INDIRECT("F5!BP" &amp;A308+ 6)),"",INDIRECT("F5!BP" &amp;A308+ 6))</f>
        <v/>
      </c>
      <c r="D325" s="205">
        <f ca="1">SUM(INDIRECT("'C5'!E" &amp; A308+4),INDIRECT("'C5'!G" &amp; A308+4),INDIRECT("'C5'!I" &amp; A308+4))</f>
        <v>0</v>
      </c>
      <c r="E325" s="205">
        <f ca="1">SUM(INDIRECT("'C5'!F" &amp;A308+4),INDIRECT("'C5'!H" &amp;A308+4),INDIRECT("'C5'!J" &amp;A308+4))</f>
        <v>0</v>
      </c>
      <c r="F325" s="81" t="str">
        <f t="shared" ca="1" si="3"/>
        <v/>
      </c>
    </row>
    <row r="326" spans="2:6" s="82" customFormat="1">
      <c r="B326" s="80" t="str">
        <f>MATIÈRES!$I$11</f>
        <v>SCIENCES (Mr SMETS - 3p.)</v>
      </c>
      <c r="C326" s="203" t="str">
        <f ca="1">IF(ISERROR(INDIRECT("F6!BP" &amp;A308+ 6)),"",INDIRECT("F6!BP" &amp;A308+ 6))</f>
        <v/>
      </c>
      <c r="D326" s="205">
        <f ca="1">SUM(INDIRECT("'C6'!E" &amp; A308+4),INDIRECT("'C6'!G" &amp; A308+4),INDIRECT("'C6'!I" &amp; A308+4))</f>
        <v>0</v>
      </c>
      <c r="E326" s="205">
        <f ca="1">SUM(INDIRECT("'C6'!F" &amp;A308+4),INDIRECT("'C6'!H" &amp;A308+4),INDIRECT("'C6'!J" &amp;A308+4))</f>
        <v>0</v>
      </c>
      <c r="F326" s="81" t="str">
        <f t="shared" ca="1" si="3"/>
        <v/>
      </c>
    </row>
    <row r="327" spans="2:6" s="82" customFormat="1">
      <c r="B327" s="80" t="str">
        <f>MATIÈRES!$I$12</f>
        <v>ÉDUCATION PHYSIQUE (Collectif - 3p.)</v>
      </c>
      <c r="C327" s="203" t="str">
        <f ca="1">IF(ISERROR(INDIRECT("F7!BP" &amp;A308+ 6)),"",INDIRECT("F7!BP" &amp;A308+ 6))</f>
        <v/>
      </c>
      <c r="D327" s="205">
        <f ca="1">SUM(INDIRECT("'C7'!E" &amp; A308+4),INDIRECT("'C7'!G" &amp; A308+4),INDIRECT("'C7'!I" &amp; A308+4))</f>
        <v>0</v>
      </c>
      <c r="E327" s="205">
        <f ca="1">SUM(INDIRECT("'C7'!F" &amp;A308+4),INDIRECT("'C7'!H" &amp;A308+4),INDIRECT("'C7'!J" &amp;A308+4))</f>
        <v>0</v>
      </c>
      <c r="F327" s="81" t="str">
        <f t="shared" ca="1" si="3"/>
        <v/>
      </c>
    </row>
    <row r="328" spans="2:6" s="82" customFormat="1">
      <c r="B328" s="80" t="str">
        <f>MATIÈRES!$I$13</f>
        <v>ÉDUCATION ARTISTIQUE (Mme TASKIN - 2p.)</v>
      </c>
      <c r="C328" s="203" t="str">
        <f ca="1">IF(ISERROR(INDIRECT("F8!BP" &amp;A308+ 6)),"",INDIRECT("F8!BP" &amp;A308+ 6))</f>
        <v/>
      </c>
      <c r="D328" s="205">
        <f ca="1">SUM(INDIRECT("'C8'!E" &amp; A308+4),INDIRECT("'C8'!G" &amp; A308+4),INDIRECT("'C8'!I" &amp; A308+4))</f>
        <v>0</v>
      </c>
      <c r="E328" s="205">
        <f ca="1">SUM(INDIRECT("'C8'!F" &amp;A308+4),INDIRECT("'C8'!H" &amp;A308+4),INDIRECT("'C8'!J" &amp;A308+4))</f>
        <v>0</v>
      </c>
      <c r="F328" s="81" t="str">
        <f t="shared" ca="1" si="3"/>
        <v/>
      </c>
    </row>
    <row r="329" spans="2:6" s="82" customFormat="1">
      <c r="B329" s="80" t="str">
        <f>MATIÈRES!$I$14</f>
        <v>ÉDUCATION TECHNOLOGIQUE (Mr SMETS - 1p.)</v>
      </c>
      <c r="C329" s="203" t="str">
        <f ca="1">IF(ISERROR(INDIRECT("F9!BP" &amp;A308+ 6)),"",INDIRECT("F9!BP" &amp;A308+ 6))</f>
        <v/>
      </c>
      <c r="D329" s="205">
        <f ca="1">SUM(INDIRECT("'C9'!E" &amp; A308+4),INDIRECT("'C9'!G" &amp; A308+4),INDIRECT("'C9'!I" &amp; A308+4))</f>
        <v>0</v>
      </c>
      <c r="E329" s="205">
        <f ca="1">SUM(INDIRECT("'C9'!F" &amp;A308+4),INDIRECT("'C9'!H" &amp;A308+4),INDIRECT("'C9'!J" &amp;A308+4))</f>
        <v>0</v>
      </c>
      <c r="F329" s="81" t="str">
        <f t="shared" ca="1" si="3"/>
        <v/>
      </c>
    </row>
    <row r="330" spans="2:6" s="82" customFormat="1">
      <c r="B330" s="80" t="str">
        <f>MATIÈRES!$I$15</f>
        <v>ACTIVITÉDE SOUTIEN (Mme LIENART - 4p.)</v>
      </c>
      <c r="C330" s="203" t="str">
        <f ca="1">IF(ISERROR(INDIRECT("F10!BP" &amp;A308+ 6)),"",INDIRECT("F10!BP" &amp;A308+ 6))</f>
        <v/>
      </c>
      <c r="D330" s="205">
        <f ca="1">SUM(INDIRECT("'C10'!E" &amp; A308+4),INDIRECT("'C10'!G" &amp; A308+4),INDIRECT("'C10'!I" &amp; A308+4))</f>
        <v>0</v>
      </c>
      <c r="E330" s="205">
        <f ca="1">SUM(INDIRECT("'C10'!F" &amp;A308+4),INDIRECT("'C10'!H" &amp;A308+4),INDIRECT("'C10'!J" &amp;A308+4))</f>
        <v>0</v>
      </c>
      <c r="F330" s="81" t="str">
        <f t="shared" ca="1" si="3"/>
        <v/>
      </c>
    </row>
    <row r="331" spans="2:6" s="82" customFormat="1">
      <c r="B331" s="80">
        <f>MATIÈRES!$I$16</f>
        <v>0</v>
      </c>
      <c r="C331" s="203" t="str">
        <f ca="1">IF(ISERROR(INDIRECT("F11!BP" &amp;A308+ 6)),"",INDIRECT("F11!BP" &amp;A308+ 6))</f>
        <v/>
      </c>
      <c r="D331" s="205">
        <f ca="1">SUM(INDIRECT("'C11'!E" &amp; A308+4),INDIRECT("'C11'!G" &amp; A308+4),INDIRECT("'C11'!I" &amp; A308+4))</f>
        <v>0</v>
      </c>
      <c r="E331" s="205">
        <f ca="1">SUM(INDIRECT("'C11'!F" &amp;A308+4),INDIRECT("'C11'!H" &amp;A308+4),INDIRECT("'C11'!J" &amp;A308+4))</f>
        <v>0</v>
      </c>
      <c r="F331" s="81" t="str">
        <f t="shared" ca="1" si="3"/>
        <v/>
      </c>
    </row>
    <row r="332" spans="2:6" s="82" customFormat="1">
      <c r="B332" s="80">
        <f>MATIÈRES!$I$17</f>
        <v>0</v>
      </c>
      <c r="C332" s="203" t="str">
        <f ca="1">IF(ISERROR(INDIRECT("F12!BP" &amp;A308+ 6)),"",INDIRECT("F12!BP" &amp;A308+ 6))</f>
        <v/>
      </c>
      <c r="D332" s="205">
        <f ca="1">SUM(INDIRECT("'C12'!E" &amp; A308+4),INDIRECT("'C12'!G" &amp; A308+4),INDIRECT("'C12'!I" &amp; A308+4))</f>
        <v>0</v>
      </c>
      <c r="E332" s="205">
        <f ca="1">SUM(INDIRECT("'C12'!F" &amp;A308+4),INDIRECT("'C12'!H" &amp;A308+4),INDIRECT("'C12'!J" &amp;A308+4))</f>
        <v>0</v>
      </c>
      <c r="F332" s="81" t="str">
        <f t="shared" ca="1" si="3"/>
        <v/>
      </c>
    </row>
    <row r="333" spans="2:6" s="82" customFormat="1">
      <c r="B333" s="80">
        <f>MATIÈRES!$I$18</f>
        <v>0</v>
      </c>
      <c r="C333" s="203" t="str">
        <f ca="1">IF(ISERROR(INDIRECT("F13!BP" &amp;A308+ 6)),"",INDIRECT("F13!BP" &amp;A308+ 6))</f>
        <v/>
      </c>
      <c r="D333" s="205">
        <f ca="1">SUM(INDIRECT("'C13'!E" &amp; A308+4),INDIRECT("'C13'!G" &amp; A308+4),INDIRECT("'C13'!I" &amp; A308+4))</f>
        <v>0</v>
      </c>
      <c r="E333" s="205">
        <f ca="1">SUM(INDIRECT("'C13'!F" &amp;A308+4),INDIRECT("'C13'!H" &amp;A308+4),INDIRECT("'C13'!J" &amp;A308+4))</f>
        <v>0</v>
      </c>
      <c r="F333" s="81" t="str">
        <f t="shared" ca="1" si="3"/>
        <v/>
      </c>
    </row>
    <row r="334" spans="2:6" s="82" customFormat="1">
      <c r="B334" s="80">
        <f>MATIÈRES!$I$19</f>
        <v>0</v>
      </c>
      <c r="C334" s="203" t="str">
        <f ca="1">IF(ISERROR(INDIRECT("F14!BP" &amp;A308+ 6)),"",INDIRECT("F14!BP" &amp;A308+ 6))</f>
        <v/>
      </c>
      <c r="D334" s="205">
        <f ca="1">SUM(INDIRECT("'C14'!E" &amp; A308+4),INDIRECT("'C14'!G" &amp; A308+4),INDIRECT("'C14'!I" &amp; A308+4))</f>
        <v>0</v>
      </c>
      <c r="E334" s="205">
        <f ca="1">SUM(INDIRECT("'C14'!F" &amp;A308+4),INDIRECT("'C14'!H" &amp;A308+4),INDIRECT("'C14'!J" &amp;A308+4))</f>
        <v>0</v>
      </c>
      <c r="F334" s="81" t="str">
        <f t="shared" ca="1" si="3"/>
        <v/>
      </c>
    </row>
    <row r="335" spans="2:6" s="82" customFormat="1">
      <c r="B335" s="80">
        <f>MATIÈRES!$I$20</f>
        <v>0</v>
      </c>
      <c r="C335" s="203" t="str">
        <f ca="1">IF(ISERROR(INDIRECT("F15!BP" &amp;A308+ 6)),"",INDIRECT("F15!BP" &amp;A308+ 6))</f>
        <v/>
      </c>
      <c r="D335" s="205">
        <f ca="1">SUM(INDIRECT("'C15'!E" &amp; A308+4),INDIRECT("'C15'!G" &amp; A308+4),INDIRECT("'C15'!I" &amp; A308+4))</f>
        <v>0</v>
      </c>
      <c r="E335" s="205">
        <f ca="1">SUM(INDIRECT("'C15'!F" &amp;A308+4),INDIRECT("'C15'!H" &amp;A308+4),INDIRECT("'C15'!J" &amp;A308+4))</f>
        <v>0</v>
      </c>
      <c r="F335" s="81" t="str">
        <f t="shared" ca="1" si="3"/>
        <v/>
      </c>
    </row>
    <row r="336" spans="2:6" s="82" customFormat="1">
      <c r="B336" s="210"/>
      <c r="C336" s="211" t="e">
        <f ca="1">AVERAGEIF(C321:C335,"&lt;&gt;#DIV/0!")</f>
        <v>#DIV/0!</v>
      </c>
      <c r="D336" s="206"/>
      <c r="E336" s="206"/>
      <c r="F336" s="209"/>
    </row>
    <row r="337" spans="2:6" s="82" customFormat="1">
      <c r="B337" s="271"/>
      <c r="C337" s="271"/>
      <c r="D337" s="271"/>
      <c r="E337" s="271"/>
      <c r="F337" s="192"/>
    </row>
    <row r="338" spans="2:6" s="82" customFormat="1">
      <c r="B338" s="272" t="s">
        <v>180</v>
      </c>
      <c r="C338" s="272"/>
      <c r="D338" s="272"/>
      <c r="E338" s="272"/>
      <c r="F338" s="193" t="e">
        <f ca="1">AVERAGEIF(F321:F335,"&lt;&gt;#DIV/0!")</f>
        <v>#DIV/0!</v>
      </c>
    </row>
    <row r="339" spans="2:6" s="82" customFormat="1">
      <c r="B339" s="273" t="str">
        <f>"Nombre de cours en difficulté (…/" &amp; COUNTA(MATIÈRES!$N$6:$N$20) &amp; " cours)"</f>
        <v>Nombre de cours en difficulté (…/10 cours)</v>
      </c>
      <c r="C339" s="273"/>
      <c r="D339" s="273"/>
      <c r="E339" s="273"/>
      <c r="F339" s="191">
        <f ca="1">IF(F321&lt;50,1,0)+IF(F322&lt;50,1,0)+IF(F323&lt;50,1,0)+IF(F324&lt;50,1,0)+IF(F325&lt;50,1,0)+IF(F326&lt;50,1,0)+IF(F327&lt;50,1,0)+IF(F328&lt;50,1,0)+IF(F329&lt;50,1,0)+IF(F330&lt;50,1,0)+IF(F331&lt;50,1,0)+IF(F332&lt;50,1,0)+IF(F333&lt;50,1,0)+IF(F334&lt;50,1,0)+IF(F335&lt;50,1,0)</f>
        <v>0</v>
      </c>
    </row>
    <row r="340" spans="2:6" s="82" customFormat="1">
      <c r="B340" s="273" t="str">
        <f>"Nombre de périodes en difficulté (…/" &amp; SUM(MATIÈRES!N301:N315) &amp; " périodes)"</f>
        <v>Nombre de périodes en difficulté (…/0 périodes)</v>
      </c>
      <c r="C340" s="273"/>
      <c r="D340" s="273"/>
      <c r="E340" s="273"/>
      <c r="F340" s="191">
        <f ca="1">IF(F321&lt;50,MATIÈRES!N$6,0)+IF(F322&lt;50,MATIÈRES!N$7,0)+IF(F323&lt;50,MATIÈRES!N$8,0)+IF(F324&lt;50,MATIÈRES!N$9,0)+IF(F325&lt;50,MATIÈRES!N$10,0)+IF(F326&lt;50,MATIÈRES!N$11,0)+IF(F327&lt;50,MATIÈRES!N$12,0)+IF(F328&lt;50,MATIÈRES!N$13,0)+IF(F329&lt;50,MATIÈRES!N$14,0)+IF(F330&lt;50,MATIÈRES!N$15,0)+IF(F331&lt;50,MATIÈRES!N$16,0)+IF(F332&lt;50,MATIÈRES!N$17,0)+IF(F333&lt;50,MATIÈRES!N$18,0)+IF(F334&lt;50,MATIÈRES!N$19,0)+IF(F335&lt;50,MATIÈRES!N$20,0)</f>
        <v>0</v>
      </c>
    </row>
    <row r="341" spans="2:6" s="82" customFormat="1"/>
    <row r="342" spans="2:6" s="82" customFormat="1"/>
    <row r="343" spans="2:6" s="82" customFormat="1"/>
    <row r="344" spans="2:6" s="82" customFormat="1">
      <c r="F344" s="82" t="s">
        <v>175</v>
      </c>
    </row>
    <row r="345" spans="2:6" s="82" customFormat="1"/>
    <row r="346" spans="2:6" s="82" customFormat="1"/>
    <row r="347" spans="2:6" s="82" customFormat="1"/>
    <row r="348" spans="2:6" s="82" customFormat="1"/>
    <row r="349" spans="2:6" s="82" customFormat="1"/>
    <row r="350" spans="2:6" s="82" customFormat="1"/>
    <row r="351" spans="2:6" s="82" customFormat="1"/>
    <row r="352" spans="2:6" s="82" customFormat="1"/>
    <row r="353" spans="2:6" s="82" customFormat="1"/>
    <row r="354" spans="2:6">
      <c r="B354" s="82"/>
      <c r="C354" s="82"/>
      <c r="D354" s="82"/>
      <c r="E354" s="82"/>
      <c r="F354" s="82"/>
    </row>
    <row r="355" spans="2:6">
      <c r="B355" s="82"/>
      <c r="C355" s="82"/>
      <c r="D355" s="82"/>
      <c r="E355" s="82"/>
      <c r="F355" s="82"/>
    </row>
    <row r="356" spans="2:6">
      <c r="B356" s="82"/>
      <c r="C356" s="82"/>
      <c r="D356" s="82"/>
      <c r="E356" s="82"/>
      <c r="F356" s="82"/>
    </row>
    <row r="357" spans="2:6">
      <c r="B357" s="82"/>
      <c r="C357" s="82"/>
      <c r="D357" s="82"/>
      <c r="E357" s="82"/>
      <c r="F357" s="82"/>
    </row>
    <row r="358" spans="2:6">
      <c r="B358" s="84" t="s">
        <v>42</v>
      </c>
      <c r="C358" s="82"/>
      <c r="D358" s="82"/>
      <c r="E358" s="82"/>
      <c r="F358" s="82"/>
    </row>
    <row r="359" spans="2:6">
      <c r="B359" s="82"/>
      <c r="C359" s="82"/>
      <c r="D359" s="82"/>
      <c r="E359" s="82"/>
      <c r="F359" s="82"/>
    </row>
    <row r="360" spans="2:6">
      <c r="B360" s="274" t="str">
        <f ca="1">(INDIRECT("Élèves!C" &amp;A308+3) &amp; " " &amp; INDIRECT("Élèves!D" &amp; A308+3) &amp; " :")</f>
        <v>EASY Isabelle :</v>
      </c>
      <c r="C360" s="275"/>
      <c r="D360" s="275"/>
      <c r="E360" s="275"/>
      <c r="F360" s="276"/>
    </row>
    <row r="361" spans="2:6">
      <c r="B361" s="243"/>
      <c r="C361" s="244"/>
      <c r="D361" s="244"/>
      <c r="E361" s="244"/>
      <c r="F361" s="245"/>
    </row>
    <row r="362" spans="2:6">
      <c r="B362" s="243"/>
      <c r="C362" s="244"/>
      <c r="D362" s="244"/>
      <c r="E362" s="244"/>
      <c r="F362" s="245"/>
    </row>
    <row r="363" spans="2:6">
      <c r="B363" s="243"/>
      <c r="C363" s="244"/>
      <c r="D363" s="244"/>
      <c r="E363" s="244"/>
      <c r="F363" s="245"/>
    </row>
    <row r="364" spans="2:6">
      <c r="B364" s="243"/>
      <c r="C364" s="244"/>
      <c r="D364" s="244"/>
      <c r="E364" s="244"/>
      <c r="F364" s="245"/>
    </row>
    <row r="365" spans="2:6">
      <c r="B365" s="243"/>
      <c r="C365" s="244"/>
      <c r="D365" s="244"/>
      <c r="E365" s="244"/>
      <c r="F365" s="245"/>
    </row>
    <row r="366" spans="2:6">
      <c r="B366" s="246"/>
      <c r="C366" s="247"/>
      <c r="D366" s="247"/>
      <c r="E366" s="247"/>
      <c r="F366" s="248"/>
    </row>
    <row r="367" spans="2:6">
      <c r="B367" s="204"/>
      <c r="C367" s="204"/>
      <c r="D367" s="204"/>
      <c r="E367" s="204"/>
      <c r="F367" s="204"/>
    </row>
    <row r="368" spans="2:6">
      <c r="B368" s="204"/>
      <c r="C368" s="204"/>
      <c r="D368" s="204"/>
      <c r="E368" s="204"/>
      <c r="F368" s="204"/>
    </row>
    <row r="369" spans="2:6">
      <c r="B369" s="204"/>
      <c r="C369" s="204"/>
      <c r="D369" s="204"/>
      <c r="E369" s="204"/>
      <c r="F369" s="204"/>
    </row>
    <row r="370" spans="2:6">
      <c r="B370" s="84" t="s">
        <v>69</v>
      </c>
      <c r="C370" s="82"/>
      <c r="D370" s="82"/>
      <c r="E370" s="82"/>
      <c r="F370" s="82"/>
    </row>
    <row r="371" spans="2:6">
      <c r="C371" s="82"/>
      <c r="D371" s="82"/>
      <c r="E371" s="82"/>
      <c r="F371" s="82"/>
    </row>
    <row r="372" spans="2:6">
      <c r="B372" s="89"/>
      <c r="C372" s="89"/>
      <c r="D372" s="89"/>
      <c r="E372" s="89" t="s">
        <v>70</v>
      </c>
      <c r="F372" s="90">
        <f ca="1">SUM(INDIRECT("EDUC!E" &amp;A308+4))+INDIRECT("EDUC!F" &amp;A308+4)</f>
        <v>9</v>
      </c>
    </row>
    <row r="373" spans="2:6">
      <c r="C373" s="82"/>
      <c r="D373" s="82"/>
      <c r="E373" s="82"/>
      <c r="F373" s="82"/>
    </row>
    <row r="374" spans="2:6">
      <c r="B374" s="249"/>
      <c r="C374" s="250"/>
      <c r="D374" s="250"/>
      <c r="E374" s="250"/>
      <c r="F374" s="251"/>
    </row>
    <row r="375" spans="2:6">
      <c r="B375" s="252"/>
      <c r="C375" s="253"/>
      <c r="D375" s="253"/>
      <c r="E375" s="253"/>
      <c r="F375" s="254"/>
    </row>
    <row r="376" spans="2:6">
      <c r="B376" s="252"/>
      <c r="C376" s="253"/>
      <c r="D376" s="253"/>
      <c r="E376" s="253"/>
      <c r="F376" s="254"/>
    </row>
    <row r="377" spans="2:6">
      <c r="B377" s="252"/>
      <c r="C377" s="253"/>
      <c r="D377" s="253"/>
      <c r="E377" s="253"/>
      <c r="F377" s="254"/>
    </row>
    <row r="378" spans="2:6">
      <c r="B378" s="252"/>
      <c r="C378" s="253"/>
      <c r="D378" s="253"/>
      <c r="E378" s="253"/>
      <c r="F378" s="254"/>
    </row>
    <row r="379" spans="2:6">
      <c r="B379" s="252"/>
      <c r="C379" s="253"/>
      <c r="D379" s="253"/>
      <c r="E379" s="253"/>
      <c r="F379" s="254"/>
    </row>
    <row r="380" spans="2:6">
      <c r="B380" s="252"/>
      <c r="C380" s="253"/>
      <c r="D380" s="253"/>
      <c r="E380" s="253"/>
      <c r="F380" s="254"/>
    </row>
    <row r="381" spans="2:6">
      <c r="B381" s="252"/>
      <c r="C381" s="253"/>
      <c r="D381" s="253"/>
      <c r="E381" s="253"/>
      <c r="F381" s="254"/>
    </row>
    <row r="382" spans="2:6">
      <c r="B382" s="255"/>
      <c r="C382" s="256"/>
      <c r="D382" s="256"/>
      <c r="E382" s="256"/>
      <c r="F382" s="257"/>
    </row>
    <row r="383" spans="2:6">
      <c r="B383" s="82"/>
      <c r="C383" s="82"/>
      <c r="D383" s="82"/>
      <c r="E383" s="82"/>
      <c r="F383" s="82"/>
    </row>
    <row r="384" spans="2:6">
      <c r="B384" s="91" t="s">
        <v>71</v>
      </c>
      <c r="C384" s="82"/>
      <c r="D384" s="82"/>
      <c r="E384" s="82"/>
      <c r="F384" s="82"/>
    </row>
    <row r="385" spans="2:6">
      <c r="B385" s="82"/>
      <c r="C385" s="82"/>
      <c r="D385" s="82"/>
      <c r="E385" s="82"/>
      <c r="F385" s="82"/>
    </row>
    <row r="386" spans="2:6">
      <c r="B386" s="82"/>
      <c r="C386" s="82"/>
      <c r="D386" s="82"/>
      <c r="E386" s="82"/>
      <c r="F386" s="82"/>
    </row>
    <row r="387" spans="2:6">
      <c r="B387" s="82"/>
      <c r="C387" s="82"/>
      <c r="D387" s="82"/>
      <c r="E387" s="82"/>
      <c r="F387" s="82"/>
    </row>
    <row r="388" spans="2:6">
      <c r="B388" s="82"/>
      <c r="C388" s="82"/>
      <c r="D388" s="82"/>
      <c r="E388" s="82"/>
      <c r="F388" s="82"/>
    </row>
    <row r="389" spans="2:6">
      <c r="B389" s="82"/>
      <c r="C389" s="82"/>
      <c r="D389" s="82"/>
      <c r="E389" s="82"/>
      <c r="F389" s="82"/>
    </row>
    <row r="390" spans="2:6">
      <c r="B390" s="84" t="s">
        <v>72</v>
      </c>
      <c r="C390" s="82"/>
      <c r="D390" s="82"/>
      <c r="E390" s="82"/>
      <c r="F390" s="82"/>
    </row>
    <row r="391" spans="2:6">
      <c r="B391" s="82"/>
      <c r="C391" s="82"/>
      <c r="D391" s="82"/>
      <c r="E391" s="82"/>
      <c r="F391" s="82"/>
    </row>
    <row r="392" spans="2:6">
      <c r="B392" s="288"/>
      <c r="C392" s="289"/>
      <c r="D392" s="289"/>
      <c r="E392" s="289"/>
      <c r="F392" s="290"/>
    </row>
    <row r="393" spans="2:6">
      <c r="B393" s="291"/>
      <c r="C393" s="292"/>
      <c r="D393" s="292"/>
      <c r="E393" s="292"/>
      <c r="F393" s="293"/>
    </row>
    <row r="394" spans="2:6">
      <c r="B394" s="291"/>
      <c r="C394" s="292"/>
      <c r="D394" s="292"/>
      <c r="E394" s="292"/>
      <c r="F394" s="293"/>
    </row>
    <row r="395" spans="2:6">
      <c r="B395" s="291"/>
      <c r="C395" s="292"/>
      <c r="D395" s="292"/>
      <c r="E395" s="292"/>
      <c r="F395" s="293"/>
    </row>
    <row r="396" spans="2:6">
      <c r="B396" s="291"/>
      <c r="C396" s="292"/>
      <c r="D396" s="292"/>
      <c r="E396" s="292"/>
      <c r="F396" s="293"/>
    </row>
    <row r="397" spans="2:6">
      <c r="B397" s="291"/>
      <c r="C397" s="292"/>
      <c r="D397" s="292"/>
      <c r="E397" s="292"/>
      <c r="F397" s="293"/>
    </row>
    <row r="398" spans="2:6">
      <c r="B398" s="291"/>
      <c r="C398" s="292"/>
      <c r="D398" s="292"/>
      <c r="E398" s="292"/>
      <c r="F398" s="293"/>
    </row>
    <row r="399" spans="2:6">
      <c r="B399" s="294"/>
      <c r="C399" s="295"/>
      <c r="D399" s="295"/>
      <c r="E399" s="295"/>
      <c r="F399" s="296"/>
    </row>
    <row r="400" spans="2:6">
      <c r="B400" s="82"/>
      <c r="C400" s="82"/>
      <c r="D400" s="82"/>
      <c r="E400" s="82"/>
      <c r="F400" s="82"/>
    </row>
    <row r="401" spans="1:6">
      <c r="B401" s="82"/>
      <c r="C401" s="82"/>
      <c r="D401" s="82"/>
      <c r="E401" s="82"/>
      <c r="F401" s="82" t="s">
        <v>176</v>
      </c>
    </row>
    <row r="402" spans="1:6">
      <c r="B402" s="82"/>
      <c r="C402" s="82"/>
      <c r="D402" s="82"/>
      <c r="E402" s="82"/>
      <c r="F402" s="82"/>
    </row>
    <row r="403" spans="1:6">
      <c r="B403" s="82"/>
      <c r="C403" s="82"/>
      <c r="D403" s="82"/>
      <c r="E403" s="82"/>
      <c r="F403" s="82"/>
    </row>
    <row r="404" spans="1:6">
      <c r="B404" s="82"/>
      <c r="C404" s="82"/>
      <c r="D404" s="82"/>
      <c r="E404" s="82"/>
      <c r="F404" s="82"/>
    </row>
    <row r="405" spans="1:6">
      <c r="B405" s="82"/>
      <c r="C405" s="82"/>
      <c r="D405" s="82"/>
      <c r="E405" s="82"/>
      <c r="F405" s="82"/>
    </row>
    <row r="406" spans="1:6">
      <c r="B406" s="82"/>
      <c r="C406" s="82"/>
      <c r="D406" s="82"/>
      <c r="E406" s="82"/>
      <c r="F406" s="82"/>
    </row>
    <row r="407" spans="1:6" ht="27.75" customHeight="1">
      <c r="A407" s="82">
        <v>5</v>
      </c>
      <c r="B407" s="82"/>
      <c r="C407" s="82"/>
      <c r="D407" s="82"/>
      <c r="E407" s="82"/>
      <c r="F407" s="82"/>
    </row>
    <row r="408" spans="1:6" ht="15" customHeight="1">
      <c r="B408" s="308"/>
      <c r="C408" s="308"/>
      <c r="D408" s="308"/>
      <c r="E408" s="308"/>
      <c r="F408" s="308"/>
    </row>
    <row r="409" spans="1:6">
      <c r="B409" s="98" t="str">
        <f ca="1">INDIRECT("Élèves!C" &amp; A407+3)</f>
        <v>KINGDOM</v>
      </c>
      <c r="C409" s="307" t="str">
        <f ca="1">INDIRECT("Élèves!D" &amp; A407+3)</f>
        <v>Aline</v>
      </c>
      <c r="D409" s="307"/>
      <c r="E409" s="307"/>
      <c r="F409" s="307"/>
    </row>
    <row r="410" spans="1:6" ht="15" customHeight="1">
      <c r="B410" s="99"/>
      <c r="C410" s="100"/>
      <c r="D410" s="100"/>
      <c r="E410" s="100"/>
      <c r="F410" s="100"/>
    </row>
    <row r="411" spans="1:6">
      <c r="B411" s="308" t="s">
        <v>38</v>
      </c>
      <c r="C411" s="308"/>
      <c r="D411" s="308"/>
      <c r="E411" s="308"/>
      <c r="F411" s="308"/>
    </row>
    <row r="412" spans="1:6">
      <c r="B412" s="309" t="s">
        <v>174</v>
      </c>
      <c r="C412" s="309"/>
      <c r="D412" s="309"/>
      <c r="E412" s="309"/>
      <c r="F412" s="309"/>
    </row>
    <row r="413" spans="1:6" s="82" customFormat="1">
      <c r="B413" s="308"/>
      <c r="C413" s="308"/>
      <c r="D413" s="308"/>
      <c r="E413" s="308"/>
      <c r="F413" s="308"/>
    </row>
    <row r="414" spans="1:6" s="82" customFormat="1"/>
    <row r="415" spans="1:6" s="82" customFormat="1">
      <c r="B415" s="279" t="str">
        <f ca="1">INDIRECT("Élèves!N" &amp; $A$11+5)</f>
        <v>1Cp</v>
      </c>
      <c r="C415" s="280"/>
      <c r="D415" s="280"/>
      <c r="E415" s="280"/>
      <c r="F415" s="281"/>
    </row>
    <row r="416" spans="1:6" s="82" customFormat="1" ht="45" customHeight="1">
      <c r="B416" s="297" t="s">
        <v>39</v>
      </c>
      <c r="C416" s="298" t="s">
        <v>67</v>
      </c>
      <c r="D416" s="300" t="s">
        <v>68</v>
      </c>
      <c r="E416" s="301"/>
      <c r="F416" s="302"/>
    </row>
    <row r="417" spans="2:6" s="82" customFormat="1" ht="45" customHeight="1">
      <c r="B417" s="297"/>
      <c r="C417" s="299"/>
      <c r="D417" s="303"/>
      <c r="E417" s="304"/>
      <c r="F417" s="305"/>
    </row>
    <row r="418" spans="2:6" s="82" customFormat="1">
      <c r="B418" s="297"/>
      <c r="C418" s="101" t="s">
        <v>66</v>
      </c>
      <c r="D418" s="101" t="s">
        <v>40</v>
      </c>
      <c r="E418" s="101" t="s">
        <v>41</v>
      </c>
      <c r="F418" s="101" t="s">
        <v>66</v>
      </c>
    </row>
    <row r="419" spans="2:6" s="82" customFormat="1">
      <c r="B419" s="306" t="str">
        <f>"FORMATION COMMUNE (" &amp; SUM(MATIÈRES!N402:N416) &amp; " périodes)"</f>
        <v>FORMATION COMMUNE (0 périodes)</v>
      </c>
      <c r="C419" s="306"/>
      <c r="D419" s="306"/>
      <c r="E419" s="306"/>
      <c r="F419" s="306"/>
    </row>
    <row r="420" spans="2:6" s="82" customFormat="1">
      <c r="B420" s="80" t="str">
        <f>MATIÈRES!$I$6</f>
        <v>RELIGION (Mme Willems - 2p.)</v>
      </c>
      <c r="C420" s="203" t="str">
        <f ca="1">IF(ISERROR(INDIRECT("F1!BP" &amp;A407+ 6)),"",INDIRECT("F1!BP" &amp;A407+ 6))</f>
        <v/>
      </c>
      <c r="D420" s="205">
        <f ca="1">SUM(INDIRECT("'C1'!E" &amp; A407+4),INDIRECT("'C1'!G" &amp; A407+4),INDIRECT("'C1'!I" &amp; A407+4))</f>
        <v>0</v>
      </c>
      <c r="E420" s="205">
        <f ca="1">SUM(INDIRECT("'C1'!F" &amp;A407+4),INDIRECT("'C1'!H" &amp;A407+4),INDIRECT("'C1'!J" &amp;A407+4))</f>
        <v>0</v>
      </c>
      <c r="F420" s="81" t="str">
        <f ca="1">IF(ISERROR(SUM(D420/E420)*100),"",(SUM(D420/E420)*100))</f>
        <v/>
      </c>
    </row>
    <row r="421" spans="2:6" s="82" customFormat="1">
      <c r="B421" s="80" t="str">
        <f>MATIÈRES!$I$7</f>
        <v>FRANÇAIS (Mr MIRGAUX - 6p.)</v>
      </c>
      <c r="C421" s="203" t="str">
        <f ca="1">IF(ISERROR(INDIRECT("F2!BP" &amp;A407+ 6)),"",INDIRECT("F2!BP" &amp;A407+ 6))</f>
        <v/>
      </c>
      <c r="D421" s="205">
        <f ca="1">SUM(INDIRECT("'C2'!E" &amp; A407+4),INDIRECT("'C2'!G" &amp; A407+4),INDIRECT("'C2'!I" &amp; A407+4))</f>
        <v>0</v>
      </c>
      <c r="E421" s="205">
        <f ca="1">SUM(INDIRECT("'C2'!F" &amp;A407+4),INDIRECT("'C2'!H" &amp;A407+4),INDIRECT("'C2'!J" &amp;A407+4))</f>
        <v>0</v>
      </c>
      <c r="F421" s="81" t="str">
        <f t="shared" ref="F421:F434" ca="1" si="4">IF(ISERROR(SUM(D421/E421)*100),"",(SUM(D421/E421)*100))</f>
        <v/>
      </c>
    </row>
    <row r="422" spans="2:6" s="82" customFormat="1">
      <c r="B422" s="80" t="str">
        <f>MATIÈRES!$I$8</f>
        <v>MATH (Mme LIENART - 5p.)</v>
      </c>
      <c r="C422" s="203" t="str">
        <f ca="1">IF(ISERROR(INDIRECT("F3!BP" &amp;A407+ 6)),"",INDIRECT("F3!BP" &amp;A407+ 6))</f>
        <v/>
      </c>
      <c r="D422" s="205">
        <f ca="1">SUM(INDIRECT("'C3'!E" &amp; A407+4),INDIRECT("'C3'!G" &amp; A407+4),INDIRECT("'C3'!I" &amp; A407+4))</f>
        <v>0</v>
      </c>
      <c r="E422" s="205">
        <f ca="1">SUM(INDIRECT("'C3'!F" &amp;A407+4),INDIRECT("'C3'!H" &amp;A407+4),INDIRECT("'C3'!J" &amp;A407+4))</f>
        <v>0</v>
      </c>
      <c r="F422" s="81" t="str">
        <f t="shared" ca="1" si="4"/>
        <v/>
      </c>
    </row>
    <row r="423" spans="2:6" s="82" customFormat="1">
      <c r="B423" s="80" t="str">
        <f>MATIÈRES!$I$9</f>
        <v>ÉTUDE DU MILIEU (Mr MIRGAUX - 4p.)</v>
      </c>
      <c r="C423" s="203" t="str">
        <f ca="1">IF(ISERROR(INDIRECT("F4!BP" &amp;A407+ 6)),"",INDIRECT("F4!BP" &amp;A407+ 6))</f>
        <v/>
      </c>
      <c r="D423" s="205">
        <f ca="1">SUM(INDIRECT("'C4'!E" &amp; A407+4),INDIRECT("'C4'!G" &amp; A407+4),INDIRECT("'C4'!I" &amp; A407+4))</f>
        <v>0</v>
      </c>
      <c r="E423" s="205">
        <f ca="1">SUM(INDIRECT("'C4'!F" &amp;A407+4),INDIRECT("'C4'!H" &amp;A407+4),INDIRECT("'C4'!J" &amp;A407+4))</f>
        <v>0</v>
      </c>
      <c r="F423" s="81" t="str">
        <f t="shared" ca="1" si="4"/>
        <v/>
      </c>
    </row>
    <row r="424" spans="2:6" s="82" customFormat="1">
      <c r="B424" s="80" t="str">
        <f>MATIÈRES!$I$10</f>
        <v>ANGLAIS (Mme MICHAUX - 4p.)</v>
      </c>
      <c r="C424" s="203" t="str">
        <f ca="1">IF(ISERROR(INDIRECT("F5!BP" &amp;A407+ 6)),"",INDIRECT("F5!BP" &amp;A407+ 6))</f>
        <v/>
      </c>
      <c r="D424" s="205">
        <f ca="1">SUM(INDIRECT("'C5'!E" &amp; A407+4),INDIRECT("'C5'!G" &amp; A407+4),INDIRECT("'C5'!I" &amp; A407+4))</f>
        <v>0</v>
      </c>
      <c r="E424" s="205">
        <f ca="1">SUM(INDIRECT("'C5'!F" &amp;A407+4),INDIRECT("'C5'!H" &amp;A407+4),INDIRECT("'C5'!J" &amp;A407+4))</f>
        <v>0</v>
      </c>
      <c r="F424" s="81" t="str">
        <f t="shared" ca="1" si="4"/>
        <v/>
      </c>
    </row>
    <row r="425" spans="2:6" s="82" customFormat="1">
      <c r="B425" s="80" t="str">
        <f>MATIÈRES!$I$11</f>
        <v>SCIENCES (Mr SMETS - 3p.)</v>
      </c>
      <c r="C425" s="203" t="str">
        <f ca="1">IF(ISERROR(INDIRECT("F6!BP" &amp;A407+ 6)),"",INDIRECT("F6!BP" &amp;A407+ 6))</f>
        <v/>
      </c>
      <c r="D425" s="205">
        <f ca="1">SUM(INDIRECT("'C6'!E" &amp; A407+4),INDIRECT("'C6'!G" &amp; A407+4),INDIRECT("'C6'!I" &amp; A407+4))</f>
        <v>0</v>
      </c>
      <c r="E425" s="205">
        <f ca="1">SUM(INDIRECT("'C6'!F" &amp;A407+4),INDIRECT("'C6'!H" &amp;A407+4),INDIRECT("'C6'!J" &amp;A407+4))</f>
        <v>0</v>
      </c>
      <c r="F425" s="81" t="str">
        <f t="shared" ca="1" si="4"/>
        <v/>
      </c>
    </row>
    <row r="426" spans="2:6" s="82" customFormat="1">
      <c r="B426" s="80" t="str">
        <f>MATIÈRES!$I$12</f>
        <v>ÉDUCATION PHYSIQUE (Collectif - 3p.)</v>
      </c>
      <c r="C426" s="203" t="str">
        <f ca="1">IF(ISERROR(INDIRECT("F7!BP" &amp;A407+ 6)),"",INDIRECT("F7!BP" &amp;A407+ 6))</f>
        <v/>
      </c>
      <c r="D426" s="205">
        <f ca="1">SUM(INDIRECT("'C7'!E" &amp; A407+4),INDIRECT("'C7'!G" &amp; A407+4),INDIRECT("'C7'!I" &amp; A407+4))</f>
        <v>0</v>
      </c>
      <c r="E426" s="205">
        <f ca="1">SUM(INDIRECT("'C7'!F" &amp;A407+4),INDIRECT("'C7'!H" &amp;A407+4),INDIRECT("'C7'!J" &amp;A407+4))</f>
        <v>0</v>
      </c>
      <c r="F426" s="81" t="str">
        <f t="shared" ca="1" si="4"/>
        <v/>
      </c>
    </row>
    <row r="427" spans="2:6" s="82" customFormat="1">
      <c r="B427" s="80" t="str">
        <f>MATIÈRES!$I$13</f>
        <v>ÉDUCATION ARTISTIQUE (Mme TASKIN - 2p.)</v>
      </c>
      <c r="C427" s="203" t="str">
        <f ca="1">IF(ISERROR(INDIRECT("F8!BP" &amp;A407+ 6)),"",INDIRECT("F8!BP" &amp;A407+ 6))</f>
        <v/>
      </c>
      <c r="D427" s="205">
        <f ca="1">SUM(INDIRECT("'C8'!E" &amp; A407+4),INDIRECT("'C8'!G" &amp; A407+4),INDIRECT("'C8'!I" &amp; A407+4))</f>
        <v>0</v>
      </c>
      <c r="E427" s="205">
        <f ca="1">SUM(INDIRECT("'C8'!F" &amp;A407+4),INDIRECT("'C8'!H" &amp;A407+4),INDIRECT("'C8'!J" &amp;A407+4))</f>
        <v>0</v>
      </c>
      <c r="F427" s="81" t="str">
        <f t="shared" ca="1" si="4"/>
        <v/>
      </c>
    </row>
    <row r="428" spans="2:6" s="82" customFormat="1">
      <c r="B428" s="80" t="str">
        <f>MATIÈRES!$I$14</f>
        <v>ÉDUCATION TECHNOLOGIQUE (Mr SMETS - 1p.)</v>
      </c>
      <c r="C428" s="203" t="str">
        <f ca="1">IF(ISERROR(INDIRECT("F9!BP" &amp;A407+ 6)),"",INDIRECT("F9!BP" &amp;A407+ 6))</f>
        <v/>
      </c>
      <c r="D428" s="205">
        <f ca="1">SUM(INDIRECT("'C9'!E" &amp; A407+4),INDIRECT("'C9'!G" &amp; A407+4),INDIRECT("'C9'!I" &amp; A407+4))</f>
        <v>0</v>
      </c>
      <c r="E428" s="205">
        <f ca="1">SUM(INDIRECT("'C9'!F" &amp;A407+4),INDIRECT("'C9'!H" &amp;A407+4),INDIRECT("'C9'!J" &amp;A407+4))</f>
        <v>0</v>
      </c>
      <c r="F428" s="81" t="str">
        <f t="shared" ca="1" si="4"/>
        <v/>
      </c>
    </row>
    <row r="429" spans="2:6" s="82" customFormat="1">
      <c r="B429" s="80" t="str">
        <f>MATIÈRES!$I$15</f>
        <v>ACTIVITÉDE SOUTIEN (Mme LIENART - 4p.)</v>
      </c>
      <c r="C429" s="203" t="str">
        <f ca="1">IF(ISERROR(INDIRECT("F10!BP" &amp;A407+ 6)),"",INDIRECT("F10!BP" &amp;A407+ 6))</f>
        <v/>
      </c>
      <c r="D429" s="205">
        <f ca="1">SUM(INDIRECT("'C10'!E" &amp; A407+4),INDIRECT("'C10'!G" &amp; A407+4),INDIRECT("'C10'!I" &amp; A407+4))</f>
        <v>0</v>
      </c>
      <c r="E429" s="205">
        <f ca="1">SUM(INDIRECT("'C10'!F" &amp;A407+4),INDIRECT("'C10'!H" &amp;A407+4),INDIRECT("'C10'!J" &amp;A407+4))</f>
        <v>0</v>
      </c>
      <c r="F429" s="81" t="str">
        <f t="shared" ca="1" si="4"/>
        <v/>
      </c>
    </row>
    <row r="430" spans="2:6" s="82" customFormat="1">
      <c r="B430" s="80">
        <f>MATIÈRES!$I$16</f>
        <v>0</v>
      </c>
      <c r="C430" s="203" t="str">
        <f ca="1">IF(ISERROR(INDIRECT("F11!BP" &amp;A407+ 6)),"",INDIRECT("F11!BP" &amp;A407+ 6))</f>
        <v/>
      </c>
      <c r="D430" s="205">
        <f ca="1">SUM(INDIRECT("'C11'!E" &amp; A407+4),INDIRECT("'C11'!G" &amp; A407+4),INDIRECT("'C11'!I" &amp; A407+4))</f>
        <v>0</v>
      </c>
      <c r="E430" s="205">
        <f ca="1">SUM(INDIRECT("'C11'!F" &amp;A407+4),INDIRECT("'C11'!H" &amp;A407+4),INDIRECT("'C11'!J" &amp;A407+4))</f>
        <v>0</v>
      </c>
      <c r="F430" s="81" t="str">
        <f t="shared" ca="1" si="4"/>
        <v/>
      </c>
    </row>
    <row r="431" spans="2:6" s="82" customFormat="1">
      <c r="B431" s="80">
        <f>MATIÈRES!$I$17</f>
        <v>0</v>
      </c>
      <c r="C431" s="203" t="str">
        <f ca="1">IF(ISERROR(INDIRECT("F12!BP" &amp;A407+ 6)),"",INDIRECT("F12!BP" &amp;A407+ 6))</f>
        <v/>
      </c>
      <c r="D431" s="205">
        <f ca="1">SUM(INDIRECT("'C12'!E" &amp; A407+4),INDIRECT("'C12'!G" &amp; A407+4),INDIRECT("'C12'!I" &amp; A407+4))</f>
        <v>0</v>
      </c>
      <c r="E431" s="205">
        <f ca="1">SUM(INDIRECT("'C12'!F" &amp;A407+4),INDIRECT("'C12'!H" &amp;A407+4),INDIRECT("'C12'!J" &amp;A407+4))</f>
        <v>0</v>
      </c>
      <c r="F431" s="81" t="str">
        <f t="shared" ca="1" si="4"/>
        <v/>
      </c>
    </row>
    <row r="432" spans="2:6" s="82" customFormat="1">
      <c r="B432" s="80">
        <f>MATIÈRES!$I$18</f>
        <v>0</v>
      </c>
      <c r="C432" s="203" t="str">
        <f ca="1">IF(ISERROR(INDIRECT("F13!BP" &amp;A407+ 6)),"",INDIRECT("F13!BP" &amp;A407+ 6))</f>
        <v/>
      </c>
      <c r="D432" s="205">
        <f ca="1">SUM(INDIRECT("'C13'!E" &amp; A407+4),INDIRECT("'C13'!G" &amp; A407+4),INDIRECT("'C13'!I" &amp; A407+4))</f>
        <v>0</v>
      </c>
      <c r="E432" s="205">
        <f ca="1">SUM(INDIRECT("'C13'!F" &amp;A407+4),INDIRECT("'C13'!H" &amp;A407+4),INDIRECT("'C13'!J" &amp;A407+4))</f>
        <v>0</v>
      </c>
      <c r="F432" s="81" t="str">
        <f t="shared" ca="1" si="4"/>
        <v/>
      </c>
    </row>
    <row r="433" spans="2:6" s="82" customFormat="1">
      <c r="B433" s="80">
        <f>MATIÈRES!$I$19</f>
        <v>0</v>
      </c>
      <c r="C433" s="203" t="str">
        <f ca="1">IF(ISERROR(INDIRECT("F14!BP" &amp;A407+ 6)),"",INDIRECT("F14!BP" &amp;A407+ 6))</f>
        <v/>
      </c>
      <c r="D433" s="205">
        <f ca="1">SUM(INDIRECT("'C14'!E" &amp; A407+4),INDIRECT("'C14'!G" &amp; A407+4),INDIRECT("'C14'!I" &amp; A407+4))</f>
        <v>0</v>
      </c>
      <c r="E433" s="205">
        <f ca="1">SUM(INDIRECT("'C14'!F" &amp;A407+4),INDIRECT("'C14'!H" &amp;A407+4),INDIRECT("'C14'!J" &amp;A407+4))</f>
        <v>0</v>
      </c>
      <c r="F433" s="81" t="str">
        <f t="shared" ca="1" si="4"/>
        <v/>
      </c>
    </row>
    <row r="434" spans="2:6" s="82" customFormat="1">
      <c r="B434" s="80">
        <f>MATIÈRES!$I$20</f>
        <v>0</v>
      </c>
      <c r="C434" s="203" t="str">
        <f ca="1">IF(ISERROR(INDIRECT("F15!BP" &amp;A407+ 6)),"",INDIRECT("F15!BP" &amp;A407+ 6))</f>
        <v/>
      </c>
      <c r="D434" s="205">
        <f ca="1">SUM(INDIRECT("'C15'!E" &amp; A407+4),INDIRECT("'C15'!G" &amp; A407+4),INDIRECT("'C15'!I" &amp; A407+4))</f>
        <v>0</v>
      </c>
      <c r="E434" s="205">
        <f ca="1">SUM(INDIRECT("'C15'!F" &amp;A407+4),INDIRECT("'C15'!H" &amp;A407+4),INDIRECT("'C15'!J" &amp;A407+4))</f>
        <v>0</v>
      </c>
      <c r="F434" s="81" t="str">
        <f t="shared" ca="1" si="4"/>
        <v/>
      </c>
    </row>
    <row r="435" spans="2:6" s="82" customFormat="1">
      <c r="B435" s="210"/>
      <c r="C435" s="211" t="e">
        <f ca="1">AVERAGEIF(C420:C434,"&lt;&gt;#DIV/0!")</f>
        <v>#DIV/0!</v>
      </c>
      <c r="D435" s="206"/>
      <c r="E435" s="206"/>
      <c r="F435" s="209"/>
    </row>
    <row r="436" spans="2:6" s="82" customFormat="1">
      <c r="B436" s="271"/>
      <c r="C436" s="271"/>
      <c r="D436" s="271"/>
      <c r="E436" s="271"/>
      <c r="F436" s="192"/>
    </row>
    <row r="437" spans="2:6" s="82" customFormat="1">
      <c r="B437" s="272" t="s">
        <v>180</v>
      </c>
      <c r="C437" s="272"/>
      <c r="D437" s="272"/>
      <c r="E437" s="272"/>
      <c r="F437" s="193" t="e">
        <f ca="1">AVERAGEIF(F420:F434,"&lt;&gt;#DIV/0!")</f>
        <v>#DIV/0!</v>
      </c>
    </row>
    <row r="438" spans="2:6" s="82" customFormat="1">
      <c r="B438" s="273" t="str">
        <f>"Nombre de cours en difficulté (…/" &amp; COUNTA(MATIÈRES!$N$6:$N$20) &amp; " cours)"</f>
        <v>Nombre de cours en difficulté (…/10 cours)</v>
      </c>
      <c r="C438" s="273"/>
      <c r="D438" s="273"/>
      <c r="E438" s="273"/>
      <c r="F438" s="191">
        <f ca="1">IF(F420&lt;50,1,0)+IF(F421&lt;50,1,0)+IF(F422&lt;50,1,0)+IF(F423&lt;50,1,0)+IF(F424&lt;50,1,0)+IF(F425&lt;50,1,0)+IF(F426&lt;50,1,0)+IF(F427&lt;50,1,0)+IF(F428&lt;50,1,0)+IF(F429&lt;50,1,0)+IF(F430&lt;50,1,0)+IF(F431&lt;50,1,0)+IF(F432&lt;50,1,0)+IF(F433&lt;50,1,0)+IF(F434&lt;50,1,0)</f>
        <v>0</v>
      </c>
    </row>
    <row r="439" spans="2:6" s="82" customFormat="1">
      <c r="B439" s="273" t="str">
        <f>"Nombre de périodes en difficulté (…/" &amp; SUM(MATIÈRES!N400:N414) &amp; " périodes)"</f>
        <v>Nombre de périodes en difficulté (…/0 périodes)</v>
      </c>
      <c r="C439" s="273"/>
      <c r="D439" s="273"/>
      <c r="E439" s="273"/>
      <c r="F439" s="191">
        <f ca="1">IF(F420&lt;50,MATIÈRES!N$6,0)+IF(F421&lt;50,MATIÈRES!N$7,0)+IF(F422&lt;50,MATIÈRES!N$8,0)+IF(F423&lt;50,MATIÈRES!N$9,0)+IF(F424&lt;50,MATIÈRES!N$10,0)+IF(F425&lt;50,MATIÈRES!N$11,0)+IF(F426&lt;50,MATIÈRES!N$12,0)+IF(F427&lt;50,MATIÈRES!N$13,0)+IF(F428&lt;50,MATIÈRES!N$14,0)+IF(F429&lt;50,MATIÈRES!N$15,0)+IF(F430&lt;50,MATIÈRES!N$16,0)+IF(F431&lt;50,MATIÈRES!N$17,0)+IF(F432&lt;50,MATIÈRES!N$18,0)+IF(F433&lt;50,MATIÈRES!N$19,0)+IF(F434&lt;50,MATIÈRES!N$20,0)</f>
        <v>0</v>
      </c>
    </row>
    <row r="440" spans="2:6" s="82" customFormat="1"/>
    <row r="441" spans="2:6" s="82" customFormat="1"/>
    <row r="442" spans="2:6" s="82" customFormat="1"/>
    <row r="443" spans="2:6" s="82" customFormat="1">
      <c r="F443" s="82" t="s">
        <v>175</v>
      </c>
    </row>
    <row r="444" spans="2:6" s="82" customFormat="1"/>
    <row r="445" spans="2:6" s="82" customFormat="1"/>
    <row r="446" spans="2:6" s="82" customFormat="1"/>
    <row r="447" spans="2:6" s="82" customFormat="1"/>
    <row r="448" spans="2:6" s="82" customFormat="1"/>
    <row r="449" spans="2:6" s="82" customFormat="1"/>
    <row r="450" spans="2:6" s="82" customFormat="1"/>
    <row r="451" spans="2:6" s="82" customFormat="1"/>
    <row r="452" spans="2:6" s="82" customFormat="1"/>
    <row r="453" spans="2:6">
      <c r="B453" s="82"/>
      <c r="C453" s="82"/>
      <c r="D453" s="82"/>
      <c r="E453" s="82"/>
      <c r="F453" s="82"/>
    </row>
    <row r="454" spans="2:6">
      <c r="B454" s="82"/>
      <c r="C454" s="82"/>
      <c r="D454" s="82"/>
      <c r="E454" s="82"/>
      <c r="F454" s="82"/>
    </row>
    <row r="455" spans="2:6">
      <c r="B455" s="82"/>
      <c r="C455" s="82"/>
      <c r="D455" s="82"/>
      <c r="E455" s="82"/>
      <c r="F455" s="82"/>
    </row>
    <row r="456" spans="2:6">
      <c r="B456" s="82"/>
      <c r="C456" s="82"/>
      <c r="D456" s="82"/>
      <c r="E456" s="82"/>
      <c r="F456" s="82"/>
    </row>
    <row r="457" spans="2:6">
      <c r="B457" s="84" t="s">
        <v>42</v>
      </c>
      <c r="C457" s="82"/>
      <c r="D457" s="82"/>
      <c r="E457" s="82"/>
      <c r="F457" s="82"/>
    </row>
    <row r="458" spans="2:6">
      <c r="B458" s="82"/>
      <c r="C458" s="82"/>
      <c r="D458" s="82"/>
      <c r="E458" s="82"/>
      <c r="F458" s="82"/>
    </row>
    <row r="459" spans="2:6">
      <c r="B459" s="274" t="str">
        <f ca="1">(INDIRECT("Élèves!C" &amp;A407+3) &amp; " " &amp; INDIRECT("Élèves!D" &amp; A407+3) &amp; " :")</f>
        <v>KINGDOM Aline :</v>
      </c>
      <c r="C459" s="275"/>
      <c r="D459" s="275"/>
      <c r="E459" s="275"/>
      <c r="F459" s="276"/>
    </row>
    <row r="460" spans="2:6">
      <c r="B460" s="243"/>
      <c r="C460" s="244"/>
      <c r="D460" s="244"/>
      <c r="E460" s="244"/>
      <c r="F460" s="245"/>
    </row>
    <row r="461" spans="2:6">
      <c r="B461" s="243"/>
      <c r="C461" s="244"/>
      <c r="D461" s="244"/>
      <c r="E461" s="244"/>
      <c r="F461" s="245"/>
    </row>
    <row r="462" spans="2:6">
      <c r="B462" s="243"/>
      <c r="C462" s="244"/>
      <c r="D462" s="244"/>
      <c r="E462" s="244"/>
      <c r="F462" s="245"/>
    </row>
    <row r="463" spans="2:6">
      <c r="B463" s="243"/>
      <c r="C463" s="244"/>
      <c r="D463" s="244"/>
      <c r="E463" s="244"/>
      <c r="F463" s="245"/>
    </row>
    <row r="464" spans="2:6">
      <c r="B464" s="243"/>
      <c r="C464" s="244"/>
      <c r="D464" s="244"/>
      <c r="E464" s="244"/>
      <c r="F464" s="245"/>
    </row>
    <row r="465" spans="2:6">
      <c r="B465" s="246"/>
      <c r="C465" s="247"/>
      <c r="D465" s="247"/>
      <c r="E465" s="247"/>
      <c r="F465" s="248"/>
    </row>
    <row r="466" spans="2:6">
      <c r="B466" s="204"/>
      <c r="C466" s="204"/>
      <c r="D466" s="204"/>
      <c r="E466" s="204"/>
      <c r="F466" s="204"/>
    </row>
    <row r="467" spans="2:6">
      <c r="B467" s="204"/>
      <c r="C467" s="204"/>
      <c r="D467" s="204"/>
      <c r="E467" s="204"/>
      <c r="F467" s="204"/>
    </row>
    <row r="468" spans="2:6">
      <c r="B468" s="204"/>
      <c r="C468" s="204"/>
      <c r="D468" s="204"/>
      <c r="E468" s="204"/>
      <c r="F468" s="204"/>
    </row>
    <row r="469" spans="2:6">
      <c r="B469" s="84" t="s">
        <v>69</v>
      </c>
      <c r="C469" s="82"/>
      <c r="D469" s="82"/>
      <c r="E469" s="82"/>
      <c r="F469" s="82"/>
    </row>
    <row r="470" spans="2:6">
      <c r="C470" s="82"/>
      <c r="D470" s="82"/>
      <c r="E470" s="82"/>
      <c r="F470" s="82"/>
    </row>
    <row r="471" spans="2:6">
      <c r="B471" s="89"/>
      <c r="C471" s="89"/>
      <c r="D471" s="89"/>
      <c r="E471" s="89" t="s">
        <v>70</v>
      </c>
      <c r="F471" s="90">
        <f ca="1">SUM(INDIRECT("EDUC!E" &amp;A407+4))+INDIRECT("EDUC!F" &amp;A407+4)</f>
        <v>0</v>
      </c>
    </row>
    <row r="472" spans="2:6">
      <c r="C472" s="82"/>
      <c r="D472" s="82"/>
      <c r="E472" s="82"/>
      <c r="F472" s="82"/>
    </row>
    <row r="473" spans="2:6">
      <c r="B473" s="249"/>
      <c r="C473" s="250"/>
      <c r="D473" s="250"/>
      <c r="E473" s="250"/>
      <c r="F473" s="251"/>
    </row>
    <row r="474" spans="2:6">
      <c r="B474" s="252"/>
      <c r="C474" s="253"/>
      <c r="D474" s="253"/>
      <c r="E474" s="253"/>
      <c r="F474" s="254"/>
    </row>
    <row r="475" spans="2:6">
      <c r="B475" s="252"/>
      <c r="C475" s="253"/>
      <c r="D475" s="253"/>
      <c r="E475" s="253"/>
      <c r="F475" s="254"/>
    </row>
    <row r="476" spans="2:6">
      <c r="B476" s="252"/>
      <c r="C476" s="253"/>
      <c r="D476" s="253"/>
      <c r="E476" s="253"/>
      <c r="F476" s="254"/>
    </row>
    <row r="477" spans="2:6">
      <c r="B477" s="252"/>
      <c r="C477" s="253"/>
      <c r="D477" s="253"/>
      <c r="E477" s="253"/>
      <c r="F477" s="254"/>
    </row>
    <row r="478" spans="2:6">
      <c r="B478" s="252"/>
      <c r="C478" s="253"/>
      <c r="D478" s="253"/>
      <c r="E478" s="253"/>
      <c r="F478" s="254"/>
    </row>
    <row r="479" spans="2:6">
      <c r="B479" s="252"/>
      <c r="C479" s="253"/>
      <c r="D479" s="253"/>
      <c r="E479" s="253"/>
      <c r="F479" s="254"/>
    </row>
    <row r="480" spans="2:6">
      <c r="B480" s="252"/>
      <c r="C480" s="253"/>
      <c r="D480" s="253"/>
      <c r="E480" s="253"/>
      <c r="F480" s="254"/>
    </row>
    <row r="481" spans="2:6">
      <c r="B481" s="255"/>
      <c r="C481" s="256"/>
      <c r="D481" s="256"/>
      <c r="E481" s="256"/>
      <c r="F481" s="257"/>
    </row>
    <row r="482" spans="2:6">
      <c r="B482" s="82"/>
      <c r="C482" s="82"/>
      <c r="D482" s="82"/>
      <c r="E482" s="82"/>
      <c r="F482" s="82"/>
    </row>
    <row r="483" spans="2:6">
      <c r="B483" s="91" t="s">
        <v>71</v>
      </c>
      <c r="C483" s="82"/>
      <c r="D483" s="82"/>
      <c r="E483" s="82"/>
      <c r="F483" s="82"/>
    </row>
    <row r="484" spans="2:6">
      <c r="B484" s="82"/>
      <c r="C484" s="82"/>
      <c r="D484" s="82"/>
      <c r="E484" s="82"/>
      <c r="F484" s="82"/>
    </row>
    <row r="485" spans="2:6">
      <c r="B485" s="82"/>
      <c r="C485" s="82"/>
      <c r="D485" s="82"/>
      <c r="E485" s="82"/>
      <c r="F485" s="82"/>
    </row>
    <row r="486" spans="2:6">
      <c r="B486" s="82"/>
      <c r="C486" s="82"/>
      <c r="D486" s="82"/>
      <c r="E486" s="82"/>
      <c r="F486" s="82"/>
    </row>
    <row r="487" spans="2:6">
      <c r="B487" s="82"/>
      <c r="C487" s="82"/>
      <c r="D487" s="82"/>
      <c r="E487" s="82"/>
      <c r="F487" s="82"/>
    </row>
    <row r="488" spans="2:6">
      <c r="B488" s="82"/>
      <c r="C488" s="82"/>
      <c r="D488" s="82"/>
      <c r="E488" s="82"/>
      <c r="F488" s="82"/>
    </row>
    <row r="489" spans="2:6">
      <c r="B489" s="84" t="s">
        <v>72</v>
      </c>
      <c r="C489" s="82"/>
      <c r="D489" s="82"/>
      <c r="E489" s="82"/>
      <c r="F489" s="82"/>
    </row>
    <row r="490" spans="2:6">
      <c r="B490" s="82"/>
      <c r="C490" s="82"/>
      <c r="D490" s="82"/>
      <c r="E490" s="82"/>
      <c r="F490" s="82"/>
    </row>
    <row r="491" spans="2:6">
      <c r="B491" s="288"/>
      <c r="C491" s="289"/>
      <c r="D491" s="289"/>
      <c r="E491" s="289"/>
      <c r="F491" s="290"/>
    </row>
    <row r="492" spans="2:6">
      <c r="B492" s="291"/>
      <c r="C492" s="292"/>
      <c r="D492" s="292"/>
      <c r="E492" s="292"/>
      <c r="F492" s="293"/>
    </row>
    <row r="493" spans="2:6">
      <c r="B493" s="291"/>
      <c r="C493" s="292"/>
      <c r="D493" s="292"/>
      <c r="E493" s="292"/>
      <c r="F493" s="293"/>
    </row>
    <row r="494" spans="2:6">
      <c r="B494" s="291"/>
      <c r="C494" s="292"/>
      <c r="D494" s="292"/>
      <c r="E494" s="292"/>
      <c r="F494" s="293"/>
    </row>
    <row r="495" spans="2:6">
      <c r="B495" s="291"/>
      <c r="C495" s="292"/>
      <c r="D495" s="292"/>
      <c r="E495" s="292"/>
      <c r="F495" s="293"/>
    </row>
    <row r="496" spans="2:6">
      <c r="B496" s="291"/>
      <c r="C496" s="292"/>
      <c r="D496" s="292"/>
      <c r="E496" s="292"/>
      <c r="F496" s="293"/>
    </row>
    <row r="497" spans="1:6">
      <c r="B497" s="291"/>
      <c r="C497" s="292"/>
      <c r="D497" s="292"/>
      <c r="E497" s="292"/>
      <c r="F497" s="293"/>
    </row>
    <row r="498" spans="1:6">
      <c r="B498" s="294"/>
      <c r="C498" s="295"/>
      <c r="D498" s="295"/>
      <c r="E498" s="295"/>
      <c r="F498" s="296"/>
    </row>
    <row r="499" spans="1:6">
      <c r="B499" s="82"/>
      <c r="C499" s="82"/>
      <c r="D499" s="82"/>
      <c r="E499" s="82"/>
      <c r="F499" s="82"/>
    </row>
    <row r="500" spans="1:6">
      <c r="B500" s="82"/>
      <c r="C500" s="82"/>
      <c r="D500" s="82"/>
      <c r="E500" s="82"/>
      <c r="F500" s="82" t="s">
        <v>176</v>
      </c>
    </row>
    <row r="501" spans="1:6">
      <c r="B501" s="82"/>
      <c r="C501" s="82"/>
      <c r="D501" s="82"/>
      <c r="E501" s="82"/>
      <c r="F501" s="82"/>
    </row>
    <row r="502" spans="1:6">
      <c r="B502" s="82"/>
      <c r="C502" s="82"/>
      <c r="D502" s="82"/>
      <c r="E502" s="82"/>
      <c r="F502" s="82"/>
    </row>
    <row r="503" spans="1:6">
      <c r="B503" s="82"/>
      <c r="C503" s="82"/>
      <c r="D503" s="82"/>
      <c r="E503" s="82"/>
      <c r="F503" s="82"/>
    </row>
    <row r="504" spans="1:6">
      <c r="B504" s="82"/>
      <c r="C504" s="82"/>
      <c r="D504" s="82"/>
      <c r="E504" s="82"/>
      <c r="F504" s="82"/>
    </row>
    <row r="505" spans="1:6">
      <c r="B505" s="82"/>
      <c r="C505" s="82"/>
      <c r="D505" s="82"/>
      <c r="E505" s="82"/>
      <c r="F505" s="82"/>
    </row>
    <row r="506" spans="1:6" ht="27.75" customHeight="1">
      <c r="A506" s="82">
        <v>6</v>
      </c>
      <c r="B506" s="82"/>
      <c r="C506" s="82"/>
      <c r="D506" s="82"/>
      <c r="E506" s="82"/>
      <c r="F506" s="82"/>
    </row>
    <row r="507" spans="1:6" ht="15" customHeight="1">
      <c r="B507" s="308"/>
      <c r="C507" s="308"/>
      <c r="D507" s="308"/>
      <c r="E507" s="308"/>
      <c r="F507" s="308"/>
    </row>
    <row r="508" spans="1:6">
      <c r="B508" s="98" t="str">
        <f ca="1">INDIRECT("Élèves!C" &amp; A506+3)</f>
        <v>FORTE</v>
      </c>
      <c r="C508" s="307" t="str">
        <f ca="1">INDIRECT("Élèves!D" &amp; A506+3)</f>
        <v>Salie</v>
      </c>
      <c r="D508" s="307"/>
      <c r="E508" s="307"/>
      <c r="F508" s="307"/>
    </row>
    <row r="509" spans="1:6" ht="15" customHeight="1">
      <c r="B509" s="99"/>
      <c r="C509" s="100"/>
      <c r="D509" s="100"/>
      <c r="E509" s="100"/>
      <c r="F509" s="100"/>
    </row>
    <row r="510" spans="1:6">
      <c r="B510" s="308" t="s">
        <v>38</v>
      </c>
      <c r="C510" s="308"/>
      <c r="D510" s="308"/>
      <c r="E510" s="308"/>
      <c r="F510" s="308"/>
    </row>
    <row r="511" spans="1:6">
      <c r="B511" s="309" t="s">
        <v>174</v>
      </c>
      <c r="C511" s="309"/>
      <c r="D511" s="309"/>
      <c r="E511" s="309"/>
      <c r="F511" s="309"/>
    </row>
    <row r="512" spans="1:6" s="82" customFormat="1">
      <c r="B512" s="308"/>
      <c r="C512" s="308"/>
      <c r="D512" s="308"/>
      <c r="E512" s="308"/>
      <c r="F512" s="308"/>
    </row>
    <row r="513" spans="2:6" s="82" customFormat="1"/>
    <row r="514" spans="2:6" s="82" customFormat="1">
      <c r="B514" s="279" t="str">
        <f ca="1">INDIRECT("Élèves!N" &amp; $A$11+5)</f>
        <v>1Cp</v>
      </c>
      <c r="C514" s="280"/>
      <c r="D514" s="280"/>
      <c r="E514" s="280"/>
      <c r="F514" s="281"/>
    </row>
    <row r="515" spans="2:6" s="82" customFormat="1" ht="45" customHeight="1">
      <c r="B515" s="297" t="s">
        <v>39</v>
      </c>
      <c r="C515" s="298" t="s">
        <v>67</v>
      </c>
      <c r="D515" s="300" t="s">
        <v>68</v>
      </c>
      <c r="E515" s="301"/>
      <c r="F515" s="302"/>
    </row>
    <row r="516" spans="2:6" s="82" customFormat="1" ht="45" customHeight="1">
      <c r="B516" s="297"/>
      <c r="C516" s="299"/>
      <c r="D516" s="303"/>
      <c r="E516" s="304"/>
      <c r="F516" s="305"/>
    </row>
    <row r="517" spans="2:6" s="82" customFormat="1">
      <c r="B517" s="297"/>
      <c r="C517" s="101" t="s">
        <v>66</v>
      </c>
      <c r="D517" s="101" t="s">
        <v>40</v>
      </c>
      <c r="E517" s="101" t="s">
        <v>41</v>
      </c>
      <c r="F517" s="101" t="s">
        <v>66</v>
      </c>
    </row>
    <row r="518" spans="2:6" s="82" customFormat="1">
      <c r="B518" s="306" t="str">
        <f>"FORMATION COMMUNE (" &amp; SUM(MATIÈRES!N501:N515) &amp; " périodes)"</f>
        <v>FORMATION COMMUNE (0 périodes)</v>
      </c>
      <c r="C518" s="306"/>
      <c r="D518" s="306"/>
      <c r="E518" s="306"/>
      <c r="F518" s="306"/>
    </row>
    <row r="519" spans="2:6" s="82" customFormat="1">
      <c r="B519" s="80" t="str">
        <f>MATIÈRES!$I$6</f>
        <v>RELIGION (Mme Willems - 2p.)</v>
      </c>
      <c r="C519" s="203" t="str">
        <f ca="1">IF(ISERROR(INDIRECT("F1!BP" &amp;A506+ 6)),"",INDIRECT("F1!BP" &amp;A506+ 6))</f>
        <v/>
      </c>
      <c r="D519" s="205">
        <f ca="1">SUM(INDIRECT("'C1'!E" &amp; A506+4),INDIRECT("'C1'!G" &amp; A506+4),INDIRECT("'C1'!I" &amp; A506+4))</f>
        <v>0</v>
      </c>
      <c r="E519" s="205">
        <f ca="1">SUM(INDIRECT("'C1'!F" &amp;A506+4),INDIRECT("'C1'!H" &amp;A506+4),INDIRECT("'C1'!J" &amp;A506+4))</f>
        <v>0</v>
      </c>
      <c r="F519" s="81" t="str">
        <f ca="1">IF(ISERROR(SUM(D519/E519)*100),"",(SUM(D519/E519)*100))</f>
        <v/>
      </c>
    </row>
    <row r="520" spans="2:6" s="82" customFormat="1">
      <c r="B520" s="80" t="str">
        <f>MATIÈRES!$I$7</f>
        <v>FRANÇAIS (Mr MIRGAUX - 6p.)</v>
      </c>
      <c r="C520" s="203" t="str">
        <f ca="1">IF(ISERROR(INDIRECT("F2!BP" &amp;A506+ 6)),"",INDIRECT("F2!BP" &amp;A506+ 6))</f>
        <v/>
      </c>
      <c r="D520" s="205">
        <f ca="1">SUM(INDIRECT("'C2'!E" &amp; A506+4),INDIRECT("'C2'!G" &amp; A506+4),INDIRECT("'C2'!I" &amp; A506+4))</f>
        <v>0</v>
      </c>
      <c r="E520" s="205">
        <f ca="1">SUM(INDIRECT("'C2'!F" &amp;A506+4),INDIRECT("'C2'!H" &amp;A506+4),INDIRECT("'C2'!J" &amp;A506+4))</f>
        <v>0</v>
      </c>
      <c r="F520" s="81" t="str">
        <f t="shared" ref="F520:F533" ca="1" si="5">IF(ISERROR(SUM(D520/E520)*100),"",(SUM(D520/E520)*100))</f>
        <v/>
      </c>
    </row>
    <row r="521" spans="2:6" s="82" customFormat="1">
      <c r="B521" s="80" t="str">
        <f>MATIÈRES!$I$8</f>
        <v>MATH (Mme LIENART - 5p.)</v>
      </c>
      <c r="C521" s="203" t="str">
        <f ca="1">IF(ISERROR(INDIRECT("F3!BP" &amp;A506+ 6)),"",INDIRECT("F3!BP" &amp;A506+ 6))</f>
        <v/>
      </c>
      <c r="D521" s="205">
        <f ca="1">SUM(INDIRECT("'C3'!E" &amp; A506+4),INDIRECT("'C3'!G" &amp; A506+4),INDIRECT("'C3'!I" &amp; A506+4))</f>
        <v>0</v>
      </c>
      <c r="E521" s="205">
        <f ca="1">SUM(INDIRECT("'C3'!F" &amp;A506+4),INDIRECT("'C3'!H" &amp;A506+4),INDIRECT("'C3'!J" &amp;A506+4))</f>
        <v>0</v>
      </c>
      <c r="F521" s="81" t="str">
        <f t="shared" ca="1" si="5"/>
        <v/>
      </c>
    </row>
    <row r="522" spans="2:6" s="82" customFormat="1">
      <c r="B522" s="80" t="str">
        <f>MATIÈRES!$I$9</f>
        <v>ÉTUDE DU MILIEU (Mr MIRGAUX - 4p.)</v>
      </c>
      <c r="C522" s="203" t="str">
        <f ca="1">IF(ISERROR(INDIRECT("F4!BP" &amp;A506+ 6)),"",INDIRECT("F4!BP" &amp;A506+ 6))</f>
        <v/>
      </c>
      <c r="D522" s="205">
        <f ca="1">SUM(INDIRECT("'C4'!E" &amp; A506+4),INDIRECT("'C4'!G" &amp; A506+4),INDIRECT("'C4'!I" &amp; A506+4))</f>
        <v>0</v>
      </c>
      <c r="E522" s="205">
        <f ca="1">SUM(INDIRECT("'C4'!F" &amp;A506+4),INDIRECT("'C4'!H" &amp;A506+4),INDIRECT("'C4'!J" &amp;A506+4))</f>
        <v>0</v>
      </c>
      <c r="F522" s="81" t="str">
        <f t="shared" ca="1" si="5"/>
        <v/>
      </c>
    </row>
    <row r="523" spans="2:6" s="82" customFormat="1">
      <c r="B523" s="80" t="str">
        <f>MATIÈRES!$I$10</f>
        <v>ANGLAIS (Mme MICHAUX - 4p.)</v>
      </c>
      <c r="C523" s="203" t="str">
        <f ca="1">IF(ISERROR(INDIRECT("F5!BP" &amp;A506+ 6)),"",INDIRECT("F5!BP" &amp;A506+ 6))</f>
        <v/>
      </c>
      <c r="D523" s="205">
        <f ca="1">SUM(INDIRECT("'C5'!E" &amp; A506+4),INDIRECT("'C5'!G" &amp; A506+4),INDIRECT("'C5'!I" &amp; A506+4))</f>
        <v>0</v>
      </c>
      <c r="E523" s="205">
        <f ca="1">SUM(INDIRECT("'C5'!F" &amp;A506+4),INDIRECT("'C5'!H" &amp;A506+4),INDIRECT("'C5'!J" &amp;A506+4))</f>
        <v>0</v>
      </c>
      <c r="F523" s="81" t="str">
        <f t="shared" ca="1" si="5"/>
        <v/>
      </c>
    </row>
    <row r="524" spans="2:6" s="82" customFormat="1">
      <c r="B524" s="80" t="str">
        <f>MATIÈRES!$I$11</f>
        <v>SCIENCES (Mr SMETS - 3p.)</v>
      </c>
      <c r="C524" s="203" t="str">
        <f ca="1">IF(ISERROR(INDIRECT("F6!BP" &amp;A506+ 6)),"",INDIRECT("F6!BP" &amp;A506+ 6))</f>
        <v/>
      </c>
      <c r="D524" s="205">
        <f ca="1">SUM(INDIRECT("'C6'!E" &amp; A506+4),INDIRECT("'C6'!G" &amp; A506+4),INDIRECT("'C6'!I" &amp; A506+4))</f>
        <v>0</v>
      </c>
      <c r="E524" s="205">
        <f ca="1">SUM(INDIRECT("'C6'!F" &amp;A506+4),INDIRECT("'C6'!H" &amp;A506+4),INDIRECT("'C6'!J" &amp;A506+4))</f>
        <v>0</v>
      </c>
      <c r="F524" s="81" t="str">
        <f t="shared" ca="1" si="5"/>
        <v/>
      </c>
    </row>
    <row r="525" spans="2:6" s="82" customFormat="1">
      <c r="B525" s="80" t="str">
        <f>MATIÈRES!$I$12</f>
        <v>ÉDUCATION PHYSIQUE (Collectif - 3p.)</v>
      </c>
      <c r="C525" s="203" t="str">
        <f ca="1">IF(ISERROR(INDIRECT("F7!BP" &amp;A506+ 6)),"",INDIRECT("F7!BP" &amp;A506+ 6))</f>
        <v/>
      </c>
      <c r="D525" s="205">
        <f ca="1">SUM(INDIRECT("'C7'!E" &amp; A506+4),INDIRECT("'C7'!G" &amp; A506+4),INDIRECT("'C7'!I" &amp; A506+4))</f>
        <v>0</v>
      </c>
      <c r="E525" s="205">
        <f ca="1">SUM(INDIRECT("'C7'!F" &amp;A506+4),INDIRECT("'C7'!H" &amp;A506+4),INDIRECT("'C7'!J" &amp;A506+4))</f>
        <v>0</v>
      </c>
      <c r="F525" s="81" t="str">
        <f t="shared" ca="1" si="5"/>
        <v/>
      </c>
    </row>
    <row r="526" spans="2:6" s="82" customFormat="1">
      <c r="B526" s="80" t="str">
        <f>MATIÈRES!$I$13</f>
        <v>ÉDUCATION ARTISTIQUE (Mme TASKIN - 2p.)</v>
      </c>
      <c r="C526" s="203" t="str">
        <f ca="1">IF(ISERROR(INDIRECT("F8!BP" &amp;A506+ 6)),"",INDIRECT("F8!BP" &amp;A506+ 6))</f>
        <v/>
      </c>
      <c r="D526" s="205">
        <f ca="1">SUM(INDIRECT("'C8'!E" &amp; A506+4),INDIRECT("'C8'!G" &amp; A506+4),INDIRECT("'C8'!I" &amp; A506+4))</f>
        <v>0</v>
      </c>
      <c r="E526" s="205">
        <f ca="1">SUM(INDIRECT("'C8'!F" &amp;A506+4),INDIRECT("'C8'!H" &amp;A506+4),INDIRECT("'C8'!J" &amp;A506+4))</f>
        <v>0</v>
      </c>
      <c r="F526" s="81" t="str">
        <f t="shared" ca="1" si="5"/>
        <v/>
      </c>
    </row>
    <row r="527" spans="2:6" s="82" customFormat="1">
      <c r="B527" s="80" t="str">
        <f>MATIÈRES!$I$14</f>
        <v>ÉDUCATION TECHNOLOGIQUE (Mr SMETS - 1p.)</v>
      </c>
      <c r="C527" s="203" t="str">
        <f ca="1">IF(ISERROR(INDIRECT("F9!BP" &amp;A506+ 6)),"",INDIRECT("F9!BP" &amp;A506+ 6))</f>
        <v/>
      </c>
      <c r="D527" s="205">
        <f ca="1">SUM(INDIRECT("'C9'!E" &amp; A506+4),INDIRECT("'C9'!G" &amp; A506+4),INDIRECT("'C9'!I" &amp; A506+4))</f>
        <v>0</v>
      </c>
      <c r="E527" s="205">
        <f ca="1">SUM(INDIRECT("'C9'!F" &amp;A506+4),INDIRECT("'C9'!H" &amp;A506+4),INDIRECT("'C9'!J" &amp;A506+4))</f>
        <v>0</v>
      </c>
      <c r="F527" s="81" t="str">
        <f t="shared" ca="1" si="5"/>
        <v/>
      </c>
    </row>
    <row r="528" spans="2:6" s="82" customFormat="1">
      <c r="B528" s="80" t="str">
        <f>MATIÈRES!$I$15</f>
        <v>ACTIVITÉDE SOUTIEN (Mme LIENART - 4p.)</v>
      </c>
      <c r="C528" s="203" t="str">
        <f ca="1">IF(ISERROR(INDIRECT("F10!BP" &amp;A506+ 6)),"",INDIRECT("F10!BP" &amp;A506+ 6))</f>
        <v/>
      </c>
      <c r="D528" s="205">
        <f ca="1">SUM(INDIRECT("'C10'!E" &amp; A506+4),INDIRECT("'C10'!G" &amp; A506+4),INDIRECT("'C10'!I" &amp; A506+4))</f>
        <v>0</v>
      </c>
      <c r="E528" s="205">
        <f ca="1">SUM(INDIRECT("'C10'!F" &amp;A506+4),INDIRECT("'C10'!H" &amp;A506+4),INDIRECT("'C10'!J" &amp;A506+4))</f>
        <v>0</v>
      </c>
      <c r="F528" s="81" t="str">
        <f t="shared" ca="1" si="5"/>
        <v/>
      </c>
    </row>
    <row r="529" spans="2:6" s="82" customFormat="1">
      <c r="B529" s="80">
        <f>MATIÈRES!$I$16</f>
        <v>0</v>
      </c>
      <c r="C529" s="203" t="str">
        <f ca="1">IF(ISERROR(INDIRECT("F11!BP" &amp;A506+ 6)),"",INDIRECT("F11!BP" &amp;A506+ 6))</f>
        <v/>
      </c>
      <c r="D529" s="205">
        <f ca="1">SUM(INDIRECT("'C11'!E" &amp; A506+4),INDIRECT("'C11'!G" &amp; A506+4),INDIRECT("'C11'!I" &amp; A506+4))</f>
        <v>0</v>
      </c>
      <c r="E529" s="205">
        <f ca="1">SUM(INDIRECT("'C11'!F" &amp;A506+4),INDIRECT("'C11'!H" &amp;A506+4),INDIRECT("'C11'!J" &amp;A506+4))</f>
        <v>0</v>
      </c>
      <c r="F529" s="81" t="str">
        <f t="shared" ca="1" si="5"/>
        <v/>
      </c>
    </row>
    <row r="530" spans="2:6" s="82" customFormat="1">
      <c r="B530" s="80">
        <f>MATIÈRES!$I$17</f>
        <v>0</v>
      </c>
      <c r="C530" s="203" t="str">
        <f ca="1">IF(ISERROR(INDIRECT("F12!BP" &amp;A506+ 6)),"",INDIRECT("F12!BP" &amp;A506+ 6))</f>
        <v/>
      </c>
      <c r="D530" s="205">
        <f ca="1">SUM(INDIRECT("'C12'!E" &amp; A506+4),INDIRECT("'C12'!G" &amp; A506+4),INDIRECT("'C12'!I" &amp; A506+4))</f>
        <v>0</v>
      </c>
      <c r="E530" s="205">
        <f ca="1">SUM(INDIRECT("'C12'!F" &amp;A506+4),INDIRECT("'C12'!H" &amp;A506+4),INDIRECT("'C12'!J" &amp;A506+4))</f>
        <v>0</v>
      </c>
      <c r="F530" s="81" t="str">
        <f t="shared" ca="1" si="5"/>
        <v/>
      </c>
    </row>
    <row r="531" spans="2:6" s="82" customFormat="1">
      <c r="B531" s="80">
        <f>MATIÈRES!$I$18</f>
        <v>0</v>
      </c>
      <c r="C531" s="203" t="str">
        <f ca="1">IF(ISERROR(INDIRECT("F13!BP" &amp;A506+ 6)),"",INDIRECT("F13!BP" &amp;A506+ 6))</f>
        <v/>
      </c>
      <c r="D531" s="205">
        <f ca="1">SUM(INDIRECT("'C13'!E" &amp; A506+4),INDIRECT("'C13'!G" &amp; A506+4),INDIRECT("'C13'!I" &amp; A506+4))</f>
        <v>0</v>
      </c>
      <c r="E531" s="205">
        <f ca="1">SUM(INDIRECT("'C13'!F" &amp;A506+4),INDIRECT("'C13'!H" &amp;A506+4),INDIRECT("'C13'!J" &amp;A506+4))</f>
        <v>0</v>
      </c>
      <c r="F531" s="81" t="str">
        <f t="shared" ca="1" si="5"/>
        <v/>
      </c>
    </row>
    <row r="532" spans="2:6" s="82" customFormat="1">
      <c r="B532" s="80">
        <f>MATIÈRES!$I$19</f>
        <v>0</v>
      </c>
      <c r="C532" s="203" t="str">
        <f ca="1">IF(ISERROR(INDIRECT("F14!BP" &amp;A506+ 6)),"",INDIRECT("F14!BP" &amp;A506+ 6))</f>
        <v/>
      </c>
      <c r="D532" s="205">
        <f ca="1">SUM(INDIRECT("'C14'!E" &amp; A506+4),INDIRECT("'C14'!G" &amp; A506+4),INDIRECT("'C14'!I" &amp; A506+4))</f>
        <v>0</v>
      </c>
      <c r="E532" s="205">
        <f ca="1">SUM(INDIRECT("'C14'!F" &amp;A506+4),INDIRECT("'C14'!H" &amp;A506+4),INDIRECT("'C14'!J" &amp;A506+4))</f>
        <v>0</v>
      </c>
      <c r="F532" s="81" t="str">
        <f t="shared" ca="1" si="5"/>
        <v/>
      </c>
    </row>
    <row r="533" spans="2:6" s="82" customFormat="1">
      <c r="B533" s="80">
        <f>MATIÈRES!$I$20</f>
        <v>0</v>
      </c>
      <c r="C533" s="203" t="str">
        <f ca="1">IF(ISERROR(INDIRECT("F15!BP" &amp;A506+ 6)),"",INDIRECT("F15!BP" &amp;A506+ 6))</f>
        <v/>
      </c>
      <c r="D533" s="205">
        <f ca="1">SUM(INDIRECT("'C15'!E" &amp; A506+4),INDIRECT("'C15'!G" &amp; A506+4),INDIRECT("'C15'!I" &amp; A506+4))</f>
        <v>0</v>
      </c>
      <c r="E533" s="205">
        <f ca="1">SUM(INDIRECT("'C15'!F" &amp;A506+4),INDIRECT("'C15'!H" &amp;A506+4),INDIRECT("'C15'!J" &amp;A506+4))</f>
        <v>0</v>
      </c>
      <c r="F533" s="81" t="str">
        <f t="shared" ca="1" si="5"/>
        <v/>
      </c>
    </row>
    <row r="534" spans="2:6" s="82" customFormat="1">
      <c r="B534" s="210"/>
      <c r="C534" s="211" t="e">
        <f ca="1">AVERAGEIF(C519:C533,"&lt;&gt;#DIV/0!")</f>
        <v>#DIV/0!</v>
      </c>
      <c r="D534" s="206"/>
      <c r="E534" s="206"/>
      <c r="F534" s="209"/>
    </row>
    <row r="535" spans="2:6" s="82" customFormat="1">
      <c r="B535" s="271"/>
      <c r="C535" s="271"/>
      <c r="D535" s="271"/>
      <c r="E535" s="271"/>
      <c r="F535" s="192"/>
    </row>
    <row r="536" spans="2:6" s="82" customFormat="1">
      <c r="B536" s="272" t="s">
        <v>180</v>
      </c>
      <c r="C536" s="272"/>
      <c r="D536" s="272"/>
      <c r="E536" s="272"/>
      <c r="F536" s="193" t="e">
        <f ca="1">AVERAGEIF(F519:F533,"&lt;&gt;#DIV/0!")</f>
        <v>#DIV/0!</v>
      </c>
    </row>
    <row r="537" spans="2:6" s="82" customFormat="1">
      <c r="B537" s="273" t="str">
        <f>"Nombre de cours en difficulté (…/" &amp; COUNTA(MATIÈRES!$N$6:$N$20) &amp; " cours)"</f>
        <v>Nombre de cours en difficulté (…/10 cours)</v>
      </c>
      <c r="C537" s="273"/>
      <c r="D537" s="273"/>
      <c r="E537" s="273"/>
      <c r="F537" s="191">
        <f ca="1">IF(F519&lt;50,1,0)+IF(F520&lt;50,1,0)+IF(F521&lt;50,1,0)+IF(F522&lt;50,1,0)+IF(F523&lt;50,1,0)+IF(F524&lt;50,1,0)+IF(F525&lt;50,1,0)+IF(F526&lt;50,1,0)+IF(F527&lt;50,1,0)+IF(F528&lt;50,1,0)+IF(F529&lt;50,1,0)+IF(F530&lt;50,1,0)+IF(F531&lt;50,1,0)+IF(F532&lt;50,1,0)+IF(F533&lt;50,1,0)</f>
        <v>0</v>
      </c>
    </row>
    <row r="538" spans="2:6" s="82" customFormat="1">
      <c r="B538" s="273" t="str">
        <f>"Nombre de périodes en difficulté (…/" &amp; SUM(MATIÈRES!N499:N513) &amp; " périodes)"</f>
        <v>Nombre de périodes en difficulté (…/0 périodes)</v>
      </c>
      <c r="C538" s="273"/>
      <c r="D538" s="273"/>
      <c r="E538" s="273"/>
      <c r="F538" s="191">
        <f ca="1">IF(F519&lt;50,MATIÈRES!N$6,0)+IF(F520&lt;50,MATIÈRES!N$7,0)+IF(F521&lt;50,MATIÈRES!N$8,0)+IF(F522&lt;50,MATIÈRES!N$9,0)+IF(F523&lt;50,MATIÈRES!N$10,0)+IF(F524&lt;50,MATIÈRES!N$11,0)+IF(F525&lt;50,MATIÈRES!N$12,0)+IF(F526&lt;50,MATIÈRES!N$13,0)+IF(F527&lt;50,MATIÈRES!N$14,0)+IF(F528&lt;50,MATIÈRES!N$15,0)+IF(F529&lt;50,MATIÈRES!N$16,0)+IF(F530&lt;50,MATIÈRES!N$17,0)+IF(F531&lt;50,MATIÈRES!N$18,0)+IF(F532&lt;50,MATIÈRES!N$19,0)+IF(F533&lt;50,MATIÈRES!N$20,0)</f>
        <v>0</v>
      </c>
    </row>
    <row r="539" spans="2:6" s="82" customFormat="1"/>
    <row r="540" spans="2:6" s="82" customFormat="1"/>
    <row r="541" spans="2:6" s="82" customFormat="1"/>
    <row r="542" spans="2:6" s="82" customFormat="1">
      <c r="F542" s="82" t="s">
        <v>175</v>
      </c>
    </row>
    <row r="543" spans="2:6" s="82" customFormat="1"/>
    <row r="544" spans="2:6" s="82" customFormat="1"/>
    <row r="545" spans="2:6" s="82" customFormat="1"/>
    <row r="546" spans="2:6" s="82" customFormat="1"/>
    <row r="547" spans="2:6" s="82" customFormat="1"/>
    <row r="548" spans="2:6" s="82" customFormat="1"/>
    <row r="549" spans="2:6" s="82" customFormat="1"/>
    <row r="550" spans="2:6" s="82" customFormat="1"/>
    <row r="551" spans="2:6" s="82" customFormat="1"/>
    <row r="552" spans="2:6">
      <c r="B552" s="82"/>
      <c r="C552" s="82"/>
      <c r="D552" s="82"/>
      <c r="E552" s="82"/>
      <c r="F552" s="82"/>
    </row>
    <row r="553" spans="2:6">
      <c r="B553" s="82"/>
      <c r="C553" s="82"/>
      <c r="D553" s="82"/>
      <c r="E553" s="82"/>
      <c r="F553" s="82"/>
    </row>
    <row r="554" spans="2:6">
      <c r="B554" s="82"/>
      <c r="C554" s="82"/>
      <c r="D554" s="82"/>
      <c r="E554" s="82"/>
      <c r="F554" s="82"/>
    </row>
    <row r="555" spans="2:6">
      <c r="B555" s="82"/>
      <c r="C555" s="82"/>
      <c r="D555" s="82"/>
      <c r="E555" s="82"/>
      <c r="F555" s="82"/>
    </row>
    <row r="556" spans="2:6">
      <c r="B556" s="84" t="s">
        <v>42</v>
      </c>
      <c r="C556" s="82"/>
      <c r="D556" s="82"/>
      <c r="E556" s="82"/>
      <c r="F556" s="82"/>
    </row>
    <row r="557" spans="2:6">
      <c r="B557" s="82"/>
      <c r="C557" s="82"/>
      <c r="D557" s="82"/>
      <c r="E557" s="82"/>
      <c r="F557" s="82"/>
    </row>
    <row r="558" spans="2:6">
      <c r="B558" s="274" t="str">
        <f ca="1">(INDIRECT("Élèves!C" &amp;A506+3) &amp; " " &amp; INDIRECT("Élèves!D" &amp; A506+3) &amp; " :")</f>
        <v>FORTE Salie :</v>
      </c>
      <c r="C558" s="275"/>
      <c r="D558" s="275"/>
      <c r="E558" s="275"/>
      <c r="F558" s="276"/>
    </row>
    <row r="559" spans="2:6">
      <c r="B559" s="243"/>
      <c r="C559" s="244"/>
      <c r="D559" s="244"/>
      <c r="E559" s="244"/>
      <c r="F559" s="245"/>
    </row>
    <row r="560" spans="2:6">
      <c r="B560" s="243"/>
      <c r="C560" s="244"/>
      <c r="D560" s="244"/>
      <c r="E560" s="244"/>
      <c r="F560" s="245"/>
    </row>
    <row r="561" spans="2:6">
      <c r="B561" s="243"/>
      <c r="C561" s="244"/>
      <c r="D561" s="244"/>
      <c r="E561" s="244"/>
      <c r="F561" s="245"/>
    </row>
    <row r="562" spans="2:6">
      <c r="B562" s="243"/>
      <c r="C562" s="244"/>
      <c r="D562" s="244"/>
      <c r="E562" s="244"/>
      <c r="F562" s="245"/>
    </row>
    <row r="563" spans="2:6">
      <c r="B563" s="243"/>
      <c r="C563" s="244"/>
      <c r="D563" s="244"/>
      <c r="E563" s="244"/>
      <c r="F563" s="245"/>
    </row>
    <row r="564" spans="2:6">
      <c r="B564" s="246"/>
      <c r="C564" s="247"/>
      <c r="D564" s="247"/>
      <c r="E564" s="247"/>
      <c r="F564" s="248"/>
    </row>
    <row r="565" spans="2:6">
      <c r="B565" s="204"/>
      <c r="C565" s="204"/>
      <c r="D565" s="204"/>
      <c r="E565" s="204"/>
      <c r="F565" s="204"/>
    </row>
    <row r="566" spans="2:6">
      <c r="B566" s="204"/>
      <c r="C566" s="204"/>
      <c r="D566" s="204"/>
      <c r="E566" s="204"/>
      <c r="F566" s="204"/>
    </row>
    <row r="567" spans="2:6">
      <c r="B567" s="204"/>
      <c r="C567" s="204"/>
      <c r="D567" s="204"/>
      <c r="E567" s="204"/>
      <c r="F567" s="204"/>
    </row>
    <row r="568" spans="2:6">
      <c r="B568" s="84" t="s">
        <v>69</v>
      </c>
      <c r="C568" s="82"/>
      <c r="D568" s="82"/>
      <c r="E568" s="82"/>
      <c r="F568" s="82"/>
    </row>
    <row r="569" spans="2:6">
      <c r="C569" s="82"/>
      <c r="D569" s="82"/>
      <c r="E569" s="82"/>
      <c r="F569" s="82"/>
    </row>
    <row r="570" spans="2:6">
      <c r="B570" s="89"/>
      <c r="C570" s="89"/>
      <c r="D570" s="89"/>
      <c r="E570" s="89" t="s">
        <v>70</v>
      </c>
      <c r="F570" s="90">
        <f ca="1">SUM(INDIRECT("EDUC!E" &amp;A506+4))+INDIRECT("EDUC!F" &amp;A506+4)</f>
        <v>2</v>
      </c>
    </row>
    <row r="571" spans="2:6">
      <c r="C571" s="82"/>
      <c r="D571" s="82"/>
      <c r="E571" s="82"/>
      <c r="F571" s="82"/>
    </row>
    <row r="572" spans="2:6">
      <c r="B572" s="249"/>
      <c r="C572" s="250"/>
      <c r="D572" s="250"/>
      <c r="E572" s="250"/>
      <c r="F572" s="251"/>
    </row>
    <row r="573" spans="2:6">
      <c r="B573" s="252"/>
      <c r="C573" s="253"/>
      <c r="D573" s="253"/>
      <c r="E573" s="253"/>
      <c r="F573" s="254"/>
    </row>
    <row r="574" spans="2:6">
      <c r="B574" s="252"/>
      <c r="C574" s="253"/>
      <c r="D574" s="253"/>
      <c r="E574" s="253"/>
      <c r="F574" s="254"/>
    </row>
    <row r="575" spans="2:6">
      <c r="B575" s="252"/>
      <c r="C575" s="253"/>
      <c r="D575" s="253"/>
      <c r="E575" s="253"/>
      <c r="F575" s="254"/>
    </row>
    <row r="576" spans="2:6">
      <c r="B576" s="252"/>
      <c r="C576" s="253"/>
      <c r="D576" s="253"/>
      <c r="E576" s="253"/>
      <c r="F576" s="254"/>
    </row>
    <row r="577" spans="2:6">
      <c r="B577" s="252"/>
      <c r="C577" s="253"/>
      <c r="D577" s="253"/>
      <c r="E577" s="253"/>
      <c r="F577" s="254"/>
    </row>
    <row r="578" spans="2:6">
      <c r="B578" s="252"/>
      <c r="C578" s="253"/>
      <c r="D578" s="253"/>
      <c r="E578" s="253"/>
      <c r="F578" s="254"/>
    </row>
    <row r="579" spans="2:6">
      <c r="B579" s="252"/>
      <c r="C579" s="253"/>
      <c r="D579" s="253"/>
      <c r="E579" s="253"/>
      <c r="F579" s="254"/>
    </row>
    <row r="580" spans="2:6">
      <c r="B580" s="255"/>
      <c r="C580" s="256"/>
      <c r="D580" s="256"/>
      <c r="E580" s="256"/>
      <c r="F580" s="257"/>
    </row>
    <row r="581" spans="2:6">
      <c r="B581" s="82"/>
      <c r="C581" s="82"/>
      <c r="D581" s="82"/>
      <c r="E581" s="82"/>
      <c r="F581" s="82"/>
    </row>
    <row r="582" spans="2:6">
      <c r="B582" s="91" t="s">
        <v>71</v>
      </c>
      <c r="C582" s="82"/>
      <c r="D582" s="82"/>
      <c r="E582" s="82"/>
      <c r="F582" s="82"/>
    </row>
    <row r="583" spans="2:6">
      <c r="B583" s="82"/>
      <c r="C583" s="82"/>
      <c r="D583" s="82"/>
      <c r="E583" s="82"/>
      <c r="F583" s="82"/>
    </row>
    <row r="584" spans="2:6">
      <c r="B584" s="82"/>
      <c r="C584" s="82"/>
      <c r="D584" s="82"/>
      <c r="E584" s="82"/>
      <c r="F584" s="82"/>
    </row>
    <row r="585" spans="2:6">
      <c r="B585" s="82"/>
      <c r="C585" s="82"/>
      <c r="D585" s="82"/>
      <c r="E585" s="82"/>
      <c r="F585" s="82"/>
    </row>
    <row r="586" spans="2:6">
      <c r="B586" s="82"/>
      <c r="C586" s="82"/>
      <c r="D586" s="82"/>
      <c r="E586" s="82"/>
      <c r="F586" s="82"/>
    </row>
    <row r="587" spans="2:6">
      <c r="B587" s="82"/>
      <c r="C587" s="82"/>
      <c r="D587" s="82"/>
      <c r="E587" s="82"/>
      <c r="F587" s="82"/>
    </row>
    <row r="588" spans="2:6">
      <c r="B588" s="84" t="s">
        <v>72</v>
      </c>
      <c r="C588" s="82"/>
      <c r="D588" s="82"/>
      <c r="E588" s="82"/>
      <c r="F588" s="82"/>
    </row>
    <row r="589" spans="2:6">
      <c r="B589" s="82"/>
      <c r="C589" s="82"/>
      <c r="D589" s="82"/>
      <c r="E589" s="82"/>
      <c r="F589" s="82"/>
    </row>
    <row r="590" spans="2:6">
      <c r="B590" s="288"/>
      <c r="C590" s="289"/>
      <c r="D590" s="289"/>
      <c r="E590" s="289"/>
      <c r="F590" s="290"/>
    </row>
    <row r="591" spans="2:6">
      <c r="B591" s="291"/>
      <c r="C591" s="292"/>
      <c r="D591" s="292"/>
      <c r="E591" s="292"/>
      <c r="F591" s="293"/>
    </row>
    <row r="592" spans="2:6">
      <c r="B592" s="291"/>
      <c r="C592" s="292"/>
      <c r="D592" s="292"/>
      <c r="E592" s="292"/>
      <c r="F592" s="293"/>
    </row>
    <row r="593" spans="1:6">
      <c r="B593" s="291"/>
      <c r="C593" s="292"/>
      <c r="D593" s="292"/>
      <c r="E593" s="292"/>
      <c r="F593" s="293"/>
    </row>
    <row r="594" spans="1:6">
      <c r="B594" s="291"/>
      <c r="C594" s="292"/>
      <c r="D594" s="292"/>
      <c r="E594" s="292"/>
      <c r="F594" s="293"/>
    </row>
    <row r="595" spans="1:6">
      <c r="B595" s="291"/>
      <c r="C595" s="292"/>
      <c r="D595" s="292"/>
      <c r="E595" s="292"/>
      <c r="F595" s="293"/>
    </row>
    <row r="596" spans="1:6">
      <c r="B596" s="291"/>
      <c r="C596" s="292"/>
      <c r="D596" s="292"/>
      <c r="E596" s="292"/>
      <c r="F596" s="293"/>
    </row>
    <row r="597" spans="1:6">
      <c r="B597" s="294"/>
      <c r="C597" s="295"/>
      <c r="D597" s="295"/>
      <c r="E597" s="295"/>
      <c r="F597" s="296"/>
    </row>
    <row r="598" spans="1:6">
      <c r="B598" s="82"/>
      <c r="C598" s="82"/>
      <c r="D598" s="82"/>
      <c r="E598" s="82"/>
      <c r="F598" s="82"/>
    </row>
    <row r="599" spans="1:6">
      <c r="B599" s="82"/>
      <c r="C599" s="82"/>
      <c r="D599" s="82"/>
      <c r="E599" s="82"/>
      <c r="F599" s="82" t="s">
        <v>176</v>
      </c>
    </row>
    <row r="600" spans="1:6">
      <c r="B600" s="82"/>
      <c r="C600" s="82"/>
      <c r="D600" s="82"/>
      <c r="E600" s="82"/>
      <c r="F600" s="82"/>
    </row>
    <row r="601" spans="1:6">
      <c r="B601" s="82"/>
      <c r="C601" s="82"/>
      <c r="D601" s="82"/>
      <c r="E601" s="82"/>
      <c r="F601" s="82"/>
    </row>
    <row r="602" spans="1:6">
      <c r="B602" s="82"/>
      <c r="C602" s="82"/>
      <c r="D602" s="82"/>
      <c r="E602" s="82"/>
      <c r="F602" s="82"/>
    </row>
    <row r="603" spans="1:6">
      <c r="B603" s="82"/>
      <c r="C603" s="82"/>
      <c r="D603" s="82"/>
      <c r="E603" s="82"/>
      <c r="F603" s="82"/>
    </row>
    <row r="604" spans="1:6">
      <c r="B604" s="82"/>
      <c r="C604" s="82"/>
      <c r="D604" s="82"/>
      <c r="E604" s="82"/>
      <c r="F604" s="82"/>
    </row>
    <row r="605" spans="1:6" ht="27.75" customHeight="1">
      <c r="A605" s="82">
        <v>7</v>
      </c>
      <c r="B605" s="82"/>
      <c r="C605" s="82"/>
      <c r="D605" s="82"/>
      <c r="E605" s="82"/>
      <c r="F605" s="82"/>
    </row>
    <row r="606" spans="1:6" ht="15" customHeight="1">
      <c r="B606" s="308"/>
      <c r="C606" s="308"/>
      <c r="D606" s="308"/>
      <c r="E606" s="308"/>
      <c r="F606" s="308"/>
    </row>
    <row r="607" spans="1:6">
      <c r="B607" s="98" t="str">
        <f ca="1">INDIRECT("Élèves!C" &amp; A605+3)</f>
        <v>SEGEC</v>
      </c>
      <c r="C607" s="307" t="str">
        <f ca="1">INDIRECT("Élèves!D" &amp; A605+3)</f>
        <v>Rédoine</v>
      </c>
      <c r="D607" s="307"/>
      <c r="E607" s="307"/>
      <c r="F607" s="307"/>
    </row>
    <row r="608" spans="1:6" ht="15" customHeight="1">
      <c r="B608" s="99"/>
      <c r="C608" s="100"/>
      <c r="D608" s="100"/>
      <c r="E608" s="100"/>
      <c r="F608" s="100"/>
    </row>
    <row r="609" spans="2:6">
      <c r="B609" s="308" t="s">
        <v>38</v>
      </c>
      <c r="C609" s="308"/>
      <c r="D609" s="308"/>
      <c r="E609" s="308"/>
      <c r="F609" s="308"/>
    </row>
    <row r="610" spans="2:6">
      <c r="B610" s="309" t="s">
        <v>174</v>
      </c>
      <c r="C610" s="309"/>
      <c r="D610" s="309"/>
      <c r="E610" s="309"/>
      <c r="F610" s="309"/>
    </row>
    <row r="611" spans="2:6" s="82" customFormat="1">
      <c r="B611" s="308"/>
      <c r="C611" s="308"/>
      <c r="D611" s="308"/>
      <c r="E611" s="308"/>
      <c r="F611" s="308"/>
    </row>
    <row r="612" spans="2:6" s="82" customFormat="1"/>
    <row r="613" spans="2:6" s="82" customFormat="1">
      <c r="B613" s="279" t="str">
        <f ca="1">INDIRECT("Élèves!N" &amp; $A$11+5)</f>
        <v>1Cp</v>
      </c>
      <c r="C613" s="280"/>
      <c r="D613" s="280"/>
      <c r="E613" s="280"/>
      <c r="F613" s="281"/>
    </row>
    <row r="614" spans="2:6" s="82" customFormat="1" ht="45" customHeight="1">
      <c r="B614" s="297" t="s">
        <v>39</v>
      </c>
      <c r="C614" s="298" t="s">
        <v>67</v>
      </c>
      <c r="D614" s="300" t="s">
        <v>68</v>
      </c>
      <c r="E614" s="301"/>
      <c r="F614" s="302"/>
    </row>
    <row r="615" spans="2:6" s="82" customFormat="1" ht="45" customHeight="1">
      <c r="B615" s="297"/>
      <c r="C615" s="299"/>
      <c r="D615" s="303"/>
      <c r="E615" s="304"/>
      <c r="F615" s="305"/>
    </row>
    <row r="616" spans="2:6" s="82" customFormat="1">
      <c r="B616" s="297"/>
      <c r="C616" s="101" t="s">
        <v>66</v>
      </c>
      <c r="D616" s="101" t="s">
        <v>40</v>
      </c>
      <c r="E616" s="101" t="s">
        <v>41</v>
      </c>
      <c r="F616" s="101" t="s">
        <v>66</v>
      </c>
    </row>
    <row r="617" spans="2:6" s="82" customFormat="1">
      <c r="B617" s="306" t="str">
        <f>"FORMATION COMMUNE (" &amp; SUM(MATIÈRES!N600:N614) &amp; " périodes)"</f>
        <v>FORMATION COMMUNE (0 périodes)</v>
      </c>
      <c r="C617" s="306"/>
      <c r="D617" s="306"/>
      <c r="E617" s="306"/>
      <c r="F617" s="306"/>
    </row>
    <row r="618" spans="2:6" s="82" customFormat="1">
      <c r="B618" s="80" t="str">
        <f>MATIÈRES!$I$6</f>
        <v>RELIGION (Mme Willems - 2p.)</v>
      </c>
      <c r="C618" s="203" t="str">
        <f ca="1">IF(ISERROR(INDIRECT("F1!BP" &amp;A605+ 6)),"",INDIRECT("F1!BP" &amp;A605+ 6))</f>
        <v/>
      </c>
      <c r="D618" s="205">
        <f ca="1">SUM(INDIRECT("'C1'!E" &amp; A605+4),INDIRECT("'C1'!G" &amp; A605+4),INDIRECT("'C1'!I" &amp; A605+4))</f>
        <v>0</v>
      </c>
      <c r="E618" s="205">
        <f ca="1">SUM(INDIRECT("'C1'!F" &amp;A605+4),INDIRECT("'C1'!H" &amp;A605+4),INDIRECT("'C1'!J" &amp;A605+4))</f>
        <v>0</v>
      </c>
      <c r="F618" s="81" t="str">
        <f ca="1">IF(ISERROR(SUM(D618/E618)*100),"",(SUM(D618/E618)*100))</f>
        <v/>
      </c>
    </row>
    <row r="619" spans="2:6" s="82" customFormat="1">
      <c r="B619" s="80" t="str">
        <f>MATIÈRES!$I$7</f>
        <v>FRANÇAIS (Mr MIRGAUX - 6p.)</v>
      </c>
      <c r="C619" s="203" t="str">
        <f ca="1">IF(ISERROR(INDIRECT("F2!BP" &amp;A605+ 6)),"",INDIRECT("F2!BP" &amp;A605+ 6))</f>
        <v/>
      </c>
      <c r="D619" s="205">
        <f ca="1">SUM(INDIRECT("'C2'!E" &amp; A605+4),INDIRECT("'C2'!G" &amp; A605+4),INDIRECT("'C2'!I" &amp; A605+4))</f>
        <v>0</v>
      </c>
      <c r="E619" s="205">
        <f ca="1">SUM(INDIRECT("'C2'!F" &amp;A605+4),INDIRECT("'C2'!H" &amp;A605+4),INDIRECT("'C2'!J" &amp;A605+4))</f>
        <v>0</v>
      </c>
      <c r="F619" s="81" t="str">
        <f t="shared" ref="F619:F632" ca="1" si="6">IF(ISERROR(SUM(D619/E619)*100),"",(SUM(D619/E619)*100))</f>
        <v/>
      </c>
    </row>
    <row r="620" spans="2:6" s="82" customFormat="1">
      <c r="B620" s="80" t="str">
        <f>MATIÈRES!$I$8</f>
        <v>MATH (Mme LIENART - 5p.)</v>
      </c>
      <c r="C620" s="203" t="str">
        <f ca="1">IF(ISERROR(INDIRECT("F3!BP" &amp;A605+ 6)),"",INDIRECT("F3!BP" &amp;A605+ 6))</f>
        <v/>
      </c>
      <c r="D620" s="205">
        <f ca="1">SUM(INDIRECT("'C3'!E" &amp; A605+4),INDIRECT("'C3'!G" &amp; A605+4),INDIRECT("'C3'!I" &amp; A605+4))</f>
        <v>0</v>
      </c>
      <c r="E620" s="205">
        <f ca="1">SUM(INDIRECT("'C3'!F" &amp;A605+4),INDIRECT("'C3'!H" &amp;A605+4),INDIRECT("'C3'!J" &amp;A605+4))</f>
        <v>0</v>
      </c>
      <c r="F620" s="81" t="str">
        <f t="shared" ca="1" si="6"/>
        <v/>
      </c>
    </row>
    <row r="621" spans="2:6" s="82" customFormat="1">
      <c r="B621" s="80" t="str">
        <f>MATIÈRES!$I$9</f>
        <v>ÉTUDE DU MILIEU (Mr MIRGAUX - 4p.)</v>
      </c>
      <c r="C621" s="203" t="str">
        <f ca="1">IF(ISERROR(INDIRECT("F4!BP" &amp;A605+ 6)),"",INDIRECT("F4!BP" &amp;A605+ 6))</f>
        <v/>
      </c>
      <c r="D621" s="205">
        <f ca="1">SUM(INDIRECT("'C4'!E" &amp; A605+4),INDIRECT("'C4'!G" &amp; A605+4),INDIRECT("'C4'!I" &amp; A605+4))</f>
        <v>0</v>
      </c>
      <c r="E621" s="205">
        <f ca="1">SUM(INDIRECT("'C4'!F" &amp;A605+4),INDIRECT("'C4'!H" &amp;A605+4),INDIRECT("'C4'!J" &amp;A605+4))</f>
        <v>0</v>
      </c>
      <c r="F621" s="81" t="str">
        <f t="shared" ca="1" si="6"/>
        <v/>
      </c>
    </row>
    <row r="622" spans="2:6" s="82" customFormat="1">
      <c r="B622" s="80" t="str">
        <f>MATIÈRES!$I$10</f>
        <v>ANGLAIS (Mme MICHAUX - 4p.)</v>
      </c>
      <c r="C622" s="203" t="str">
        <f ca="1">IF(ISERROR(INDIRECT("F5!BP" &amp;A605+ 6)),"",INDIRECT("F5!BP" &amp;A605+ 6))</f>
        <v/>
      </c>
      <c r="D622" s="205">
        <f ca="1">SUM(INDIRECT("'C5'!E" &amp; A605+4),INDIRECT("'C5'!G" &amp; A605+4),INDIRECT("'C5'!I" &amp; A605+4))</f>
        <v>0</v>
      </c>
      <c r="E622" s="205">
        <f ca="1">SUM(INDIRECT("'C5'!F" &amp;A605+4),INDIRECT("'C5'!H" &amp;A605+4),INDIRECT("'C5'!J" &amp;A605+4))</f>
        <v>0</v>
      </c>
      <c r="F622" s="81" t="str">
        <f t="shared" ca="1" si="6"/>
        <v/>
      </c>
    </row>
    <row r="623" spans="2:6" s="82" customFormat="1">
      <c r="B623" s="80" t="str">
        <f>MATIÈRES!$I$11</f>
        <v>SCIENCES (Mr SMETS - 3p.)</v>
      </c>
      <c r="C623" s="203" t="str">
        <f ca="1">IF(ISERROR(INDIRECT("F6!BP" &amp;A605+ 6)),"",INDIRECT("F6!BP" &amp;A605+ 6))</f>
        <v/>
      </c>
      <c r="D623" s="205">
        <f ca="1">SUM(INDIRECT("'C6'!E" &amp; A605+4),INDIRECT("'C6'!G" &amp; A605+4),INDIRECT("'C6'!I" &amp; A605+4))</f>
        <v>0</v>
      </c>
      <c r="E623" s="205">
        <f ca="1">SUM(INDIRECT("'C6'!F" &amp;A605+4),INDIRECT("'C6'!H" &amp;A605+4),INDIRECT("'C6'!J" &amp;A605+4))</f>
        <v>0</v>
      </c>
      <c r="F623" s="81" t="str">
        <f t="shared" ca="1" si="6"/>
        <v/>
      </c>
    </row>
    <row r="624" spans="2:6" s="82" customFormat="1">
      <c r="B624" s="80" t="str">
        <f>MATIÈRES!$I$12</f>
        <v>ÉDUCATION PHYSIQUE (Collectif - 3p.)</v>
      </c>
      <c r="C624" s="203" t="str">
        <f ca="1">IF(ISERROR(INDIRECT("F7!BP" &amp;A605+ 6)),"",INDIRECT("F7!BP" &amp;A605+ 6))</f>
        <v/>
      </c>
      <c r="D624" s="205">
        <f ca="1">SUM(INDIRECT("'C7'!E" &amp; A605+4),INDIRECT("'C7'!G" &amp; A605+4),INDIRECT("'C7'!I" &amp; A605+4))</f>
        <v>0</v>
      </c>
      <c r="E624" s="205">
        <f ca="1">SUM(INDIRECT("'C7'!F" &amp;A605+4),INDIRECT("'C7'!H" &amp;A605+4),INDIRECT("'C7'!J" &amp;A605+4))</f>
        <v>0</v>
      </c>
      <c r="F624" s="81" t="str">
        <f t="shared" ca="1" si="6"/>
        <v/>
      </c>
    </row>
    <row r="625" spans="2:6" s="82" customFormat="1">
      <c r="B625" s="80" t="str">
        <f>MATIÈRES!$I$13</f>
        <v>ÉDUCATION ARTISTIQUE (Mme TASKIN - 2p.)</v>
      </c>
      <c r="C625" s="203" t="str">
        <f ca="1">IF(ISERROR(INDIRECT("F8!BP" &amp;A605+ 6)),"",INDIRECT("F8!BP" &amp;A605+ 6))</f>
        <v/>
      </c>
      <c r="D625" s="205">
        <f ca="1">SUM(INDIRECT("'C8'!E" &amp; A605+4),INDIRECT("'C8'!G" &amp; A605+4),INDIRECT("'C8'!I" &amp; A605+4))</f>
        <v>0</v>
      </c>
      <c r="E625" s="205">
        <f ca="1">SUM(INDIRECT("'C8'!F" &amp;A605+4),INDIRECT("'C8'!H" &amp;A605+4),INDIRECT("'C8'!J" &amp;A605+4))</f>
        <v>0</v>
      </c>
      <c r="F625" s="81" t="str">
        <f t="shared" ca="1" si="6"/>
        <v/>
      </c>
    </row>
    <row r="626" spans="2:6" s="82" customFormat="1">
      <c r="B626" s="80" t="str">
        <f>MATIÈRES!$I$14</f>
        <v>ÉDUCATION TECHNOLOGIQUE (Mr SMETS - 1p.)</v>
      </c>
      <c r="C626" s="203" t="str">
        <f ca="1">IF(ISERROR(INDIRECT("F9!BP" &amp;A605+ 6)),"",INDIRECT("F9!BP" &amp;A605+ 6))</f>
        <v/>
      </c>
      <c r="D626" s="205">
        <f ca="1">SUM(INDIRECT("'C9'!E" &amp; A605+4),INDIRECT("'C9'!G" &amp; A605+4),INDIRECT("'C9'!I" &amp; A605+4))</f>
        <v>0</v>
      </c>
      <c r="E626" s="205">
        <f ca="1">SUM(INDIRECT("'C9'!F" &amp;A605+4),INDIRECT("'C9'!H" &amp;A605+4),INDIRECT("'C9'!J" &amp;A605+4))</f>
        <v>0</v>
      </c>
      <c r="F626" s="81" t="str">
        <f t="shared" ca="1" si="6"/>
        <v/>
      </c>
    </row>
    <row r="627" spans="2:6" s="82" customFormat="1">
      <c r="B627" s="80" t="str">
        <f>MATIÈRES!$I$15</f>
        <v>ACTIVITÉDE SOUTIEN (Mme LIENART - 4p.)</v>
      </c>
      <c r="C627" s="203" t="str">
        <f ca="1">IF(ISERROR(INDIRECT("F10!BP" &amp;A605+ 6)),"",INDIRECT("F10!BP" &amp;A605+ 6))</f>
        <v/>
      </c>
      <c r="D627" s="205">
        <f ca="1">SUM(INDIRECT("'C10'!E" &amp; A605+4),INDIRECT("'C10'!G" &amp; A605+4),INDIRECT("'C10'!I" &amp; A605+4))</f>
        <v>0</v>
      </c>
      <c r="E627" s="205">
        <f ca="1">SUM(INDIRECT("'C10'!F" &amp;A605+4),INDIRECT("'C10'!H" &amp;A605+4),INDIRECT("'C10'!J" &amp;A605+4))</f>
        <v>0</v>
      </c>
      <c r="F627" s="81" t="str">
        <f t="shared" ca="1" si="6"/>
        <v/>
      </c>
    </row>
    <row r="628" spans="2:6" s="82" customFormat="1">
      <c r="B628" s="80">
        <f>MATIÈRES!$I$16</f>
        <v>0</v>
      </c>
      <c r="C628" s="203" t="str">
        <f ca="1">IF(ISERROR(INDIRECT("F11!BP" &amp;A605+ 6)),"",INDIRECT("F11!BP" &amp;A605+ 6))</f>
        <v/>
      </c>
      <c r="D628" s="205">
        <f ca="1">SUM(INDIRECT("'C11'!E" &amp; A605+4),INDIRECT("'C11'!G" &amp; A605+4),INDIRECT("'C11'!I" &amp; A605+4))</f>
        <v>0</v>
      </c>
      <c r="E628" s="205">
        <f ca="1">SUM(INDIRECT("'C11'!F" &amp;A605+4),INDIRECT("'C11'!H" &amp;A605+4),INDIRECT("'C11'!J" &amp;A605+4))</f>
        <v>0</v>
      </c>
      <c r="F628" s="81" t="str">
        <f t="shared" ca="1" si="6"/>
        <v/>
      </c>
    </row>
    <row r="629" spans="2:6" s="82" customFormat="1">
      <c r="B629" s="80">
        <f>MATIÈRES!$I$17</f>
        <v>0</v>
      </c>
      <c r="C629" s="203" t="str">
        <f ca="1">IF(ISERROR(INDIRECT("F12!BP" &amp;A605+ 6)),"",INDIRECT("F12!BP" &amp;A605+ 6))</f>
        <v/>
      </c>
      <c r="D629" s="205">
        <f ca="1">SUM(INDIRECT("'C12'!E" &amp; A605+4),INDIRECT("'C12'!G" &amp; A605+4),INDIRECT("'C12'!I" &amp; A605+4))</f>
        <v>0</v>
      </c>
      <c r="E629" s="205">
        <f ca="1">SUM(INDIRECT("'C12'!F" &amp;A605+4),INDIRECT("'C12'!H" &amp;A605+4),INDIRECT("'C12'!J" &amp;A605+4))</f>
        <v>0</v>
      </c>
      <c r="F629" s="81" t="str">
        <f t="shared" ca="1" si="6"/>
        <v/>
      </c>
    </row>
    <row r="630" spans="2:6" s="82" customFormat="1">
      <c r="B630" s="80">
        <f>MATIÈRES!$I$18</f>
        <v>0</v>
      </c>
      <c r="C630" s="203" t="str">
        <f ca="1">IF(ISERROR(INDIRECT("F13!BP" &amp;A605+ 6)),"",INDIRECT("F13!BP" &amp;A605+ 6))</f>
        <v/>
      </c>
      <c r="D630" s="205">
        <f ca="1">SUM(INDIRECT("'C13'!E" &amp; A605+4),INDIRECT("'C13'!G" &amp; A605+4),INDIRECT("'C13'!I" &amp; A605+4))</f>
        <v>0</v>
      </c>
      <c r="E630" s="205">
        <f ca="1">SUM(INDIRECT("'C13'!F" &amp;A605+4),INDIRECT("'C13'!H" &amp;A605+4),INDIRECT("'C13'!J" &amp;A605+4))</f>
        <v>0</v>
      </c>
      <c r="F630" s="81" t="str">
        <f t="shared" ca="1" si="6"/>
        <v/>
      </c>
    </row>
    <row r="631" spans="2:6" s="82" customFormat="1">
      <c r="B631" s="80">
        <f>MATIÈRES!$I$19</f>
        <v>0</v>
      </c>
      <c r="C631" s="203" t="str">
        <f ca="1">IF(ISERROR(INDIRECT("F14!BP" &amp;A605+ 6)),"",INDIRECT("F14!BP" &amp;A605+ 6))</f>
        <v/>
      </c>
      <c r="D631" s="205">
        <f ca="1">SUM(INDIRECT("'C14'!E" &amp; A605+4),INDIRECT("'C14'!G" &amp; A605+4),INDIRECT("'C14'!I" &amp; A605+4))</f>
        <v>0</v>
      </c>
      <c r="E631" s="205">
        <f ca="1">SUM(INDIRECT("'C14'!F" &amp;A605+4),INDIRECT("'C14'!H" &amp;A605+4),INDIRECT("'C14'!J" &amp;A605+4))</f>
        <v>0</v>
      </c>
      <c r="F631" s="81" t="str">
        <f t="shared" ca="1" si="6"/>
        <v/>
      </c>
    </row>
    <row r="632" spans="2:6" s="82" customFormat="1">
      <c r="B632" s="80">
        <f>MATIÈRES!$I$20</f>
        <v>0</v>
      </c>
      <c r="C632" s="203" t="str">
        <f ca="1">IF(ISERROR(INDIRECT("F15!BP" &amp;A605+ 6)),"",INDIRECT("F15!BP" &amp;A605+ 6))</f>
        <v/>
      </c>
      <c r="D632" s="205">
        <f ca="1">SUM(INDIRECT("'C15'!E" &amp; A605+4),INDIRECT("'C15'!G" &amp; A605+4),INDIRECT("'C15'!I" &amp; A605+4))</f>
        <v>0</v>
      </c>
      <c r="E632" s="205">
        <f ca="1">SUM(INDIRECT("'C15'!F" &amp;A605+4),INDIRECT("'C15'!H" &amp;A605+4),INDIRECT("'C15'!J" &amp;A605+4))</f>
        <v>0</v>
      </c>
      <c r="F632" s="81" t="str">
        <f t="shared" ca="1" si="6"/>
        <v/>
      </c>
    </row>
    <row r="633" spans="2:6" s="82" customFormat="1">
      <c r="B633" s="210"/>
      <c r="C633" s="211" t="e">
        <f ca="1">AVERAGEIF(C618:C632,"&lt;&gt;#DIV/0!")</f>
        <v>#DIV/0!</v>
      </c>
      <c r="D633" s="206"/>
      <c r="E633" s="206"/>
      <c r="F633" s="209"/>
    </row>
    <row r="634" spans="2:6" s="82" customFormat="1">
      <c r="B634" s="271"/>
      <c r="C634" s="271"/>
      <c r="D634" s="271"/>
      <c r="E634" s="271"/>
      <c r="F634" s="192"/>
    </row>
    <row r="635" spans="2:6" s="82" customFormat="1">
      <c r="B635" s="272" t="s">
        <v>180</v>
      </c>
      <c r="C635" s="272"/>
      <c r="D635" s="272"/>
      <c r="E635" s="272"/>
      <c r="F635" s="193" t="e">
        <f ca="1">AVERAGEIF(F618:F632,"&lt;&gt;#DIV/0!")</f>
        <v>#DIV/0!</v>
      </c>
    </row>
    <row r="636" spans="2:6" s="82" customFormat="1">
      <c r="B636" s="273" t="str">
        <f>"Nombre de cours en difficulté (…/" &amp; COUNTA(MATIÈRES!$N$6:$N$20) &amp; " cours)"</f>
        <v>Nombre de cours en difficulté (…/10 cours)</v>
      </c>
      <c r="C636" s="273"/>
      <c r="D636" s="273"/>
      <c r="E636" s="273"/>
      <c r="F636" s="191">
        <f ca="1">IF(F618&lt;50,1,0)+IF(F619&lt;50,1,0)+IF(F620&lt;50,1,0)+IF(F621&lt;50,1,0)+IF(F622&lt;50,1,0)+IF(F623&lt;50,1,0)+IF(F624&lt;50,1,0)+IF(F625&lt;50,1,0)+IF(F626&lt;50,1,0)+IF(F627&lt;50,1,0)+IF(F628&lt;50,1,0)+IF(F629&lt;50,1,0)+IF(F630&lt;50,1,0)+IF(F631&lt;50,1,0)+IF(F632&lt;50,1,0)</f>
        <v>0</v>
      </c>
    </row>
    <row r="637" spans="2:6" s="82" customFormat="1">
      <c r="B637" s="273" t="str">
        <f>"Nombre de périodes en difficulté (…/" &amp; SUM(MATIÈRES!N598:N612) &amp; " périodes)"</f>
        <v>Nombre de périodes en difficulté (…/0 périodes)</v>
      </c>
      <c r="C637" s="273"/>
      <c r="D637" s="273"/>
      <c r="E637" s="273"/>
      <c r="F637" s="191">
        <f ca="1">IF(F618&lt;50,MATIÈRES!N$6,0)+IF(F619&lt;50,MATIÈRES!N$7,0)+IF(F620&lt;50,MATIÈRES!N$8,0)+IF(F621&lt;50,MATIÈRES!N$9,0)+IF(F622&lt;50,MATIÈRES!N$10,0)+IF(F623&lt;50,MATIÈRES!N$11,0)+IF(F624&lt;50,MATIÈRES!N$12,0)+IF(F625&lt;50,MATIÈRES!N$13,0)+IF(F626&lt;50,MATIÈRES!N$14,0)+IF(F627&lt;50,MATIÈRES!N$15,0)+IF(F628&lt;50,MATIÈRES!N$16,0)+IF(F629&lt;50,MATIÈRES!N$17,0)+IF(F630&lt;50,MATIÈRES!N$18,0)+IF(F631&lt;50,MATIÈRES!N$19,0)+IF(F632&lt;50,MATIÈRES!N$20,0)</f>
        <v>0</v>
      </c>
    </row>
    <row r="638" spans="2:6" s="82" customFormat="1"/>
    <row r="639" spans="2:6" s="82" customFormat="1"/>
    <row r="640" spans="2:6" s="82" customFormat="1"/>
    <row r="641" spans="2:6" s="82" customFormat="1">
      <c r="F641" s="82" t="s">
        <v>175</v>
      </c>
    </row>
    <row r="642" spans="2:6" s="82" customFormat="1"/>
    <row r="643" spans="2:6" s="82" customFormat="1"/>
    <row r="644" spans="2:6" s="82" customFormat="1"/>
    <row r="645" spans="2:6" s="82" customFormat="1"/>
    <row r="646" spans="2:6" s="82" customFormat="1"/>
    <row r="647" spans="2:6" s="82" customFormat="1"/>
    <row r="648" spans="2:6" s="82" customFormat="1"/>
    <row r="649" spans="2:6" s="82" customFormat="1"/>
    <row r="650" spans="2:6" s="82" customFormat="1"/>
    <row r="651" spans="2:6">
      <c r="B651" s="82"/>
      <c r="C651" s="82"/>
      <c r="D651" s="82"/>
      <c r="E651" s="82"/>
      <c r="F651" s="82"/>
    </row>
    <row r="652" spans="2:6">
      <c r="B652" s="82"/>
      <c r="C652" s="82"/>
      <c r="D652" s="82"/>
      <c r="E652" s="82"/>
      <c r="F652" s="82"/>
    </row>
    <row r="653" spans="2:6">
      <c r="B653" s="82"/>
      <c r="C653" s="82"/>
      <c r="D653" s="82"/>
      <c r="E653" s="82"/>
      <c r="F653" s="82"/>
    </row>
    <row r="654" spans="2:6">
      <c r="B654" s="82"/>
      <c r="C654" s="82"/>
      <c r="D654" s="82"/>
      <c r="E654" s="82"/>
      <c r="F654" s="82"/>
    </row>
    <row r="655" spans="2:6">
      <c r="B655" s="84" t="s">
        <v>42</v>
      </c>
      <c r="C655" s="82"/>
      <c r="D655" s="82"/>
      <c r="E655" s="82"/>
      <c r="F655" s="82"/>
    </row>
    <row r="656" spans="2:6">
      <c r="B656" s="82"/>
      <c r="C656" s="82"/>
      <c r="D656" s="82"/>
      <c r="E656" s="82"/>
      <c r="F656" s="82"/>
    </row>
    <row r="657" spans="2:6">
      <c r="B657" s="274" t="str">
        <f ca="1">(INDIRECT("Élèves!C" &amp;A605+3) &amp; " " &amp; INDIRECT("Élèves!D" &amp; A605+3) &amp; " :")</f>
        <v>SEGEC Rédoine :</v>
      </c>
      <c r="C657" s="275"/>
      <c r="D657" s="275"/>
      <c r="E657" s="275"/>
      <c r="F657" s="276"/>
    </row>
    <row r="658" spans="2:6">
      <c r="B658" s="243"/>
      <c r="C658" s="244"/>
      <c r="D658" s="244"/>
      <c r="E658" s="244"/>
      <c r="F658" s="245"/>
    </row>
    <row r="659" spans="2:6">
      <c r="B659" s="243"/>
      <c r="C659" s="244"/>
      <c r="D659" s="244"/>
      <c r="E659" s="244"/>
      <c r="F659" s="245"/>
    </row>
    <row r="660" spans="2:6">
      <c r="B660" s="243"/>
      <c r="C660" s="244"/>
      <c r="D660" s="244"/>
      <c r="E660" s="244"/>
      <c r="F660" s="245"/>
    </row>
    <row r="661" spans="2:6">
      <c r="B661" s="243"/>
      <c r="C661" s="244"/>
      <c r="D661" s="244"/>
      <c r="E661" s="244"/>
      <c r="F661" s="245"/>
    </row>
    <row r="662" spans="2:6">
      <c r="B662" s="243"/>
      <c r="C662" s="244"/>
      <c r="D662" s="244"/>
      <c r="E662" s="244"/>
      <c r="F662" s="245"/>
    </row>
    <row r="663" spans="2:6">
      <c r="B663" s="246"/>
      <c r="C663" s="247"/>
      <c r="D663" s="247"/>
      <c r="E663" s="247"/>
      <c r="F663" s="248"/>
    </row>
    <row r="664" spans="2:6">
      <c r="B664" s="204"/>
      <c r="C664" s="204"/>
      <c r="D664" s="204"/>
      <c r="E664" s="204"/>
      <c r="F664" s="204"/>
    </row>
    <row r="665" spans="2:6">
      <c r="B665" s="204"/>
      <c r="C665" s="204"/>
      <c r="D665" s="204"/>
      <c r="E665" s="204"/>
      <c r="F665" s="204"/>
    </row>
    <row r="666" spans="2:6">
      <c r="B666" s="204"/>
      <c r="C666" s="204"/>
      <c r="D666" s="204"/>
      <c r="E666" s="204"/>
      <c r="F666" s="204"/>
    </row>
    <row r="667" spans="2:6">
      <c r="B667" s="84" t="s">
        <v>69</v>
      </c>
      <c r="C667" s="82"/>
      <c r="D667" s="82"/>
      <c r="E667" s="82"/>
      <c r="F667" s="82"/>
    </row>
    <row r="668" spans="2:6">
      <c r="C668" s="82"/>
      <c r="D668" s="82"/>
      <c r="E668" s="82"/>
      <c r="F668" s="82"/>
    </row>
    <row r="669" spans="2:6">
      <c r="B669" s="89"/>
      <c r="C669" s="89"/>
      <c r="D669" s="89"/>
      <c r="E669" s="89" t="s">
        <v>70</v>
      </c>
      <c r="F669" s="90">
        <f ca="1">SUM(INDIRECT("EDUC!E" &amp;A605+4))+INDIRECT("EDUC!F" &amp;A605+4)</f>
        <v>3</v>
      </c>
    </row>
    <row r="670" spans="2:6">
      <c r="C670" s="82"/>
      <c r="D670" s="82"/>
      <c r="E670" s="82"/>
      <c r="F670" s="82"/>
    </row>
    <row r="671" spans="2:6">
      <c r="B671" s="249"/>
      <c r="C671" s="250"/>
      <c r="D671" s="250"/>
      <c r="E671" s="250"/>
      <c r="F671" s="251"/>
    </row>
    <row r="672" spans="2:6">
      <c r="B672" s="252"/>
      <c r="C672" s="253"/>
      <c r="D672" s="253"/>
      <c r="E672" s="253"/>
      <c r="F672" s="254"/>
    </row>
    <row r="673" spans="2:6">
      <c r="B673" s="252"/>
      <c r="C673" s="253"/>
      <c r="D673" s="253"/>
      <c r="E673" s="253"/>
      <c r="F673" s="254"/>
    </row>
    <row r="674" spans="2:6">
      <c r="B674" s="252"/>
      <c r="C674" s="253"/>
      <c r="D674" s="253"/>
      <c r="E674" s="253"/>
      <c r="F674" s="254"/>
    </row>
    <row r="675" spans="2:6">
      <c r="B675" s="252"/>
      <c r="C675" s="253"/>
      <c r="D675" s="253"/>
      <c r="E675" s="253"/>
      <c r="F675" s="254"/>
    </row>
    <row r="676" spans="2:6">
      <c r="B676" s="252"/>
      <c r="C676" s="253"/>
      <c r="D676" s="253"/>
      <c r="E676" s="253"/>
      <c r="F676" s="254"/>
    </row>
    <row r="677" spans="2:6">
      <c r="B677" s="252"/>
      <c r="C677" s="253"/>
      <c r="D677" s="253"/>
      <c r="E677" s="253"/>
      <c r="F677" s="254"/>
    </row>
    <row r="678" spans="2:6">
      <c r="B678" s="252"/>
      <c r="C678" s="253"/>
      <c r="D678" s="253"/>
      <c r="E678" s="253"/>
      <c r="F678" s="254"/>
    </row>
    <row r="679" spans="2:6">
      <c r="B679" s="255"/>
      <c r="C679" s="256"/>
      <c r="D679" s="256"/>
      <c r="E679" s="256"/>
      <c r="F679" s="257"/>
    </row>
    <row r="680" spans="2:6">
      <c r="B680" s="82"/>
      <c r="C680" s="82"/>
      <c r="D680" s="82"/>
      <c r="E680" s="82"/>
      <c r="F680" s="82"/>
    </row>
    <row r="681" spans="2:6">
      <c r="B681" s="91" t="s">
        <v>71</v>
      </c>
      <c r="C681" s="82"/>
      <c r="D681" s="82"/>
      <c r="E681" s="82"/>
      <c r="F681" s="82"/>
    </row>
    <row r="682" spans="2:6">
      <c r="B682" s="82"/>
      <c r="C682" s="82"/>
      <c r="D682" s="82"/>
      <c r="E682" s="82"/>
      <c r="F682" s="82"/>
    </row>
    <row r="683" spans="2:6">
      <c r="B683" s="82"/>
      <c r="C683" s="82"/>
      <c r="D683" s="82"/>
      <c r="E683" s="82"/>
      <c r="F683" s="82"/>
    </row>
    <row r="684" spans="2:6">
      <c r="B684" s="82"/>
      <c r="C684" s="82"/>
      <c r="D684" s="82"/>
      <c r="E684" s="82"/>
      <c r="F684" s="82"/>
    </row>
    <row r="685" spans="2:6">
      <c r="B685" s="82"/>
      <c r="C685" s="82"/>
      <c r="D685" s="82"/>
      <c r="E685" s="82"/>
      <c r="F685" s="82"/>
    </row>
    <row r="686" spans="2:6">
      <c r="B686" s="82"/>
      <c r="C686" s="82"/>
      <c r="D686" s="82"/>
      <c r="E686" s="82"/>
      <c r="F686" s="82"/>
    </row>
    <row r="687" spans="2:6">
      <c r="B687" s="84" t="s">
        <v>72</v>
      </c>
      <c r="C687" s="82"/>
      <c r="D687" s="82"/>
      <c r="E687" s="82"/>
      <c r="F687" s="82"/>
    </row>
    <row r="688" spans="2:6">
      <c r="B688" s="82"/>
      <c r="C688" s="82"/>
      <c r="D688" s="82"/>
      <c r="E688" s="82"/>
      <c r="F688" s="82"/>
    </row>
    <row r="689" spans="1:6">
      <c r="B689" s="288"/>
      <c r="C689" s="289"/>
      <c r="D689" s="289"/>
      <c r="E689" s="289"/>
      <c r="F689" s="290"/>
    </row>
    <row r="690" spans="1:6">
      <c r="B690" s="291"/>
      <c r="C690" s="292"/>
      <c r="D690" s="292"/>
      <c r="E690" s="292"/>
      <c r="F690" s="293"/>
    </row>
    <row r="691" spans="1:6">
      <c r="B691" s="291"/>
      <c r="C691" s="292"/>
      <c r="D691" s="292"/>
      <c r="E691" s="292"/>
      <c r="F691" s="293"/>
    </row>
    <row r="692" spans="1:6">
      <c r="B692" s="291"/>
      <c r="C692" s="292"/>
      <c r="D692" s="292"/>
      <c r="E692" s="292"/>
      <c r="F692" s="293"/>
    </row>
    <row r="693" spans="1:6">
      <c r="B693" s="291"/>
      <c r="C693" s="292"/>
      <c r="D693" s="292"/>
      <c r="E693" s="292"/>
      <c r="F693" s="293"/>
    </row>
    <row r="694" spans="1:6">
      <c r="B694" s="291"/>
      <c r="C694" s="292"/>
      <c r="D694" s="292"/>
      <c r="E694" s="292"/>
      <c r="F694" s="293"/>
    </row>
    <row r="695" spans="1:6">
      <c r="B695" s="291"/>
      <c r="C695" s="292"/>
      <c r="D695" s="292"/>
      <c r="E695" s="292"/>
      <c r="F695" s="293"/>
    </row>
    <row r="696" spans="1:6">
      <c r="B696" s="294"/>
      <c r="C696" s="295"/>
      <c r="D696" s="295"/>
      <c r="E696" s="295"/>
      <c r="F696" s="296"/>
    </row>
    <row r="697" spans="1:6">
      <c r="B697" s="82"/>
      <c r="C697" s="82"/>
      <c r="D697" s="82"/>
      <c r="E697" s="82"/>
      <c r="F697" s="82"/>
    </row>
    <row r="698" spans="1:6">
      <c r="B698" s="82"/>
      <c r="C698" s="82"/>
      <c r="D698" s="82"/>
      <c r="E698" s="82"/>
      <c r="F698" s="82" t="s">
        <v>176</v>
      </c>
    </row>
    <row r="699" spans="1:6">
      <c r="B699" s="82"/>
      <c r="C699" s="82"/>
      <c r="D699" s="82"/>
      <c r="E699" s="82"/>
      <c r="F699" s="82"/>
    </row>
    <row r="700" spans="1:6">
      <c r="B700" s="82"/>
      <c r="C700" s="82"/>
      <c r="D700" s="82"/>
      <c r="E700" s="82"/>
      <c r="F700" s="82"/>
    </row>
    <row r="701" spans="1:6">
      <c r="B701" s="82"/>
      <c r="C701" s="82"/>
      <c r="D701" s="82"/>
      <c r="E701" s="82"/>
      <c r="F701" s="82"/>
    </row>
    <row r="702" spans="1:6">
      <c r="B702" s="82"/>
      <c r="C702" s="82"/>
      <c r="D702" s="82"/>
      <c r="E702" s="82"/>
      <c r="F702" s="82"/>
    </row>
    <row r="703" spans="1:6">
      <c r="B703" s="82"/>
      <c r="C703" s="82"/>
      <c r="D703" s="82"/>
      <c r="E703" s="82"/>
      <c r="F703" s="82"/>
    </row>
    <row r="704" spans="1:6" ht="27.75" customHeight="1">
      <c r="A704" s="82">
        <v>8</v>
      </c>
      <c r="B704" s="82"/>
      <c r="C704" s="82"/>
      <c r="D704" s="82"/>
      <c r="E704" s="82"/>
      <c r="F704" s="82"/>
    </row>
    <row r="705" spans="2:6" ht="15" customHeight="1">
      <c r="B705" s="308"/>
      <c r="C705" s="308"/>
      <c r="D705" s="308"/>
      <c r="E705" s="308"/>
      <c r="F705" s="308"/>
    </row>
    <row r="706" spans="2:6">
      <c r="B706" s="98">
        <f ca="1">INDIRECT("Élèves!C" &amp; A704+3)</f>
        <v>0</v>
      </c>
      <c r="C706" s="307">
        <f ca="1">INDIRECT("Élèves!D" &amp; A704+3)</f>
        <v>0</v>
      </c>
      <c r="D706" s="307"/>
      <c r="E706" s="307"/>
      <c r="F706" s="307"/>
    </row>
    <row r="707" spans="2:6" ht="15" customHeight="1">
      <c r="B707" s="99"/>
      <c r="C707" s="100"/>
      <c r="D707" s="100"/>
      <c r="E707" s="100"/>
      <c r="F707" s="100"/>
    </row>
    <row r="708" spans="2:6">
      <c r="B708" s="308" t="s">
        <v>38</v>
      </c>
      <c r="C708" s="308"/>
      <c r="D708" s="308"/>
      <c r="E708" s="308"/>
      <c r="F708" s="308"/>
    </row>
    <row r="709" spans="2:6">
      <c r="B709" s="309" t="s">
        <v>174</v>
      </c>
      <c r="C709" s="309"/>
      <c r="D709" s="309"/>
      <c r="E709" s="309"/>
      <c r="F709" s="309"/>
    </row>
    <row r="710" spans="2:6" s="82" customFormat="1">
      <c r="B710" s="308"/>
      <c r="C710" s="308"/>
      <c r="D710" s="308"/>
      <c r="E710" s="308"/>
      <c r="F710" s="308"/>
    </row>
    <row r="711" spans="2:6" s="82" customFormat="1"/>
    <row r="712" spans="2:6" s="82" customFormat="1">
      <c r="B712" s="279" t="str">
        <f ca="1">INDIRECT("Élèves!N" &amp; $A$11+5)</f>
        <v>1Cp</v>
      </c>
      <c r="C712" s="280"/>
      <c r="D712" s="280"/>
      <c r="E712" s="280"/>
      <c r="F712" s="281"/>
    </row>
    <row r="713" spans="2:6" s="82" customFormat="1" ht="45" customHeight="1">
      <c r="B713" s="297" t="s">
        <v>39</v>
      </c>
      <c r="C713" s="298" t="s">
        <v>67</v>
      </c>
      <c r="D713" s="300" t="s">
        <v>68</v>
      </c>
      <c r="E713" s="301"/>
      <c r="F713" s="302"/>
    </row>
    <row r="714" spans="2:6" s="82" customFormat="1" ht="45" customHeight="1">
      <c r="B714" s="297"/>
      <c r="C714" s="299"/>
      <c r="D714" s="303"/>
      <c r="E714" s="304"/>
      <c r="F714" s="305"/>
    </row>
    <row r="715" spans="2:6" s="82" customFormat="1">
      <c r="B715" s="297"/>
      <c r="C715" s="101" t="s">
        <v>66</v>
      </c>
      <c r="D715" s="101" t="s">
        <v>40</v>
      </c>
      <c r="E715" s="101" t="s">
        <v>41</v>
      </c>
      <c r="F715" s="101" t="s">
        <v>66</v>
      </c>
    </row>
    <row r="716" spans="2:6" s="82" customFormat="1">
      <c r="B716" s="306" t="str">
        <f>"FORMATION COMMUNE (" &amp; SUM(MATIÈRES!N699:N713) &amp; " périodes)"</f>
        <v>FORMATION COMMUNE (0 périodes)</v>
      </c>
      <c r="C716" s="306"/>
      <c r="D716" s="306"/>
      <c r="E716" s="306"/>
      <c r="F716" s="306"/>
    </row>
    <row r="717" spans="2:6" s="82" customFormat="1">
      <c r="B717" s="80" t="str">
        <f>MATIÈRES!$I$6</f>
        <v>RELIGION (Mme Willems - 2p.)</v>
      </c>
      <c r="C717" s="203" t="str">
        <f ca="1">IF(ISERROR(INDIRECT("F1!BP" &amp;A704+ 6)),"",INDIRECT("F1!BP" &amp;A704+ 6))</f>
        <v/>
      </c>
      <c r="D717" s="205">
        <f ca="1">SUM(INDIRECT("'C1'!E" &amp; A704+4),INDIRECT("'C1'!G" &amp; A704+4),INDIRECT("'C1'!I" &amp; A704+4))</f>
        <v>0</v>
      </c>
      <c r="E717" s="205">
        <f ca="1">SUM(INDIRECT("'C1'!F" &amp;A704+4),INDIRECT("'C1'!H" &amp;A704+4),INDIRECT("'C1'!J" &amp;A704+4))</f>
        <v>0</v>
      </c>
      <c r="F717" s="81" t="str">
        <f ca="1">IF(ISERROR(SUM(D717/E717)*100),"",(SUM(D717/E717)*100))</f>
        <v/>
      </c>
    </row>
    <row r="718" spans="2:6" s="82" customFormat="1">
      <c r="B718" s="80" t="str">
        <f>MATIÈRES!$I$7</f>
        <v>FRANÇAIS (Mr MIRGAUX - 6p.)</v>
      </c>
      <c r="C718" s="203" t="str">
        <f ca="1">IF(ISERROR(INDIRECT("F2!BP" &amp;A704+ 6)),"",INDIRECT("F2!BP" &amp;A704+ 6))</f>
        <v/>
      </c>
      <c r="D718" s="205">
        <f ca="1">SUM(INDIRECT("'C2'!E" &amp; A704+4),INDIRECT("'C2'!G" &amp; A704+4),INDIRECT("'C2'!I" &amp; A704+4))</f>
        <v>0</v>
      </c>
      <c r="E718" s="205">
        <f ca="1">SUM(INDIRECT("'C2'!F" &amp;A704+4),INDIRECT("'C2'!H" &amp;A704+4),INDIRECT("'C2'!J" &amp;A704+4))</f>
        <v>0</v>
      </c>
      <c r="F718" s="81" t="str">
        <f t="shared" ref="F718:F731" ca="1" si="7">IF(ISERROR(SUM(D718/E718)*100),"",(SUM(D718/E718)*100))</f>
        <v/>
      </c>
    </row>
    <row r="719" spans="2:6" s="82" customFormat="1">
      <c r="B719" s="80" t="str">
        <f>MATIÈRES!$I$8</f>
        <v>MATH (Mme LIENART - 5p.)</v>
      </c>
      <c r="C719" s="203" t="str">
        <f ca="1">IF(ISERROR(INDIRECT("F3!BP" &amp;A704+ 6)),"",INDIRECT("F3!BP" &amp;A704+ 6))</f>
        <v/>
      </c>
      <c r="D719" s="205">
        <f ca="1">SUM(INDIRECT("'C3'!E" &amp; A704+4),INDIRECT("'C3'!G" &amp; A704+4),INDIRECT("'C3'!I" &amp; A704+4))</f>
        <v>0</v>
      </c>
      <c r="E719" s="205">
        <f ca="1">SUM(INDIRECT("'C3'!F" &amp;A704+4),INDIRECT("'C3'!H" &amp;A704+4),INDIRECT("'C3'!J" &amp;A704+4))</f>
        <v>0</v>
      </c>
      <c r="F719" s="81" t="str">
        <f t="shared" ca="1" si="7"/>
        <v/>
      </c>
    </row>
    <row r="720" spans="2:6" s="82" customFormat="1">
      <c r="B720" s="80" t="str">
        <f>MATIÈRES!$I$9</f>
        <v>ÉTUDE DU MILIEU (Mr MIRGAUX - 4p.)</v>
      </c>
      <c r="C720" s="203" t="str">
        <f ca="1">IF(ISERROR(INDIRECT("F4!BP" &amp;A704+ 6)),"",INDIRECT("F4!BP" &amp;A704+ 6))</f>
        <v/>
      </c>
      <c r="D720" s="205">
        <f ca="1">SUM(INDIRECT("'C4'!E" &amp; A704+4),INDIRECT("'C4'!G" &amp; A704+4),INDIRECT("'C4'!I" &amp; A704+4))</f>
        <v>0</v>
      </c>
      <c r="E720" s="205">
        <f ca="1">SUM(INDIRECT("'C4'!F" &amp;A704+4),INDIRECT("'C4'!H" &amp;A704+4),INDIRECT("'C4'!J" &amp;A704+4))</f>
        <v>0</v>
      </c>
      <c r="F720" s="81" t="str">
        <f t="shared" ca="1" si="7"/>
        <v/>
      </c>
    </row>
    <row r="721" spans="2:6" s="82" customFormat="1">
      <c r="B721" s="80" t="str">
        <f>MATIÈRES!$I$10</f>
        <v>ANGLAIS (Mme MICHAUX - 4p.)</v>
      </c>
      <c r="C721" s="203" t="str">
        <f ca="1">IF(ISERROR(INDIRECT("F5!BP" &amp;A704+ 6)),"",INDIRECT("F5!BP" &amp;A704+ 6))</f>
        <v/>
      </c>
      <c r="D721" s="205">
        <f ca="1">SUM(INDIRECT("'C5'!E" &amp; A704+4),INDIRECT("'C5'!G" &amp; A704+4),INDIRECT("'C5'!I" &amp; A704+4))</f>
        <v>0</v>
      </c>
      <c r="E721" s="205">
        <f ca="1">SUM(INDIRECT("'C5'!F" &amp;A704+4),INDIRECT("'C5'!H" &amp;A704+4),INDIRECT("'C5'!J" &amp;A704+4))</f>
        <v>0</v>
      </c>
      <c r="F721" s="81" t="str">
        <f t="shared" ca="1" si="7"/>
        <v/>
      </c>
    </row>
    <row r="722" spans="2:6" s="82" customFormat="1">
      <c r="B722" s="80" t="str">
        <f>MATIÈRES!$I$11</f>
        <v>SCIENCES (Mr SMETS - 3p.)</v>
      </c>
      <c r="C722" s="203" t="str">
        <f ca="1">IF(ISERROR(INDIRECT("F6!BP" &amp;A704+ 6)),"",INDIRECT("F6!BP" &amp;A704+ 6))</f>
        <v/>
      </c>
      <c r="D722" s="205">
        <f ca="1">SUM(INDIRECT("'C6'!E" &amp; A704+4),INDIRECT("'C6'!G" &amp; A704+4),INDIRECT("'C6'!I" &amp; A704+4))</f>
        <v>0</v>
      </c>
      <c r="E722" s="205">
        <f ca="1">SUM(INDIRECT("'C6'!F" &amp;A704+4),INDIRECT("'C6'!H" &amp;A704+4),INDIRECT("'C6'!J" &amp;A704+4))</f>
        <v>0</v>
      </c>
      <c r="F722" s="81" t="str">
        <f t="shared" ca="1" si="7"/>
        <v/>
      </c>
    </row>
    <row r="723" spans="2:6" s="82" customFormat="1">
      <c r="B723" s="80" t="str">
        <f>MATIÈRES!$I$12</f>
        <v>ÉDUCATION PHYSIQUE (Collectif - 3p.)</v>
      </c>
      <c r="C723" s="203" t="str">
        <f ca="1">IF(ISERROR(INDIRECT("F7!BP" &amp;A704+ 6)),"",INDIRECT("F7!BP" &amp;A704+ 6))</f>
        <v/>
      </c>
      <c r="D723" s="205">
        <f ca="1">SUM(INDIRECT("'C7'!E" &amp; A704+4),INDIRECT("'C7'!G" &amp; A704+4),INDIRECT("'C7'!I" &amp; A704+4))</f>
        <v>0</v>
      </c>
      <c r="E723" s="205">
        <f ca="1">SUM(INDIRECT("'C7'!F" &amp;A704+4),INDIRECT("'C7'!H" &amp;A704+4),INDIRECT("'C7'!J" &amp;A704+4))</f>
        <v>0</v>
      </c>
      <c r="F723" s="81" t="str">
        <f t="shared" ca="1" si="7"/>
        <v/>
      </c>
    </row>
    <row r="724" spans="2:6" s="82" customFormat="1">
      <c r="B724" s="80" t="str">
        <f>MATIÈRES!$I$13</f>
        <v>ÉDUCATION ARTISTIQUE (Mme TASKIN - 2p.)</v>
      </c>
      <c r="C724" s="203" t="str">
        <f ca="1">IF(ISERROR(INDIRECT("F8!BP" &amp;A704+ 6)),"",INDIRECT("F8!BP" &amp;A704+ 6))</f>
        <v/>
      </c>
      <c r="D724" s="205">
        <f ca="1">SUM(INDIRECT("'C8'!E" &amp; A704+4),INDIRECT("'C8'!G" &amp; A704+4),INDIRECT("'C8'!I" &amp; A704+4))</f>
        <v>0</v>
      </c>
      <c r="E724" s="205">
        <f ca="1">SUM(INDIRECT("'C8'!F" &amp;A704+4),INDIRECT("'C8'!H" &amp;A704+4),INDIRECT("'C8'!J" &amp;A704+4))</f>
        <v>0</v>
      </c>
      <c r="F724" s="81" t="str">
        <f t="shared" ca="1" si="7"/>
        <v/>
      </c>
    </row>
    <row r="725" spans="2:6" s="82" customFormat="1">
      <c r="B725" s="80" t="str">
        <f>MATIÈRES!$I$14</f>
        <v>ÉDUCATION TECHNOLOGIQUE (Mr SMETS - 1p.)</v>
      </c>
      <c r="C725" s="203" t="str">
        <f ca="1">IF(ISERROR(INDIRECT("F9!BP" &amp;A704+ 6)),"",INDIRECT("F9!BP" &amp;A704+ 6))</f>
        <v/>
      </c>
      <c r="D725" s="205">
        <f ca="1">SUM(INDIRECT("'C9'!E" &amp; A704+4),INDIRECT("'C9'!G" &amp; A704+4),INDIRECT("'C9'!I" &amp; A704+4))</f>
        <v>0</v>
      </c>
      <c r="E725" s="205">
        <f ca="1">SUM(INDIRECT("'C9'!F" &amp;A704+4),INDIRECT("'C9'!H" &amp;A704+4),INDIRECT("'C9'!J" &amp;A704+4))</f>
        <v>0</v>
      </c>
      <c r="F725" s="81" t="str">
        <f t="shared" ca="1" si="7"/>
        <v/>
      </c>
    </row>
    <row r="726" spans="2:6" s="82" customFormat="1">
      <c r="B726" s="80" t="str">
        <f>MATIÈRES!$I$15</f>
        <v>ACTIVITÉDE SOUTIEN (Mme LIENART - 4p.)</v>
      </c>
      <c r="C726" s="203" t="str">
        <f ca="1">IF(ISERROR(INDIRECT("F10!BP" &amp;A704+ 6)),"",INDIRECT("F10!BP" &amp;A704+ 6))</f>
        <v/>
      </c>
      <c r="D726" s="205">
        <f ca="1">SUM(INDIRECT("'C10'!E" &amp; A704+4),INDIRECT("'C10'!G" &amp; A704+4),INDIRECT("'C10'!I" &amp; A704+4))</f>
        <v>0</v>
      </c>
      <c r="E726" s="205">
        <f ca="1">SUM(INDIRECT("'C10'!F" &amp;A704+4),INDIRECT("'C10'!H" &amp;A704+4),INDIRECT("'C10'!J" &amp;A704+4))</f>
        <v>0</v>
      </c>
      <c r="F726" s="81" t="str">
        <f t="shared" ca="1" si="7"/>
        <v/>
      </c>
    </row>
    <row r="727" spans="2:6" s="82" customFormat="1">
      <c r="B727" s="80">
        <f>MATIÈRES!$I$16</f>
        <v>0</v>
      </c>
      <c r="C727" s="203" t="str">
        <f ca="1">IF(ISERROR(INDIRECT("F11!BP" &amp;A704+ 6)),"",INDIRECT("F11!BP" &amp;A704+ 6))</f>
        <v/>
      </c>
      <c r="D727" s="205">
        <f ca="1">SUM(INDIRECT("'C11'!E" &amp; A704+4),INDIRECT("'C11'!G" &amp; A704+4),INDIRECT("'C11'!I" &amp; A704+4))</f>
        <v>0</v>
      </c>
      <c r="E727" s="205">
        <f ca="1">SUM(INDIRECT("'C11'!F" &amp;A704+4),INDIRECT("'C11'!H" &amp;A704+4),INDIRECT("'C11'!J" &amp;A704+4))</f>
        <v>0</v>
      </c>
      <c r="F727" s="81" t="str">
        <f t="shared" ca="1" si="7"/>
        <v/>
      </c>
    </row>
    <row r="728" spans="2:6" s="82" customFormat="1">
      <c r="B728" s="80">
        <f>MATIÈRES!$I$17</f>
        <v>0</v>
      </c>
      <c r="C728" s="203" t="str">
        <f ca="1">IF(ISERROR(INDIRECT("F12!BP" &amp;A704+ 6)),"",INDIRECT("F12!BP" &amp;A704+ 6))</f>
        <v/>
      </c>
      <c r="D728" s="205">
        <f ca="1">SUM(INDIRECT("'C12'!E" &amp; A704+4),INDIRECT("'C12'!G" &amp; A704+4),INDIRECT("'C12'!I" &amp; A704+4))</f>
        <v>0</v>
      </c>
      <c r="E728" s="205">
        <f ca="1">SUM(INDIRECT("'C12'!F" &amp;A704+4),INDIRECT("'C12'!H" &amp;A704+4),INDIRECT("'C12'!J" &amp;A704+4))</f>
        <v>0</v>
      </c>
      <c r="F728" s="81" t="str">
        <f t="shared" ca="1" si="7"/>
        <v/>
      </c>
    </row>
    <row r="729" spans="2:6" s="82" customFormat="1">
      <c r="B729" s="80">
        <f>MATIÈRES!$I$18</f>
        <v>0</v>
      </c>
      <c r="C729" s="203" t="str">
        <f ca="1">IF(ISERROR(INDIRECT("F13!BP" &amp;A704+ 6)),"",INDIRECT("F13!BP" &amp;A704+ 6))</f>
        <v/>
      </c>
      <c r="D729" s="205">
        <f ca="1">SUM(INDIRECT("'C13'!E" &amp; A704+4),INDIRECT("'C13'!G" &amp; A704+4),INDIRECT("'C13'!I" &amp; A704+4))</f>
        <v>0</v>
      </c>
      <c r="E729" s="205">
        <f ca="1">SUM(INDIRECT("'C13'!F" &amp;A704+4),INDIRECT("'C13'!H" &amp;A704+4),INDIRECT("'C13'!J" &amp;A704+4))</f>
        <v>0</v>
      </c>
      <c r="F729" s="81" t="str">
        <f t="shared" ca="1" si="7"/>
        <v/>
      </c>
    </row>
    <row r="730" spans="2:6" s="82" customFormat="1">
      <c r="B730" s="80">
        <f>MATIÈRES!$I$19</f>
        <v>0</v>
      </c>
      <c r="C730" s="203" t="str">
        <f ca="1">IF(ISERROR(INDIRECT("F14!BP" &amp;A704+ 6)),"",INDIRECT("F14!BP" &amp;A704+ 6))</f>
        <v/>
      </c>
      <c r="D730" s="205">
        <f ca="1">SUM(INDIRECT("'C14'!E" &amp; A704+4),INDIRECT("'C14'!G" &amp; A704+4),INDIRECT("'C14'!I" &amp; A704+4))</f>
        <v>0</v>
      </c>
      <c r="E730" s="205">
        <f ca="1">SUM(INDIRECT("'C14'!F" &amp;A704+4),INDIRECT("'C14'!H" &amp;A704+4),INDIRECT("'C14'!J" &amp;A704+4))</f>
        <v>0</v>
      </c>
      <c r="F730" s="81" t="str">
        <f t="shared" ca="1" si="7"/>
        <v/>
      </c>
    </row>
    <row r="731" spans="2:6" s="82" customFormat="1">
      <c r="B731" s="80">
        <f>MATIÈRES!$I$20</f>
        <v>0</v>
      </c>
      <c r="C731" s="203" t="str">
        <f ca="1">IF(ISERROR(INDIRECT("F15!BP" &amp;A704+ 6)),"",INDIRECT("F15!BP" &amp;A704+ 6))</f>
        <v/>
      </c>
      <c r="D731" s="205">
        <f ca="1">SUM(INDIRECT("'C15'!E" &amp; A704+4),INDIRECT("'C15'!G" &amp; A704+4),INDIRECT("'C15'!I" &amp; A704+4))</f>
        <v>0</v>
      </c>
      <c r="E731" s="205">
        <f ca="1">SUM(INDIRECT("'C15'!F" &amp;A704+4),INDIRECT("'C15'!H" &amp;A704+4),INDIRECT("'C15'!J" &amp;A704+4))</f>
        <v>0</v>
      </c>
      <c r="F731" s="81" t="str">
        <f t="shared" ca="1" si="7"/>
        <v/>
      </c>
    </row>
    <row r="732" spans="2:6" s="82" customFormat="1">
      <c r="B732" s="210"/>
      <c r="C732" s="211" t="e">
        <f ca="1">AVERAGEIF(C717:C731,"&lt;&gt;#DIV/0!")</f>
        <v>#DIV/0!</v>
      </c>
      <c r="D732" s="206"/>
      <c r="E732" s="206"/>
      <c r="F732" s="209"/>
    </row>
    <row r="733" spans="2:6" s="82" customFormat="1">
      <c r="B733" s="271"/>
      <c r="C733" s="271"/>
      <c r="D733" s="271"/>
      <c r="E733" s="271"/>
      <c r="F733" s="192"/>
    </row>
    <row r="734" spans="2:6" s="82" customFormat="1">
      <c r="B734" s="272" t="s">
        <v>180</v>
      </c>
      <c r="C734" s="272"/>
      <c r="D734" s="272"/>
      <c r="E734" s="272"/>
      <c r="F734" s="193" t="e">
        <f ca="1">AVERAGEIF(F717:F731,"&lt;&gt;#DIV/0!")</f>
        <v>#DIV/0!</v>
      </c>
    </row>
    <row r="735" spans="2:6" s="82" customFormat="1">
      <c r="B735" s="273" t="str">
        <f>"Nombre de cours en difficulté (…/" &amp; COUNTA(MATIÈRES!$N$6:$N$20) &amp; " cours)"</f>
        <v>Nombre de cours en difficulté (…/10 cours)</v>
      </c>
      <c r="C735" s="273"/>
      <c r="D735" s="273"/>
      <c r="E735" s="273"/>
      <c r="F735" s="191">
        <f ca="1">IF(F717&lt;50,1,0)+IF(F718&lt;50,1,0)+IF(F719&lt;50,1,0)+IF(F720&lt;50,1,0)+IF(F721&lt;50,1,0)+IF(F722&lt;50,1,0)+IF(F723&lt;50,1,0)+IF(F724&lt;50,1,0)+IF(F725&lt;50,1,0)+IF(F726&lt;50,1,0)+IF(F727&lt;50,1,0)+IF(F728&lt;50,1,0)+IF(F729&lt;50,1,0)+IF(F730&lt;50,1,0)+IF(F731&lt;50,1,0)</f>
        <v>0</v>
      </c>
    </row>
    <row r="736" spans="2:6" s="82" customFormat="1">
      <c r="B736" s="273" t="str">
        <f>"Nombre de périodes en difficulté (…/" &amp; SUM(MATIÈRES!N697:N711) &amp; " périodes)"</f>
        <v>Nombre de périodes en difficulté (…/0 périodes)</v>
      </c>
      <c r="C736" s="273"/>
      <c r="D736" s="273"/>
      <c r="E736" s="273"/>
      <c r="F736" s="191">
        <f ca="1">IF(F717&lt;50,MATIÈRES!N$6,0)+IF(F718&lt;50,MATIÈRES!N$7,0)+IF(F719&lt;50,MATIÈRES!N$8,0)+IF(F720&lt;50,MATIÈRES!N$9,0)+IF(F721&lt;50,MATIÈRES!N$10,0)+IF(F722&lt;50,MATIÈRES!N$11,0)+IF(F723&lt;50,MATIÈRES!N$12,0)+IF(F724&lt;50,MATIÈRES!N$13,0)+IF(F725&lt;50,MATIÈRES!N$14,0)+IF(F726&lt;50,MATIÈRES!N$15,0)+IF(F727&lt;50,MATIÈRES!N$16,0)+IF(F728&lt;50,MATIÈRES!N$17,0)+IF(F729&lt;50,MATIÈRES!N$18,0)+IF(F730&lt;50,MATIÈRES!N$19,0)+IF(F731&lt;50,MATIÈRES!N$20,0)</f>
        <v>0</v>
      </c>
    </row>
    <row r="737" spans="2:6" s="82" customFormat="1"/>
    <row r="738" spans="2:6" s="82" customFormat="1"/>
    <row r="739" spans="2:6" s="82" customFormat="1"/>
    <row r="740" spans="2:6" s="82" customFormat="1">
      <c r="F740" s="82" t="s">
        <v>175</v>
      </c>
    </row>
    <row r="741" spans="2:6" s="82" customFormat="1"/>
    <row r="742" spans="2:6" s="82" customFormat="1"/>
    <row r="743" spans="2:6" s="82" customFormat="1"/>
    <row r="744" spans="2:6" s="82" customFormat="1"/>
    <row r="745" spans="2:6" s="82" customFormat="1"/>
    <row r="746" spans="2:6" s="82" customFormat="1"/>
    <row r="747" spans="2:6" s="82" customFormat="1"/>
    <row r="748" spans="2:6" s="82" customFormat="1"/>
    <row r="749" spans="2:6" s="82" customFormat="1"/>
    <row r="750" spans="2:6">
      <c r="B750" s="82"/>
      <c r="C750" s="82"/>
      <c r="D750" s="82"/>
      <c r="E750" s="82"/>
      <c r="F750" s="82"/>
    </row>
    <row r="751" spans="2:6">
      <c r="B751" s="82"/>
      <c r="C751" s="82"/>
      <c r="D751" s="82"/>
      <c r="E751" s="82"/>
      <c r="F751" s="82"/>
    </row>
    <row r="752" spans="2:6">
      <c r="B752" s="82"/>
      <c r="C752" s="82"/>
      <c r="D752" s="82"/>
      <c r="E752" s="82"/>
      <c r="F752" s="82"/>
    </row>
    <row r="753" spans="2:6">
      <c r="B753" s="82"/>
      <c r="C753" s="82"/>
      <c r="D753" s="82"/>
      <c r="E753" s="82"/>
      <c r="F753" s="82"/>
    </row>
    <row r="754" spans="2:6">
      <c r="B754" s="84" t="s">
        <v>42</v>
      </c>
      <c r="C754" s="82"/>
      <c r="D754" s="82"/>
      <c r="E754" s="82"/>
      <c r="F754" s="82"/>
    </row>
    <row r="755" spans="2:6">
      <c r="B755" s="82"/>
      <c r="C755" s="82"/>
      <c r="D755" s="82"/>
      <c r="E755" s="82"/>
      <c r="F755" s="82"/>
    </row>
    <row r="756" spans="2:6">
      <c r="B756" s="274" t="str">
        <f ca="1">(INDIRECT("Élèves!C" &amp;A704+3) &amp; " " &amp; INDIRECT("Élèves!D" &amp; A704+3) &amp; " :")</f>
        <v xml:space="preserve">  :</v>
      </c>
      <c r="C756" s="275"/>
      <c r="D756" s="275"/>
      <c r="E756" s="275"/>
      <c r="F756" s="276"/>
    </row>
    <row r="757" spans="2:6">
      <c r="B757" s="243"/>
      <c r="C757" s="244"/>
      <c r="D757" s="244"/>
      <c r="E757" s="244"/>
      <c r="F757" s="245"/>
    </row>
    <row r="758" spans="2:6">
      <c r="B758" s="243"/>
      <c r="C758" s="244"/>
      <c r="D758" s="244"/>
      <c r="E758" s="244"/>
      <c r="F758" s="245"/>
    </row>
    <row r="759" spans="2:6">
      <c r="B759" s="243"/>
      <c r="C759" s="244"/>
      <c r="D759" s="244"/>
      <c r="E759" s="244"/>
      <c r="F759" s="245"/>
    </row>
    <row r="760" spans="2:6">
      <c r="B760" s="243"/>
      <c r="C760" s="244"/>
      <c r="D760" s="244"/>
      <c r="E760" s="244"/>
      <c r="F760" s="245"/>
    </row>
    <row r="761" spans="2:6">
      <c r="B761" s="243"/>
      <c r="C761" s="244"/>
      <c r="D761" s="244"/>
      <c r="E761" s="244"/>
      <c r="F761" s="245"/>
    </row>
    <row r="762" spans="2:6">
      <c r="B762" s="246"/>
      <c r="C762" s="247"/>
      <c r="D762" s="247"/>
      <c r="E762" s="247"/>
      <c r="F762" s="248"/>
    </row>
    <row r="763" spans="2:6">
      <c r="B763" s="204"/>
      <c r="C763" s="204"/>
      <c r="D763" s="204"/>
      <c r="E763" s="204"/>
      <c r="F763" s="204"/>
    </row>
    <row r="764" spans="2:6">
      <c r="B764" s="204"/>
      <c r="C764" s="204"/>
      <c r="D764" s="204"/>
      <c r="E764" s="204"/>
      <c r="F764" s="204"/>
    </row>
    <row r="765" spans="2:6">
      <c r="B765" s="204"/>
      <c r="C765" s="204"/>
      <c r="D765" s="204"/>
      <c r="E765" s="204"/>
      <c r="F765" s="204"/>
    </row>
    <row r="766" spans="2:6">
      <c r="B766" s="84" t="s">
        <v>69</v>
      </c>
      <c r="C766" s="82"/>
      <c r="D766" s="82"/>
      <c r="E766" s="82"/>
      <c r="F766" s="82"/>
    </row>
    <row r="767" spans="2:6">
      <c r="C767" s="82"/>
      <c r="D767" s="82"/>
      <c r="E767" s="82"/>
      <c r="F767" s="82"/>
    </row>
    <row r="768" spans="2:6">
      <c r="B768" s="89"/>
      <c r="C768" s="89"/>
      <c r="D768" s="89"/>
      <c r="E768" s="89" t="s">
        <v>70</v>
      </c>
      <c r="F768" s="90">
        <f ca="1">SUM(INDIRECT("EDUC!E" &amp;A704+4))+INDIRECT("EDUC!F" &amp;A704+4)</f>
        <v>0</v>
      </c>
    </row>
    <row r="769" spans="2:6">
      <c r="C769" s="82"/>
      <c r="D769" s="82"/>
      <c r="E769" s="82"/>
      <c r="F769" s="82"/>
    </row>
    <row r="770" spans="2:6">
      <c r="B770" s="249"/>
      <c r="C770" s="250"/>
      <c r="D770" s="250"/>
      <c r="E770" s="250"/>
      <c r="F770" s="251"/>
    </row>
    <row r="771" spans="2:6">
      <c r="B771" s="252"/>
      <c r="C771" s="253"/>
      <c r="D771" s="253"/>
      <c r="E771" s="253"/>
      <c r="F771" s="254"/>
    </row>
    <row r="772" spans="2:6">
      <c r="B772" s="252"/>
      <c r="C772" s="253"/>
      <c r="D772" s="253"/>
      <c r="E772" s="253"/>
      <c r="F772" s="254"/>
    </row>
    <row r="773" spans="2:6">
      <c r="B773" s="252"/>
      <c r="C773" s="253"/>
      <c r="D773" s="253"/>
      <c r="E773" s="253"/>
      <c r="F773" s="254"/>
    </row>
    <row r="774" spans="2:6">
      <c r="B774" s="252"/>
      <c r="C774" s="253"/>
      <c r="D774" s="253"/>
      <c r="E774" s="253"/>
      <c r="F774" s="254"/>
    </row>
    <row r="775" spans="2:6">
      <c r="B775" s="252"/>
      <c r="C775" s="253"/>
      <c r="D775" s="253"/>
      <c r="E775" s="253"/>
      <c r="F775" s="254"/>
    </row>
    <row r="776" spans="2:6">
      <c r="B776" s="252"/>
      <c r="C776" s="253"/>
      <c r="D776" s="253"/>
      <c r="E776" s="253"/>
      <c r="F776" s="254"/>
    </row>
    <row r="777" spans="2:6">
      <c r="B777" s="252"/>
      <c r="C777" s="253"/>
      <c r="D777" s="253"/>
      <c r="E777" s="253"/>
      <c r="F777" s="254"/>
    </row>
    <row r="778" spans="2:6">
      <c r="B778" s="255"/>
      <c r="C778" s="256"/>
      <c r="D778" s="256"/>
      <c r="E778" s="256"/>
      <c r="F778" s="257"/>
    </row>
    <row r="779" spans="2:6">
      <c r="B779" s="82"/>
      <c r="C779" s="82"/>
      <c r="D779" s="82"/>
      <c r="E779" s="82"/>
      <c r="F779" s="82"/>
    </row>
    <row r="780" spans="2:6">
      <c r="B780" s="91" t="s">
        <v>71</v>
      </c>
      <c r="C780" s="82"/>
      <c r="D780" s="82"/>
      <c r="E780" s="82"/>
      <c r="F780" s="82"/>
    </row>
    <row r="781" spans="2:6">
      <c r="B781" s="82"/>
      <c r="C781" s="82"/>
      <c r="D781" s="82"/>
      <c r="E781" s="82"/>
      <c r="F781" s="82"/>
    </row>
    <row r="782" spans="2:6">
      <c r="B782" s="82"/>
      <c r="C782" s="82"/>
      <c r="D782" s="82"/>
      <c r="E782" s="82"/>
      <c r="F782" s="82"/>
    </row>
    <row r="783" spans="2:6">
      <c r="B783" s="82"/>
      <c r="C783" s="82"/>
      <c r="D783" s="82"/>
      <c r="E783" s="82"/>
      <c r="F783" s="82"/>
    </row>
    <row r="784" spans="2:6">
      <c r="B784" s="82"/>
      <c r="C784" s="82"/>
      <c r="D784" s="82"/>
      <c r="E784" s="82"/>
      <c r="F784" s="82"/>
    </row>
    <row r="785" spans="2:6">
      <c r="B785" s="82"/>
      <c r="C785" s="82"/>
      <c r="D785" s="82"/>
      <c r="E785" s="82"/>
      <c r="F785" s="82"/>
    </row>
    <row r="786" spans="2:6">
      <c r="B786" s="84" t="s">
        <v>72</v>
      </c>
      <c r="C786" s="82"/>
      <c r="D786" s="82"/>
      <c r="E786" s="82"/>
      <c r="F786" s="82"/>
    </row>
    <row r="787" spans="2:6">
      <c r="B787" s="82"/>
      <c r="C787" s="82"/>
      <c r="D787" s="82"/>
      <c r="E787" s="82"/>
      <c r="F787" s="82"/>
    </row>
    <row r="788" spans="2:6">
      <c r="B788" s="288"/>
      <c r="C788" s="289"/>
      <c r="D788" s="289"/>
      <c r="E788" s="289"/>
      <c r="F788" s="290"/>
    </row>
    <row r="789" spans="2:6">
      <c r="B789" s="291"/>
      <c r="C789" s="292"/>
      <c r="D789" s="292"/>
      <c r="E789" s="292"/>
      <c r="F789" s="293"/>
    </row>
    <row r="790" spans="2:6">
      <c r="B790" s="291"/>
      <c r="C790" s="292"/>
      <c r="D790" s="292"/>
      <c r="E790" s="292"/>
      <c r="F790" s="293"/>
    </row>
    <row r="791" spans="2:6">
      <c r="B791" s="291"/>
      <c r="C791" s="292"/>
      <c r="D791" s="292"/>
      <c r="E791" s="292"/>
      <c r="F791" s="293"/>
    </row>
    <row r="792" spans="2:6">
      <c r="B792" s="291"/>
      <c r="C792" s="292"/>
      <c r="D792" s="292"/>
      <c r="E792" s="292"/>
      <c r="F792" s="293"/>
    </row>
    <row r="793" spans="2:6">
      <c r="B793" s="291"/>
      <c r="C793" s="292"/>
      <c r="D793" s="292"/>
      <c r="E793" s="292"/>
      <c r="F793" s="293"/>
    </row>
    <row r="794" spans="2:6">
      <c r="B794" s="291"/>
      <c r="C794" s="292"/>
      <c r="D794" s="292"/>
      <c r="E794" s="292"/>
      <c r="F794" s="293"/>
    </row>
    <row r="795" spans="2:6">
      <c r="B795" s="294"/>
      <c r="C795" s="295"/>
      <c r="D795" s="295"/>
      <c r="E795" s="295"/>
      <c r="F795" s="296"/>
    </row>
    <row r="796" spans="2:6">
      <c r="B796" s="82"/>
      <c r="C796" s="82"/>
      <c r="D796" s="82"/>
      <c r="E796" s="82"/>
      <c r="F796" s="82"/>
    </row>
    <row r="797" spans="2:6">
      <c r="B797" s="82"/>
      <c r="C797" s="82"/>
      <c r="D797" s="82"/>
      <c r="E797" s="82"/>
      <c r="F797" s="82" t="s">
        <v>176</v>
      </c>
    </row>
    <row r="798" spans="2:6">
      <c r="B798" s="82"/>
      <c r="C798" s="82"/>
      <c r="D798" s="82"/>
      <c r="E798" s="82"/>
      <c r="F798" s="82"/>
    </row>
    <row r="799" spans="2:6">
      <c r="B799" s="82"/>
      <c r="C799" s="82"/>
      <c r="D799" s="82"/>
      <c r="E799" s="82"/>
      <c r="F799" s="82"/>
    </row>
    <row r="800" spans="2:6">
      <c r="B800" s="82"/>
      <c r="C800" s="82"/>
      <c r="D800" s="82"/>
      <c r="E800" s="82"/>
      <c r="F800" s="82"/>
    </row>
    <row r="801" spans="1:6">
      <c r="B801" s="82"/>
      <c r="C801" s="82"/>
      <c r="D801" s="82"/>
      <c r="E801" s="82"/>
      <c r="F801" s="82"/>
    </row>
    <row r="802" spans="1:6">
      <c r="B802" s="82"/>
      <c r="C802" s="82"/>
      <c r="D802" s="82"/>
      <c r="E802" s="82"/>
      <c r="F802" s="82"/>
    </row>
    <row r="803" spans="1:6" ht="27.75" customHeight="1">
      <c r="A803" s="82">
        <v>9</v>
      </c>
      <c r="B803" s="82"/>
      <c r="C803" s="82"/>
      <c r="D803" s="82"/>
      <c r="E803" s="82"/>
      <c r="F803" s="82"/>
    </row>
    <row r="804" spans="1:6" ht="15" customHeight="1">
      <c r="B804" s="308"/>
      <c r="C804" s="308"/>
      <c r="D804" s="308"/>
      <c r="E804" s="308"/>
      <c r="F804" s="308"/>
    </row>
    <row r="805" spans="1:6">
      <c r="B805" s="98">
        <f ca="1">INDIRECT("Élèves!C" &amp; A803+3)</f>
        <v>0</v>
      </c>
      <c r="C805" s="307">
        <f ca="1">INDIRECT("Élèves!D" &amp; A803+3)</f>
        <v>0</v>
      </c>
      <c r="D805" s="307"/>
      <c r="E805" s="307"/>
      <c r="F805" s="307"/>
    </row>
    <row r="806" spans="1:6" ht="15" customHeight="1">
      <c r="B806" s="99"/>
      <c r="C806" s="100"/>
      <c r="D806" s="100"/>
      <c r="E806" s="100"/>
      <c r="F806" s="100"/>
    </row>
    <row r="807" spans="1:6">
      <c r="B807" s="308" t="s">
        <v>38</v>
      </c>
      <c r="C807" s="308"/>
      <c r="D807" s="308"/>
      <c r="E807" s="308"/>
      <c r="F807" s="308"/>
    </row>
    <row r="808" spans="1:6">
      <c r="B808" s="309" t="s">
        <v>174</v>
      </c>
      <c r="C808" s="309"/>
      <c r="D808" s="309"/>
      <c r="E808" s="309"/>
      <c r="F808" s="309"/>
    </row>
    <row r="809" spans="1:6" s="82" customFormat="1">
      <c r="B809" s="308"/>
      <c r="C809" s="308"/>
      <c r="D809" s="308"/>
      <c r="E809" s="308"/>
      <c r="F809" s="308"/>
    </row>
    <row r="810" spans="1:6" s="82" customFormat="1"/>
    <row r="811" spans="1:6" s="82" customFormat="1">
      <c r="B811" s="279" t="str">
        <f ca="1">INDIRECT("Élèves!N" &amp; $A$11+5)</f>
        <v>1Cp</v>
      </c>
      <c r="C811" s="280"/>
      <c r="D811" s="280"/>
      <c r="E811" s="280"/>
      <c r="F811" s="281"/>
    </row>
    <row r="812" spans="1:6" s="82" customFormat="1" ht="45" customHeight="1">
      <c r="B812" s="297" t="s">
        <v>39</v>
      </c>
      <c r="C812" s="298" t="s">
        <v>67</v>
      </c>
      <c r="D812" s="300" t="s">
        <v>68</v>
      </c>
      <c r="E812" s="301"/>
      <c r="F812" s="302"/>
    </row>
    <row r="813" spans="1:6" s="82" customFormat="1" ht="45" customHeight="1">
      <c r="B813" s="297"/>
      <c r="C813" s="299"/>
      <c r="D813" s="303"/>
      <c r="E813" s="304"/>
      <c r="F813" s="305"/>
    </row>
    <row r="814" spans="1:6" s="82" customFormat="1">
      <c r="B814" s="297"/>
      <c r="C814" s="101" t="s">
        <v>66</v>
      </c>
      <c r="D814" s="101" t="s">
        <v>40</v>
      </c>
      <c r="E814" s="101" t="s">
        <v>41</v>
      </c>
      <c r="F814" s="101" t="s">
        <v>66</v>
      </c>
    </row>
    <row r="815" spans="1:6" s="82" customFormat="1">
      <c r="B815" s="306" t="str">
        <f>"FORMATION COMMUNE (" &amp; SUM(MATIÈRES!N798:N812) &amp; " périodes)"</f>
        <v>FORMATION COMMUNE (0 périodes)</v>
      </c>
      <c r="C815" s="306"/>
      <c r="D815" s="306"/>
      <c r="E815" s="306"/>
      <c r="F815" s="306"/>
    </row>
    <row r="816" spans="1:6" s="82" customFormat="1">
      <c r="B816" s="80" t="str">
        <f>MATIÈRES!$I$6</f>
        <v>RELIGION (Mme Willems - 2p.)</v>
      </c>
      <c r="C816" s="203" t="str">
        <f ca="1">IF(ISERROR(INDIRECT("F1!BP" &amp;A803+ 6)),"",INDIRECT("F1!BP" &amp;A803+ 6))</f>
        <v/>
      </c>
      <c r="D816" s="205">
        <f ca="1">SUM(INDIRECT("'C1'!E" &amp; A803+4),INDIRECT("'C1'!G" &amp; A803+4),INDIRECT("'C1'!I" &amp; A803+4))</f>
        <v>0</v>
      </c>
      <c r="E816" s="205">
        <f ca="1">SUM(INDIRECT("'C1'!F" &amp;A803+4),INDIRECT("'C1'!H" &amp;A803+4),INDIRECT("'C1'!J" &amp;A803+4))</f>
        <v>0</v>
      </c>
      <c r="F816" s="81" t="str">
        <f ca="1">IF(ISERROR(SUM(D816/E816)*100),"",(SUM(D816/E816)*100))</f>
        <v/>
      </c>
    </row>
    <row r="817" spans="2:6" s="82" customFormat="1">
      <c r="B817" s="80" t="str">
        <f>MATIÈRES!$I$7</f>
        <v>FRANÇAIS (Mr MIRGAUX - 6p.)</v>
      </c>
      <c r="C817" s="203" t="str">
        <f ca="1">IF(ISERROR(INDIRECT("F2!BP" &amp;A803+ 6)),"",INDIRECT("F2!BP" &amp;A803+ 6))</f>
        <v/>
      </c>
      <c r="D817" s="205">
        <f ca="1">SUM(INDIRECT("'C2'!E" &amp; A803+4),INDIRECT("'C2'!G" &amp; A803+4),INDIRECT("'C2'!I" &amp; A803+4))</f>
        <v>0</v>
      </c>
      <c r="E817" s="205">
        <f ca="1">SUM(INDIRECT("'C2'!F" &amp;A803+4),INDIRECT("'C2'!H" &amp;A803+4),INDIRECT("'C2'!J" &amp;A803+4))</f>
        <v>0</v>
      </c>
      <c r="F817" s="81" t="str">
        <f t="shared" ref="F817:F830" ca="1" si="8">IF(ISERROR(SUM(D817/E817)*100),"",(SUM(D817/E817)*100))</f>
        <v/>
      </c>
    </row>
    <row r="818" spans="2:6" s="82" customFormat="1">
      <c r="B818" s="80" t="str">
        <f>MATIÈRES!$I$8</f>
        <v>MATH (Mme LIENART - 5p.)</v>
      </c>
      <c r="C818" s="203" t="str">
        <f ca="1">IF(ISERROR(INDIRECT("F3!BP" &amp;A803+ 6)),"",INDIRECT("F3!BP" &amp;A803+ 6))</f>
        <v/>
      </c>
      <c r="D818" s="205">
        <f ca="1">SUM(INDIRECT("'C3'!E" &amp; A803+4),INDIRECT("'C3'!G" &amp; A803+4),INDIRECT("'C3'!I" &amp; A803+4))</f>
        <v>0</v>
      </c>
      <c r="E818" s="205">
        <f ca="1">SUM(INDIRECT("'C3'!F" &amp;A803+4),INDIRECT("'C3'!H" &amp;A803+4),INDIRECT("'C3'!J" &amp;A803+4))</f>
        <v>0</v>
      </c>
      <c r="F818" s="81" t="str">
        <f t="shared" ca="1" si="8"/>
        <v/>
      </c>
    </row>
    <row r="819" spans="2:6" s="82" customFormat="1">
      <c r="B819" s="80" t="str">
        <f>MATIÈRES!$I$9</f>
        <v>ÉTUDE DU MILIEU (Mr MIRGAUX - 4p.)</v>
      </c>
      <c r="C819" s="203" t="str">
        <f ca="1">IF(ISERROR(INDIRECT("F4!BP" &amp;A803+ 6)),"",INDIRECT("F4!BP" &amp;A803+ 6))</f>
        <v/>
      </c>
      <c r="D819" s="205">
        <f ca="1">SUM(INDIRECT("'C4'!E" &amp; A803+4),INDIRECT("'C4'!G" &amp; A803+4),INDIRECT("'C4'!I" &amp; A803+4))</f>
        <v>0</v>
      </c>
      <c r="E819" s="205">
        <f ca="1">SUM(INDIRECT("'C4'!F" &amp;A803+4),INDIRECT("'C4'!H" &amp;A803+4),INDIRECT("'C4'!J" &amp;A803+4))</f>
        <v>0</v>
      </c>
      <c r="F819" s="81" t="str">
        <f t="shared" ca="1" si="8"/>
        <v/>
      </c>
    </row>
    <row r="820" spans="2:6" s="82" customFormat="1">
      <c r="B820" s="80" t="str">
        <f>MATIÈRES!$I$10</f>
        <v>ANGLAIS (Mme MICHAUX - 4p.)</v>
      </c>
      <c r="C820" s="203" t="str">
        <f ca="1">IF(ISERROR(INDIRECT("F5!BP" &amp;A803+ 6)),"",INDIRECT("F5!BP" &amp;A803+ 6))</f>
        <v/>
      </c>
      <c r="D820" s="205">
        <f ca="1">SUM(INDIRECT("'C5'!E" &amp; A803+4),INDIRECT("'C5'!G" &amp; A803+4),INDIRECT("'C5'!I" &amp; A803+4))</f>
        <v>0</v>
      </c>
      <c r="E820" s="205">
        <f ca="1">SUM(INDIRECT("'C5'!F" &amp;A803+4),INDIRECT("'C5'!H" &amp;A803+4),INDIRECT("'C5'!J" &amp;A803+4))</f>
        <v>0</v>
      </c>
      <c r="F820" s="81" t="str">
        <f t="shared" ca="1" si="8"/>
        <v/>
      </c>
    </row>
    <row r="821" spans="2:6" s="82" customFormat="1">
      <c r="B821" s="80" t="str">
        <f>MATIÈRES!$I$11</f>
        <v>SCIENCES (Mr SMETS - 3p.)</v>
      </c>
      <c r="C821" s="203" t="str">
        <f ca="1">IF(ISERROR(INDIRECT("F6!BP" &amp;A803+ 6)),"",INDIRECT("F6!BP" &amp;A803+ 6))</f>
        <v/>
      </c>
      <c r="D821" s="205">
        <f ca="1">SUM(INDIRECT("'C6'!E" &amp; A803+4),INDIRECT("'C6'!G" &amp; A803+4),INDIRECT("'C6'!I" &amp; A803+4))</f>
        <v>0</v>
      </c>
      <c r="E821" s="205">
        <f ca="1">SUM(INDIRECT("'C6'!F" &amp;A803+4),INDIRECT("'C6'!H" &amp;A803+4),INDIRECT("'C6'!J" &amp;A803+4))</f>
        <v>0</v>
      </c>
      <c r="F821" s="81" t="str">
        <f t="shared" ca="1" si="8"/>
        <v/>
      </c>
    </row>
    <row r="822" spans="2:6" s="82" customFormat="1">
      <c r="B822" s="80" t="str">
        <f>MATIÈRES!$I$12</f>
        <v>ÉDUCATION PHYSIQUE (Collectif - 3p.)</v>
      </c>
      <c r="C822" s="203" t="str">
        <f ca="1">IF(ISERROR(INDIRECT("F7!BP" &amp;A803+ 6)),"",INDIRECT("F7!BP" &amp;A803+ 6))</f>
        <v/>
      </c>
      <c r="D822" s="205">
        <f ca="1">SUM(INDIRECT("'C7'!E" &amp; A803+4),INDIRECT("'C7'!G" &amp; A803+4),INDIRECT("'C7'!I" &amp; A803+4))</f>
        <v>0</v>
      </c>
      <c r="E822" s="205">
        <f ca="1">SUM(INDIRECT("'C7'!F" &amp;A803+4),INDIRECT("'C7'!H" &amp;A803+4),INDIRECT("'C7'!J" &amp;A803+4))</f>
        <v>0</v>
      </c>
      <c r="F822" s="81" t="str">
        <f t="shared" ca="1" si="8"/>
        <v/>
      </c>
    </row>
    <row r="823" spans="2:6" s="82" customFormat="1">
      <c r="B823" s="80" t="str">
        <f>MATIÈRES!$I$13</f>
        <v>ÉDUCATION ARTISTIQUE (Mme TASKIN - 2p.)</v>
      </c>
      <c r="C823" s="203" t="str">
        <f ca="1">IF(ISERROR(INDIRECT("F8!BP" &amp;A803+ 6)),"",INDIRECT("F8!BP" &amp;A803+ 6))</f>
        <v/>
      </c>
      <c r="D823" s="205">
        <f ca="1">SUM(INDIRECT("'C8'!E" &amp; A803+4),INDIRECT("'C8'!G" &amp; A803+4),INDIRECT("'C8'!I" &amp; A803+4))</f>
        <v>0</v>
      </c>
      <c r="E823" s="205">
        <f ca="1">SUM(INDIRECT("'C8'!F" &amp;A803+4),INDIRECT("'C8'!H" &amp;A803+4),INDIRECT("'C8'!J" &amp;A803+4))</f>
        <v>0</v>
      </c>
      <c r="F823" s="81" t="str">
        <f t="shared" ca="1" si="8"/>
        <v/>
      </c>
    </row>
    <row r="824" spans="2:6" s="82" customFormat="1">
      <c r="B824" s="80" t="str">
        <f>MATIÈRES!$I$14</f>
        <v>ÉDUCATION TECHNOLOGIQUE (Mr SMETS - 1p.)</v>
      </c>
      <c r="C824" s="203" t="str">
        <f ca="1">IF(ISERROR(INDIRECT("F9!BP" &amp;A803+ 6)),"",INDIRECT("F9!BP" &amp;A803+ 6))</f>
        <v/>
      </c>
      <c r="D824" s="205">
        <f ca="1">SUM(INDIRECT("'C9'!E" &amp; A803+4),INDIRECT("'C9'!G" &amp; A803+4),INDIRECT("'C9'!I" &amp; A803+4))</f>
        <v>0</v>
      </c>
      <c r="E824" s="205">
        <f ca="1">SUM(INDIRECT("'C9'!F" &amp;A803+4),INDIRECT("'C9'!H" &amp;A803+4),INDIRECT("'C9'!J" &amp;A803+4))</f>
        <v>0</v>
      </c>
      <c r="F824" s="81" t="str">
        <f t="shared" ca="1" si="8"/>
        <v/>
      </c>
    </row>
    <row r="825" spans="2:6" s="82" customFormat="1">
      <c r="B825" s="80" t="str">
        <f>MATIÈRES!$I$15</f>
        <v>ACTIVITÉDE SOUTIEN (Mme LIENART - 4p.)</v>
      </c>
      <c r="C825" s="203" t="str">
        <f ca="1">IF(ISERROR(INDIRECT("F10!BP" &amp;A803+ 6)),"",INDIRECT("F10!BP" &amp;A803+ 6))</f>
        <v/>
      </c>
      <c r="D825" s="205">
        <f ca="1">SUM(INDIRECT("'C10'!E" &amp; A803+4),INDIRECT("'C10'!G" &amp; A803+4),INDIRECT("'C10'!I" &amp; A803+4))</f>
        <v>0</v>
      </c>
      <c r="E825" s="205">
        <f ca="1">SUM(INDIRECT("'C10'!F" &amp;A803+4),INDIRECT("'C10'!H" &amp;A803+4),INDIRECT("'C10'!J" &amp;A803+4))</f>
        <v>0</v>
      </c>
      <c r="F825" s="81" t="str">
        <f t="shared" ca="1" si="8"/>
        <v/>
      </c>
    </row>
    <row r="826" spans="2:6" s="82" customFormat="1">
      <c r="B826" s="80">
        <f>MATIÈRES!$I$16</f>
        <v>0</v>
      </c>
      <c r="C826" s="203" t="str">
        <f ca="1">IF(ISERROR(INDIRECT("F11!BP" &amp;A803+ 6)),"",INDIRECT("F11!BP" &amp;A803+ 6))</f>
        <v/>
      </c>
      <c r="D826" s="205">
        <f ca="1">SUM(INDIRECT("'C11'!E" &amp; A803+4),INDIRECT("'C11'!G" &amp; A803+4),INDIRECT("'C11'!I" &amp; A803+4))</f>
        <v>0</v>
      </c>
      <c r="E826" s="205">
        <f ca="1">SUM(INDIRECT("'C11'!F" &amp;A803+4),INDIRECT("'C11'!H" &amp;A803+4),INDIRECT("'C11'!J" &amp;A803+4))</f>
        <v>0</v>
      </c>
      <c r="F826" s="81" t="str">
        <f t="shared" ca="1" si="8"/>
        <v/>
      </c>
    </row>
    <row r="827" spans="2:6" s="82" customFormat="1">
      <c r="B827" s="80">
        <f>MATIÈRES!$I$17</f>
        <v>0</v>
      </c>
      <c r="C827" s="203" t="str">
        <f ca="1">IF(ISERROR(INDIRECT("F12!BP" &amp;A803+ 6)),"",INDIRECT("F12!BP" &amp;A803+ 6))</f>
        <v/>
      </c>
      <c r="D827" s="205">
        <f ca="1">SUM(INDIRECT("'C12'!E" &amp; A803+4),INDIRECT("'C12'!G" &amp; A803+4),INDIRECT("'C12'!I" &amp; A803+4))</f>
        <v>0</v>
      </c>
      <c r="E827" s="205">
        <f ca="1">SUM(INDIRECT("'C12'!F" &amp;A803+4),INDIRECT("'C12'!H" &amp;A803+4),INDIRECT("'C12'!J" &amp;A803+4))</f>
        <v>0</v>
      </c>
      <c r="F827" s="81" t="str">
        <f t="shared" ca="1" si="8"/>
        <v/>
      </c>
    </row>
    <row r="828" spans="2:6" s="82" customFormat="1">
      <c r="B828" s="80">
        <f>MATIÈRES!$I$18</f>
        <v>0</v>
      </c>
      <c r="C828" s="203" t="str">
        <f ca="1">IF(ISERROR(INDIRECT("F13!BP" &amp;A803+ 6)),"",INDIRECT("F13!BP" &amp;A803+ 6))</f>
        <v/>
      </c>
      <c r="D828" s="205">
        <f ca="1">SUM(INDIRECT("'C13'!E" &amp; A803+4),INDIRECT("'C13'!G" &amp; A803+4),INDIRECT("'C13'!I" &amp; A803+4))</f>
        <v>0</v>
      </c>
      <c r="E828" s="205">
        <f ca="1">SUM(INDIRECT("'C13'!F" &amp;A803+4),INDIRECT("'C13'!H" &amp;A803+4),INDIRECT("'C13'!J" &amp;A803+4))</f>
        <v>0</v>
      </c>
      <c r="F828" s="81" t="str">
        <f t="shared" ca="1" si="8"/>
        <v/>
      </c>
    </row>
    <row r="829" spans="2:6" s="82" customFormat="1">
      <c r="B829" s="80">
        <f>MATIÈRES!$I$19</f>
        <v>0</v>
      </c>
      <c r="C829" s="203" t="str">
        <f ca="1">IF(ISERROR(INDIRECT("F14!BP" &amp;A803+ 6)),"",INDIRECT("F14!BP" &amp;A803+ 6))</f>
        <v/>
      </c>
      <c r="D829" s="205">
        <f ca="1">SUM(INDIRECT("'C14'!E" &amp; A803+4),INDIRECT("'C14'!G" &amp; A803+4),INDIRECT("'C14'!I" &amp; A803+4))</f>
        <v>0</v>
      </c>
      <c r="E829" s="205">
        <f ca="1">SUM(INDIRECT("'C14'!F" &amp;A803+4),INDIRECT("'C14'!H" &amp;A803+4),INDIRECT("'C14'!J" &amp;A803+4))</f>
        <v>0</v>
      </c>
      <c r="F829" s="81" t="str">
        <f t="shared" ca="1" si="8"/>
        <v/>
      </c>
    </row>
    <row r="830" spans="2:6" s="82" customFormat="1">
      <c r="B830" s="80">
        <f>MATIÈRES!$I$20</f>
        <v>0</v>
      </c>
      <c r="C830" s="203" t="str">
        <f ca="1">IF(ISERROR(INDIRECT("F15!BP" &amp;A803+ 6)),"",INDIRECT("F15!BP" &amp;A803+ 6))</f>
        <v/>
      </c>
      <c r="D830" s="205">
        <f ca="1">SUM(INDIRECT("'C15'!E" &amp; A803+4),INDIRECT("'C15'!G" &amp; A803+4),INDIRECT("'C15'!I" &amp; A803+4))</f>
        <v>0</v>
      </c>
      <c r="E830" s="205">
        <f ca="1">SUM(INDIRECT("'C15'!F" &amp;A803+4),INDIRECT("'C15'!H" &amp;A803+4),INDIRECT("'C15'!J" &amp;A803+4))</f>
        <v>0</v>
      </c>
      <c r="F830" s="81" t="str">
        <f t="shared" ca="1" si="8"/>
        <v/>
      </c>
    </row>
    <row r="831" spans="2:6" s="82" customFormat="1">
      <c r="B831" s="210"/>
      <c r="C831" s="211" t="e">
        <f ca="1">AVERAGEIF(C816:C830,"&lt;&gt;#DIV/0!")</f>
        <v>#DIV/0!</v>
      </c>
      <c r="D831" s="206"/>
      <c r="E831" s="206"/>
      <c r="F831" s="209"/>
    </row>
    <row r="832" spans="2:6" s="82" customFormat="1">
      <c r="B832" s="271"/>
      <c r="C832" s="271"/>
      <c r="D832" s="271"/>
      <c r="E832" s="271"/>
      <c r="F832" s="192"/>
    </row>
    <row r="833" spans="2:6" s="82" customFormat="1">
      <c r="B833" s="272" t="s">
        <v>180</v>
      </c>
      <c r="C833" s="272"/>
      <c r="D833" s="272"/>
      <c r="E833" s="272"/>
      <c r="F833" s="193" t="e">
        <f ca="1">AVERAGEIF(F816:F830,"&lt;&gt;#DIV/0!")</f>
        <v>#DIV/0!</v>
      </c>
    </row>
    <row r="834" spans="2:6" s="82" customFormat="1">
      <c r="B834" s="273" t="str">
        <f>"Nombre de cours en difficulté (…/" &amp; COUNTA(MATIÈRES!$N$6:$N$20) &amp; " cours)"</f>
        <v>Nombre de cours en difficulté (…/10 cours)</v>
      </c>
      <c r="C834" s="273"/>
      <c r="D834" s="273"/>
      <c r="E834" s="273"/>
      <c r="F834" s="191">
        <f ca="1">IF(F816&lt;50,1,0)+IF(F817&lt;50,1,0)+IF(F818&lt;50,1,0)+IF(F819&lt;50,1,0)+IF(F820&lt;50,1,0)+IF(F821&lt;50,1,0)+IF(F822&lt;50,1,0)+IF(F823&lt;50,1,0)+IF(F824&lt;50,1,0)+IF(F825&lt;50,1,0)+IF(F826&lt;50,1,0)+IF(F827&lt;50,1,0)+IF(F828&lt;50,1,0)+IF(F829&lt;50,1,0)+IF(F830&lt;50,1,0)</f>
        <v>0</v>
      </c>
    </row>
    <row r="835" spans="2:6" s="82" customFormat="1">
      <c r="B835" s="273" t="str">
        <f>"Nombre de périodes en difficulté (…/" &amp; SUM(MATIÈRES!N796:N810) &amp; " périodes)"</f>
        <v>Nombre de périodes en difficulté (…/0 périodes)</v>
      </c>
      <c r="C835" s="273"/>
      <c r="D835" s="273"/>
      <c r="E835" s="273"/>
      <c r="F835" s="191">
        <f ca="1">IF(F816&lt;50,MATIÈRES!N$6,0)+IF(F817&lt;50,MATIÈRES!N$7,0)+IF(F818&lt;50,MATIÈRES!N$8,0)+IF(F819&lt;50,MATIÈRES!N$9,0)+IF(F820&lt;50,MATIÈRES!N$10,0)+IF(F821&lt;50,MATIÈRES!N$11,0)+IF(F822&lt;50,MATIÈRES!N$12,0)+IF(F823&lt;50,MATIÈRES!N$13,0)+IF(F824&lt;50,MATIÈRES!N$14,0)+IF(F825&lt;50,MATIÈRES!N$15,0)+IF(F826&lt;50,MATIÈRES!N$16,0)+IF(F827&lt;50,MATIÈRES!N$17,0)+IF(F828&lt;50,MATIÈRES!N$18,0)+IF(F829&lt;50,MATIÈRES!N$19,0)+IF(F830&lt;50,MATIÈRES!N$20,0)</f>
        <v>0</v>
      </c>
    </row>
    <row r="836" spans="2:6" s="82" customFormat="1"/>
    <row r="837" spans="2:6" s="82" customFormat="1"/>
    <row r="838" spans="2:6" s="82" customFormat="1"/>
    <row r="839" spans="2:6" s="82" customFormat="1">
      <c r="F839" s="82" t="s">
        <v>175</v>
      </c>
    </row>
    <row r="840" spans="2:6" s="82" customFormat="1"/>
    <row r="841" spans="2:6" s="82" customFormat="1"/>
    <row r="842" spans="2:6" s="82" customFormat="1"/>
    <row r="843" spans="2:6" s="82" customFormat="1"/>
    <row r="844" spans="2:6" s="82" customFormat="1"/>
    <row r="845" spans="2:6" s="82" customFormat="1"/>
    <row r="846" spans="2:6" s="82" customFormat="1"/>
    <row r="847" spans="2:6" s="82" customFormat="1"/>
    <row r="848" spans="2:6" s="82" customFormat="1"/>
    <row r="849" spans="2:6">
      <c r="B849" s="82"/>
      <c r="C849" s="82"/>
      <c r="D849" s="82"/>
      <c r="E849" s="82"/>
      <c r="F849" s="82"/>
    </row>
    <row r="850" spans="2:6">
      <c r="B850" s="82"/>
      <c r="C850" s="82"/>
      <c r="D850" s="82"/>
      <c r="E850" s="82"/>
      <c r="F850" s="82"/>
    </row>
    <row r="851" spans="2:6">
      <c r="B851" s="82"/>
      <c r="C851" s="82"/>
      <c r="D851" s="82"/>
      <c r="E851" s="82"/>
      <c r="F851" s="82"/>
    </row>
    <row r="852" spans="2:6">
      <c r="B852" s="82"/>
      <c r="C852" s="82"/>
      <c r="D852" s="82"/>
      <c r="E852" s="82"/>
      <c r="F852" s="82"/>
    </row>
    <row r="853" spans="2:6">
      <c r="B853" s="84" t="s">
        <v>42</v>
      </c>
      <c r="C853" s="82"/>
      <c r="D853" s="82"/>
      <c r="E853" s="82"/>
      <c r="F853" s="82"/>
    </row>
    <row r="854" spans="2:6">
      <c r="B854" s="82"/>
      <c r="C854" s="82"/>
      <c r="D854" s="82"/>
      <c r="E854" s="82"/>
      <c r="F854" s="82"/>
    </row>
    <row r="855" spans="2:6">
      <c r="B855" s="274" t="str">
        <f ca="1">(INDIRECT("Élèves!C" &amp;A803+3) &amp; " " &amp; INDIRECT("Élèves!D" &amp; A803+3) &amp; " :")</f>
        <v xml:space="preserve">  :</v>
      </c>
      <c r="C855" s="275"/>
      <c r="D855" s="275"/>
      <c r="E855" s="275"/>
      <c r="F855" s="276"/>
    </row>
    <row r="856" spans="2:6">
      <c r="B856" s="243"/>
      <c r="C856" s="244"/>
      <c r="D856" s="244"/>
      <c r="E856" s="244"/>
      <c r="F856" s="245"/>
    </row>
    <row r="857" spans="2:6">
      <c r="B857" s="243"/>
      <c r="C857" s="244"/>
      <c r="D857" s="244"/>
      <c r="E857" s="244"/>
      <c r="F857" s="245"/>
    </row>
    <row r="858" spans="2:6">
      <c r="B858" s="243"/>
      <c r="C858" s="244"/>
      <c r="D858" s="244"/>
      <c r="E858" s="244"/>
      <c r="F858" s="245"/>
    </row>
    <row r="859" spans="2:6">
      <c r="B859" s="243"/>
      <c r="C859" s="244"/>
      <c r="D859" s="244"/>
      <c r="E859" s="244"/>
      <c r="F859" s="245"/>
    </row>
    <row r="860" spans="2:6">
      <c r="B860" s="243"/>
      <c r="C860" s="244"/>
      <c r="D860" s="244"/>
      <c r="E860" s="244"/>
      <c r="F860" s="245"/>
    </row>
    <row r="861" spans="2:6">
      <c r="B861" s="246"/>
      <c r="C861" s="247"/>
      <c r="D861" s="247"/>
      <c r="E861" s="247"/>
      <c r="F861" s="248"/>
    </row>
    <row r="862" spans="2:6">
      <c r="B862" s="204"/>
      <c r="C862" s="204"/>
      <c r="D862" s="204"/>
      <c r="E862" s="204"/>
      <c r="F862" s="204"/>
    </row>
    <row r="863" spans="2:6">
      <c r="B863" s="204"/>
      <c r="C863" s="204"/>
      <c r="D863" s="204"/>
      <c r="E863" s="204"/>
      <c r="F863" s="204"/>
    </row>
    <row r="864" spans="2:6">
      <c r="B864" s="204"/>
      <c r="C864" s="204"/>
      <c r="D864" s="204"/>
      <c r="E864" s="204"/>
      <c r="F864" s="204"/>
    </row>
    <row r="865" spans="2:6">
      <c r="B865" s="84" t="s">
        <v>69</v>
      </c>
      <c r="C865" s="82"/>
      <c r="D865" s="82"/>
      <c r="E865" s="82"/>
      <c r="F865" s="82"/>
    </row>
    <row r="866" spans="2:6">
      <c r="C866" s="82"/>
      <c r="D866" s="82"/>
      <c r="E866" s="82"/>
      <c r="F866" s="82"/>
    </row>
    <row r="867" spans="2:6">
      <c r="B867" s="89"/>
      <c r="C867" s="89"/>
      <c r="D867" s="89"/>
      <c r="E867" s="89" t="s">
        <v>70</v>
      </c>
      <c r="F867" s="90">
        <f ca="1">SUM(INDIRECT("EDUC!E" &amp;A803+4))+INDIRECT("EDUC!F" &amp;A803+4)</f>
        <v>0</v>
      </c>
    </row>
    <row r="868" spans="2:6">
      <c r="C868" s="82"/>
      <c r="D868" s="82"/>
      <c r="E868" s="82"/>
      <c r="F868" s="82"/>
    </row>
    <row r="869" spans="2:6">
      <c r="B869" s="249"/>
      <c r="C869" s="250"/>
      <c r="D869" s="250"/>
      <c r="E869" s="250"/>
      <c r="F869" s="251"/>
    </row>
    <row r="870" spans="2:6">
      <c r="B870" s="252"/>
      <c r="C870" s="253"/>
      <c r="D870" s="253"/>
      <c r="E870" s="253"/>
      <c r="F870" s="254"/>
    </row>
    <row r="871" spans="2:6">
      <c r="B871" s="252"/>
      <c r="C871" s="253"/>
      <c r="D871" s="253"/>
      <c r="E871" s="253"/>
      <c r="F871" s="254"/>
    </row>
    <row r="872" spans="2:6">
      <c r="B872" s="252"/>
      <c r="C872" s="253"/>
      <c r="D872" s="253"/>
      <c r="E872" s="253"/>
      <c r="F872" s="254"/>
    </row>
    <row r="873" spans="2:6">
      <c r="B873" s="252"/>
      <c r="C873" s="253"/>
      <c r="D873" s="253"/>
      <c r="E873" s="253"/>
      <c r="F873" s="254"/>
    </row>
    <row r="874" spans="2:6">
      <c r="B874" s="252"/>
      <c r="C874" s="253"/>
      <c r="D874" s="253"/>
      <c r="E874" s="253"/>
      <c r="F874" s="254"/>
    </row>
    <row r="875" spans="2:6">
      <c r="B875" s="252"/>
      <c r="C875" s="253"/>
      <c r="D875" s="253"/>
      <c r="E875" s="253"/>
      <c r="F875" s="254"/>
    </row>
    <row r="876" spans="2:6">
      <c r="B876" s="252"/>
      <c r="C876" s="253"/>
      <c r="D876" s="253"/>
      <c r="E876" s="253"/>
      <c r="F876" s="254"/>
    </row>
    <row r="877" spans="2:6">
      <c r="B877" s="255"/>
      <c r="C877" s="256"/>
      <c r="D877" s="256"/>
      <c r="E877" s="256"/>
      <c r="F877" s="257"/>
    </row>
    <row r="878" spans="2:6">
      <c r="B878" s="82"/>
      <c r="C878" s="82"/>
      <c r="D878" s="82"/>
      <c r="E878" s="82"/>
      <c r="F878" s="82"/>
    </row>
    <row r="879" spans="2:6">
      <c r="B879" s="91" t="s">
        <v>71</v>
      </c>
      <c r="C879" s="82"/>
      <c r="D879" s="82"/>
      <c r="E879" s="82"/>
      <c r="F879" s="82"/>
    </row>
    <row r="880" spans="2:6">
      <c r="B880" s="82"/>
      <c r="C880" s="82"/>
      <c r="D880" s="82"/>
      <c r="E880" s="82"/>
      <c r="F880" s="82"/>
    </row>
    <row r="881" spans="2:6">
      <c r="B881" s="82"/>
      <c r="C881" s="82"/>
      <c r="D881" s="82"/>
      <c r="E881" s="82"/>
      <c r="F881" s="82"/>
    </row>
    <row r="882" spans="2:6">
      <c r="B882" s="82"/>
      <c r="C882" s="82"/>
      <c r="D882" s="82"/>
      <c r="E882" s="82"/>
      <c r="F882" s="82"/>
    </row>
    <row r="883" spans="2:6">
      <c r="B883" s="82"/>
      <c r="C883" s="82"/>
      <c r="D883" s="82"/>
      <c r="E883" s="82"/>
      <c r="F883" s="82"/>
    </row>
    <row r="884" spans="2:6">
      <c r="B884" s="82"/>
      <c r="C884" s="82"/>
      <c r="D884" s="82"/>
      <c r="E884" s="82"/>
      <c r="F884" s="82"/>
    </row>
    <row r="885" spans="2:6">
      <c r="B885" s="84" t="s">
        <v>72</v>
      </c>
      <c r="C885" s="82"/>
      <c r="D885" s="82"/>
      <c r="E885" s="82"/>
      <c r="F885" s="82"/>
    </row>
    <row r="886" spans="2:6">
      <c r="B886" s="82"/>
      <c r="C886" s="82"/>
      <c r="D886" s="82"/>
      <c r="E886" s="82"/>
      <c r="F886" s="82"/>
    </row>
    <row r="887" spans="2:6">
      <c r="B887" s="288"/>
      <c r="C887" s="289"/>
      <c r="D887" s="289"/>
      <c r="E887" s="289"/>
      <c r="F887" s="290"/>
    </row>
    <row r="888" spans="2:6">
      <c r="B888" s="291"/>
      <c r="C888" s="292"/>
      <c r="D888" s="292"/>
      <c r="E888" s="292"/>
      <c r="F888" s="293"/>
    </row>
    <row r="889" spans="2:6">
      <c r="B889" s="291"/>
      <c r="C889" s="292"/>
      <c r="D889" s="292"/>
      <c r="E889" s="292"/>
      <c r="F889" s="293"/>
    </row>
    <row r="890" spans="2:6">
      <c r="B890" s="291"/>
      <c r="C890" s="292"/>
      <c r="D890" s="292"/>
      <c r="E890" s="292"/>
      <c r="F890" s="293"/>
    </row>
    <row r="891" spans="2:6">
      <c r="B891" s="291"/>
      <c r="C891" s="292"/>
      <c r="D891" s="292"/>
      <c r="E891" s="292"/>
      <c r="F891" s="293"/>
    </row>
    <row r="892" spans="2:6">
      <c r="B892" s="291"/>
      <c r="C892" s="292"/>
      <c r="D892" s="292"/>
      <c r="E892" s="292"/>
      <c r="F892" s="293"/>
    </row>
    <row r="893" spans="2:6">
      <c r="B893" s="291"/>
      <c r="C893" s="292"/>
      <c r="D893" s="292"/>
      <c r="E893" s="292"/>
      <c r="F893" s="293"/>
    </row>
    <row r="894" spans="2:6">
      <c r="B894" s="294"/>
      <c r="C894" s="295"/>
      <c r="D894" s="295"/>
      <c r="E894" s="295"/>
      <c r="F894" s="296"/>
    </row>
    <row r="895" spans="2:6">
      <c r="B895" s="82"/>
      <c r="C895" s="82"/>
      <c r="D895" s="82"/>
      <c r="E895" s="82"/>
      <c r="F895" s="82"/>
    </row>
    <row r="896" spans="2:6">
      <c r="B896" s="82"/>
      <c r="C896" s="82"/>
      <c r="D896" s="82"/>
      <c r="E896" s="82"/>
      <c r="F896" s="82" t="s">
        <v>176</v>
      </c>
    </row>
    <row r="897" spans="1:6">
      <c r="B897" s="82"/>
      <c r="C897" s="82"/>
      <c r="D897" s="82"/>
      <c r="E897" s="82"/>
      <c r="F897" s="82"/>
    </row>
    <row r="898" spans="1:6">
      <c r="B898" s="82"/>
      <c r="C898" s="82"/>
      <c r="D898" s="82"/>
      <c r="E898" s="82"/>
      <c r="F898" s="82"/>
    </row>
    <row r="899" spans="1:6">
      <c r="B899" s="82"/>
      <c r="C899" s="82"/>
      <c r="D899" s="82"/>
      <c r="E899" s="82"/>
      <c r="F899" s="82"/>
    </row>
    <row r="900" spans="1:6">
      <c r="B900" s="82"/>
      <c r="C900" s="82"/>
      <c r="D900" s="82"/>
      <c r="E900" s="82"/>
      <c r="F900" s="82"/>
    </row>
    <row r="901" spans="1:6">
      <c r="B901" s="82"/>
      <c r="C901" s="82"/>
      <c r="D901" s="82"/>
      <c r="E901" s="82"/>
      <c r="F901" s="82"/>
    </row>
    <row r="902" spans="1:6" ht="27.75" customHeight="1">
      <c r="A902" s="82">
        <v>10</v>
      </c>
      <c r="B902" s="82"/>
      <c r="C902" s="82"/>
      <c r="D902" s="82"/>
      <c r="E902" s="82"/>
      <c r="F902" s="82"/>
    </row>
    <row r="903" spans="1:6" ht="15" customHeight="1">
      <c r="B903" s="308"/>
      <c r="C903" s="308"/>
      <c r="D903" s="308"/>
      <c r="E903" s="308"/>
      <c r="F903" s="308"/>
    </row>
    <row r="904" spans="1:6">
      <c r="B904" s="98">
        <f ca="1">INDIRECT("Élèves!C" &amp; A902+3)</f>
        <v>0</v>
      </c>
      <c r="C904" s="307">
        <f ca="1">INDIRECT("Élèves!D" &amp; A902+3)</f>
        <v>0</v>
      </c>
      <c r="D904" s="307"/>
      <c r="E904" s="307"/>
      <c r="F904" s="307"/>
    </row>
    <row r="905" spans="1:6" ht="15" customHeight="1">
      <c r="B905" s="99"/>
      <c r="C905" s="100"/>
      <c r="D905" s="100"/>
      <c r="E905" s="100"/>
      <c r="F905" s="100"/>
    </row>
    <row r="906" spans="1:6">
      <c r="B906" s="308" t="s">
        <v>38</v>
      </c>
      <c r="C906" s="308"/>
      <c r="D906" s="308"/>
      <c r="E906" s="308"/>
      <c r="F906" s="308"/>
    </row>
    <row r="907" spans="1:6">
      <c r="B907" s="309" t="s">
        <v>174</v>
      </c>
      <c r="C907" s="309"/>
      <c r="D907" s="309"/>
      <c r="E907" s="309"/>
      <c r="F907" s="309"/>
    </row>
    <row r="908" spans="1:6" s="82" customFormat="1">
      <c r="B908" s="308"/>
      <c r="C908" s="308"/>
      <c r="D908" s="308"/>
      <c r="E908" s="308"/>
      <c r="F908" s="308"/>
    </row>
    <row r="909" spans="1:6" s="82" customFormat="1"/>
    <row r="910" spans="1:6" s="82" customFormat="1">
      <c r="B910" s="279" t="str">
        <f ca="1">INDIRECT("Élèves!N" &amp; $A$11+5)</f>
        <v>1Cp</v>
      </c>
      <c r="C910" s="280"/>
      <c r="D910" s="280"/>
      <c r="E910" s="280"/>
      <c r="F910" s="281"/>
    </row>
    <row r="911" spans="1:6" s="82" customFormat="1" ht="45" customHeight="1">
      <c r="B911" s="297" t="s">
        <v>39</v>
      </c>
      <c r="C911" s="298" t="s">
        <v>67</v>
      </c>
      <c r="D911" s="300" t="s">
        <v>68</v>
      </c>
      <c r="E911" s="301"/>
      <c r="F911" s="302"/>
    </row>
    <row r="912" spans="1:6" s="82" customFormat="1" ht="45" customHeight="1">
      <c r="B912" s="297"/>
      <c r="C912" s="299"/>
      <c r="D912" s="303"/>
      <c r="E912" s="304"/>
      <c r="F912" s="305"/>
    </row>
    <row r="913" spans="2:6" s="82" customFormat="1">
      <c r="B913" s="297"/>
      <c r="C913" s="101" t="s">
        <v>66</v>
      </c>
      <c r="D913" s="101" t="s">
        <v>40</v>
      </c>
      <c r="E913" s="101" t="s">
        <v>41</v>
      </c>
      <c r="F913" s="101" t="s">
        <v>66</v>
      </c>
    </row>
    <row r="914" spans="2:6" s="82" customFormat="1">
      <c r="B914" s="306" t="str">
        <f>"FORMATION COMMUNE (" &amp; SUM(MATIÈRES!N897:N911) &amp; " périodes)"</f>
        <v>FORMATION COMMUNE (0 périodes)</v>
      </c>
      <c r="C914" s="306"/>
      <c r="D914" s="306"/>
      <c r="E914" s="306"/>
      <c r="F914" s="306"/>
    </row>
    <row r="915" spans="2:6" s="82" customFormat="1">
      <c r="B915" s="80" t="str">
        <f>MATIÈRES!$I$6</f>
        <v>RELIGION (Mme Willems - 2p.)</v>
      </c>
      <c r="C915" s="203" t="str">
        <f ca="1">IF(ISERROR(INDIRECT("F1!BP" &amp;A902+ 6)),"",INDIRECT("F1!BP" &amp;A902+ 6))</f>
        <v/>
      </c>
      <c r="D915" s="205">
        <f ca="1">SUM(INDIRECT("'C1'!E" &amp; A902+4),INDIRECT("'C1'!G" &amp; A902+4),INDIRECT("'C1'!I" &amp; A902+4))</f>
        <v>0</v>
      </c>
      <c r="E915" s="205">
        <f ca="1">SUM(INDIRECT("'C1'!F" &amp;A902+4),INDIRECT("'C1'!H" &amp;A902+4),INDIRECT("'C1'!J" &amp;A902+4))</f>
        <v>0</v>
      </c>
      <c r="F915" s="81" t="str">
        <f ca="1">IF(ISERROR(SUM(D915/E915)*100),"",(SUM(D915/E915)*100))</f>
        <v/>
      </c>
    </row>
    <row r="916" spans="2:6" s="82" customFormat="1">
      <c r="B916" s="80" t="str">
        <f>MATIÈRES!$I$7</f>
        <v>FRANÇAIS (Mr MIRGAUX - 6p.)</v>
      </c>
      <c r="C916" s="203" t="str">
        <f ca="1">IF(ISERROR(INDIRECT("F2!BP" &amp;A902+ 6)),"",INDIRECT("F2!BP" &amp;A902+ 6))</f>
        <v/>
      </c>
      <c r="D916" s="205">
        <f ca="1">SUM(INDIRECT("'C2'!E" &amp; A902+4),INDIRECT("'C2'!G" &amp; A902+4),INDIRECT("'C2'!I" &amp; A902+4))</f>
        <v>0</v>
      </c>
      <c r="E916" s="205">
        <f ca="1">SUM(INDIRECT("'C2'!F" &amp;A902+4),INDIRECT("'C2'!H" &amp;A902+4),INDIRECT("'C2'!J" &amp;A902+4))</f>
        <v>0</v>
      </c>
      <c r="F916" s="81" t="str">
        <f t="shared" ref="F916:F929" ca="1" si="9">IF(ISERROR(SUM(D916/E916)*100),"",(SUM(D916/E916)*100))</f>
        <v/>
      </c>
    </row>
    <row r="917" spans="2:6" s="82" customFormat="1">
      <c r="B917" s="80" t="str">
        <f>MATIÈRES!$I$8</f>
        <v>MATH (Mme LIENART - 5p.)</v>
      </c>
      <c r="C917" s="203" t="str">
        <f ca="1">IF(ISERROR(INDIRECT("F3!BP" &amp;A902+ 6)),"",INDIRECT("F3!BP" &amp;A902+ 6))</f>
        <v/>
      </c>
      <c r="D917" s="205">
        <f ca="1">SUM(INDIRECT("'C3'!E" &amp; A902+4),INDIRECT("'C3'!G" &amp; A902+4),INDIRECT("'C3'!I" &amp; A902+4))</f>
        <v>0</v>
      </c>
      <c r="E917" s="205">
        <f ca="1">SUM(INDIRECT("'C3'!F" &amp;A902+4),INDIRECT("'C3'!H" &amp;A902+4),INDIRECT("'C3'!J" &amp;A902+4))</f>
        <v>0</v>
      </c>
      <c r="F917" s="81" t="str">
        <f t="shared" ca="1" si="9"/>
        <v/>
      </c>
    </row>
    <row r="918" spans="2:6" s="82" customFormat="1">
      <c r="B918" s="80" t="str">
        <f>MATIÈRES!$I$9</f>
        <v>ÉTUDE DU MILIEU (Mr MIRGAUX - 4p.)</v>
      </c>
      <c r="C918" s="203" t="str">
        <f ca="1">IF(ISERROR(INDIRECT("F4!BP" &amp;A902+ 6)),"",INDIRECT("F4!BP" &amp;A902+ 6))</f>
        <v/>
      </c>
      <c r="D918" s="205">
        <f ca="1">SUM(INDIRECT("'C4'!E" &amp; A902+4),INDIRECT("'C4'!G" &amp; A902+4),INDIRECT("'C4'!I" &amp; A902+4))</f>
        <v>0</v>
      </c>
      <c r="E918" s="205">
        <f ca="1">SUM(INDIRECT("'C4'!F" &amp;A902+4),INDIRECT("'C4'!H" &amp;A902+4),INDIRECT("'C4'!J" &amp;A902+4))</f>
        <v>0</v>
      </c>
      <c r="F918" s="81" t="str">
        <f t="shared" ca="1" si="9"/>
        <v/>
      </c>
    </row>
    <row r="919" spans="2:6" s="82" customFormat="1">
      <c r="B919" s="80" t="str">
        <f>MATIÈRES!$I$10</f>
        <v>ANGLAIS (Mme MICHAUX - 4p.)</v>
      </c>
      <c r="C919" s="203" t="str">
        <f ca="1">IF(ISERROR(INDIRECT("F5!BP" &amp;A902+ 6)),"",INDIRECT("F5!BP" &amp;A902+ 6))</f>
        <v/>
      </c>
      <c r="D919" s="205">
        <f ca="1">SUM(INDIRECT("'C5'!E" &amp; A902+4),INDIRECT("'C5'!G" &amp; A902+4),INDIRECT("'C5'!I" &amp; A902+4))</f>
        <v>0</v>
      </c>
      <c r="E919" s="205">
        <f ca="1">SUM(INDIRECT("'C5'!F" &amp;A902+4),INDIRECT("'C5'!H" &amp;A902+4),INDIRECT("'C5'!J" &amp;A902+4))</f>
        <v>0</v>
      </c>
      <c r="F919" s="81" t="str">
        <f t="shared" ca="1" si="9"/>
        <v/>
      </c>
    </row>
    <row r="920" spans="2:6" s="82" customFormat="1">
      <c r="B920" s="80" t="str">
        <f>MATIÈRES!$I$11</f>
        <v>SCIENCES (Mr SMETS - 3p.)</v>
      </c>
      <c r="C920" s="203" t="str">
        <f ca="1">IF(ISERROR(INDIRECT("F6!BP" &amp;A902+ 6)),"",INDIRECT("F6!BP" &amp;A902+ 6))</f>
        <v/>
      </c>
      <c r="D920" s="205">
        <f ca="1">SUM(INDIRECT("'C6'!E" &amp; A902+4),INDIRECT("'C6'!G" &amp; A902+4),INDIRECT("'C6'!I" &amp; A902+4))</f>
        <v>0</v>
      </c>
      <c r="E920" s="205">
        <f ca="1">SUM(INDIRECT("'C6'!F" &amp;A902+4),INDIRECT("'C6'!H" &amp;A902+4),INDIRECT("'C6'!J" &amp;A902+4))</f>
        <v>0</v>
      </c>
      <c r="F920" s="81" t="str">
        <f t="shared" ca="1" si="9"/>
        <v/>
      </c>
    </row>
    <row r="921" spans="2:6" s="82" customFormat="1">
      <c r="B921" s="80" t="str">
        <f>MATIÈRES!$I$12</f>
        <v>ÉDUCATION PHYSIQUE (Collectif - 3p.)</v>
      </c>
      <c r="C921" s="203" t="str">
        <f ca="1">IF(ISERROR(INDIRECT("F7!BP" &amp;A902+ 6)),"",INDIRECT("F7!BP" &amp;A902+ 6))</f>
        <v/>
      </c>
      <c r="D921" s="205">
        <f ca="1">SUM(INDIRECT("'C7'!E" &amp; A902+4),INDIRECT("'C7'!G" &amp; A902+4),INDIRECT("'C7'!I" &amp; A902+4))</f>
        <v>0</v>
      </c>
      <c r="E921" s="205">
        <f ca="1">SUM(INDIRECT("'C7'!F" &amp;A902+4),INDIRECT("'C7'!H" &amp;A902+4),INDIRECT("'C7'!J" &amp;A902+4))</f>
        <v>0</v>
      </c>
      <c r="F921" s="81" t="str">
        <f t="shared" ca="1" si="9"/>
        <v/>
      </c>
    </row>
    <row r="922" spans="2:6" s="82" customFormat="1">
      <c r="B922" s="80" t="str">
        <f>MATIÈRES!$I$13</f>
        <v>ÉDUCATION ARTISTIQUE (Mme TASKIN - 2p.)</v>
      </c>
      <c r="C922" s="203" t="str">
        <f ca="1">IF(ISERROR(INDIRECT("F8!BP" &amp;A902+ 6)),"",INDIRECT("F8!BP" &amp;A902+ 6))</f>
        <v/>
      </c>
      <c r="D922" s="205">
        <f ca="1">SUM(INDIRECT("'C8'!E" &amp; A902+4),INDIRECT("'C8'!G" &amp; A902+4),INDIRECT("'C8'!I" &amp; A902+4))</f>
        <v>0</v>
      </c>
      <c r="E922" s="205">
        <f ca="1">SUM(INDIRECT("'C8'!F" &amp;A902+4),INDIRECT("'C8'!H" &amp;A902+4),INDIRECT("'C8'!J" &amp;A902+4))</f>
        <v>0</v>
      </c>
      <c r="F922" s="81" t="str">
        <f t="shared" ca="1" si="9"/>
        <v/>
      </c>
    </row>
    <row r="923" spans="2:6" s="82" customFormat="1">
      <c r="B923" s="80" t="str">
        <f>MATIÈRES!$I$14</f>
        <v>ÉDUCATION TECHNOLOGIQUE (Mr SMETS - 1p.)</v>
      </c>
      <c r="C923" s="203" t="str">
        <f ca="1">IF(ISERROR(INDIRECT("F9!BP" &amp;A902+ 6)),"",INDIRECT("F9!BP" &amp;A902+ 6))</f>
        <v/>
      </c>
      <c r="D923" s="205">
        <f ca="1">SUM(INDIRECT("'C9'!E" &amp; A902+4),INDIRECT("'C9'!G" &amp; A902+4),INDIRECT("'C9'!I" &amp; A902+4))</f>
        <v>0</v>
      </c>
      <c r="E923" s="205">
        <f ca="1">SUM(INDIRECT("'C9'!F" &amp;A902+4),INDIRECT("'C9'!H" &amp;A902+4),INDIRECT("'C9'!J" &amp;A902+4))</f>
        <v>0</v>
      </c>
      <c r="F923" s="81" t="str">
        <f t="shared" ca="1" si="9"/>
        <v/>
      </c>
    </row>
    <row r="924" spans="2:6" s="82" customFormat="1">
      <c r="B924" s="80" t="str">
        <f>MATIÈRES!$I$15</f>
        <v>ACTIVITÉDE SOUTIEN (Mme LIENART - 4p.)</v>
      </c>
      <c r="C924" s="203" t="str">
        <f ca="1">IF(ISERROR(INDIRECT("F10!BP" &amp;A902+ 6)),"",INDIRECT("F10!BP" &amp;A902+ 6))</f>
        <v/>
      </c>
      <c r="D924" s="205">
        <f ca="1">SUM(INDIRECT("'C10'!E" &amp; A902+4),INDIRECT("'C10'!G" &amp; A902+4),INDIRECT("'C10'!I" &amp; A902+4))</f>
        <v>0</v>
      </c>
      <c r="E924" s="205">
        <f ca="1">SUM(INDIRECT("'C10'!F" &amp;A902+4),INDIRECT("'C10'!H" &amp;A902+4),INDIRECT("'C10'!J" &amp;A902+4))</f>
        <v>0</v>
      </c>
      <c r="F924" s="81" t="str">
        <f t="shared" ca="1" si="9"/>
        <v/>
      </c>
    </row>
    <row r="925" spans="2:6" s="82" customFormat="1">
      <c r="B925" s="80">
        <f>MATIÈRES!$I$16</f>
        <v>0</v>
      </c>
      <c r="C925" s="203" t="str">
        <f ca="1">IF(ISERROR(INDIRECT("F11!BP" &amp;A902+ 6)),"",INDIRECT("F11!BP" &amp;A902+ 6))</f>
        <v/>
      </c>
      <c r="D925" s="205">
        <f ca="1">SUM(INDIRECT("'C11'!E" &amp; A902+4),INDIRECT("'C11'!G" &amp; A902+4),INDIRECT("'C11'!I" &amp; A902+4))</f>
        <v>0</v>
      </c>
      <c r="E925" s="205">
        <f ca="1">SUM(INDIRECT("'C11'!F" &amp;A902+4),INDIRECT("'C11'!H" &amp;A902+4),INDIRECT("'C11'!J" &amp;A902+4))</f>
        <v>0</v>
      </c>
      <c r="F925" s="81" t="str">
        <f t="shared" ca="1" si="9"/>
        <v/>
      </c>
    </row>
    <row r="926" spans="2:6" s="82" customFormat="1">
      <c r="B926" s="80">
        <f>MATIÈRES!$I$17</f>
        <v>0</v>
      </c>
      <c r="C926" s="203" t="str">
        <f ca="1">IF(ISERROR(INDIRECT("F12!BP" &amp;A902+ 6)),"",INDIRECT("F12!BP" &amp;A902+ 6))</f>
        <v/>
      </c>
      <c r="D926" s="205">
        <f ca="1">SUM(INDIRECT("'C12'!E" &amp; A902+4),INDIRECT("'C12'!G" &amp; A902+4),INDIRECT("'C12'!I" &amp; A902+4))</f>
        <v>0</v>
      </c>
      <c r="E926" s="205">
        <f ca="1">SUM(INDIRECT("'C12'!F" &amp;A902+4),INDIRECT("'C12'!H" &amp;A902+4),INDIRECT("'C12'!J" &amp;A902+4))</f>
        <v>0</v>
      </c>
      <c r="F926" s="81" t="str">
        <f t="shared" ca="1" si="9"/>
        <v/>
      </c>
    </row>
    <row r="927" spans="2:6" s="82" customFormat="1">
      <c r="B927" s="80">
        <f>MATIÈRES!$I$18</f>
        <v>0</v>
      </c>
      <c r="C927" s="203" t="str">
        <f ca="1">IF(ISERROR(INDIRECT("F13!BP" &amp;A902+ 6)),"",INDIRECT("F13!BP" &amp;A902+ 6))</f>
        <v/>
      </c>
      <c r="D927" s="205">
        <f ca="1">SUM(INDIRECT("'C13'!E" &amp; A902+4),INDIRECT("'C13'!G" &amp; A902+4),INDIRECT("'C13'!I" &amp; A902+4))</f>
        <v>0</v>
      </c>
      <c r="E927" s="205">
        <f ca="1">SUM(INDIRECT("'C13'!F" &amp;A902+4),INDIRECT("'C13'!H" &amp;A902+4),INDIRECT("'C13'!J" &amp;A902+4))</f>
        <v>0</v>
      </c>
      <c r="F927" s="81" t="str">
        <f t="shared" ca="1" si="9"/>
        <v/>
      </c>
    </row>
    <row r="928" spans="2:6" s="82" customFormat="1">
      <c r="B928" s="80">
        <f>MATIÈRES!$I$19</f>
        <v>0</v>
      </c>
      <c r="C928" s="203" t="str">
        <f ca="1">IF(ISERROR(INDIRECT("F14!BP" &amp;A902+ 6)),"",INDIRECT("F14!BP" &amp;A902+ 6))</f>
        <v/>
      </c>
      <c r="D928" s="205">
        <f ca="1">SUM(INDIRECT("'C14'!E" &amp; A902+4),INDIRECT("'C14'!G" &amp; A902+4),INDIRECT("'C14'!I" &amp; A902+4))</f>
        <v>0</v>
      </c>
      <c r="E928" s="205">
        <f ca="1">SUM(INDIRECT("'C14'!F" &amp;A902+4),INDIRECT("'C14'!H" &amp;A902+4),INDIRECT("'C14'!J" &amp;A902+4))</f>
        <v>0</v>
      </c>
      <c r="F928" s="81" t="str">
        <f t="shared" ca="1" si="9"/>
        <v/>
      </c>
    </row>
    <row r="929" spans="2:6" s="82" customFormat="1">
      <c r="B929" s="80">
        <f>MATIÈRES!$I$20</f>
        <v>0</v>
      </c>
      <c r="C929" s="203" t="str">
        <f ca="1">IF(ISERROR(INDIRECT("F15!BP" &amp;A902+ 6)),"",INDIRECT("F15!BP" &amp;A902+ 6))</f>
        <v/>
      </c>
      <c r="D929" s="205">
        <f ca="1">SUM(INDIRECT("'C15'!E" &amp; A902+4),INDIRECT("'C15'!G" &amp; A902+4),INDIRECT("'C15'!I" &amp; A902+4))</f>
        <v>0</v>
      </c>
      <c r="E929" s="205">
        <f ca="1">SUM(INDIRECT("'C15'!F" &amp;A902+4),INDIRECT("'C15'!H" &amp;A902+4),INDIRECT("'C15'!J" &amp;A902+4))</f>
        <v>0</v>
      </c>
      <c r="F929" s="81" t="str">
        <f t="shared" ca="1" si="9"/>
        <v/>
      </c>
    </row>
    <row r="930" spans="2:6" s="82" customFormat="1">
      <c r="B930" s="210"/>
      <c r="C930" s="211" t="e">
        <f ca="1">AVERAGEIF(C915:C929,"&lt;&gt;#DIV/0!")</f>
        <v>#DIV/0!</v>
      </c>
      <c r="D930" s="206"/>
      <c r="E930" s="206"/>
      <c r="F930" s="209"/>
    </row>
    <row r="931" spans="2:6" s="82" customFormat="1">
      <c r="B931" s="271"/>
      <c r="C931" s="271"/>
      <c r="D931" s="271"/>
      <c r="E931" s="271"/>
      <c r="F931" s="192"/>
    </row>
    <row r="932" spans="2:6" s="82" customFormat="1">
      <c r="B932" s="272" t="s">
        <v>180</v>
      </c>
      <c r="C932" s="272"/>
      <c r="D932" s="272"/>
      <c r="E932" s="272"/>
      <c r="F932" s="193" t="e">
        <f ca="1">AVERAGEIF(F915:F929,"&lt;&gt;#DIV/0!")</f>
        <v>#DIV/0!</v>
      </c>
    </row>
    <row r="933" spans="2:6" s="82" customFormat="1">
      <c r="B933" s="273" t="str">
        <f>"Nombre de cours en difficulté (…/" &amp; COUNTA(MATIÈRES!$N$6:$N$20) &amp; " cours)"</f>
        <v>Nombre de cours en difficulté (…/10 cours)</v>
      </c>
      <c r="C933" s="273"/>
      <c r="D933" s="273"/>
      <c r="E933" s="273"/>
      <c r="F933" s="191">
        <f ca="1">IF(F915&lt;50,1,0)+IF(F916&lt;50,1,0)+IF(F917&lt;50,1,0)+IF(F918&lt;50,1,0)+IF(F919&lt;50,1,0)+IF(F920&lt;50,1,0)+IF(F921&lt;50,1,0)+IF(F922&lt;50,1,0)+IF(F923&lt;50,1,0)+IF(F924&lt;50,1,0)+IF(F925&lt;50,1,0)+IF(F926&lt;50,1,0)+IF(F927&lt;50,1,0)+IF(F928&lt;50,1,0)+IF(F929&lt;50,1,0)</f>
        <v>0</v>
      </c>
    </row>
    <row r="934" spans="2:6" s="82" customFormat="1">
      <c r="B934" s="273" t="str">
        <f>"Nombre de périodes en difficulté (…/" &amp; SUM(MATIÈRES!N895:N909) &amp; " périodes)"</f>
        <v>Nombre de périodes en difficulté (…/0 périodes)</v>
      </c>
      <c r="C934" s="273"/>
      <c r="D934" s="273"/>
      <c r="E934" s="273"/>
      <c r="F934" s="191">
        <f ca="1">IF(F915&lt;50,MATIÈRES!N$6,0)+IF(F916&lt;50,MATIÈRES!N$7,0)+IF(F917&lt;50,MATIÈRES!N$8,0)+IF(F918&lt;50,MATIÈRES!N$9,0)+IF(F919&lt;50,MATIÈRES!N$10,0)+IF(F920&lt;50,MATIÈRES!N$11,0)+IF(F921&lt;50,MATIÈRES!N$12,0)+IF(F922&lt;50,MATIÈRES!N$13,0)+IF(F923&lt;50,MATIÈRES!N$14,0)+IF(F924&lt;50,MATIÈRES!N$15,0)+IF(F925&lt;50,MATIÈRES!N$16,0)+IF(F926&lt;50,MATIÈRES!N$17,0)+IF(F927&lt;50,MATIÈRES!N$18,0)+IF(F928&lt;50,MATIÈRES!N$19,0)+IF(F929&lt;50,MATIÈRES!N$20,0)</f>
        <v>0</v>
      </c>
    </row>
    <row r="935" spans="2:6" s="82" customFormat="1"/>
    <row r="936" spans="2:6" s="82" customFormat="1"/>
    <row r="937" spans="2:6" s="82" customFormat="1"/>
    <row r="938" spans="2:6" s="82" customFormat="1">
      <c r="F938" s="82" t="s">
        <v>175</v>
      </c>
    </row>
    <row r="939" spans="2:6" s="82" customFormat="1"/>
    <row r="940" spans="2:6" s="82" customFormat="1"/>
    <row r="941" spans="2:6" s="82" customFormat="1"/>
    <row r="942" spans="2:6" s="82" customFormat="1"/>
    <row r="943" spans="2:6" s="82" customFormat="1"/>
    <row r="944" spans="2:6" s="82" customFormat="1"/>
    <row r="945" spans="2:6" s="82" customFormat="1"/>
    <row r="946" spans="2:6" s="82" customFormat="1"/>
    <row r="947" spans="2:6" s="82" customFormat="1"/>
    <row r="948" spans="2:6">
      <c r="B948" s="82"/>
      <c r="C948" s="82"/>
      <c r="D948" s="82"/>
      <c r="E948" s="82"/>
      <c r="F948" s="82"/>
    </row>
    <row r="949" spans="2:6">
      <c r="B949" s="82"/>
      <c r="C949" s="82"/>
      <c r="D949" s="82"/>
      <c r="E949" s="82"/>
      <c r="F949" s="82"/>
    </row>
    <row r="950" spans="2:6">
      <c r="B950" s="82"/>
      <c r="C950" s="82"/>
      <c r="D950" s="82"/>
      <c r="E950" s="82"/>
      <c r="F950" s="82"/>
    </row>
    <row r="951" spans="2:6">
      <c r="B951" s="82"/>
      <c r="C951" s="82"/>
      <c r="D951" s="82"/>
      <c r="E951" s="82"/>
      <c r="F951" s="82"/>
    </row>
    <row r="952" spans="2:6">
      <c r="B952" s="84" t="s">
        <v>42</v>
      </c>
      <c r="C952" s="82"/>
      <c r="D952" s="82"/>
      <c r="E952" s="82"/>
      <c r="F952" s="82"/>
    </row>
    <row r="953" spans="2:6">
      <c r="B953" s="82"/>
      <c r="C953" s="82"/>
      <c r="D953" s="82"/>
      <c r="E953" s="82"/>
      <c r="F953" s="82"/>
    </row>
    <row r="954" spans="2:6">
      <c r="B954" s="274" t="str">
        <f ca="1">(INDIRECT("Élèves!C" &amp;A902+3) &amp; " " &amp; INDIRECT("Élèves!D" &amp; A902+3) &amp; " :")</f>
        <v xml:space="preserve">  :</v>
      </c>
      <c r="C954" s="275"/>
      <c r="D954" s="275"/>
      <c r="E954" s="275"/>
      <c r="F954" s="276"/>
    </row>
    <row r="955" spans="2:6">
      <c r="B955" s="243"/>
      <c r="C955" s="244"/>
      <c r="D955" s="244"/>
      <c r="E955" s="244"/>
      <c r="F955" s="245"/>
    </row>
    <row r="956" spans="2:6">
      <c r="B956" s="243"/>
      <c r="C956" s="244"/>
      <c r="D956" s="244"/>
      <c r="E956" s="244"/>
      <c r="F956" s="245"/>
    </row>
    <row r="957" spans="2:6">
      <c r="B957" s="243"/>
      <c r="C957" s="244"/>
      <c r="D957" s="244"/>
      <c r="E957" s="244"/>
      <c r="F957" s="245"/>
    </row>
    <row r="958" spans="2:6">
      <c r="B958" s="243"/>
      <c r="C958" s="244"/>
      <c r="D958" s="244"/>
      <c r="E958" s="244"/>
      <c r="F958" s="245"/>
    </row>
    <row r="959" spans="2:6">
      <c r="B959" s="243"/>
      <c r="C959" s="244"/>
      <c r="D959" s="244"/>
      <c r="E959" s="244"/>
      <c r="F959" s="245"/>
    </row>
    <row r="960" spans="2:6">
      <c r="B960" s="246"/>
      <c r="C960" s="247"/>
      <c r="D960" s="247"/>
      <c r="E960" s="247"/>
      <c r="F960" s="248"/>
    </row>
    <row r="961" spans="2:6">
      <c r="B961" s="204"/>
      <c r="C961" s="204"/>
      <c r="D961" s="204"/>
      <c r="E961" s="204"/>
      <c r="F961" s="204"/>
    </row>
    <row r="962" spans="2:6">
      <c r="B962" s="204"/>
      <c r="C962" s="204"/>
      <c r="D962" s="204"/>
      <c r="E962" s="204"/>
      <c r="F962" s="204"/>
    </row>
    <row r="963" spans="2:6">
      <c r="B963" s="204"/>
      <c r="C963" s="204"/>
      <c r="D963" s="204"/>
      <c r="E963" s="204"/>
      <c r="F963" s="204"/>
    </row>
    <row r="964" spans="2:6">
      <c r="B964" s="84" t="s">
        <v>69</v>
      </c>
      <c r="C964" s="82"/>
      <c r="D964" s="82"/>
      <c r="E964" s="82"/>
      <c r="F964" s="82"/>
    </row>
    <row r="965" spans="2:6">
      <c r="C965" s="82"/>
      <c r="D965" s="82"/>
      <c r="E965" s="82"/>
      <c r="F965" s="82"/>
    </row>
    <row r="966" spans="2:6">
      <c r="B966" s="89"/>
      <c r="C966" s="89"/>
      <c r="D966" s="89"/>
      <c r="E966" s="89" t="s">
        <v>70</v>
      </c>
      <c r="F966" s="90">
        <f ca="1">SUM(INDIRECT("EDUC!E" &amp;A902+4))+INDIRECT("EDUC!F" &amp;A902+4)</f>
        <v>0</v>
      </c>
    </row>
    <row r="967" spans="2:6">
      <c r="C967" s="82"/>
      <c r="D967" s="82"/>
      <c r="E967" s="82"/>
      <c r="F967" s="82"/>
    </row>
    <row r="968" spans="2:6">
      <c r="B968" s="249"/>
      <c r="C968" s="250"/>
      <c r="D968" s="250"/>
      <c r="E968" s="250"/>
      <c r="F968" s="251"/>
    </row>
    <row r="969" spans="2:6">
      <c r="B969" s="252"/>
      <c r="C969" s="253"/>
      <c r="D969" s="253"/>
      <c r="E969" s="253"/>
      <c r="F969" s="254"/>
    </row>
    <row r="970" spans="2:6">
      <c r="B970" s="252"/>
      <c r="C970" s="253"/>
      <c r="D970" s="253"/>
      <c r="E970" s="253"/>
      <c r="F970" s="254"/>
    </row>
    <row r="971" spans="2:6">
      <c r="B971" s="252"/>
      <c r="C971" s="253"/>
      <c r="D971" s="253"/>
      <c r="E971" s="253"/>
      <c r="F971" s="254"/>
    </row>
    <row r="972" spans="2:6">
      <c r="B972" s="252"/>
      <c r="C972" s="253"/>
      <c r="D972" s="253"/>
      <c r="E972" s="253"/>
      <c r="F972" s="254"/>
    </row>
    <row r="973" spans="2:6">
      <c r="B973" s="252"/>
      <c r="C973" s="253"/>
      <c r="D973" s="253"/>
      <c r="E973" s="253"/>
      <c r="F973" s="254"/>
    </row>
    <row r="974" spans="2:6">
      <c r="B974" s="252"/>
      <c r="C974" s="253"/>
      <c r="D974" s="253"/>
      <c r="E974" s="253"/>
      <c r="F974" s="254"/>
    </row>
    <row r="975" spans="2:6">
      <c r="B975" s="252"/>
      <c r="C975" s="253"/>
      <c r="D975" s="253"/>
      <c r="E975" s="253"/>
      <c r="F975" s="254"/>
    </row>
    <row r="976" spans="2:6">
      <c r="B976" s="255"/>
      <c r="C976" s="256"/>
      <c r="D976" s="256"/>
      <c r="E976" s="256"/>
      <c r="F976" s="257"/>
    </row>
    <row r="977" spans="2:6">
      <c r="B977" s="82"/>
      <c r="C977" s="82"/>
      <c r="D977" s="82"/>
      <c r="E977" s="82"/>
      <c r="F977" s="82"/>
    </row>
    <row r="978" spans="2:6">
      <c r="B978" s="91" t="s">
        <v>71</v>
      </c>
      <c r="C978" s="82"/>
      <c r="D978" s="82"/>
      <c r="E978" s="82"/>
      <c r="F978" s="82"/>
    </row>
    <row r="979" spans="2:6">
      <c r="B979" s="82"/>
      <c r="C979" s="82"/>
      <c r="D979" s="82"/>
      <c r="E979" s="82"/>
      <c r="F979" s="82"/>
    </row>
    <row r="980" spans="2:6">
      <c r="B980" s="82"/>
      <c r="C980" s="82"/>
      <c r="D980" s="82"/>
      <c r="E980" s="82"/>
      <c r="F980" s="82"/>
    </row>
    <row r="981" spans="2:6">
      <c r="B981" s="82"/>
      <c r="C981" s="82"/>
      <c r="D981" s="82"/>
      <c r="E981" s="82"/>
      <c r="F981" s="82"/>
    </row>
    <row r="982" spans="2:6">
      <c r="B982" s="82"/>
      <c r="C982" s="82"/>
      <c r="D982" s="82"/>
      <c r="E982" s="82"/>
      <c r="F982" s="82"/>
    </row>
    <row r="983" spans="2:6">
      <c r="B983" s="82"/>
      <c r="C983" s="82"/>
      <c r="D983" s="82"/>
      <c r="E983" s="82"/>
      <c r="F983" s="82"/>
    </row>
    <row r="984" spans="2:6">
      <c r="B984" s="84" t="s">
        <v>72</v>
      </c>
      <c r="C984" s="82"/>
      <c r="D984" s="82"/>
      <c r="E984" s="82"/>
      <c r="F984" s="82"/>
    </row>
    <row r="985" spans="2:6">
      <c r="B985" s="82"/>
      <c r="C985" s="82"/>
      <c r="D985" s="82"/>
      <c r="E985" s="82"/>
      <c r="F985" s="82"/>
    </row>
    <row r="986" spans="2:6">
      <c r="B986" s="288"/>
      <c r="C986" s="289"/>
      <c r="D986" s="289"/>
      <c r="E986" s="289"/>
      <c r="F986" s="290"/>
    </row>
    <row r="987" spans="2:6">
      <c r="B987" s="291"/>
      <c r="C987" s="292"/>
      <c r="D987" s="292"/>
      <c r="E987" s="292"/>
      <c r="F987" s="293"/>
    </row>
    <row r="988" spans="2:6">
      <c r="B988" s="291"/>
      <c r="C988" s="292"/>
      <c r="D988" s="292"/>
      <c r="E988" s="292"/>
      <c r="F988" s="293"/>
    </row>
    <row r="989" spans="2:6">
      <c r="B989" s="291"/>
      <c r="C989" s="292"/>
      <c r="D989" s="292"/>
      <c r="E989" s="292"/>
      <c r="F989" s="293"/>
    </row>
    <row r="990" spans="2:6">
      <c r="B990" s="291"/>
      <c r="C990" s="292"/>
      <c r="D990" s="292"/>
      <c r="E990" s="292"/>
      <c r="F990" s="293"/>
    </row>
    <row r="991" spans="2:6">
      <c r="B991" s="291"/>
      <c r="C991" s="292"/>
      <c r="D991" s="292"/>
      <c r="E991" s="292"/>
      <c r="F991" s="293"/>
    </row>
    <row r="992" spans="2:6">
      <c r="B992" s="291"/>
      <c r="C992" s="292"/>
      <c r="D992" s="292"/>
      <c r="E992" s="292"/>
      <c r="F992" s="293"/>
    </row>
    <row r="993" spans="1:6">
      <c r="B993" s="294"/>
      <c r="C993" s="295"/>
      <c r="D993" s="295"/>
      <c r="E993" s="295"/>
      <c r="F993" s="296"/>
    </row>
    <row r="994" spans="1:6">
      <c r="B994" s="82"/>
      <c r="C994" s="82"/>
      <c r="D994" s="82"/>
      <c r="E994" s="82"/>
      <c r="F994" s="82"/>
    </row>
    <row r="995" spans="1:6">
      <c r="B995" s="82"/>
      <c r="C995" s="82"/>
      <c r="D995" s="82"/>
      <c r="E995" s="82"/>
      <c r="F995" s="82" t="s">
        <v>176</v>
      </c>
    </row>
    <row r="996" spans="1:6">
      <c r="B996" s="82"/>
      <c r="C996" s="82"/>
      <c r="D996" s="82"/>
      <c r="E996" s="82"/>
      <c r="F996" s="82"/>
    </row>
    <row r="997" spans="1:6">
      <c r="B997" s="82"/>
      <c r="C997" s="82"/>
      <c r="D997" s="82"/>
      <c r="E997" s="82"/>
      <c r="F997" s="82"/>
    </row>
    <row r="998" spans="1:6">
      <c r="B998" s="82"/>
      <c r="C998" s="82"/>
      <c r="D998" s="82"/>
      <c r="E998" s="82"/>
      <c r="F998" s="82"/>
    </row>
    <row r="999" spans="1:6">
      <c r="B999" s="82"/>
      <c r="C999" s="82"/>
      <c r="D999" s="82"/>
      <c r="E999" s="82"/>
      <c r="F999" s="82"/>
    </row>
    <row r="1000" spans="1:6">
      <c r="B1000" s="82"/>
      <c r="C1000" s="82"/>
      <c r="D1000" s="82"/>
      <c r="E1000" s="82"/>
      <c r="F1000" s="82"/>
    </row>
    <row r="1001" spans="1:6" ht="27.75" customHeight="1">
      <c r="A1001" s="82">
        <v>11</v>
      </c>
      <c r="B1001" s="82"/>
      <c r="C1001" s="82"/>
      <c r="D1001" s="82"/>
      <c r="E1001" s="82"/>
      <c r="F1001" s="82"/>
    </row>
    <row r="1002" spans="1:6" ht="15" customHeight="1">
      <c r="B1002" s="308"/>
      <c r="C1002" s="308"/>
      <c r="D1002" s="308"/>
      <c r="E1002" s="308"/>
      <c r="F1002" s="308"/>
    </row>
    <row r="1003" spans="1:6">
      <c r="B1003" s="98">
        <f ca="1">INDIRECT("Élèves!C" &amp; A1001+3)</f>
        <v>0</v>
      </c>
      <c r="C1003" s="307">
        <f ca="1">INDIRECT("Élèves!D" &amp; A1001+3)</f>
        <v>0</v>
      </c>
      <c r="D1003" s="307"/>
      <c r="E1003" s="307"/>
      <c r="F1003" s="307"/>
    </row>
    <row r="1004" spans="1:6" ht="15" customHeight="1">
      <c r="B1004" s="99"/>
      <c r="C1004" s="100"/>
      <c r="D1004" s="100"/>
      <c r="E1004" s="100"/>
      <c r="F1004" s="100"/>
    </row>
    <row r="1005" spans="1:6">
      <c r="B1005" s="308" t="s">
        <v>38</v>
      </c>
      <c r="C1005" s="308"/>
      <c r="D1005" s="308"/>
      <c r="E1005" s="308"/>
      <c r="F1005" s="308"/>
    </row>
    <row r="1006" spans="1:6">
      <c r="B1006" s="309" t="s">
        <v>174</v>
      </c>
      <c r="C1006" s="309"/>
      <c r="D1006" s="309"/>
      <c r="E1006" s="309"/>
      <c r="F1006" s="309"/>
    </row>
    <row r="1007" spans="1:6" s="82" customFormat="1">
      <c r="B1007" s="308"/>
      <c r="C1007" s="308"/>
      <c r="D1007" s="308"/>
      <c r="E1007" s="308"/>
      <c r="F1007" s="308"/>
    </row>
    <row r="1008" spans="1:6" s="82" customFormat="1"/>
    <row r="1009" spans="2:6" s="82" customFormat="1">
      <c r="B1009" s="279" t="str">
        <f ca="1">INDIRECT("Élèves!N" &amp; $A$11+5)</f>
        <v>1Cp</v>
      </c>
      <c r="C1009" s="280"/>
      <c r="D1009" s="280"/>
      <c r="E1009" s="280"/>
      <c r="F1009" s="281"/>
    </row>
    <row r="1010" spans="2:6" s="82" customFormat="1" ht="45" customHeight="1">
      <c r="B1010" s="297" t="s">
        <v>39</v>
      </c>
      <c r="C1010" s="298" t="s">
        <v>67</v>
      </c>
      <c r="D1010" s="300" t="s">
        <v>68</v>
      </c>
      <c r="E1010" s="301"/>
      <c r="F1010" s="302"/>
    </row>
    <row r="1011" spans="2:6" s="82" customFormat="1" ht="45" customHeight="1">
      <c r="B1011" s="297"/>
      <c r="C1011" s="299"/>
      <c r="D1011" s="303"/>
      <c r="E1011" s="304"/>
      <c r="F1011" s="305"/>
    </row>
    <row r="1012" spans="2:6" s="82" customFormat="1">
      <c r="B1012" s="297"/>
      <c r="C1012" s="101" t="s">
        <v>66</v>
      </c>
      <c r="D1012" s="101" t="s">
        <v>40</v>
      </c>
      <c r="E1012" s="101" t="s">
        <v>41</v>
      </c>
      <c r="F1012" s="101" t="s">
        <v>66</v>
      </c>
    </row>
    <row r="1013" spans="2:6" s="82" customFormat="1">
      <c r="B1013" s="306" t="str">
        <f>"FORMATION COMMUNE (" &amp; SUM(MATIÈRES!N996:N1010) &amp; " périodes)"</f>
        <v>FORMATION COMMUNE (0 périodes)</v>
      </c>
      <c r="C1013" s="306"/>
      <c r="D1013" s="306"/>
      <c r="E1013" s="306"/>
      <c r="F1013" s="306"/>
    </row>
    <row r="1014" spans="2:6" s="82" customFormat="1">
      <c r="B1014" s="80" t="str">
        <f>MATIÈRES!$I$6</f>
        <v>RELIGION (Mme Willems - 2p.)</v>
      </c>
      <c r="C1014" s="203" t="str">
        <f ca="1">IF(ISERROR(INDIRECT("F1!BP" &amp;A1001+ 6)),"",INDIRECT("F1!BP" &amp;A1001+ 6))</f>
        <v/>
      </c>
      <c r="D1014" s="205">
        <f ca="1">SUM(INDIRECT("'C1'!E" &amp; A1001+4),INDIRECT("'C1'!G" &amp; A1001+4),INDIRECT("'C1'!I" &amp; A1001+4))</f>
        <v>0</v>
      </c>
      <c r="E1014" s="205">
        <f ca="1">SUM(INDIRECT("'C1'!F" &amp;A1001+4),INDIRECT("'C1'!H" &amp;A1001+4),INDIRECT("'C1'!J" &amp;A1001+4))</f>
        <v>0</v>
      </c>
      <c r="F1014" s="81" t="str">
        <f ca="1">IF(ISERROR(SUM(D1014/E1014)*100),"",(SUM(D1014/E1014)*100))</f>
        <v/>
      </c>
    </row>
    <row r="1015" spans="2:6" s="82" customFormat="1">
      <c r="B1015" s="80" t="str">
        <f>MATIÈRES!$I$7</f>
        <v>FRANÇAIS (Mr MIRGAUX - 6p.)</v>
      </c>
      <c r="C1015" s="203" t="str">
        <f ca="1">IF(ISERROR(INDIRECT("F2!BP" &amp;A1001+ 6)),"",INDIRECT("F2!BP" &amp;A1001+ 6))</f>
        <v/>
      </c>
      <c r="D1015" s="205">
        <f ca="1">SUM(INDIRECT("'C2'!E" &amp; A1001+4),INDIRECT("'C2'!G" &amp; A1001+4),INDIRECT("'C2'!I" &amp; A1001+4))</f>
        <v>0</v>
      </c>
      <c r="E1015" s="205">
        <f ca="1">SUM(INDIRECT("'C2'!F" &amp;A1001+4),INDIRECT("'C2'!H" &amp;A1001+4),INDIRECT("'C2'!J" &amp;A1001+4))</f>
        <v>0</v>
      </c>
      <c r="F1015" s="81" t="str">
        <f t="shared" ref="F1015:F1028" ca="1" si="10">IF(ISERROR(SUM(D1015/E1015)*100),"",(SUM(D1015/E1015)*100))</f>
        <v/>
      </c>
    </row>
    <row r="1016" spans="2:6" s="82" customFormat="1">
      <c r="B1016" s="80" t="str">
        <f>MATIÈRES!$I$8</f>
        <v>MATH (Mme LIENART - 5p.)</v>
      </c>
      <c r="C1016" s="203" t="str">
        <f ca="1">IF(ISERROR(INDIRECT("F3!BP" &amp;A1001+ 6)),"",INDIRECT("F3!BP" &amp;A1001+ 6))</f>
        <v/>
      </c>
      <c r="D1016" s="205">
        <f ca="1">SUM(INDIRECT("'C3'!E" &amp; A1001+4),INDIRECT("'C3'!G" &amp; A1001+4),INDIRECT("'C3'!I" &amp; A1001+4))</f>
        <v>0</v>
      </c>
      <c r="E1016" s="205">
        <f ca="1">SUM(INDIRECT("'C3'!F" &amp;A1001+4),INDIRECT("'C3'!H" &amp;A1001+4),INDIRECT("'C3'!J" &amp;A1001+4))</f>
        <v>0</v>
      </c>
      <c r="F1016" s="81" t="str">
        <f t="shared" ca="1" si="10"/>
        <v/>
      </c>
    </row>
    <row r="1017" spans="2:6" s="82" customFormat="1">
      <c r="B1017" s="80" t="str">
        <f>MATIÈRES!$I$9</f>
        <v>ÉTUDE DU MILIEU (Mr MIRGAUX - 4p.)</v>
      </c>
      <c r="C1017" s="203" t="str">
        <f ca="1">IF(ISERROR(INDIRECT("F4!BP" &amp;A1001+ 6)),"",INDIRECT("F4!BP" &amp;A1001+ 6))</f>
        <v/>
      </c>
      <c r="D1017" s="205">
        <f ca="1">SUM(INDIRECT("'C4'!E" &amp; A1001+4),INDIRECT("'C4'!G" &amp; A1001+4),INDIRECT("'C4'!I" &amp; A1001+4))</f>
        <v>0</v>
      </c>
      <c r="E1017" s="205">
        <f ca="1">SUM(INDIRECT("'C4'!F" &amp;A1001+4),INDIRECT("'C4'!H" &amp;A1001+4),INDIRECT("'C4'!J" &amp;A1001+4))</f>
        <v>0</v>
      </c>
      <c r="F1017" s="81" t="str">
        <f t="shared" ca="1" si="10"/>
        <v/>
      </c>
    </row>
    <row r="1018" spans="2:6" s="82" customFormat="1">
      <c r="B1018" s="80" t="str">
        <f>MATIÈRES!$I$10</f>
        <v>ANGLAIS (Mme MICHAUX - 4p.)</v>
      </c>
      <c r="C1018" s="203" t="str">
        <f ca="1">IF(ISERROR(INDIRECT("F5!BP" &amp;A1001+ 6)),"",INDIRECT("F5!BP" &amp;A1001+ 6))</f>
        <v/>
      </c>
      <c r="D1018" s="205">
        <f ca="1">SUM(INDIRECT("'C5'!E" &amp; A1001+4),INDIRECT("'C5'!G" &amp; A1001+4),INDIRECT("'C5'!I" &amp; A1001+4))</f>
        <v>0</v>
      </c>
      <c r="E1018" s="205">
        <f ca="1">SUM(INDIRECT("'C5'!F" &amp;A1001+4),INDIRECT("'C5'!H" &amp;A1001+4),INDIRECT("'C5'!J" &amp;A1001+4))</f>
        <v>0</v>
      </c>
      <c r="F1018" s="81" t="str">
        <f t="shared" ca="1" si="10"/>
        <v/>
      </c>
    </row>
    <row r="1019" spans="2:6" s="82" customFormat="1">
      <c r="B1019" s="80" t="str">
        <f>MATIÈRES!$I$11</f>
        <v>SCIENCES (Mr SMETS - 3p.)</v>
      </c>
      <c r="C1019" s="203" t="str">
        <f ca="1">IF(ISERROR(INDIRECT("F6!BP" &amp;A1001+ 6)),"",INDIRECT("F6!BP" &amp;A1001+ 6))</f>
        <v/>
      </c>
      <c r="D1019" s="205">
        <f ca="1">SUM(INDIRECT("'C6'!E" &amp; A1001+4),INDIRECT("'C6'!G" &amp; A1001+4),INDIRECT("'C6'!I" &amp; A1001+4))</f>
        <v>0</v>
      </c>
      <c r="E1019" s="205">
        <f ca="1">SUM(INDIRECT("'C6'!F" &amp;A1001+4),INDIRECT("'C6'!H" &amp;A1001+4),INDIRECT("'C6'!J" &amp;A1001+4))</f>
        <v>0</v>
      </c>
      <c r="F1019" s="81" t="str">
        <f t="shared" ca="1" si="10"/>
        <v/>
      </c>
    </row>
    <row r="1020" spans="2:6" s="82" customFormat="1">
      <c r="B1020" s="80" t="str">
        <f>MATIÈRES!$I$12</f>
        <v>ÉDUCATION PHYSIQUE (Collectif - 3p.)</v>
      </c>
      <c r="C1020" s="203" t="str">
        <f ca="1">IF(ISERROR(INDIRECT("F7!BP" &amp;A1001+ 6)),"",INDIRECT("F7!BP" &amp;A1001+ 6))</f>
        <v/>
      </c>
      <c r="D1020" s="205">
        <f ca="1">SUM(INDIRECT("'C7'!E" &amp; A1001+4),INDIRECT("'C7'!G" &amp; A1001+4),INDIRECT("'C7'!I" &amp; A1001+4))</f>
        <v>0</v>
      </c>
      <c r="E1020" s="205">
        <f ca="1">SUM(INDIRECT("'C7'!F" &amp;A1001+4),INDIRECT("'C7'!H" &amp;A1001+4),INDIRECT("'C7'!J" &amp;A1001+4))</f>
        <v>0</v>
      </c>
      <c r="F1020" s="81" t="str">
        <f t="shared" ca="1" si="10"/>
        <v/>
      </c>
    </row>
    <row r="1021" spans="2:6" s="82" customFormat="1">
      <c r="B1021" s="80" t="str">
        <f>MATIÈRES!$I$13</f>
        <v>ÉDUCATION ARTISTIQUE (Mme TASKIN - 2p.)</v>
      </c>
      <c r="C1021" s="203" t="str">
        <f ca="1">IF(ISERROR(INDIRECT("F8!BP" &amp;A1001+ 6)),"",INDIRECT("F8!BP" &amp;A1001+ 6))</f>
        <v/>
      </c>
      <c r="D1021" s="205">
        <f ca="1">SUM(INDIRECT("'C8'!E" &amp; A1001+4),INDIRECT("'C8'!G" &amp; A1001+4),INDIRECT("'C8'!I" &amp; A1001+4))</f>
        <v>0</v>
      </c>
      <c r="E1021" s="205">
        <f ca="1">SUM(INDIRECT("'C8'!F" &amp;A1001+4),INDIRECT("'C8'!H" &amp;A1001+4),INDIRECT("'C8'!J" &amp;A1001+4))</f>
        <v>0</v>
      </c>
      <c r="F1021" s="81" t="str">
        <f t="shared" ca="1" si="10"/>
        <v/>
      </c>
    </row>
    <row r="1022" spans="2:6" s="82" customFormat="1">
      <c r="B1022" s="80" t="str">
        <f>MATIÈRES!$I$14</f>
        <v>ÉDUCATION TECHNOLOGIQUE (Mr SMETS - 1p.)</v>
      </c>
      <c r="C1022" s="203" t="str">
        <f ca="1">IF(ISERROR(INDIRECT("F9!BP" &amp;A1001+ 6)),"",INDIRECT("F9!BP" &amp;A1001+ 6))</f>
        <v/>
      </c>
      <c r="D1022" s="205">
        <f ca="1">SUM(INDIRECT("'C9'!E" &amp; A1001+4),INDIRECT("'C9'!G" &amp; A1001+4),INDIRECT("'C9'!I" &amp; A1001+4))</f>
        <v>0</v>
      </c>
      <c r="E1022" s="205">
        <f ca="1">SUM(INDIRECT("'C9'!F" &amp;A1001+4),INDIRECT("'C9'!H" &amp;A1001+4),INDIRECT("'C9'!J" &amp;A1001+4))</f>
        <v>0</v>
      </c>
      <c r="F1022" s="81" t="str">
        <f t="shared" ca="1" si="10"/>
        <v/>
      </c>
    </row>
    <row r="1023" spans="2:6" s="82" customFormat="1">
      <c r="B1023" s="80" t="str">
        <f>MATIÈRES!$I$15</f>
        <v>ACTIVITÉDE SOUTIEN (Mme LIENART - 4p.)</v>
      </c>
      <c r="C1023" s="203" t="str">
        <f ca="1">IF(ISERROR(INDIRECT("F10!BP" &amp;A1001+ 6)),"",INDIRECT("F10!BP" &amp;A1001+ 6))</f>
        <v/>
      </c>
      <c r="D1023" s="205">
        <f ca="1">SUM(INDIRECT("'C10'!E" &amp; A1001+4),INDIRECT("'C10'!G" &amp; A1001+4),INDIRECT("'C10'!I" &amp; A1001+4))</f>
        <v>0</v>
      </c>
      <c r="E1023" s="205">
        <f ca="1">SUM(INDIRECT("'C10'!F" &amp;A1001+4),INDIRECT("'C10'!H" &amp;A1001+4),INDIRECT("'C10'!J" &amp;A1001+4))</f>
        <v>0</v>
      </c>
      <c r="F1023" s="81" t="str">
        <f t="shared" ca="1" si="10"/>
        <v/>
      </c>
    </row>
    <row r="1024" spans="2:6" s="82" customFormat="1">
      <c r="B1024" s="80">
        <f>MATIÈRES!$I$16</f>
        <v>0</v>
      </c>
      <c r="C1024" s="203" t="str">
        <f ca="1">IF(ISERROR(INDIRECT("F11!BP" &amp;A1001+ 6)),"",INDIRECT("F11!BP" &amp;A1001+ 6))</f>
        <v/>
      </c>
      <c r="D1024" s="205">
        <f ca="1">SUM(INDIRECT("'C11'!E" &amp; A1001+4),INDIRECT("'C11'!G" &amp; A1001+4),INDIRECT("'C11'!I" &amp; A1001+4))</f>
        <v>0</v>
      </c>
      <c r="E1024" s="205">
        <f ca="1">SUM(INDIRECT("'C11'!F" &amp;A1001+4),INDIRECT("'C11'!H" &amp;A1001+4),INDIRECT("'C11'!J" &amp;A1001+4))</f>
        <v>0</v>
      </c>
      <c r="F1024" s="81" t="str">
        <f t="shared" ca="1" si="10"/>
        <v/>
      </c>
    </row>
    <row r="1025" spans="2:6" s="82" customFormat="1">
      <c r="B1025" s="80">
        <f>MATIÈRES!$I$17</f>
        <v>0</v>
      </c>
      <c r="C1025" s="203" t="str">
        <f ca="1">IF(ISERROR(INDIRECT("F12!BP" &amp;A1001+ 6)),"",INDIRECT("F12!BP" &amp;A1001+ 6))</f>
        <v/>
      </c>
      <c r="D1025" s="205">
        <f ca="1">SUM(INDIRECT("'C12'!E" &amp; A1001+4),INDIRECT("'C12'!G" &amp; A1001+4),INDIRECT("'C12'!I" &amp; A1001+4))</f>
        <v>0</v>
      </c>
      <c r="E1025" s="205">
        <f ca="1">SUM(INDIRECT("'C12'!F" &amp;A1001+4),INDIRECT("'C12'!H" &amp;A1001+4),INDIRECT("'C12'!J" &amp;A1001+4))</f>
        <v>0</v>
      </c>
      <c r="F1025" s="81" t="str">
        <f t="shared" ca="1" si="10"/>
        <v/>
      </c>
    </row>
    <row r="1026" spans="2:6" s="82" customFormat="1">
      <c r="B1026" s="80">
        <f>MATIÈRES!$I$18</f>
        <v>0</v>
      </c>
      <c r="C1026" s="203" t="str">
        <f ca="1">IF(ISERROR(INDIRECT("F13!BP" &amp;A1001+ 6)),"",INDIRECT("F13!BP" &amp;A1001+ 6))</f>
        <v/>
      </c>
      <c r="D1026" s="205">
        <f ca="1">SUM(INDIRECT("'C13'!E" &amp; A1001+4),INDIRECT("'C13'!G" &amp; A1001+4),INDIRECT("'C13'!I" &amp; A1001+4))</f>
        <v>0</v>
      </c>
      <c r="E1026" s="205">
        <f ca="1">SUM(INDIRECT("'C13'!F" &amp;A1001+4),INDIRECT("'C13'!H" &amp;A1001+4),INDIRECT("'C13'!J" &amp;A1001+4))</f>
        <v>0</v>
      </c>
      <c r="F1026" s="81" t="str">
        <f t="shared" ca="1" si="10"/>
        <v/>
      </c>
    </row>
    <row r="1027" spans="2:6" s="82" customFormat="1">
      <c r="B1027" s="80">
        <f>MATIÈRES!$I$19</f>
        <v>0</v>
      </c>
      <c r="C1027" s="203" t="str">
        <f ca="1">IF(ISERROR(INDIRECT("F14!BP" &amp;A1001+ 6)),"",INDIRECT("F14!BP" &amp;A1001+ 6))</f>
        <v/>
      </c>
      <c r="D1027" s="205">
        <f ca="1">SUM(INDIRECT("'C14'!E" &amp; A1001+4),INDIRECT("'C14'!G" &amp; A1001+4),INDIRECT("'C14'!I" &amp; A1001+4))</f>
        <v>0</v>
      </c>
      <c r="E1027" s="205">
        <f ca="1">SUM(INDIRECT("'C14'!F" &amp;A1001+4),INDIRECT("'C14'!H" &amp;A1001+4),INDIRECT("'C14'!J" &amp;A1001+4))</f>
        <v>0</v>
      </c>
      <c r="F1027" s="81" t="str">
        <f t="shared" ca="1" si="10"/>
        <v/>
      </c>
    </row>
    <row r="1028" spans="2:6" s="82" customFormat="1">
      <c r="B1028" s="80">
        <f>MATIÈRES!$I$20</f>
        <v>0</v>
      </c>
      <c r="C1028" s="203" t="str">
        <f ca="1">IF(ISERROR(INDIRECT("F15!BP" &amp;A1001+ 6)),"",INDIRECT("F15!BP" &amp;A1001+ 6))</f>
        <v/>
      </c>
      <c r="D1028" s="205">
        <f ca="1">SUM(INDIRECT("'C15'!E" &amp; A1001+4),INDIRECT("'C15'!G" &amp; A1001+4),INDIRECT("'C15'!I" &amp; A1001+4))</f>
        <v>0</v>
      </c>
      <c r="E1028" s="205">
        <f ca="1">SUM(INDIRECT("'C15'!F" &amp;A1001+4),INDIRECT("'C15'!H" &amp;A1001+4),INDIRECT("'C15'!J" &amp;A1001+4))</f>
        <v>0</v>
      </c>
      <c r="F1028" s="81" t="str">
        <f t="shared" ca="1" si="10"/>
        <v/>
      </c>
    </row>
    <row r="1029" spans="2:6" s="82" customFormat="1">
      <c r="B1029" s="210"/>
      <c r="C1029" s="211" t="e">
        <f ca="1">AVERAGEIF(C1014:C1028,"&lt;&gt;#DIV/0!")</f>
        <v>#DIV/0!</v>
      </c>
      <c r="D1029" s="206"/>
      <c r="E1029" s="206"/>
      <c r="F1029" s="209"/>
    </row>
    <row r="1030" spans="2:6" s="82" customFormat="1">
      <c r="B1030" s="271"/>
      <c r="C1030" s="271"/>
      <c r="D1030" s="271"/>
      <c r="E1030" s="271"/>
      <c r="F1030" s="192"/>
    </row>
    <row r="1031" spans="2:6" s="82" customFormat="1">
      <c r="B1031" s="272" t="s">
        <v>180</v>
      </c>
      <c r="C1031" s="272"/>
      <c r="D1031" s="272"/>
      <c r="E1031" s="272"/>
      <c r="F1031" s="193" t="e">
        <f ca="1">AVERAGEIF(F1014:F1028,"&lt;&gt;#DIV/0!")</f>
        <v>#DIV/0!</v>
      </c>
    </row>
    <row r="1032" spans="2:6" s="82" customFormat="1">
      <c r="B1032" s="273" t="str">
        <f>"Nombre de cours en difficulté (…/" &amp; COUNTA(MATIÈRES!$N$6:$N$20) &amp; " cours)"</f>
        <v>Nombre de cours en difficulté (…/10 cours)</v>
      </c>
      <c r="C1032" s="273"/>
      <c r="D1032" s="273"/>
      <c r="E1032" s="273"/>
      <c r="F1032" s="191">
        <f ca="1">IF(F1014&lt;50,1,0)+IF(F1015&lt;50,1,0)+IF(F1016&lt;50,1,0)+IF(F1017&lt;50,1,0)+IF(F1018&lt;50,1,0)+IF(F1019&lt;50,1,0)+IF(F1020&lt;50,1,0)+IF(F1021&lt;50,1,0)+IF(F1022&lt;50,1,0)+IF(F1023&lt;50,1,0)+IF(F1024&lt;50,1,0)+IF(F1025&lt;50,1,0)+IF(F1026&lt;50,1,0)+IF(F1027&lt;50,1,0)+IF(F1028&lt;50,1,0)</f>
        <v>0</v>
      </c>
    </row>
    <row r="1033" spans="2:6" s="82" customFormat="1">
      <c r="B1033" s="273" t="str">
        <f>"Nombre de périodes en difficulté (…/" &amp; SUM(MATIÈRES!N994:N1008) &amp; " périodes)"</f>
        <v>Nombre de périodes en difficulté (…/0 périodes)</v>
      </c>
      <c r="C1033" s="273"/>
      <c r="D1033" s="273"/>
      <c r="E1033" s="273"/>
      <c r="F1033" s="191">
        <f ca="1">IF(F1014&lt;50,MATIÈRES!N$6,0)+IF(F1015&lt;50,MATIÈRES!N$7,0)+IF(F1016&lt;50,MATIÈRES!N$8,0)+IF(F1017&lt;50,MATIÈRES!N$9,0)+IF(F1018&lt;50,MATIÈRES!N$10,0)+IF(F1019&lt;50,MATIÈRES!N$11,0)+IF(F1020&lt;50,MATIÈRES!N$12,0)+IF(F1021&lt;50,MATIÈRES!N$13,0)+IF(F1022&lt;50,MATIÈRES!N$14,0)+IF(F1023&lt;50,MATIÈRES!N$15,0)+IF(F1024&lt;50,MATIÈRES!N$16,0)+IF(F1025&lt;50,MATIÈRES!N$17,0)+IF(F1026&lt;50,MATIÈRES!N$18,0)+IF(F1027&lt;50,MATIÈRES!N$19,0)+IF(F1028&lt;50,MATIÈRES!N$20,0)</f>
        <v>0</v>
      </c>
    </row>
    <row r="1034" spans="2:6" s="82" customFormat="1"/>
    <row r="1035" spans="2:6" s="82" customFormat="1"/>
    <row r="1036" spans="2:6" s="82" customFormat="1"/>
    <row r="1037" spans="2:6" s="82" customFormat="1">
      <c r="F1037" s="82" t="s">
        <v>175</v>
      </c>
    </row>
    <row r="1038" spans="2:6" s="82" customFormat="1"/>
    <row r="1039" spans="2:6" s="82" customFormat="1"/>
    <row r="1040" spans="2:6" s="82" customFormat="1"/>
    <row r="1041" spans="2:6" s="82" customFormat="1"/>
    <row r="1042" spans="2:6" s="82" customFormat="1"/>
    <row r="1043" spans="2:6" s="82" customFormat="1"/>
    <row r="1044" spans="2:6" s="82" customFormat="1"/>
    <row r="1045" spans="2:6" s="82" customFormat="1"/>
    <row r="1046" spans="2:6" s="82" customFormat="1"/>
    <row r="1047" spans="2:6">
      <c r="B1047" s="82"/>
      <c r="C1047" s="82"/>
      <c r="D1047" s="82"/>
      <c r="E1047" s="82"/>
      <c r="F1047" s="82"/>
    </row>
    <row r="1048" spans="2:6">
      <c r="B1048" s="82"/>
      <c r="C1048" s="82"/>
      <c r="D1048" s="82"/>
      <c r="E1048" s="82"/>
      <c r="F1048" s="82"/>
    </row>
    <row r="1049" spans="2:6">
      <c r="B1049" s="82"/>
      <c r="C1049" s="82"/>
      <c r="D1049" s="82"/>
      <c r="E1049" s="82"/>
      <c r="F1049" s="82"/>
    </row>
    <row r="1050" spans="2:6">
      <c r="B1050" s="82"/>
      <c r="C1050" s="82"/>
      <c r="D1050" s="82"/>
      <c r="E1050" s="82"/>
      <c r="F1050" s="82"/>
    </row>
    <row r="1051" spans="2:6">
      <c r="B1051" s="84" t="s">
        <v>42</v>
      </c>
      <c r="C1051" s="82"/>
      <c r="D1051" s="82"/>
      <c r="E1051" s="82"/>
      <c r="F1051" s="82"/>
    </row>
    <row r="1052" spans="2:6">
      <c r="B1052" s="82"/>
      <c r="C1052" s="82"/>
      <c r="D1052" s="82"/>
      <c r="E1052" s="82"/>
      <c r="F1052" s="82"/>
    </row>
    <row r="1053" spans="2:6">
      <c r="B1053" s="274" t="str">
        <f ca="1">(INDIRECT("Élèves!C" &amp;A1001+3) &amp; " " &amp; INDIRECT("Élèves!D" &amp; A1001+3) &amp; " :")</f>
        <v xml:space="preserve">  :</v>
      </c>
      <c r="C1053" s="275"/>
      <c r="D1053" s="275"/>
      <c r="E1053" s="275"/>
      <c r="F1053" s="276"/>
    </row>
    <row r="1054" spans="2:6">
      <c r="B1054" s="243"/>
      <c r="C1054" s="244"/>
      <c r="D1054" s="244"/>
      <c r="E1054" s="244"/>
      <c r="F1054" s="245"/>
    </row>
    <row r="1055" spans="2:6">
      <c r="B1055" s="243"/>
      <c r="C1055" s="244"/>
      <c r="D1055" s="244"/>
      <c r="E1055" s="244"/>
      <c r="F1055" s="245"/>
    </row>
    <row r="1056" spans="2:6">
      <c r="B1056" s="243"/>
      <c r="C1056" s="244"/>
      <c r="D1056" s="244"/>
      <c r="E1056" s="244"/>
      <c r="F1056" s="245"/>
    </row>
    <row r="1057" spans="2:6">
      <c r="B1057" s="243"/>
      <c r="C1057" s="244"/>
      <c r="D1057" s="244"/>
      <c r="E1057" s="244"/>
      <c r="F1057" s="245"/>
    </row>
    <row r="1058" spans="2:6">
      <c r="B1058" s="243"/>
      <c r="C1058" s="244"/>
      <c r="D1058" s="244"/>
      <c r="E1058" s="244"/>
      <c r="F1058" s="245"/>
    </row>
    <row r="1059" spans="2:6">
      <c r="B1059" s="246"/>
      <c r="C1059" s="247"/>
      <c r="D1059" s="247"/>
      <c r="E1059" s="247"/>
      <c r="F1059" s="248"/>
    </row>
    <row r="1060" spans="2:6">
      <c r="B1060" s="204"/>
      <c r="C1060" s="204"/>
      <c r="D1060" s="204"/>
      <c r="E1060" s="204"/>
      <c r="F1060" s="204"/>
    </row>
    <row r="1061" spans="2:6">
      <c r="B1061" s="204"/>
      <c r="C1061" s="204"/>
      <c r="D1061" s="204"/>
      <c r="E1061" s="204"/>
      <c r="F1061" s="204"/>
    </row>
    <row r="1062" spans="2:6">
      <c r="B1062" s="204"/>
      <c r="C1062" s="204"/>
      <c r="D1062" s="204"/>
      <c r="E1062" s="204"/>
      <c r="F1062" s="204"/>
    </row>
    <row r="1063" spans="2:6">
      <c r="B1063" s="84" t="s">
        <v>69</v>
      </c>
      <c r="C1063" s="82"/>
      <c r="D1063" s="82"/>
      <c r="E1063" s="82"/>
      <c r="F1063" s="82"/>
    </row>
    <row r="1064" spans="2:6">
      <c r="C1064" s="82"/>
      <c r="D1064" s="82"/>
      <c r="E1064" s="82"/>
      <c r="F1064" s="82"/>
    </row>
    <row r="1065" spans="2:6">
      <c r="B1065" s="89"/>
      <c r="C1065" s="89"/>
      <c r="D1065" s="89"/>
      <c r="E1065" s="89" t="s">
        <v>70</v>
      </c>
      <c r="F1065" s="90">
        <f ca="1">SUM(INDIRECT("EDUC!E" &amp;A1001+4))+INDIRECT("EDUC!F" &amp;A1001+4)</f>
        <v>0</v>
      </c>
    </row>
    <row r="1066" spans="2:6">
      <c r="C1066" s="82"/>
      <c r="D1066" s="82"/>
      <c r="E1066" s="82"/>
      <c r="F1066" s="82"/>
    </row>
    <row r="1067" spans="2:6">
      <c r="B1067" s="249"/>
      <c r="C1067" s="250"/>
      <c r="D1067" s="250"/>
      <c r="E1067" s="250"/>
      <c r="F1067" s="251"/>
    </row>
    <row r="1068" spans="2:6">
      <c r="B1068" s="252"/>
      <c r="C1068" s="253"/>
      <c r="D1068" s="253"/>
      <c r="E1068" s="253"/>
      <c r="F1068" s="254"/>
    </row>
    <row r="1069" spans="2:6">
      <c r="B1069" s="252"/>
      <c r="C1069" s="253"/>
      <c r="D1069" s="253"/>
      <c r="E1069" s="253"/>
      <c r="F1069" s="254"/>
    </row>
    <row r="1070" spans="2:6">
      <c r="B1070" s="252"/>
      <c r="C1070" s="253"/>
      <c r="D1070" s="253"/>
      <c r="E1070" s="253"/>
      <c r="F1070" s="254"/>
    </row>
    <row r="1071" spans="2:6">
      <c r="B1071" s="252"/>
      <c r="C1071" s="253"/>
      <c r="D1071" s="253"/>
      <c r="E1071" s="253"/>
      <c r="F1071" s="254"/>
    </row>
    <row r="1072" spans="2:6">
      <c r="B1072" s="252"/>
      <c r="C1072" s="253"/>
      <c r="D1072" s="253"/>
      <c r="E1072" s="253"/>
      <c r="F1072" s="254"/>
    </row>
    <row r="1073" spans="2:6">
      <c r="B1073" s="252"/>
      <c r="C1073" s="253"/>
      <c r="D1073" s="253"/>
      <c r="E1073" s="253"/>
      <c r="F1073" s="254"/>
    </row>
    <row r="1074" spans="2:6">
      <c r="B1074" s="252"/>
      <c r="C1074" s="253"/>
      <c r="D1074" s="253"/>
      <c r="E1074" s="253"/>
      <c r="F1074" s="254"/>
    </row>
    <row r="1075" spans="2:6">
      <c r="B1075" s="255"/>
      <c r="C1075" s="256"/>
      <c r="D1075" s="256"/>
      <c r="E1075" s="256"/>
      <c r="F1075" s="257"/>
    </row>
    <row r="1076" spans="2:6">
      <c r="B1076" s="82"/>
      <c r="C1076" s="82"/>
      <c r="D1076" s="82"/>
      <c r="E1076" s="82"/>
      <c r="F1076" s="82"/>
    </row>
    <row r="1077" spans="2:6">
      <c r="B1077" s="91" t="s">
        <v>71</v>
      </c>
      <c r="C1077" s="82"/>
      <c r="D1077" s="82"/>
      <c r="E1077" s="82"/>
      <c r="F1077" s="82"/>
    </row>
    <row r="1078" spans="2:6">
      <c r="B1078" s="82"/>
      <c r="C1078" s="82"/>
      <c r="D1078" s="82"/>
      <c r="E1078" s="82"/>
      <c r="F1078" s="82"/>
    </row>
    <row r="1079" spans="2:6">
      <c r="B1079" s="82"/>
      <c r="C1079" s="82"/>
      <c r="D1079" s="82"/>
      <c r="E1079" s="82"/>
      <c r="F1079" s="82"/>
    </row>
    <row r="1080" spans="2:6">
      <c r="B1080" s="82"/>
      <c r="C1080" s="82"/>
      <c r="D1080" s="82"/>
      <c r="E1080" s="82"/>
      <c r="F1080" s="82"/>
    </row>
    <row r="1081" spans="2:6">
      <c r="B1081" s="82"/>
      <c r="C1081" s="82"/>
      <c r="D1081" s="82"/>
      <c r="E1081" s="82"/>
      <c r="F1081" s="82"/>
    </row>
    <row r="1082" spans="2:6">
      <c r="B1082" s="82"/>
      <c r="C1082" s="82"/>
      <c r="D1082" s="82"/>
      <c r="E1082" s="82"/>
      <c r="F1082" s="82"/>
    </row>
    <row r="1083" spans="2:6">
      <c r="B1083" s="84" t="s">
        <v>72</v>
      </c>
      <c r="C1083" s="82"/>
      <c r="D1083" s="82"/>
      <c r="E1083" s="82"/>
      <c r="F1083" s="82"/>
    </row>
    <row r="1084" spans="2:6">
      <c r="B1084" s="82"/>
      <c r="C1084" s="82"/>
      <c r="D1084" s="82"/>
      <c r="E1084" s="82"/>
      <c r="F1084" s="82"/>
    </row>
    <row r="1085" spans="2:6">
      <c r="B1085" s="288"/>
      <c r="C1085" s="289"/>
      <c r="D1085" s="289"/>
      <c r="E1085" s="289"/>
      <c r="F1085" s="290"/>
    </row>
    <row r="1086" spans="2:6">
      <c r="B1086" s="291"/>
      <c r="C1086" s="292"/>
      <c r="D1086" s="292"/>
      <c r="E1086" s="292"/>
      <c r="F1086" s="293"/>
    </row>
    <row r="1087" spans="2:6">
      <c r="B1087" s="291"/>
      <c r="C1087" s="292"/>
      <c r="D1087" s="292"/>
      <c r="E1087" s="292"/>
      <c r="F1087" s="293"/>
    </row>
    <row r="1088" spans="2:6">
      <c r="B1088" s="291"/>
      <c r="C1088" s="292"/>
      <c r="D1088" s="292"/>
      <c r="E1088" s="292"/>
      <c r="F1088" s="293"/>
    </row>
    <row r="1089" spans="1:6">
      <c r="B1089" s="291"/>
      <c r="C1089" s="292"/>
      <c r="D1089" s="292"/>
      <c r="E1089" s="292"/>
      <c r="F1089" s="293"/>
    </row>
    <row r="1090" spans="1:6">
      <c r="B1090" s="291"/>
      <c r="C1090" s="292"/>
      <c r="D1090" s="292"/>
      <c r="E1090" s="292"/>
      <c r="F1090" s="293"/>
    </row>
    <row r="1091" spans="1:6">
      <c r="B1091" s="291"/>
      <c r="C1091" s="292"/>
      <c r="D1091" s="292"/>
      <c r="E1091" s="292"/>
      <c r="F1091" s="293"/>
    </row>
    <row r="1092" spans="1:6">
      <c r="B1092" s="294"/>
      <c r="C1092" s="295"/>
      <c r="D1092" s="295"/>
      <c r="E1092" s="295"/>
      <c r="F1092" s="296"/>
    </row>
    <row r="1093" spans="1:6">
      <c r="B1093" s="82"/>
      <c r="C1093" s="82"/>
      <c r="D1093" s="82"/>
      <c r="E1093" s="82"/>
      <c r="F1093" s="82"/>
    </row>
    <row r="1094" spans="1:6">
      <c r="B1094" s="82"/>
      <c r="C1094" s="82"/>
      <c r="D1094" s="82"/>
      <c r="E1094" s="82"/>
      <c r="F1094" s="82" t="s">
        <v>176</v>
      </c>
    </row>
    <row r="1095" spans="1:6">
      <c r="B1095" s="82"/>
      <c r="C1095" s="82"/>
      <c r="D1095" s="82"/>
      <c r="E1095" s="82"/>
      <c r="F1095" s="82"/>
    </row>
    <row r="1096" spans="1:6">
      <c r="B1096" s="82"/>
      <c r="C1096" s="82"/>
      <c r="D1096" s="82"/>
      <c r="E1096" s="82"/>
      <c r="F1096" s="82"/>
    </row>
    <row r="1097" spans="1:6">
      <c r="B1097" s="82"/>
      <c r="C1097" s="82"/>
      <c r="D1097" s="82"/>
      <c r="E1097" s="82"/>
      <c r="F1097" s="82"/>
    </row>
    <row r="1098" spans="1:6">
      <c r="B1098" s="82"/>
      <c r="C1098" s="82"/>
      <c r="D1098" s="82"/>
      <c r="E1098" s="82"/>
      <c r="F1098" s="82"/>
    </row>
    <row r="1099" spans="1:6">
      <c r="B1099" s="82"/>
      <c r="C1099" s="82"/>
      <c r="D1099" s="82"/>
      <c r="E1099" s="82"/>
      <c r="F1099" s="82"/>
    </row>
    <row r="1100" spans="1:6" ht="27.75" customHeight="1">
      <c r="A1100" s="82">
        <v>12</v>
      </c>
      <c r="B1100" s="82"/>
      <c r="C1100" s="82"/>
      <c r="D1100" s="82"/>
      <c r="E1100" s="82"/>
      <c r="F1100" s="82"/>
    </row>
    <row r="1101" spans="1:6" ht="15" customHeight="1">
      <c r="B1101" s="308"/>
      <c r="C1101" s="308"/>
      <c r="D1101" s="308"/>
      <c r="E1101" s="308"/>
      <c r="F1101" s="308"/>
    </row>
    <row r="1102" spans="1:6">
      <c r="B1102" s="98">
        <f ca="1">INDIRECT("Élèves!C" &amp; A1100+3)</f>
        <v>0</v>
      </c>
      <c r="C1102" s="307">
        <f ca="1">INDIRECT("Élèves!D" &amp; A1100+3)</f>
        <v>0</v>
      </c>
      <c r="D1102" s="307"/>
      <c r="E1102" s="307"/>
      <c r="F1102" s="307"/>
    </row>
    <row r="1103" spans="1:6" ht="15" customHeight="1">
      <c r="B1103" s="99"/>
      <c r="C1103" s="100"/>
      <c r="D1103" s="100"/>
      <c r="E1103" s="100"/>
      <c r="F1103" s="100"/>
    </row>
    <row r="1104" spans="1:6">
      <c r="B1104" s="308" t="s">
        <v>38</v>
      </c>
      <c r="C1104" s="308"/>
      <c r="D1104" s="308"/>
      <c r="E1104" s="308"/>
      <c r="F1104" s="308"/>
    </row>
    <row r="1105" spans="2:6">
      <c r="B1105" s="309" t="s">
        <v>174</v>
      </c>
      <c r="C1105" s="309"/>
      <c r="D1105" s="309"/>
      <c r="E1105" s="309"/>
      <c r="F1105" s="309"/>
    </row>
    <row r="1106" spans="2:6" s="82" customFormat="1">
      <c r="B1106" s="308"/>
      <c r="C1106" s="308"/>
      <c r="D1106" s="308"/>
      <c r="E1106" s="308"/>
      <c r="F1106" s="308"/>
    </row>
    <row r="1107" spans="2:6" s="82" customFormat="1"/>
    <row r="1108" spans="2:6" s="82" customFormat="1">
      <c r="B1108" s="279" t="str">
        <f ca="1">INDIRECT("Élèves!N" &amp; $A$11+5)</f>
        <v>1Cp</v>
      </c>
      <c r="C1108" s="280"/>
      <c r="D1108" s="280"/>
      <c r="E1108" s="280"/>
      <c r="F1108" s="281"/>
    </row>
    <row r="1109" spans="2:6" s="82" customFormat="1" ht="45" customHeight="1">
      <c r="B1109" s="297" t="s">
        <v>39</v>
      </c>
      <c r="C1109" s="298" t="s">
        <v>67</v>
      </c>
      <c r="D1109" s="300" t="s">
        <v>68</v>
      </c>
      <c r="E1109" s="301"/>
      <c r="F1109" s="302"/>
    </row>
    <row r="1110" spans="2:6" s="82" customFormat="1" ht="45" customHeight="1">
      <c r="B1110" s="297"/>
      <c r="C1110" s="299"/>
      <c r="D1110" s="303"/>
      <c r="E1110" s="304"/>
      <c r="F1110" s="305"/>
    </row>
    <row r="1111" spans="2:6" s="82" customFormat="1">
      <c r="B1111" s="297"/>
      <c r="C1111" s="101" t="s">
        <v>66</v>
      </c>
      <c r="D1111" s="101" t="s">
        <v>40</v>
      </c>
      <c r="E1111" s="101" t="s">
        <v>41</v>
      </c>
      <c r="F1111" s="101" t="s">
        <v>66</v>
      </c>
    </row>
    <row r="1112" spans="2:6" s="82" customFormat="1">
      <c r="B1112" s="306" t="str">
        <f>"FORMATION COMMUNE (" &amp; SUM(MATIÈRES!N1095:N1109) &amp; " périodes)"</f>
        <v>FORMATION COMMUNE (0 périodes)</v>
      </c>
      <c r="C1112" s="306"/>
      <c r="D1112" s="306"/>
      <c r="E1112" s="306"/>
      <c r="F1112" s="306"/>
    </row>
    <row r="1113" spans="2:6" s="82" customFormat="1">
      <c r="B1113" s="80" t="str">
        <f>MATIÈRES!$I$6</f>
        <v>RELIGION (Mme Willems - 2p.)</v>
      </c>
      <c r="C1113" s="203" t="str">
        <f ca="1">IF(ISERROR(INDIRECT("F1!BP" &amp;A1100+ 6)),"",INDIRECT("F1!BP" &amp;A1100+ 6))</f>
        <v/>
      </c>
      <c r="D1113" s="205">
        <f ca="1">SUM(INDIRECT("'C1'!E" &amp; A1100+4),INDIRECT("'C1'!G" &amp; A1100+4),INDIRECT("'C1'!I" &amp; A1100+4))</f>
        <v>0</v>
      </c>
      <c r="E1113" s="205">
        <f ca="1">SUM(INDIRECT("'C1'!F" &amp;A1100+4),INDIRECT("'C1'!H" &amp;A1100+4),INDIRECT("'C1'!J" &amp;A1100+4))</f>
        <v>0</v>
      </c>
      <c r="F1113" s="81" t="str">
        <f ca="1">IF(ISERROR(SUM(D1113/E1113)*100),"",(SUM(D1113/E1113)*100))</f>
        <v/>
      </c>
    </row>
    <row r="1114" spans="2:6" s="82" customFormat="1">
      <c r="B1114" s="80" t="str">
        <f>MATIÈRES!$I$7</f>
        <v>FRANÇAIS (Mr MIRGAUX - 6p.)</v>
      </c>
      <c r="C1114" s="203" t="str">
        <f ca="1">IF(ISERROR(INDIRECT("F2!BP" &amp;A1100+ 6)),"",INDIRECT("F2!BP" &amp;A1100+ 6))</f>
        <v/>
      </c>
      <c r="D1114" s="205">
        <f ca="1">SUM(INDIRECT("'C2'!E" &amp; A1100+4),INDIRECT("'C2'!G" &amp; A1100+4),INDIRECT("'C2'!I" &amp; A1100+4))</f>
        <v>0</v>
      </c>
      <c r="E1114" s="205">
        <f ca="1">SUM(INDIRECT("'C2'!F" &amp;A1100+4),INDIRECT("'C2'!H" &amp;A1100+4),INDIRECT("'C2'!J" &amp;A1100+4))</f>
        <v>0</v>
      </c>
      <c r="F1114" s="81" t="str">
        <f t="shared" ref="F1114:F1127" ca="1" si="11">IF(ISERROR(SUM(D1114/E1114)*100),"",(SUM(D1114/E1114)*100))</f>
        <v/>
      </c>
    </row>
    <row r="1115" spans="2:6" s="82" customFormat="1">
      <c r="B1115" s="80" t="str">
        <f>MATIÈRES!$I$8</f>
        <v>MATH (Mme LIENART - 5p.)</v>
      </c>
      <c r="C1115" s="203" t="str">
        <f ca="1">IF(ISERROR(INDIRECT("F3!BP" &amp;A1100+ 6)),"",INDIRECT("F3!BP" &amp;A1100+ 6))</f>
        <v/>
      </c>
      <c r="D1115" s="205">
        <f ca="1">SUM(INDIRECT("'C3'!E" &amp; A1100+4),INDIRECT("'C3'!G" &amp; A1100+4),INDIRECT("'C3'!I" &amp; A1100+4))</f>
        <v>0</v>
      </c>
      <c r="E1115" s="205">
        <f ca="1">SUM(INDIRECT("'C3'!F" &amp;A1100+4),INDIRECT("'C3'!H" &amp;A1100+4),INDIRECT("'C3'!J" &amp;A1100+4))</f>
        <v>0</v>
      </c>
      <c r="F1115" s="81" t="str">
        <f t="shared" ca="1" si="11"/>
        <v/>
      </c>
    </row>
    <row r="1116" spans="2:6" s="82" customFormat="1">
      <c r="B1116" s="80" t="str">
        <f>MATIÈRES!$I$9</f>
        <v>ÉTUDE DU MILIEU (Mr MIRGAUX - 4p.)</v>
      </c>
      <c r="C1116" s="203" t="str">
        <f ca="1">IF(ISERROR(INDIRECT("F4!BP" &amp;A1100+ 6)),"",INDIRECT("F4!BP" &amp;A1100+ 6))</f>
        <v/>
      </c>
      <c r="D1116" s="205">
        <f ca="1">SUM(INDIRECT("'C4'!E" &amp; A1100+4),INDIRECT("'C4'!G" &amp; A1100+4),INDIRECT("'C4'!I" &amp; A1100+4))</f>
        <v>0</v>
      </c>
      <c r="E1116" s="205">
        <f ca="1">SUM(INDIRECT("'C4'!F" &amp;A1100+4),INDIRECT("'C4'!H" &amp;A1100+4),INDIRECT("'C4'!J" &amp;A1100+4))</f>
        <v>0</v>
      </c>
      <c r="F1116" s="81" t="str">
        <f t="shared" ca="1" si="11"/>
        <v/>
      </c>
    </row>
    <row r="1117" spans="2:6" s="82" customFormat="1">
      <c r="B1117" s="80" t="str">
        <f>MATIÈRES!$I$10</f>
        <v>ANGLAIS (Mme MICHAUX - 4p.)</v>
      </c>
      <c r="C1117" s="203" t="str">
        <f ca="1">IF(ISERROR(INDIRECT("F5!BP" &amp;A1100+ 6)),"",INDIRECT("F5!BP" &amp;A1100+ 6))</f>
        <v/>
      </c>
      <c r="D1117" s="205">
        <f ca="1">SUM(INDIRECT("'C5'!E" &amp; A1100+4),INDIRECT("'C5'!G" &amp; A1100+4),INDIRECT("'C5'!I" &amp; A1100+4))</f>
        <v>0</v>
      </c>
      <c r="E1117" s="205">
        <f ca="1">SUM(INDIRECT("'C5'!F" &amp;A1100+4),INDIRECT("'C5'!H" &amp;A1100+4),INDIRECT("'C5'!J" &amp;A1100+4))</f>
        <v>0</v>
      </c>
      <c r="F1117" s="81" t="str">
        <f t="shared" ca="1" si="11"/>
        <v/>
      </c>
    </row>
    <row r="1118" spans="2:6" s="82" customFormat="1">
      <c r="B1118" s="80" t="str">
        <f>MATIÈRES!$I$11</f>
        <v>SCIENCES (Mr SMETS - 3p.)</v>
      </c>
      <c r="C1118" s="203" t="str">
        <f ca="1">IF(ISERROR(INDIRECT("F6!BP" &amp;A1100+ 6)),"",INDIRECT("F6!BP" &amp;A1100+ 6))</f>
        <v/>
      </c>
      <c r="D1118" s="205">
        <f ca="1">SUM(INDIRECT("'C6'!E" &amp; A1100+4),INDIRECT("'C6'!G" &amp; A1100+4),INDIRECT("'C6'!I" &amp; A1100+4))</f>
        <v>0</v>
      </c>
      <c r="E1118" s="205">
        <f ca="1">SUM(INDIRECT("'C6'!F" &amp;A1100+4),INDIRECT("'C6'!H" &amp;A1100+4),INDIRECT("'C6'!J" &amp;A1100+4))</f>
        <v>0</v>
      </c>
      <c r="F1118" s="81" t="str">
        <f t="shared" ca="1" si="11"/>
        <v/>
      </c>
    </row>
    <row r="1119" spans="2:6" s="82" customFormat="1">
      <c r="B1119" s="80" t="str">
        <f>MATIÈRES!$I$12</f>
        <v>ÉDUCATION PHYSIQUE (Collectif - 3p.)</v>
      </c>
      <c r="C1119" s="203" t="str">
        <f ca="1">IF(ISERROR(INDIRECT("F7!BP" &amp;A1100+ 6)),"",INDIRECT("F7!BP" &amp;A1100+ 6))</f>
        <v/>
      </c>
      <c r="D1119" s="205">
        <f ca="1">SUM(INDIRECT("'C7'!E" &amp; A1100+4),INDIRECT("'C7'!G" &amp; A1100+4),INDIRECT("'C7'!I" &amp; A1100+4))</f>
        <v>0</v>
      </c>
      <c r="E1119" s="205">
        <f ca="1">SUM(INDIRECT("'C7'!F" &amp;A1100+4),INDIRECT("'C7'!H" &amp;A1100+4),INDIRECT("'C7'!J" &amp;A1100+4))</f>
        <v>0</v>
      </c>
      <c r="F1119" s="81" t="str">
        <f t="shared" ca="1" si="11"/>
        <v/>
      </c>
    </row>
    <row r="1120" spans="2:6" s="82" customFormat="1">
      <c r="B1120" s="80" t="str">
        <f>MATIÈRES!$I$13</f>
        <v>ÉDUCATION ARTISTIQUE (Mme TASKIN - 2p.)</v>
      </c>
      <c r="C1120" s="203" t="str">
        <f ca="1">IF(ISERROR(INDIRECT("F8!BP" &amp;A1100+ 6)),"",INDIRECT("F8!BP" &amp;A1100+ 6))</f>
        <v/>
      </c>
      <c r="D1120" s="205">
        <f ca="1">SUM(INDIRECT("'C8'!E" &amp; A1100+4),INDIRECT("'C8'!G" &amp; A1100+4),INDIRECT("'C8'!I" &amp; A1100+4))</f>
        <v>0</v>
      </c>
      <c r="E1120" s="205">
        <f ca="1">SUM(INDIRECT("'C8'!F" &amp;A1100+4),INDIRECT("'C8'!H" &amp;A1100+4),INDIRECT("'C8'!J" &amp;A1100+4))</f>
        <v>0</v>
      </c>
      <c r="F1120" s="81" t="str">
        <f t="shared" ca="1" si="11"/>
        <v/>
      </c>
    </row>
    <row r="1121" spans="2:6" s="82" customFormat="1">
      <c r="B1121" s="80" t="str">
        <f>MATIÈRES!$I$14</f>
        <v>ÉDUCATION TECHNOLOGIQUE (Mr SMETS - 1p.)</v>
      </c>
      <c r="C1121" s="203" t="str">
        <f ca="1">IF(ISERROR(INDIRECT("F9!BP" &amp;A1100+ 6)),"",INDIRECT("F9!BP" &amp;A1100+ 6))</f>
        <v/>
      </c>
      <c r="D1121" s="205">
        <f ca="1">SUM(INDIRECT("'C9'!E" &amp; A1100+4),INDIRECT("'C9'!G" &amp; A1100+4),INDIRECT("'C9'!I" &amp; A1100+4))</f>
        <v>0</v>
      </c>
      <c r="E1121" s="205">
        <f ca="1">SUM(INDIRECT("'C9'!F" &amp;A1100+4),INDIRECT("'C9'!H" &amp;A1100+4),INDIRECT("'C9'!J" &amp;A1100+4))</f>
        <v>0</v>
      </c>
      <c r="F1121" s="81" t="str">
        <f t="shared" ca="1" si="11"/>
        <v/>
      </c>
    </row>
    <row r="1122" spans="2:6" s="82" customFormat="1">
      <c r="B1122" s="80" t="str">
        <f>MATIÈRES!$I$15</f>
        <v>ACTIVITÉDE SOUTIEN (Mme LIENART - 4p.)</v>
      </c>
      <c r="C1122" s="203" t="str">
        <f ca="1">IF(ISERROR(INDIRECT("F10!BP" &amp;A1100+ 6)),"",INDIRECT("F10!BP" &amp;A1100+ 6))</f>
        <v/>
      </c>
      <c r="D1122" s="205">
        <f ca="1">SUM(INDIRECT("'C10'!E" &amp; A1100+4),INDIRECT("'C10'!G" &amp; A1100+4),INDIRECT("'C10'!I" &amp; A1100+4))</f>
        <v>0</v>
      </c>
      <c r="E1122" s="205">
        <f ca="1">SUM(INDIRECT("'C10'!F" &amp;A1100+4),INDIRECT("'C10'!H" &amp;A1100+4),INDIRECT("'C10'!J" &amp;A1100+4))</f>
        <v>0</v>
      </c>
      <c r="F1122" s="81" t="str">
        <f t="shared" ca="1" si="11"/>
        <v/>
      </c>
    </row>
    <row r="1123" spans="2:6" s="82" customFormat="1">
      <c r="B1123" s="80">
        <f>MATIÈRES!$I$16</f>
        <v>0</v>
      </c>
      <c r="C1123" s="203" t="str">
        <f ca="1">IF(ISERROR(INDIRECT("F11!BP" &amp;A1100+ 6)),"",INDIRECT("F11!BP" &amp;A1100+ 6))</f>
        <v/>
      </c>
      <c r="D1123" s="205">
        <f ca="1">SUM(INDIRECT("'C11'!E" &amp; A1100+4),INDIRECT("'C11'!G" &amp; A1100+4),INDIRECT("'C11'!I" &amp; A1100+4))</f>
        <v>0</v>
      </c>
      <c r="E1123" s="205">
        <f ca="1">SUM(INDIRECT("'C11'!F" &amp;A1100+4),INDIRECT("'C11'!H" &amp;A1100+4),INDIRECT("'C11'!J" &amp;A1100+4))</f>
        <v>0</v>
      </c>
      <c r="F1123" s="81" t="str">
        <f t="shared" ca="1" si="11"/>
        <v/>
      </c>
    </row>
    <row r="1124" spans="2:6" s="82" customFormat="1">
      <c r="B1124" s="80">
        <f>MATIÈRES!$I$17</f>
        <v>0</v>
      </c>
      <c r="C1124" s="203" t="str">
        <f ca="1">IF(ISERROR(INDIRECT("F12!BP" &amp;A1100+ 6)),"",INDIRECT("F12!BP" &amp;A1100+ 6))</f>
        <v/>
      </c>
      <c r="D1124" s="205">
        <f ca="1">SUM(INDIRECT("'C12'!E" &amp; A1100+4),INDIRECT("'C12'!G" &amp; A1100+4),INDIRECT("'C12'!I" &amp; A1100+4))</f>
        <v>0</v>
      </c>
      <c r="E1124" s="205">
        <f ca="1">SUM(INDIRECT("'C12'!F" &amp;A1100+4),INDIRECT("'C12'!H" &amp;A1100+4),INDIRECT("'C12'!J" &amp;A1100+4))</f>
        <v>0</v>
      </c>
      <c r="F1124" s="81" t="str">
        <f t="shared" ca="1" si="11"/>
        <v/>
      </c>
    </row>
    <row r="1125" spans="2:6" s="82" customFormat="1">
      <c r="B1125" s="80">
        <f>MATIÈRES!$I$18</f>
        <v>0</v>
      </c>
      <c r="C1125" s="203" t="str">
        <f ca="1">IF(ISERROR(INDIRECT("F13!BP" &amp;A1100+ 6)),"",INDIRECT("F13!BP" &amp;A1100+ 6))</f>
        <v/>
      </c>
      <c r="D1125" s="205">
        <f ca="1">SUM(INDIRECT("'C13'!E" &amp; A1100+4),INDIRECT("'C13'!G" &amp; A1100+4),INDIRECT("'C13'!I" &amp; A1100+4))</f>
        <v>0</v>
      </c>
      <c r="E1125" s="205">
        <f ca="1">SUM(INDIRECT("'C13'!F" &amp;A1100+4),INDIRECT("'C13'!H" &amp;A1100+4),INDIRECT("'C13'!J" &amp;A1100+4))</f>
        <v>0</v>
      </c>
      <c r="F1125" s="81" t="str">
        <f t="shared" ca="1" si="11"/>
        <v/>
      </c>
    </row>
    <row r="1126" spans="2:6" s="82" customFormat="1">
      <c r="B1126" s="80">
        <f>MATIÈRES!$I$19</f>
        <v>0</v>
      </c>
      <c r="C1126" s="203" t="str">
        <f ca="1">IF(ISERROR(INDIRECT("F14!BP" &amp;A1100+ 6)),"",INDIRECT("F14!BP" &amp;A1100+ 6))</f>
        <v/>
      </c>
      <c r="D1126" s="205">
        <f ca="1">SUM(INDIRECT("'C14'!E" &amp; A1100+4),INDIRECT("'C14'!G" &amp; A1100+4),INDIRECT("'C14'!I" &amp; A1100+4))</f>
        <v>0</v>
      </c>
      <c r="E1126" s="205">
        <f ca="1">SUM(INDIRECT("'C14'!F" &amp;A1100+4),INDIRECT("'C14'!H" &amp;A1100+4),INDIRECT("'C14'!J" &amp;A1100+4))</f>
        <v>0</v>
      </c>
      <c r="F1126" s="81" t="str">
        <f t="shared" ca="1" si="11"/>
        <v/>
      </c>
    </row>
    <row r="1127" spans="2:6" s="82" customFormat="1">
      <c r="B1127" s="80">
        <f>MATIÈRES!$I$20</f>
        <v>0</v>
      </c>
      <c r="C1127" s="203" t="str">
        <f ca="1">IF(ISERROR(INDIRECT("F15!BP" &amp;A1100+ 6)),"",INDIRECT("F15!BP" &amp;A1100+ 6))</f>
        <v/>
      </c>
      <c r="D1127" s="205">
        <f ca="1">SUM(INDIRECT("'C15'!E" &amp; A1100+4),INDIRECT("'C15'!G" &amp; A1100+4),INDIRECT("'C15'!I" &amp; A1100+4))</f>
        <v>0</v>
      </c>
      <c r="E1127" s="205">
        <f ca="1">SUM(INDIRECT("'C15'!F" &amp;A1100+4),INDIRECT("'C15'!H" &amp;A1100+4),INDIRECT("'C15'!J" &amp;A1100+4))</f>
        <v>0</v>
      </c>
      <c r="F1127" s="81" t="str">
        <f t="shared" ca="1" si="11"/>
        <v/>
      </c>
    </row>
    <row r="1128" spans="2:6" s="82" customFormat="1">
      <c r="B1128" s="210"/>
      <c r="C1128" s="211" t="e">
        <f ca="1">AVERAGEIF(C1113:C1127,"&lt;&gt;#DIV/0!")</f>
        <v>#DIV/0!</v>
      </c>
      <c r="D1128" s="206"/>
      <c r="E1128" s="206"/>
      <c r="F1128" s="209"/>
    </row>
    <row r="1129" spans="2:6" s="82" customFormat="1">
      <c r="B1129" s="271"/>
      <c r="C1129" s="271"/>
      <c r="D1129" s="271"/>
      <c r="E1129" s="271"/>
      <c r="F1129" s="192"/>
    </row>
    <row r="1130" spans="2:6" s="82" customFormat="1">
      <c r="B1130" s="272" t="s">
        <v>180</v>
      </c>
      <c r="C1130" s="272"/>
      <c r="D1130" s="272"/>
      <c r="E1130" s="272"/>
      <c r="F1130" s="193" t="e">
        <f ca="1">AVERAGEIF(F1113:F1127,"&lt;&gt;#DIV/0!")</f>
        <v>#DIV/0!</v>
      </c>
    </row>
    <row r="1131" spans="2:6" s="82" customFormat="1">
      <c r="B1131" s="273" t="str">
        <f>"Nombre de cours en difficulté (…/" &amp; COUNTA(MATIÈRES!$N$6:$N$20) &amp; " cours)"</f>
        <v>Nombre de cours en difficulté (…/10 cours)</v>
      </c>
      <c r="C1131" s="273"/>
      <c r="D1131" s="273"/>
      <c r="E1131" s="273"/>
      <c r="F1131" s="191">
        <f ca="1">IF(F1113&lt;50,1,0)+IF(F1114&lt;50,1,0)+IF(F1115&lt;50,1,0)+IF(F1116&lt;50,1,0)+IF(F1117&lt;50,1,0)+IF(F1118&lt;50,1,0)+IF(F1119&lt;50,1,0)+IF(F1120&lt;50,1,0)+IF(F1121&lt;50,1,0)+IF(F1122&lt;50,1,0)+IF(F1123&lt;50,1,0)+IF(F1124&lt;50,1,0)+IF(F1125&lt;50,1,0)+IF(F1126&lt;50,1,0)+IF(F1127&lt;50,1,0)</f>
        <v>0</v>
      </c>
    </row>
    <row r="1132" spans="2:6" s="82" customFormat="1">
      <c r="B1132" s="273" t="str">
        <f>"Nombre de périodes en difficulté (…/" &amp; SUM(MATIÈRES!N1093:N1107) &amp; " périodes)"</f>
        <v>Nombre de périodes en difficulté (…/0 périodes)</v>
      </c>
      <c r="C1132" s="273"/>
      <c r="D1132" s="273"/>
      <c r="E1132" s="273"/>
      <c r="F1132" s="191">
        <f ca="1">IF(F1113&lt;50,MATIÈRES!N$6,0)+IF(F1114&lt;50,MATIÈRES!N$7,0)+IF(F1115&lt;50,MATIÈRES!N$8,0)+IF(F1116&lt;50,MATIÈRES!N$9,0)+IF(F1117&lt;50,MATIÈRES!N$10,0)+IF(F1118&lt;50,MATIÈRES!N$11,0)+IF(F1119&lt;50,MATIÈRES!N$12,0)+IF(F1120&lt;50,MATIÈRES!N$13,0)+IF(F1121&lt;50,MATIÈRES!N$14,0)+IF(F1122&lt;50,MATIÈRES!N$15,0)+IF(F1123&lt;50,MATIÈRES!N$16,0)+IF(F1124&lt;50,MATIÈRES!N$17,0)+IF(F1125&lt;50,MATIÈRES!N$18,0)+IF(F1126&lt;50,MATIÈRES!N$19,0)+IF(F1127&lt;50,MATIÈRES!N$20,0)</f>
        <v>0</v>
      </c>
    </row>
    <row r="1133" spans="2:6" s="82" customFormat="1"/>
    <row r="1134" spans="2:6" s="82" customFormat="1"/>
    <row r="1135" spans="2:6" s="82" customFormat="1"/>
    <row r="1136" spans="2:6" s="82" customFormat="1">
      <c r="F1136" s="82" t="s">
        <v>175</v>
      </c>
    </row>
    <row r="1137" spans="2:6" s="82" customFormat="1"/>
    <row r="1138" spans="2:6" s="82" customFormat="1"/>
    <row r="1139" spans="2:6" s="82" customFormat="1"/>
    <row r="1140" spans="2:6" s="82" customFormat="1"/>
    <row r="1141" spans="2:6" s="82" customFormat="1"/>
    <row r="1142" spans="2:6" s="82" customFormat="1"/>
    <row r="1143" spans="2:6" s="82" customFormat="1"/>
    <row r="1144" spans="2:6" s="82" customFormat="1"/>
    <row r="1145" spans="2:6" s="82" customFormat="1"/>
    <row r="1146" spans="2:6">
      <c r="B1146" s="82"/>
      <c r="C1146" s="82"/>
      <c r="D1146" s="82"/>
      <c r="E1146" s="82"/>
      <c r="F1146" s="82"/>
    </row>
    <row r="1147" spans="2:6">
      <c r="B1147" s="82"/>
      <c r="C1147" s="82"/>
      <c r="D1147" s="82"/>
      <c r="E1147" s="82"/>
      <c r="F1147" s="82"/>
    </row>
    <row r="1148" spans="2:6">
      <c r="B1148" s="82"/>
      <c r="C1148" s="82"/>
      <c r="D1148" s="82"/>
      <c r="E1148" s="82"/>
      <c r="F1148" s="82"/>
    </row>
    <row r="1149" spans="2:6">
      <c r="B1149" s="82"/>
      <c r="C1149" s="82"/>
      <c r="D1149" s="82"/>
      <c r="E1149" s="82"/>
      <c r="F1149" s="82"/>
    </row>
    <row r="1150" spans="2:6">
      <c r="B1150" s="84" t="s">
        <v>42</v>
      </c>
      <c r="C1150" s="82"/>
      <c r="D1150" s="82"/>
      <c r="E1150" s="82"/>
      <c r="F1150" s="82"/>
    </row>
    <row r="1151" spans="2:6">
      <c r="B1151" s="82"/>
      <c r="C1151" s="82"/>
      <c r="D1151" s="82"/>
      <c r="E1151" s="82"/>
      <c r="F1151" s="82"/>
    </row>
    <row r="1152" spans="2:6">
      <c r="B1152" s="274" t="str">
        <f ca="1">(INDIRECT("Élèves!C" &amp;A1100+3) &amp; " " &amp; INDIRECT("Élèves!D" &amp; A1100+3) &amp; " :")</f>
        <v xml:space="preserve">  :</v>
      </c>
      <c r="C1152" s="275"/>
      <c r="D1152" s="275"/>
      <c r="E1152" s="275"/>
      <c r="F1152" s="276"/>
    </row>
    <row r="1153" spans="2:6">
      <c r="B1153" s="243"/>
      <c r="C1153" s="244"/>
      <c r="D1153" s="244"/>
      <c r="E1153" s="244"/>
      <c r="F1153" s="245"/>
    </row>
    <row r="1154" spans="2:6">
      <c r="B1154" s="243"/>
      <c r="C1154" s="244"/>
      <c r="D1154" s="244"/>
      <c r="E1154" s="244"/>
      <c r="F1154" s="245"/>
    </row>
    <row r="1155" spans="2:6">
      <c r="B1155" s="243"/>
      <c r="C1155" s="244"/>
      <c r="D1155" s="244"/>
      <c r="E1155" s="244"/>
      <c r="F1155" s="245"/>
    </row>
    <row r="1156" spans="2:6">
      <c r="B1156" s="243"/>
      <c r="C1156" s="244"/>
      <c r="D1156" s="244"/>
      <c r="E1156" s="244"/>
      <c r="F1156" s="245"/>
    </row>
    <row r="1157" spans="2:6">
      <c r="B1157" s="243"/>
      <c r="C1157" s="244"/>
      <c r="D1157" s="244"/>
      <c r="E1157" s="244"/>
      <c r="F1157" s="245"/>
    </row>
    <row r="1158" spans="2:6">
      <c r="B1158" s="246"/>
      <c r="C1158" s="247"/>
      <c r="D1158" s="247"/>
      <c r="E1158" s="247"/>
      <c r="F1158" s="248"/>
    </row>
    <row r="1159" spans="2:6">
      <c r="B1159" s="204"/>
      <c r="C1159" s="204"/>
      <c r="D1159" s="204"/>
      <c r="E1159" s="204"/>
      <c r="F1159" s="204"/>
    </row>
    <row r="1160" spans="2:6">
      <c r="B1160" s="204"/>
      <c r="C1160" s="204"/>
      <c r="D1160" s="204"/>
      <c r="E1160" s="204"/>
      <c r="F1160" s="204"/>
    </row>
    <row r="1161" spans="2:6">
      <c r="B1161" s="204"/>
      <c r="C1161" s="204"/>
      <c r="D1161" s="204"/>
      <c r="E1161" s="204"/>
      <c r="F1161" s="204"/>
    </row>
    <row r="1162" spans="2:6">
      <c r="B1162" s="84" t="s">
        <v>69</v>
      </c>
      <c r="C1162" s="82"/>
      <c r="D1162" s="82"/>
      <c r="E1162" s="82"/>
      <c r="F1162" s="82"/>
    </row>
    <row r="1163" spans="2:6">
      <c r="C1163" s="82"/>
      <c r="D1163" s="82"/>
      <c r="E1163" s="82"/>
      <c r="F1163" s="82"/>
    </row>
    <row r="1164" spans="2:6">
      <c r="B1164" s="89"/>
      <c r="C1164" s="89"/>
      <c r="D1164" s="89"/>
      <c r="E1164" s="89" t="s">
        <v>70</v>
      </c>
      <c r="F1164" s="90">
        <f ca="1">SUM(INDIRECT("EDUC!E" &amp;A1100+4))+INDIRECT("EDUC!F" &amp;A1100+4)</f>
        <v>0</v>
      </c>
    </row>
    <row r="1165" spans="2:6">
      <c r="C1165" s="82"/>
      <c r="D1165" s="82"/>
      <c r="E1165" s="82"/>
      <c r="F1165" s="82"/>
    </row>
    <row r="1166" spans="2:6">
      <c r="B1166" s="249"/>
      <c r="C1166" s="250"/>
      <c r="D1166" s="250"/>
      <c r="E1166" s="250"/>
      <c r="F1166" s="251"/>
    </row>
    <row r="1167" spans="2:6">
      <c r="B1167" s="252"/>
      <c r="C1167" s="253"/>
      <c r="D1167" s="253"/>
      <c r="E1167" s="253"/>
      <c r="F1167" s="254"/>
    </row>
    <row r="1168" spans="2:6">
      <c r="B1168" s="252"/>
      <c r="C1168" s="253"/>
      <c r="D1168" s="253"/>
      <c r="E1168" s="253"/>
      <c r="F1168" s="254"/>
    </row>
    <row r="1169" spans="2:6">
      <c r="B1169" s="252"/>
      <c r="C1169" s="253"/>
      <c r="D1169" s="253"/>
      <c r="E1169" s="253"/>
      <c r="F1169" s="254"/>
    </row>
    <row r="1170" spans="2:6">
      <c r="B1170" s="252"/>
      <c r="C1170" s="253"/>
      <c r="D1170" s="253"/>
      <c r="E1170" s="253"/>
      <c r="F1170" s="254"/>
    </row>
    <row r="1171" spans="2:6">
      <c r="B1171" s="252"/>
      <c r="C1171" s="253"/>
      <c r="D1171" s="253"/>
      <c r="E1171" s="253"/>
      <c r="F1171" s="254"/>
    </row>
    <row r="1172" spans="2:6">
      <c r="B1172" s="252"/>
      <c r="C1172" s="253"/>
      <c r="D1172" s="253"/>
      <c r="E1172" s="253"/>
      <c r="F1172" s="254"/>
    </row>
    <row r="1173" spans="2:6">
      <c r="B1173" s="252"/>
      <c r="C1173" s="253"/>
      <c r="D1173" s="253"/>
      <c r="E1173" s="253"/>
      <c r="F1173" s="254"/>
    </row>
    <row r="1174" spans="2:6">
      <c r="B1174" s="255"/>
      <c r="C1174" s="256"/>
      <c r="D1174" s="256"/>
      <c r="E1174" s="256"/>
      <c r="F1174" s="257"/>
    </row>
    <row r="1175" spans="2:6">
      <c r="B1175" s="82"/>
      <c r="C1175" s="82"/>
      <c r="D1175" s="82"/>
      <c r="E1175" s="82"/>
      <c r="F1175" s="82"/>
    </row>
    <row r="1176" spans="2:6">
      <c r="B1176" s="91" t="s">
        <v>71</v>
      </c>
      <c r="C1176" s="82"/>
      <c r="D1176" s="82"/>
      <c r="E1176" s="82"/>
      <c r="F1176" s="82"/>
    </row>
    <row r="1177" spans="2:6">
      <c r="B1177" s="82"/>
      <c r="C1177" s="82"/>
      <c r="D1177" s="82"/>
      <c r="E1177" s="82"/>
      <c r="F1177" s="82"/>
    </row>
    <row r="1178" spans="2:6">
      <c r="B1178" s="82"/>
      <c r="C1178" s="82"/>
      <c r="D1178" s="82"/>
      <c r="E1178" s="82"/>
      <c r="F1178" s="82"/>
    </row>
    <row r="1179" spans="2:6">
      <c r="B1179" s="82"/>
      <c r="C1179" s="82"/>
      <c r="D1179" s="82"/>
      <c r="E1179" s="82"/>
      <c r="F1179" s="82"/>
    </row>
    <row r="1180" spans="2:6">
      <c r="B1180" s="82"/>
      <c r="C1180" s="82"/>
      <c r="D1180" s="82"/>
      <c r="E1180" s="82"/>
      <c r="F1180" s="82"/>
    </row>
    <row r="1181" spans="2:6">
      <c r="B1181" s="82"/>
      <c r="C1181" s="82"/>
      <c r="D1181" s="82"/>
      <c r="E1181" s="82"/>
      <c r="F1181" s="82"/>
    </row>
    <row r="1182" spans="2:6">
      <c r="B1182" s="84" t="s">
        <v>72</v>
      </c>
      <c r="C1182" s="82"/>
      <c r="D1182" s="82"/>
      <c r="E1182" s="82"/>
      <c r="F1182" s="82"/>
    </row>
    <row r="1183" spans="2:6">
      <c r="B1183" s="82"/>
      <c r="C1183" s="82"/>
      <c r="D1183" s="82"/>
      <c r="E1183" s="82"/>
      <c r="F1183" s="82"/>
    </row>
    <row r="1184" spans="2:6">
      <c r="B1184" s="288"/>
      <c r="C1184" s="289"/>
      <c r="D1184" s="289"/>
      <c r="E1184" s="289"/>
      <c r="F1184" s="290"/>
    </row>
    <row r="1185" spans="1:6">
      <c r="B1185" s="291"/>
      <c r="C1185" s="292"/>
      <c r="D1185" s="292"/>
      <c r="E1185" s="292"/>
      <c r="F1185" s="293"/>
    </row>
    <row r="1186" spans="1:6">
      <c r="B1186" s="291"/>
      <c r="C1186" s="292"/>
      <c r="D1186" s="292"/>
      <c r="E1186" s="292"/>
      <c r="F1186" s="293"/>
    </row>
    <row r="1187" spans="1:6">
      <c r="B1187" s="291"/>
      <c r="C1187" s="292"/>
      <c r="D1187" s="292"/>
      <c r="E1187" s="292"/>
      <c r="F1187" s="293"/>
    </row>
    <row r="1188" spans="1:6">
      <c r="B1188" s="291"/>
      <c r="C1188" s="292"/>
      <c r="D1188" s="292"/>
      <c r="E1188" s="292"/>
      <c r="F1188" s="293"/>
    </row>
    <row r="1189" spans="1:6">
      <c r="B1189" s="291"/>
      <c r="C1189" s="292"/>
      <c r="D1189" s="292"/>
      <c r="E1189" s="292"/>
      <c r="F1189" s="293"/>
    </row>
    <row r="1190" spans="1:6">
      <c r="B1190" s="291"/>
      <c r="C1190" s="292"/>
      <c r="D1190" s="292"/>
      <c r="E1190" s="292"/>
      <c r="F1190" s="293"/>
    </row>
    <row r="1191" spans="1:6">
      <c r="B1191" s="294"/>
      <c r="C1191" s="295"/>
      <c r="D1191" s="295"/>
      <c r="E1191" s="295"/>
      <c r="F1191" s="296"/>
    </row>
    <row r="1192" spans="1:6">
      <c r="B1192" s="82"/>
      <c r="C1192" s="82"/>
      <c r="D1192" s="82"/>
      <c r="E1192" s="82"/>
      <c r="F1192" s="82"/>
    </row>
    <row r="1193" spans="1:6">
      <c r="B1193" s="82"/>
      <c r="C1193" s="82"/>
      <c r="D1193" s="82"/>
      <c r="E1193" s="82"/>
      <c r="F1193" s="82" t="s">
        <v>176</v>
      </c>
    </row>
    <row r="1194" spans="1:6">
      <c r="B1194" s="82"/>
      <c r="C1194" s="82"/>
      <c r="D1194" s="82"/>
      <c r="E1194" s="82"/>
      <c r="F1194" s="82"/>
    </row>
    <row r="1195" spans="1:6">
      <c r="B1195" s="82"/>
      <c r="C1195" s="82"/>
      <c r="D1195" s="82"/>
      <c r="E1195" s="82"/>
      <c r="F1195" s="82"/>
    </row>
    <row r="1196" spans="1:6">
      <c r="B1196" s="82"/>
      <c r="C1196" s="82"/>
      <c r="D1196" s="82"/>
      <c r="E1196" s="82"/>
      <c r="F1196" s="82"/>
    </row>
    <row r="1197" spans="1:6">
      <c r="B1197" s="82"/>
      <c r="C1197" s="82"/>
      <c r="D1197" s="82"/>
      <c r="E1197" s="82"/>
      <c r="F1197" s="82"/>
    </row>
    <row r="1198" spans="1:6">
      <c r="B1198" s="82"/>
      <c r="C1198" s="82"/>
      <c r="D1198" s="82"/>
      <c r="E1198" s="82"/>
      <c r="F1198" s="82"/>
    </row>
    <row r="1199" spans="1:6" ht="27.75" customHeight="1">
      <c r="A1199" s="82">
        <v>13</v>
      </c>
      <c r="B1199" s="82"/>
      <c r="C1199" s="82"/>
      <c r="D1199" s="82"/>
      <c r="E1199" s="82"/>
      <c r="F1199" s="82"/>
    </row>
    <row r="1200" spans="1:6" ht="15" customHeight="1">
      <c r="B1200" s="308"/>
      <c r="C1200" s="308"/>
      <c r="D1200" s="308"/>
      <c r="E1200" s="308"/>
      <c r="F1200" s="308"/>
    </row>
    <row r="1201" spans="2:6">
      <c r="B1201" s="98">
        <f ca="1">INDIRECT("Élèves!C" &amp; A1199+3)</f>
        <v>0</v>
      </c>
      <c r="C1201" s="307">
        <f ca="1">INDIRECT("Élèves!D" &amp; A1199+3)</f>
        <v>0</v>
      </c>
      <c r="D1201" s="307"/>
      <c r="E1201" s="307"/>
      <c r="F1201" s="307"/>
    </row>
    <row r="1202" spans="2:6" ht="15" customHeight="1">
      <c r="B1202" s="99"/>
      <c r="C1202" s="100"/>
      <c r="D1202" s="100"/>
      <c r="E1202" s="100"/>
      <c r="F1202" s="100"/>
    </row>
    <row r="1203" spans="2:6">
      <c r="B1203" s="308" t="s">
        <v>38</v>
      </c>
      <c r="C1203" s="308"/>
      <c r="D1203" s="308"/>
      <c r="E1203" s="308"/>
      <c r="F1203" s="308"/>
    </row>
    <row r="1204" spans="2:6">
      <c r="B1204" s="309" t="s">
        <v>174</v>
      </c>
      <c r="C1204" s="309"/>
      <c r="D1204" s="309"/>
      <c r="E1204" s="309"/>
      <c r="F1204" s="309"/>
    </row>
    <row r="1205" spans="2:6" s="82" customFormat="1">
      <c r="B1205" s="308"/>
      <c r="C1205" s="308"/>
      <c r="D1205" s="308"/>
      <c r="E1205" s="308"/>
      <c r="F1205" s="308"/>
    </row>
    <row r="1206" spans="2:6" s="82" customFormat="1"/>
    <row r="1207" spans="2:6" s="82" customFormat="1">
      <c r="B1207" s="279" t="str">
        <f ca="1">INDIRECT("Élèves!N" &amp; $A$11+5)</f>
        <v>1Cp</v>
      </c>
      <c r="C1207" s="280"/>
      <c r="D1207" s="280"/>
      <c r="E1207" s="280"/>
      <c r="F1207" s="281"/>
    </row>
    <row r="1208" spans="2:6" s="82" customFormat="1" ht="45" customHeight="1">
      <c r="B1208" s="297" t="s">
        <v>39</v>
      </c>
      <c r="C1208" s="298" t="s">
        <v>67</v>
      </c>
      <c r="D1208" s="300" t="s">
        <v>68</v>
      </c>
      <c r="E1208" s="301"/>
      <c r="F1208" s="302"/>
    </row>
    <row r="1209" spans="2:6" s="82" customFormat="1" ht="45" customHeight="1">
      <c r="B1209" s="297"/>
      <c r="C1209" s="299"/>
      <c r="D1209" s="303"/>
      <c r="E1209" s="304"/>
      <c r="F1209" s="305"/>
    </row>
    <row r="1210" spans="2:6" s="82" customFormat="1">
      <c r="B1210" s="297"/>
      <c r="C1210" s="101" t="s">
        <v>66</v>
      </c>
      <c r="D1210" s="101" t="s">
        <v>40</v>
      </c>
      <c r="E1210" s="101" t="s">
        <v>41</v>
      </c>
      <c r="F1210" s="101" t="s">
        <v>66</v>
      </c>
    </row>
    <row r="1211" spans="2:6" s="82" customFormat="1">
      <c r="B1211" s="306" t="str">
        <f>"FORMATION COMMUNE (" &amp; SUM(MATIÈRES!N1194:N1208) &amp; " périodes)"</f>
        <v>FORMATION COMMUNE (0 périodes)</v>
      </c>
      <c r="C1211" s="306"/>
      <c r="D1211" s="306"/>
      <c r="E1211" s="306"/>
      <c r="F1211" s="306"/>
    </row>
    <row r="1212" spans="2:6" s="82" customFormat="1">
      <c r="B1212" s="80" t="str">
        <f>MATIÈRES!$I$6</f>
        <v>RELIGION (Mme Willems - 2p.)</v>
      </c>
      <c r="C1212" s="203" t="str">
        <f ca="1">IF(ISERROR(INDIRECT("F1!BP" &amp;A1199+ 6)),"",INDIRECT("F1!BP" &amp;A1199+ 6))</f>
        <v/>
      </c>
      <c r="D1212" s="205">
        <f ca="1">SUM(INDIRECT("'C1'!E" &amp; A1199+4),INDIRECT("'C1'!G" &amp; A1199+4),INDIRECT("'C1'!I" &amp; A1199+4))</f>
        <v>0</v>
      </c>
      <c r="E1212" s="205">
        <f ca="1">SUM(INDIRECT("'C1'!F" &amp;A1199+4),INDIRECT("'C1'!H" &amp;A1199+4),INDIRECT("'C1'!J" &amp;A1199+4))</f>
        <v>0</v>
      </c>
      <c r="F1212" s="81" t="str">
        <f ca="1">IF(ISERROR(SUM(D1212/E1212)*100),"",(SUM(D1212/E1212)*100))</f>
        <v/>
      </c>
    </row>
    <row r="1213" spans="2:6" s="82" customFormat="1">
      <c r="B1213" s="80" t="str">
        <f>MATIÈRES!$I$7</f>
        <v>FRANÇAIS (Mr MIRGAUX - 6p.)</v>
      </c>
      <c r="C1213" s="203" t="str">
        <f ca="1">IF(ISERROR(INDIRECT("F2!BP" &amp;A1199+ 6)),"",INDIRECT("F2!BP" &amp;A1199+ 6))</f>
        <v/>
      </c>
      <c r="D1213" s="205">
        <f ca="1">SUM(INDIRECT("'C2'!E" &amp; A1199+4),INDIRECT("'C2'!G" &amp; A1199+4),INDIRECT("'C2'!I" &amp; A1199+4))</f>
        <v>0</v>
      </c>
      <c r="E1213" s="205">
        <f ca="1">SUM(INDIRECT("'C2'!F" &amp;A1199+4),INDIRECT("'C2'!H" &amp;A1199+4),INDIRECT("'C2'!J" &amp;A1199+4))</f>
        <v>0</v>
      </c>
      <c r="F1213" s="81" t="str">
        <f t="shared" ref="F1213:F1226" ca="1" si="12">IF(ISERROR(SUM(D1213/E1213)*100),"",(SUM(D1213/E1213)*100))</f>
        <v/>
      </c>
    </row>
    <row r="1214" spans="2:6" s="82" customFormat="1">
      <c r="B1214" s="80" t="str">
        <f>MATIÈRES!$I$8</f>
        <v>MATH (Mme LIENART - 5p.)</v>
      </c>
      <c r="C1214" s="203" t="str">
        <f ca="1">IF(ISERROR(INDIRECT("F3!BP" &amp;A1199+ 6)),"",INDIRECT("F3!BP" &amp;A1199+ 6))</f>
        <v/>
      </c>
      <c r="D1214" s="205">
        <f ca="1">SUM(INDIRECT("'C3'!E" &amp; A1199+4),INDIRECT("'C3'!G" &amp; A1199+4),INDIRECT("'C3'!I" &amp; A1199+4))</f>
        <v>0</v>
      </c>
      <c r="E1214" s="205">
        <f ca="1">SUM(INDIRECT("'C3'!F" &amp;A1199+4),INDIRECT("'C3'!H" &amp;A1199+4),INDIRECT("'C3'!J" &amp;A1199+4))</f>
        <v>0</v>
      </c>
      <c r="F1214" s="81" t="str">
        <f t="shared" ca="1" si="12"/>
        <v/>
      </c>
    </row>
    <row r="1215" spans="2:6" s="82" customFormat="1">
      <c r="B1215" s="80" t="str">
        <f>MATIÈRES!$I$9</f>
        <v>ÉTUDE DU MILIEU (Mr MIRGAUX - 4p.)</v>
      </c>
      <c r="C1215" s="203" t="str">
        <f ca="1">IF(ISERROR(INDIRECT("F4!BP" &amp;A1199+ 6)),"",INDIRECT("F4!BP" &amp;A1199+ 6))</f>
        <v/>
      </c>
      <c r="D1215" s="205">
        <f ca="1">SUM(INDIRECT("'C4'!E" &amp; A1199+4),INDIRECT("'C4'!G" &amp; A1199+4),INDIRECT("'C4'!I" &amp; A1199+4))</f>
        <v>0</v>
      </c>
      <c r="E1215" s="205">
        <f ca="1">SUM(INDIRECT("'C4'!F" &amp;A1199+4),INDIRECT("'C4'!H" &amp;A1199+4),INDIRECT("'C4'!J" &amp;A1199+4))</f>
        <v>0</v>
      </c>
      <c r="F1215" s="81" t="str">
        <f t="shared" ca="1" si="12"/>
        <v/>
      </c>
    </row>
    <row r="1216" spans="2:6" s="82" customFormat="1">
      <c r="B1216" s="80" t="str">
        <f>MATIÈRES!$I$10</f>
        <v>ANGLAIS (Mme MICHAUX - 4p.)</v>
      </c>
      <c r="C1216" s="203" t="str">
        <f ca="1">IF(ISERROR(INDIRECT("F5!BP" &amp;A1199+ 6)),"",INDIRECT("F5!BP" &amp;A1199+ 6))</f>
        <v/>
      </c>
      <c r="D1216" s="205">
        <f ca="1">SUM(INDIRECT("'C5'!E" &amp; A1199+4),INDIRECT("'C5'!G" &amp; A1199+4),INDIRECT("'C5'!I" &amp; A1199+4))</f>
        <v>0</v>
      </c>
      <c r="E1216" s="205">
        <f ca="1">SUM(INDIRECT("'C5'!F" &amp;A1199+4),INDIRECT("'C5'!H" &amp;A1199+4),INDIRECT("'C5'!J" &amp;A1199+4))</f>
        <v>0</v>
      </c>
      <c r="F1216" s="81" t="str">
        <f t="shared" ca="1" si="12"/>
        <v/>
      </c>
    </row>
    <row r="1217" spans="2:6" s="82" customFormat="1">
      <c r="B1217" s="80" t="str">
        <f>MATIÈRES!$I$11</f>
        <v>SCIENCES (Mr SMETS - 3p.)</v>
      </c>
      <c r="C1217" s="203" t="str">
        <f ca="1">IF(ISERROR(INDIRECT("F6!BP" &amp;A1199+ 6)),"",INDIRECT("F6!BP" &amp;A1199+ 6))</f>
        <v/>
      </c>
      <c r="D1217" s="205">
        <f ca="1">SUM(INDIRECT("'C6'!E" &amp; A1199+4),INDIRECT("'C6'!G" &amp; A1199+4),INDIRECT("'C6'!I" &amp; A1199+4))</f>
        <v>0</v>
      </c>
      <c r="E1217" s="205">
        <f ca="1">SUM(INDIRECT("'C6'!F" &amp;A1199+4),INDIRECT("'C6'!H" &amp;A1199+4),INDIRECT("'C6'!J" &amp;A1199+4))</f>
        <v>0</v>
      </c>
      <c r="F1217" s="81" t="str">
        <f t="shared" ca="1" si="12"/>
        <v/>
      </c>
    </row>
    <row r="1218" spans="2:6" s="82" customFormat="1">
      <c r="B1218" s="80" t="str">
        <f>MATIÈRES!$I$12</f>
        <v>ÉDUCATION PHYSIQUE (Collectif - 3p.)</v>
      </c>
      <c r="C1218" s="203" t="str">
        <f ca="1">IF(ISERROR(INDIRECT("F7!BP" &amp;A1199+ 6)),"",INDIRECT("F7!BP" &amp;A1199+ 6))</f>
        <v/>
      </c>
      <c r="D1218" s="205">
        <f ca="1">SUM(INDIRECT("'C7'!E" &amp; A1199+4),INDIRECT("'C7'!G" &amp; A1199+4),INDIRECT("'C7'!I" &amp; A1199+4))</f>
        <v>0</v>
      </c>
      <c r="E1218" s="205">
        <f ca="1">SUM(INDIRECT("'C7'!F" &amp;A1199+4),INDIRECT("'C7'!H" &amp;A1199+4),INDIRECT("'C7'!J" &amp;A1199+4))</f>
        <v>0</v>
      </c>
      <c r="F1218" s="81" t="str">
        <f t="shared" ca="1" si="12"/>
        <v/>
      </c>
    </row>
    <row r="1219" spans="2:6" s="82" customFormat="1">
      <c r="B1219" s="80" t="str">
        <f>MATIÈRES!$I$13</f>
        <v>ÉDUCATION ARTISTIQUE (Mme TASKIN - 2p.)</v>
      </c>
      <c r="C1219" s="203" t="str">
        <f ca="1">IF(ISERROR(INDIRECT("F8!BP" &amp;A1199+ 6)),"",INDIRECT("F8!BP" &amp;A1199+ 6))</f>
        <v/>
      </c>
      <c r="D1219" s="205">
        <f ca="1">SUM(INDIRECT("'C8'!E" &amp; A1199+4),INDIRECT("'C8'!G" &amp; A1199+4),INDIRECT("'C8'!I" &amp; A1199+4))</f>
        <v>0</v>
      </c>
      <c r="E1219" s="205">
        <f ca="1">SUM(INDIRECT("'C8'!F" &amp;A1199+4),INDIRECT("'C8'!H" &amp;A1199+4),INDIRECT("'C8'!J" &amp;A1199+4))</f>
        <v>0</v>
      </c>
      <c r="F1219" s="81" t="str">
        <f t="shared" ca="1" si="12"/>
        <v/>
      </c>
    </row>
    <row r="1220" spans="2:6" s="82" customFormat="1">
      <c r="B1220" s="80" t="str">
        <f>MATIÈRES!$I$14</f>
        <v>ÉDUCATION TECHNOLOGIQUE (Mr SMETS - 1p.)</v>
      </c>
      <c r="C1220" s="203" t="str">
        <f ca="1">IF(ISERROR(INDIRECT("F9!BP" &amp;A1199+ 6)),"",INDIRECT("F9!BP" &amp;A1199+ 6))</f>
        <v/>
      </c>
      <c r="D1220" s="205">
        <f ca="1">SUM(INDIRECT("'C9'!E" &amp; A1199+4),INDIRECT("'C9'!G" &amp; A1199+4),INDIRECT("'C9'!I" &amp; A1199+4))</f>
        <v>0</v>
      </c>
      <c r="E1220" s="205">
        <f ca="1">SUM(INDIRECT("'C9'!F" &amp;A1199+4),INDIRECT("'C9'!H" &amp;A1199+4),INDIRECT("'C9'!J" &amp;A1199+4))</f>
        <v>0</v>
      </c>
      <c r="F1220" s="81" t="str">
        <f t="shared" ca="1" si="12"/>
        <v/>
      </c>
    </row>
    <row r="1221" spans="2:6" s="82" customFormat="1">
      <c r="B1221" s="80" t="str">
        <f>MATIÈRES!$I$15</f>
        <v>ACTIVITÉDE SOUTIEN (Mme LIENART - 4p.)</v>
      </c>
      <c r="C1221" s="203" t="str">
        <f ca="1">IF(ISERROR(INDIRECT("F10!BP" &amp;A1199+ 6)),"",INDIRECT("F10!BP" &amp;A1199+ 6))</f>
        <v/>
      </c>
      <c r="D1221" s="205">
        <f ca="1">SUM(INDIRECT("'C10'!E" &amp; A1199+4),INDIRECT("'C10'!G" &amp; A1199+4),INDIRECT("'C10'!I" &amp; A1199+4))</f>
        <v>0</v>
      </c>
      <c r="E1221" s="205">
        <f ca="1">SUM(INDIRECT("'C10'!F" &amp;A1199+4),INDIRECT("'C10'!H" &amp;A1199+4),INDIRECT("'C10'!J" &amp;A1199+4))</f>
        <v>0</v>
      </c>
      <c r="F1221" s="81" t="str">
        <f t="shared" ca="1" si="12"/>
        <v/>
      </c>
    </row>
    <row r="1222" spans="2:6" s="82" customFormat="1">
      <c r="B1222" s="80">
        <f>MATIÈRES!$I$16</f>
        <v>0</v>
      </c>
      <c r="C1222" s="203" t="str">
        <f ca="1">IF(ISERROR(INDIRECT("F11!BP" &amp;A1199+ 6)),"",INDIRECT("F11!BP" &amp;A1199+ 6))</f>
        <v/>
      </c>
      <c r="D1222" s="205">
        <f ca="1">SUM(INDIRECT("'C11'!E" &amp; A1199+4),INDIRECT("'C11'!G" &amp; A1199+4),INDIRECT("'C11'!I" &amp; A1199+4))</f>
        <v>0</v>
      </c>
      <c r="E1222" s="205">
        <f ca="1">SUM(INDIRECT("'C11'!F" &amp;A1199+4),INDIRECT("'C11'!H" &amp;A1199+4),INDIRECT("'C11'!J" &amp;A1199+4))</f>
        <v>0</v>
      </c>
      <c r="F1222" s="81" t="str">
        <f t="shared" ca="1" si="12"/>
        <v/>
      </c>
    </row>
    <row r="1223" spans="2:6" s="82" customFormat="1">
      <c r="B1223" s="80">
        <f>MATIÈRES!$I$17</f>
        <v>0</v>
      </c>
      <c r="C1223" s="203" t="str">
        <f ca="1">IF(ISERROR(INDIRECT("F12!BP" &amp;A1199+ 6)),"",INDIRECT("F12!BP" &amp;A1199+ 6))</f>
        <v/>
      </c>
      <c r="D1223" s="205">
        <f ca="1">SUM(INDIRECT("'C12'!E" &amp; A1199+4),INDIRECT("'C12'!G" &amp; A1199+4),INDIRECT("'C12'!I" &amp; A1199+4))</f>
        <v>0</v>
      </c>
      <c r="E1223" s="205">
        <f ca="1">SUM(INDIRECT("'C12'!F" &amp;A1199+4),INDIRECT("'C12'!H" &amp;A1199+4),INDIRECT("'C12'!J" &amp;A1199+4))</f>
        <v>0</v>
      </c>
      <c r="F1223" s="81" t="str">
        <f t="shared" ca="1" si="12"/>
        <v/>
      </c>
    </row>
    <row r="1224" spans="2:6" s="82" customFormat="1">
      <c r="B1224" s="80">
        <f>MATIÈRES!$I$18</f>
        <v>0</v>
      </c>
      <c r="C1224" s="203" t="str">
        <f ca="1">IF(ISERROR(INDIRECT("F13!BP" &amp;A1199+ 6)),"",INDIRECT("F13!BP" &amp;A1199+ 6))</f>
        <v/>
      </c>
      <c r="D1224" s="205">
        <f ca="1">SUM(INDIRECT("'C13'!E" &amp; A1199+4),INDIRECT("'C13'!G" &amp; A1199+4),INDIRECT("'C13'!I" &amp; A1199+4))</f>
        <v>0</v>
      </c>
      <c r="E1224" s="205">
        <f ca="1">SUM(INDIRECT("'C13'!F" &amp;A1199+4),INDIRECT("'C13'!H" &amp;A1199+4),INDIRECT("'C13'!J" &amp;A1199+4))</f>
        <v>0</v>
      </c>
      <c r="F1224" s="81" t="str">
        <f t="shared" ca="1" si="12"/>
        <v/>
      </c>
    </row>
    <row r="1225" spans="2:6" s="82" customFormat="1">
      <c r="B1225" s="80">
        <f>MATIÈRES!$I$19</f>
        <v>0</v>
      </c>
      <c r="C1225" s="203" t="str">
        <f ca="1">IF(ISERROR(INDIRECT("F14!BP" &amp;A1199+ 6)),"",INDIRECT("F14!BP" &amp;A1199+ 6))</f>
        <v/>
      </c>
      <c r="D1225" s="205">
        <f ca="1">SUM(INDIRECT("'C14'!E" &amp; A1199+4),INDIRECT("'C14'!G" &amp; A1199+4),INDIRECT("'C14'!I" &amp; A1199+4))</f>
        <v>0</v>
      </c>
      <c r="E1225" s="205">
        <f ca="1">SUM(INDIRECT("'C14'!F" &amp;A1199+4),INDIRECT("'C14'!H" &amp;A1199+4),INDIRECT("'C14'!J" &amp;A1199+4))</f>
        <v>0</v>
      </c>
      <c r="F1225" s="81" t="str">
        <f t="shared" ca="1" si="12"/>
        <v/>
      </c>
    </row>
    <row r="1226" spans="2:6" s="82" customFormat="1">
      <c r="B1226" s="80">
        <f>MATIÈRES!$I$20</f>
        <v>0</v>
      </c>
      <c r="C1226" s="203" t="str">
        <f ca="1">IF(ISERROR(INDIRECT("F15!BP" &amp;A1199+ 6)),"",INDIRECT("F15!BP" &amp;A1199+ 6))</f>
        <v/>
      </c>
      <c r="D1226" s="205">
        <f ca="1">SUM(INDIRECT("'C15'!E" &amp; A1199+4),INDIRECT("'C15'!G" &amp; A1199+4),INDIRECT("'C15'!I" &amp; A1199+4))</f>
        <v>0</v>
      </c>
      <c r="E1226" s="205">
        <f ca="1">SUM(INDIRECT("'C15'!F" &amp;A1199+4),INDIRECT("'C15'!H" &amp;A1199+4),INDIRECT("'C15'!J" &amp;A1199+4))</f>
        <v>0</v>
      </c>
      <c r="F1226" s="81" t="str">
        <f t="shared" ca="1" si="12"/>
        <v/>
      </c>
    </row>
    <row r="1227" spans="2:6" s="82" customFormat="1">
      <c r="B1227" s="210"/>
      <c r="C1227" s="211" t="e">
        <f ca="1">AVERAGEIF(C1212:C1226,"&lt;&gt;#DIV/0!")</f>
        <v>#DIV/0!</v>
      </c>
      <c r="D1227" s="206"/>
      <c r="E1227" s="206"/>
      <c r="F1227" s="209"/>
    </row>
    <row r="1228" spans="2:6" s="82" customFormat="1">
      <c r="B1228" s="271"/>
      <c r="C1228" s="271"/>
      <c r="D1228" s="271"/>
      <c r="E1228" s="271"/>
      <c r="F1228" s="192"/>
    </row>
    <row r="1229" spans="2:6" s="82" customFormat="1">
      <c r="B1229" s="272" t="s">
        <v>180</v>
      </c>
      <c r="C1229" s="272"/>
      <c r="D1229" s="272"/>
      <c r="E1229" s="272"/>
      <c r="F1229" s="193" t="e">
        <f ca="1">AVERAGEIF(F1212:F1226,"&lt;&gt;#DIV/0!")</f>
        <v>#DIV/0!</v>
      </c>
    </row>
    <row r="1230" spans="2:6" s="82" customFormat="1">
      <c r="B1230" s="273" t="str">
        <f>"Nombre de cours en difficulté (…/" &amp; COUNTA(MATIÈRES!$N$6:$N$20) &amp; " cours)"</f>
        <v>Nombre de cours en difficulté (…/10 cours)</v>
      </c>
      <c r="C1230" s="273"/>
      <c r="D1230" s="273"/>
      <c r="E1230" s="273"/>
      <c r="F1230" s="191">
        <f ca="1">IF(F1212&lt;50,1,0)+IF(F1213&lt;50,1,0)+IF(F1214&lt;50,1,0)+IF(F1215&lt;50,1,0)+IF(F1216&lt;50,1,0)+IF(F1217&lt;50,1,0)+IF(F1218&lt;50,1,0)+IF(F1219&lt;50,1,0)+IF(F1220&lt;50,1,0)+IF(F1221&lt;50,1,0)+IF(F1222&lt;50,1,0)+IF(F1223&lt;50,1,0)+IF(F1224&lt;50,1,0)+IF(F1225&lt;50,1,0)+IF(F1226&lt;50,1,0)</f>
        <v>0</v>
      </c>
    </row>
    <row r="1231" spans="2:6" s="82" customFormat="1">
      <c r="B1231" s="273" t="str">
        <f>"Nombre de périodes en difficulté (…/" &amp; SUM(MATIÈRES!N1192:N1206) &amp; " périodes)"</f>
        <v>Nombre de périodes en difficulté (…/0 périodes)</v>
      </c>
      <c r="C1231" s="273"/>
      <c r="D1231" s="273"/>
      <c r="E1231" s="273"/>
      <c r="F1231" s="191">
        <f ca="1">IF(F1212&lt;50,MATIÈRES!N$6,0)+IF(F1213&lt;50,MATIÈRES!N$7,0)+IF(F1214&lt;50,MATIÈRES!N$8,0)+IF(F1215&lt;50,MATIÈRES!N$9,0)+IF(F1216&lt;50,MATIÈRES!N$10,0)+IF(F1217&lt;50,MATIÈRES!N$11,0)+IF(F1218&lt;50,MATIÈRES!N$12,0)+IF(F1219&lt;50,MATIÈRES!N$13,0)+IF(F1220&lt;50,MATIÈRES!N$14,0)+IF(F1221&lt;50,MATIÈRES!N$15,0)+IF(F1222&lt;50,MATIÈRES!N$16,0)+IF(F1223&lt;50,MATIÈRES!N$17,0)+IF(F1224&lt;50,MATIÈRES!N$18,0)+IF(F1225&lt;50,MATIÈRES!N$19,0)+IF(F1226&lt;50,MATIÈRES!N$20,0)</f>
        <v>0</v>
      </c>
    </row>
    <row r="1232" spans="2:6" s="82" customFormat="1"/>
    <row r="1233" spans="2:6" s="82" customFormat="1"/>
    <row r="1234" spans="2:6" s="82" customFormat="1"/>
    <row r="1235" spans="2:6" s="82" customFormat="1">
      <c r="F1235" s="82" t="s">
        <v>175</v>
      </c>
    </row>
    <row r="1236" spans="2:6" s="82" customFormat="1"/>
    <row r="1237" spans="2:6" s="82" customFormat="1"/>
    <row r="1238" spans="2:6" s="82" customFormat="1"/>
    <row r="1239" spans="2:6" s="82" customFormat="1"/>
    <row r="1240" spans="2:6" s="82" customFormat="1"/>
    <row r="1241" spans="2:6" s="82" customFormat="1"/>
    <row r="1242" spans="2:6" s="82" customFormat="1"/>
    <row r="1243" spans="2:6" s="82" customFormat="1"/>
    <row r="1244" spans="2:6" s="82" customFormat="1"/>
    <row r="1245" spans="2:6">
      <c r="B1245" s="82"/>
      <c r="C1245" s="82"/>
      <c r="D1245" s="82"/>
      <c r="E1245" s="82"/>
      <c r="F1245" s="82"/>
    </row>
    <row r="1246" spans="2:6">
      <c r="B1246" s="82"/>
      <c r="C1246" s="82"/>
      <c r="D1246" s="82"/>
      <c r="E1246" s="82"/>
      <c r="F1246" s="82"/>
    </row>
    <row r="1247" spans="2:6">
      <c r="B1247" s="82"/>
      <c r="C1247" s="82"/>
      <c r="D1247" s="82"/>
      <c r="E1247" s="82"/>
      <c r="F1247" s="82"/>
    </row>
    <row r="1248" spans="2:6">
      <c r="B1248" s="82"/>
      <c r="C1248" s="82"/>
      <c r="D1248" s="82"/>
      <c r="E1248" s="82"/>
      <c r="F1248" s="82"/>
    </row>
    <row r="1249" spans="2:6">
      <c r="B1249" s="84" t="s">
        <v>42</v>
      </c>
      <c r="C1249" s="82"/>
      <c r="D1249" s="82"/>
      <c r="E1249" s="82"/>
      <c r="F1249" s="82"/>
    </row>
    <row r="1250" spans="2:6">
      <c r="B1250" s="82"/>
      <c r="C1250" s="82"/>
      <c r="D1250" s="82"/>
      <c r="E1250" s="82"/>
      <c r="F1250" s="82"/>
    </row>
    <row r="1251" spans="2:6">
      <c r="B1251" s="274" t="str">
        <f ca="1">(INDIRECT("Élèves!C" &amp;A1199+3) &amp; " " &amp; INDIRECT("Élèves!D" &amp; A1199+3) &amp; " :")</f>
        <v xml:space="preserve">  :</v>
      </c>
      <c r="C1251" s="275"/>
      <c r="D1251" s="275"/>
      <c r="E1251" s="275"/>
      <c r="F1251" s="276"/>
    </row>
    <row r="1252" spans="2:6">
      <c r="B1252" s="243"/>
      <c r="C1252" s="244"/>
      <c r="D1252" s="244"/>
      <c r="E1252" s="244"/>
      <c r="F1252" s="245"/>
    </row>
    <row r="1253" spans="2:6">
      <c r="B1253" s="243"/>
      <c r="C1253" s="244"/>
      <c r="D1253" s="244"/>
      <c r="E1253" s="244"/>
      <c r="F1253" s="245"/>
    </row>
    <row r="1254" spans="2:6">
      <c r="B1254" s="243"/>
      <c r="C1254" s="244"/>
      <c r="D1254" s="244"/>
      <c r="E1254" s="244"/>
      <c r="F1254" s="245"/>
    </row>
    <row r="1255" spans="2:6">
      <c r="B1255" s="243"/>
      <c r="C1255" s="244"/>
      <c r="D1255" s="244"/>
      <c r="E1255" s="244"/>
      <c r="F1255" s="245"/>
    </row>
    <row r="1256" spans="2:6">
      <c r="B1256" s="243"/>
      <c r="C1256" s="244"/>
      <c r="D1256" s="244"/>
      <c r="E1256" s="244"/>
      <c r="F1256" s="245"/>
    </row>
    <row r="1257" spans="2:6">
      <c r="B1257" s="246"/>
      <c r="C1257" s="247"/>
      <c r="D1257" s="247"/>
      <c r="E1257" s="247"/>
      <c r="F1257" s="248"/>
    </row>
    <row r="1258" spans="2:6">
      <c r="B1258" s="204"/>
      <c r="C1258" s="204"/>
      <c r="D1258" s="204"/>
      <c r="E1258" s="204"/>
      <c r="F1258" s="204"/>
    </row>
    <row r="1259" spans="2:6">
      <c r="B1259" s="204"/>
      <c r="C1259" s="204"/>
      <c r="D1259" s="204"/>
      <c r="E1259" s="204"/>
      <c r="F1259" s="204"/>
    </row>
    <row r="1260" spans="2:6">
      <c r="B1260" s="204"/>
      <c r="C1260" s="204"/>
      <c r="D1260" s="204"/>
      <c r="E1260" s="204"/>
      <c r="F1260" s="204"/>
    </row>
    <row r="1261" spans="2:6">
      <c r="B1261" s="84" t="s">
        <v>69</v>
      </c>
      <c r="C1261" s="82"/>
      <c r="D1261" s="82"/>
      <c r="E1261" s="82"/>
      <c r="F1261" s="82"/>
    </row>
    <row r="1262" spans="2:6">
      <c r="C1262" s="82"/>
      <c r="D1262" s="82"/>
      <c r="E1262" s="82"/>
      <c r="F1262" s="82"/>
    </row>
    <row r="1263" spans="2:6">
      <c r="B1263" s="89"/>
      <c r="C1263" s="89"/>
      <c r="D1263" s="89"/>
      <c r="E1263" s="89" t="s">
        <v>70</v>
      </c>
      <c r="F1263" s="90">
        <f ca="1">SUM(INDIRECT("EDUC!E" &amp;A1199+4))+INDIRECT("EDUC!F" &amp;A1199+4)</f>
        <v>0</v>
      </c>
    </row>
    <row r="1264" spans="2:6">
      <c r="C1264" s="82"/>
      <c r="D1264" s="82"/>
      <c r="E1264" s="82"/>
      <c r="F1264" s="82"/>
    </row>
    <row r="1265" spans="2:6">
      <c r="B1265" s="249"/>
      <c r="C1265" s="250"/>
      <c r="D1265" s="250"/>
      <c r="E1265" s="250"/>
      <c r="F1265" s="251"/>
    </row>
    <row r="1266" spans="2:6">
      <c r="B1266" s="252"/>
      <c r="C1266" s="253"/>
      <c r="D1266" s="253"/>
      <c r="E1266" s="253"/>
      <c r="F1266" s="254"/>
    </row>
    <row r="1267" spans="2:6">
      <c r="B1267" s="252"/>
      <c r="C1267" s="253"/>
      <c r="D1267" s="253"/>
      <c r="E1267" s="253"/>
      <c r="F1267" s="254"/>
    </row>
    <row r="1268" spans="2:6">
      <c r="B1268" s="252"/>
      <c r="C1268" s="253"/>
      <c r="D1268" s="253"/>
      <c r="E1268" s="253"/>
      <c r="F1268" s="254"/>
    </row>
    <row r="1269" spans="2:6">
      <c r="B1269" s="252"/>
      <c r="C1269" s="253"/>
      <c r="D1269" s="253"/>
      <c r="E1269" s="253"/>
      <c r="F1269" s="254"/>
    </row>
    <row r="1270" spans="2:6">
      <c r="B1270" s="252"/>
      <c r="C1270" s="253"/>
      <c r="D1270" s="253"/>
      <c r="E1270" s="253"/>
      <c r="F1270" s="254"/>
    </row>
    <row r="1271" spans="2:6">
      <c r="B1271" s="252"/>
      <c r="C1271" s="253"/>
      <c r="D1271" s="253"/>
      <c r="E1271" s="253"/>
      <c r="F1271" s="254"/>
    </row>
    <row r="1272" spans="2:6">
      <c r="B1272" s="252"/>
      <c r="C1272" s="253"/>
      <c r="D1272" s="253"/>
      <c r="E1272" s="253"/>
      <c r="F1272" s="254"/>
    </row>
    <row r="1273" spans="2:6">
      <c r="B1273" s="255"/>
      <c r="C1273" s="256"/>
      <c r="D1273" s="256"/>
      <c r="E1273" s="256"/>
      <c r="F1273" s="257"/>
    </row>
    <row r="1274" spans="2:6">
      <c r="B1274" s="82"/>
      <c r="C1274" s="82"/>
      <c r="D1274" s="82"/>
      <c r="E1274" s="82"/>
      <c r="F1274" s="82"/>
    </row>
    <row r="1275" spans="2:6">
      <c r="B1275" s="91" t="s">
        <v>71</v>
      </c>
      <c r="C1275" s="82"/>
      <c r="D1275" s="82"/>
      <c r="E1275" s="82"/>
      <c r="F1275" s="82"/>
    </row>
    <row r="1276" spans="2:6">
      <c r="B1276" s="82"/>
      <c r="C1276" s="82"/>
      <c r="D1276" s="82"/>
      <c r="E1276" s="82"/>
      <c r="F1276" s="82"/>
    </row>
    <row r="1277" spans="2:6">
      <c r="B1277" s="82"/>
      <c r="C1277" s="82"/>
      <c r="D1277" s="82"/>
      <c r="E1277" s="82"/>
      <c r="F1277" s="82"/>
    </row>
    <row r="1278" spans="2:6">
      <c r="B1278" s="82"/>
      <c r="C1278" s="82"/>
      <c r="D1278" s="82"/>
      <c r="E1278" s="82"/>
      <c r="F1278" s="82"/>
    </row>
    <row r="1279" spans="2:6">
      <c r="B1279" s="82"/>
      <c r="C1279" s="82"/>
      <c r="D1279" s="82"/>
      <c r="E1279" s="82"/>
      <c r="F1279" s="82"/>
    </row>
    <row r="1280" spans="2:6">
      <c r="B1280" s="82"/>
      <c r="C1280" s="82"/>
      <c r="D1280" s="82"/>
      <c r="E1280" s="82"/>
      <c r="F1280" s="82"/>
    </row>
    <row r="1281" spans="2:6">
      <c r="B1281" s="84" t="s">
        <v>72</v>
      </c>
      <c r="C1281" s="82"/>
      <c r="D1281" s="82"/>
      <c r="E1281" s="82"/>
      <c r="F1281" s="82"/>
    </row>
    <row r="1282" spans="2:6">
      <c r="B1282" s="82"/>
      <c r="C1282" s="82"/>
      <c r="D1282" s="82"/>
      <c r="E1282" s="82"/>
      <c r="F1282" s="82"/>
    </row>
    <row r="1283" spans="2:6">
      <c r="B1283" s="288"/>
      <c r="C1283" s="289"/>
      <c r="D1283" s="289"/>
      <c r="E1283" s="289"/>
      <c r="F1283" s="290"/>
    </row>
    <row r="1284" spans="2:6">
      <c r="B1284" s="291"/>
      <c r="C1284" s="292"/>
      <c r="D1284" s="292"/>
      <c r="E1284" s="292"/>
      <c r="F1284" s="293"/>
    </row>
    <row r="1285" spans="2:6">
      <c r="B1285" s="291"/>
      <c r="C1285" s="292"/>
      <c r="D1285" s="292"/>
      <c r="E1285" s="292"/>
      <c r="F1285" s="293"/>
    </row>
    <row r="1286" spans="2:6">
      <c r="B1286" s="291"/>
      <c r="C1286" s="292"/>
      <c r="D1286" s="292"/>
      <c r="E1286" s="292"/>
      <c r="F1286" s="293"/>
    </row>
    <row r="1287" spans="2:6">
      <c r="B1287" s="291"/>
      <c r="C1287" s="292"/>
      <c r="D1287" s="292"/>
      <c r="E1287" s="292"/>
      <c r="F1287" s="293"/>
    </row>
    <row r="1288" spans="2:6">
      <c r="B1288" s="291"/>
      <c r="C1288" s="292"/>
      <c r="D1288" s="292"/>
      <c r="E1288" s="292"/>
      <c r="F1288" s="293"/>
    </row>
    <row r="1289" spans="2:6">
      <c r="B1289" s="291"/>
      <c r="C1289" s="292"/>
      <c r="D1289" s="292"/>
      <c r="E1289" s="292"/>
      <c r="F1289" s="293"/>
    </row>
    <row r="1290" spans="2:6">
      <c r="B1290" s="294"/>
      <c r="C1290" s="295"/>
      <c r="D1290" s="295"/>
      <c r="E1290" s="295"/>
      <c r="F1290" s="296"/>
    </row>
    <row r="1291" spans="2:6">
      <c r="B1291" s="82"/>
      <c r="C1291" s="82"/>
      <c r="D1291" s="82"/>
      <c r="E1291" s="82"/>
      <c r="F1291" s="82"/>
    </row>
    <row r="1292" spans="2:6">
      <c r="B1292" s="82"/>
      <c r="C1292" s="82"/>
      <c r="D1292" s="82"/>
      <c r="E1292" s="82"/>
      <c r="F1292" s="82" t="s">
        <v>176</v>
      </c>
    </row>
    <row r="1293" spans="2:6">
      <c r="B1293" s="82"/>
      <c r="C1293" s="82"/>
      <c r="D1293" s="82"/>
      <c r="E1293" s="82"/>
      <c r="F1293" s="82"/>
    </row>
    <row r="1294" spans="2:6">
      <c r="B1294" s="82"/>
      <c r="C1294" s="82"/>
      <c r="D1294" s="82"/>
      <c r="E1294" s="82"/>
      <c r="F1294" s="82"/>
    </row>
    <row r="1295" spans="2:6">
      <c r="B1295" s="82"/>
      <c r="C1295" s="82"/>
      <c r="D1295" s="82"/>
      <c r="E1295" s="82"/>
      <c r="F1295" s="82"/>
    </row>
    <row r="1296" spans="2:6">
      <c r="B1296" s="82"/>
      <c r="C1296" s="82"/>
      <c r="D1296" s="82"/>
      <c r="E1296" s="82"/>
      <c r="F1296" s="82"/>
    </row>
    <row r="1297" spans="1:6">
      <c r="B1297" s="82"/>
      <c r="C1297" s="82"/>
      <c r="D1297" s="82"/>
      <c r="E1297" s="82"/>
      <c r="F1297" s="82"/>
    </row>
    <row r="1298" spans="1:6" ht="27.75" customHeight="1">
      <c r="A1298" s="82">
        <v>14</v>
      </c>
      <c r="B1298" s="82"/>
      <c r="C1298" s="82"/>
      <c r="D1298" s="82"/>
      <c r="E1298" s="82"/>
      <c r="F1298" s="82"/>
    </row>
    <row r="1299" spans="1:6" ht="15" customHeight="1">
      <c r="B1299" s="308"/>
      <c r="C1299" s="308"/>
      <c r="D1299" s="308"/>
      <c r="E1299" s="308"/>
      <c r="F1299" s="308"/>
    </row>
    <row r="1300" spans="1:6">
      <c r="B1300" s="98">
        <f ca="1">INDIRECT("Élèves!C" &amp; A1298+3)</f>
        <v>0</v>
      </c>
      <c r="C1300" s="307">
        <f ca="1">INDIRECT("Élèves!D" &amp; A1298+3)</f>
        <v>0</v>
      </c>
      <c r="D1300" s="307"/>
      <c r="E1300" s="307"/>
      <c r="F1300" s="307"/>
    </row>
    <row r="1301" spans="1:6" ht="15" customHeight="1">
      <c r="B1301" s="99"/>
      <c r="C1301" s="100"/>
      <c r="D1301" s="100"/>
      <c r="E1301" s="100"/>
      <c r="F1301" s="100"/>
    </row>
    <row r="1302" spans="1:6">
      <c r="B1302" s="308" t="s">
        <v>38</v>
      </c>
      <c r="C1302" s="308"/>
      <c r="D1302" s="308"/>
      <c r="E1302" s="308"/>
      <c r="F1302" s="308"/>
    </row>
    <row r="1303" spans="1:6">
      <c r="B1303" s="309" t="s">
        <v>174</v>
      </c>
      <c r="C1303" s="309"/>
      <c r="D1303" s="309"/>
      <c r="E1303" s="309"/>
      <c r="F1303" s="309"/>
    </row>
    <row r="1304" spans="1:6" s="82" customFormat="1">
      <c r="B1304" s="308"/>
      <c r="C1304" s="308"/>
      <c r="D1304" s="308"/>
      <c r="E1304" s="308"/>
      <c r="F1304" s="308"/>
    </row>
    <row r="1305" spans="1:6" s="82" customFormat="1"/>
    <row r="1306" spans="1:6" s="82" customFormat="1">
      <c r="B1306" s="279" t="str">
        <f ca="1">INDIRECT("Élèves!N" &amp; $A$11+5)</f>
        <v>1Cp</v>
      </c>
      <c r="C1306" s="280"/>
      <c r="D1306" s="280"/>
      <c r="E1306" s="280"/>
      <c r="F1306" s="281"/>
    </row>
    <row r="1307" spans="1:6" s="82" customFormat="1" ht="45" customHeight="1">
      <c r="B1307" s="297" t="s">
        <v>39</v>
      </c>
      <c r="C1307" s="298" t="s">
        <v>67</v>
      </c>
      <c r="D1307" s="300" t="s">
        <v>68</v>
      </c>
      <c r="E1307" s="301"/>
      <c r="F1307" s="302"/>
    </row>
    <row r="1308" spans="1:6" s="82" customFormat="1" ht="45" customHeight="1">
      <c r="B1308" s="297"/>
      <c r="C1308" s="299"/>
      <c r="D1308" s="303"/>
      <c r="E1308" s="304"/>
      <c r="F1308" s="305"/>
    </row>
    <row r="1309" spans="1:6" s="82" customFormat="1">
      <c r="B1309" s="297"/>
      <c r="C1309" s="101" t="s">
        <v>66</v>
      </c>
      <c r="D1309" s="101" t="s">
        <v>40</v>
      </c>
      <c r="E1309" s="101" t="s">
        <v>41</v>
      </c>
      <c r="F1309" s="101" t="s">
        <v>66</v>
      </c>
    </row>
    <row r="1310" spans="1:6" s="82" customFormat="1">
      <c r="B1310" s="306" t="str">
        <f>"FORMATION COMMUNE (" &amp; SUM(MATIÈRES!N1293:N1307) &amp; " périodes)"</f>
        <v>FORMATION COMMUNE (0 périodes)</v>
      </c>
      <c r="C1310" s="306"/>
      <c r="D1310" s="306"/>
      <c r="E1310" s="306"/>
      <c r="F1310" s="306"/>
    </row>
    <row r="1311" spans="1:6" s="82" customFormat="1">
      <c r="B1311" s="80" t="str">
        <f>MATIÈRES!$I$6</f>
        <v>RELIGION (Mme Willems - 2p.)</v>
      </c>
      <c r="C1311" s="203" t="str">
        <f ca="1">IF(ISERROR(INDIRECT("F1!BP" &amp;A1298+ 6)),"",INDIRECT("F1!BP" &amp;A1298+ 6))</f>
        <v/>
      </c>
      <c r="D1311" s="205">
        <f ca="1">SUM(INDIRECT("'C1'!E" &amp; A1298+4),INDIRECT("'C1'!G" &amp; A1298+4),INDIRECT("'C1'!I" &amp; A1298+4))</f>
        <v>0</v>
      </c>
      <c r="E1311" s="205">
        <f ca="1">SUM(INDIRECT("'C1'!F" &amp;A1298+4),INDIRECT("'C1'!H" &amp;A1298+4),INDIRECT("'C1'!J" &amp;A1298+4))</f>
        <v>0</v>
      </c>
      <c r="F1311" s="81" t="str">
        <f ca="1">IF(ISERROR(SUM(D1311/E1311)*100),"",(SUM(D1311/E1311)*100))</f>
        <v/>
      </c>
    </row>
    <row r="1312" spans="1:6" s="82" customFormat="1">
      <c r="B1312" s="80" t="str">
        <f>MATIÈRES!$I$7</f>
        <v>FRANÇAIS (Mr MIRGAUX - 6p.)</v>
      </c>
      <c r="C1312" s="203" t="str">
        <f ca="1">IF(ISERROR(INDIRECT("F2!BP" &amp;A1298+ 6)),"",INDIRECT("F2!BP" &amp;A1298+ 6))</f>
        <v/>
      </c>
      <c r="D1312" s="205">
        <f ca="1">SUM(INDIRECT("'C2'!E" &amp; A1298+4),INDIRECT("'C2'!G" &amp; A1298+4),INDIRECT("'C2'!I" &amp; A1298+4))</f>
        <v>0</v>
      </c>
      <c r="E1312" s="205">
        <f ca="1">SUM(INDIRECT("'C2'!F" &amp;A1298+4),INDIRECT("'C2'!H" &amp;A1298+4),INDIRECT("'C2'!J" &amp;A1298+4))</f>
        <v>0</v>
      </c>
      <c r="F1312" s="81" t="str">
        <f t="shared" ref="F1312:F1325" ca="1" si="13">IF(ISERROR(SUM(D1312/E1312)*100),"",(SUM(D1312/E1312)*100))</f>
        <v/>
      </c>
    </row>
    <row r="1313" spans="2:6" s="82" customFormat="1">
      <c r="B1313" s="80" t="str">
        <f>MATIÈRES!$I$8</f>
        <v>MATH (Mme LIENART - 5p.)</v>
      </c>
      <c r="C1313" s="203" t="str">
        <f ca="1">IF(ISERROR(INDIRECT("F3!BP" &amp;A1298+ 6)),"",INDIRECT("F3!BP" &amp;A1298+ 6))</f>
        <v/>
      </c>
      <c r="D1313" s="205">
        <f ca="1">SUM(INDIRECT("'C3'!E" &amp; A1298+4),INDIRECT("'C3'!G" &amp; A1298+4),INDIRECT("'C3'!I" &amp; A1298+4))</f>
        <v>0</v>
      </c>
      <c r="E1313" s="205">
        <f ca="1">SUM(INDIRECT("'C3'!F" &amp;A1298+4),INDIRECT("'C3'!H" &amp;A1298+4),INDIRECT("'C3'!J" &amp;A1298+4))</f>
        <v>0</v>
      </c>
      <c r="F1313" s="81" t="str">
        <f t="shared" ca="1" si="13"/>
        <v/>
      </c>
    </row>
    <row r="1314" spans="2:6" s="82" customFormat="1">
      <c r="B1314" s="80" t="str">
        <f>MATIÈRES!$I$9</f>
        <v>ÉTUDE DU MILIEU (Mr MIRGAUX - 4p.)</v>
      </c>
      <c r="C1314" s="203" t="str">
        <f ca="1">IF(ISERROR(INDIRECT("F4!BP" &amp;A1298+ 6)),"",INDIRECT("F4!BP" &amp;A1298+ 6))</f>
        <v/>
      </c>
      <c r="D1314" s="205">
        <f ca="1">SUM(INDIRECT("'C4'!E" &amp; A1298+4),INDIRECT("'C4'!G" &amp; A1298+4),INDIRECT("'C4'!I" &amp; A1298+4))</f>
        <v>0</v>
      </c>
      <c r="E1314" s="205">
        <f ca="1">SUM(INDIRECT("'C4'!F" &amp;A1298+4),INDIRECT("'C4'!H" &amp;A1298+4),INDIRECT("'C4'!J" &amp;A1298+4))</f>
        <v>0</v>
      </c>
      <c r="F1314" s="81" t="str">
        <f t="shared" ca="1" si="13"/>
        <v/>
      </c>
    </row>
    <row r="1315" spans="2:6" s="82" customFormat="1">
      <c r="B1315" s="80" t="str">
        <f>MATIÈRES!$I$10</f>
        <v>ANGLAIS (Mme MICHAUX - 4p.)</v>
      </c>
      <c r="C1315" s="203" t="str">
        <f ca="1">IF(ISERROR(INDIRECT("F5!BP" &amp;A1298+ 6)),"",INDIRECT("F5!BP" &amp;A1298+ 6))</f>
        <v/>
      </c>
      <c r="D1315" s="205">
        <f ca="1">SUM(INDIRECT("'C5'!E" &amp; A1298+4),INDIRECT("'C5'!G" &amp; A1298+4),INDIRECT("'C5'!I" &amp; A1298+4))</f>
        <v>0</v>
      </c>
      <c r="E1315" s="205">
        <f ca="1">SUM(INDIRECT("'C5'!F" &amp;A1298+4),INDIRECT("'C5'!H" &amp;A1298+4),INDIRECT("'C5'!J" &amp;A1298+4))</f>
        <v>0</v>
      </c>
      <c r="F1315" s="81" t="str">
        <f t="shared" ca="1" si="13"/>
        <v/>
      </c>
    </row>
    <row r="1316" spans="2:6" s="82" customFormat="1">
      <c r="B1316" s="80" t="str">
        <f>MATIÈRES!$I$11</f>
        <v>SCIENCES (Mr SMETS - 3p.)</v>
      </c>
      <c r="C1316" s="203" t="str">
        <f ca="1">IF(ISERROR(INDIRECT("F6!BP" &amp;A1298+ 6)),"",INDIRECT("F6!BP" &amp;A1298+ 6))</f>
        <v/>
      </c>
      <c r="D1316" s="205">
        <f ca="1">SUM(INDIRECT("'C6'!E" &amp; A1298+4),INDIRECT("'C6'!G" &amp; A1298+4),INDIRECT("'C6'!I" &amp; A1298+4))</f>
        <v>0</v>
      </c>
      <c r="E1316" s="205">
        <f ca="1">SUM(INDIRECT("'C6'!F" &amp;A1298+4),INDIRECT("'C6'!H" &amp;A1298+4),INDIRECT("'C6'!J" &amp;A1298+4))</f>
        <v>0</v>
      </c>
      <c r="F1316" s="81" t="str">
        <f t="shared" ca="1" si="13"/>
        <v/>
      </c>
    </row>
    <row r="1317" spans="2:6" s="82" customFormat="1">
      <c r="B1317" s="80" t="str">
        <f>MATIÈRES!$I$12</f>
        <v>ÉDUCATION PHYSIQUE (Collectif - 3p.)</v>
      </c>
      <c r="C1317" s="203" t="str">
        <f ca="1">IF(ISERROR(INDIRECT("F7!BP" &amp;A1298+ 6)),"",INDIRECT("F7!BP" &amp;A1298+ 6))</f>
        <v/>
      </c>
      <c r="D1317" s="205">
        <f ca="1">SUM(INDIRECT("'C7'!E" &amp; A1298+4),INDIRECT("'C7'!G" &amp; A1298+4),INDIRECT("'C7'!I" &amp; A1298+4))</f>
        <v>0</v>
      </c>
      <c r="E1317" s="205">
        <f ca="1">SUM(INDIRECT("'C7'!F" &amp;A1298+4),INDIRECT("'C7'!H" &amp;A1298+4),INDIRECT("'C7'!J" &amp;A1298+4))</f>
        <v>0</v>
      </c>
      <c r="F1317" s="81" t="str">
        <f t="shared" ca="1" si="13"/>
        <v/>
      </c>
    </row>
    <row r="1318" spans="2:6" s="82" customFormat="1">
      <c r="B1318" s="80" t="str">
        <f>MATIÈRES!$I$13</f>
        <v>ÉDUCATION ARTISTIQUE (Mme TASKIN - 2p.)</v>
      </c>
      <c r="C1318" s="203" t="str">
        <f ca="1">IF(ISERROR(INDIRECT("F8!BP" &amp;A1298+ 6)),"",INDIRECT("F8!BP" &amp;A1298+ 6))</f>
        <v/>
      </c>
      <c r="D1318" s="205">
        <f ca="1">SUM(INDIRECT("'C8'!E" &amp; A1298+4),INDIRECT("'C8'!G" &amp; A1298+4),INDIRECT("'C8'!I" &amp; A1298+4))</f>
        <v>0</v>
      </c>
      <c r="E1318" s="205">
        <f ca="1">SUM(INDIRECT("'C8'!F" &amp;A1298+4),INDIRECT("'C8'!H" &amp;A1298+4),INDIRECT("'C8'!J" &amp;A1298+4))</f>
        <v>0</v>
      </c>
      <c r="F1318" s="81" t="str">
        <f t="shared" ca="1" si="13"/>
        <v/>
      </c>
    </row>
    <row r="1319" spans="2:6" s="82" customFormat="1">
      <c r="B1319" s="80" t="str">
        <f>MATIÈRES!$I$14</f>
        <v>ÉDUCATION TECHNOLOGIQUE (Mr SMETS - 1p.)</v>
      </c>
      <c r="C1319" s="203" t="str">
        <f ca="1">IF(ISERROR(INDIRECT("F9!BP" &amp;A1298+ 6)),"",INDIRECT("F9!BP" &amp;A1298+ 6))</f>
        <v/>
      </c>
      <c r="D1319" s="205">
        <f ca="1">SUM(INDIRECT("'C9'!E" &amp; A1298+4),INDIRECT("'C9'!G" &amp; A1298+4),INDIRECT("'C9'!I" &amp; A1298+4))</f>
        <v>0</v>
      </c>
      <c r="E1319" s="205">
        <f ca="1">SUM(INDIRECT("'C9'!F" &amp;A1298+4),INDIRECT("'C9'!H" &amp;A1298+4),INDIRECT("'C9'!J" &amp;A1298+4))</f>
        <v>0</v>
      </c>
      <c r="F1319" s="81" t="str">
        <f t="shared" ca="1" si="13"/>
        <v/>
      </c>
    </row>
    <row r="1320" spans="2:6" s="82" customFormat="1">
      <c r="B1320" s="80" t="str">
        <f>MATIÈRES!$I$15</f>
        <v>ACTIVITÉDE SOUTIEN (Mme LIENART - 4p.)</v>
      </c>
      <c r="C1320" s="203" t="str">
        <f ca="1">IF(ISERROR(INDIRECT("F10!BP" &amp;A1298+ 6)),"",INDIRECT("F10!BP" &amp;A1298+ 6))</f>
        <v/>
      </c>
      <c r="D1320" s="205">
        <f ca="1">SUM(INDIRECT("'C10'!E" &amp; A1298+4),INDIRECT("'C10'!G" &amp; A1298+4),INDIRECT("'C10'!I" &amp; A1298+4))</f>
        <v>0</v>
      </c>
      <c r="E1320" s="205">
        <f ca="1">SUM(INDIRECT("'C10'!F" &amp;A1298+4),INDIRECT("'C10'!H" &amp;A1298+4),INDIRECT("'C10'!J" &amp;A1298+4))</f>
        <v>0</v>
      </c>
      <c r="F1320" s="81" t="str">
        <f t="shared" ca="1" si="13"/>
        <v/>
      </c>
    </row>
    <row r="1321" spans="2:6" s="82" customFormat="1">
      <c r="B1321" s="80">
        <f>MATIÈRES!$I$16</f>
        <v>0</v>
      </c>
      <c r="C1321" s="203" t="str">
        <f ca="1">IF(ISERROR(INDIRECT("F11!BP" &amp;A1298+ 6)),"",INDIRECT("F11!BP" &amp;A1298+ 6))</f>
        <v/>
      </c>
      <c r="D1321" s="205">
        <f ca="1">SUM(INDIRECT("'C11'!E" &amp; A1298+4),INDIRECT("'C11'!G" &amp; A1298+4),INDIRECT("'C11'!I" &amp; A1298+4))</f>
        <v>0</v>
      </c>
      <c r="E1321" s="205">
        <f ca="1">SUM(INDIRECT("'C11'!F" &amp;A1298+4),INDIRECT("'C11'!H" &amp;A1298+4),INDIRECT("'C11'!J" &amp;A1298+4))</f>
        <v>0</v>
      </c>
      <c r="F1321" s="81" t="str">
        <f t="shared" ca="1" si="13"/>
        <v/>
      </c>
    </row>
    <row r="1322" spans="2:6" s="82" customFormat="1">
      <c r="B1322" s="80">
        <f>MATIÈRES!$I$17</f>
        <v>0</v>
      </c>
      <c r="C1322" s="203" t="str">
        <f ca="1">IF(ISERROR(INDIRECT("F12!BP" &amp;A1298+ 6)),"",INDIRECT("F12!BP" &amp;A1298+ 6))</f>
        <v/>
      </c>
      <c r="D1322" s="205">
        <f ca="1">SUM(INDIRECT("'C12'!E" &amp; A1298+4),INDIRECT("'C12'!G" &amp; A1298+4),INDIRECT("'C12'!I" &amp; A1298+4))</f>
        <v>0</v>
      </c>
      <c r="E1322" s="205">
        <f ca="1">SUM(INDIRECT("'C12'!F" &amp;A1298+4),INDIRECT("'C12'!H" &amp;A1298+4),INDIRECT("'C12'!J" &amp;A1298+4))</f>
        <v>0</v>
      </c>
      <c r="F1322" s="81" t="str">
        <f t="shared" ca="1" si="13"/>
        <v/>
      </c>
    </row>
    <row r="1323" spans="2:6" s="82" customFormat="1">
      <c r="B1323" s="80">
        <f>MATIÈRES!$I$18</f>
        <v>0</v>
      </c>
      <c r="C1323" s="203" t="str">
        <f ca="1">IF(ISERROR(INDIRECT("F13!BP" &amp;A1298+ 6)),"",INDIRECT("F13!BP" &amp;A1298+ 6))</f>
        <v/>
      </c>
      <c r="D1323" s="205">
        <f ca="1">SUM(INDIRECT("'C13'!E" &amp; A1298+4),INDIRECT("'C13'!G" &amp; A1298+4),INDIRECT("'C13'!I" &amp; A1298+4))</f>
        <v>0</v>
      </c>
      <c r="E1323" s="205">
        <f ca="1">SUM(INDIRECT("'C13'!F" &amp;A1298+4),INDIRECT("'C13'!H" &amp;A1298+4),INDIRECT("'C13'!J" &amp;A1298+4))</f>
        <v>0</v>
      </c>
      <c r="F1323" s="81" t="str">
        <f t="shared" ca="1" si="13"/>
        <v/>
      </c>
    </row>
    <row r="1324" spans="2:6" s="82" customFormat="1">
      <c r="B1324" s="80">
        <f>MATIÈRES!$I$19</f>
        <v>0</v>
      </c>
      <c r="C1324" s="203" t="str">
        <f ca="1">IF(ISERROR(INDIRECT("F14!BP" &amp;A1298+ 6)),"",INDIRECT("F14!BP" &amp;A1298+ 6))</f>
        <v/>
      </c>
      <c r="D1324" s="205">
        <f ca="1">SUM(INDIRECT("'C14'!E" &amp; A1298+4),INDIRECT("'C14'!G" &amp; A1298+4),INDIRECT("'C14'!I" &amp; A1298+4))</f>
        <v>0</v>
      </c>
      <c r="E1324" s="205">
        <f ca="1">SUM(INDIRECT("'C14'!F" &amp;A1298+4),INDIRECT("'C14'!H" &amp;A1298+4),INDIRECT("'C14'!J" &amp;A1298+4))</f>
        <v>0</v>
      </c>
      <c r="F1324" s="81" t="str">
        <f t="shared" ca="1" si="13"/>
        <v/>
      </c>
    </row>
    <row r="1325" spans="2:6" s="82" customFormat="1">
      <c r="B1325" s="80">
        <f>MATIÈRES!$I$20</f>
        <v>0</v>
      </c>
      <c r="C1325" s="203" t="str">
        <f ca="1">IF(ISERROR(INDIRECT("F15!BP" &amp;A1298+ 6)),"",INDIRECT("F15!BP" &amp;A1298+ 6))</f>
        <v/>
      </c>
      <c r="D1325" s="205">
        <f ca="1">SUM(INDIRECT("'C15'!E" &amp; A1298+4),INDIRECT("'C15'!G" &amp; A1298+4),INDIRECT("'C15'!I" &amp; A1298+4))</f>
        <v>0</v>
      </c>
      <c r="E1325" s="205">
        <f ca="1">SUM(INDIRECT("'C15'!F" &amp;A1298+4),INDIRECT("'C15'!H" &amp;A1298+4),INDIRECT("'C15'!J" &amp;A1298+4))</f>
        <v>0</v>
      </c>
      <c r="F1325" s="81" t="str">
        <f t="shared" ca="1" si="13"/>
        <v/>
      </c>
    </row>
    <row r="1326" spans="2:6" s="82" customFormat="1">
      <c r="B1326" s="210"/>
      <c r="C1326" s="211" t="e">
        <f ca="1">AVERAGEIF(C1311:C1325,"&lt;&gt;#DIV/0!")</f>
        <v>#DIV/0!</v>
      </c>
      <c r="D1326" s="206"/>
      <c r="E1326" s="206"/>
      <c r="F1326" s="209"/>
    </row>
    <row r="1327" spans="2:6" s="82" customFormat="1">
      <c r="B1327" s="271"/>
      <c r="C1327" s="271"/>
      <c r="D1327" s="271"/>
      <c r="E1327" s="271"/>
      <c r="F1327" s="192"/>
    </row>
    <row r="1328" spans="2:6" s="82" customFormat="1">
      <c r="B1328" s="272" t="s">
        <v>180</v>
      </c>
      <c r="C1328" s="272"/>
      <c r="D1328" s="272"/>
      <c r="E1328" s="272"/>
      <c r="F1328" s="193" t="e">
        <f ca="1">AVERAGEIF(F1311:F1325,"&lt;&gt;#DIV/0!")</f>
        <v>#DIV/0!</v>
      </c>
    </row>
    <row r="1329" spans="2:6" s="82" customFormat="1">
      <c r="B1329" s="273" t="str">
        <f>"Nombre de cours en difficulté (…/" &amp; COUNTA(MATIÈRES!$N$6:$N$20) &amp; " cours)"</f>
        <v>Nombre de cours en difficulté (…/10 cours)</v>
      </c>
      <c r="C1329" s="273"/>
      <c r="D1329" s="273"/>
      <c r="E1329" s="273"/>
      <c r="F1329" s="191">
        <f ca="1">IF(F1311&lt;50,1,0)+IF(F1312&lt;50,1,0)+IF(F1313&lt;50,1,0)+IF(F1314&lt;50,1,0)+IF(F1315&lt;50,1,0)+IF(F1316&lt;50,1,0)+IF(F1317&lt;50,1,0)+IF(F1318&lt;50,1,0)+IF(F1319&lt;50,1,0)+IF(F1320&lt;50,1,0)+IF(F1321&lt;50,1,0)+IF(F1322&lt;50,1,0)+IF(F1323&lt;50,1,0)+IF(F1324&lt;50,1,0)+IF(F1325&lt;50,1,0)</f>
        <v>0</v>
      </c>
    </row>
    <row r="1330" spans="2:6" s="82" customFormat="1">
      <c r="B1330" s="273" t="str">
        <f>"Nombre de périodes en difficulté (…/" &amp; SUM(MATIÈRES!N1291:N1305) &amp; " périodes)"</f>
        <v>Nombre de périodes en difficulté (…/0 périodes)</v>
      </c>
      <c r="C1330" s="273"/>
      <c r="D1330" s="273"/>
      <c r="E1330" s="273"/>
      <c r="F1330" s="191">
        <f ca="1">IF(F1311&lt;50,MATIÈRES!N$6,0)+IF(F1312&lt;50,MATIÈRES!N$7,0)+IF(F1313&lt;50,MATIÈRES!N$8,0)+IF(F1314&lt;50,MATIÈRES!N$9,0)+IF(F1315&lt;50,MATIÈRES!N$10,0)+IF(F1316&lt;50,MATIÈRES!N$11,0)+IF(F1317&lt;50,MATIÈRES!N$12,0)+IF(F1318&lt;50,MATIÈRES!N$13,0)+IF(F1319&lt;50,MATIÈRES!N$14,0)+IF(F1320&lt;50,MATIÈRES!N$15,0)+IF(F1321&lt;50,MATIÈRES!N$16,0)+IF(F1322&lt;50,MATIÈRES!N$17,0)+IF(F1323&lt;50,MATIÈRES!N$18,0)+IF(F1324&lt;50,MATIÈRES!N$19,0)+IF(F1325&lt;50,MATIÈRES!N$20,0)</f>
        <v>0</v>
      </c>
    </row>
    <row r="1331" spans="2:6" s="82" customFormat="1"/>
    <row r="1332" spans="2:6" s="82" customFormat="1"/>
    <row r="1333" spans="2:6" s="82" customFormat="1"/>
    <row r="1334" spans="2:6" s="82" customFormat="1">
      <c r="F1334" s="82" t="s">
        <v>175</v>
      </c>
    </row>
    <row r="1335" spans="2:6" s="82" customFormat="1"/>
    <row r="1336" spans="2:6" s="82" customFormat="1"/>
    <row r="1337" spans="2:6" s="82" customFormat="1"/>
    <row r="1338" spans="2:6" s="82" customFormat="1"/>
    <row r="1339" spans="2:6" s="82" customFormat="1"/>
    <row r="1340" spans="2:6" s="82" customFormat="1"/>
    <row r="1341" spans="2:6" s="82" customFormat="1"/>
    <row r="1342" spans="2:6" s="82" customFormat="1"/>
    <row r="1343" spans="2:6" s="82" customFormat="1"/>
    <row r="1344" spans="2:6">
      <c r="B1344" s="82"/>
      <c r="C1344" s="82"/>
      <c r="D1344" s="82"/>
      <c r="E1344" s="82"/>
      <c r="F1344" s="82"/>
    </row>
    <row r="1345" spans="2:6">
      <c r="B1345" s="82"/>
      <c r="C1345" s="82"/>
      <c r="D1345" s="82"/>
      <c r="E1345" s="82"/>
      <c r="F1345" s="82"/>
    </row>
    <row r="1346" spans="2:6">
      <c r="B1346" s="82"/>
      <c r="C1346" s="82"/>
      <c r="D1346" s="82"/>
      <c r="E1346" s="82"/>
      <c r="F1346" s="82"/>
    </row>
    <row r="1347" spans="2:6">
      <c r="B1347" s="82"/>
      <c r="C1347" s="82"/>
      <c r="D1347" s="82"/>
      <c r="E1347" s="82"/>
      <c r="F1347" s="82"/>
    </row>
    <row r="1348" spans="2:6">
      <c r="B1348" s="84" t="s">
        <v>42</v>
      </c>
      <c r="C1348" s="82"/>
      <c r="D1348" s="82"/>
      <c r="E1348" s="82"/>
      <c r="F1348" s="82"/>
    </row>
    <row r="1349" spans="2:6">
      <c r="B1349" s="82"/>
      <c r="C1349" s="82"/>
      <c r="D1349" s="82"/>
      <c r="E1349" s="82"/>
      <c r="F1349" s="82"/>
    </row>
    <row r="1350" spans="2:6">
      <c r="B1350" s="274" t="str">
        <f ca="1">(INDIRECT("Élèves!C" &amp;A1298+3) &amp; " " &amp; INDIRECT("Élèves!D" &amp; A1298+3) &amp; " :")</f>
        <v xml:space="preserve">  :</v>
      </c>
      <c r="C1350" s="275"/>
      <c r="D1350" s="275"/>
      <c r="E1350" s="275"/>
      <c r="F1350" s="276"/>
    </row>
    <row r="1351" spans="2:6">
      <c r="B1351" s="243"/>
      <c r="C1351" s="244"/>
      <c r="D1351" s="244"/>
      <c r="E1351" s="244"/>
      <c r="F1351" s="245"/>
    </row>
    <row r="1352" spans="2:6">
      <c r="B1352" s="243"/>
      <c r="C1352" s="244"/>
      <c r="D1352" s="244"/>
      <c r="E1352" s="244"/>
      <c r="F1352" s="245"/>
    </row>
    <row r="1353" spans="2:6">
      <c r="B1353" s="243"/>
      <c r="C1353" s="244"/>
      <c r="D1353" s="244"/>
      <c r="E1353" s="244"/>
      <c r="F1353" s="245"/>
    </row>
    <row r="1354" spans="2:6">
      <c r="B1354" s="243"/>
      <c r="C1354" s="244"/>
      <c r="D1354" s="244"/>
      <c r="E1354" s="244"/>
      <c r="F1354" s="245"/>
    </row>
    <row r="1355" spans="2:6">
      <c r="B1355" s="243"/>
      <c r="C1355" s="244"/>
      <c r="D1355" s="244"/>
      <c r="E1355" s="244"/>
      <c r="F1355" s="245"/>
    </row>
    <row r="1356" spans="2:6">
      <c r="B1356" s="246"/>
      <c r="C1356" s="247"/>
      <c r="D1356" s="247"/>
      <c r="E1356" s="247"/>
      <c r="F1356" s="248"/>
    </row>
    <row r="1357" spans="2:6">
      <c r="B1357" s="204"/>
      <c r="C1357" s="204"/>
      <c r="D1357" s="204"/>
      <c r="E1357" s="204"/>
      <c r="F1357" s="204"/>
    </row>
    <row r="1358" spans="2:6">
      <c r="B1358" s="204"/>
      <c r="C1358" s="204"/>
      <c r="D1358" s="204"/>
      <c r="E1358" s="204"/>
      <c r="F1358" s="204"/>
    </row>
    <row r="1359" spans="2:6">
      <c r="B1359" s="204"/>
      <c r="C1359" s="204"/>
      <c r="D1359" s="204"/>
      <c r="E1359" s="204"/>
      <c r="F1359" s="204"/>
    </row>
    <row r="1360" spans="2:6">
      <c r="B1360" s="84" t="s">
        <v>69</v>
      </c>
      <c r="C1360" s="82"/>
      <c r="D1360" s="82"/>
      <c r="E1360" s="82"/>
      <c r="F1360" s="82"/>
    </row>
    <row r="1361" spans="2:6">
      <c r="C1361" s="82"/>
      <c r="D1361" s="82"/>
      <c r="E1361" s="82"/>
      <c r="F1361" s="82"/>
    </row>
    <row r="1362" spans="2:6">
      <c r="B1362" s="89"/>
      <c r="C1362" s="89"/>
      <c r="D1362" s="89"/>
      <c r="E1362" s="89" t="s">
        <v>70</v>
      </c>
      <c r="F1362" s="90">
        <f ca="1">SUM(INDIRECT("EDUC!E" &amp;A1298+4))+INDIRECT("EDUC!F" &amp;A1298+4)</f>
        <v>0</v>
      </c>
    </row>
    <row r="1363" spans="2:6">
      <c r="C1363" s="82"/>
      <c r="D1363" s="82"/>
      <c r="E1363" s="82"/>
      <c r="F1363" s="82"/>
    </row>
    <row r="1364" spans="2:6">
      <c r="B1364" s="249"/>
      <c r="C1364" s="250"/>
      <c r="D1364" s="250"/>
      <c r="E1364" s="250"/>
      <c r="F1364" s="251"/>
    </row>
    <row r="1365" spans="2:6">
      <c r="B1365" s="252"/>
      <c r="C1365" s="253"/>
      <c r="D1365" s="253"/>
      <c r="E1365" s="253"/>
      <c r="F1365" s="254"/>
    </row>
    <row r="1366" spans="2:6">
      <c r="B1366" s="252"/>
      <c r="C1366" s="253"/>
      <c r="D1366" s="253"/>
      <c r="E1366" s="253"/>
      <c r="F1366" s="254"/>
    </row>
    <row r="1367" spans="2:6">
      <c r="B1367" s="252"/>
      <c r="C1367" s="253"/>
      <c r="D1367" s="253"/>
      <c r="E1367" s="253"/>
      <c r="F1367" s="254"/>
    </row>
    <row r="1368" spans="2:6">
      <c r="B1368" s="252"/>
      <c r="C1368" s="253"/>
      <c r="D1368" s="253"/>
      <c r="E1368" s="253"/>
      <c r="F1368" s="254"/>
    </row>
    <row r="1369" spans="2:6">
      <c r="B1369" s="252"/>
      <c r="C1369" s="253"/>
      <c r="D1369" s="253"/>
      <c r="E1369" s="253"/>
      <c r="F1369" s="254"/>
    </row>
    <row r="1370" spans="2:6">
      <c r="B1370" s="252"/>
      <c r="C1370" s="253"/>
      <c r="D1370" s="253"/>
      <c r="E1370" s="253"/>
      <c r="F1370" s="254"/>
    </row>
    <row r="1371" spans="2:6">
      <c r="B1371" s="252"/>
      <c r="C1371" s="253"/>
      <c r="D1371" s="253"/>
      <c r="E1371" s="253"/>
      <c r="F1371" s="254"/>
    </row>
    <row r="1372" spans="2:6">
      <c r="B1372" s="255"/>
      <c r="C1372" s="256"/>
      <c r="D1372" s="256"/>
      <c r="E1372" s="256"/>
      <c r="F1372" s="257"/>
    </row>
    <row r="1373" spans="2:6">
      <c r="B1373" s="82"/>
      <c r="C1373" s="82"/>
      <c r="D1373" s="82"/>
      <c r="E1373" s="82"/>
      <c r="F1373" s="82"/>
    </row>
    <row r="1374" spans="2:6">
      <c r="B1374" s="91" t="s">
        <v>71</v>
      </c>
      <c r="C1374" s="82"/>
      <c r="D1374" s="82"/>
      <c r="E1374" s="82"/>
      <c r="F1374" s="82"/>
    </row>
    <row r="1375" spans="2:6">
      <c r="B1375" s="82"/>
      <c r="C1375" s="82"/>
      <c r="D1375" s="82"/>
      <c r="E1375" s="82"/>
      <c r="F1375" s="82"/>
    </row>
    <row r="1376" spans="2:6">
      <c r="B1376" s="82"/>
      <c r="C1376" s="82"/>
      <c r="D1376" s="82"/>
      <c r="E1376" s="82"/>
      <c r="F1376" s="82"/>
    </row>
    <row r="1377" spans="2:6">
      <c r="B1377" s="82"/>
      <c r="C1377" s="82"/>
      <c r="D1377" s="82"/>
      <c r="E1377" s="82"/>
      <c r="F1377" s="82"/>
    </row>
    <row r="1378" spans="2:6">
      <c r="B1378" s="82"/>
      <c r="C1378" s="82"/>
      <c r="D1378" s="82"/>
      <c r="E1378" s="82"/>
      <c r="F1378" s="82"/>
    </row>
    <row r="1379" spans="2:6">
      <c r="B1379" s="82"/>
      <c r="C1379" s="82"/>
      <c r="D1379" s="82"/>
      <c r="E1379" s="82"/>
      <c r="F1379" s="82"/>
    </row>
    <row r="1380" spans="2:6">
      <c r="B1380" s="84" t="s">
        <v>72</v>
      </c>
      <c r="C1380" s="82"/>
      <c r="D1380" s="82"/>
      <c r="E1380" s="82"/>
      <c r="F1380" s="82"/>
    </row>
    <row r="1381" spans="2:6">
      <c r="B1381" s="82"/>
      <c r="C1381" s="82"/>
      <c r="D1381" s="82"/>
      <c r="E1381" s="82"/>
      <c r="F1381" s="82"/>
    </row>
    <row r="1382" spans="2:6">
      <c r="B1382" s="288"/>
      <c r="C1382" s="289"/>
      <c r="D1382" s="289"/>
      <c r="E1382" s="289"/>
      <c r="F1382" s="290"/>
    </row>
    <row r="1383" spans="2:6">
      <c r="B1383" s="291"/>
      <c r="C1383" s="292"/>
      <c r="D1383" s="292"/>
      <c r="E1383" s="292"/>
      <c r="F1383" s="293"/>
    </row>
    <row r="1384" spans="2:6">
      <c r="B1384" s="291"/>
      <c r="C1384" s="292"/>
      <c r="D1384" s="292"/>
      <c r="E1384" s="292"/>
      <c r="F1384" s="293"/>
    </row>
    <row r="1385" spans="2:6">
      <c r="B1385" s="291"/>
      <c r="C1385" s="292"/>
      <c r="D1385" s="292"/>
      <c r="E1385" s="292"/>
      <c r="F1385" s="293"/>
    </row>
    <row r="1386" spans="2:6">
      <c r="B1386" s="291"/>
      <c r="C1386" s="292"/>
      <c r="D1386" s="292"/>
      <c r="E1386" s="292"/>
      <c r="F1386" s="293"/>
    </row>
    <row r="1387" spans="2:6">
      <c r="B1387" s="291"/>
      <c r="C1387" s="292"/>
      <c r="D1387" s="292"/>
      <c r="E1387" s="292"/>
      <c r="F1387" s="293"/>
    </row>
    <row r="1388" spans="2:6">
      <c r="B1388" s="291"/>
      <c r="C1388" s="292"/>
      <c r="D1388" s="292"/>
      <c r="E1388" s="292"/>
      <c r="F1388" s="293"/>
    </row>
    <row r="1389" spans="2:6">
      <c r="B1389" s="294"/>
      <c r="C1389" s="295"/>
      <c r="D1389" s="295"/>
      <c r="E1389" s="295"/>
      <c r="F1389" s="296"/>
    </row>
    <row r="1390" spans="2:6">
      <c r="B1390" s="82"/>
      <c r="C1390" s="82"/>
      <c r="D1390" s="82"/>
      <c r="E1390" s="82"/>
      <c r="F1390" s="82"/>
    </row>
    <row r="1391" spans="2:6">
      <c r="B1391" s="82"/>
      <c r="C1391" s="82"/>
      <c r="D1391" s="82"/>
      <c r="E1391" s="82"/>
      <c r="F1391" s="82" t="s">
        <v>176</v>
      </c>
    </row>
    <row r="1392" spans="2:6">
      <c r="B1392" s="82"/>
      <c r="C1392" s="82"/>
      <c r="D1392" s="82"/>
      <c r="E1392" s="82"/>
      <c r="F1392" s="82"/>
    </row>
    <row r="1393" spans="1:6">
      <c r="B1393" s="82"/>
      <c r="C1393" s="82"/>
      <c r="D1393" s="82"/>
      <c r="E1393" s="82"/>
      <c r="F1393" s="82"/>
    </row>
    <row r="1394" spans="1:6">
      <c r="B1394" s="82"/>
      <c r="C1394" s="82"/>
      <c r="D1394" s="82"/>
      <c r="E1394" s="82"/>
      <c r="F1394" s="82"/>
    </row>
    <row r="1395" spans="1:6">
      <c r="B1395" s="82"/>
      <c r="C1395" s="82"/>
      <c r="D1395" s="82"/>
      <c r="E1395" s="82"/>
      <c r="F1395" s="82"/>
    </row>
    <row r="1396" spans="1:6">
      <c r="B1396" s="82"/>
      <c r="C1396" s="82"/>
      <c r="D1396" s="82"/>
      <c r="E1396" s="82"/>
      <c r="F1396" s="82"/>
    </row>
    <row r="1397" spans="1:6" ht="27.75" customHeight="1">
      <c r="A1397" s="82">
        <v>15</v>
      </c>
      <c r="B1397" s="82"/>
      <c r="C1397" s="82"/>
      <c r="D1397" s="82"/>
      <c r="E1397" s="82"/>
      <c r="F1397" s="82"/>
    </row>
    <row r="1398" spans="1:6" ht="15" customHeight="1">
      <c r="B1398" s="308"/>
      <c r="C1398" s="308"/>
      <c r="D1398" s="308"/>
      <c r="E1398" s="308"/>
      <c r="F1398" s="308"/>
    </row>
    <row r="1399" spans="1:6">
      <c r="B1399" s="98">
        <f ca="1">INDIRECT("Élèves!C" &amp; A1397+3)</f>
        <v>0</v>
      </c>
      <c r="C1399" s="307">
        <f ca="1">INDIRECT("Élèves!D" &amp; A1397+3)</f>
        <v>0</v>
      </c>
      <c r="D1399" s="307"/>
      <c r="E1399" s="307"/>
      <c r="F1399" s="307"/>
    </row>
    <row r="1400" spans="1:6" ht="15" customHeight="1">
      <c r="B1400" s="99"/>
      <c r="C1400" s="100"/>
      <c r="D1400" s="100"/>
      <c r="E1400" s="100"/>
      <c r="F1400" s="100"/>
    </row>
    <row r="1401" spans="1:6">
      <c r="B1401" s="308" t="s">
        <v>38</v>
      </c>
      <c r="C1401" s="308"/>
      <c r="D1401" s="308"/>
      <c r="E1401" s="308"/>
      <c r="F1401" s="308"/>
    </row>
    <row r="1402" spans="1:6">
      <c r="B1402" s="309" t="s">
        <v>174</v>
      </c>
      <c r="C1402" s="309"/>
      <c r="D1402" s="309"/>
      <c r="E1402" s="309"/>
      <c r="F1402" s="309"/>
    </row>
    <row r="1403" spans="1:6" s="82" customFormat="1">
      <c r="B1403" s="308"/>
      <c r="C1403" s="308"/>
      <c r="D1403" s="308"/>
      <c r="E1403" s="308"/>
      <c r="F1403" s="308"/>
    </row>
    <row r="1404" spans="1:6" s="82" customFormat="1"/>
    <row r="1405" spans="1:6" s="82" customFormat="1">
      <c r="B1405" s="279" t="str">
        <f ca="1">INDIRECT("Élèves!N" &amp; $A$11+5)</f>
        <v>1Cp</v>
      </c>
      <c r="C1405" s="280"/>
      <c r="D1405" s="280"/>
      <c r="E1405" s="280"/>
      <c r="F1405" s="281"/>
    </row>
    <row r="1406" spans="1:6" s="82" customFormat="1" ht="45" customHeight="1">
      <c r="B1406" s="297" t="s">
        <v>39</v>
      </c>
      <c r="C1406" s="298" t="s">
        <v>67</v>
      </c>
      <c r="D1406" s="300" t="s">
        <v>68</v>
      </c>
      <c r="E1406" s="301"/>
      <c r="F1406" s="302"/>
    </row>
    <row r="1407" spans="1:6" s="82" customFormat="1" ht="45" customHeight="1">
      <c r="B1407" s="297"/>
      <c r="C1407" s="299"/>
      <c r="D1407" s="303"/>
      <c r="E1407" s="304"/>
      <c r="F1407" s="305"/>
    </row>
    <row r="1408" spans="1:6" s="82" customFormat="1">
      <c r="B1408" s="297"/>
      <c r="C1408" s="101" t="s">
        <v>66</v>
      </c>
      <c r="D1408" s="101" t="s">
        <v>40</v>
      </c>
      <c r="E1408" s="101" t="s">
        <v>41</v>
      </c>
      <c r="F1408" s="101" t="s">
        <v>66</v>
      </c>
    </row>
    <row r="1409" spans="2:6" s="82" customFormat="1">
      <c r="B1409" s="306" t="str">
        <f>"FORMATION COMMUNE (" &amp; SUM(MATIÈRES!N1392:N1406) &amp; " périodes)"</f>
        <v>FORMATION COMMUNE (0 périodes)</v>
      </c>
      <c r="C1409" s="306"/>
      <c r="D1409" s="306"/>
      <c r="E1409" s="306"/>
      <c r="F1409" s="306"/>
    </row>
    <row r="1410" spans="2:6" s="82" customFormat="1">
      <c r="B1410" s="80" t="str">
        <f>MATIÈRES!$I$6</f>
        <v>RELIGION (Mme Willems - 2p.)</v>
      </c>
      <c r="C1410" s="203" t="str">
        <f ca="1">IF(ISERROR(INDIRECT("F1!BP" &amp;A1397+ 6)),"",INDIRECT("F1!BP" &amp;A1397+ 6))</f>
        <v/>
      </c>
      <c r="D1410" s="205">
        <f ca="1">SUM(INDIRECT("'C1'!E" &amp; A1397+4),INDIRECT("'C1'!G" &amp; A1397+4),INDIRECT("'C1'!I" &amp; A1397+4))</f>
        <v>0</v>
      </c>
      <c r="E1410" s="205">
        <f ca="1">SUM(INDIRECT("'C1'!F" &amp;A1397+4),INDIRECT("'C1'!H" &amp;A1397+4),INDIRECT("'C1'!J" &amp;A1397+4))</f>
        <v>0</v>
      </c>
      <c r="F1410" s="81" t="str">
        <f ca="1">IF(ISERROR(SUM(D1410/E1410)*100),"",(SUM(D1410/E1410)*100))</f>
        <v/>
      </c>
    </row>
    <row r="1411" spans="2:6" s="82" customFormat="1">
      <c r="B1411" s="80" t="str">
        <f>MATIÈRES!$I$7</f>
        <v>FRANÇAIS (Mr MIRGAUX - 6p.)</v>
      </c>
      <c r="C1411" s="203" t="str">
        <f ca="1">IF(ISERROR(INDIRECT("F2!BP" &amp;A1397+ 6)),"",INDIRECT("F2!BP" &amp;A1397+ 6))</f>
        <v/>
      </c>
      <c r="D1411" s="205">
        <f ca="1">SUM(INDIRECT("'C2'!E" &amp; A1397+4),INDIRECT("'C2'!G" &amp; A1397+4),INDIRECT("'C2'!I" &amp; A1397+4))</f>
        <v>0</v>
      </c>
      <c r="E1411" s="205">
        <f ca="1">SUM(INDIRECT("'C2'!F" &amp;A1397+4),INDIRECT("'C2'!H" &amp;A1397+4),INDIRECT("'C2'!J" &amp;A1397+4))</f>
        <v>0</v>
      </c>
      <c r="F1411" s="81" t="str">
        <f t="shared" ref="F1411:F1424" ca="1" si="14">IF(ISERROR(SUM(D1411/E1411)*100),"",(SUM(D1411/E1411)*100))</f>
        <v/>
      </c>
    </row>
    <row r="1412" spans="2:6" s="82" customFormat="1">
      <c r="B1412" s="80" t="str">
        <f>MATIÈRES!$I$8</f>
        <v>MATH (Mme LIENART - 5p.)</v>
      </c>
      <c r="C1412" s="203" t="str">
        <f ca="1">IF(ISERROR(INDIRECT("F3!BP" &amp;A1397+ 6)),"",INDIRECT("F3!BP" &amp;A1397+ 6))</f>
        <v/>
      </c>
      <c r="D1412" s="205">
        <f ca="1">SUM(INDIRECT("'C3'!E" &amp; A1397+4),INDIRECT("'C3'!G" &amp; A1397+4),INDIRECT("'C3'!I" &amp; A1397+4))</f>
        <v>0</v>
      </c>
      <c r="E1412" s="205">
        <f ca="1">SUM(INDIRECT("'C3'!F" &amp;A1397+4),INDIRECT("'C3'!H" &amp;A1397+4),INDIRECT("'C3'!J" &amp;A1397+4))</f>
        <v>0</v>
      </c>
      <c r="F1412" s="81" t="str">
        <f t="shared" ca="1" si="14"/>
        <v/>
      </c>
    </row>
    <row r="1413" spans="2:6" s="82" customFormat="1">
      <c r="B1413" s="80" t="str">
        <f>MATIÈRES!$I$9</f>
        <v>ÉTUDE DU MILIEU (Mr MIRGAUX - 4p.)</v>
      </c>
      <c r="C1413" s="203" t="str">
        <f ca="1">IF(ISERROR(INDIRECT("F4!BP" &amp;A1397+ 6)),"",INDIRECT("F4!BP" &amp;A1397+ 6))</f>
        <v/>
      </c>
      <c r="D1413" s="205">
        <f ca="1">SUM(INDIRECT("'C4'!E" &amp; A1397+4),INDIRECT("'C4'!G" &amp; A1397+4),INDIRECT("'C4'!I" &amp; A1397+4))</f>
        <v>0</v>
      </c>
      <c r="E1413" s="205">
        <f ca="1">SUM(INDIRECT("'C4'!F" &amp;A1397+4),INDIRECT("'C4'!H" &amp;A1397+4),INDIRECT("'C4'!J" &amp;A1397+4))</f>
        <v>0</v>
      </c>
      <c r="F1413" s="81" t="str">
        <f t="shared" ca="1" si="14"/>
        <v/>
      </c>
    </row>
    <row r="1414" spans="2:6" s="82" customFormat="1">
      <c r="B1414" s="80" t="str">
        <f>MATIÈRES!$I$10</f>
        <v>ANGLAIS (Mme MICHAUX - 4p.)</v>
      </c>
      <c r="C1414" s="203" t="str">
        <f ca="1">IF(ISERROR(INDIRECT("F5!BP" &amp;A1397+ 6)),"",INDIRECT("F5!BP" &amp;A1397+ 6))</f>
        <v/>
      </c>
      <c r="D1414" s="205">
        <f ca="1">SUM(INDIRECT("'C5'!E" &amp; A1397+4),INDIRECT("'C5'!G" &amp; A1397+4),INDIRECT("'C5'!I" &amp; A1397+4))</f>
        <v>0</v>
      </c>
      <c r="E1414" s="205">
        <f ca="1">SUM(INDIRECT("'C5'!F" &amp;A1397+4),INDIRECT("'C5'!H" &amp;A1397+4),INDIRECT("'C5'!J" &amp;A1397+4))</f>
        <v>0</v>
      </c>
      <c r="F1414" s="81" t="str">
        <f t="shared" ca="1" si="14"/>
        <v/>
      </c>
    </row>
    <row r="1415" spans="2:6" s="82" customFormat="1">
      <c r="B1415" s="80" t="str">
        <f>MATIÈRES!$I$11</f>
        <v>SCIENCES (Mr SMETS - 3p.)</v>
      </c>
      <c r="C1415" s="203" t="str">
        <f ca="1">IF(ISERROR(INDIRECT("F6!BP" &amp;A1397+ 6)),"",INDIRECT("F6!BP" &amp;A1397+ 6))</f>
        <v/>
      </c>
      <c r="D1415" s="205">
        <f ca="1">SUM(INDIRECT("'C6'!E" &amp; A1397+4),INDIRECT("'C6'!G" &amp; A1397+4),INDIRECT("'C6'!I" &amp; A1397+4))</f>
        <v>0</v>
      </c>
      <c r="E1415" s="205">
        <f ca="1">SUM(INDIRECT("'C6'!F" &amp;A1397+4),INDIRECT("'C6'!H" &amp;A1397+4),INDIRECT("'C6'!J" &amp;A1397+4))</f>
        <v>0</v>
      </c>
      <c r="F1415" s="81" t="str">
        <f t="shared" ca="1" si="14"/>
        <v/>
      </c>
    </row>
    <row r="1416" spans="2:6" s="82" customFormat="1">
      <c r="B1416" s="80" t="str">
        <f>MATIÈRES!$I$12</f>
        <v>ÉDUCATION PHYSIQUE (Collectif - 3p.)</v>
      </c>
      <c r="C1416" s="203" t="str">
        <f ca="1">IF(ISERROR(INDIRECT("F7!BP" &amp;A1397+ 6)),"",INDIRECT("F7!BP" &amp;A1397+ 6))</f>
        <v/>
      </c>
      <c r="D1416" s="205">
        <f ca="1">SUM(INDIRECT("'C7'!E" &amp; A1397+4),INDIRECT("'C7'!G" &amp; A1397+4),INDIRECT("'C7'!I" &amp; A1397+4))</f>
        <v>0</v>
      </c>
      <c r="E1416" s="205">
        <f ca="1">SUM(INDIRECT("'C7'!F" &amp;A1397+4),INDIRECT("'C7'!H" &amp;A1397+4),INDIRECT("'C7'!J" &amp;A1397+4))</f>
        <v>0</v>
      </c>
      <c r="F1416" s="81" t="str">
        <f t="shared" ca="1" si="14"/>
        <v/>
      </c>
    </row>
    <row r="1417" spans="2:6" s="82" customFormat="1">
      <c r="B1417" s="80" t="str">
        <f>MATIÈRES!$I$13</f>
        <v>ÉDUCATION ARTISTIQUE (Mme TASKIN - 2p.)</v>
      </c>
      <c r="C1417" s="203" t="str">
        <f ca="1">IF(ISERROR(INDIRECT("F8!BP" &amp;A1397+ 6)),"",INDIRECT("F8!BP" &amp;A1397+ 6))</f>
        <v/>
      </c>
      <c r="D1417" s="205">
        <f ca="1">SUM(INDIRECT("'C8'!E" &amp; A1397+4),INDIRECT("'C8'!G" &amp; A1397+4),INDIRECT("'C8'!I" &amp; A1397+4))</f>
        <v>0</v>
      </c>
      <c r="E1417" s="205">
        <f ca="1">SUM(INDIRECT("'C8'!F" &amp;A1397+4),INDIRECT("'C8'!H" &amp;A1397+4),INDIRECT("'C8'!J" &amp;A1397+4))</f>
        <v>0</v>
      </c>
      <c r="F1417" s="81" t="str">
        <f t="shared" ca="1" si="14"/>
        <v/>
      </c>
    </row>
    <row r="1418" spans="2:6" s="82" customFormat="1">
      <c r="B1418" s="80" t="str">
        <f>MATIÈRES!$I$14</f>
        <v>ÉDUCATION TECHNOLOGIQUE (Mr SMETS - 1p.)</v>
      </c>
      <c r="C1418" s="203" t="str">
        <f ca="1">IF(ISERROR(INDIRECT("F9!BP" &amp;A1397+ 6)),"",INDIRECT("F9!BP" &amp;A1397+ 6))</f>
        <v/>
      </c>
      <c r="D1418" s="205">
        <f ca="1">SUM(INDIRECT("'C9'!E" &amp; A1397+4),INDIRECT("'C9'!G" &amp; A1397+4),INDIRECT("'C9'!I" &amp; A1397+4))</f>
        <v>0</v>
      </c>
      <c r="E1418" s="205">
        <f ca="1">SUM(INDIRECT("'C9'!F" &amp;A1397+4),INDIRECT("'C9'!H" &amp;A1397+4),INDIRECT("'C9'!J" &amp;A1397+4))</f>
        <v>0</v>
      </c>
      <c r="F1418" s="81" t="str">
        <f t="shared" ca="1" si="14"/>
        <v/>
      </c>
    </row>
    <row r="1419" spans="2:6" s="82" customFormat="1">
      <c r="B1419" s="80" t="str">
        <f>MATIÈRES!$I$15</f>
        <v>ACTIVITÉDE SOUTIEN (Mme LIENART - 4p.)</v>
      </c>
      <c r="C1419" s="203" t="str">
        <f ca="1">IF(ISERROR(INDIRECT("F10!BP" &amp;A1397+ 6)),"",INDIRECT("F10!BP" &amp;A1397+ 6))</f>
        <v/>
      </c>
      <c r="D1419" s="205">
        <f ca="1">SUM(INDIRECT("'C10'!E" &amp; A1397+4),INDIRECT("'C10'!G" &amp; A1397+4),INDIRECT("'C10'!I" &amp; A1397+4))</f>
        <v>0</v>
      </c>
      <c r="E1419" s="205">
        <f ca="1">SUM(INDIRECT("'C10'!F" &amp;A1397+4),INDIRECT("'C10'!H" &amp;A1397+4),INDIRECT("'C10'!J" &amp;A1397+4))</f>
        <v>0</v>
      </c>
      <c r="F1419" s="81" t="str">
        <f t="shared" ca="1" si="14"/>
        <v/>
      </c>
    </row>
    <row r="1420" spans="2:6" s="82" customFormat="1">
      <c r="B1420" s="80">
        <f>MATIÈRES!$I$16</f>
        <v>0</v>
      </c>
      <c r="C1420" s="203" t="str">
        <f ca="1">IF(ISERROR(INDIRECT("F11!BP" &amp;A1397+ 6)),"",INDIRECT("F11!BP" &amp;A1397+ 6))</f>
        <v/>
      </c>
      <c r="D1420" s="205">
        <f ca="1">SUM(INDIRECT("'C11'!E" &amp; A1397+4),INDIRECT("'C11'!G" &amp; A1397+4),INDIRECT("'C11'!I" &amp; A1397+4))</f>
        <v>0</v>
      </c>
      <c r="E1420" s="205">
        <f ca="1">SUM(INDIRECT("'C11'!F" &amp;A1397+4),INDIRECT("'C11'!H" &amp;A1397+4),INDIRECT("'C11'!J" &amp;A1397+4))</f>
        <v>0</v>
      </c>
      <c r="F1420" s="81" t="str">
        <f t="shared" ca="1" si="14"/>
        <v/>
      </c>
    </row>
    <row r="1421" spans="2:6" s="82" customFormat="1">
      <c r="B1421" s="80">
        <f>MATIÈRES!$I$17</f>
        <v>0</v>
      </c>
      <c r="C1421" s="203" t="str">
        <f ca="1">IF(ISERROR(INDIRECT("F12!BP" &amp;A1397+ 6)),"",INDIRECT("F12!BP" &amp;A1397+ 6))</f>
        <v/>
      </c>
      <c r="D1421" s="205">
        <f ca="1">SUM(INDIRECT("'C12'!E" &amp; A1397+4),INDIRECT("'C12'!G" &amp; A1397+4),INDIRECT("'C12'!I" &amp; A1397+4))</f>
        <v>0</v>
      </c>
      <c r="E1421" s="205">
        <f ca="1">SUM(INDIRECT("'C12'!F" &amp;A1397+4),INDIRECT("'C12'!H" &amp;A1397+4),INDIRECT("'C12'!J" &amp;A1397+4))</f>
        <v>0</v>
      </c>
      <c r="F1421" s="81" t="str">
        <f t="shared" ca="1" si="14"/>
        <v/>
      </c>
    </row>
    <row r="1422" spans="2:6" s="82" customFormat="1">
      <c r="B1422" s="80">
        <f>MATIÈRES!$I$18</f>
        <v>0</v>
      </c>
      <c r="C1422" s="203" t="str">
        <f ca="1">IF(ISERROR(INDIRECT("F13!BP" &amp;A1397+ 6)),"",INDIRECT("F13!BP" &amp;A1397+ 6))</f>
        <v/>
      </c>
      <c r="D1422" s="205">
        <f ca="1">SUM(INDIRECT("'C13'!E" &amp; A1397+4),INDIRECT("'C13'!G" &amp; A1397+4),INDIRECT("'C13'!I" &amp; A1397+4))</f>
        <v>0</v>
      </c>
      <c r="E1422" s="205">
        <f ca="1">SUM(INDIRECT("'C13'!F" &amp;A1397+4),INDIRECT("'C13'!H" &amp;A1397+4),INDIRECT("'C13'!J" &amp;A1397+4))</f>
        <v>0</v>
      </c>
      <c r="F1422" s="81" t="str">
        <f t="shared" ca="1" si="14"/>
        <v/>
      </c>
    </row>
    <row r="1423" spans="2:6" s="82" customFormat="1">
      <c r="B1423" s="80">
        <f>MATIÈRES!$I$19</f>
        <v>0</v>
      </c>
      <c r="C1423" s="203" t="str">
        <f ca="1">IF(ISERROR(INDIRECT("F14!BP" &amp;A1397+ 6)),"",INDIRECT("F14!BP" &amp;A1397+ 6))</f>
        <v/>
      </c>
      <c r="D1423" s="205">
        <f ca="1">SUM(INDIRECT("'C14'!E" &amp; A1397+4),INDIRECT("'C14'!G" &amp; A1397+4),INDIRECT("'C14'!I" &amp; A1397+4))</f>
        <v>0</v>
      </c>
      <c r="E1423" s="205">
        <f ca="1">SUM(INDIRECT("'C14'!F" &amp;A1397+4),INDIRECT("'C14'!H" &amp;A1397+4),INDIRECT("'C14'!J" &amp;A1397+4))</f>
        <v>0</v>
      </c>
      <c r="F1423" s="81" t="str">
        <f t="shared" ca="1" si="14"/>
        <v/>
      </c>
    </row>
    <row r="1424" spans="2:6" s="82" customFormat="1">
      <c r="B1424" s="80">
        <f>MATIÈRES!$I$20</f>
        <v>0</v>
      </c>
      <c r="C1424" s="203" t="str">
        <f ca="1">IF(ISERROR(INDIRECT("F15!BP" &amp;A1397+ 6)),"",INDIRECT("F15!BP" &amp;A1397+ 6))</f>
        <v/>
      </c>
      <c r="D1424" s="205">
        <f ca="1">SUM(INDIRECT("'C15'!E" &amp; A1397+4),INDIRECT("'C15'!G" &amp; A1397+4),INDIRECT("'C15'!I" &amp; A1397+4))</f>
        <v>0</v>
      </c>
      <c r="E1424" s="205">
        <f ca="1">SUM(INDIRECT("'C15'!F" &amp;A1397+4),INDIRECT("'C15'!H" &amp;A1397+4),INDIRECT("'C15'!J" &amp;A1397+4))</f>
        <v>0</v>
      </c>
      <c r="F1424" s="81" t="str">
        <f t="shared" ca="1" si="14"/>
        <v/>
      </c>
    </row>
    <row r="1425" spans="2:6" s="82" customFormat="1">
      <c r="B1425" s="210"/>
      <c r="C1425" s="211" t="e">
        <f ca="1">AVERAGEIF(C1410:C1424,"&lt;&gt;#DIV/0!")</f>
        <v>#DIV/0!</v>
      </c>
      <c r="D1425" s="206"/>
      <c r="E1425" s="206"/>
      <c r="F1425" s="209"/>
    </row>
    <row r="1426" spans="2:6" s="82" customFormat="1">
      <c r="B1426" s="271"/>
      <c r="C1426" s="271"/>
      <c r="D1426" s="271"/>
      <c r="E1426" s="271"/>
      <c r="F1426" s="192"/>
    </row>
    <row r="1427" spans="2:6" s="82" customFormat="1">
      <c r="B1427" s="272" t="s">
        <v>180</v>
      </c>
      <c r="C1427" s="272"/>
      <c r="D1427" s="272"/>
      <c r="E1427" s="272"/>
      <c r="F1427" s="193" t="e">
        <f ca="1">AVERAGEIF(F1410:F1424,"&lt;&gt;#DIV/0!")</f>
        <v>#DIV/0!</v>
      </c>
    </row>
    <row r="1428" spans="2:6" s="82" customFormat="1">
      <c r="B1428" s="273" t="str">
        <f>"Nombre de cours en difficulté (…/" &amp; COUNTA(MATIÈRES!$N$6:$N$20) &amp; " cours)"</f>
        <v>Nombre de cours en difficulté (…/10 cours)</v>
      </c>
      <c r="C1428" s="273"/>
      <c r="D1428" s="273"/>
      <c r="E1428" s="273"/>
      <c r="F1428" s="191">
        <f ca="1">IF(F1410&lt;50,1,0)+IF(F1411&lt;50,1,0)+IF(F1412&lt;50,1,0)+IF(F1413&lt;50,1,0)+IF(F1414&lt;50,1,0)+IF(F1415&lt;50,1,0)+IF(F1416&lt;50,1,0)+IF(F1417&lt;50,1,0)+IF(F1418&lt;50,1,0)+IF(F1419&lt;50,1,0)+IF(F1420&lt;50,1,0)+IF(F1421&lt;50,1,0)+IF(F1422&lt;50,1,0)+IF(F1423&lt;50,1,0)+IF(F1424&lt;50,1,0)</f>
        <v>0</v>
      </c>
    </row>
    <row r="1429" spans="2:6" s="82" customFormat="1">
      <c r="B1429" s="273" t="str">
        <f>"Nombre de périodes en difficulté (…/" &amp; SUM(MATIÈRES!N1390:N1404) &amp; " périodes)"</f>
        <v>Nombre de périodes en difficulté (…/0 périodes)</v>
      </c>
      <c r="C1429" s="273"/>
      <c r="D1429" s="273"/>
      <c r="E1429" s="273"/>
      <c r="F1429" s="191">
        <f ca="1">IF(F1410&lt;50,MATIÈRES!N$6,0)+IF(F1411&lt;50,MATIÈRES!N$7,0)+IF(F1412&lt;50,MATIÈRES!N$8,0)+IF(F1413&lt;50,MATIÈRES!N$9,0)+IF(F1414&lt;50,MATIÈRES!N$10,0)+IF(F1415&lt;50,MATIÈRES!N$11,0)+IF(F1416&lt;50,MATIÈRES!N$12,0)+IF(F1417&lt;50,MATIÈRES!N$13,0)+IF(F1418&lt;50,MATIÈRES!N$14,0)+IF(F1419&lt;50,MATIÈRES!N$15,0)+IF(F1420&lt;50,MATIÈRES!N$16,0)+IF(F1421&lt;50,MATIÈRES!N$17,0)+IF(F1422&lt;50,MATIÈRES!N$18,0)+IF(F1423&lt;50,MATIÈRES!N$19,0)+IF(F1424&lt;50,MATIÈRES!N$20,0)</f>
        <v>0</v>
      </c>
    </row>
    <row r="1430" spans="2:6" s="82" customFormat="1"/>
    <row r="1431" spans="2:6" s="82" customFormat="1"/>
    <row r="1432" spans="2:6" s="82" customFormat="1"/>
    <row r="1433" spans="2:6" s="82" customFormat="1">
      <c r="F1433" s="82" t="s">
        <v>175</v>
      </c>
    </row>
    <row r="1434" spans="2:6" s="82" customFormat="1"/>
    <row r="1435" spans="2:6" s="82" customFormat="1"/>
    <row r="1436" spans="2:6" s="82" customFormat="1"/>
    <row r="1437" spans="2:6" s="82" customFormat="1"/>
    <row r="1438" spans="2:6" s="82" customFormat="1"/>
    <row r="1439" spans="2:6" s="82" customFormat="1"/>
    <row r="1440" spans="2:6" s="82" customFormat="1"/>
    <row r="1441" spans="2:6" s="82" customFormat="1"/>
    <row r="1442" spans="2:6" s="82" customFormat="1"/>
    <row r="1443" spans="2:6">
      <c r="B1443" s="82"/>
      <c r="C1443" s="82"/>
      <c r="D1443" s="82"/>
      <c r="E1443" s="82"/>
      <c r="F1443" s="82"/>
    </row>
    <row r="1444" spans="2:6">
      <c r="B1444" s="82"/>
      <c r="C1444" s="82"/>
      <c r="D1444" s="82"/>
      <c r="E1444" s="82"/>
      <c r="F1444" s="82"/>
    </row>
    <row r="1445" spans="2:6">
      <c r="B1445" s="82"/>
      <c r="C1445" s="82"/>
      <c r="D1445" s="82"/>
      <c r="E1445" s="82"/>
      <c r="F1445" s="82"/>
    </row>
    <row r="1446" spans="2:6">
      <c r="B1446" s="82"/>
      <c r="C1446" s="82"/>
      <c r="D1446" s="82"/>
      <c r="E1446" s="82"/>
      <c r="F1446" s="82"/>
    </row>
    <row r="1447" spans="2:6">
      <c r="B1447" s="84" t="s">
        <v>42</v>
      </c>
      <c r="C1447" s="82"/>
      <c r="D1447" s="82"/>
      <c r="E1447" s="82"/>
      <c r="F1447" s="82"/>
    </row>
    <row r="1448" spans="2:6">
      <c r="B1448" s="82"/>
      <c r="C1448" s="82"/>
      <c r="D1448" s="82"/>
      <c r="E1448" s="82"/>
      <c r="F1448" s="82"/>
    </row>
    <row r="1449" spans="2:6">
      <c r="B1449" s="274" t="str">
        <f ca="1">(INDIRECT("Élèves!C" &amp;A1397+3) &amp; " " &amp; INDIRECT("Élèves!D" &amp; A1397+3) &amp; " :")</f>
        <v xml:space="preserve">  :</v>
      </c>
      <c r="C1449" s="275"/>
      <c r="D1449" s="275"/>
      <c r="E1449" s="275"/>
      <c r="F1449" s="276"/>
    </row>
    <row r="1450" spans="2:6">
      <c r="B1450" s="243"/>
      <c r="C1450" s="244"/>
      <c r="D1450" s="244"/>
      <c r="E1450" s="244"/>
      <c r="F1450" s="245"/>
    </row>
    <row r="1451" spans="2:6">
      <c r="B1451" s="243"/>
      <c r="C1451" s="244"/>
      <c r="D1451" s="244"/>
      <c r="E1451" s="244"/>
      <c r="F1451" s="245"/>
    </row>
    <row r="1452" spans="2:6">
      <c r="B1452" s="243"/>
      <c r="C1452" s="244"/>
      <c r="D1452" s="244"/>
      <c r="E1452" s="244"/>
      <c r="F1452" s="245"/>
    </row>
    <row r="1453" spans="2:6">
      <c r="B1453" s="243"/>
      <c r="C1453" s="244"/>
      <c r="D1453" s="244"/>
      <c r="E1453" s="244"/>
      <c r="F1453" s="245"/>
    </row>
    <row r="1454" spans="2:6">
      <c r="B1454" s="243"/>
      <c r="C1454" s="244"/>
      <c r="D1454" s="244"/>
      <c r="E1454" s="244"/>
      <c r="F1454" s="245"/>
    </row>
    <row r="1455" spans="2:6">
      <c r="B1455" s="246"/>
      <c r="C1455" s="247"/>
      <c r="D1455" s="247"/>
      <c r="E1455" s="247"/>
      <c r="F1455" s="248"/>
    </row>
    <row r="1456" spans="2:6">
      <c r="B1456" s="204"/>
      <c r="C1456" s="204"/>
      <c r="D1456" s="204"/>
      <c r="E1456" s="204"/>
      <c r="F1456" s="204"/>
    </row>
    <row r="1457" spans="2:6">
      <c r="B1457" s="204"/>
      <c r="C1457" s="204"/>
      <c r="D1457" s="204"/>
      <c r="E1457" s="204"/>
      <c r="F1457" s="204"/>
    </row>
    <row r="1458" spans="2:6">
      <c r="B1458" s="204"/>
      <c r="C1458" s="204"/>
      <c r="D1458" s="204"/>
      <c r="E1458" s="204"/>
      <c r="F1458" s="204"/>
    </row>
    <row r="1459" spans="2:6">
      <c r="B1459" s="84" t="s">
        <v>69</v>
      </c>
      <c r="C1459" s="82"/>
      <c r="D1459" s="82"/>
      <c r="E1459" s="82"/>
      <c r="F1459" s="82"/>
    </row>
    <row r="1460" spans="2:6">
      <c r="C1460" s="82"/>
      <c r="D1460" s="82"/>
      <c r="E1460" s="82"/>
      <c r="F1460" s="82"/>
    </row>
    <row r="1461" spans="2:6">
      <c r="B1461" s="89"/>
      <c r="C1461" s="89"/>
      <c r="D1461" s="89"/>
      <c r="E1461" s="89" t="s">
        <v>70</v>
      </c>
      <c r="F1461" s="90">
        <f ca="1">SUM(INDIRECT("EDUC!E" &amp;A1397+4))+INDIRECT("EDUC!F" &amp;A1397+4)</f>
        <v>0</v>
      </c>
    </row>
    <row r="1462" spans="2:6">
      <c r="C1462" s="82"/>
      <c r="D1462" s="82"/>
      <c r="E1462" s="82"/>
      <c r="F1462" s="82"/>
    </row>
    <row r="1463" spans="2:6">
      <c r="B1463" s="249"/>
      <c r="C1463" s="250"/>
      <c r="D1463" s="250"/>
      <c r="E1463" s="250"/>
      <c r="F1463" s="251"/>
    </row>
    <row r="1464" spans="2:6">
      <c r="B1464" s="252"/>
      <c r="C1464" s="253"/>
      <c r="D1464" s="253"/>
      <c r="E1464" s="253"/>
      <c r="F1464" s="254"/>
    </row>
    <row r="1465" spans="2:6">
      <c r="B1465" s="252"/>
      <c r="C1465" s="253"/>
      <c r="D1465" s="253"/>
      <c r="E1465" s="253"/>
      <c r="F1465" s="254"/>
    </row>
    <row r="1466" spans="2:6">
      <c r="B1466" s="252"/>
      <c r="C1466" s="253"/>
      <c r="D1466" s="253"/>
      <c r="E1466" s="253"/>
      <c r="F1466" s="254"/>
    </row>
    <row r="1467" spans="2:6">
      <c r="B1467" s="252"/>
      <c r="C1467" s="253"/>
      <c r="D1467" s="253"/>
      <c r="E1467" s="253"/>
      <c r="F1467" s="254"/>
    </row>
    <row r="1468" spans="2:6">
      <c r="B1468" s="252"/>
      <c r="C1468" s="253"/>
      <c r="D1468" s="253"/>
      <c r="E1468" s="253"/>
      <c r="F1468" s="254"/>
    </row>
    <row r="1469" spans="2:6">
      <c r="B1469" s="252"/>
      <c r="C1469" s="253"/>
      <c r="D1469" s="253"/>
      <c r="E1469" s="253"/>
      <c r="F1469" s="254"/>
    </row>
    <row r="1470" spans="2:6">
      <c r="B1470" s="252"/>
      <c r="C1470" s="253"/>
      <c r="D1470" s="253"/>
      <c r="E1470" s="253"/>
      <c r="F1470" s="254"/>
    </row>
    <row r="1471" spans="2:6">
      <c r="B1471" s="255"/>
      <c r="C1471" s="256"/>
      <c r="D1471" s="256"/>
      <c r="E1471" s="256"/>
      <c r="F1471" s="257"/>
    </row>
    <row r="1472" spans="2:6">
      <c r="B1472" s="82"/>
      <c r="C1472" s="82"/>
      <c r="D1472" s="82"/>
      <c r="E1472" s="82"/>
      <c r="F1472" s="82"/>
    </row>
    <row r="1473" spans="2:6">
      <c r="B1473" s="91" t="s">
        <v>71</v>
      </c>
      <c r="C1473" s="82"/>
      <c r="D1473" s="82"/>
      <c r="E1473" s="82"/>
      <c r="F1473" s="82"/>
    </row>
    <row r="1474" spans="2:6">
      <c r="B1474" s="82"/>
      <c r="C1474" s="82"/>
      <c r="D1474" s="82"/>
      <c r="E1474" s="82"/>
      <c r="F1474" s="82"/>
    </row>
    <row r="1475" spans="2:6">
      <c r="B1475" s="82"/>
      <c r="C1475" s="82"/>
      <c r="D1475" s="82"/>
      <c r="E1475" s="82"/>
      <c r="F1475" s="82"/>
    </row>
    <row r="1476" spans="2:6">
      <c r="B1476" s="82"/>
      <c r="C1476" s="82"/>
      <c r="D1476" s="82"/>
      <c r="E1476" s="82"/>
      <c r="F1476" s="82"/>
    </row>
    <row r="1477" spans="2:6">
      <c r="B1477" s="82"/>
      <c r="C1477" s="82"/>
      <c r="D1477" s="82"/>
      <c r="E1477" s="82"/>
      <c r="F1477" s="82"/>
    </row>
    <row r="1478" spans="2:6">
      <c r="B1478" s="82"/>
      <c r="C1478" s="82"/>
      <c r="D1478" s="82"/>
      <c r="E1478" s="82"/>
      <c r="F1478" s="82"/>
    </row>
    <row r="1479" spans="2:6">
      <c r="B1479" s="84" t="s">
        <v>72</v>
      </c>
      <c r="C1479" s="82"/>
      <c r="D1479" s="82"/>
      <c r="E1479" s="82"/>
      <c r="F1479" s="82"/>
    </row>
    <row r="1480" spans="2:6">
      <c r="B1480" s="82"/>
      <c r="C1480" s="82"/>
      <c r="D1480" s="82"/>
      <c r="E1480" s="82"/>
      <c r="F1480" s="82"/>
    </row>
    <row r="1481" spans="2:6">
      <c r="B1481" s="288"/>
      <c r="C1481" s="289"/>
      <c r="D1481" s="289"/>
      <c r="E1481" s="289"/>
      <c r="F1481" s="290"/>
    </row>
    <row r="1482" spans="2:6">
      <c r="B1482" s="291"/>
      <c r="C1482" s="292"/>
      <c r="D1482" s="292"/>
      <c r="E1482" s="292"/>
      <c r="F1482" s="293"/>
    </row>
    <row r="1483" spans="2:6">
      <c r="B1483" s="291"/>
      <c r="C1483" s="292"/>
      <c r="D1483" s="292"/>
      <c r="E1483" s="292"/>
      <c r="F1483" s="293"/>
    </row>
    <row r="1484" spans="2:6">
      <c r="B1484" s="291"/>
      <c r="C1484" s="292"/>
      <c r="D1484" s="292"/>
      <c r="E1484" s="292"/>
      <c r="F1484" s="293"/>
    </row>
    <row r="1485" spans="2:6">
      <c r="B1485" s="291"/>
      <c r="C1485" s="292"/>
      <c r="D1485" s="292"/>
      <c r="E1485" s="292"/>
      <c r="F1485" s="293"/>
    </row>
    <row r="1486" spans="2:6">
      <c r="B1486" s="291"/>
      <c r="C1486" s="292"/>
      <c r="D1486" s="292"/>
      <c r="E1486" s="292"/>
      <c r="F1486" s="293"/>
    </row>
    <row r="1487" spans="2:6">
      <c r="B1487" s="291"/>
      <c r="C1487" s="292"/>
      <c r="D1487" s="292"/>
      <c r="E1487" s="292"/>
      <c r="F1487" s="293"/>
    </row>
    <row r="1488" spans="2:6">
      <c r="B1488" s="294"/>
      <c r="C1488" s="295"/>
      <c r="D1488" s="295"/>
      <c r="E1488" s="295"/>
      <c r="F1488" s="296"/>
    </row>
    <row r="1489" spans="1:6">
      <c r="B1489" s="82"/>
      <c r="C1489" s="82"/>
      <c r="D1489" s="82"/>
      <c r="E1489" s="82"/>
      <c r="F1489" s="82"/>
    </row>
    <row r="1490" spans="1:6">
      <c r="B1490" s="82"/>
      <c r="C1490" s="82"/>
      <c r="D1490" s="82"/>
      <c r="E1490" s="82"/>
      <c r="F1490" s="82" t="s">
        <v>176</v>
      </c>
    </row>
    <row r="1491" spans="1:6">
      <c r="B1491" s="82"/>
      <c r="C1491" s="82"/>
      <c r="D1491" s="82"/>
      <c r="E1491" s="82"/>
      <c r="F1491" s="82"/>
    </row>
    <row r="1492" spans="1:6">
      <c r="B1492" s="82"/>
      <c r="C1492" s="82"/>
      <c r="D1492" s="82"/>
      <c r="E1492" s="82"/>
      <c r="F1492" s="82"/>
    </row>
    <row r="1493" spans="1:6">
      <c r="B1493" s="82"/>
      <c r="C1493" s="82"/>
      <c r="D1493" s="82"/>
      <c r="E1493" s="82"/>
      <c r="F1493" s="82"/>
    </row>
    <row r="1494" spans="1:6">
      <c r="B1494" s="82"/>
      <c r="C1494" s="82"/>
      <c r="D1494" s="82"/>
      <c r="E1494" s="82"/>
      <c r="F1494" s="82"/>
    </row>
    <row r="1495" spans="1:6">
      <c r="B1495" s="82"/>
      <c r="C1495" s="82"/>
      <c r="D1495" s="82"/>
      <c r="E1495" s="82"/>
      <c r="F1495" s="82"/>
    </row>
    <row r="1496" spans="1:6" ht="27.75" customHeight="1">
      <c r="A1496" s="82">
        <v>16</v>
      </c>
      <c r="B1496" s="82"/>
      <c r="C1496" s="82"/>
      <c r="D1496" s="82"/>
      <c r="E1496" s="82"/>
      <c r="F1496" s="82"/>
    </row>
    <row r="1497" spans="1:6" ht="15" customHeight="1">
      <c r="B1497" s="308"/>
      <c r="C1497" s="308"/>
      <c r="D1497" s="308"/>
      <c r="E1497" s="308"/>
      <c r="F1497" s="308"/>
    </row>
    <row r="1498" spans="1:6">
      <c r="B1498" s="98">
        <f ca="1">INDIRECT("Élèves!C" &amp; A1496+3)</f>
        <v>0</v>
      </c>
      <c r="C1498" s="307">
        <f ca="1">INDIRECT("Élèves!D" &amp; A1496+3)</f>
        <v>0</v>
      </c>
      <c r="D1498" s="307"/>
      <c r="E1498" s="307"/>
      <c r="F1498" s="307"/>
    </row>
    <row r="1499" spans="1:6" ht="15" customHeight="1">
      <c r="B1499" s="99"/>
      <c r="C1499" s="100"/>
      <c r="D1499" s="100"/>
      <c r="E1499" s="100"/>
      <c r="F1499" s="100"/>
    </row>
    <row r="1500" spans="1:6">
      <c r="B1500" s="308" t="s">
        <v>38</v>
      </c>
      <c r="C1500" s="308"/>
      <c r="D1500" s="308"/>
      <c r="E1500" s="308"/>
      <c r="F1500" s="308"/>
    </row>
    <row r="1501" spans="1:6">
      <c r="B1501" s="309" t="s">
        <v>174</v>
      </c>
      <c r="C1501" s="309"/>
      <c r="D1501" s="309"/>
      <c r="E1501" s="309"/>
      <c r="F1501" s="309"/>
    </row>
    <row r="1502" spans="1:6" s="82" customFormat="1">
      <c r="B1502" s="308"/>
      <c r="C1502" s="308"/>
      <c r="D1502" s="308"/>
      <c r="E1502" s="308"/>
      <c r="F1502" s="308"/>
    </row>
    <row r="1503" spans="1:6" s="82" customFormat="1"/>
    <row r="1504" spans="1:6" s="82" customFormat="1">
      <c r="B1504" s="279" t="str">
        <f ca="1">INDIRECT("Élèves!N" &amp; $A$11+5)</f>
        <v>1Cp</v>
      </c>
      <c r="C1504" s="280"/>
      <c r="D1504" s="280"/>
      <c r="E1504" s="280"/>
      <c r="F1504" s="281"/>
    </row>
    <row r="1505" spans="2:6" s="82" customFormat="1" ht="45" customHeight="1">
      <c r="B1505" s="297" t="s">
        <v>39</v>
      </c>
      <c r="C1505" s="298" t="s">
        <v>67</v>
      </c>
      <c r="D1505" s="300" t="s">
        <v>68</v>
      </c>
      <c r="E1505" s="301"/>
      <c r="F1505" s="302"/>
    </row>
    <row r="1506" spans="2:6" s="82" customFormat="1" ht="45" customHeight="1">
      <c r="B1506" s="297"/>
      <c r="C1506" s="299"/>
      <c r="D1506" s="303"/>
      <c r="E1506" s="304"/>
      <c r="F1506" s="305"/>
    </row>
    <row r="1507" spans="2:6" s="82" customFormat="1">
      <c r="B1507" s="297"/>
      <c r="C1507" s="101" t="s">
        <v>66</v>
      </c>
      <c r="D1507" s="101" t="s">
        <v>40</v>
      </c>
      <c r="E1507" s="101" t="s">
        <v>41</v>
      </c>
      <c r="F1507" s="101" t="s">
        <v>66</v>
      </c>
    </row>
    <row r="1508" spans="2:6" s="82" customFormat="1">
      <c r="B1508" s="306" t="str">
        <f>"FORMATION COMMUNE (" &amp; SUM(MATIÈRES!N1491:N1505) &amp; " périodes)"</f>
        <v>FORMATION COMMUNE (0 périodes)</v>
      </c>
      <c r="C1508" s="306"/>
      <c r="D1508" s="306"/>
      <c r="E1508" s="306"/>
      <c r="F1508" s="306"/>
    </row>
    <row r="1509" spans="2:6" s="82" customFormat="1">
      <c r="B1509" s="80" t="str">
        <f>MATIÈRES!$I$6</f>
        <v>RELIGION (Mme Willems - 2p.)</v>
      </c>
      <c r="C1509" s="203" t="str">
        <f ca="1">IF(ISERROR(INDIRECT("F1!BP" &amp;A1496+ 6)),"",INDIRECT("F1!BP" &amp;A1496+ 6))</f>
        <v/>
      </c>
      <c r="D1509" s="205">
        <f ca="1">SUM(INDIRECT("'C1'!E" &amp; A1496+4),INDIRECT("'C1'!G" &amp; A1496+4),INDIRECT("'C1'!I" &amp; A1496+4))</f>
        <v>0</v>
      </c>
      <c r="E1509" s="205">
        <f ca="1">SUM(INDIRECT("'C1'!F" &amp;A1496+4),INDIRECT("'C1'!H" &amp;A1496+4),INDIRECT("'C1'!J" &amp;A1496+4))</f>
        <v>0</v>
      </c>
      <c r="F1509" s="81" t="str">
        <f ca="1">IF(ISERROR(SUM(D1509/E1509)*100),"",(SUM(D1509/E1509)*100))</f>
        <v/>
      </c>
    </row>
    <row r="1510" spans="2:6" s="82" customFormat="1">
      <c r="B1510" s="80" t="str">
        <f>MATIÈRES!$I$7</f>
        <v>FRANÇAIS (Mr MIRGAUX - 6p.)</v>
      </c>
      <c r="C1510" s="203" t="str">
        <f ca="1">IF(ISERROR(INDIRECT("F2!BP" &amp;A1496+ 6)),"",INDIRECT("F2!BP" &amp;A1496+ 6))</f>
        <v/>
      </c>
      <c r="D1510" s="205">
        <f ca="1">SUM(INDIRECT("'C2'!E" &amp; A1496+4),INDIRECT("'C2'!G" &amp; A1496+4),INDIRECT("'C2'!I" &amp; A1496+4))</f>
        <v>0</v>
      </c>
      <c r="E1510" s="205">
        <f ca="1">SUM(INDIRECT("'C2'!F" &amp;A1496+4),INDIRECT("'C2'!H" &amp;A1496+4),INDIRECT("'C2'!J" &amp;A1496+4))</f>
        <v>0</v>
      </c>
      <c r="F1510" s="81" t="str">
        <f t="shared" ref="F1510:F1523" ca="1" si="15">IF(ISERROR(SUM(D1510/E1510)*100),"",(SUM(D1510/E1510)*100))</f>
        <v/>
      </c>
    </row>
    <row r="1511" spans="2:6" s="82" customFormat="1">
      <c r="B1511" s="80" t="str">
        <f>MATIÈRES!$I$8</f>
        <v>MATH (Mme LIENART - 5p.)</v>
      </c>
      <c r="C1511" s="203" t="str">
        <f ca="1">IF(ISERROR(INDIRECT("F3!BP" &amp;A1496+ 6)),"",INDIRECT("F3!BP" &amp;A1496+ 6))</f>
        <v/>
      </c>
      <c r="D1511" s="205">
        <f ca="1">SUM(INDIRECT("'C3'!E" &amp; A1496+4),INDIRECT("'C3'!G" &amp; A1496+4),INDIRECT("'C3'!I" &amp; A1496+4))</f>
        <v>0</v>
      </c>
      <c r="E1511" s="205">
        <f ca="1">SUM(INDIRECT("'C3'!F" &amp;A1496+4),INDIRECT("'C3'!H" &amp;A1496+4),INDIRECT("'C3'!J" &amp;A1496+4))</f>
        <v>0</v>
      </c>
      <c r="F1511" s="81" t="str">
        <f t="shared" ca="1" si="15"/>
        <v/>
      </c>
    </row>
    <row r="1512" spans="2:6" s="82" customFormat="1">
      <c r="B1512" s="80" t="str">
        <f>MATIÈRES!$I$9</f>
        <v>ÉTUDE DU MILIEU (Mr MIRGAUX - 4p.)</v>
      </c>
      <c r="C1512" s="203" t="str">
        <f ca="1">IF(ISERROR(INDIRECT("F4!BP" &amp;A1496+ 6)),"",INDIRECT("F4!BP" &amp;A1496+ 6))</f>
        <v/>
      </c>
      <c r="D1512" s="205">
        <f ca="1">SUM(INDIRECT("'C4'!E" &amp; A1496+4),INDIRECT("'C4'!G" &amp; A1496+4),INDIRECT("'C4'!I" &amp; A1496+4))</f>
        <v>0</v>
      </c>
      <c r="E1512" s="205">
        <f ca="1">SUM(INDIRECT("'C4'!F" &amp;A1496+4),INDIRECT("'C4'!H" &amp;A1496+4),INDIRECT("'C4'!J" &amp;A1496+4))</f>
        <v>0</v>
      </c>
      <c r="F1512" s="81" t="str">
        <f t="shared" ca="1" si="15"/>
        <v/>
      </c>
    </row>
    <row r="1513" spans="2:6" s="82" customFormat="1">
      <c r="B1513" s="80" t="str">
        <f>MATIÈRES!$I$10</f>
        <v>ANGLAIS (Mme MICHAUX - 4p.)</v>
      </c>
      <c r="C1513" s="203" t="str">
        <f ca="1">IF(ISERROR(INDIRECT("F5!BP" &amp;A1496+ 6)),"",INDIRECT("F5!BP" &amp;A1496+ 6))</f>
        <v/>
      </c>
      <c r="D1513" s="205">
        <f ca="1">SUM(INDIRECT("'C5'!E" &amp; A1496+4),INDIRECT("'C5'!G" &amp; A1496+4),INDIRECT("'C5'!I" &amp; A1496+4))</f>
        <v>0</v>
      </c>
      <c r="E1513" s="205">
        <f ca="1">SUM(INDIRECT("'C5'!F" &amp;A1496+4),INDIRECT("'C5'!H" &amp;A1496+4),INDIRECT("'C5'!J" &amp;A1496+4))</f>
        <v>0</v>
      </c>
      <c r="F1513" s="81" t="str">
        <f t="shared" ca="1" si="15"/>
        <v/>
      </c>
    </row>
    <row r="1514" spans="2:6" s="82" customFormat="1">
      <c r="B1514" s="80" t="str">
        <f>MATIÈRES!$I$11</f>
        <v>SCIENCES (Mr SMETS - 3p.)</v>
      </c>
      <c r="C1514" s="203" t="str">
        <f ca="1">IF(ISERROR(INDIRECT("F6!BP" &amp;A1496+ 6)),"",INDIRECT("F6!BP" &amp;A1496+ 6))</f>
        <v/>
      </c>
      <c r="D1514" s="205">
        <f ca="1">SUM(INDIRECT("'C6'!E" &amp; A1496+4),INDIRECT("'C6'!G" &amp; A1496+4),INDIRECT("'C6'!I" &amp; A1496+4))</f>
        <v>0</v>
      </c>
      <c r="E1514" s="205">
        <f ca="1">SUM(INDIRECT("'C6'!F" &amp;A1496+4),INDIRECT("'C6'!H" &amp;A1496+4),INDIRECT("'C6'!J" &amp;A1496+4))</f>
        <v>0</v>
      </c>
      <c r="F1514" s="81" t="str">
        <f t="shared" ca="1" si="15"/>
        <v/>
      </c>
    </row>
    <row r="1515" spans="2:6" s="82" customFormat="1">
      <c r="B1515" s="80" t="str">
        <f>MATIÈRES!$I$12</f>
        <v>ÉDUCATION PHYSIQUE (Collectif - 3p.)</v>
      </c>
      <c r="C1515" s="203" t="str">
        <f ca="1">IF(ISERROR(INDIRECT("F7!BP" &amp;A1496+ 6)),"",INDIRECT("F7!BP" &amp;A1496+ 6))</f>
        <v/>
      </c>
      <c r="D1515" s="205">
        <f ca="1">SUM(INDIRECT("'C7'!E" &amp; A1496+4),INDIRECT("'C7'!G" &amp; A1496+4),INDIRECT("'C7'!I" &amp; A1496+4))</f>
        <v>0</v>
      </c>
      <c r="E1515" s="205">
        <f ca="1">SUM(INDIRECT("'C7'!F" &amp;A1496+4),INDIRECT("'C7'!H" &amp;A1496+4),INDIRECT("'C7'!J" &amp;A1496+4))</f>
        <v>0</v>
      </c>
      <c r="F1515" s="81" t="str">
        <f t="shared" ca="1" si="15"/>
        <v/>
      </c>
    </row>
    <row r="1516" spans="2:6" s="82" customFormat="1">
      <c r="B1516" s="80" t="str">
        <f>MATIÈRES!$I$13</f>
        <v>ÉDUCATION ARTISTIQUE (Mme TASKIN - 2p.)</v>
      </c>
      <c r="C1516" s="203" t="str">
        <f ca="1">IF(ISERROR(INDIRECT("F8!BP" &amp;A1496+ 6)),"",INDIRECT("F8!BP" &amp;A1496+ 6))</f>
        <v/>
      </c>
      <c r="D1516" s="205">
        <f ca="1">SUM(INDIRECT("'C8'!E" &amp; A1496+4),INDIRECT("'C8'!G" &amp; A1496+4),INDIRECT("'C8'!I" &amp; A1496+4))</f>
        <v>0</v>
      </c>
      <c r="E1516" s="205">
        <f ca="1">SUM(INDIRECT("'C8'!F" &amp;A1496+4),INDIRECT("'C8'!H" &amp;A1496+4),INDIRECT("'C8'!J" &amp;A1496+4))</f>
        <v>0</v>
      </c>
      <c r="F1516" s="81" t="str">
        <f t="shared" ca="1" si="15"/>
        <v/>
      </c>
    </row>
    <row r="1517" spans="2:6" s="82" customFormat="1">
      <c r="B1517" s="80" t="str">
        <f>MATIÈRES!$I$14</f>
        <v>ÉDUCATION TECHNOLOGIQUE (Mr SMETS - 1p.)</v>
      </c>
      <c r="C1517" s="203" t="str">
        <f ca="1">IF(ISERROR(INDIRECT("F9!BP" &amp;A1496+ 6)),"",INDIRECT("F9!BP" &amp;A1496+ 6))</f>
        <v/>
      </c>
      <c r="D1517" s="205">
        <f ca="1">SUM(INDIRECT("'C9'!E" &amp; A1496+4),INDIRECT("'C9'!G" &amp; A1496+4),INDIRECT("'C9'!I" &amp; A1496+4))</f>
        <v>0</v>
      </c>
      <c r="E1517" s="205">
        <f ca="1">SUM(INDIRECT("'C9'!F" &amp;A1496+4),INDIRECT("'C9'!H" &amp;A1496+4),INDIRECT("'C9'!J" &amp;A1496+4))</f>
        <v>0</v>
      </c>
      <c r="F1517" s="81" t="str">
        <f t="shared" ca="1" si="15"/>
        <v/>
      </c>
    </row>
    <row r="1518" spans="2:6" s="82" customFormat="1">
      <c r="B1518" s="80" t="str">
        <f>MATIÈRES!$I$15</f>
        <v>ACTIVITÉDE SOUTIEN (Mme LIENART - 4p.)</v>
      </c>
      <c r="C1518" s="203" t="str">
        <f ca="1">IF(ISERROR(INDIRECT("F10!BP" &amp;A1496+ 6)),"",INDIRECT("F10!BP" &amp;A1496+ 6))</f>
        <v/>
      </c>
      <c r="D1518" s="205">
        <f ca="1">SUM(INDIRECT("'C10'!E" &amp; A1496+4),INDIRECT("'C10'!G" &amp; A1496+4),INDIRECT("'C10'!I" &amp; A1496+4))</f>
        <v>0</v>
      </c>
      <c r="E1518" s="205">
        <f ca="1">SUM(INDIRECT("'C10'!F" &amp;A1496+4),INDIRECT("'C10'!H" &amp;A1496+4),INDIRECT("'C10'!J" &amp;A1496+4))</f>
        <v>0</v>
      </c>
      <c r="F1518" s="81" t="str">
        <f t="shared" ca="1" si="15"/>
        <v/>
      </c>
    </row>
    <row r="1519" spans="2:6" s="82" customFormat="1">
      <c r="B1519" s="80">
        <f>MATIÈRES!$I$16</f>
        <v>0</v>
      </c>
      <c r="C1519" s="203" t="str">
        <f ca="1">IF(ISERROR(INDIRECT("F11!BP" &amp;A1496+ 6)),"",INDIRECT("F11!BP" &amp;A1496+ 6))</f>
        <v/>
      </c>
      <c r="D1519" s="205">
        <f ca="1">SUM(INDIRECT("'C11'!E" &amp; A1496+4),INDIRECT("'C11'!G" &amp; A1496+4),INDIRECT("'C11'!I" &amp; A1496+4))</f>
        <v>0</v>
      </c>
      <c r="E1519" s="205">
        <f ca="1">SUM(INDIRECT("'C11'!F" &amp;A1496+4),INDIRECT("'C11'!H" &amp;A1496+4),INDIRECT("'C11'!J" &amp;A1496+4))</f>
        <v>0</v>
      </c>
      <c r="F1519" s="81" t="str">
        <f t="shared" ca="1" si="15"/>
        <v/>
      </c>
    </row>
    <row r="1520" spans="2:6" s="82" customFormat="1">
      <c r="B1520" s="80">
        <f>MATIÈRES!$I$17</f>
        <v>0</v>
      </c>
      <c r="C1520" s="203" t="str">
        <f ca="1">IF(ISERROR(INDIRECT("F12!BP" &amp;A1496+ 6)),"",INDIRECT("F12!BP" &amp;A1496+ 6))</f>
        <v/>
      </c>
      <c r="D1520" s="205">
        <f ca="1">SUM(INDIRECT("'C12'!E" &amp; A1496+4),INDIRECT("'C12'!G" &amp; A1496+4),INDIRECT("'C12'!I" &amp; A1496+4))</f>
        <v>0</v>
      </c>
      <c r="E1520" s="205">
        <f ca="1">SUM(INDIRECT("'C12'!F" &amp;A1496+4),INDIRECT("'C12'!H" &amp;A1496+4),INDIRECT("'C12'!J" &amp;A1496+4))</f>
        <v>0</v>
      </c>
      <c r="F1520" s="81" t="str">
        <f t="shared" ca="1" si="15"/>
        <v/>
      </c>
    </row>
    <row r="1521" spans="2:6" s="82" customFormat="1">
      <c r="B1521" s="80">
        <f>MATIÈRES!$I$18</f>
        <v>0</v>
      </c>
      <c r="C1521" s="203" t="str">
        <f ca="1">IF(ISERROR(INDIRECT("F13!BP" &amp;A1496+ 6)),"",INDIRECT("F13!BP" &amp;A1496+ 6))</f>
        <v/>
      </c>
      <c r="D1521" s="205">
        <f ca="1">SUM(INDIRECT("'C13'!E" &amp; A1496+4),INDIRECT("'C13'!G" &amp; A1496+4),INDIRECT("'C13'!I" &amp; A1496+4))</f>
        <v>0</v>
      </c>
      <c r="E1521" s="205">
        <f ca="1">SUM(INDIRECT("'C13'!F" &amp;A1496+4),INDIRECT("'C13'!H" &amp;A1496+4),INDIRECT("'C13'!J" &amp;A1496+4))</f>
        <v>0</v>
      </c>
      <c r="F1521" s="81" t="str">
        <f t="shared" ca="1" si="15"/>
        <v/>
      </c>
    </row>
    <row r="1522" spans="2:6" s="82" customFormat="1">
      <c r="B1522" s="80">
        <f>MATIÈRES!$I$19</f>
        <v>0</v>
      </c>
      <c r="C1522" s="203" t="str">
        <f ca="1">IF(ISERROR(INDIRECT("F14!BP" &amp;A1496+ 6)),"",INDIRECT("F14!BP" &amp;A1496+ 6))</f>
        <v/>
      </c>
      <c r="D1522" s="205">
        <f ca="1">SUM(INDIRECT("'C14'!E" &amp; A1496+4),INDIRECT("'C14'!G" &amp; A1496+4),INDIRECT("'C14'!I" &amp; A1496+4))</f>
        <v>0</v>
      </c>
      <c r="E1522" s="205">
        <f ca="1">SUM(INDIRECT("'C14'!F" &amp;A1496+4),INDIRECT("'C14'!H" &amp;A1496+4),INDIRECT("'C14'!J" &amp;A1496+4))</f>
        <v>0</v>
      </c>
      <c r="F1522" s="81" t="str">
        <f t="shared" ca="1" si="15"/>
        <v/>
      </c>
    </row>
    <row r="1523" spans="2:6" s="82" customFormat="1">
      <c r="B1523" s="80">
        <f>MATIÈRES!$I$20</f>
        <v>0</v>
      </c>
      <c r="C1523" s="203" t="str">
        <f ca="1">IF(ISERROR(INDIRECT("F15!BP" &amp;A1496+ 6)),"",INDIRECT("F15!BP" &amp;A1496+ 6))</f>
        <v/>
      </c>
      <c r="D1523" s="205">
        <f ca="1">SUM(INDIRECT("'C15'!E" &amp; A1496+4),INDIRECT("'C15'!G" &amp; A1496+4),INDIRECT("'C15'!I" &amp; A1496+4))</f>
        <v>0</v>
      </c>
      <c r="E1523" s="205">
        <f ca="1">SUM(INDIRECT("'C15'!F" &amp;A1496+4),INDIRECT("'C15'!H" &amp;A1496+4),INDIRECT("'C15'!J" &amp;A1496+4))</f>
        <v>0</v>
      </c>
      <c r="F1523" s="81" t="str">
        <f t="shared" ca="1" si="15"/>
        <v/>
      </c>
    </row>
    <row r="1524" spans="2:6" s="82" customFormat="1">
      <c r="B1524" s="210"/>
      <c r="C1524" s="211" t="e">
        <f ca="1">AVERAGEIF(C1509:C1523,"&lt;&gt;#DIV/0!")</f>
        <v>#DIV/0!</v>
      </c>
      <c r="D1524" s="206"/>
      <c r="E1524" s="206"/>
      <c r="F1524" s="209"/>
    </row>
    <row r="1525" spans="2:6" s="82" customFormat="1">
      <c r="B1525" s="271"/>
      <c r="C1525" s="271"/>
      <c r="D1525" s="271"/>
      <c r="E1525" s="271"/>
      <c r="F1525" s="192"/>
    </row>
    <row r="1526" spans="2:6" s="82" customFormat="1">
      <c r="B1526" s="272" t="s">
        <v>180</v>
      </c>
      <c r="C1526" s="272"/>
      <c r="D1526" s="272"/>
      <c r="E1526" s="272"/>
      <c r="F1526" s="193" t="e">
        <f ca="1">AVERAGEIF(F1509:F1523,"&lt;&gt;#DIV/0!")</f>
        <v>#DIV/0!</v>
      </c>
    </row>
    <row r="1527" spans="2:6" s="82" customFormat="1">
      <c r="B1527" s="273" t="str">
        <f>"Nombre de cours en difficulté (…/" &amp; COUNTA(MATIÈRES!$N$6:$N$20) &amp; " cours)"</f>
        <v>Nombre de cours en difficulté (…/10 cours)</v>
      </c>
      <c r="C1527" s="273"/>
      <c r="D1527" s="273"/>
      <c r="E1527" s="273"/>
      <c r="F1527" s="191">
        <f ca="1">IF(F1509&lt;50,1,0)+IF(F1510&lt;50,1,0)+IF(F1511&lt;50,1,0)+IF(F1512&lt;50,1,0)+IF(F1513&lt;50,1,0)+IF(F1514&lt;50,1,0)+IF(F1515&lt;50,1,0)+IF(F1516&lt;50,1,0)+IF(F1517&lt;50,1,0)+IF(F1518&lt;50,1,0)+IF(F1519&lt;50,1,0)+IF(F1520&lt;50,1,0)+IF(F1521&lt;50,1,0)+IF(F1522&lt;50,1,0)+IF(F1523&lt;50,1,0)</f>
        <v>0</v>
      </c>
    </row>
    <row r="1528" spans="2:6" s="82" customFormat="1">
      <c r="B1528" s="273" t="str">
        <f>"Nombre de périodes en difficulté (…/" &amp; SUM(MATIÈRES!N1489:N1503) &amp; " périodes)"</f>
        <v>Nombre de périodes en difficulté (…/0 périodes)</v>
      </c>
      <c r="C1528" s="273"/>
      <c r="D1528" s="273"/>
      <c r="E1528" s="273"/>
      <c r="F1528" s="191">
        <f ca="1">IF(F1509&lt;50,MATIÈRES!N$6,0)+IF(F1510&lt;50,MATIÈRES!N$7,0)+IF(F1511&lt;50,MATIÈRES!N$8,0)+IF(F1512&lt;50,MATIÈRES!N$9,0)+IF(F1513&lt;50,MATIÈRES!N$10,0)+IF(F1514&lt;50,MATIÈRES!N$11,0)+IF(F1515&lt;50,MATIÈRES!N$12,0)+IF(F1516&lt;50,MATIÈRES!N$13,0)+IF(F1517&lt;50,MATIÈRES!N$14,0)+IF(F1518&lt;50,MATIÈRES!N$15,0)+IF(F1519&lt;50,MATIÈRES!N$16,0)+IF(F1520&lt;50,MATIÈRES!N$17,0)+IF(F1521&lt;50,MATIÈRES!N$18,0)+IF(F1522&lt;50,MATIÈRES!N$19,0)+IF(F1523&lt;50,MATIÈRES!N$20,0)</f>
        <v>0</v>
      </c>
    </row>
    <row r="1529" spans="2:6" s="82" customFormat="1"/>
    <row r="1530" spans="2:6" s="82" customFormat="1"/>
    <row r="1531" spans="2:6" s="82" customFormat="1"/>
    <row r="1532" spans="2:6" s="82" customFormat="1">
      <c r="F1532" s="82" t="s">
        <v>175</v>
      </c>
    </row>
    <row r="1533" spans="2:6" s="82" customFormat="1"/>
    <row r="1534" spans="2:6" s="82" customFormat="1"/>
    <row r="1535" spans="2:6" s="82" customFormat="1"/>
    <row r="1536" spans="2:6" s="82" customFormat="1"/>
    <row r="1537" spans="2:6" s="82" customFormat="1"/>
    <row r="1538" spans="2:6" s="82" customFormat="1"/>
    <row r="1539" spans="2:6" s="82" customFormat="1"/>
    <row r="1540" spans="2:6" s="82" customFormat="1"/>
    <row r="1541" spans="2:6" s="82" customFormat="1"/>
    <row r="1542" spans="2:6">
      <c r="B1542" s="82"/>
      <c r="C1542" s="82"/>
      <c r="D1542" s="82"/>
      <c r="E1542" s="82"/>
      <c r="F1542" s="82"/>
    </row>
    <row r="1543" spans="2:6">
      <c r="B1543" s="82"/>
      <c r="C1543" s="82"/>
      <c r="D1543" s="82"/>
      <c r="E1543" s="82"/>
      <c r="F1543" s="82"/>
    </row>
    <row r="1544" spans="2:6">
      <c r="B1544" s="82"/>
      <c r="C1544" s="82"/>
      <c r="D1544" s="82"/>
      <c r="E1544" s="82"/>
      <c r="F1544" s="82"/>
    </row>
    <row r="1545" spans="2:6">
      <c r="B1545" s="82"/>
      <c r="C1545" s="82"/>
      <c r="D1545" s="82"/>
      <c r="E1545" s="82"/>
      <c r="F1545" s="82"/>
    </row>
    <row r="1546" spans="2:6">
      <c r="B1546" s="84" t="s">
        <v>42</v>
      </c>
      <c r="C1546" s="82"/>
      <c r="D1546" s="82"/>
      <c r="E1546" s="82"/>
      <c r="F1546" s="82"/>
    </row>
    <row r="1547" spans="2:6">
      <c r="B1547" s="82"/>
      <c r="C1547" s="82"/>
      <c r="D1547" s="82"/>
      <c r="E1547" s="82"/>
      <c r="F1547" s="82"/>
    </row>
    <row r="1548" spans="2:6">
      <c r="B1548" s="274" t="str">
        <f ca="1">(INDIRECT("Élèves!C" &amp;A1496+3) &amp; " " &amp; INDIRECT("Élèves!D" &amp; A1496+3) &amp; " :")</f>
        <v xml:space="preserve">  :</v>
      </c>
      <c r="C1548" s="275"/>
      <c r="D1548" s="275"/>
      <c r="E1548" s="275"/>
      <c r="F1548" s="276"/>
    </row>
    <row r="1549" spans="2:6">
      <c r="B1549" s="243"/>
      <c r="C1549" s="244"/>
      <c r="D1549" s="244"/>
      <c r="E1549" s="244"/>
      <c r="F1549" s="245"/>
    </row>
    <row r="1550" spans="2:6">
      <c r="B1550" s="243"/>
      <c r="C1550" s="244"/>
      <c r="D1550" s="244"/>
      <c r="E1550" s="244"/>
      <c r="F1550" s="245"/>
    </row>
    <row r="1551" spans="2:6">
      <c r="B1551" s="243"/>
      <c r="C1551" s="244"/>
      <c r="D1551" s="244"/>
      <c r="E1551" s="244"/>
      <c r="F1551" s="245"/>
    </row>
    <row r="1552" spans="2:6">
      <c r="B1552" s="243"/>
      <c r="C1552" s="244"/>
      <c r="D1552" s="244"/>
      <c r="E1552" s="244"/>
      <c r="F1552" s="245"/>
    </row>
    <row r="1553" spans="2:6">
      <c r="B1553" s="243"/>
      <c r="C1553" s="244"/>
      <c r="D1553" s="244"/>
      <c r="E1553" s="244"/>
      <c r="F1553" s="245"/>
    </row>
    <row r="1554" spans="2:6">
      <c r="B1554" s="246"/>
      <c r="C1554" s="247"/>
      <c r="D1554" s="247"/>
      <c r="E1554" s="247"/>
      <c r="F1554" s="248"/>
    </row>
    <row r="1555" spans="2:6">
      <c r="B1555" s="204"/>
      <c r="C1555" s="204"/>
      <c r="D1555" s="204"/>
      <c r="E1555" s="204"/>
      <c r="F1555" s="204"/>
    </row>
    <row r="1556" spans="2:6">
      <c r="B1556" s="204"/>
      <c r="C1556" s="204"/>
      <c r="D1556" s="204"/>
      <c r="E1556" s="204"/>
      <c r="F1556" s="204"/>
    </row>
    <row r="1557" spans="2:6">
      <c r="B1557" s="204"/>
      <c r="C1557" s="204"/>
      <c r="D1557" s="204"/>
      <c r="E1557" s="204"/>
      <c r="F1557" s="204"/>
    </row>
    <row r="1558" spans="2:6">
      <c r="B1558" s="84" t="s">
        <v>69</v>
      </c>
      <c r="C1558" s="82"/>
      <c r="D1558" s="82"/>
      <c r="E1558" s="82"/>
      <c r="F1558" s="82"/>
    </row>
    <row r="1559" spans="2:6">
      <c r="C1559" s="82"/>
      <c r="D1559" s="82"/>
      <c r="E1559" s="82"/>
      <c r="F1559" s="82"/>
    </row>
    <row r="1560" spans="2:6">
      <c r="B1560" s="89"/>
      <c r="C1560" s="89"/>
      <c r="D1560" s="89"/>
      <c r="E1560" s="89" t="s">
        <v>70</v>
      </c>
      <c r="F1560" s="90">
        <f ca="1">SUM(INDIRECT("EDUC!E" &amp;A1496+4))+INDIRECT("EDUC!F" &amp;A1496+4)</f>
        <v>0</v>
      </c>
    </row>
    <row r="1561" spans="2:6">
      <c r="C1561" s="82"/>
      <c r="D1561" s="82"/>
      <c r="E1561" s="82"/>
      <c r="F1561" s="82"/>
    </row>
    <row r="1562" spans="2:6">
      <c r="B1562" s="249"/>
      <c r="C1562" s="250"/>
      <c r="D1562" s="250"/>
      <c r="E1562" s="250"/>
      <c r="F1562" s="251"/>
    </row>
    <row r="1563" spans="2:6">
      <c r="B1563" s="252"/>
      <c r="C1563" s="253"/>
      <c r="D1563" s="253"/>
      <c r="E1563" s="253"/>
      <c r="F1563" s="254"/>
    </row>
    <row r="1564" spans="2:6">
      <c r="B1564" s="252"/>
      <c r="C1564" s="253"/>
      <c r="D1564" s="253"/>
      <c r="E1564" s="253"/>
      <c r="F1564" s="254"/>
    </row>
    <row r="1565" spans="2:6">
      <c r="B1565" s="252"/>
      <c r="C1565" s="253"/>
      <c r="D1565" s="253"/>
      <c r="E1565" s="253"/>
      <c r="F1565" s="254"/>
    </row>
    <row r="1566" spans="2:6">
      <c r="B1566" s="252"/>
      <c r="C1566" s="253"/>
      <c r="D1566" s="253"/>
      <c r="E1566" s="253"/>
      <c r="F1566" s="254"/>
    </row>
    <row r="1567" spans="2:6">
      <c r="B1567" s="252"/>
      <c r="C1567" s="253"/>
      <c r="D1567" s="253"/>
      <c r="E1567" s="253"/>
      <c r="F1567" s="254"/>
    </row>
    <row r="1568" spans="2:6">
      <c r="B1568" s="252"/>
      <c r="C1568" s="253"/>
      <c r="D1568" s="253"/>
      <c r="E1568" s="253"/>
      <c r="F1568" s="254"/>
    </row>
    <row r="1569" spans="2:6">
      <c r="B1569" s="252"/>
      <c r="C1569" s="253"/>
      <c r="D1569" s="253"/>
      <c r="E1569" s="253"/>
      <c r="F1569" s="254"/>
    </row>
    <row r="1570" spans="2:6">
      <c r="B1570" s="255"/>
      <c r="C1570" s="256"/>
      <c r="D1570" s="256"/>
      <c r="E1570" s="256"/>
      <c r="F1570" s="257"/>
    </row>
    <row r="1571" spans="2:6">
      <c r="B1571" s="82"/>
      <c r="C1571" s="82"/>
      <c r="D1571" s="82"/>
      <c r="E1571" s="82"/>
      <c r="F1571" s="82"/>
    </row>
    <row r="1572" spans="2:6">
      <c r="B1572" s="91" t="s">
        <v>71</v>
      </c>
      <c r="C1572" s="82"/>
      <c r="D1572" s="82"/>
      <c r="E1572" s="82"/>
      <c r="F1572" s="82"/>
    </row>
    <row r="1573" spans="2:6">
      <c r="B1573" s="82"/>
      <c r="C1573" s="82"/>
      <c r="D1573" s="82"/>
      <c r="E1573" s="82"/>
      <c r="F1573" s="82"/>
    </row>
    <row r="1574" spans="2:6">
      <c r="B1574" s="82"/>
      <c r="C1574" s="82"/>
      <c r="D1574" s="82"/>
      <c r="E1574" s="82"/>
      <c r="F1574" s="82"/>
    </row>
    <row r="1575" spans="2:6">
      <c r="B1575" s="82"/>
      <c r="C1575" s="82"/>
      <c r="D1575" s="82"/>
      <c r="E1575" s="82"/>
      <c r="F1575" s="82"/>
    </row>
    <row r="1576" spans="2:6">
      <c r="B1576" s="82"/>
      <c r="C1576" s="82"/>
      <c r="D1576" s="82"/>
      <c r="E1576" s="82"/>
      <c r="F1576" s="82"/>
    </row>
    <row r="1577" spans="2:6">
      <c r="B1577" s="82"/>
      <c r="C1577" s="82"/>
      <c r="D1577" s="82"/>
      <c r="E1577" s="82"/>
      <c r="F1577" s="82"/>
    </row>
    <row r="1578" spans="2:6">
      <c r="B1578" s="84" t="s">
        <v>72</v>
      </c>
      <c r="C1578" s="82"/>
      <c r="D1578" s="82"/>
      <c r="E1578" s="82"/>
      <c r="F1578" s="82"/>
    </row>
    <row r="1579" spans="2:6">
      <c r="B1579" s="82"/>
      <c r="C1579" s="82"/>
      <c r="D1579" s="82"/>
      <c r="E1579" s="82"/>
      <c r="F1579" s="82"/>
    </row>
    <row r="1580" spans="2:6">
      <c r="B1580" s="288"/>
      <c r="C1580" s="289"/>
      <c r="D1580" s="289"/>
      <c r="E1580" s="289"/>
      <c r="F1580" s="290"/>
    </row>
    <row r="1581" spans="2:6">
      <c r="B1581" s="291"/>
      <c r="C1581" s="292"/>
      <c r="D1581" s="292"/>
      <c r="E1581" s="292"/>
      <c r="F1581" s="293"/>
    </row>
    <row r="1582" spans="2:6">
      <c r="B1582" s="291"/>
      <c r="C1582" s="292"/>
      <c r="D1582" s="292"/>
      <c r="E1582" s="292"/>
      <c r="F1582" s="293"/>
    </row>
    <row r="1583" spans="2:6">
      <c r="B1583" s="291"/>
      <c r="C1583" s="292"/>
      <c r="D1583" s="292"/>
      <c r="E1583" s="292"/>
      <c r="F1583" s="293"/>
    </row>
    <row r="1584" spans="2:6">
      <c r="B1584" s="291"/>
      <c r="C1584" s="292"/>
      <c r="D1584" s="292"/>
      <c r="E1584" s="292"/>
      <c r="F1584" s="293"/>
    </row>
    <row r="1585" spans="1:6">
      <c r="B1585" s="291"/>
      <c r="C1585" s="292"/>
      <c r="D1585" s="292"/>
      <c r="E1585" s="292"/>
      <c r="F1585" s="293"/>
    </row>
    <row r="1586" spans="1:6">
      <c r="B1586" s="291"/>
      <c r="C1586" s="292"/>
      <c r="D1586" s="292"/>
      <c r="E1586" s="292"/>
      <c r="F1586" s="293"/>
    </row>
    <row r="1587" spans="1:6">
      <c r="B1587" s="294"/>
      <c r="C1587" s="295"/>
      <c r="D1587" s="295"/>
      <c r="E1587" s="295"/>
      <c r="F1587" s="296"/>
    </row>
    <row r="1588" spans="1:6">
      <c r="B1588" s="82"/>
      <c r="C1588" s="82"/>
      <c r="D1588" s="82"/>
      <c r="E1588" s="82"/>
      <c r="F1588" s="82"/>
    </row>
    <row r="1589" spans="1:6">
      <c r="B1589" s="82"/>
      <c r="C1589" s="82"/>
      <c r="D1589" s="82"/>
      <c r="E1589" s="82"/>
      <c r="F1589" s="82" t="s">
        <v>176</v>
      </c>
    </row>
    <row r="1590" spans="1:6">
      <c r="B1590" s="82"/>
      <c r="C1590" s="82"/>
      <c r="D1590" s="82"/>
      <c r="E1590" s="82"/>
      <c r="F1590" s="82"/>
    </row>
    <row r="1591" spans="1:6">
      <c r="B1591" s="82"/>
      <c r="C1591" s="82"/>
      <c r="D1591" s="82"/>
      <c r="E1591" s="82"/>
      <c r="F1591" s="82"/>
    </row>
    <row r="1592" spans="1:6">
      <c r="B1592" s="82"/>
      <c r="C1592" s="82"/>
      <c r="D1592" s="82"/>
      <c r="E1592" s="82"/>
      <c r="F1592" s="82"/>
    </row>
    <row r="1593" spans="1:6">
      <c r="B1593" s="82"/>
      <c r="C1593" s="82"/>
      <c r="D1593" s="82"/>
      <c r="E1593" s="82"/>
      <c r="F1593" s="82"/>
    </row>
    <row r="1594" spans="1:6">
      <c r="B1594" s="82"/>
      <c r="C1594" s="82"/>
      <c r="D1594" s="82"/>
      <c r="E1594" s="82"/>
      <c r="F1594" s="82"/>
    </row>
    <row r="1595" spans="1:6" ht="27.75" customHeight="1">
      <c r="A1595" s="82">
        <v>17</v>
      </c>
      <c r="B1595" s="82"/>
      <c r="C1595" s="82"/>
      <c r="D1595" s="82"/>
      <c r="E1595" s="82"/>
      <c r="F1595" s="82"/>
    </row>
    <row r="1596" spans="1:6" ht="15" customHeight="1">
      <c r="B1596" s="308"/>
      <c r="C1596" s="308"/>
      <c r="D1596" s="308"/>
      <c r="E1596" s="308"/>
      <c r="F1596" s="308"/>
    </row>
    <row r="1597" spans="1:6">
      <c r="B1597" s="98">
        <f ca="1">INDIRECT("Élèves!C" &amp; A1595+3)</f>
        <v>0</v>
      </c>
      <c r="C1597" s="307">
        <f ca="1">INDIRECT("Élèves!D" &amp; A1595+3)</f>
        <v>0</v>
      </c>
      <c r="D1597" s="307"/>
      <c r="E1597" s="307"/>
      <c r="F1597" s="307"/>
    </row>
    <row r="1598" spans="1:6" ht="15" customHeight="1">
      <c r="B1598" s="99"/>
      <c r="C1598" s="100"/>
      <c r="D1598" s="100"/>
      <c r="E1598" s="100"/>
      <c r="F1598" s="100"/>
    </row>
    <row r="1599" spans="1:6">
      <c r="B1599" s="308" t="s">
        <v>38</v>
      </c>
      <c r="C1599" s="308"/>
      <c r="D1599" s="308"/>
      <c r="E1599" s="308"/>
      <c r="F1599" s="308"/>
    </row>
    <row r="1600" spans="1:6">
      <c r="B1600" s="309" t="s">
        <v>174</v>
      </c>
      <c r="C1600" s="309"/>
      <c r="D1600" s="309"/>
      <c r="E1600" s="309"/>
      <c r="F1600" s="309"/>
    </row>
    <row r="1601" spans="2:6" s="82" customFormat="1">
      <c r="B1601" s="308"/>
      <c r="C1601" s="308"/>
      <c r="D1601" s="308"/>
      <c r="E1601" s="308"/>
      <c r="F1601" s="308"/>
    </row>
    <row r="1602" spans="2:6" s="82" customFormat="1"/>
    <row r="1603" spans="2:6" s="82" customFormat="1">
      <c r="B1603" s="279" t="str">
        <f ca="1">INDIRECT("Élèves!N" &amp; $A$11+5)</f>
        <v>1Cp</v>
      </c>
      <c r="C1603" s="280"/>
      <c r="D1603" s="280"/>
      <c r="E1603" s="280"/>
      <c r="F1603" s="281"/>
    </row>
    <row r="1604" spans="2:6" s="82" customFormat="1" ht="45" customHeight="1">
      <c r="B1604" s="297" t="s">
        <v>39</v>
      </c>
      <c r="C1604" s="298" t="s">
        <v>67</v>
      </c>
      <c r="D1604" s="300" t="s">
        <v>68</v>
      </c>
      <c r="E1604" s="301"/>
      <c r="F1604" s="302"/>
    </row>
    <row r="1605" spans="2:6" s="82" customFormat="1" ht="45" customHeight="1">
      <c r="B1605" s="297"/>
      <c r="C1605" s="299"/>
      <c r="D1605" s="303"/>
      <c r="E1605" s="304"/>
      <c r="F1605" s="305"/>
    </row>
    <row r="1606" spans="2:6" s="82" customFormat="1">
      <c r="B1606" s="297"/>
      <c r="C1606" s="101" t="s">
        <v>66</v>
      </c>
      <c r="D1606" s="101" t="s">
        <v>40</v>
      </c>
      <c r="E1606" s="101" t="s">
        <v>41</v>
      </c>
      <c r="F1606" s="101" t="s">
        <v>66</v>
      </c>
    </row>
    <row r="1607" spans="2:6" s="82" customFormat="1">
      <c r="B1607" s="306" t="str">
        <f>"FORMATION COMMUNE (" &amp; SUM(MATIÈRES!N1590:N1604) &amp; " périodes)"</f>
        <v>FORMATION COMMUNE (0 périodes)</v>
      </c>
      <c r="C1607" s="306"/>
      <c r="D1607" s="306"/>
      <c r="E1607" s="306"/>
      <c r="F1607" s="306"/>
    </row>
    <row r="1608" spans="2:6" s="82" customFormat="1">
      <c r="B1608" s="80" t="str">
        <f>MATIÈRES!$I$6</f>
        <v>RELIGION (Mme Willems - 2p.)</v>
      </c>
      <c r="C1608" s="203" t="str">
        <f ca="1">IF(ISERROR(INDIRECT("F1!BP" &amp;A1595+ 6)),"",INDIRECT("F1!BP" &amp;A1595+ 6))</f>
        <v/>
      </c>
      <c r="D1608" s="205">
        <f ca="1">SUM(INDIRECT("'C1'!E" &amp; A1595+4),INDIRECT("'C1'!G" &amp; A1595+4),INDIRECT("'C1'!I" &amp; A1595+4))</f>
        <v>0</v>
      </c>
      <c r="E1608" s="205">
        <f ca="1">SUM(INDIRECT("'C1'!F" &amp;A1595+4),INDIRECT("'C1'!H" &amp;A1595+4),INDIRECT("'C1'!J" &amp;A1595+4))</f>
        <v>0</v>
      </c>
      <c r="F1608" s="81" t="str">
        <f ca="1">IF(ISERROR(SUM(D1608/E1608)*100),"",(SUM(D1608/E1608)*100))</f>
        <v/>
      </c>
    </row>
    <row r="1609" spans="2:6" s="82" customFormat="1">
      <c r="B1609" s="80" t="str">
        <f>MATIÈRES!$I$7</f>
        <v>FRANÇAIS (Mr MIRGAUX - 6p.)</v>
      </c>
      <c r="C1609" s="203" t="str">
        <f ca="1">IF(ISERROR(INDIRECT("F2!BP" &amp;A1595+ 6)),"",INDIRECT("F2!BP" &amp;A1595+ 6))</f>
        <v/>
      </c>
      <c r="D1609" s="205">
        <f ca="1">SUM(INDIRECT("'C2'!E" &amp; A1595+4),INDIRECT("'C2'!G" &amp; A1595+4),INDIRECT("'C2'!I" &amp; A1595+4))</f>
        <v>0</v>
      </c>
      <c r="E1609" s="205">
        <f ca="1">SUM(INDIRECT("'C2'!F" &amp;A1595+4),INDIRECT("'C2'!H" &amp;A1595+4),INDIRECT("'C2'!J" &amp;A1595+4))</f>
        <v>0</v>
      </c>
      <c r="F1609" s="81" t="str">
        <f t="shared" ref="F1609:F1622" ca="1" si="16">IF(ISERROR(SUM(D1609/E1609)*100),"",(SUM(D1609/E1609)*100))</f>
        <v/>
      </c>
    </row>
    <row r="1610" spans="2:6" s="82" customFormat="1">
      <c r="B1610" s="80" t="str">
        <f>MATIÈRES!$I$8</f>
        <v>MATH (Mme LIENART - 5p.)</v>
      </c>
      <c r="C1610" s="203" t="str">
        <f ca="1">IF(ISERROR(INDIRECT("F3!BP" &amp;A1595+ 6)),"",INDIRECT("F3!BP" &amp;A1595+ 6))</f>
        <v/>
      </c>
      <c r="D1610" s="205">
        <f ca="1">SUM(INDIRECT("'C3'!E" &amp; A1595+4),INDIRECT("'C3'!G" &amp; A1595+4),INDIRECT("'C3'!I" &amp; A1595+4))</f>
        <v>0</v>
      </c>
      <c r="E1610" s="205">
        <f ca="1">SUM(INDIRECT("'C3'!F" &amp;A1595+4),INDIRECT("'C3'!H" &amp;A1595+4),INDIRECT("'C3'!J" &amp;A1595+4))</f>
        <v>0</v>
      </c>
      <c r="F1610" s="81" t="str">
        <f t="shared" ca="1" si="16"/>
        <v/>
      </c>
    </row>
    <row r="1611" spans="2:6" s="82" customFormat="1">
      <c r="B1611" s="80" t="str">
        <f>MATIÈRES!$I$9</f>
        <v>ÉTUDE DU MILIEU (Mr MIRGAUX - 4p.)</v>
      </c>
      <c r="C1611" s="203" t="str">
        <f ca="1">IF(ISERROR(INDIRECT("F4!BP" &amp;A1595+ 6)),"",INDIRECT("F4!BP" &amp;A1595+ 6))</f>
        <v/>
      </c>
      <c r="D1611" s="205">
        <f ca="1">SUM(INDIRECT("'C4'!E" &amp; A1595+4),INDIRECT("'C4'!G" &amp; A1595+4),INDIRECT("'C4'!I" &amp; A1595+4))</f>
        <v>0</v>
      </c>
      <c r="E1611" s="205">
        <f ca="1">SUM(INDIRECT("'C4'!F" &amp;A1595+4),INDIRECT("'C4'!H" &amp;A1595+4),INDIRECT("'C4'!J" &amp;A1595+4))</f>
        <v>0</v>
      </c>
      <c r="F1611" s="81" t="str">
        <f t="shared" ca="1" si="16"/>
        <v/>
      </c>
    </row>
    <row r="1612" spans="2:6" s="82" customFormat="1">
      <c r="B1612" s="80" t="str">
        <f>MATIÈRES!$I$10</f>
        <v>ANGLAIS (Mme MICHAUX - 4p.)</v>
      </c>
      <c r="C1612" s="203" t="str">
        <f ca="1">IF(ISERROR(INDIRECT("F5!BP" &amp;A1595+ 6)),"",INDIRECT("F5!BP" &amp;A1595+ 6))</f>
        <v/>
      </c>
      <c r="D1612" s="205">
        <f ca="1">SUM(INDIRECT("'C5'!E" &amp; A1595+4),INDIRECT("'C5'!G" &amp; A1595+4),INDIRECT("'C5'!I" &amp; A1595+4))</f>
        <v>0</v>
      </c>
      <c r="E1612" s="205">
        <f ca="1">SUM(INDIRECT("'C5'!F" &amp;A1595+4),INDIRECT("'C5'!H" &amp;A1595+4),INDIRECT("'C5'!J" &amp;A1595+4))</f>
        <v>0</v>
      </c>
      <c r="F1612" s="81" t="str">
        <f t="shared" ca="1" si="16"/>
        <v/>
      </c>
    </row>
    <row r="1613" spans="2:6" s="82" customFormat="1">
      <c r="B1613" s="80" t="str">
        <f>MATIÈRES!$I$11</f>
        <v>SCIENCES (Mr SMETS - 3p.)</v>
      </c>
      <c r="C1613" s="203" t="str">
        <f ca="1">IF(ISERROR(INDIRECT("F6!BP" &amp;A1595+ 6)),"",INDIRECT("F6!BP" &amp;A1595+ 6))</f>
        <v/>
      </c>
      <c r="D1613" s="205">
        <f ca="1">SUM(INDIRECT("'C6'!E" &amp; A1595+4),INDIRECT("'C6'!G" &amp; A1595+4),INDIRECT("'C6'!I" &amp; A1595+4))</f>
        <v>0</v>
      </c>
      <c r="E1613" s="205">
        <f ca="1">SUM(INDIRECT("'C6'!F" &amp;A1595+4),INDIRECT("'C6'!H" &amp;A1595+4),INDIRECT("'C6'!J" &amp;A1595+4))</f>
        <v>0</v>
      </c>
      <c r="F1613" s="81" t="str">
        <f t="shared" ca="1" si="16"/>
        <v/>
      </c>
    </row>
    <row r="1614" spans="2:6" s="82" customFormat="1">
      <c r="B1614" s="80" t="str">
        <f>MATIÈRES!$I$12</f>
        <v>ÉDUCATION PHYSIQUE (Collectif - 3p.)</v>
      </c>
      <c r="C1614" s="203" t="str">
        <f ca="1">IF(ISERROR(INDIRECT("F7!BP" &amp;A1595+ 6)),"",INDIRECT("F7!BP" &amp;A1595+ 6))</f>
        <v/>
      </c>
      <c r="D1614" s="205">
        <f ca="1">SUM(INDIRECT("'C7'!E" &amp; A1595+4),INDIRECT("'C7'!G" &amp; A1595+4),INDIRECT("'C7'!I" &amp; A1595+4))</f>
        <v>0</v>
      </c>
      <c r="E1614" s="205">
        <f ca="1">SUM(INDIRECT("'C7'!F" &amp;A1595+4),INDIRECT("'C7'!H" &amp;A1595+4),INDIRECT("'C7'!J" &amp;A1595+4))</f>
        <v>0</v>
      </c>
      <c r="F1614" s="81" t="str">
        <f t="shared" ca="1" si="16"/>
        <v/>
      </c>
    </row>
    <row r="1615" spans="2:6" s="82" customFormat="1">
      <c r="B1615" s="80" t="str">
        <f>MATIÈRES!$I$13</f>
        <v>ÉDUCATION ARTISTIQUE (Mme TASKIN - 2p.)</v>
      </c>
      <c r="C1615" s="203" t="str">
        <f ca="1">IF(ISERROR(INDIRECT("F8!BP" &amp;A1595+ 6)),"",INDIRECT("F8!BP" &amp;A1595+ 6))</f>
        <v/>
      </c>
      <c r="D1615" s="205">
        <f ca="1">SUM(INDIRECT("'C8'!E" &amp; A1595+4),INDIRECT("'C8'!G" &amp; A1595+4),INDIRECT("'C8'!I" &amp; A1595+4))</f>
        <v>0</v>
      </c>
      <c r="E1615" s="205">
        <f ca="1">SUM(INDIRECT("'C8'!F" &amp;A1595+4),INDIRECT("'C8'!H" &amp;A1595+4),INDIRECT("'C8'!J" &amp;A1595+4))</f>
        <v>0</v>
      </c>
      <c r="F1615" s="81" t="str">
        <f t="shared" ca="1" si="16"/>
        <v/>
      </c>
    </row>
    <row r="1616" spans="2:6" s="82" customFormat="1">
      <c r="B1616" s="80" t="str">
        <f>MATIÈRES!$I$14</f>
        <v>ÉDUCATION TECHNOLOGIQUE (Mr SMETS - 1p.)</v>
      </c>
      <c r="C1616" s="203" t="str">
        <f ca="1">IF(ISERROR(INDIRECT("F9!BP" &amp;A1595+ 6)),"",INDIRECT("F9!BP" &amp;A1595+ 6))</f>
        <v/>
      </c>
      <c r="D1616" s="205">
        <f ca="1">SUM(INDIRECT("'C9'!E" &amp; A1595+4),INDIRECT("'C9'!G" &amp; A1595+4),INDIRECT("'C9'!I" &amp; A1595+4))</f>
        <v>0</v>
      </c>
      <c r="E1616" s="205">
        <f ca="1">SUM(INDIRECT("'C9'!F" &amp;A1595+4),INDIRECT("'C9'!H" &amp;A1595+4),INDIRECT("'C9'!J" &amp;A1595+4))</f>
        <v>0</v>
      </c>
      <c r="F1616" s="81" t="str">
        <f t="shared" ca="1" si="16"/>
        <v/>
      </c>
    </row>
    <row r="1617" spans="2:6" s="82" customFormat="1">
      <c r="B1617" s="80" t="str">
        <f>MATIÈRES!$I$15</f>
        <v>ACTIVITÉDE SOUTIEN (Mme LIENART - 4p.)</v>
      </c>
      <c r="C1617" s="203" t="str">
        <f ca="1">IF(ISERROR(INDIRECT("F10!BP" &amp;A1595+ 6)),"",INDIRECT("F10!BP" &amp;A1595+ 6))</f>
        <v/>
      </c>
      <c r="D1617" s="205">
        <f ca="1">SUM(INDIRECT("'C10'!E" &amp; A1595+4),INDIRECT("'C10'!G" &amp; A1595+4),INDIRECT("'C10'!I" &amp; A1595+4))</f>
        <v>0</v>
      </c>
      <c r="E1617" s="205">
        <f ca="1">SUM(INDIRECT("'C10'!F" &amp;A1595+4),INDIRECT("'C10'!H" &amp;A1595+4),INDIRECT("'C10'!J" &amp;A1595+4))</f>
        <v>0</v>
      </c>
      <c r="F1617" s="81" t="str">
        <f t="shared" ca="1" si="16"/>
        <v/>
      </c>
    </row>
    <row r="1618" spans="2:6" s="82" customFormat="1">
      <c r="B1618" s="80">
        <f>MATIÈRES!$I$16</f>
        <v>0</v>
      </c>
      <c r="C1618" s="203" t="str">
        <f ca="1">IF(ISERROR(INDIRECT("F11!BP" &amp;A1595+ 6)),"",INDIRECT("F11!BP" &amp;A1595+ 6))</f>
        <v/>
      </c>
      <c r="D1618" s="205">
        <f ca="1">SUM(INDIRECT("'C11'!E" &amp; A1595+4),INDIRECT("'C11'!G" &amp; A1595+4),INDIRECT("'C11'!I" &amp; A1595+4))</f>
        <v>0</v>
      </c>
      <c r="E1618" s="205">
        <f ca="1">SUM(INDIRECT("'C11'!F" &amp;A1595+4),INDIRECT("'C11'!H" &amp;A1595+4),INDIRECT("'C11'!J" &amp;A1595+4))</f>
        <v>0</v>
      </c>
      <c r="F1618" s="81" t="str">
        <f t="shared" ca="1" si="16"/>
        <v/>
      </c>
    </row>
    <row r="1619" spans="2:6" s="82" customFormat="1">
      <c r="B1619" s="80">
        <f>MATIÈRES!$I$17</f>
        <v>0</v>
      </c>
      <c r="C1619" s="203" t="str">
        <f ca="1">IF(ISERROR(INDIRECT("F12!BP" &amp;A1595+ 6)),"",INDIRECT("F12!BP" &amp;A1595+ 6))</f>
        <v/>
      </c>
      <c r="D1619" s="205">
        <f ca="1">SUM(INDIRECT("'C12'!E" &amp; A1595+4),INDIRECT("'C12'!G" &amp; A1595+4),INDIRECT("'C12'!I" &amp; A1595+4))</f>
        <v>0</v>
      </c>
      <c r="E1619" s="205">
        <f ca="1">SUM(INDIRECT("'C12'!F" &amp;A1595+4),INDIRECT("'C12'!H" &amp;A1595+4),INDIRECT("'C12'!J" &amp;A1595+4))</f>
        <v>0</v>
      </c>
      <c r="F1619" s="81" t="str">
        <f t="shared" ca="1" si="16"/>
        <v/>
      </c>
    </row>
    <row r="1620" spans="2:6" s="82" customFormat="1">
      <c r="B1620" s="80">
        <f>MATIÈRES!$I$18</f>
        <v>0</v>
      </c>
      <c r="C1620" s="203" t="str">
        <f ca="1">IF(ISERROR(INDIRECT("F13!BP" &amp;A1595+ 6)),"",INDIRECT("F13!BP" &amp;A1595+ 6))</f>
        <v/>
      </c>
      <c r="D1620" s="205">
        <f ca="1">SUM(INDIRECT("'C13'!E" &amp; A1595+4),INDIRECT("'C13'!G" &amp; A1595+4),INDIRECT("'C13'!I" &amp; A1595+4))</f>
        <v>0</v>
      </c>
      <c r="E1620" s="205">
        <f ca="1">SUM(INDIRECT("'C13'!F" &amp;A1595+4),INDIRECT("'C13'!H" &amp;A1595+4),INDIRECT("'C13'!J" &amp;A1595+4))</f>
        <v>0</v>
      </c>
      <c r="F1620" s="81" t="str">
        <f t="shared" ca="1" si="16"/>
        <v/>
      </c>
    </row>
    <row r="1621" spans="2:6" s="82" customFormat="1">
      <c r="B1621" s="80">
        <f>MATIÈRES!$I$19</f>
        <v>0</v>
      </c>
      <c r="C1621" s="203" t="str">
        <f ca="1">IF(ISERROR(INDIRECT("F14!BP" &amp;A1595+ 6)),"",INDIRECT("F14!BP" &amp;A1595+ 6))</f>
        <v/>
      </c>
      <c r="D1621" s="205">
        <f ca="1">SUM(INDIRECT("'C14'!E" &amp; A1595+4),INDIRECT("'C14'!G" &amp; A1595+4),INDIRECT("'C14'!I" &amp; A1595+4))</f>
        <v>0</v>
      </c>
      <c r="E1621" s="205">
        <f ca="1">SUM(INDIRECT("'C14'!F" &amp;A1595+4),INDIRECT("'C14'!H" &amp;A1595+4),INDIRECT("'C14'!J" &amp;A1595+4))</f>
        <v>0</v>
      </c>
      <c r="F1621" s="81" t="str">
        <f t="shared" ca="1" si="16"/>
        <v/>
      </c>
    </row>
    <row r="1622" spans="2:6" s="82" customFormat="1">
      <c r="B1622" s="80">
        <f>MATIÈRES!$I$20</f>
        <v>0</v>
      </c>
      <c r="C1622" s="203" t="str">
        <f ca="1">IF(ISERROR(INDIRECT("F15!BP" &amp;A1595+ 6)),"",INDIRECT("F15!BP" &amp;A1595+ 6))</f>
        <v/>
      </c>
      <c r="D1622" s="205">
        <f ca="1">SUM(INDIRECT("'C15'!E" &amp; A1595+4),INDIRECT("'C15'!G" &amp; A1595+4),INDIRECT("'C15'!I" &amp; A1595+4))</f>
        <v>0</v>
      </c>
      <c r="E1622" s="205">
        <f ca="1">SUM(INDIRECT("'C15'!F" &amp;A1595+4),INDIRECT("'C15'!H" &amp;A1595+4),INDIRECT("'C15'!J" &amp;A1595+4))</f>
        <v>0</v>
      </c>
      <c r="F1622" s="81" t="str">
        <f t="shared" ca="1" si="16"/>
        <v/>
      </c>
    </row>
    <row r="1623" spans="2:6" s="82" customFormat="1">
      <c r="B1623" s="210"/>
      <c r="C1623" s="211" t="e">
        <f ca="1">AVERAGEIF(C1608:C1622,"&lt;&gt;#DIV/0!")</f>
        <v>#DIV/0!</v>
      </c>
      <c r="D1623" s="206"/>
      <c r="E1623" s="206"/>
      <c r="F1623" s="209"/>
    </row>
    <row r="1624" spans="2:6" s="82" customFormat="1">
      <c r="B1624" s="271"/>
      <c r="C1624" s="271"/>
      <c r="D1624" s="271"/>
      <c r="E1624" s="271"/>
      <c r="F1624" s="192"/>
    </row>
    <row r="1625" spans="2:6" s="82" customFormat="1">
      <c r="B1625" s="272" t="s">
        <v>180</v>
      </c>
      <c r="C1625" s="272"/>
      <c r="D1625" s="272"/>
      <c r="E1625" s="272"/>
      <c r="F1625" s="193" t="e">
        <f ca="1">AVERAGEIF(F1608:F1622,"&lt;&gt;#DIV/0!")</f>
        <v>#DIV/0!</v>
      </c>
    </row>
    <row r="1626" spans="2:6" s="82" customFormat="1">
      <c r="B1626" s="273" t="str">
        <f>"Nombre de cours en difficulté (…/" &amp; COUNTA(MATIÈRES!$N$6:$N$20) &amp; " cours)"</f>
        <v>Nombre de cours en difficulté (…/10 cours)</v>
      </c>
      <c r="C1626" s="273"/>
      <c r="D1626" s="273"/>
      <c r="E1626" s="273"/>
      <c r="F1626" s="191">
        <f ca="1">IF(F1608&lt;50,1,0)+IF(F1609&lt;50,1,0)+IF(F1610&lt;50,1,0)+IF(F1611&lt;50,1,0)+IF(F1612&lt;50,1,0)+IF(F1613&lt;50,1,0)+IF(F1614&lt;50,1,0)+IF(F1615&lt;50,1,0)+IF(F1616&lt;50,1,0)+IF(F1617&lt;50,1,0)+IF(F1618&lt;50,1,0)+IF(F1619&lt;50,1,0)+IF(F1620&lt;50,1,0)+IF(F1621&lt;50,1,0)+IF(F1622&lt;50,1,0)</f>
        <v>0</v>
      </c>
    </row>
    <row r="1627" spans="2:6" s="82" customFormat="1">
      <c r="B1627" s="273" t="str">
        <f>"Nombre de périodes en difficulté (…/" &amp; SUM(MATIÈRES!N1588:N1602) &amp; " périodes)"</f>
        <v>Nombre de périodes en difficulté (…/0 périodes)</v>
      </c>
      <c r="C1627" s="273"/>
      <c r="D1627" s="273"/>
      <c r="E1627" s="273"/>
      <c r="F1627" s="191">
        <f ca="1">IF(F1608&lt;50,MATIÈRES!N$6,0)+IF(F1609&lt;50,MATIÈRES!N$7,0)+IF(F1610&lt;50,MATIÈRES!N$8,0)+IF(F1611&lt;50,MATIÈRES!N$9,0)+IF(F1612&lt;50,MATIÈRES!N$10,0)+IF(F1613&lt;50,MATIÈRES!N$11,0)+IF(F1614&lt;50,MATIÈRES!N$12,0)+IF(F1615&lt;50,MATIÈRES!N$13,0)+IF(F1616&lt;50,MATIÈRES!N$14,0)+IF(F1617&lt;50,MATIÈRES!N$15,0)+IF(F1618&lt;50,MATIÈRES!N$16,0)+IF(F1619&lt;50,MATIÈRES!N$17,0)+IF(F1620&lt;50,MATIÈRES!N$18,0)+IF(F1621&lt;50,MATIÈRES!N$19,0)+IF(F1622&lt;50,MATIÈRES!N$20,0)</f>
        <v>0</v>
      </c>
    </row>
    <row r="1628" spans="2:6" s="82" customFormat="1"/>
    <row r="1629" spans="2:6" s="82" customFormat="1"/>
    <row r="1630" spans="2:6" s="82" customFormat="1"/>
    <row r="1631" spans="2:6" s="82" customFormat="1">
      <c r="F1631" s="82" t="s">
        <v>175</v>
      </c>
    </row>
    <row r="1632" spans="2:6" s="82" customFormat="1"/>
    <row r="1633" spans="2:6" s="82" customFormat="1"/>
    <row r="1634" spans="2:6" s="82" customFormat="1"/>
    <row r="1635" spans="2:6" s="82" customFormat="1"/>
    <row r="1636" spans="2:6" s="82" customFormat="1"/>
    <row r="1637" spans="2:6" s="82" customFormat="1"/>
    <row r="1638" spans="2:6" s="82" customFormat="1"/>
    <row r="1639" spans="2:6" s="82" customFormat="1"/>
    <row r="1640" spans="2:6" s="82" customFormat="1"/>
    <row r="1641" spans="2:6">
      <c r="B1641" s="82"/>
      <c r="C1641" s="82"/>
      <c r="D1641" s="82"/>
      <c r="E1641" s="82"/>
      <c r="F1641" s="82"/>
    </row>
    <row r="1642" spans="2:6">
      <c r="B1642" s="82"/>
      <c r="C1642" s="82"/>
      <c r="D1642" s="82"/>
      <c r="E1642" s="82"/>
      <c r="F1642" s="82"/>
    </row>
    <row r="1643" spans="2:6">
      <c r="B1643" s="82"/>
      <c r="C1643" s="82"/>
      <c r="D1643" s="82"/>
      <c r="E1643" s="82"/>
      <c r="F1643" s="82"/>
    </row>
    <row r="1644" spans="2:6">
      <c r="B1644" s="82"/>
      <c r="C1644" s="82"/>
      <c r="D1644" s="82"/>
      <c r="E1644" s="82"/>
      <c r="F1644" s="82"/>
    </row>
    <row r="1645" spans="2:6">
      <c r="B1645" s="84" t="s">
        <v>42</v>
      </c>
      <c r="C1645" s="82"/>
      <c r="D1645" s="82"/>
      <c r="E1645" s="82"/>
      <c r="F1645" s="82"/>
    </row>
    <row r="1646" spans="2:6">
      <c r="B1646" s="82"/>
      <c r="C1646" s="82"/>
      <c r="D1646" s="82"/>
      <c r="E1646" s="82"/>
      <c r="F1646" s="82"/>
    </row>
    <row r="1647" spans="2:6">
      <c r="B1647" s="274" t="str">
        <f ca="1">(INDIRECT("Élèves!C" &amp;A1595+3) &amp; " " &amp; INDIRECT("Élèves!D" &amp; A1595+3) &amp; " :")</f>
        <v xml:space="preserve">  :</v>
      </c>
      <c r="C1647" s="275"/>
      <c r="D1647" s="275"/>
      <c r="E1647" s="275"/>
      <c r="F1647" s="276"/>
    </row>
    <row r="1648" spans="2:6">
      <c r="B1648" s="243"/>
      <c r="C1648" s="244"/>
      <c r="D1648" s="244"/>
      <c r="E1648" s="244"/>
      <c r="F1648" s="245"/>
    </row>
    <row r="1649" spans="2:6">
      <c r="B1649" s="243"/>
      <c r="C1649" s="244"/>
      <c r="D1649" s="244"/>
      <c r="E1649" s="244"/>
      <c r="F1649" s="245"/>
    </row>
    <row r="1650" spans="2:6">
      <c r="B1650" s="243"/>
      <c r="C1650" s="244"/>
      <c r="D1650" s="244"/>
      <c r="E1650" s="244"/>
      <c r="F1650" s="245"/>
    </row>
    <row r="1651" spans="2:6">
      <c r="B1651" s="243"/>
      <c r="C1651" s="244"/>
      <c r="D1651" s="244"/>
      <c r="E1651" s="244"/>
      <c r="F1651" s="245"/>
    </row>
    <row r="1652" spans="2:6">
      <c r="B1652" s="243"/>
      <c r="C1652" s="244"/>
      <c r="D1652" s="244"/>
      <c r="E1652" s="244"/>
      <c r="F1652" s="245"/>
    </row>
    <row r="1653" spans="2:6">
      <c r="B1653" s="246"/>
      <c r="C1653" s="247"/>
      <c r="D1653" s="247"/>
      <c r="E1653" s="247"/>
      <c r="F1653" s="248"/>
    </row>
    <row r="1654" spans="2:6">
      <c r="B1654" s="204"/>
      <c r="C1654" s="204"/>
      <c r="D1654" s="204"/>
      <c r="E1654" s="204"/>
      <c r="F1654" s="204"/>
    </row>
    <row r="1655" spans="2:6">
      <c r="B1655" s="204"/>
      <c r="C1655" s="204"/>
      <c r="D1655" s="204"/>
      <c r="E1655" s="204"/>
      <c r="F1655" s="204"/>
    </row>
    <row r="1656" spans="2:6">
      <c r="B1656" s="204"/>
      <c r="C1656" s="204"/>
      <c r="D1656" s="204"/>
      <c r="E1656" s="204"/>
      <c r="F1656" s="204"/>
    </row>
    <row r="1657" spans="2:6">
      <c r="B1657" s="84" t="s">
        <v>69</v>
      </c>
      <c r="C1657" s="82"/>
      <c r="D1657" s="82"/>
      <c r="E1657" s="82"/>
      <c r="F1657" s="82"/>
    </row>
    <row r="1658" spans="2:6">
      <c r="C1658" s="82"/>
      <c r="D1658" s="82"/>
      <c r="E1658" s="82"/>
      <c r="F1658" s="82"/>
    </row>
    <row r="1659" spans="2:6">
      <c r="B1659" s="89"/>
      <c r="C1659" s="89"/>
      <c r="D1659" s="89"/>
      <c r="E1659" s="89" t="s">
        <v>70</v>
      </c>
      <c r="F1659" s="90">
        <f ca="1">SUM(INDIRECT("EDUC!E" &amp;A1595+4))+INDIRECT("EDUC!F" &amp;A1595+4)</f>
        <v>0</v>
      </c>
    </row>
    <row r="1660" spans="2:6">
      <c r="C1660" s="82"/>
      <c r="D1660" s="82"/>
      <c r="E1660" s="82"/>
      <c r="F1660" s="82"/>
    </row>
    <row r="1661" spans="2:6">
      <c r="B1661" s="249"/>
      <c r="C1661" s="250"/>
      <c r="D1661" s="250"/>
      <c r="E1661" s="250"/>
      <c r="F1661" s="251"/>
    </row>
    <row r="1662" spans="2:6">
      <c r="B1662" s="252"/>
      <c r="C1662" s="253"/>
      <c r="D1662" s="253"/>
      <c r="E1662" s="253"/>
      <c r="F1662" s="254"/>
    </row>
    <row r="1663" spans="2:6">
      <c r="B1663" s="252"/>
      <c r="C1663" s="253"/>
      <c r="D1663" s="253"/>
      <c r="E1663" s="253"/>
      <c r="F1663" s="254"/>
    </row>
    <row r="1664" spans="2:6">
      <c r="B1664" s="252"/>
      <c r="C1664" s="253"/>
      <c r="D1664" s="253"/>
      <c r="E1664" s="253"/>
      <c r="F1664" s="254"/>
    </row>
    <row r="1665" spans="2:6">
      <c r="B1665" s="252"/>
      <c r="C1665" s="253"/>
      <c r="D1665" s="253"/>
      <c r="E1665" s="253"/>
      <c r="F1665" s="254"/>
    </row>
    <row r="1666" spans="2:6">
      <c r="B1666" s="252"/>
      <c r="C1666" s="253"/>
      <c r="D1666" s="253"/>
      <c r="E1666" s="253"/>
      <c r="F1666" s="254"/>
    </row>
    <row r="1667" spans="2:6">
      <c r="B1667" s="252"/>
      <c r="C1667" s="253"/>
      <c r="D1667" s="253"/>
      <c r="E1667" s="253"/>
      <c r="F1667" s="254"/>
    </row>
    <row r="1668" spans="2:6">
      <c r="B1668" s="252"/>
      <c r="C1668" s="253"/>
      <c r="D1668" s="253"/>
      <c r="E1668" s="253"/>
      <c r="F1668" s="254"/>
    </row>
    <row r="1669" spans="2:6">
      <c r="B1669" s="255"/>
      <c r="C1669" s="256"/>
      <c r="D1669" s="256"/>
      <c r="E1669" s="256"/>
      <c r="F1669" s="257"/>
    </row>
    <row r="1670" spans="2:6">
      <c r="B1670" s="82"/>
      <c r="C1670" s="82"/>
      <c r="D1670" s="82"/>
      <c r="E1670" s="82"/>
      <c r="F1670" s="82"/>
    </row>
    <row r="1671" spans="2:6">
      <c r="B1671" s="91" t="s">
        <v>71</v>
      </c>
      <c r="C1671" s="82"/>
      <c r="D1671" s="82"/>
      <c r="E1671" s="82"/>
      <c r="F1671" s="82"/>
    </row>
    <row r="1672" spans="2:6">
      <c r="B1672" s="82"/>
      <c r="C1672" s="82"/>
      <c r="D1672" s="82"/>
      <c r="E1672" s="82"/>
      <c r="F1672" s="82"/>
    </row>
    <row r="1673" spans="2:6">
      <c r="B1673" s="82"/>
      <c r="C1673" s="82"/>
      <c r="D1673" s="82"/>
      <c r="E1673" s="82"/>
      <c r="F1673" s="82"/>
    </row>
    <row r="1674" spans="2:6">
      <c r="B1674" s="82"/>
      <c r="C1674" s="82"/>
      <c r="D1674" s="82"/>
      <c r="E1674" s="82"/>
      <c r="F1674" s="82"/>
    </row>
    <row r="1675" spans="2:6">
      <c r="B1675" s="82"/>
      <c r="C1675" s="82"/>
      <c r="D1675" s="82"/>
      <c r="E1675" s="82"/>
      <c r="F1675" s="82"/>
    </row>
    <row r="1676" spans="2:6">
      <c r="B1676" s="82"/>
      <c r="C1676" s="82"/>
      <c r="D1676" s="82"/>
      <c r="E1676" s="82"/>
      <c r="F1676" s="82"/>
    </row>
    <row r="1677" spans="2:6">
      <c r="B1677" s="84" t="s">
        <v>72</v>
      </c>
      <c r="C1677" s="82"/>
      <c r="D1677" s="82"/>
      <c r="E1677" s="82"/>
      <c r="F1677" s="82"/>
    </row>
    <row r="1678" spans="2:6">
      <c r="B1678" s="82"/>
      <c r="C1678" s="82"/>
      <c r="D1678" s="82"/>
      <c r="E1678" s="82"/>
      <c r="F1678" s="82"/>
    </row>
    <row r="1679" spans="2:6">
      <c r="B1679" s="288"/>
      <c r="C1679" s="289"/>
      <c r="D1679" s="289"/>
      <c r="E1679" s="289"/>
      <c r="F1679" s="290"/>
    </row>
    <row r="1680" spans="2:6">
      <c r="B1680" s="291"/>
      <c r="C1680" s="292"/>
      <c r="D1680" s="292"/>
      <c r="E1680" s="292"/>
      <c r="F1680" s="293"/>
    </row>
    <row r="1681" spans="1:6">
      <c r="B1681" s="291"/>
      <c r="C1681" s="292"/>
      <c r="D1681" s="292"/>
      <c r="E1681" s="292"/>
      <c r="F1681" s="293"/>
    </row>
    <row r="1682" spans="1:6">
      <c r="B1682" s="291"/>
      <c r="C1682" s="292"/>
      <c r="D1682" s="292"/>
      <c r="E1682" s="292"/>
      <c r="F1682" s="293"/>
    </row>
    <row r="1683" spans="1:6">
      <c r="B1683" s="291"/>
      <c r="C1683" s="292"/>
      <c r="D1683" s="292"/>
      <c r="E1683" s="292"/>
      <c r="F1683" s="293"/>
    </row>
    <row r="1684" spans="1:6">
      <c r="B1684" s="291"/>
      <c r="C1684" s="292"/>
      <c r="D1684" s="292"/>
      <c r="E1684" s="292"/>
      <c r="F1684" s="293"/>
    </row>
    <row r="1685" spans="1:6">
      <c r="B1685" s="291"/>
      <c r="C1685" s="292"/>
      <c r="D1685" s="292"/>
      <c r="E1685" s="292"/>
      <c r="F1685" s="293"/>
    </row>
    <row r="1686" spans="1:6">
      <c r="B1686" s="294"/>
      <c r="C1686" s="295"/>
      <c r="D1686" s="295"/>
      <c r="E1686" s="295"/>
      <c r="F1686" s="296"/>
    </row>
    <row r="1687" spans="1:6">
      <c r="B1687" s="82"/>
      <c r="C1687" s="82"/>
      <c r="D1687" s="82"/>
      <c r="E1687" s="82"/>
      <c r="F1687" s="82"/>
    </row>
    <row r="1688" spans="1:6">
      <c r="B1688" s="82"/>
      <c r="C1688" s="82"/>
      <c r="D1688" s="82"/>
      <c r="E1688" s="82"/>
      <c r="F1688" s="82" t="s">
        <v>176</v>
      </c>
    </row>
    <row r="1689" spans="1:6">
      <c r="B1689" s="82"/>
      <c r="C1689" s="82"/>
      <c r="D1689" s="82"/>
      <c r="E1689" s="82"/>
      <c r="F1689" s="82"/>
    </row>
    <row r="1690" spans="1:6">
      <c r="B1690" s="82"/>
      <c r="C1690" s="82"/>
      <c r="D1690" s="82"/>
      <c r="E1690" s="82"/>
      <c r="F1690" s="82"/>
    </row>
    <row r="1691" spans="1:6">
      <c r="B1691" s="82"/>
      <c r="C1691" s="82"/>
      <c r="D1691" s="82"/>
      <c r="E1691" s="82"/>
      <c r="F1691" s="82"/>
    </row>
    <row r="1692" spans="1:6">
      <c r="B1692" s="82"/>
      <c r="C1692" s="82"/>
      <c r="D1692" s="82"/>
      <c r="E1692" s="82"/>
      <c r="F1692" s="82"/>
    </row>
    <row r="1693" spans="1:6">
      <c r="B1693" s="82"/>
      <c r="C1693" s="82"/>
      <c r="D1693" s="82"/>
      <c r="E1693" s="82"/>
      <c r="F1693" s="82"/>
    </row>
    <row r="1694" spans="1:6" ht="27.75" customHeight="1">
      <c r="A1694" s="82">
        <v>18</v>
      </c>
      <c r="B1694" s="82"/>
      <c r="C1694" s="82"/>
      <c r="D1694" s="82"/>
      <c r="E1694" s="82"/>
      <c r="F1694" s="82"/>
    </row>
    <row r="1695" spans="1:6" ht="15" customHeight="1">
      <c r="B1695" s="308"/>
      <c r="C1695" s="308"/>
      <c r="D1695" s="308"/>
      <c r="E1695" s="308"/>
      <c r="F1695" s="308"/>
    </row>
    <row r="1696" spans="1:6">
      <c r="B1696" s="98">
        <f ca="1">INDIRECT("Élèves!C" &amp; A1694+3)</f>
        <v>0</v>
      </c>
      <c r="C1696" s="307">
        <f ca="1">INDIRECT("Élèves!D" &amp; A1694+3)</f>
        <v>0</v>
      </c>
      <c r="D1696" s="307"/>
      <c r="E1696" s="307"/>
      <c r="F1696" s="307"/>
    </row>
    <row r="1697" spans="2:6" ht="15" customHeight="1">
      <c r="B1697" s="99"/>
      <c r="C1697" s="100"/>
      <c r="D1697" s="100"/>
      <c r="E1697" s="100"/>
      <c r="F1697" s="100"/>
    </row>
    <row r="1698" spans="2:6">
      <c r="B1698" s="308" t="s">
        <v>38</v>
      </c>
      <c r="C1698" s="308"/>
      <c r="D1698" s="308"/>
      <c r="E1698" s="308"/>
      <c r="F1698" s="308"/>
    </row>
    <row r="1699" spans="2:6">
      <c r="B1699" s="309" t="s">
        <v>174</v>
      </c>
      <c r="C1699" s="309"/>
      <c r="D1699" s="309"/>
      <c r="E1699" s="309"/>
      <c r="F1699" s="309"/>
    </row>
    <row r="1700" spans="2:6" s="82" customFormat="1">
      <c r="B1700" s="308"/>
      <c r="C1700" s="308"/>
      <c r="D1700" s="308"/>
      <c r="E1700" s="308"/>
      <c r="F1700" s="308"/>
    </row>
    <row r="1701" spans="2:6" s="82" customFormat="1"/>
    <row r="1702" spans="2:6" s="82" customFormat="1">
      <c r="B1702" s="279" t="str">
        <f ca="1">INDIRECT("Élèves!N" &amp; $A$11+5)</f>
        <v>1Cp</v>
      </c>
      <c r="C1702" s="280"/>
      <c r="D1702" s="280"/>
      <c r="E1702" s="280"/>
      <c r="F1702" s="281"/>
    </row>
    <row r="1703" spans="2:6" s="82" customFormat="1" ht="45" customHeight="1">
      <c r="B1703" s="297" t="s">
        <v>39</v>
      </c>
      <c r="C1703" s="298" t="s">
        <v>67</v>
      </c>
      <c r="D1703" s="300" t="s">
        <v>68</v>
      </c>
      <c r="E1703" s="301"/>
      <c r="F1703" s="302"/>
    </row>
    <row r="1704" spans="2:6" s="82" customFormat="1" ht="45" customHeight="1">
      <c r="B1704" s="297"/>
      <c r="C1704" s="299"/>
      <c r="D1704" s="303"/>
      <c r="E1704" s="304"/>
      <c r="F1704" s="305"/>
    </row>
    <row r="1705" spans="2:6" s="82" customFormat="1">
      <c r="B1705" s="297"/>
      <c r="C1705" s="101" t="s">
        <v>66</v>
      </c>
      <c r="D1705" s="101" t="s">
        <v>40</v>
      </c>
      <c r="E1705" s="101" t="s">
        <v>41</v>
      </c>
      <c r="F1705" s="101" t="s">
        <v>66</v>
      </c>
    </row>
    <row r="1706" spans="2:6" s="82" customFormat="1">
      <c r="B1706" s="306" t="str">
        <f>"FORMATION COMMUNE (" &amp; SUM(MATIÈRES!N1689:N1703) &amp; " périodes)"</f>
        <v>FORMATION COMMUNE (0 périodes)</v>
      </c>
      <c r="C1706" s="306"/>
      <c r="D1706" s="306"/>
      <c r="E1706" s="306"/>
      <c r="F1706" s="306"/>
    </row>
    <row r="1707" spans="2:6" s="82" customFormat="1">
      <c r="B1707" s="80" t="str">
        <f>MATIÈRES!$I$6</f>
        <v>RELIGION (Mme Willems - 2p.)</v>
      </c>
      <c r="C1707" s="203" t="str">
        <f ca="1">IF(ISERROR(INDIRECT("F1!BP" &amp;A1694+ 6)),"",INDIRECT("F1!BP" &amp;A1694+ 6))</f>
        <v/>
      </c>
      <c r="D1707" s="205">
        <f ca="1">SUM(INDIRECT("'C1'!E" &amp; A1694+4),INDIRECT("'C1'!G" &amp; A1694+4),INDIRECT("'C1'!I" &amp; A1694+4))</f>
        <v>0</v>
      </c>
      <c r="E1707" s="205">
        <f ca="1">SUM(INDIRECT("'C1'!F" &amp;A1694+4),INDIRECT("'C1'!H" &amp;A1694+4),INDIRECT("'C1'!J" &amp;A1694+4))</f>
        <v>0</v>
      </c>
      <c r="F1707" s="81" t="str">
        <f ca="1">IF(ISERROR(SUM(D1707/E1707)*100),"",(SUM(D1707/E1707)*100))</f>
        <v/>
      </c>
    </row>
    <row r="1708" spans="2:6" s="82" customFormat="1">
      <c r="B1708" s="80" t="str">
        <f>MATIÈRES!$I$7</f>
        <v>FRANÇAIS (Mr MIRGAUX - 6p.)</v>
      </c>
      <c r="C1708" s="203" t="str">
        <f ca="1">IF(ISERROR(INDIRECT("F2!BP" &amp;A1694+ 6)),"",INDIRECT("F2!BP" &amp;A1694+ 6))</f>
        <v/>
      </c>
      <c r="D1708" s="205">
        <f ca="1">SUM(INDIRECT("'C2'!E" &amp; A1694+4),INDIRECT("'C2'!G" &amp; A1694+4),INDIRECT("'C2'!I" &amp; A1694+4))</f>
        <v>0</v>
      </c>
      <c r="E1708" s="205">
        <f ca="1">SUM(INDIRECT("'C2'!F" &amp;A1694+4),INDIRECT("'C2'!H" &amp;A1694+4),INDIRECT("'C2'!J" &amp;A1694+4))</f>
        <v>0</v>
      </c>
      <c r="F1708" s="81" t="str">
        <f t="shared" ref="F1708:F1721" ca="1" si="17">IF(ISERROR(SUM(D1708/E1708)*100),"",(SUM(D1708/E1708)*100))</f>
        <v/>
      </c>
    </row>
    <row r="1709" spans="2:6" s="82" customFormat="1">
      <c r="B1709" s="80" t="str">
        <f>MATIÈRES!$I$8</f>
        <v>MATH (Mme LIENART - 5p.)</v>
      </c>
      <c r="C1709" s="203" t="str">
        <f ca="1">IF(ISERROR(INDIRECT("F3!BP" &amp;A1694+ 6)),"",INDIRECT("F3!BP" &amp;A1694+ 6))</f>
        <v/>
      </c>
      <c r="D1709" s="205">
        <f ca="1">SUM(INDIRECT("'C3'!E" &amp; A1694+4),INDIRECT("'C3'!G" &amp; A1694+4),INDIRECT("'C3'!I" &amp; A1694+4))</f>
        <v>0</v>
      </c>
      <c r="E1709" s="205">
        <f ca="1">SUM(INDIRECT("'C3'!F" &amp;A1694+4),INDIRECT("'C3'!H" &amp;A1694+4),INDIRECT("'C3'!J" &amp;A1694+4))</f>
        <v>0</v>
      </c>
      <c r="F1709" s="81" t="str">
        <f t="shared" ca="1" si="17"/>
        <v/>
      </c>
    </row>
    <row r="1710" spans="2:6" s="82" customFormat="1">
      <c r="B1710" s="80" t="str">
        <f>MATIÈRES!$I$9</f>
        <v>ÉTUDE DU MILIEU (Mr MIRGAUX - 4p.)</v>
      </c>
      <c r="C1710" s="203" t="str">
        <f ca="1">IF(ISERROR(INDIRECT("F4!BP" &amp;A1694+ 6)),"",INDIRECT("F4!BP" &amp;A1694+ 6))</f>
        <v/>
      </c>
      <c r="D1710" s="205">
        <f ca="1">SUM(INDIRECT("'C4'!E" &amp; A1694+4),INDIRECT("'C4'!G" &amp; A1694+4),INDIRECT("'C4'!I" &amp; A1694+4))</f>
        <v>0</v>
      </c>
      <c r="E1710" s="205">
        <f ca="1">SUM(INDIRECT("'C4'!F" &amp;A1694+4),INDIRECT("'C4'!H" &amp;A1694+4),INDIRECT("'C4'!J" &amp;A1694+4))</f>
        <v>0</v>
      </c>
      <c r="F1710" s="81" t="str">
        <f t="shared" ca="1" si="17"/>
        <v/>
      </c>
    </row>
    <row r="1711" spans="2:6" s="82" customFormat="1">
      <c r="B1711" s="80" t="str">
        <f>MATIÈRES!$I$10</f>
        <v>ANGLAIS (Mme MICHAUX - 4p.)</v>
      </c>
      <c r="C1711" s="203" t="str">
        <f ca="1">IF(ISERROR(INDIRECT("F5!BP" &amp;A1694+ 6)),"",INDIRECT("F5!BP" &amp;A1694+ 6))</f>
        <v/>
      </c>
      <c r="D1711" s="205">
        <f ca="1">SUM(INDIRECT("'C5'!E" &amp; A1694+4),INDIRECT("'C5'!G" &amp; A1694+4),INDIRECT("'C5'!I" &amp; A1694+4))</f>
        <v>0</v>
      </c>
      <c r="E1711" s="205">
        <f ca="1">SUM(INDIRECT("'C5'!F" &amp;A1694+4),INDIRECT("'C5'!H" &amp;A1694+4),INDIRECT("'C5'!J" &amp;A1694+4))</f>
        <v>0</v>
      </c>
      <c r="F1711" s="81" t="str">
        <f t="shared" ca="1" si="17"/>
        <v/>
      </c>
    </row>
    <row r="1712" spans="2:6" s="82" customFormat="1">
      <c r="B1712" s="80" t="str">
        <f>MATIÈRES!$I$11</f>
        <v>SCIENCES (Mr SMETS - 3p.)</v>
      </c>
      <c r="C1712" s="203" t="str">
        <f ca="1">IF(ISERROR(INDIRECT("F6!BP" &amp;A1694+ 6)),"",INDIRECT("F6!BP" &amp;A1694+ 6))</f>
        <v/>
      </c>
      <c r="D1712" s="205">
        <f ca="1">SUM(INDIRECT("'C6'!E" &amp; A1694+4),INDIRECT("'C6'!G" &amp; A1694+4),INDIRECT("'C6'!I" &amp; A1694+4))</f>
        <v>0</v>
      </c>
      <c r="E1712" s="205">
        <f ca="1">SUM(INDIRECT("'C6'!F" &amp;A1694+4),INDIRECT("'C6'!H" &amp;A1694+4),INDIRECT("'C6'!J" &amp;A1694+4))</f>
        <v>0</v>
      </c>
      <c r="F1712" s="81" t="str">
        <f t="shared" ca="1" si="17"/>
        <v/>
      </c>
    </row>
    <row r="1713" spans="2:6" s="82" customFormat="1">
      <c r="B1713" s="80" t="str">
        <f>MATIÈRES!$I$12</f>
        <v>ÉDUCATION PHYSIQUE (Collectif - 3p.)</v>
      </c>
      <c r="C1713" s="203" t="str">
        <f ca="1">IF(ISERROR(INDIRECT("F7!BP" &amp;A1694+ 6)),"",INDIRECT("F7!BP" &amp;A1694+ 6))</f>
        <v/>
      </c>
      <c r="D1713" s="205">
        <f ca="1">SUM(INDIRECT("'C7'!E" &amp; A1694+4),INDIRECT("'C7'!G" &amp; A1694+4),INDIRECT("'C7'!I" &amp; A1694+4))</f>
        <v>0</v>
      </c>
      <c r="E1713" s="205">
        <f ca="1">SUM(INDIRECT("'C7'!F" &amp;A1694+4),INDIRECT("'C7'!H" &amp;A1694+4),INDIRECT("'C7'!J" &amp;A1694+4))</f>
        <v>0</v>
      </c>
      <c r="F1713" s="81" t="str">
        <f t="shared" ca="1" si="17"/>
        <v/>
      </c>
    </row>
    <row r="1714" spans="2:6" s="82" customFormat="1">
      <c r="B1714" s="80" t="str">
        <f>MATIÈRES!$I$13</f>
        <v>ÉDUCATION ARTISTIQUE (Mme TASKIN - 2p.)</v>
      </c>
      <c r="C1714" s="203" t="str">
        <f ca="1">IF(ISERROR(INDIRECT("F8!BP" &amp;A1694+ 6)),"",INDIRECT("F8!BP" &amp;A1694+ 6))</f>
        <v/>
      </c>
      <c r="D1714" s="205">
        <f ca="1">SUM(INDIRECT("'C8'!E" &amp; A1694+4),INDIRECT("'C8'!G" &amp; A1694+4),INDIRECT("'C8'!I" &amp; A1694+4))</f>
        <v>0</v>
      </c>
      <c r="E1714" s="205">
        <f ca="1">SUM(INDIRECT("'C8'!F" &amp;A1694+4),INDIRECT("'C8'!H" &amp;A1694+4),INDIRECT("'C8'!J" &amp;A1694+4))</f>
        <v>0</v>
      </c>
      <c r="F1714" s="81" t="str">
        <f t="shared" ca="1" si="17"/>
        <v/>
      </c>
    </row>
    <row r="1715" spans="2:6" s="82" customFormat="1">
      <c r="B1715" s="80" t="str">
        <f>MATIÈRES!$I$14</f>
        <v>ÉDUCATION TECHNOLOGIQUE (Mr SMETS - 1p.)</v>
      </c>
      <c r="C1715" s="203" t="str">
        <f ca="1">IF(ISERROR(INDIRECT("F9!BP" &amp;A1694+ 6)),"",INDIRECT("F9!BP" &amp;A1694+ 6))</f>
        <v/>
      </c>
      <c r="D1715" s="205">
        <f ca="1">SUM(INDIRECT("'C9'!E" &amp; A1694+4),INDIRECT("'C9'!G" &amp; A1694+4),INDIRECT("'C9'!I" &amp; A1694+4))</f>
        <v>0</v>
      </c>
      <c r="E1715" s="205">
        <f ca="1">SUM(INDIRECT("'C9'!F" &amp;A1694+4),INDIRECT("'C9'!H" &amp;A1694+4),INDIRECT("'C9'!J" &amp;A1694+4))</f>
        <v>0</v>
      </c>
      <c r="F1715" s="81" t="str">
        <f t="shared" ca="1" si="17"/>
        <v/>
      </c>
    </row>
    <row r="1716" spans="2:6" s="82" customFormat="1">
      <c r="B1716" s="80" t="str">
        <f>MATIÈRES!$I$15</f>
        <v>ACTIVITÉDE SOUTIEN (Mme LIENART - 4p.)</v>
      </c>
      <c r="C1716" s="203" t="str">
        <f ca="1">IF(ISERROR(INDIRECT("F10!BP" &amp;A1694+ 6)),"",INDIRECT("F10!BP" &amp;A1694+ 6))</f>
        <v/>
      </c>
      <c r="D1716" s="205">
        <f ca="1">SUM(INDIRECT("'C10'!E" &amp; A1694+4),INDIRECT("'C10'!G" &amp; A1694+4),INDIRECT("'C10'!I" &amp; A1694+4))</f>
        <v>0</v>
      </c>
      <c r="E1716" s="205">
        <f ca="1">SUM(INDIRECT("'C10'!F" &amp;A1694+4),INDIRECT("'C10'!H" &amp;A1694+4),INDIRECT("'C10'!J" &amp;A1694+4))</f>
        <v>0</v>
      </c>
      <c r="F1716" s="81" t="str">
        <f t="shared" ca="1" si="17"/>
        <v/>
      </c>
    </row>
    <row r="1717" spans="2:6" s="82" customFormat="1">
      <c r="B1717" s="80">
        <f>MATIÈRES!$I$16</f>
        <v>0</v>
      </c>
      <c r="C1717" s="203" t="str">
        <f ca="1">IF(ISERROR(INDIRECT("F11!BP" &amp;A1694+ 6)),"",INDIRECT("F11!BP" &amp;A1694+ 6))</f>
        <v/>
      </c>
      <c r="D1717" s="205">
        <f ca="1">SUM(INDIRECT("'C11'!E" &amp; A1694+4),INDIRECT("'C11'!G" &amp; A1694+4),INDIRECT("'C11'!I" &amp; A1694+4))</f>
        <v>0</v>
      </c>
      <c r="E1717" s="205">
        <f ca="1">SUM(INDIRECT("'C11'!F" &amp;A1694+4),INDIRECT("'C11'!H" &amp;A1694+4),INDIRECT("'C11'!J" &amp;A1694+4))</f>
        <v>0</v>
      </c>
      <c r="F1717" s="81" t="str">
        <f t="shared" ca="1" si="17"/>
        <v/>
      </c>
    </row>
    <row r="1718" spans="2:6" s="82" customFormat="1">
      <c r="B1718" s="80">
        <f>MATIÈRES!$I$17</f>
        <v>0</v>
      </c>
      <c r="C1718" s="203" t="str">
        <f ca="1">IF(ISERROR(INDIRECT("F12!BP" &amp;A1694+ 6)),"",INDIRECT("F12!BP" &amp;A1694+ 6))</f>
        <v/>
      </c>
      <c r="D1718" s="205">
        <f ca="1">SUM(INDIRECT("'C12'!E" &amp; A1694+4),INDIRECT("'C12'!G" &amp; A1694+4),INDIRECT("'C12'!I" &amp; A1694+4))</f>
        <v>0</v>
      </c>
      <c r="E1718" s="205">
        <f ca="1">SUM(INDIRECT("'C12'!F" &amp;A1694+4),INDIRECT("'C12'!H" &amp;A1694+4),INDIRECT("'C12'!J" &amp;A1694+4))</f>
        <v>0</v>
      </c>
      <c r="F1718" s="81" t="str">
        <f t="shared" ca="1" si="17"/>
        <v/>
      </c>
    </row>
    <row r="1719" spans="2:6" s="82" customFormat="1">
      <c r="B1719" s="80">
        <f>MATIÈRES!$I$18</f>
        <v>0</v>
      </c>
      <c r="C1719" s="203" t="str">
        <f ca="1">IF(ISERROR(INDIRECT("F13!BP" &amp;A1694+ 6)),"",INDIRECT("F13!BP" &amp;A1694+ 6))</f>
        <v/>
      </c>
      <c r="D1719" s="205">
        <f ca="1">SUM(INDIRECT("'C13'!E" &amp; A1694+4),INDIRECT("'C13'!G" &amp; A1694+4),INDIRECT("'C13'!I" &amp; A1694+4))</f>
        <v>0</v>
      </c>
      <c r="E1719" s="205">
        <f ca="1">SUM(INDIRECT("'C13'!F" &amp;A1694+4),INDIRECT("'C13'!H" &amp;A1694+4),INDIRECT("'C13'!J" &amp;A1694+4))</f>
        <v>0</v>
      </c>
      <c r="F1719" s="81" t="str">
        <f t="shared" ca="1" si="17"/>
        <v/>
      </c>
    </row>
    <row r="1720" spans="2:6" s="82" customFormat="1">
      <c r="B1720" s="80">
        <f>MATIÈRES!$I$19</f>
        <v>0</v>
      </c>
      <c r="C1720" s="203" t="str">
        <f ca="1">IF(ISERROR(INDIRECT("F14!BP" &amp;A1694+ 6)),"",INDIRECT("F14!BP" &amp;A1694+ 6))</f>
        <v/>
      </c>
      <c r="D1720" s="205">
        <f ca="1">SUM(INDIRECT("'C14'!E" &amp; A1694+4),INDIRECT("'C14'!G" &amp; A1694+4),INDIRECT("'C14'!I" &amp; A1694+4))</f>
        <v>0</v>
      </c>
      <c r="E1720" s="205">
        <f ca="1">SUM(INDIRECT("'C14'!F" &amp;A1694+4),INDIRECT("'C14'!H" &amp;A1694+4),INDIRECT("'C14'!J" &amp;A1694+4))</f>
        <v>0</v>
      </c>
      <c r="F1720" s="81" t="str">
        <f t="shared" ca="1" si="17"/>
        <v/>
      </c>
    </row>
    <row r="1721" spans="2:6" s="82" customFormat="1">
      <c r="B1721" s="80">
        <f>MATIÈRES!$I$20</f>
        <v>0</v>
      </c>
      <c r="C1721" s="203" t="str">
        <f ca="1">IF(ISERROR(INDIRECT("F15!BP" &amp;A1694+ 6)),"",INDIRECT("F15!BP" &amp;A1694+ 6))</f>
        <v/>
      </c>
      <c r="D1721" s="205">
        <f ca="1">SUM(INDIRECT("'C15'!E" &amp; A1694+4),INDIRECT("'C15'!G" &amp; A1694+4),INDIRECT("'C15'!I" &amp; A1694+4))</f>
        <v>0</v>
      </c>
      <c r="E1721" s="205">
        <f ca="1">SUM(INDIRECT("'C15'!F" &amp;A1694+4),INDIRECT("'C15'!H" &amp;A1694+4),INDIRECT("'C15'!J" &amp;A1694+4))</f>
        <v>0</v>
      </c>
      <c r="F1721" s="81" t="str">
        <f t="shared" ca="1" si="17"/>
        <v/>
      </c>
    </row>
    <row r="1722" spans="2:6" s="82" customFormat="1">
      <c r="B1722" s="210"/>
      <c r="C1722" s="211" t="e">
        <f ca="1">AVERAGEIF(C1707:C1721,"&lt;&gt;#DIV/0!")</f>
        <v>#DIV/0!</v>
      </c>
      <c r="D1722" s="206"/>
      <c r="E1722" s="206"/>
      <c r="F1722" s="209"/>
    </row>
    <row r="1723" spans="2:6" s="82" customFormat="1">
      <c r="B1723" s="271"/>
      <c r="C1723" s="271"/>
      <c r="D1723" s="271"/>
      <c r="E1723" s="271"/>
      <c r="F1723" s="192"/>
    </row>
    <row r="1724" spans="2:6" s="82" customFormat="1">
      <c r="B1724" s="272" t="s">
        <v>180</v>
      </c>
      <c r="C1724" s="272"/>
      <c r="D1724" s="272"/>
      <c r="E1724" s="272"/>
      <c r="F1724" s="193" t="e">
        <f ca="1">AVERAGEIF(F1707:F1721,"&lt;&gt;#DIV/0!")</f>
        <v>#DIV/0!</v>
      </c>
    </row>
    <row r="1725" spans="2:6" s="82" customFormat="1">
      <c r="B1725" s="273" t="str">
        <f>"Nombre de cours en difficulté (…/" &amp; COUNTA(MATIÈRES!$N$6:$N$20) &amp; " cours)"</f>
        <v>Nombre de cours en difficulté (…/10 cours)</v>
      </c>
      <c r="C1725" s="273"/>
      <c r="D1725" s="273"/>
      <c r="E1725" s="273"/>
      <c r="F1725" s="191">
        <f ca="1">IF(F1707&lt;50,1,0)+IF(F1708&lt;50,1,0)+IF(F1709&lt;50,1,0)+IF(F1710&lt;50,1,0)+IF(F1711&lt;50,1,0)+IF(F1712&lt;50,1,0)+IF(F1713&lt;50,1,0)+IF(F1714&lt;50,1,0)+IF(F1715&lt;50,1,0)+IF(F1716&lt;50,1,0)+IF(F1717&lt;50,1,0)+IF(F1718&lt;50,1,0)+IF(F1719&lt;50,1,0)+IF(F1720&lt;50,1,0)+IF(F1721&lt;50,1,0)</f>
        <v>0</v>
      </c>
    </row>
    <row r="1726" spans="2:6" s="82" customFormat="1">
      <c r="B1726" s="273" t="str">
        <f>"Nombre de périodes en difficulté (…/" &amp; SUM(MATIÈRES!N1687:N1701) &amp; " périodes)"</f>
        <v>Nombre de périodes en difficulté (…/0 périodes)</v>
      </c>
      <c r="C1726" s="273"/>
      <c r="D1726" s="273"/>
      <c r="E1726" s="273"/>
      <c r="F1726" s="191">
        <f ca="1">IF(F1707&lt;50,MATIÈRES!N$6,0)+IF(F1708&lt;50,MATIÈRES!N$7,0)+IF(F1709&lt;50,MATIÈRES!N$8,0)+IF(F1710&lt;50,MATIÈRES!N$9,0)+IF(F1711&lt;50,MATIÈRES!N$10,0)+IF(F1712&lt;50,MATIÈRES!N$11,0)+IF(F1713&lt;50,MATIÈRES!N$12,0)+IF(F1714&lt;50,MATIÈRES!N$13,0)+IF(F1715&lt;50,MATIÈRES!N$14,0)+IF(F1716&lt;50,MATIÈRES!N$15,0)+IF(F1717&lt;50,MATIÈRES!N$16,0)+IF(F1718&lt;50,MATIÈRES!N$17,0)+IF(F1719&lt;50,MATIÈRES!N$18,0)+IF(F1720&lt;50,MATIÈRES!N$19,0)+IF(F1721&lt;50,MATIÈRES!N$20,0)</f>
        <v>0</v>
      </c>
    </row>
    <row r="1727" spans="2:6" s="82" customFormat="1"/>
    <row r="1728" spans="2:6" s="82" customFormat="1"/>
    <row r="1729" spans="2:6" s="82" customFormat="1"/>
    <row r="1730" spans="2:6" s="82" customFormat="1">
      <c r="F1730" s="82" t="s">
        <v>175</v>
      </c>
    </row>
    <row r="1731" spans="2:6" s="82" customFormat="1"/>
    <row r="1732" spans="2:6" s="82" customFormat="1"/>
    <row r="1733" spans="2:6" s="82" customFormat="1"/>
    <row r="1734" spans="2:6" s="82" customFormat="1"/>
    <row r="1735" spans="2:6" s="82" customFormat="1"/>
    <row r="1736" spans="2:6" s="82" customFormat="1"/>
    <row r="1737" spans="2:6" s="82" customFormat="1"/>
    <row r="1738" spans="2:6" s="82" customFormat="1"/>
    <row r="1739" spans="2:6" s="82" customFormat="1"/>
    <row r="1740" spans="2:6">
      <c r="B1740" s="82"/>
      <c r="C1740" s="82"/>
      <c r="D1740" s="82"/>
      <c r="E1740" s="82"/>
      <c r="F1740" s="82"/>
    </row>
    <row r="1741" spans="2:6">
      <c r="B1741" s="82"/>
      <c r="C1741" s="82"/>
      <c r="D1741" s="82"/>
      <c r="E1741" s="82"/>
      <c r="F1741" s="82"/>
    </row>
    <row r="1742" spans="2:6">
      <c r="B1742" s="82"/>
      <c r="C1742" s="82"/>
      <c r="D1742" s="82"/>
      <c r="E1742" s="82"/>
      <c r="F1742" s="82"/>
    </row>
    <row r="1743" spans="2:6">
      <c r="B1743" s="82"/>
      <c r="C1743" s="82"/>
      <c r="D1743" s="82"/>
      <c r="E1743" s="82"/>
      <c r="F1743" s="82"/>
    </row>
    <row r="1744" spans="2:6">
      <c r="B1744" s="84" t="s">
        <v>42</v>
      </c>
      <c r="C1744" s="82"/>
      <c r="D1744" s="82"/>
      <c r="E1744" s="82"/>
      <c r="F1744" s="82"/>
    </row>
    <row r="1745" spans="2:6">
      <c r="B1745" s="82"/>
      <c r="C1745" s="82"/>
      <c r="D1745" s="82"/>
      <c r="E1745" s="82"/>
      <c r="F1745" s="82"/>
    </row>
    <row r="1746" spans="2:6">
      <c r="B1746" s="274" t="str">
        <f ca="1">(INDIRECT("Élèves!C" &amp;A1694+3) &amp; " " &amp; INDIRECT("Élèves!D" &amp; A1694+3) &amp; " :")</f>
        <v xml:space="preserve">  :</v>
      </c>
      <c r="C1746" s="275"/>
      <c r="D1746" s="275"/>
      <c r="E1746" s="275"/>
      <c r="F1746" s="276"/>
    </row>
    <row r="1747" spans="2:6">
      <c r="B1747" s="243"/>
      <c r="C1747" s="244"/>
      <c r="D1747" s="244"/>
      <c r="E1747" s="244"/>
      <c r="F1747" s="245"/>
    </row>
    <row r="1748" spans="2:6">
      <c r="B1748" s="243"/>
      <c r="C1748" s="244"/>
      <c r="D1748" s="244"/>
      <c r="E1748" s="244"/>
      <c r="F1748" s="245"/>
    </row>
    <row r="1749" spans="2:6">
      <c r="B1749" s="243"/>
      <c r="C1749" s="244"/>
      <c r="D1749" s="244"/>
      <c r="E1749" s="244"/>
      <c r="F1749" s="245"/>
    </row>
    <row r="1750" spans="2:6">
      <c r="B1750" s="243"/>
      <c r="C1750" s="244"/>
      <c r="D1750" s="244"/>
      <c r="E1750" s="244"/>
      <c r="F1750" s="245"/>
    </row>
    <row r="1751" spans="2:6">
      <c r="B1751" s="243"/>
      <c r="C1751" s="244"/>
      <c r="D1751" s="244"/>
      <c r="E1751" s="244"/>
      <c r="F1751" s="245"/>
    </row>
    <row r="1752" spans="2:6">
      <c r="B1752" s="246"/>
      <c r="C1752" s="247"/>
      <c r="D1752" s="247"/>
      <c r="E1752" s="247"/>
      <c r="F1752" s="248"/>
    </row>
    <row r="1753" spans="2:6">
      <c r="B1753" s="204"/>
      <c r="C1753" s="204"/>
      <c r="D1753" s="204"/>
      <c r="E1753" s="204"/>
      <c r="F1753" s="204"/>
    </row>
    <row r="1754" spans="2:6">
      <c r="B1754" s="204"/>
      <c r="C1754" s="204"/>
      <c r="D1754" s="204"/>
      <c r="E1754" s="204"/>
      <c r="F1754" s="204"/>
    </row>
    <row r="1755" spans="2:6">
      <c r="B1755" s="204"/>
      <c r="C1755" s="204"/>
      <c r="D1755" s="204"/>
      <c r="E1755" s="204"/>
      <c r="F1755" s="204"/>
    </row>
    <row r="1756" spans="2:6">
      <c r="B1756" s="84" t="s">
        <v>69</v>
      </c>
      <c r="C1756" s="82"/>
      <c r="D1756" s="82"/>
      <c r="E1756" s="82"/>
      <c r="F1756" s="82"/>
    </row>
    <row r="1757" spans="2:6">
      <c r="C1757" s="82"/>
      <c r="D1757" s="82"/>
      <c r="E1757" s="82"/>
      <c r="F1757" s="82"/>
    </row>
    <row r="1758" spans="2:6">
      <c r="B1758" s="89"/>
      <c r="C1758" s="89"/>
      <c r="D1758" s="89"/>
      <c r="E1758" s="89" t="s">
        <v>70</v>
      </c>
      <c r="F1758" s="90">
        <f ca="1">SUM(INDIRECT("EDUC!E" &amp;A1694+4))+INDIRECT("EDUC!F" &amp;A1694+4)</f>
        <v>0</v>
      </c>
    </row>
    <row r="1759" spans="2:6">
      <c r="C1759" s="82"/>
      <c r="D1759" s="82"/>
      <c r="E1759" s="82"/>
      <c r="F1759" s="82"/>
    </row>
    <row r="1760" spans="2:6">
      <c r="B1760" s="249"/>
      <c r="C1760" s="250"/>
      <c r="D1760" s="250"/>
      <c r="E1760" s="250"/>
      <c r="F1760" s="251"/>
    </row>
    <row r="1761" spans="2:6">
      <c r="B1761" s="252"/>
      <c r="C1761" s="253"/>
      <c r="D1761" s="253"/>
      <c r="E1761" s="253"/>
      <c r="F1761" s="254"/>
    </row>
    <row r="1762" spans="2:6">
      <c r="B1762" s="252"/>
      <c r="C1762" s="253"/>
      <c r="D1762" s="253"/>
      <c r="E1762" s="253"/>
      <c r="F1762" s="254"/>
    </row>
    <row r="1763" spans="2:6">
      <c r="B1763" s="252"/>
      <c r="C1763" s="253"/>
      <c r="D1763" s="253"/>
      <c r="E1763" s="253"/>
      <c r="F1763" s="254"/>
    </row>
    <row r="1764" spans="2:6">
      <c r="B1764" s="252"/>
      <c r="C1764" s="253"/>
      <c r="D1764" s="253"/>
      <c r="E1764" s="253"/>
      <c r="F1764" s="254"/>
    </row>
    <row r="1765" spans="2:6">
      <c r="B1765" s="252"/>
      <c r="C1765" s="253"/>
      <c r="D1765" s="253"/>
      <c r="E1765" s="253"/>
      <c r="F1765" s="254"/>
    </row>
    <row r="1766" spans="2:6">
      <c r="B1766" s="252"/>
      <c r="C1766" s="253"/>
      <c r="D1766" s="253"/>
      <c r="E1766" s="253"/>
      <c r="F1766" s="254"/>
    </row>
    <row r="1767" spans="2:6">
      <c r="B1767" s="252"/>
      <c r="C1767" s="253"/>
      <c r="D1767" s="253"/>
      <c r="E1767" s="253"/>
      <c r="F1767" s="254"/>
    </row>
    <row r="1768" spans="2:6">
      <c r="B1768" s="255"/>
      <c r="C1768" s="256"/>
      <c r="D1768" s="256"/>
      <c r="E1768" s="256"/>
      <c r="F1768" s="257"/>
    </row>
    <row r="1769" spans="2:6">
      <c r="B1769" s="82"/>
      <c r="C1769" s="82"/>
      <c r="D1769" s="82"/>
      <c r="E1769" s="82"/>
      <c r="F1769" s="82"/>
    </row>
    <row r="1770" spans="2:6">
      <c r="B1770" s="91" t="s">
        <v>71</v>
      </c>
      <c r="C1770" s="82"/>
      <c r="D1770" s="82"/>
      <c r="E1770" s="82"/>
      <c r="F1770" s="82"/>
    </row>
    <row r="1771" spans="2:6">
      <c r="B1771" s="82"/>
      <c r="C1771" s="82"/>
      <c r="D1771" s="82"/>
      <c r="E1771" s="82"/>
      <c r="F1771" s="82"/>
    </row>
    <row r="1772" spans="2:6">
      <c r="B1772" s="82"/>
      <c r="C1772" s="82"/>
      <c r="D1772" s="82"/>
      <c r="E1772" s="82"/>
      <c r="F1772" s="82"/>
    </row>
    <row r="1773" spans="2:6">
      <c r="B1773" s="82"/>
      <c r="C1773" s="82"/>
      <c r="D1773" s="82"/>
      <c r="E1773" s="82"/>
      <c r="F1773" s="82"/>
    </row>
    <row r="1774" spans="2:6">
      <c r="B1774" s="82"/>
      <c r="C1774" s="82"/>
      <c r="D1774" s="82"/>
      <c r="E1774" s="82"/>
      <c r="F1774" s="82"/>
    </row>
    <row r="1775" spans="2:6">
      <c r="B1775" s="82"/>
      <c r="C1775" s="82"/>
      <c r="D1775" s="82"/>
      <c r="E1775" s="82"/>
      <c r="F1775" s="82"/>
    </row>
    <row r="1776" spans="2:6">
      <c r="B1776" s="84" t="s">
        <v>72</v>
      </c>
      <c r="C1776" s="82"/>
      <c r="D1776" s="82"/>
      <c r="E1776" s="82"/>
      <c r="F1776" s="82"/>
    </row>
    <row r="1777" spans="2:6">
      <c r="B1777" s="82"/>
      <c r="C1777" s="82"/>
      <c r="D1777" s="82"/>
      <c r="E1777" s="82"/>
      <c r="F1777" s="82"/>
    </row>
    <row r="1778" spans="2:6">
      <c r="B1778" s="288"/>
      <c r="C1778" s="289"/>
      <c r="D1778" s="289"/>
      <c r="E1778" s="289"/>
      <c r="F1778" s="290"/>
    </row>
    <row r="1779" spans="2:6">
      <c r="B1779" s="291"/>
      <c r="C1779" s="292"/>
      <c r="D1779" s="292"/>
      <c r="E1779" s="292"/>
      <c r="F1779" s="293"/>
    </row>
    <row r="1780" spans="2:6">
      <c r="B1780" s="291"/>
      <c r="C1780" s="292"/>
      <c r="D1780" s="292"/>
      <c r="E1780" s="292"/>
      <c r="F1780" s="293"/>
    </row>
    <row r="1781" spans="2:6">
      <c r="B1781" s="291"/>
      <c r="C1781" s="292"/>
      <c r="D1781" s="292"/>
      <c r="E1781" s="292"/>
      <c r="F1781" s="293"/>
    </row>
    <row r="1782" spans="2:6">
      <c r="B1782" s="291"/>
      <c r="C1782" s="292"/>
      <c r="D1782" s="292"/>
      <c r="E1782" s="292"/>
      <c r="F1782" s="293"/>
    </row>
    <row r="1783" spans="2:6">
      <c r="B1783" s="291"/>
      <c r="C1783" s="292"/>
      <c r="D1783" s="292"/>
      <c r="E1783" s="292"/>
      <c r="F1783" s="293"/>
    </row>
    <row r="1784" spans="2:6">
      <c r="B1784" s="291"/>
      <c r="C1784" s="292"/>
      <c r="D1784" s="292"/>
      <c r="E1784" s="292"/>
      <c r="F1784" s="293"/>
    </row>
    <row r="1785" spans="2:6">
      <c r="B1785" s="294"/>
      <c r="C1785" s="295"/>
      <c r="D1785" s="295"/>
      <c r="E1785" s="295"/>
      <c r="F1785" s="296"/>
    </row>
    <row r="1786" spans="2:6">
      <c r="B1786" s="82"/>
      <c r="C1786" s="82"/>
      <c r="D1786" s="82"/>
      <c r="E1786" s="82"/>
      <c r="F1786" s="82"/>
    </row>
    <row r="1787" spans="2:6">
      <c r="B1787" s="82"/>
      <c r="C1787" s="82"/>
      <c r="D1787" s="82"/>
      <c r="E1787" s="82"/>
      <c r="F1787" s="82" t="s">
        <v>176</v>
      </c>
    </row>
    <row r="1788" spans="2:6">
      <c r="B1788" s="82"/>
      <c r="C1788" s="82"/>
      <c r="D1788" s="82"/>
      <c r="E1788" s="82"/>
      <c r="F1788" s="82"/>
    </row>
    <row r="1789" spans="2:6">
      <c r="B1789" s="82"/>
      <c r="C1789" s="82"/>
      <c r="D1789" s="82"/>
      <c r="E1789" s="82"/>
      <c r="F1789" s="82"/>
    </row>
    <row r="1790" spans="2:6">
      <c r="B1790" s="82"/>
      <c r="C1790" s="82"/>
      <c r="D1790" s="82"/>
      <c r="E1790" s="82"/>
      <c r="F1790" s="82"/>
    </row>
    <row r="1791" spans="2:6">
      <c r="B1791" s="82"/>
      <c r="C1791" s="82"/>
      <c r="D1791" s="82"/>
      <c r="E1791" s="82"/>
      <c r="F1791" s="82"/>
    </row>
    <row r="1792" spans="2:6">
      <c r="B1792" s="82"/>
      <c r="C1792" s="82"/>
      <c r="D1792" s="82"/>
      <c r="E1792" s="82"/>
      <c r="F1792" s="82"/>
    </row>
    <row r="1793" spans="1:6" ht="27.75" customHeight="1">
      <c r="A1793" s="82">
        <v>19</v>
      </c>
      <c r="B1793" s="82"/>
      <c r="C1793" s="82"/>
      <c r="D1793" s="82"/>
      <c r="E1793" s="82"/>
      <c r="F1793" s="82"/>
    </row>
    <row r="1794" spans="1:6" ht="15" customHeight="1">
      <c r="B1794" s="308"/>
      <c r="C1794" s="308"/>
      <c r="D1794" s="308"/>
      <c r="E1794" s="308"/>
      <c r="F1794" s="308"/>
    </row>
    <row r="1795" spans="1:6">
      <c r="B1795" s="98">
        <f ca="1">INDIRECT("Élèves!C" &amp; A1793+3)</f>
        <v>0</v>
      </c>
      <c r="C1795" s="307">
        <f ca="1">INDIRECT("Élèves!D" &amp; A1793+3)</f>
        <v>0</v>
      </c>
      <c r="D1795" s="307"/>
      <c r="E1795" s="307"/>
      <c r="F1795" s="307"/>
    </row>
    <row r="1796" spans="1:6" ht="15" customHeight="1">
      <c r="B1796" s="99"/>
      <c r="C1796" s="100"/>
      <c r="D1796" s="100"/>
      <c r="E1796" s="100"/>
      <c r="F1796" s="100"/>
    </row>
    <row r="1797" spans="1:6">
      <c r="B1797" s="308" t="s">
        <v>38</v>
      </c>
      <c r="C1797" s="308"/>
      <c r="D1797" s="308"/>
      <c r="E1797" s="308"/>
      <c r="F1797" s="308"/>
    </row>
    <row r="1798" spans="1:6">
      <c r="B1798" s="309" t="s">
        <v>174</v>
      </c>
      <c r="C1798" s="309"/>
      <c r="D1798" s="309"/>
      <c r="E1798" s="309"/>
      <c r="F1798" s="309"/>
    </row>
    <row r="1799" spans="1:6" s="82" customFormat="1">
      <c r="B1799" s="308"/>
      <c r="C1799" s="308"/>
      <c r="D1799" s="308"/>
      <c r="E1799" s="308"/>
      <c r="F1799" s="308"/>
    </row>
    <row r="1800" spans="1:6" s="82" customFormat="1"/>
    <row r="1801" spans="1:6" s="82" customFormat="1">
      <c r="B1801" s="279" t="str">
        <f ca="1">INDIRECT("Élèves!N" &amp; $A$11+5)</f>
        <v>1Cp</v>
      </c>
      <c r="C1801" s="280"/>
      <c r="D1801" s="280"/>
      <c r="E1801" s="280"/>
      <c r="F1801" s="281"/>
    </row>
    <row r="1802" spans="1:6" s="82" customFormat="1" ht="45" customHeight="1">
      <c r="B1802" s="297" t="s">
        <v>39</v>
      </c>
      <c r="C1802" s="298" t="s">
        <v>67</v>
      </c>
      <c r="D1802" s="300" t="s">
        <v>68</v>
      </c>
      <c r="E1802" s="301"/>
      <c r="F1802" s="302"/>
    </row>
    <row r="1803" spans="1:6" s="82" customFormat="1" ht="45" customHeight="1">
      <c r="B1803" s="297"/>
      <c r="C1803" s="299"/>
      <c r="D1803" s="303"/>
      <c r="E1803" s="304"/>
      <c r="F1803" s="305"/>
    </row>
    <row r="1804" spans="1:6" s="82" customFormat="1">
      <c r="B1804" s="297"/>
      <c r="C1804" s="101" t="s">
        <v>66</v>
      </c>
      <c r="D1804" s="101" t="s">
        <v>40</v>
      </c>
      <c r="E1804" s="101" t="s">
        <v>41</v>
      </c>
      <c r="F1804" s="101" t="s">
        <v>66</v>
      </c>
    </row>
    <row r="1805" spans="1:6" s="82" customFormat="1">
      <c r="B1805" s="306" t="str">
        <f>"FORMATION COMMUNE (" &amp; SUM(MATIÈRES!N1788:N1802) &amp; " périodes)"</f>
        <v>FORMATION COMMUNE (0 périodes)</v>
      </c>
      <c r="C1805" s="306"/>
      <c r="D1805" s="306"/>
      <c r="E1805" s="306"/>
      <c r="F1805" s="306"/>
    </row>
    <row r="1806" spans="1:6" s="82" customFormat="1">
      <c r="B1806" s="80" t="str">
        <f>MATIÈRES!$I$6</f>
        <v>RELIGION (Mme Willems - 2p.)</v>
      </c>
      <c r="C1806" s="203" t="str">
        <f ca="1">IF(ISERROR(INDIRECT("F1!BP" &amp;A1793+ 6)),"",INDIRECT("F1!BP" &amp;A1793+ 6))</f>
        <v/>
      </c>
      <c r="D1806" s="205">
        <f ca="1">SUM(INDIRECT("'C1'!E" &amp; A1793+4),INDIRECT("'C1'!G" &amp; A1793+4),INDIRECT("'C1'!I" &amp; A1793+4))</f>
        <v>0</v>
      </c>
      <c r="E1806" s="205">
        <f ca="1">SUM(INDIRECT("'C1'!F" &amp;A1793+4),INDIRECT("'C1'!H" &amp;A1793+4),INDIRECT("'C1'!J" &amp;A1793+4))</f>
        <v>0</v>
      </c>
      <c r="F1806" s="81" t="str">
        <f ca="1">IF(ISERROR(SUM(D1806/E1806)*100),"",(SUM(D1806/E1806)*100))</f>
        <v/>
      </c>
    </row>
    <row r="1807" spans="1:6" s="82" customFormat="1">
      <c r="B1807" s="80" t="str">
        <f>MATIÈRES!$I$7</f>
        <v>FRANÇAIS (Mr MIRGAUX - 6p.)</v>
      </c>
      <c r="C1807" s="203" t="str">
        <f ca="1">IF(ISERROR(INDIRECT("F2!BP" &amp;A1793+ 6)),"",INDIRECT("F2!BP" &amp;A1793+ 6))</f>
        <v/>
      </c>
      <c r="D1807" s="205">
        <f ca="1">SUM(INDIRECT("'C2'!E" &amp; A1793+4),INDIRECT("'C2'!G" &amp; A1793+4),INDIRECT("'C2'!I" &amp; A1793+4))</f>
        <v>0</v>
      </c>
      <c r="E1807" s="205">
        <f ca="1">SUM(INDIRECT("'C2'!F" &amp;A1793+4),INDIRECT("'C2'!H" &amp;A1793+4),INDIRECT("'C2'!J" &amp;A1793+4))</f>
        <v>0</v>
      </c>
      <c r="F1807" s="81" t="str">
        <f t="shared" ref="F1807:F1820" ca="1" si="18">IF(ISERROR(SUM(D1807/E1807)*100),"",(SUM(D1807/E1807)*100))</f>
        <v/>
      </c>
    </row>
    <row r="1808" spans="1:6" s="82" customFormat="1">
      <c r="B1808" s="80" t="str">
        <f>MATIÈRES!$I$8</f>
        <v>MATH (Mme LIENART - 5p.)</v>
      </c>
      <c r="C1808" s="203" t="str">
        <f ca="1">IF(ISERROR(INDIRECT("F3!BP" &amp;A1793+ 6)),"",INDIRECT("F3!BP" &amp;A1793+ 6))</f>
        <v/>
      </c>
      <c r="D1808" s="205">
        <f ca="1">SUM(INDIRECT("'C3'!E" &amp; A1793+4),INDIRECT("'C3'!G" &amp; A1793+4),INDIRECT("'C3'!I" &amp; A1793+4))</f>
        <v>0</v>
      </c>
      <c r="E1808" s="205">
        <f ca="1">SUM(INDIRECT("'C3'!F" &amp;A1793+4),INDIRECT("'C3'!H" &amp;A1793+4),INDIRECT("'C3'!J" &amp;A1793+4))</f>
        <v>0</v>
      </c>
      <c r="F1808" s="81" t="str">
        <f t="shared" ca="1" si="18"/>
        <v/>
      </c>
    </row>
    <row r="1809" spans="2:6" s="82" customFormat="1">
      <c r="B1809" s="80" t="str">
        <f>MATIÈRES!$I$9</f>
        <v>ÉTUDE DU MILIEU (Mr MIRGAUX - 4p.)</v>
      </c>
      <c r="C1809" s="203" t="str">
        <f ca="1">IF(ISERROR(INDIRECT("F4!BP" &amp;A1793+ 6)),"",INDIRECT("F4!BP" &amp;A1793+ 6))</f>
        <v/>
      </c>
      <c r="D1809" s="205">
        <f ca="1">SUM(INDIRECT("'C4'!E" &amp; A1793+4),INDIRECT("'C4'!G" &amp; A1793+4),INDIRECT("'C4'!I" &amp; A1793+4))</f>
        <v>0</v>
      </c>
      <c r="E1809" s="205">
        <f ca="1">SUM(INDIRECT("'C4'!F" &amp;A1793+4),INDIRECT("'C4'!H" &amp;A1793+4),INDIRECT("'C4'!J" &amp;A1793+4))</f>
        <v>0</v>
      </c>
      <c r="F1809" s="81" t="str">
        <f t="shared" ca="1" si="18"/>
        <v/>
      </c>
    </row>
    <row r="1810" spans="2:6" s="82" customFormat="1">
      <c r="B1810" s="80" t="str">
        <f>MATIÈRES!$I$10</f>
        <v>ANGLAIS (Mme MICHAUX - 4p.)</v>
      </c>
      <c r="C1810" s="203" t="str">
        <f ca="1">IF(ISERROR(INDIRECT("F5!BP" &amp;A1793+ 6)),"",INDIRECT("F5!BP" &amp;A1793+ 6))</f>
        <v/>
      </c>
      <c r="D1810" s="205">
        <f ca="1">SUM(INDIRECT("'C5'!E" &amp; A1793+4),INDIRECT("'C5'!G" &amp; A1793+4),INDIRECT("'C5'!I" &amp; A1793+4))</f>
        <v>0</v>
      </c>
      <c r="E1810" s="205">
        <f ca="1">SUM(INDIRECT("'C5'!F" &amp;A1793+4),INDIRECT("'C5'!H" &amp;A1793+4),INDIRECT("'C5'!J" &amp;A1793+4))</f>
        <v>0</v>
      </c>
      <c r="F1810" s="81" t="str">
        <f t="shared" ca="1" si="18"/>
        <v/>
      </c>
    </row>
    <row r="1811" spans="2:6" s="82" customFormat="1">
      <c r="B1811" s="80" t="str">
        <f>MATIÈRES!$I$11</f>
        <v>SCIENCES (Mr SMETS - 3p.)</v>
      </c>
      <c r="C1811" s="203" t="str">
        <f ca="1">IF(ISERROR(INDIRECT("F6!BP" &amp;A1793+ 6)),"",INDIRECT("F6!BP" &amp;A1793+ 6))</f>
        <v/>
      </c>
      <c r="D1811" s="205">
        <f ca="1">SUM(INDIRECT("'C6'!E" &amp; A1793+4),INDIRECT("'C6'!G" &amp; A1793+4),INDIRECT("'C6'!I" &amp; A1793+4))</f>
        <v>0</v>
      </c>
      <c r="E1811" s="205">
        <f ca="1">SUM(INDIRECT("'C6'!F" &amp;A1793+4),INDIRECT("'C6'!H" &amp;A1793+4),INDIRECT("'C6'!J" &amp;A1793+4))</f>
        <v>0</v>
      </c>
      <c r="F1811" s="81" t="str">
        <f t="shared" ca="1" si="18"/>
        <v/>
      </c>
    </row>
    <row r="1812" spans="2:6" s="82" customFormat="1">
      <c r="B1812" s="80" t="str">
        <f>MATIÈRES!$I$12</f>
        <v>ÉDUCATION PHYSIQUE (Collectif - 3p.)</v>
      </c>
      <c r="C1812" s="203" t="str">
        <f ca="1">IF(ISERROR(INDIRECT("F7!BP" &amp;A1793+ 6)),"",INDIRECT("F7!BP" &amp;A1793+ 6))</f>
        <v/>
      </c>
      <c r="D1812" s="205">
        <f ca="1">SUM(INDIRECT("'C7'!E" &amp; A1793+4),INDIRECT("'C7'!G" &amp; A1793+4),INDIRECT("'C7'!I" &amp; A1793+4))</f>
        <v>0</v>
      </c>
      <c r="E1812" s="205">
        <f ca="1">SUM(INDIRECT("'C7'!F" &amp;A1793+4),INDIRECT("'C7'!H" &amp;A1793+4),INDIRECT("'C7'!J" &amp;A1793+4))</f>
        <v>0</v>
      </c>
      <c r="F1812" s="81" t="str">
        <f t="shared" ca="1" si="18"/>
        <v/>
      </c>
    </row>
    <row r="1813" spans="2:6" s="82" customFormat="1">
      <c r="B1813" s="80" t="str">
        <f>MATIÈRES!$I$13</f>
        <v>ÉDUCATION ARTISTIQUE (Mme TASKIN - 2p.)</v>
      </c>
      <c r="C1813" s="203" t="str">
        <f ca="1">IF(ISERROR(INDIRECT("F8!BP" &amp;A1793+ 6)),"",INDIRECT("F8!BP" &amp;A1793+ 6))</f>
        <v/>
      </c>
      <c r="D1813" s="205">
        <f ca="1">SUM(INDIRECT("'C8'!E" &amp; A1793+4),INDIRECT("'C8'!G" &amp; A1793+4),INDIRECT("'C8'!I" &amp; A1793+4))</f>
        <v>0</v>
      </c>
      <c r="E1813" s="205">
        <f ca="1">SUM(INDIRECT("'C8'!F" &amp;A1793+4),INDIRECT("'C8'!H" &amp;A1793+4),INDIRECT("'C8'!J" &amp;A1793+4))</f>
        <v>0</v>
      </c>
      <c r="F1813" s="81" t="str">
        <f t="shared" ca="1" si="18"/>
        <v/>
      </c>
    </row>
    <row r="1814" spans="2:6" s="82" customFormat="1">
      <c r="B1814" s="80" t="str">
        <f>MATIÈRES!$I$14</f>
        <v>ÉDUCATION TECHNOLOGIQUE (Mr SMETS - 1p.)</v>
      </c>
      <c r="C1814" s="203" t="str">
        <f ca="1">IF(ISERROR(INDIRECT("F9!BP" &amp;A1793+ 6)),"",INDIRECT("F9!BP" &amp;A1793+ 6))</f>
        <v/>
      </c>
      <c r="D1814" s="205">
        <f ca="1">SUM(INDIRECT("'C9'!E" &amp; A1793+4),INDIRECT("'C9'!G" &amp; A1793+4),INDIRECT("'C9'!I" &amp; A1793+4))</f>
        <v>0</v>
      </c>
      <c r="E1814" s="205">
        <f ca="1">SUM(INDIRECT("'C9'!F" &amp;A1793+4),INDIRECT("'C9'!H" &amp;A1793+4),INDIRECT("'C9'!J" &amp;A1793+4))</f>
        <v>0</v>
      </c>
      <c r="F1814" s="81" t="str">
        <f t="shared" ca="1" si="18"/>
        <v/>
      </c>
    </row>
    <row r="1815" spans="2:6" s="82" customFormat="1">
      <c r="B1815" s="80" t="str">
        <f>MATIÈRES!$I$15</f>
        <v>ACTIVITÉDE SOUTIEN (Mme LIENART - 4p.)</v>
      </c>
      <c r="C1815" s="203" t="str">
        <f ca="1">IF(ISERROR(INDIRECT("F10!BP" &amp;A1793+ 6)),"",INDIRECT("F10!BP" &amp;A1793+ 6))</f>
        <v/>
      </c>
      <c r="D1815" s="205">
        <f ca="1">SUM(INDIRECT("'C10'!E" &amp; A1793+4),INDIRECT("'C10'!G" &amp; A1793+4),INDIRECT("'C10'!I" &amp; A1793+4))</f>
        <v>0</v>
      </c>
      <c r="E1815" s="205">
        <f ca="1">SUM(INDIRECT("'C10'!F" &amp;A1793+4),INDIRECT("'C10'!H" &amp;A1793+4),INDIRECT("'C10'!J" &amp;A1793+4))</f>
        <v>0</v>
      </c>
      <c r="F1815" s="81" t="str">
        <f t="shared" ca="1" si="18"/>
        <v/>
      </c>
    </row>
    <row r="1816" spans="2:6" s="82" customFormat="1">
      <c r="B1816" s="80">
        <f>MATIÈRES!$I$16</f>
        <v>0</v>
      </c>
      <c r="C1816" s="203" t="str">
        <f ca="1">IF(ISERROR(INDIRECT("F11!BP" &amp;A1793+ 6)),"",INDIRECT("F11!BP" &amp;A1793+ 6))</f>
        <v/>
      </c>
      <c r="D1816" s="205">
        <f ca="1">SUM(INDIRECT("'C11'!E" &amp; A1793+4),INDIRECT("'C11'!G" &amp; A1793+4),INDIRECT("'C11'!I" &amp; A1793+4))</f>
        <v>0</v>
      </c>
      <c r="E1816" s="205">
        <f ca="1">SUM(INDIRECT("'C11'!F" &amp;A1793+4),INDIRECT("'C11'!H" &amp;A1793+4),INDIRECT("'C11'!J" &amp;A1793+4))</f>
        <v>0</v>
      </c>
      <c r="F1816" s="81" t="str">
        <f t="shared" ca="1" si="18"/>
        <v/>
      </c>
    </row>
    <row r="1817" spans="2:6" s="82" customFormat="1">
      <c r="B1817" s="80">
        <f>MATIÈRES!$I$17</f>
        <v>0</v>
      </c>
      <c r="C1817" s="203" t="str">
        <f ca="1">IF(ISERROR(INDIRECT("F12!BP" &amp;A1793+ 6)),"",INDIRECT("F12!BP" &amp;A1793+ 6))</f>
        <v/>
      </c>
      <c r="D1817" s="205">
        <f ca="1">SUM(INDIRECT("'C12'!E" &amp; A1793+4),INDIRECT("'C12'!G" &amp; A1793+4),INDIRECT("'C12'!I" &amp; A1793+4))</f>
        <v>0</v>
      </c>
      <c r="E1817" s="205">
        <f ca="1">SUM(INDIRECT("'C12'!F" &amp;A1793+4),INDIRECT("'C12'!H" &amp;A1793+4),INDIRECT("'C12'!J" &amp;A1793+4))</f>
        <v>0</v>
      </c>
      <c r="F1817" s="81" t="str">
        <f t="shared" ca="1" si="18"/>
        <v/>
      </c>
    </row>
    <row r="1818" spans="2:6" s="82" customFormat="1">
      <c r="B1818" s="80">
        <f>MATIÈRES!$I$18</f>
        <v>0</v>
      </c>
      <c r="C1818" s="203" t="str">
        <f ca="1">IF(ISERROR(INDIRECT("F13!BP" &amp;A1793+ 6)),"",INDIRECT("F13!BP" &amp;A1793+ 6))</f>
        <v/>
      </c>
      <c r="D1818" s="205">
        <f ca="1">SUM(INDIRECT("'C13'!E" &amp; A1793+4),INDIRECT("'C13'!G" &amp; A1793+4),INDIRECT("'C13'!I" &amp; A1793+4))</f>
        <v>0</v>
      </c>
      <c r="E1818" s="205">
        <f ca="1">SUM(INDIRECT("'C13'!F" &amp;A1793+4),INDIRECT("'C13'!H" &amp;A1793+4),INDIRECT("'C13'!J" &amp;A1793+4))</f>
        <v>0</v>
      </c>
      <c r="F1818" s="81" t="str">
        <f t="shared" ca="1" si="18"/>
        <v/>
      </c>
    </row>
    <row r="1819" spans="2:6" s="82" customFormat="1">
      <c r="B1819" s="80">
        <f>MATIÈRES!$I$19</f>
        <v>0</v>
      </c>
      <c r="C1819" s="203" t="str">
        <f ca="1">IF(ISERROR(INDIRECT("F14!BP" &amp;A1793+ 6)),"",INDIRECT("F14!BP" &amp;A1793+ 6))</f>
        <v/>
      </c>
      <c r="D1819" s="205">
        <f ca="1">SUM(INDIRECT("'C14'!E" &amp; A1793+4),INDIRECT("'C14'!G" &amp; A1793+4),INDIRECT("'C14'!I" &amp; A1793+4))</f>
        <v>0</v>
      </c>
      <c r="E1819" s="205">
        <f ca="1">SUM(INDIRECT("'C14'!F" &amp;A1793+4),INDIRECT("'C14'!H" &amp;A1793+4),INDIRECT("'C14'!J" &amp;A1793+4))</f>
        <v>0</v>
      </c>
      <c r="F1819" s="81" t="str">
        <f t="shared" ca="1" si="18"/>
        <v/>
      </c>
    </row>
    <row r="1820" spans="2:6" s="82" customFormat="1">
      <c r="B1820" s="80">
        <f>MATIÈRES!$I$20</f>
        <v>0</v>
      </c>
      <c r="C1820" s="203" t="str">
        <f ca="1">IF(ISERROR(INDIRECT("F15!BP" &amp;A1793+ 6)),"",INDIRECT("F15!BP" &amp;A1793+ 6))</f>
        <v/>
      </c>
      <c r="D1820" s="205">
        <f ca="1">SUM(INDIRECT("'C15'!E" &amp; A1793+4),INDIRECT("'C15'!G" &amp; A1793+4),INDIRECT("'C15'!I" &amp; A1793+4))</f>
        <v>0</v>
      </c>
      <c r="E1820" s="205">
        <f ca="1">SUM(INDIRECT("'C15'!F" &amp;A1793+4),INDIRECT("'C15'!H" &amp;A1793+4),INDIRECT("'C15'!J" &amp;A1793+4))</f>
        <v>0</v>
      </c>
      <c r="F1820" s="81" t="str">
        <f t="shared" ca="1" si="18"/>
        <v/>
      </c>
    </row>
    <row r="1821" spans="2:6" s="82" customFormat="1">
      <c r="B1821" s="210"/>
      <c r="C1821" s="211" t="e">
        <f ca="1">AVERAGEIF(C1806:C1820,"&lt;&gt;#DIV/0!")</f>
        <v>#DIV/0!</v>
      </c>
      <c r="D1821" s="206"/>
      <c r="E1821" s="206"/>
      <c r="F1821" s="209"/>
    </row>
    <row r="1822" spans="2:6" s="82" customFormat="1">
      <c r="B1822" s="271"/>
      <c r="C1822" s="271"/>
      <c r="D1822" s="271"/>
      <c r="E1822" s="271"/>
      <c r="F1822" s="192"/>
    </row>
    <row r="1823" spans="2:6" s="82" customFormat="1">
      <c r="B1823" s="272" t="s">
        <v>180</v>
      </c>
      <c r="C1823" s="272"/>
      <c r="D1823" s="272"/>
      <c r="E1823" s="272"/>
      <c r="F1823" s="193" t="e">
        <f ca="1">AVERAGEIF(F1806:F1820,"&lt;&gt;#DIV/0!")</f>
        <v>#DIV/0!</v>
      </c>
    </row>
    <row r="1824" spans="2:6" s="82" customFormat="1">
      <c r="B1824" s="273" t="str">
        <f>"Nombre de cours en difficulté (…/" &amp; COUNTA(MATIÈRES!$N$6:$N$20) &amp; " cours)"</f>
        <v>Nombre de cours en difficulté (…/10 cours)</v>
      </c>
      <c r="C1824" s="273"/>
      <c r="D1824" s="273"/>
      <c r="E1824" s="273"/>
      <c r="F1824" s="191">
        <f ca="1">IF(F1806&lt;50,1,0)+IF(F1807&lt;50,1,0)+IF(F1808&lt;50,1,0)+IF(F1809&lt;50,1,0)+IF(F1810&lt;50,1,0)+IF(F1811&lt;50,1,0)+IF(F1812&lt;50,1,0)+IF(F1813&lt;50,1,0)+IF(F1814&lt;50,1,0)+IF(F1815&lt;50,1,0)+IF(F1816&lt;50,1,0)+IF(F1817&lt;50,1,0)+IF(F1818&lt;50,1,0)+IF(F1819&lt;50,1,0)+IF(F1820&lt;50,1,0)</f>
        <v>0</v>
      </c>
    </row>
    <row r="1825" spans="2:6" s="82" customFormat="1">
      <c r="B1825" s="273" t="str">
        <f>"Nombre de périodes en difficulté (…/" &amp; SUM(MATIÈRES!N1786:N1800) &amp; " périodes)"</f>
        <v>Nombre de périodes en difficulté (…/0 périodes)</v>
      </c>
      <c r="C1825" s="273"/>
      <c r="D1825" s="273"/>
      <c r="E1825" s="273"/>
      <c r="F1825" s="191">
        <f ca="1">IF(F1806&lt;50,MATIÈRES!N$6,0)+IF(F1807&lt;50,MATIÈRES!N$7,0)+IF(F1808&lt;50,MATIÈRES!N$8,0)+IF(F1809&lt;50,MATIÈRES!N$9,0)+IF(F1810&lt;50,MATIÈRES!N$10,0)+IF(F1811&lt;50,MATIÈRES!N$11,0)+IF(F1812&lt;50,MATIÈRES!N$12,0)+IF(F1813&lt;50,MATIÈRES!N$13,0)+IF(F1814&lt;50,MATIÈRES!N$14,0)+IF(F1815&lt;50,MATIÈRES!N$15,0)+IF(F1816&lt;50,MATIÈRES!N$16,0)+IF(F1817&lt;50,MATIÈRES!N$17,0)+IF(F1818&lt;50,MATIÈRES!N$18,0)+IF(F1819&lt;50,MATIÈRES!N$19,0)+IF(F1820&lt;50,MATIÈRES!N$20,0)</f>
        <v>0</v>
      </c>
    </row>
    <row r="1826" spans="2:6" s="82" customFormat="1"/>
    <row r="1827" spans="2:6" s="82" customFormat="1"/>
    <row r="1828" spans="2:6" s="82" customFormat="1"/>
    <row r="1829" spans="2:6" s="82" customFormat="1">
      <c r="F1829" s="82" t="s">
        <v>175</v>
      </c>
    </row>
    <row r="1830" spans="2:6" s="82" customFormat="1"/>
    <row r="1831" spans="2:6" s="82" customFormat="1"/>
    <row r="1832" spans="2:6" s="82" customFormat="1"/>
    <row r="1833" spans="2:6" s="82" customFormat="1"/>
    <row r="1834" spans="2:6" s="82" customFormat="1"/>
    <row r="1835" spans="2:6" s="82" customFormat="1"/>
    <row r="1836" spans="2:6" s="82" customFormat="1"/>
    <row r="1837" spans="2:6" s="82" customFormat="1"/>
    <row r="1838" spans="2:6" s="82" customFormat="1"/>
    <row r="1839" spans="2:6">
      <c r="B1839" s="82"/>
      <c r="C1839" s="82"/>
      <c r="D1839" s="82"/>
      <c r="E1839" s="82"/>
      <c r="F1839" s="82"/>
    </row>
    <row r="1840" spans="2:6">
      <c r="B1840" s="82"/>
      <c r="C1840" s="82"/>
      <c r="D1840" s="82"/>
      <c r="E1840" s="82"/>
      <c r="F1840" s="82"/>
    </row>
    <row r="1841" spans="2:6">
      <c r="B1841" s="82"/>
      <c r="C1841" s="82"/>
      <c r="D1841" s="82"/>
      <c r="E1841" s="82"/>
      <c r="F1841" s="82"/>
    </row>
    <row r="1842" spans="2:6">
      <c r="B1842" s="82"/>
      <c r="C1842" s="82"/>
      <c r="D1842" s="82"/>
      <c r="E1842" s="82"/>
      <c r="F1842" s="82"/>
    </row>
    <row r="1843" spans="2:6">
      <c r="B1843" s="84" t="s">
        <v>42</v>
      </c>
      <c r="C1843" s="82"/>
      <c r="D1843" s="82"/>
      <c r="E1843" s="82"/>
      <c r="F1843" s="82"/>
    </row>
    <row r="1844" spans="2:6">
      <c r="B1844" s="82"/>
      <c r="C1844" s="82"/>
      <c r="D1844" s="82"/>
      <c r="E1844" s="82"/>
      <c r="F1844" s="82"/>
    </row>
    <row r="1845" spans="2:6">
      <c r="B1845" s="274" t="str">
        <f ca="1">(INDIRECT("Élèves!C" &amp;A1793+3) &amp; " " &amp; INDIRECT("Élèves!D" &amp; A1793+3) &amp; " :")</f>
        <v xml:space="preserve">  :</v>
      </c>
      <c r="C1845" s="275"/>
      <c r="D1845" s="275"/>
      <c r="E1845" s="275"/>
      <c r="F1845" s="276"/>
    </row>
    <row r="1846" spans="2:6">
      <c r="B1846" s="243"/>
      <c r="C1846" s="244"/>
      <c r="D1846" s="244"/>
      <c r="E1846" s="244"/>
      <c r="F1846" s="245"/>
    </row>
    <row r="1847" spans="2:6">
      <c r="B1847" s="243"/>
      <c r="C1847" s="244"/>
      <c r="D1847" s="244"/>
      <c r="E1847" s="244"/>
      <c r="F1847" s="245"/>
    </row>
    <row r="1848" spans="2:6">
      <c r="B1848" s="243"/>
      <c r="C1848" s="244"/>
      <c r="D1848" s="244"/>
      <c r="E1848" s="244"/>
      <c r="F1848" s="245"/>
    </row>
    <row r="1849" spans="2:6">
      <c r="B1849" s="243"/>
      <c r="C1849" s="244"/>
      <c r="D1849" s="244"/>
      <c r="E1849" s="244"/>
      <c r="F1849" s="245"/>
    </row>
    <row r="1850" spans="2:6">
      <c r="B1850" s="243"/>
      <c r="C1850" s="244"/>
      <c r="D1850" s="244"/>
      <c r="E1850" s="244"/>
      <c r="F1850" s="245"/>
    </row>
    <row r="1851" spans="2:6">
      <c r="B1851" s="246"/>
      <c r="C1851" s="247"/>
      <c r="D1851" s="247"/>
      <c r="E1851" s="247"/>
      <c r="F1851" s="248"/>
    </row>
    <row r="1852" spans="2:6">
      <c r="B1852" s="204"/>
      <c r="C1852" s="204"/>
      <c r="D1852" s="204"/>
      <c r="E1852" s="204"/>
      <c r="F1852" s="204"/>
    </row>
    <row r="1853" spans="2:6">
      <c r="B1853" s="204"/>
      <c r="C1853" s="204"/>
      <c r="D1853" s="204"/>
      <c r="E1853" s="204"/>
      <c r="F1853" s="204"/>
    </row>
    <row r="1854" spans="2:6">
      <c r="B1854" s="204"/>
      <c r="C1854" s="204"/>
      <c r="D1854" s="204"/>
      <c r="E1854" s="204"/>
      <c r="F1854" s="204"/>
    </row>
    <row r="1855" spans="2:6">
      <c r="B1855" s="84" t="s">
        <v>69</v>
      </c>
      <c r="C1855" s="82"/>
      <c r="D1855" s="82"/>
      <c r="E1855" s="82"/>
      <c r="F1855" s="82"/>
    </row>
    <row r="1856" spans="2:6">
      <c r="C1856" s="82"/>
      <c r="D1856" s="82"/>
      <c r="E1856" s="82"/>
      <c r="F1856" s="82"/>
    </row>
    <row r="1857" spans="2:6">
      <c r="B1857" s="89"/>
      <c r="C1857" s="89"/>
      <c r="D1857" s="89"/>
      <c r="E1857" s="89" t="s">
        <v>70</v>
      </c>
      <c r="F1857" s="90">
        <f ca="1">SUM(INDIRECT("EDUC!E" &amp;A1793+4))+INDIRECT("EDUC!F" &amp;A1793+4)</f>
        <v>0</v>
      </c>
    </row>
    <row r="1858" spans="2:6">
      <c r="C1858" s="82"/>
      <c r="D1858" s="82"/>
      <c r="E1858" s="82"/>
      <c r="F1858" s="82"/>
    </row>
    <row r="1859" spans="2:6">
      <c r="B1859" s="249"/>
      <c r="C1859" s="250"/>
      <c r="D1859" s="250"/>
      <c r="E1859" s="250"/>
      <c r="F1859" s="251"/>
    </row>
    <row r="1860" spans="2:6">
      <c r="B1860" s="252"/>
      <c r="C1860" s="253"/>
      <c r="D1860" s="253"/>
      <c r="E1860" s="253"/>
      <c r="F1860" s="254"/>
    </row>
    <row r="1861" spans="2:6">
      <c r="B1861" s="252"/>
      <c r="C1861" s="253"/>
      <c r="D1861" s="253"/>
      <c r="E1861" s="253"/>
      <c r="F1861" s="254"/>
    </row>
    <row r="1862" spans="2:6">
      <c r="B1862" s="252"/>
      <c r="C1862" s="253"/>
      <c r="D1862" s="253"/>
      <c r="E1862" s="253"/>
      <c r="F1862" s="254"/>
    </row>
    <row r="1863" spans="2:6">
      <c r="B1863" s="252"/>
      <c r="C1863" s="253"/>
      <c r="D1863" s="253"/>
      <c r="E1863" s="253"/>
      <c r="F1863" s="254"/>
    </row>
    <row r="1864" spans="2:6">
      <c r="B1864" s="252"/>
      <c r="C1864" s="253"/>
      <c r="D1864" s="253"/>
      <c r="E1864" s="253"/>
      <c r="F1864" s="254"/>
    </row>
    <row r="1865" spans="2:6">
      <c r="B1865" s="252"/>
      <c r="C1865" s="253"/>
      <c r="D1865" s="253"/>
      <c r="E1865" s="253"/>
      <c r="F1865" s="254"/>
    </row>
    <row r="1866" spans="2:6">
      <c r="B1866" s="252"/>
      <c r="C1866" s="253"/>
      <c r="D1866" s="253"/>
      <c r="E1866" s="253"/>
      <c r="F1866" s="254"/>
    </row>
    <row r="1867" spans="2:6">
      <c r="B1867" s="255"/>
      <c r="C1867" s="256"/>
      <c r="D1867" s="256"/>
      <c r="E1867" s="256"/>
      <c r="F1867" s="257"/>
    </row>
    <row r="1868" spans="2:6">
      <c r="B1868" s="82"/>
      <c r="C1868" s="82"/>
      <c r="D1868" s="82"/>
      <c r="E1868" s="82"/>
      <c r="F1868" s="82"/>
    </row>
    <row r="1869" spans="2:6">
      <c r="B1869" s="91" t="s">
        <v>71</v>
      </c>
      <c r="C1869" s="82"/>
      <c r="D1869" s="82"/>
      <c r="E1869" s="82"/>
      <c r="F1869" s="82"/>
    </row>
    <row r="1870" spans="2:6">
      <c r="B1870" s="82"/>
      <c r="C1870" s="82"/>
      <c r="D1870" s="82"/>
      <c r="E1870" s="82"/>
      <c r="F1870" s="82"/>
    </row>
    <row r="1871" spans="2:6">
      <c r="B1871" s="82"/>
      <c r="C1871" s="82"/>
      <c r="D1871" s="82"/>
      <c r="E1871" s="82"/>
      <c r="F1871" s="82"/>
    </row>
    <row r="1872" spans="2:6">
      <c r="B1872" s="82"/>
      <c r="C1872" s="82"/>
      <c r="D1872" s="82"/>
      <c r="E1872" s="82"/>
      <c r="F1872" s="82"/>
    </row>
    <row r="1873" spans="2:6">
      <c r="B1873" s="82"/>
      <c r="C1873" s="82"/>
      <c r="D1873" s="82"/>
      <c r="E1873" s="82"/>
      <c r="F1873" s="82"/>
    </row>
    <row r="1874" spans="2:6">
      <c r="B1874" s="82"/>
      <c r="C1874" s="82"/>
      <c r="D1874" s="82"/>
      <c r="E1874" s="82"/>
      <c r="F1874" s="82"/>
    </row>
    <row r="1875" spans="2:6">
      <c r="B1875" s="84" t="s">
        <v>72</v>
      </c>
      <c r="C1875" s="82"/>
      <c r="D1875" s="82"/>
      <c r="E1875" s="82"/>
      <c r="F1875" s="82"/>
    </row>
    <row r="1876" spans="2:6">
      <c r="B1876" s="82"/>
      <c r="C1876" s="82"/>
      <c r="D1876" s="82"/>
      <c r="E1876" s="82"/>
      <c r="F1876" s="82"/>
    </row>
    <row r="1877" spans="2:6">
      <c r="B1877" s="288"/>
      <c r="C1877" s="289"/>
      <c r="D1877" s="289"/>
      <c r="E1877" s="289"/>
      <c r="F1877" s="290"/>
    </row>
    <row r="1878" spans="2:6">
      <c r="B1878" s="291"/>
      <c r="C1878" s="292"/>
      <c r="D1878" s="292"/>
      <c r="E1878" s="292"/>
      <c r="F1878" s="293"/>
    </row>
    <row r="1879" spans="2:6">
      <c r="B1879" s="291"/>
      <c r="C1879" s="292"/>
      <c r="D1879" s="292"/>
      <c r="E1879" s="292"/>
      <c r="F1879" s="293"/>
    </row>
    <row r="1880" spans="2:6">
      <c r="B1880" s="291"/>
      <c r="C1880" s="292"/>
      <c r="D1880" s="292"/>
      <c r="E1880" s="292"/>
      <c r="F1880" s="293"/>
    </row>
    <row r="1881" spans="2:6">
      <c r="B1881" s="291"/>
      <c r="C1881" s="292"/>
      <c r="D1881" s="292"/>
      <c r="E1881" s="292"/>
      <c r="F1881" s="293"/>
    </row>
    <row r="1882" spans="2:6">
      <c r="B1882" s="291"/>
      <c r="C1882" s="292"/>
      <c r="D1882" s="292"/>
      <c r="E1882" s="292"/>
      <c r="F1882" s="293"/>
    </row>
    <row r="1883" spans="2:6">
      <c r="B1883" s="291"/>
      <c r="C1883" s="292"/>
      <c r="D1883" s="292"/>
      <c r="E1883" s="292"/>
      <c r="F1883" s="293"/>
    </row>
    <row r="1884" spans="2:6">
      <c r="B1884" s="294"/>
      <c r="C1884" s="295"/>
      <c r="D1884" s="295"/>
      <c r="E1884" s="295"/>
      <c r="F1884" s="296"/>
    </row>
    <row r="1885" spans="2:6">
      <c r="B1885" s="82"/>
      <c r="C1885" s="82"/>
      <c r="D1885" s="82"/>
      <c r="E1885" s="82"/>
      <c r="F1885" s="82"/>
    </row>
    <row r="1886" spans="2:6">
      <c r="B1886" s="82"/>
      <c r="C1886" s="82"/>
      <c r="D1886" s="82"/>
      <c r="E1886" s="82"/>
      <c r="F1886" s="82" t="s">
        <v>176</v>
      </c>
    </row>
    <row r="1887" spans="2:6">
      <c r="B1887" s="82"/>
      <c r="C1887" s="82"/>
      <c r="D1887" s="82"/>
      <c r="E1887" s="82"/>
      <c r="F1887" s="82"/>
    </row>
    <row r="1888" spans="2:6">
      <c r="B1888" s="82"/>
      <c r="C1888" s="82"/>
      <c r="D1888" s="82"/>
      <c r="E1888" s="82"/>
      <c r="F1888" s="82"/>
    </row>
    <row r="1889" spans="1:6">
      <c r="B1889" s="82"/>
      <c r="C1889" s="82"/>
      <c r="D1889" s="82"/>
      <c r="E1889" s="82"/>
      <c r="F1889" s="82"/>
    </row>
    <row r="1890" spans="1:6">
      <c r="B1890" s="82"/>
      <c r="C1890" s="82"/>
      <c r="D1890" s="82"/>
      <c r="E1890" s="82"/>
      <c r="F1890" s="82"/>
    </row>
    <row r="1891" spans="1:6">
      <c r="B1891" s="82"/>
      <c r="C1891" s="82"/>
      <c r="D1891" s="82"/>
      <c r="E1891" s="82"/>
      <c r="F1891" s="82"/>
    </row>
    <row r="1892" spans="1:6" ht="27.75" customHeight="1">
      <c r="A1892" s="82">
        <v>20</v>
      </c>
      <c r="B1892" s="82"/>
      <c r="C1892" s="82"/>
      <c r="D1892" s="82"/>
      <c r="E1892" s="82"/>
      <c r="F1892" s="82"/>
    </row>
    <row r="1893" spans="1:6" ht="15" customHeight="1">
      <c r="B1893" s="308"/>
      <c r="C1893" s="308"/>
      <c r="D1893" s="308"/>
      <c r="E1893" s="308"/>
      <c r="F1893" s="308"/>
    </row>
    <row r="1894" spans="1:6">
      <c r="B1894" s="98">
        <f ca="1">INDIRECT("Élèves!C" &amp; A1892+3)</f>
        <v>0</v>
      </c>
      <c r="C1894" s="307">
        <f ca="1">INDIRECT("Élèves!D" &amp; A1892+3)</f>
        <v>0</v>
      </c>
      <c r="D1894" s="307"/>
      <c r="E1894" s="307"/>
      <c r="F1894" s="307"/>
    </row>
    <row r="1895" spans="1:6" ht="15" customHeight="1">
      <c r="B1895" s="99"/>
      <c r="C1895" s="100"/>
      <c r="D1895" s="100"/>
      <c r="E1895" s="100"/>
      <c r="F1895" s="100"/>
    </row>
    <row r="1896" spans="1:6">
      <c r="B1896" s="308" t="s">
        <v>38</v>
      </c>
      <c r="C1896" s="308"/>
      <c r="D1896" s="308"/>
      <c r="E1896" s="308"/>
      <c r="F1896" s="308"/>
    </row>
    <row r="1897" spans="1:6">
      <c r="B1897" s="309" t="s">
        <v>174</v>
      </c>
      <c r="C1897" s="309"/>
      <c r="D1897" s="309"/>
      <c r="E1897" s="309"/>
      <c r="F1897" s="309"/>
    </row>
    <row r="1898" spans="1:6" s="82" customFormat="1">
      <c r="B1898" s="308"/>
      <c r="C1898" s="308"/>
      <c r="D1898" s="308"/>
      <c r="E1898" s="308"/>
      <c r="F1898" s="308"/>
    </row>
    <row r="1899" spans="1:6" s="82" customFormat="1"/>
    <row r="1900" spans="1:6" s="82" customFormat="1">
      <c r="B1900" s="279" t="str">
        <f ca="1">INDIRECT("Élèves!N" &amp; $A$11+5)</f>
        <v>1Cp</v>
      </c>
      <c r="C1900" s="280"/>
      <c r="D1900" s="280"/>
      <c r="E1900" s="280"/>
      <c r="F1900" s="281"/>
    </row>
    <row r="1901" spans="1:6" s="82" customFormat="1" ht="45" customHeight="1">
      <c r="B1901" s="297" t="s">
        <v>39</v>
      </c>
      <c r="C1901" s="298" t="s">
        <v>67</v>
      </c>
      <c r="D1901" s="300" t="s">
        <v>68</v>
      </c>
      <c r="E1901" s="301"/>
      <c r="F1901" s="302"/>
    </row>
    <row r="1902" spans="1:6" s="82" customFormat="1" ht="45" customHeight="1">
      <c r="B1902" s="297"/>
      <c r="C1902" s="299"/>
      <c r="D1902" s="303"/>
      <c r="E1902" s="304"/>
      <c r="F1902" s="305"/>
    </row>
    <row r="1903" spans="1:6" s="82" customFormat="1">
      <c r="B1903" s="297"/>
      <c r="C1903" s="101" t="s">
        <v>66</v>
      </c>
      <c r="D1903" s="101" t="s">
        <v>40</v>
      </c>
      <c r="E1903" s="101" t="s">
        <v>41</v>
      </c>
      <c r="F1903" s="101" t="s">
        <v>66</v>
      </c>
    </row>
    <row r="1904" spans="1:6" s="82" customFormat="1">
      <c r="B1904" s="306" t="str">
        <f>"FORMATION COMMUNE (" &amp; SUM(MATIÈRES!N1887:N1901) &amp; " périodes)"</f>
        <v>FORMATION COMMUNE (0 périodes)</v>
      </c>
      <c r="C1904" s="306"/>
      <c r="D1904" s="306"/>
      <c r="E1904" s="306"/>
      <c r="F1904" s="306"/>
    </row>
    <row r="1905" spans="2:6" s="82" customFormat="1">
      <c r="B1905" s="80" t="str">
        <f>MATIÈRES!$I$6</f>
        <v>RELIGION (Mme Willems - 2p.)</v>
      </c>
      <c r="C1905" s="203" t="str">
        <f ca="1">IF(ISERROR(INDIRECT("F1!BP" &amp;A1892+ 6)),"",INDIRECT("F1!BP" &amp;A1892+ 6))</f>
        <v/>
      </c>
      <c r="D1905" s="205">
        <f ca="1">SUM(INDIRECT("'C1'!E" &amp; A1892+4),INDIRECT("'C1'!G" &amp; A1892+4),INDIRECT("'C1'!I" &amp; A1892+4))</f>
        <v>0</v>
      </c>
      <c r="E1905" s="205">
        <f ca="1">SUM(INDIRECT("'C1'!F" &amp;A1892+4),INDIRECT("'C1'!H" &amp;A1892+4),INDIRECT("'C1'!J" &amp;A1892+4))</f>
        <v>0</v>
      </c>
      <c r="F1905" s="81" t="str">
        <f ca="1">IF(ISERROR(SUM(D1905/E1905)*100),"",(SUM(D1905/E1905)*100))</f>
        <v/>
      </c>
    </row>
    <row r="1906" spans="2:6" s="82" customFormat="1">
      <c r="B1906" s="80" t="str">
        <f>MATIÈRES!$I$7</f>
        <v>FRANÇAIS (Mr MIRGAUX - 6p.)</v>
      </c>
      <c r="C1906" s="203" t="str">
        <f ca="1">IF(ISERROR(INDIRECT("F2!BP" &amp;A1892+ 6)),"",INDIRECT("F2!BP" &amp;A1892+ 6))</f>
        <v/>
      </c>
      <c r="D1906" s="205">
        <f ca="1">SUM(INDIRECT("'C2'!E" &amp; A1892+4),INDIRECT("'C2'!G" &amp; A1892+4),INDIRECT("'C2'!I" &amp; A1892+4))</f>
        <v>0</v>
      </c>
      <c r="E1906" s="205">
        <f ca="1">SUM(INDIRECT("'C2'!F" &amp;A1892+4),INDIRECT("'C2'!H" &amp;A1892+4),INDIRECT("'C2'!J" &amp;A1892+4))</f>
        <v>0</v>
      </c>
      <c r="F1906" s="81" t="str">
        <f t="shared" ref="F1906:F1919" ca="1" si="19">IF(ISERROR(SUM(D1906/E1906)*100),"",(SUM(D1906/E1906)*100))</f>
        <v/>
      </c>
    </row>
    <row r="1907" spans="2:6" s="82" customFormat="1">
      <c r="B1907" s="80" t="str">
        <f>MATIÈRES!$I$8</f>
        <v>MATH (Mme LIENART - 5p.)</v>
      </c>
      <c r="C1907" s="203" t="str">
        <f ca="1">IF(ISERROR(INDIRECT("F3!BP" &amp;A1892+ 6)),"",INDIRECT("F3!BP" &amp;A1892+ 6))</f>
        <v/>
      </c>
      <c r="D1907" s="205">
        <f ca="1">SUM(INDIRECT("'C3'!E" &amp; A1892+4),INDIRECT("'C3'!G" &amp; A1892+4),INDIRECT("'C3'!I" &amp; A1892+4))</f>
        <v>0</v>
      </c>
      <c r="E1907" s="205">
        <f ca="1">SUM(INDIRECT("'C3'!F" &amp;A1892+4),INDIRECT("'C3'!H" &amp;A1892+4),INDIRECT("'C3'!J" &amp;A1892+4))</f>
        <v>0</v>
      </c>
      <c r="F1907" s="81" t="str">
        <f t="shared" ca="1" si="19"/>
        <v/>
      </c>
    </row>
    <row r="1908" spans="2:6" s="82" customFormat="1">
      <c r="B1908" s="80" t="str">
        <f>MATIÈRES!$I$9</f>
        <v>ÉTUDE DU MILIEU (Mr MIRGAUX - 4p.)</v>
      </c>
      <c r="C1908" s="203" t="str">
        <f ca="1">IF(ISERROR(INDIRECT("F4!BP" &amp;A1892+ 6)),"",INDIRECT("F4!BP" &amp;A1892+ 6))</f>
        <v/>
      </c>
      <c r="D1908" s="205">
        <f ca="1">SUM(INDIRECT("'C4'!E" &amp; A1892+4),INDIRECT("'C4'!G" &amp; A1892+4),INDIRECT("'C4'!I" &amp; A1892+4))</f>
        <v>0</v>
      </c>
      <c r="E1908" s="205">
        <f ca="1">SUM(INDIRECT("'C4'!F" &amp;A1892+4),INDIRECT("'C4'!H" &amp;A1892+4),INDIRECT("'C4'!J" &amp;A1892+4))</f>
        <v>0</v>
      </c>
      <c r="F1908" s="81" t="str">
        <f t="shared" ca="1" si="19"/>
        <v/>
      </c>
    </row>
    <row r="1909" spans="2:6" s="82" customFormat="1">
      <c r="B1909" s="80" t="str">
        <f>MATIÈRES!$I$10</f>
        <v>ANGLAIS (Mme MICHAUX - 4p.)</v>
      </c>
      <c r="C1909" s="203" t="str">
        <f ca="1">IF(ISERROR(INDIRECT("F5!BP" &amp;A1892+ 6)),"",INDIRECT("F5!BP" &amp;A1892+ 6))</f>
        <v/>
      </c>
      <c r="D1909" s="205">
        <f ca="1">SUM(INDIRECT("'C5'!E" &amp; A1892+4),INDIRECT("'C5'!G" &amp; A1892+4),INDIRECT("'C5'!I" &amp; A1892+4))</f>
        <v>0</v>
      </c>
      <c r="E1909" s="205">
        <f ca="1">SUM(INDIRECT("'C5'!F" &amp;A1892+4),INDIRECT("'C5'!H" &amp;A1892+4),INDIRECT("'C5'!J" &amp;A1892+4))</f>
        <v>0</v>
      </c>
      <c r="F1909" s="81" t="str">
        <f t="shared" ca="1" si="19"/>
        <v/>
      </c>
    </row>
    <row r="1910" spans="2:6" s="82" customFormat="1">
      <c r="B1910" s="80" t="str">
        <f>MATIÈRES!$I$11</f>
        <v>SCIENCES (Mr SMETS - 3p.)</v>
      </c>
      <c r="C1910" s="203" t="str">
        <f ca="1">IF(ISERROR(INDIRECT("F6!BP" &amp;A1892+ 6)),"",INDIRECT("F6!BP" &amp;A1892+ 6))</f>
        <v/>
      </c>
      <c r="D1910" s="205">
        <f ca="1">SUM(INDIRECT("'C6'!E" &amp; A1892+4),INDIRECT("'C6'!G" &amp; A1892+4),INDIRECT("'C6'!I" &amp; A1892+4))</f>
        <v>0</v>
      </c>
      <c r="E1910" s="205">
        <f ca="1">SUM(INDIRECT("'C6'!F" &amp;A1892+4),INDIRECT("'C6'!H" &amp;A1892+4),INDIRECT("'C6'!J" &amp;A1892+4))</f>
        <v>0</v>
      </c>
      <c r="F1910" s="81" t="str">
        <f t="shared" ca="1" si="19"/>
        <v/>
      </c>
    </row>
    <row r="1911" spans="2:6" s="82" customFormat="1">
      <c r="B1911" s="80" t="str">
        <f>MATIÈRES!$I$12</f>
        <v>ÉDUCATION PHYSIQUE (Collectif - 3p.)</v>
      </c>
      <c r="C1911" s="203" t="str">
        <f ca="1">IF(ISERROR(INDIRECT("F7!BP" &amp;A1892+ 6)),"",INDIRECT("F7!BP" &amp;A1892+ 6))</f>
        <v/>
      </c>
      <c r="D1911" s="205">
        <f ca="1">SUM(INDIRECT("'C7'!E" &amp; A1892+4),INDIRECT("'C7'!G" &amp; A1892+4),INDIRECT("'C7'!I" &amp; A1892+4))</f>
        <v>0</v>
      </c>
      <c r="E1911" s="205">
        <f ca="1">SUM(INDIRECT("'C7'!F" &amp;A1892+4),INDIRECT("'C7'!H" &amp;A1892+4),INDIRECT("'C7'!J" &amp;A1892+4))</f>
        <v>0</v>
      </c>
      <c r="F1911" s="81" t="str">
        <f t="shared" ca="1" si="19"/>
        <v/>
      </c>
    </row>
    <row r="1912" spans="2:6" s="82" customFormat="1">
      <c r="B1912" s="80" t="str">
        <f>MATIÈRES!$I$13</f>
        <v>ÉDUCATION ARTISTIQUE (Mme TASKIN - 2p.)</v>
      </c>
      <c r="C1912" s="203" t="str">
        <f ca="1">IF(ISERROR(INDIRECT("F8!BP" &amp;A1892+ 6)),"",INDIRECT("F8!BP" &amp;A1892+ 6))</f>
        <v/>
      </c>
      <c r="D1912" s="205">
        <f ca="1">SUM(INDIRECT("'C8'!E" &amp; A1892+4),INDIRECT("'C8'!G" &amp; A1892+4),INDIRECT("'C8'!I" &amp; A1892+4))</f>
        <v>0</v>
      </c>
      <c r="E1912" s="205">
        <f ca="1">SUM(INDIRECT("'C8'!F" &amp;A1892+4),INDIRECT("'C8'!H" &amp;A1892+4),INDIRECT("'C8'!J" &amp;A1892+4))</f>
        <v>0</v>
      </c>
      <c r="F1912" s="81" t="str">
        <f t="shared" ca="1" si="19"/>
        <v/>
      </c>
    </row>
    <row r="1913" spans="2:6" s="82" customFormat="1">
      <c r="B1913" s="80" t="str">
        <f>MATIÈRES!$I$14</f>
        <v>ÉDUCATION TECHNOLOGIQUE (Mr SMETS - 1p.)</v>
      </c>
      <c r="C1913" s="203" t="str">
        <f ca="1">IF(ISERROR(INDIRECT("F9!BP" &amp;A1892+ 6)),"",INDIRECT("F9!BP" &amp;A1892+ 6))</f>
        <v/>
      </c>
      <c r="D1913" s="205">
        <f ca="1">SUM(INDIRECT("'C9'!E" &amp; A1892+4),INDIRECT("'C9'!G" &amp; A1892+4),INDIRECT("'C9'!I" &amp; A1892+4))</f>
        <v>0</v>
      </c>
      <c r="E1913" s="205">
        <f ca="1">SUM(INDIRECT("'C9'!F" &amp;A1892+4),INDIRECT("'C9'!H" &amp;A1892+4),INDIRECT("'C9'!J" &amp;A1892+4))</f>
        <v>0</v>
      </c>
      <c r="F1913" s="81" t="str">
        <f t="shared" ca="1" si="19"/>
        <v/>
      </c>
    </row>
    <row r="1914" spans="2:6" s="82" customFormat="1">
      <c r="B1914" s="80" t="str">
        <f>MATIÈRES!$I$15</f>
        <v>ACTIVITÉDE SOUTIEN (Mme LIENART - 4p.)</v>
      </c>
      <c r="C1914" s="203" t="str">
        <f ca="1">IF(ISERROR(INDIRECT("F10!BP" &amp;A1892+ 6)),"",INDIRECT("F10!BP" &amp;A1892+ 6))</f>
        <v/>
      </c>
      <c r="D1914" s="205">
        <f ca="1">SUM(INDIRECT("'C10'!E" &amp; A1892+4),INDIRECT("'C10'!G" &amp; A1892+4),INDIRECT("'C10'!I" &amp; A1892+4))</f>
        <v>0</v>
      </c>
      <c r="E1914" s="205">
        <f ca="1">SUM(INDIRECT("'C10'!F" &amp;A1892+4),INDIRECT("'C10'!H" &amp;A1892+4),INDIRECT("'C10'!J" &amp;A1892+4))</f>
        <v>0</v>
      </c>
      <c r="F1914" s="81" t="str">
        <f t="shared" ca="1" si="19"/>
        <v/>
      </c>
    </row>
    <row r="1915" spans="2:6" s="82" customFormat="1">
      <c r="B1915" s="80">
        <f>MATIÈRES!$I$16</f>
        <v>0</v>
      </c>
      <c r="C1915" s="203" t="str">
        <f ca="1">IF(ISERROR(INDIRECT("F11!BP" &amp;A1892+ 6)),"",INDIRECT("F11!BP" &amp;A1892+ 6))</f>
        <v/>
      </c>
      <c r="D1915" s="205">
        <f ca="1">SUM(INDIRECT("'C11'!E" &amp; A1892+4),INDIRECT("'C11'!G" &amp; A1892+4),INDIRECT("'C11'!I" &amp; A1892+4))</f>
        <v>0</v>
      </c>
      <c r="E1915" s="205">
        <f ca="1">SUM(INDIRECT("'C11'!F" &amp;A1892+4),INDIRECT("'C11'!H" &amp;A1892+4),INDIRECT("'C11'!J" &amp;A1892+4))</f>
        <v>0</v>
      </c>
      <c r="F1915" s="81" t="str">
        <f t="shared" ca="1" si="19"/>
        <v/>
      </c>
    </row>
    <row r="1916" spans="2:6" s="82" customFormat="1">
      <c r="B1916" s="80">
        <f>MATIÈRES!$I$17</f>
        <v>0</v>
      </c>
      <c r="C1916" s="203" t="str">
        <f ca="1">IF(ISERROR(INDIRECT("F12!BP" &amp;A1892+ 6)),"",INDIRECT("F12!BP" &amp;A1892+ 6))</f>
        <v/>
      </c>
      <c r="D1916" s="205">
        <f ca="1">SUM(INDIRECT("'C12'!E" &amp; A1892+4),INDIRECT("'C12'!G" &amp; A1892+4),INDIRECT("'C12'!I" &amp; A1892+4))</f>
        <v>0</v>
      </c>
      <c r="E1916" s="205">
        <f ca="1">SUM(INDIRECT("'C12'!F" &amp;A1892+4),INDIRECT("'C12'!H" &amp;A1892+4),INDIRECT("'C12'!J" &amp;A1892+4))</f>
        <v>0</v>
      </c>
      <c r="F1916" s="81" t="str">
        <f t="shared" ca="1" si="19"/>
        <v/>
      </c>
    </row>
    <row r="1917" spans="2:6" s="82" customFormat="1">
      <c r="B1917" s="80">
        <f>MATIÈRES!$I$18</f>
        <v>0</v>
      </c>
      <c r="C1917" s="203" t="str">
        <f ca="1">IF(ISERROR(INDIRECT("F13!BP" &amp;A1892+ 6)),"",INDIRECT("F13!BP" &amp;A1892+ 6))</f>
        <v/>
      </c>
      <c r="D1917" s="205">
        <f ca="1">SUM(INDIRECT("'C13'!E" &amp; A1892+4),INDIRECT("'C13'!G" &amp; A1892+4),INDIRECT("'C13'!I" &amp; A1892+4))</f>
        <v>0</v>
      </c>
      <c r="E1917" s="205">
        <f ca="1">SUM(INDIRECT("'C13'!F" &amp;A1892+4),INDIRECT("'C13'!H" &amp;A1892+4),INDIRECT("'C13'!J" &amp;A1892+4))</f>
        <v>0</v>
      </c>
      <c r="F1917" s="81" t="str">
        <f t="shared" ca="1" si="19"/>
        <v/>
      </c>
    </row>
    <row r="1918" spans="2:6" s="82" customFormat="1">
      <c r="B1918" s="80">
        <f>MATIÈRES!$I$19</f>
        <v>0</v>
      </c>
      <c r="C1918" s="203" t="str">
        <f ca="1">IF(ISERROR(INDIRECT("F14!BP" &amp;A1892+ 6)),"",INDIRECT("F14!BP" &amp;A1892+ 6))</f>
        <v/>
      </c>
      <c r="D1918" s="205">
        <f ca="1">SUM(INDIRECT("'C14'!E" &amp; A1892+4),INDIRECT("'C14'!G" &amp; A1892+4),INDIRECT("'C14'!I" &amp; A1892+4))</f>
        <v>0</v>
      </c>
      <c r="E1918" s="205">
        <f ca="1">SUM(INDIRECT("'C14'!F" &amp;A1892+4),INDIRECT("'C14'!H" &amp;A1892+4),INDIRECT("'C14'!J" &amp;A1892+4))</f>
        <v>0</v>
      </c>
      <c r="F1918" s="81" t="str">
        <f t="shared" ca="1" si="19"/>
        <v/>
      </c>
    </row>
    <row r="1919" spans="2:6" s="82" customFormat="1">
      <c r="B1919" s="80">
        <f>MATIÈRES!$I$20</f>
        <v>0</v>
      </c>
      <c r="C1919" s="203" t="str">
        <f ca="1">IF(ISERROR(INDIRECT("F15!BP" &amp;A1892+ 6)),"",INDIRECT("F15!BP" &amp;A1892+ 6))</f>
        <v/>
      </c>
      <c r="D1919" s="205">
        <f ca="1">SUM(INDIRECT("'C15'!E" &amp; A1892+4),INDIRECT("'C15'!G" &amp; A1892+4),INDIRECT("'C15'!I" &amp; A1892+4))</f>
        <v>0</v>
      </c>
      <c r="E1919" s="205">
        <f ca="1">SUM(INDIRECT("'C15'!F" &amp;A1892+4),INDIRECT("'C15'!H" &amp;A1892+4),INDIRECT("'C15'!J" &amp;A1892+4))</f>
        <v>0</v>
      </c>
      <c r="F1919" s="81" t="str">
        <f t="shared" ca="1" si="19"/>
        <v/>
      </c>
    </row>
    <row r="1920" spans="2:6" s="82" customFormat="1">
      <c r="B1920" s="210"/>
      <c r="C1920" s="211" t="e">
        <f ca="1">AVERAGEIF(C1905:C1919,"&lt;&gt;#DIV/0!")</f>
        <v>#DIV/0!</v>
      </c>
      <c r="D1920" s="206"/>
      <c r="E1920" s="206"/>
      <c r="F1920" s="209"/>
    </row>
    <row r="1921" spans="2:6" s="82" customFormat="1">
      <c r="B1921" s="271"/>
      <c r="C1921" s="271"/>
      <c r="D1921" s="271"/>
      <c r="E1921" s="271"/>
      <c r="F1921" s="192"/>
    </row>
    <row r="1922" spans="2:6" s="82" customFormat="1">
      <c r="B1922" s="272" t="s">
        <v>180</v>
      </c>
      <c r="C1922" s="272"/>
      <c r="D1922" s="272"/>
      <c r="E1922" s="272"/>
      <c r="F1922" s="193" t="e">
        <f ca="1">AVERAGEIF(F1905:F1919,"&lt;&gt;#DIV/0!")</f>
        <v>#DIV/0!</v>
      </c>
    </row>
    <row r="1923" spans="2:6" s="82" customFormat="1">
      <c r="B1923" s="273" t="str">
        <f>"Nombre de cours en difficulté (…/" &amp; COUNTA(MATIÈRES!$N$6:$N$20) &amp; " cours)"</f>
        <v>Nombre de cours en difficulté (…/10 cours)</v>
      </c>
      <c r="C1923" s="273"/>
      <c r="D1923" s="273"/>
      <c r="E1923" s="273"/>
      <c r="F1923" s="191">
        <f ca="1">IF(F1905&lt;50,1,0)+IF(F1906&lt;50,1,0)+IF(F1907&lt;50,1,0)+IF(F1908&lt;50,1,0)+IF(F1909&lt;50,1,0)+IF(F1910&lt;50,1,0)+IF(F1911&lt;50,1,0)+IF(F1912&lt;50,1,0)+IF(F1913&lt;50,1,0)+IF(F1914&lt;50,1,0)+IF(F1915&lt;50,1,0)+IF(F1916&lt;50,1,0)+IF(F1917&lt;50,1,0)+IF(F1918&lt;50,1,0)+IF(F1919&lt;50,1,0)</f>
        <v>0</v>
      </c>
    </row>
    <row r="1924" spans="2:6" s="82" customFormat="1">
      <c r="B1924" s="273" t="str">
        <f>"Nombre de périodes en difficulté (…/" &amp; SUM(MATIÈRES!N1885:N1899) &amp; " périodes)"</f>
        <v>Nombre de périodes en difficulté (…/0 périodes)</v>
      </c>
      <c r="C1924" s="273"/>
      <c r="D1924" s="273"/>
      <c r="E1924" s="273"/>
      <c r="F1924" s="191">
        <f ca="1">IF(F1905&lt;50,MATIÈRES!N$6,0)+IF(F1906&lt;50,MATIÈRES!N$7,0)+IF(F1907&lt;50,MATIÈRES!N$8,0)+IF(F1908&lt;50,MATIÈRES!N$9,0)+IF(F1909&lt;50,MATIÈRES!N$10,0)+IF(F1910&lt;50,MATIÈRES!N$11,0)+IF(F1911&lt;50,MATIÈRES!N$12,0)+IF(F1912&lt;50,MATIÈRES!N$13,0)+IF(F1913&lt;50,MATIÈRES!N$14,0)+IF(F1914&lt;50,MATIÈRES!N$15,0)+IF(F1915&lt;50,MATIÈRES!N$16,0)+IF(F1916&lt;50,MATIÈRES!N$17,0)+IF(F1917&lt;50,MATIÈRES!N$18,0)+IF(F1918&lt;50,MATIÈRES!N$19,0)+IF(F1919&lt;50,MATIÈRES!N$20,0)</f>
        <v>0</v>
      </c>
    </row>
    <row r="1925" spans="2:6" s="82" customFormat="1"/>
    <row r="1926" spans="2:6" s="82" customFormat="1"/>
    <row r="1927" spans="2:6" s="82" customFormat="1"/>
    <row r="1928" spans="2:6" s="82" customFormat="1">
      <c r="F1928" s="82" t="s">
        <v>175</v>
      </c>
    </row>
    <row r="1929" spans="2:6" s="82" customFormat="1"/>
    <row r="1930" spans="2:6" s="82" customFormat="1"/>
    <row r="1931" spans="2:6" s="82" customFormat="1"/>
    <row r="1932" spans="2:6" s="82" customFormat="1"/>
    <row r="1933" spans="2:6" s="82" customFormat="1"/>
    <row r="1934" spans="2:6" s="82" customFormat="1"/>
    <row r="1935" spans="2:6" s="82" customFormat="1"/>
    <row r="1936" spans="2:6" s="82" customFormat="1"/>
    <row r="1937" spans="2:6" s="82" customFormat="1"/>
    <row r="1938" spans="2:6">
      <c r="B1938" s="82"/>
      <c r="C1938" s="82"/>
      <c r="D1938" s="82"/>
      <c r="E1938" s="82"/>
      <c r="F1938" s="82"/>
    </row>
    <row r="1939" spans="2:6">
      <c r="B1939" s="82"/>
      <c r="C1939" s="82"/>
      <c r="D1939" s="82"/>
      <c r="E1939" s="82"/>
      <c r="F1939" s="82"/>
    </row>
    <row r="1940" spans="2:6">
      <c r="B1940" s="82"/>
      <c r="C1940" s="82"/>
      <c r="D1940" s="82"/>
      <c r="E1940" s="82"/>
      <c r="F1940" s="82"/>
    </row>
    <row r="1941" spans="2:6">
      <c r="B1941" s="82"/>
      <c r="C1941" s="82"/>
      <c r="D1941" s="82"/>
      <c r="E1941" s="82"/>
      <c r="F1941" s="82"/>
    </row>
    <row r="1942" spans="2:6">
      <c r="B1942" s="84" t="s">
        <v>42</v>
      </c>
      <c r="C1942" s="82"/>
      <c r="D1942" s="82"/>
      <c r="E1942" s="82"/>
      <c r="F1942" s="82"/>
    </row>
    <row r="1943" spans="2:6">
      <c r="B1943" s="82"/>
      <c r="C1943" s="82"/>
      <c r="D1943" s="82"/>
      <c r="E1943" s="82"/>
      <c r="F1943" s="82"/>
    </row>
    <row r="1944" spans="2:6">
      <c r="B1944" s="274" t="str">
        <f ca="1">(INDIRECT("Élèves!C" &amp;A1892+3) &amp; " " &amp; INDIRECT("Élèves!D" &amp; A1892+3) &amp; " :")</f>
        <v xml:space="preserve">  :</v>
      </c>
      <c r="C1944" s="275"/>
      <c r="D1944" s="275"/>
      <c r="E1944" s="275"/>
      <c r="F1944" s="276"/>
    </row>
    <row r="1945" spans="2:6">
      <c r="B1945" s="243"/>
      <c r="C1945" s="244"/>
      <c r="D1945" s="244"/>
      <c r="E1945" s="244"/>
      <c r="F1945" s="245"/>
    </row>
    <row r="1946" spans="2:6">
      <c r="B1946" s="243"/>
      <c r="C1946" s="244"/>
      <c r="D1946" s="244"/>
      <c r="E1946" s="244"/>
      <c r="F1946" s="245"/>
    </row>
    <row r="1947" spans="2:6">
      <c r="B1947" s="243"/>
      <c r="C1947" s="244"/>
      <c r="D1947" s="244"/>
      <c r="E1947" s="244"/>
      <c r="F1947" s="245"/>
    </row>
    <row r="1948" spans="2:6">
      <c r="B1948" s="243"/>
      <c r="C1948" s="244"/>
      <c r="D1948" s="244"/>
      <c r="E1948" s="244"/>
      <c r="F1948" s="245"/>
    </row>
    <row r="1949" spans="2:6">
      <c r="B1949" s="243"/>
      <c r="C1949" s="244"/>
      <c r="D1949" s="244"/>
      <c r="E1949" s="244"/>
      <c r="F1949" s="245"/>
    </row>
    <row r="1950" spans="2:6">
      <c r="B1950" s="246"/>
      <c r="C1950" s="247"/>
      <c r="D1950" s="247"/>
      <c r="E1950" s="247"/>
      <c r="F1950" s="248"/>
    </row>
    <row r="1951" spans="2:6">
      <c r="B1951" s="204"/>
      <c r="C1951" s="204"/>
      <c r="D1951" s="204"/>
      <c r="E1951" s="204"/>
      <c r="F1951" s="204"/>
    </row>
    <row r="1952" spans="2:6">
      <c r="B1952" s="204"/>
      <c r="C1952" s="204"/>
      <c r="D1952" s="204"/>
      <c r="E1952" s="204"/>
      <c r="F1952" s="204"/>
    </row>
    <row r="1953" spans="2:6">
      <c r="B1953" s="204"/>
      <c r="C1953" s="204"/>
      <c r="D1953" s="204"/>
      <c r="E1953" s="204"/>
      <c r="F1953" s="204"/>
    </row>
    <row r="1954" spans="2:6">
      <c r="B1954" s="84" t="s">
        <v>69</v>
      </c>
      <c r="C1954" s="82"/>
      <c r="D1954" s="82"/>
      <c r="E1954" s="82"/>
      <c r="F1954" s="82"/>
    </row>
    <row r="1955" spans="2:6">
      <c r="C1955" s="82"/>
      <c r="D1955" s="82"/>
      <c r="E1955" s="82"/>
      <c r="F1955" s="82"/>
    </row>
    <row r="1956" spans="2:6">
      <c r="B1956" s="89"/>
      <c r="C1956" s="89"/>
      <c r="D1956" s="89"/>
      <c r="E1956" s="89" t="s">
        <v>70</v>
      </c>
      <c r="F1956" s="90">
        <f ca="1">SUM(INDIRECT("EDUC!E" &amp;A1892+4))+INDIRECT("EDUC!F" &amp;A1892+4)</f>
        <v>0</v>
      </c>
    </row>
    <row r="1957" spans="2:6">
      <c r="C1957" s="82"/>
      <c r="D1957" s="82"/>
      <c r="E1957" s="82"/>
      <c r="F1957" s="82"/>
    </row>
    <row r="1958" spans="2:6">
      <c r="B1958" s="249"/>
      <c r="C1958" s="250"/>
      <c r="D1958" s="250"/>
      <c r="E1958" s="250"/>
      <c r="F1958" s="251"/>
    </row>
    <row r="1959" spans="2:6">
      <c r="B1959" s="252"/>
      <c r="C1959" s="253"/>
      <c r="D1959" s="253"/>
      <c r="E1959" s="253"/>
      <c r="F1959" s="254"/>
    </row>
    <row r="1960" spans="2:6">
      <c r="B1960" s="252"/>
      <c r="C1960" s="253"/>
      <c r="D1960" s="253"/>
      <c r="E1960" s="253"/>
      <c r="F1960" s="254"/>
    </row>
    <row r="1961" spans="2:6">
      <c r="B1961" s="252"/>
      <c r="C1961" s="253"/>
      <c r="D1961" s="253"/>
      <c r="E1961" s="253"/>
      <c r="F1961" s="254"/>
    </row>
    <row r="1962" spans="2:6">
      <c r="B1962" s="252"/>
      <c r="C1962" s="253"/>
      <c r="D1962" s="253"/>
      <c r="E1962" s="253"/>
      <c r="F1962" s="254"/>
    </row>
    <row r="1963" spans="2:6">
      <c r="B1963" s="252"/>
      <c r="C1963" s="253"/>
      <c r="D1963" s="253"/>
      <c r="E1963" s="253"/>
      <c r="F1963" s="254"/>
    </row>
    <row r="1964" spans="2:6">
      <c r="B1964" s="252"/>
      <c r="C1964" s="253"/>
      <c r="D1964" s="253"/>
      <c r="E1964" s="253"/>
      <c r="F1964" s="254"/>
    </row>
    <row r="1965" spans="2:6">
      <c r="B1965" s="252"/>
      <c r="C1965" s="253"/>
      <c r="D1965" s="253"/>
      <c r="E1965" s="253"/>
      <c r="F1965" s="254"/>
    </row>
    <row r="1966" spans="2:6">
      <c r="B1966" s="255"/>
      <c r="C1966" s="256"/>
      <c r="D1966" s="256"/>
      <c r="E1966" s="256"/>
      <c r="F1966" s="257"/>
    </row>
    <row r="1967" spans="2:6">
      <c r="B1967" s="82"/>
      <c r="C1967" s="82"/>
      <c r="D1967" s="82"/>
      <c r="E1967" s="82"/>
      <c r="F1967" s="82"/>
    </row>
    <row r="1968" spans="2:6">
      <c r="B1968" s="91" t="s">
        <v>71</v>
      </c>
      <c r="C1968" s="82"/>
      <c r="D1968" s="82"/>
      <c r="E1968" s="82"/>
      <c r="F1968" s="82"/>
    </row>
    <row r="1969" spans="2:6">
      <c r="B1969" s="82"/>
      <c r="C1969" s="82"/>
      <c r="D1969" s="82"/>
      <c r="E1969" s="82"/>
      <c r="F1969" s="82"/>
    </row>
    <row r="1970" spans="2:6">
      <c r="B1970" s="82"/>
      <c r="C1970" s="82"/>
      <c r="D1970" s="82"/>
      <c r="E1970" s="82"/>
      <c r="F1970" s="82"/>
    </row>
    <row r="1971" spans="2:6">
      <c r="B1971" s="82"/>
      <c r="C1971" s="82"/>
      <c r="D1971" s="82"/>
      <c r="E1971" s="82"/>
      <c r="F1971" s="82"/>
    </row>
    <row r="1972" spans="2:6">
      <c r="B1972" s="82"/>
      <c r="C1972" s="82"/>
      <c r="D1972" s="82"/>
      <c r="E1972" s="82"/>
      <c r="F1972" s="82"/>
    </row>
    <row r="1973" spans="2:6">
      <c r="B1973" s="82"/>
      <c r="C1973" s="82"/>
      <c r="D1973" s="82"/>
      <c r="E1973" s="82"/>
      <c r="F1973" s="82"/>
    </row>
    <row r="1974" spans="2:6">
      <c r="B1974" s="84" t="s">
        <v>72</v>
      </c>
      <c r="C1974" s="82"/>
      <c r="D1974" s="82"/>
      <c r="E1974" s="82"/>
      <c r="F1974" s="82"/>
    </row>
    <row r="1975" spans="2:6">
      <c r="B1975" s="82"/>
      <c r="C1975" s="82"/>
      <c r="D1975" s="82"/>
      <c r="E1975" s="82"/>
      <c r="F1975" s="82"/>
    </row>
    <row r="1976" spans="2:6">
      <c r="B1976" s="288"/>
      <c r="C1976" s="289"/>
      <c r="D1976" s="289"/>
      <c r="E1976" s="289"/>
      <c r="F1976" s="290"/>
    </row>
    <row r="1977" spans="2:6">
      <c r="B1977" s="291"/>
      <c r="C1977" s="292"/>
      <c r="D1977" s="292"/>
      <c r="E1977" s="292"/>
      <c r="F1977" s="293"/>
    </row>
    <row r="1978" spans="2:6">
      <c r="B1978" s="291"/>
      <c r="C1978" s="292"/>
      <c r="D1978" s="292"/>
      <c r="E1978" s="292"/>
      <c r="F1978" s="293"/>
    </row>
    <row r="1979" spans="2:6">
      <c r="B1979" s="291"/>
      <c r="C1979" s="292"/>
      <c r="D1979" s="292"/>
      <c r="E1979" s="292"/>
      <c r="F1979" s="293"/>
    </row>
    <row r="1980" spans="2:6">
      <c r="B1980" s="291"/>
      <c r="C1980" s="292"/>
      <c r="D1980" s="292"/>
      <c r="E1980" s="292"/>
      <c r="F1980" s="293"/>
    </row>
    <row r="1981" spans="2:6">
      <c r="B1981" s="291"/>
      <c r="C1981" s="292"/>
      <c r="D1981" s="292"/>
      <c r="E1981" s="292"/>
      <c r="F1981" s="293"/>
    </row>
    <row r="1982" spans="2:6">
      <c r="B1982" s="291"/>
      <c r="C1982" s="292"/>
      <c r="D1982" s="292"/>
      <c r="E1982" s="292"/>
      <c r="F1982" s="293"/>
    </row>
    <row r="1983" spans="2:6">
      <c r="B1983" s="294"/>
      <c r="C1983" s="295"/>
      <c r="D1983" s="295"/>
      <c r="E1983" s="295"/>
      <c r="F1983" s="296"/>
    </row>
    <row r="1984" spans="2:6">
      <c r="B1984" s="82"/>
      <c r="C1984" s="82"/>
      <c r="D1984" s="82"/>
      <c r="E1984" s="82"/>
      <c r="F1984" s="82"/>
    </row>
    <row r="1985" spans="1:6">
      <c r="B1985" s="82"/>
      <c r="C1985" s="82"/>
      <c r="D1985" s="82"/>
      <c r="E1985" s="82"/>
      <c r="F1985" s="82" t="s">
        <v>176</v>
      </c>
    </row>
    <row r="1986" spans="1:6">
      <c r="B1986" s="82"/>
      <c r="C1986" s="82"/>
      <c r="D1986" s="82"/>
      <c r="E1986" s="82"/>
      <c r="F1986" s="82"/>
    </row>
    <row r="1987" spans="1:6">
      <c r="B1987" s="82"/>
      <c r="C1987" s="82"/>
      <c r="D1987" s="82"/>
      <c r="E1987" s="82"/>
      <c r="F1987" s="82"/>
    </row>
    <row r="1988" spans="1:6">
      <c r="B1988" s="82"/>
      <c r="C1988" s="82"/>
      <c r="D1988" s="82"/>
      <c r="E1988" s="82"/>
      <c r="F1988" s="82"/>
    </row>
    <row r="1989" spans="1:6">
      <c r="B1989" s="82"/>
      <c r="C1989" s="82"/>
      <c r="D1989" s="82"/>
      <c r="E1989" s="82"/>
      <c r="F1989" s="82"/>
    </row>
    <row r="1990" spans="1:6">
      <c r="B1990" s="82"/>
      <c r="C1990" s="82"/>
      <c r="D1990" s="82"/>
      <c r="E1990" s="82"/>
      <c r="F1990" s="82"/>
    </row>
    <row r="1991" spans="1:6" ht="27.75" customHeight="1">
      <c r="A1991" s="82">
        <v>21</v>
      </c>
      <c r="B1991" s="82"/>
      <c r="C1991" s="82"/>
      <c r="D1991" s="82"/>
      <c r="E1991" s="82"/>
      <c r="F1991" s="82"/>
    </row>
    <row r="1992" spans="1:6" ht="15" customHeight="1">
      <c r="B1992" s="308"/>
      <c r="C1992" s="308"/>
      <c r="D1992" s="308"/>
      <c r="E1992" s="308"/>
      <c r="F1992" s="308"/>
    </row>
    <row r="1993" spans="1:6">
      <c r="B1993" s="98">
        <f ca="1">INDIRECT("Élèves!C" &amp; A1991+3)</f>
        <v>0</v>
      </c>
      <c r="C1993" s="307">
        <f ca="1">INDIRECT("Élèves!D" &amp; A1991+3)</f>
        <v>0</v>
      </c>
      <c r="D1993" s="307"/>
      <c r="E1993" s="307"/>
      <c r="F1993" s="307"/>
    </row>
    <row r="1994" spans="1:6" ht="15" customHeight="1">
      <c r="B1994" s="99"/>
      <c r="C1994" s="100"/>
      <c r="D1994" s="100"/>
      <c r="E1994" s="100"/>
      <c r="F1994" s="100"/>
    </row>
    <row r="1995" spans="1:6">
      <c r="B1995" s="308" t="s">
        <v>38</v>
      </c>
      <c r="C1995" s="308"/>
      <c r="D1995" s="308"/>
      <c r="E1995" s="308"/>
      <c r="F1995" s="308"/>
    </row>
    <row r="1996" spans="1:6">
      <c r="B1996" s="309" t="s">
        <v>174</v>
      </c>
      <c r="C1996" s="309"/>
      <c r="D1996" s="309"/>
      <c r="E1996" s="309"/>
      <c r="F1996" s="309"/>
    </row>
    <row r="1997" spans="1:6" s="82" customFormat="1">
      <c r="B1997" s="308"/>
      <c r="C1997" s="308"/>
      <c r="D1997" s="308"/>
      <c r="E1997" s="308"/>
      <c r="F1997" s="308"/>
    </row>
    <row r="1998" spans="1:6" s="82" customFormat="1"/>
    <row r="1999" spans="1:6" s="82" customFormat="1">
      <c r="B1999" s="279" t="str">
        <f ca="1">INDIRECT("Élèves!N" &amp; $A$11+5)</f>
        <v>1Cp</v>
      </c>
      <c r="C1999" s="280"/>
      <c r="D1999" s="280"/>
      <c r="E1999" s="280"/>
      <c r="F1999" s="281"/>
    </row>
    <row r="2000" spans="1:6" s="82" customFormat="1" ht="45" customHeight="1">
      <c r="B2000" s="297" t="s">
        <v>39</v>
      </c>
      <c r="C2000" s="298" t="s">
        <v>67</v>
      </c>
      <c r="D2000" s="300" t="s">
        <v>68</v>
      </c>
      <c r="E2000" s="301"/>
      <c r="F2000" s="302"/>
    </row>
    <row r="2001" spans="2:6" s="82" customFormat="1" ht="45" customHeight="1">
      <c r="B2001" s="297"/>
      <c r="C2001" s="299"/>
      <c r="D2001" s="303"/>
      <c r="E2001" s="304"/>
      <c r="F2001" s="305"/>
    </row>
    <row r="2002" spans="2:6" s="82" customFormat="1">
      <c r="B2002" s="297"/>
      <c r="C2002" s="101" t="s">
        <v>66</v>
      </c>
      <c r="D2002" s="101" t="s">
        <v>40</v>
      </c>
      <c r="E2002" s="101" t="s">
        <v>41</v>
      </c>
      <c r="F2002" s="101" t="s">
        <v>66</v>
      </c>
    </row>
    <row r="2003" spans="2:6" s="82" customFormat="1">
      <c r="B2003" s="306" t="str">
        <f>"FORMATION COMMUNE (" &amp; SUM(MATIÈRES!N1986:N2000) &amp; " périodes)"</f>
        <v>FORMATION COMMUNE (0 périodes)</v>
      </c>
      <c r="C2003" s="306"/>
      <c r="D2003" s="306"/>
      <c r="E2003" s="306"/>
      <c r="F2003" s="306"/>
    </row>
    <row r="2004" spans="2:6" s="82" customFormat="1">
      <c r="B2004" s="80" t="str">
        <f>MATIÈRES!$I$6</f>
        <v>RELIGION (Mme Willems - 2p.)</v>
      </c>
      <c r="C2004" s="203" t="str">
        <f ca="1">IF(ISERROR(INDIRECT("F1!BP" &amp;A1991+ 6)),"",INDIRECT("F1!BP" &amp;A1991+ 6))</f>
        <v/>
      </c>
      <c r="D2004" s="205">
        <f ca="1">SUM(INDIRECT("'C1'!E" &amp; A1991+4),INDIRECT("'C1'!G" &amp; A1991+4),INDIRECT("'C1'!I" &amp; A1991+4))</f>
        <v>0</v>
      </c>
      <c r="E2004" s="205">
        <f ca="1">SUM(INDIRECT("'C1'!F" &amp;A1991+4),INDIRECT("'C1'!H" &amp;A1991+4),INDIRECT("'C1'!J" &amp;A1991+4))</f>
        <v>0</v>
      </c>
      <c r="F2004" s="81" t="str">
        <f ca="1">IF(ISERROR(SUM(D2004/E2004)*100),"",(SUM(D2004/E2004)*100))</f>
        <v/>
      </c>
    </row>
    <row r="2005" spans="2:6" s="82" customFormat="1">
      <c r="B2005" s="80" t="str">
        <f>MATIÈRES!$I$7</f>
        <v>FRANÇAIS (Mr MIRGAUX - 6p.)</v>
      </c>
      <c r="C2005" s="203" t="str">
        <f ca="1">IF(ISERROR(INDIRECT("F2!BP" &amp;A1991+ 6)),"",INDIRECT("F2!BP" &amp;A1991+ 6))</f>
        <v/>
      </c>
      <c r="D2005" s="205">
        <f ca="1">SUM(INDIRECT("'C2'!E" &amp; A1991+4),INDIRECT("'C2'!G" &amp; A1991+4),INDIRECT("'C2'!I" &amp; A1991+4))</f>
        <v>0</v>
      </c>
      <c r="E2005" s="205">
        <f ca="1">SUM(INDIRECT("'C2'!F" &amp;A1991+4),INDIRECT("'C2'!H" &amp;A1991+4),INDIRECT("'C2'!J" &amp;A1991+4))</f>
        <v>0</v>
      </c>
      <c r="F2005" s="81" t="str">
        <f t="shared" ref="F2005:F2018" ca="1" si="20">IF(ISERROR(SUM(D2005/E2005)*100),"",(SUM(D2005/E2005)*100))</f>
        <v/>
      </c>
    </row>
    <row r="2006" spans="2:6" s="82" customFormat="1">
      <c r="B2006" s="80" t="str">
        <f>MATIÈRES!$I$8</f>
        <v>MATH (Mme LIENART - 5p.)</v>
      </c>
      <c r="C2006" s="203" t="str">
        <f ca="1">IF(ISERROR(INDIRECT("F3!BP" &amp;A1991+ 6)),"",INDIRECT("F3!BP" &amp;A1991+ 6))</f>
        <v/>
      </c>
      <c r="D2006" s="205">
        <f ca="1">SUM(INDIRECT("'C3'!E" &amp; A1991+4),INDIRECT("'C3'!G" &amp; A1991+4),INDIRECT("'C3'!I" &amp; A1991+4))</f>
        <v>0</v>
      </c>
      <c r="E2006" s="205">
        <f ca="1">SUM(INDIRECT("'C3'!F" &amp;A1991+4),INDIRECT("'C3'!H" &amp;A1991+4),INDIRECT("'C3'!J" &amp;A1991+4))</f>
        <v>0</v>
      </c>
      <c r="F2006" s="81" t="str">
        <f t="shared" ca="1" si="20"/>
        <v/>
      </c>
    </row>
    <row r="2007" spans="2:6" s="82" customFormat="1">
      <c r="B2007" s="80" t="str">
        <f>MATIÈRES!$I$9</f>
        <v>ÉTUDE DU MILIEU (Mr MIRGAUX - 4p.)</v>
      </c>
      <c r="C2007" s="203" t="str">
        <f ca="1">IF(ISERROR(INDIRECT("F4!BP" &amp;A1991+ 6)),"",INDIRECT("F4!BP" &amp;A1991+ 6))</f>
        <v/>
      </c>
      <c r="D2007" s="205">
        <f ca="1">SUM(INDIRECT("'C4'!E" &amp; A1991+4),INDIRECT("'C4'!G" &amp; A1991+4),INDIRECT("'C4'!I" &amp; A1991+4))</f>
        <v>0</v>
      </c>
      <c r="E2007" s="205">
        <f ca="1">SUM(INDIRECT("'C4'!F" &amp;A1991+4),INDIRECT("'C4'!H" &amp;A1991+4),INDIRECT("'C4'!J" &amp;A1991+4))</f>
        <v>0</v>
      </c>
      <c r="F2007" s="81" t="str">
        <f t="shared" ca="1" si="20"/>
        <v/>
      </c>
    </row>
    <row r="2008" spans="2:6" s="82" customFormat="1">
      <c r="B2008" s="80" t="str">
        <f>MATIÈRES!$I$10</f>
        <v>ANGLAIS (Mme MICHAUX - 4p.)</v>
      </c>
      <c r="C2008" s="203" t="str">
        <f ca="1">IF(ISERROR(INDIRECT("F5!BP" &amp;A1991+ 6)),"",INDIRECT("F5!BP" &amp;A1991+ 6))</f>
        <v/>
      </c>
      <c r="D2008" s="205">
        <f ca="1">SUM(INDIRECT("'C5'!E" &amp; A1991+4),INDIRECT("'C5'!G" &amp; A1991+4),INDIRECT("'C5'!I" &amp; A1991+4))</f>
        <v>0</v>
      </c>
      <c r="E2008" s="205">
        <f ca="1">SUM(INDIRECT("'C5'!F" &amp;A1991+4),INDIRECT("'C5'!H" &amp;A1991+4),INDIRECT("'C5'!J" &amp;A1991+4))</f>
        <v>0</v>
      </c>
      <c r="F2008" s="81" t="str">
        <f t="shared" ca="1" si="20"/>
        <v/>
      </c>
    </row>
    <row r="2009" spans="2:6" s="82" customFormat="1">
      <c r="B2009" s="80" t="str">
        <f>MATIÈRES!$I$11</f>
        <v>SCIENCES (Mr SMETS - 3p.)</v>
      </c>
      <c r="C2009" s="203" t="str">
        <f ca="1">IF(ISERROR(INDIRECT("F6!BP" &amp;A1991+ 6)),"",INDIRECT("F6!BP" &amp;A1991+ 6))</f>
        <v/>
      </c>
      <c r="D2009" s="205">
        <f ca="1">SUM(INDIRECT("'C6'!E" &amp; A1991+4),INDIRECT("'C6'!G" &amp; A1991+4),INDIRECT("'C6'!I" &amp; A1991+4))</f>
        <v>0</v>
      </c>
      <c r="E2009" s="205">
        <f ca="1">SUM(INDIRECT("'C6'!F" &amp;A1991+4),INDIRECT("'C6'!H" &amp;A1991+4),INDIRECT("'C6'!J" &amp;A1991+4))</f>
        <v>0</v>
      </c>
      <c r="F2009" s="81" t="str">
        <f t="shared" ca="1" si="20"/>
        <v/>
      </c>
    </row>
    <row r="2010" spans="2:6" s="82" customFormat="1">
      <c r="B2010" s="80" t="str">
        <f>MATIÈRES!$I$12</f>
        <v>ÉDUCATION PHYSIQUE (Collectif - 3p.)</v>
      </c>
      <c r="C2010" s="203" t="str">
        <f ca="1">IF(ISERROR(INDIRECT("F7!BP" &amp;A1991+ 6)),"",INDIRECT("F7!BP" &amp;A1991+ 6))</f>
        <v/>
      </c>
      <c r="D2010" s="205">
        <f ca="1">SUM(INDIRECT("'C7'!E" &amp; A1991+4),INDIRECT("'C7'!G" &amp; A1991+4),INDIRECT("'C7'!I" &amp; A1991+4))</f>
        <v>0</v>
      </c>
      <c r="E2010" s="205">
        <f ca="1">SUM(INDIRECT("'C7'!F" &amp;A1991+4),INDIRECT("'C7'!H" &amp;A1991+4),INDIRECT("'C7'!J" &amp;A1991+4))</f>
        <v>0</v>
      </c>
      <c r="F2010" s="81" t="str">
        <f t="shared" ca="1" si="20"/>
        <v/>
      </c>
    </row>
    <row r="2011" spans="2:6" s="82" customFormat="1">
      <c r="B2011" s="80" t="str">
        <f>MATIÈRES!$I$13</f>
        <v>ÉDUCATION ARTISTIQUE (Mme TASKIN - 2p.)</v>
      </c>
      <c r="C2011" s="203" t="str">
        <f ca="1">IF(ISERROR(INDIRECT("F8!BP" &amp;A1991+ 6)),"",INDIRECT("F8!BP" &amp;A1991+ 6))</f>
        <v/>
      </c>
      <c r="D2011" s="205">
        <f ca="1">SUM(INDIRECT("'C8'!E" &amp; A1991+4),INDIRECT("'C8'!G" &amp; A1991+4),INDIRECT("'C8'!I" &amp; A1991+4))</f>
        <v>0</v>
      </c>
      <c r="E2011" s="205">
        <f ca="1">SUM(INDIRECT("'C8'!F" &amp;A1991+4),INDIRECT("'C8'!H" &amp;A1991+4),INDIRECT("'C8'!J" &amp;A1991+4))</f>
        <v>0</v>
      </c>
      <c r="F2011" s="81" t="str">
        <f t="shared" ca="1" si="20"/>
        <v/>
      </c>
    </row>
    <row r="2012" spans="2:6" s="82" customFormat="1">
      <c r="B2012" s="80" t="str">
        <f>MATIÈRES!$I$14</f>
        <v>ÉDUCATION TECHNOLOGIQUE (Mr SMETS - 1p.)</v>
      </c>
      <c r="C2012" s="203" t="str">
        <f ca="1">IF(ISERROR(INDIRECT("F9!BP" &amp;A1991+ 6)),"",INDIRECT("F9!BP" &amp;A1991+ 6))</f>
        <v/>
      </c>
      <c r="D2012" s="205">
        <f ca="1">SUM(INDIRECT("'C9'!E" &amp; A1991+4),INDIRECT("'C9'!G" &amp; A1991+4),INDIRECT("'C9'!I" &amp; A1991+4))</f>
        <v>0</v>
      </c>
      <c r="E2012" s="205">
        <f ca="1">SUM(INDIRECT("'C9'!F" &amp;A1991+4),INDIRECT("'C9'!H" &amp;A1991+4),INDIRECT("'C9'!J" &amp;A1991+4))</f>
        <v>0</v>
      </c>
      <c r="F2012" s="81" t="str">
        <f t="shared" ca="1" si="20"/>
        <v/>
      </c>
    </row>
    <row r="2013" spans="2:6" s="82" customFormat="1">
      <c r="B2013" s="80" t="str">
        <f>MATIÈRES!$I$15</f>
        <v>ACTIVITÉDE SOUTIEN (Mme LIENART - 4p.)</v>
      </c>
      <c r="C2013" s="203" t="str">
        <f ca="1">IF(ISERROR(INDIRECT("F10!BP" &amp;A1991+ 6)),"",INDIRECT("F10!BP" &amp;A1991+ 6))</f>
        <v/>
      </c>
      <c r="D2013" s="205">
        <f ca="1">SUM(INDIRECT("'C10'!E" &amp; A1991+4),INDIRECT("'C10'!G" &amp; A1991+4),INDIRECT("'C10'!I" &amp; A1991+4))</f>
        <v>0</v>
      </c>
      <c r="E2013" s="205">
        <f ca="1">SUM(INDIRECT("'C10'!F" &amp;A1991+4),INDIRECT("'C10'!H" &amp;A1991+4),INDIRECT("'C10'!J" &amp;A1991+4))</f>
        <v>0</v>
      </c>
      <c r="F2013" s="81" t="str">
        <f t="shared" ca="1" si="20"/>
        <v/>
      </c>
    </row>
    <row r="2014" spans="2:6" s="82" customFormat="1">
      <c r="B2014" s="80">
        <f>MATIÈRES!$I$16</f>
        <v>0</v>
      </c>
      <c r="C2014" s="203" t="str">
        <f ca="1">IF(ISERROR(INDIRECT("F11!BP" &amp;A1991+ 6)),"",INDIRECT("F11!BP" &amp;A1991+ 6))</f>
        <v/>
      </c>
      <c r="D2014" s="205">
        <f ca="1">SUM(INDIRECT("'C11'!E" &amp; A1991+4),INDIRECT("'C11'!G" &amp; A1991+4),INDIRECT("'C11'!I" &amp; A1991+4))</f>
        <v>0</v>
      </c>
      <c r="E2014" s="205">
        <f ca="1">SUM(INDIRECT("'C11'!F" &amp;A1991+4),INDIRECT("'C11'!H" &amp;A1991+4),INDIRECT("'C11'!J" &amp;A1991+4))</f>
        <v>0</v>
      </c>
      <c r="F2014" s="81" t="str">
        <f t="shared" ca="1" si="20"/>
        <v/>
      </c>
    </row>
    <row r="2015" spans="2:6" s="82" customFormat="1">
      <c r="B2015" s="80">
        <f>MATIÈRES!$I$17</f>
        <v>0</v>
      </c>
      <c r="C2015" s="203" t="str">
        <f ca="1">IF(ISERROR(INDIRECT("F12!BP" &amp;A1991+ 6)),"",INDIRECT("F12!BP" &amp;A1991+ 6))</f>
        <v/>
      </c>
      <c r="D2015" s="205">
        <f ca="1">SUM(INDIRECT("'C12'!E" &amp; A1991+4),INDIRECT("'C12'!G" &amp; A1991+4),INDIRECT("'C12'!I" &amp; A1991+4))</f>
        <v>0</v>
      </c>
      <c r="E2015" s="205">
        <f ca="1">SUM(INDIRECT("'C12'!F" &amp;A1991+4),INDIRECT("'C12'!H" &amp;A1991+4),INDIRECT("'C12'!J" &amp;A1991+4))</f>
        <v>0</v>
      </c>
      <c r="F2015" s="81" t="str">
        <f t="shared" ca="1" si="20"/>
        <v/>
      </c>
    </row>
    <row r="2016" spans="2:6" s="82" customFormat="1">
      <c r="B2016" s="80">
        <f>MATIÈRES!$I$18</f>
        <v>0</v>
      </c>
      <c r="C2016" s="203" t="str">
        <f ca="1">IF(ISERROR(INDIRECT("F13!BP" &amp;A1991+ 6)),"",INDIRECT("F13!BP" &amp;A1991+ 6))</f>
        <v/>
      </c>
      <c r="D2016" s="205">
        <f ca="1">SUM(INDIRECT("'C13'!E" &amp; A1991+4),INDIRECT("'C13'!G" &amp; A1991+4),INDIRECT("'C13'!I" &amp; A1991+4))</f>
        <v>0</v>
      </c>
      <c r="E2016" s="205">
        <f ca="1">SUM(INDIRECT("'C13'!F" &amp;A1991+4),INDIRECT("'C13'!H" &amp;A1991+4),INDIRECT("'C13'!J" &amp;A1991+4))</f>
        <v>0</v>
      </c>
      <c r="F2016" s="81" t="str">
        <f t="shared" ca="1" si="20"/>
        <v/>
      </c>
    </row>
    <row r="2017" spans="2:6" s="82" customFormat="1">
      <c r="B2017" s="80">
        <f>MATIÈRES!$I$19</f>
        <v>0</v>
      </c>
      <c r="C2017" s="203" t="str">
        <f ca="1">IF(ISERROR(INDIRECT("F14!BP" &amp;A1991+ 6)),"",INDIRECT("F14!BP" &amp;A1991+ 6))</f>
        <v/>
      </c>
      <c r="D2017" s="205">
        <f ca="1">SUM(INDIRECT("'C14'!E" &amp; A1991+4),INDIRECT("'C14'!G" &amp; A1991+4),INDIRECT("'C14'!I" &amp; A1991+4))</f>
        <v>0</v>
      </c>
      <c r="E2017" s="205">
        <f ca="1">SUM(INDIRECT("'C14'!F" &amp;A1991+4),INDIRECT("'C14'!H" &amp;A1991+4),INDIRECT("'C14'!J" &amp;A1991+4))</f>
        <v>0</v>
      </c>
      <c r="F2017" s="81" t="str">
        <f t="shared" ca="1" si="20"/>
        <v/>
      </c>
    </row>
    <row r="2018" spans="2:6" s="82" customFormat="1">
      <c r="B2018" s="80">
        <f>MATIÈRES!$I$20</f>
        <v>0</v>
      </c>
      <c r="C2018" s="203" t="str">
        <f ca="1">IF(ISERROR(INDIRECT("F15!BP" &amp;A1991+ 6)),"",INDIRECT("F15!BP" &amp;A1991+ 6))</f>
        <v/>
      </c>
      <c r="D2018" s="205">
        <f ca="1">SUM(INDIRECT("'C15'!E" &amp; A1991+4),INDIRECT("'C15'!G" &amp; A1991+4),INDIRECT("'C15'!I" &amp; A1991+4))</f>
        <v>0</v>
      </c>
      <c r="E2018" s="205">
        <f ca="1">SUM(INDIRECT("'C15'!F" &amp;A1991+4),INDIRECT("'C15'!H" &amp;A1991+4),INDIRECT("'C15'!J" &amp;A1991+4))</f>
        <v>0</v>
      </c>
      <c r="F2018" s="81" t="str">
        <f t="shared" ca="1" si="20"/>
        <v/>
      </c>
    </row>
    <row r="2019" spans="2:6" s="82" customFormat="1">
      <c r="B2019" s="210"/>
      <c r="C2019" s="211" t="e">
        <f ca="1">AVERAGEIF(C2004:C2018,"&lt;&gt;#DIV/0!")</f>
        <v>#DIV/0!</v>
      </c>
      <c r="D2019" s="206"/>
      <c r="E2019" s="206"/>
      <c r="F2019" s="209"/>
    </row>
    <row r="2020" spans="2:6" s="82" customFormat="1">
      <c r="B2020" s="271"/>
      <c r="C2020" s="271"/>
      <c r="D2020" s="271"/>
      <c r="E2020" s="271"/>
      <c r="F2020" s="192"/>
    </row>
    <row r="2021" spans="2:6" s="82" customFormat="1">
      <c r="B2021" s="272" t="s">
        <v>180</v>
      </c>
      <c r="C2021" s="272"/>
      <c r="D2021" s="272"/>
      <c r="E2021" s="272"/>
      <c r="F2021" s="193" t="e">
        <f ca="1">AVERAGEIF(F2004:F2018,"&lt;&gt;#DIV/0!")</f>
        <v>#DIV/0!</v>
      </c>
    </row>
    <row r="2022" spans="2:6" s="82" customFormat="1">
      <c r="B2022" s="273" t="str">
        <f>"Nombre de cours en difficulté (…/" &amp; COUNTA(MATIÈRES!$N$6:$N$20) &amp; " cours)"</f>
        <v>Nombre de cours en difficulté (…/10 cours)</v>
      </c>
      <c r="C2022" s="273"/>
      <c r="D2022" s="273"/>
      <c r="E2022" s="273"/>
      <c r="F2022" s="191">
        <f ca="1">IF(F2004&lt;50,1,0)+IF(F2005&lt;50,1,0)+IF(F2006&lt;50,1,0)+IF(F2007&lt;50,1,0)+IF(F2008&lt;50,1,0)+IF(F2009&lt;50,1,0)+IF(F2010&lt;50,1,0)+IF(F2011&lt;50,1,0)+IF(F2012&lt;50,1,0)+IF(F2013&lt;50,1,0)+IF(F2014&lt;50,1,0)+IF(F2015&lt;50,1,0)+IF(F2016&lt;50,1,0)+IF(F2017&lt;50,1,0)+IF(F2018&lt;50,1,0)</f>
        <v>0</v>
      </c>
    </row>
    <row r="2023" spans="2:6" s="82" customFormat="1">
      <c r="B2023" s="273" t="str">
        <f>"Nombre de périodes en difficulté (…/" &amp; SUM(MATIÈRES!N1984:N1998) &amp; " périodes)"</f>
        <v>Nombre de périodes en difficulté (…/0 périodes)</v>
      </c>
      <c r="C2023" s="273"/>
      <c r="D2023" s="273"/>
      <c r="E2023" s="273"/>
      <c r="F2023" s="191">
        <f ca="1">IF(F2004&lt;50,MATIÈRES!N$6,0)+IF(F2005&lt;50,MATIÈRES!N$7,0)+IF(F2006&lt;50,MATIÈRES!N$8,0)+IF(F2007&lt;50,MATIÈRES!N$9,0)+IF(F2008&lt;50,MATIÈRES!N$10,0)+IF(F2009&lt;50,MATIÈRES!N$11,0)+IF(F2010&lt;50,MATIÈRES!N$12,0)+IF(F2011&lt;50,MATIÈRES!N$13,0)+IF(F2012&lt;50,MATIÈRES!N$14,0)+IF(F2013&lt;50,MATIÈRES!N$15,0)+IF(F2014&lt;50,MATIÈRES!N$16,0)+IF(F2015&lt;50,MATIÈRES!N$17,0)+IF(F2016&lt;50,MATIÈRES!N$18,0)+IF(F2017&lt;50,MATIÈRES!N$19,0)+IF(F2018&lt;50,MATIÈRES!N$20,0)</f>
        <v>0</v>
      </c>
    </row>
    <row r="2024" spans="2:6" s="82" customFormat="1"/>
    <row r="2025" spans="2:6" s="82" customFormat="1"/>
    <row r="2026" spans="2:6" s="82" customFormat="1"/>
    <row r="2027" spans="2:6" s="82" customFormat="1">
      <c r="F2027" s="82" t="s">
        <v>175</v>
      </c>
    </row>
    <row r="2028" spans="2:6" s="82" customFormat="1"/>
    <row r="2029" spans="2:6" s="82" customFormat="1"/>
    <row r="2030" spans="2:6" s="82" customFormat="1"/>
    <row r="2031" spans="2:6" s="82" customFormat="1"/>
    <row r="2032" spans="2:6" s="82" customFormat="1"/>
    <row r="2033" spans="2:6" s="82" customFormat="1"/>
    <row r="2034" spans="2:6" s="82" customFormat="1"/>
    <row r="2035" spans="2:6" s="82" customFormat="1"/>
    <row r="2036" spans="2:6" s="82" customFormat="1"/>
    <row r="2037" spans="2:6">
      <c r="B2037" s="82"/>
      <c r="C2037" s="82"/>
      <c r="D2037" s="82"/>
      <c r="E2037" s="82"/>
      <c r="F2037" s="82"/>
    </row>
    <row r="2038" spans="2:6">
      <c r="B2038" s="82"/>
      <c r="C2038" s="82"/>
      <c r="D2038" s="82"/>
      <c r="E2038" s="82"/>
      <c r="F2038" s="82"/>
    </row>
    <row r="2039" spans="2:6">
      <c r="B2039" s="82"/>
      <c r="C2039" s="82"/>
      <c r="D2039" s="82"/>
      <c r="E2039" s="82"/>
      <c r="F2039" s="82"/>
    </row>
    <row r="2040" spans="2:6">
      <c r="B2040" s="82"/>
      <c r="C2040" s="82"/>
      <c r="D2040" s="82"/>
      <c r="E2040" s="82"/>
      <c r="F2040" s="82"/>
    </row>
    <row r="2041" spans="2:6">
      <c r="B2041" s="84" t="s">
        <v>42</v>
      </c>
      <c r="C2041" s="82"/>
      <c r="D2041" s="82"/>
      <c r="E2041" s="82"/>
      <c r="F2041" s="82"/>
    </row>
    <row r="2042" spans="2:6">
      <c r="B2042" s="82"/>
      <c r="C2042" s="82"/>
      <c r="D2042" s="82"/>
      <c r="E2042" s="82"/>
      <c r="F2042" s="82"/>
    </row>
    <row r="2043" spans="2:6">
      <c r="B2043" s="274" t="str">
        <f ca="1">(INDIRECT("Élèves!C" &amp;A1991+3) &amp; " " &amp; INDIRECT("Élèves!D" &amp; A1991+3) &amp; " :")</f>
        <v xml:space="preserve">  :</v>
      </c>
      <c r="C2043" s="275"/>
      <c r="D2043" s="275"/>
      <c r="E2043" s="275"/>
      <c r="F2043" s="276"/>
    </row>
    <row r="2044" spans="2:6">
      <c r="B2044" s="243"/>
      <c r="C2044" s="244"/>
      <c r="D2044" s="244"/>
      <c r="E2044" s="244"/>
      <c r="F2044" s="245"/>
    </row>
    <row r="2045" spans="2:6">
      <c r="B2045" s="243"/>
      <c r="C2045" s="244"/>
      <c r="D2045" s="244"/>
      <c r="E2045" s="244"/>
      <c r="F2045" s="245"/>
    </row>
    <row r="2046" spans="2:6">
      <c r="B2046" s="243"/>
      <c r="C2046" s="244"/>
      <c r="D2046" s="244"/>
      <c r="E2046" s="244"/>
      <c r="F2046" s="245"/>
    </row>
    <row r="2047" spans="2:6">
      <c r="B2047" s="243"/>
      <c r="C2047" s="244"/>
      <c r="D2047" s="244"/>
      <c r="E2047" s="244"/>
      <c r="F2047" s="245"/>
    </row>
    <row r="2048" spans="2:6">
      <c r="B2048" s="243"/>
      <c r="C2048" s="244"/>
      <c r="D2048" s="244"/>
      <c r="E2048" s="244"/>
      <c r="F2048" s="245"/>
    </row>
    <row r="2049" spans="2:6">
      <c r="B2049" s="246"/>
      <c r="C2049" s="247"/>
      <c r="D2049" s="247"/>
      <c r="E2049" s="247"/>
      <c r="F2049" s="248"/>
    </row>
    <row r="2050" spans="2:6">
      <c r="B2050" s="204"/>
      <c r="C2050" s="204"/>
      <c r="D2050" s="204"/>
      <c r="E2050" s="204"/>
      <c r="F2050" s="204"/>
    </row>
    <row r="2051" spans="2:6">
      <c r="B2051" s="204"/>
      <c r="C2051" s="204"/>
      <c r="D2051" s="204"/>
      <c r="E2051" s="204"/>
      <c r="F2051" s="204"/>
    </row>
    <row r="2052" spans="2:6">
      <c r="B2052" s="204"/>
      <c r="C2052" s="204"/>
      <c r="D2052" s="204"/>
      <c r="E2052" s="204"/>
      <c r="F2052" s="204"/>
    </row>
    <row r="2053" spans="2:6">
      <c r="B2053" s="84" t="s">
        <v>69</v>
      </c>
      <c r="C2053" s="82"/>
      <c r="D2053" s="82"/>
      <c r="E2053" s="82"/>
      <c r="F2053" s="82"/>
    </row>
    <row r="2054" spans="2:6">
      <c r="C2054" s="82"/>
      <c r="D2054" s="82"/>
      <c r="E2054" s="82"/>
      <c r="F2054" s="82"/>
    </row>
    <row r="2055" spans="2:6">
      <c r="B2055" s="89"/>
      <c r="C2055" s="89"/>
      <c r="D2055" s="89"/>
      <c r="E2055" s="89" t="s">
        <v>70</v>
      </c>
      <c r="F2055" s="90">
        <f ca="1">SUM(INDIRECT("EDUC!E" &amp;A1991+4))+INDIRECT("EDUC!F" &amp;A1991+4)</f>
        <v>0</v>
      </c>
    </row>
    <row r="2056" spans="2:6">
      <c r="C2056" s="82"/>
      <c r="D2056" s="82"/>
      <c r="E2056" s="82"/>
      <c r="F2056" s="82"/>
    </row>
    <row r="2057" spans="2:6">
      <c r="B2057" s="249"/>
      <c r="C2057" s="250"/>
      <c r="D2057" s="250"/>
      <c r="E2057" s="250"/>
      <c r="F2057" s="251"/>
    </row>
    <row r="2058" spans="2:6">
      <c r="B2058" s="252"/>
      <c r="C2058" s="253"/>
      <c r="D2058" s="253"/>
      <c r="E2058" s="253"/>
      <c r="F2058" s="254"/>
    </row>
    <row r="2059" spans="2:6">
      <c r="B2059" s="252"/>
      <c r="C2059" s="253"/>
      <c r="D2059" s="253"/>
      <c r="E2059" s="253"/>
      <c r="F2059" s="254"/>
    </row>
    <row r="2060" spans="2:6">
      <c r="B2060" s="252"/>
      <c r="C2060" s="253"/>
      <c r="D2060" s="253"/>
      <c r="E2060" s="253"/>
      <c r="F2060" s="254"/>
    </row>
    <row r="2061" spans="2:6">
      <c r="B2061" s="252"/>
      <c r="C2061" s="253"/>
      <c r="D2061" s="253"/>
      <c r="E2061" s="253"/>
      <c r="F2061" s="254"/>
    </row>
    <row r="2062" spans="2:6">
      <c r="B2062" s="252"/>
      <c r="C2062" s="253"/>
      <c r="D2062" s="253"/>
      <c r="E2062" s="253"/>
      <c r="F2062" s="254"/>
    </row>
    <row r="2063" spans="2:6">
      <c r="B2063" s="252"/>
      <c r="C2063" s="253"/>
      <c r="D2063" s="253"/>
      <c r="E2063" s="253"/>
      <c r="F2063" s="254"/>
    </row>
    <row r="2064" spans="2:6">
      <c r="B2064" s="252"/>
      <c r="C2064" s="253"/>
      <c r="D2064" s="253"/>
      <c r="E2064" s="253"/>
      <c r="F2064" s="254"/>
    </row>
    <row r="2065" spans="2:6">
      <c r="B2065" s="255"/>
      <c r="C2065" s="256"/>
      <c r="D2065" s="256"/>
      <c r="E2065" s="256"/>
      <c r="F2065" s="257"/>
    </row>
    <row r="2066" spans="2:6">
      <c r="B2066" s="82"/>
      <c r="C2066" s="82"/>
      <c r="D2066" s="82"/>
      <c r="E2066" s="82"/>
      <c r="F2066" s="82"/>
    </row>
    <row r="2067" spans="2:6">
      <c r="B2067" s="91" t="s">
        <v>71</v>
      </c>
      <c r="C2067" s="82"/>
      <c r="D2067" s="82"/>
      <c r="E2067" s="82"/>
      <c r="F2067" s="82"/>
    </row>
    <row r="2068" spans="2:6">
      <c r="B2068" s="82"/>
      <c r="C2068" s="82"/>
      <c r="D2068" s="82"/>
      <c r="E2068" s="82"/>
      <c r="F2068" s="82"/>
    </row>
    <row r="2069" spans="2:6">
      <c r="B2069" s="82"/>
      <c r="C2069" s="82"/>
      <c r="D2069" s="82"/>
      <c r="E2069" s="82"/>
      <c r="F2069" s="82"/>
    </row>
    <row r="2070" spans="2:6">
      <c r="B2070" s="82"/>
      <c r="C2070" s="82"/>
      <c r="D2070" s="82"/>
      <c r="E2070" s="82"/>
      <c r="F2070" s="82"/>
    </row>
    <row r="2071" spans="2:6">
      <c r="B2071" s="82"/>
      <c r="C2071" s="82"/>
      <c r="D2071" s="82"/>
      <c r="E2071" s="82"/>
      <c r="F2071" s="82"/>
    </row>
    <row r="2072" spans="2:6">
      <c r="B2072" s="82"/>
      <c r="C2072" s="82"/>
      <c r="D2072" s="82"/>
      <c r="E2072" s="82"/>
      <c r="F2072" s="82"/>
    </row>
    <row r="2073" spans="2:6">
      <c r="B2073" s="84" t="s">
        <v>72</v>
      </c>
      <c r="C2073" s="82"/>
      <c r="D2073" s="82"/>
      <c r="E2073" s="82"/>
      <c r="F2073" s="82"/>
    </row>
    <row r="2074" spans="2:6">
      <c r="B2074" s="82"/>
      <c r="C2074" s="82"/>
      <c r="D2074" s="82"/>
      <c r="E2074" s="82"/>
      <c r="F2074" s="82"/>
    </row>
    <row r="2075" spans="2:6">
      <c r="B2075" s="288"/>
      <c r="C2075" s="289"/>
      <c r="D2075" s="289"/>
      <c r="E2075" s="289"/>
      <c r="F2075" s="290"/>
    </row>
    <row r="2076" spans="2:6">
      <c r="B2076" s="291"/>
      <c r="C2076" s="292"/>
      <c r="D2076" s="292"/>
      <c r="E2076" s="292"/>
      <c r="F2076" s="293"/>
    </row>
    <row r="2077" spans="2:6">
      <c r="B2077" s="291"/>
      <c r="C2077" s="292"/>
      <c r="D2077" s="292"/>
      <c r="E2077" s="292"/>
      <c r="F2077" s="293"/>
    </row>
    <row r="2078" spans="2:6">
      <c r="B2078" s="291"/>
      <c r="C2078" s="292"/>
      <c r="D2078" s="292"/>
      <c r="E2078" s="292"/>
      <c r="F2078" s="293"/>
    </row>
    <row r="2079" spans="2:6">
      <c r="B2079" s="291"/>
      <c r="C2079" s="292"/>
      <c r="D2079" s="292"/>
      <c r="E2079" s="292"/>
      <c r="F2079" s="293"/>
    </row>
    <row r="2080" spans="2:6">
      <c r="B2080" s="291"/>
      <c r="C2080" s="292"/>
      <c r="D2080" s="292"/>
      <c r="E2080" s="292"/>
      <c r="F2080" s="293"/>
    </row>
    <row r="2081" spans="1:6">
      <c r="B2081" s="291"/>
      <c r="C2081" s="292"/>
      <c r="D2081" s="292"/>
      <c r="E2081" s="292"/>
      <c r="F2081" s="293"/>
    </row>
    <row r="2082" spans="1:6">
      <c r="B2082" s="294"/>
      <c r="C2082" s="295"/>
      <c r="D2082" s="295"/>
      <c r="E2082" s="295"/>
      <c r="F2082" s="296"/>
    </row>
    <row r="2083" spans="1:6">
      <c r="B2083" s="82"/>
      <c r="C2083" s="82"/>
      <c r="D2083" s="82"/>
      <c r="E2083" s="82"/>
      <c r="F2083" s="82"/>
    </row>
    <row r="2084" spans="1:6">
      <c r="B2084" s="82"/>
      <c r="C2084" s="82"/>
      <c r="D2084" s="82"/>
      <c r="E2084" s="82"/>
      <c r="F2084" s="82" t="s">
        <v>176</v>
      </c>
    </row>
    <row r="2085" spans="1:6">
      <c r="B2085" s="82"/>
      <c r="C2085" s="82"/>
      <c r="D2085" s="82"/>
      <c r="E2085" s="82"/>
      <c r="F2085" s="82"/>
    </row>
    <row r="2086" spans="1:6">
      <c r="B2086" s="82"/>
      <c r="C2086" s="82"/>
      <c r="D2086" s="82"/>
      <c r="E2086" s="82"/>
      <c r="F2086" s="82"/>
    </row>
    <row r="2087" spans="1:6">
      <c r="B2087" s="82"/>
      <c r="C2087" s="82"/>
      <c r="D2087" s="82"/>
      <c r="E2087" s="82"/>
      <c r="F2087" s="82"/>
    </row>
    <row r="2088" spans="1:6">
      <c r="B2088" s="82"/>
      <c r="C2088" s="82"/>
      <c r="D2088" s="82"/>
      <c r="E2088" s="82"/>
      <c r="F2088" s="82"/>
    </row>
    <row r="2089" spans="1:6">
      <c r="B2089" s="82"/>
      <c r="C2089" s="82"/>
      <c r="D2089" s="82"/>
      <c r="E2089" s="82"/>
      <c r="F2089" s="82"/>
    </row>
    <row r="2090" spans="1:6" ht="27.75" customHeight="1">
      <c r="A2090" s="82">
        <v>22</v>
      </c>
      <c r="B2090" s="82"/>
      <c r="C2090" s="82"/>
      <c r="D2090" s="82"/>
      <c r="E2090" s="82"/>
      <c r="F2090" s="82"/>
    </row>
    <row r="2091" spans="1:6" ht="15" customHeight="1">
      <c r="B2091" s="308"/>
      <c r="C2091" s="308"/>
      <c r="D2091" s="308"/>
      <c r="E2091" s="308"/>
      <c r="F2091" s="308"/>
    </row>
    <row r="2092" spans="1:6">
      <c r="B2092" s="98">
        <f ca="1">INDIRECT("Élèves!C" &amp; A2090+3)</f>
        <v>0</v>
      </c>
      <c r="C2092" s="307">
        <f ca="1">INDIRECT("Élèves!D" &amp; A2090+3)</f>
        <v>0</v>
      </c>
      <c r="D2092" s="307"/>
      <c r="E2092" s="307"/>
      <c r="F2092" s="307"/>
    </row>
    <row r="2093" spans="1:6" ht="15" customHeight="1">
      <c r="B2093" s="99"/>
      <c r="C2093" s="100"/>
      <c r="D2093" s="100"/>
      <c r="E2093" s="100"/>
      <c r="F2093" s="100"/>
    </row>
    <row r="2094" spans="1:6">
      <c r="B2094" s="308" t="s">
        <v>38</v>
      </c>
      <c r="C2094" s="308"/>
      <c r="D2094" s="308"/>
      <c r="E2094" s="308"/>
      <c r="F2094" s="308"/>
    </row>
    <row r="2095" spans="1:6">
      <c r="B2095" s="309" t="s">
        <v>174</v>
      </c>
      <c r="C2095" s="309"/>
      <c r="D2095" s="309"/>
      <c r="E2095" s="309"/>
      <c r="F2095" s="309"/>
    </row>
    <row r="2096" spans="1:6" s="82" customFormat="1">
      <c r="B2096" s="308"/>
      <c r="C2096" s="308"/>
      <c r="D2096" s="308"/>
      <c r="E2096" s="308"/>
      <c r="F2096" s="308"/>
    </row>
    <row r="2097" spans="2:6" s="82" customFormat="1"/>
    <row r="2098" spans="2:6" s="82" customFormat="1">
      <c r="B2098" s="279" t="str">
        <f ca="1">INDIRECT("Élèves!N" &amp; $A$11+5)</f>
        <v>1Cp</v>
      </c>
      <c r="C2098" s="280"/>
      <c r="D2098" s="280"/>
      <c r="E2098" s="280"/>
      <c r="F2098" s="281"/>
    </row>
    <row r="2099" spans="2:6" s="82" customFormat="1" ht="45" customHeight="1">
      <c r="B2099" s="297" t="s">
        <v>39</v>
      </c>
      <c r="C2099" s="298" t="s">
        <v>67</v>
      </c>
      <c r="D2099" s="300" t="s">
        <v>68</v>
      </c>
      <c r="E2099" s="301"/>
      <c r="F2099" s="302"/>
    </row>
    <row r="2100" spans="2:6" s="82" customFormat="1" ht="45" customHeight="1">
      <c r="B2100" s="297"/>
      <c r="C2100" s="299"/>
      <c r="D2100" s="303"/>
      <c r="E2100" s="304"/>
      <c r="F2100" s="305"/>
    </row>
    <row r="2101" spans="2:6" s="82" customFormat="1">
      <c r="B2101" s="297"/>
      <c r="C2101" s="101" t="s">
        <v>66</v>
      </c>
      <c r="D2101" s="101" t="s">
        <v>40</v>
      </c>
      <c r="E2101" s="101" t="s">
        <v>41</v>
      </c>
      <c r="F2101" s="101" t="s">
        <v>66</v>
      </c>
    </row>
    <row r="2102" spans="2:6" s="82" customFormat="1">
      <c r="B2102" s="306" t="str">
        <f>"FORMATION COMMUNE (" &amp; SUM(MATIÈRES!N2085:N2099) &amp; " périodes)"</f>
        <v>FORMATION COMMUNE (0 périodes)</v>
      </c>
      <c r="C2102" s="306"/>
      <c r="D2102" s="306"/>
      <c r="E2102" s="306"/>
      <c r="F2102" s="306"/>
    </row>
    <row r="2103" spans="2:6" s="82" customFormat="1">
      <c r="B2103" s="80" t="str">
        <f>MATIÈRES!$I$6</f>
        <v>RELIGION (Mme Willems - 2p.)</v>
      </c>
      <c r="C2103" s="203" t="str">
        <f ca="1">IF(ISERROR(INDIRECT("F1!BP" &amp;A2090+ 6)),"",INDIRECT("F1!BP" &amp;A2090+ 6))</f>
        <v/>
      </c>
      <c r="D2103" s="205">
        <f ca="1">SUM(INDIRECT("'C1'!E" &amp; A2090+4),INDIRECT("'C1'!G" &amp; A2090+4),INDIRECT("'C1'!I" &amp; A2090+4))</f>
        <v>0</v>
      </c>
      <c r="E2103" s="205">
        <f ca="1">SUM(INDIRECT("'C1'!F" &amp;A2090+4),INDIRECT("'C1'!H" &amp;A2090+4),INDIRECT("'C1'!J" &amp;A2090+4))</f>
        <v>0</v>
      </c>
      <c r="F2103" s="81" t="str">
        <f ca="1">IF(ISERROR(SUM(D2103/E2103)*100),"",(SUM(D2103/E2103)*100))</f>
        <v/>
      </c>
    </row>
    <row r="2104" spans="2:6" s="82" customFormat="1">
      <c r="B2104" s="80" t="str">
        <f>MATIÈRES!$I$7</f>
        <v>FRANÇAIS (Mr MIRGAUX - 6p.)</v>
      </c>
      <c r="C2104" s="203" t="str">
        <f ca="1">IF(ISERROR(INDIRECT("F2!BP" &amp;A2090+ 6)),"",INDIRECT("F2!BP" &amp;A2090+ 6))</f>
        <v/>
      </c>
      <c r="D2104" s="205">
        <f ca="1">SUM(INDIRECT("'C2'!E" &amp; A2090+4),INDIRECT("'C2'!G" &amp; A2090+4),INDIRECT("'C2'!I" &amp; A2090+4))</f>
        <v>0</v>
      </c>
      <c r="E2104" s="205">
        <f ca="1">SUM(INDIRECT("'C2'!F" &amp;A2090+4),INDIRECT("'C2'!H" &amp;A2090+4),INDIRECT("'C2'!J" &amp;A2090+4))</f>
        <v>0</v>
      </c>
      <c r="F2104" s="81" t="str">
        <f t="shared" ref="F2104:F2117" ca="1" si="21">IF(ISERROR(SUM(D2104/E2104)*100),"",(SUM(D2104/E2104)*100))</f>
        <v/>
      </c>
    </row>
    <row r="2105" spans="2:6" s="82" customFormat="1">
      <c r="B2105" s="80" t="str">
        <f>MATIÈRES!$I$8</f>
        <v>MATH (Mme LIENART - 5p.)</v>
      </c>
      <c r="C2105" s="203" t="str">
        <f ca="1">IF(ISERROR(INDIRECT("F3!BP" &amp;A2090+ 6)),"",INDIRECT("F3!BP" &amp;A2090+ 6))</f>
        <v/>
      </c>
      <c r="D2105" s="205">
        <f ca="1">SUM(INDIRECT("'C3'!E" &amp; A2090+4),INDIRECT("'C3'!G" &amp; A2090+4),INDIRECT("'C3'!I" &amp; A2090+4))</f>
        <v>0</v>
      </c>
      <c r="E2105" s="205">
        <f ca="1">SUM(INDIRECT("'C3'!F" &amp;A2090+4),INDIRECT("'C3'!H" &amp;A2090+4),INDIRECT("'C3'!J" &amp;A2090+4))</f>
        <v>0</v>
      </c>
      <c r="F2105" s="81" t="str">
        <f t="shared" ca="1" si="21"/>
        <v/>
      </c>
    </row>
    <row r="2106" spans="2:6" s="82" customFormat="1">
      <c r="B2106" s="80" t="str">
        <f>MATIÈRES!$I$9</f>
        <v>ÉTUDE DU MILIEU (Mr MIRGAUX - 4p.)</v>
      </c>
      <c r="C2106" s="203" t="str">
        <f ca="1">IF(ISERROR(INDIRECT("F4!BP" &amp;A2090+ 6)),"",INDIRECT("F4!BP" &amp;A2090+ 6))</f>
        <v/>
      </c>
      <c r="D2106" s="205">
        <f ca="1">SUM(INDIRECT("'C4'!E" &amp; A2090+4),INDIRECT("'C4'!G" &amp; A2090+4),INDIRECT("'C4'!I" &amp; A2090+4))</f>
        <v>0</v>
      </c>
      <c r="E2106" s="205">
        <f ca="1">SUM(INDIRECT("'C4'!F" &amp;A2090+4),INDIRECT("'C4'!H" &amp;A2090+4),INDIRECT("'C4'!J" &amp;A2090+4))</f>
        <v>0</v>
      </c>
      <c r="F2106" s="81" t="str">
        <f t="shared" ca="1" si="21"/>
        <v/>
      </c>
    </row>
    <row r="2107" spans="2:6" s="82" customFormat="1">
      <c r="B2107" s="80" t="str">
        <f>MATIÈRES!$I$10</f>
        <v>ANGLAIS (Mme MICHAUX - 4p.)</v>
      </c>
      <c r="C2107" s="203" t="str">
        <f ca="1">IF(ISERROR(INDIRECT("F5!BP" &amp;A2090+ 6)),"",INDIRECT("F5!BP" &amp;A2090+ 6))</f>
        <v/>
      </c>
      <c r="D2107" s="205">
        <f ca="1">SUM(INDIRECT("'C5'!E" &amp; A2090+4),INDIRECT("'C5'!G" &amp; A2090+4),INDIRECT("'C5'!I" &amp; A2090+4))</f>
        <v>0</v>
      </c>
      <c r="E2107" s="205">
        <f ca="1">SUM(INDIRECT("'C5'!F" &amp;A2090+4),INDIRECT("'C5'!H" &amp;A2090+4),INDIRECT("'C5'!J" &amp;A2090+4))</f>
        <v>0</v>
      </c>
      <c r="F2107" s="81" t="str">
        <f t="shared" ca="1" si="21"/>
        <v/>
      </c>
    </row>
    <row r="2108" spans="2:6" s="82" customFormat="1">
      <c r="B2108" s="80" t="str">
        <f>MATIÈRES!$I$11</f>
        <v>SCIENCES (Mr SMETS - 3p.)</v>
      </c>
      <c r="C2108" s="203" t="str">
        <f ca="1">IF(ISERROR(INDIRECT("F6!BP" &amp;A2090+ 6)),"",INDIRECT("F6!BP" &amp;A2090+ 6))</f>
        <v/>
      </c>
      <c r="D2108" s="205">
        <f ca="1">SUM(INDIRECT("'C6'!E" &amp; A2090+4),INDIRECT("'C6'!G" &amp; A2090+4),INDIRECT("'C6'!I" &amp; A2090+4))</f>
        <v>0</v>
      </c>
      <c r="E2108" s="205">
        <f ca="1">SUM(INDIRECT("'C6'!F" &amp;A2090+4),INDIRECT("'C6'!H" &amp;A2090+4),INDIRECT("'C6'!J" &amp;A2090+4))</f>
        <v>0</v>
      </c>
      <c r="F2108" s="81" t="str">
        <f t="shared" ca="1" si="21"/>
        <v/>
      </c>
    </row>
    <row r="2109" spans="2:6" s="82" customFormat="1">
      <c r="B2109" s="80" t="str">
        <f>MATIÈRES!$I$12</f>
        <v>ÉDUCATION PHYSIQUE (Collectif - 3p.)</v>
      </c>
      <c r="C2109" s="203" t="str">
        <f ca="1">IF(ISERROR(INDIRECT("F7!BP" &amp;A2090+ 6)),"",INDIRECT("F7!BP" &amp;A2090+ 6))</f>
        <v/>
      </c>
      <c r="D2109" s="205">
        <f ca="1">SUM(INDIRECT("'C7'!E" &amp; A2090+4),INDIRECT("'C7'!G" &amp; A2090+4),INDIRECT("'C7'!I" &amp; A2090+4))</f>
        <v>0</v>
      </c>
      <c r="E2109" s="205">
        <f ca="1">SUM(INDIRECT("'C7'!F" &amp;A2090+4),INDIRECT("'C7'!H" &amp;A2090+4),INDIRECT("'C7'!J" &amp;A2090+4))</f>
        <v>0</v>
      </c>
      <c r="F2109" s="81" t="str">
        <f t="shared" ca="1" si="21"/>
        <v/>
      </c>
    </row>
    <row r="2110" spans="2:6" s="82" customFormat="1">
      <c r="B2110" s="80" t="str">
        <f>MATIÈRES!$I$13</f>
        <v>ÉDUCATION ARTISTIQUE (Mme TASKIN - 2p.)</v>
      </c>
      <c r="C2110" s="203" t="str">
        <f ca="1">IF(ISERROR(INDIRECT("F8!BP" &amp;A2090+ 6)),"",INDIRECT("F8!BP" &amp;A2090+ 6))</f>
        <v/>
      </c>
      <c r="D2110" s="205">
        <f ca="1">SUM(INDIRECT("'C8'!E" &amp; A2090+4),INDIRECT("'C8'!G" &amp; A2090+4),INDIRECT("'C8'!I" &amp; A2090+4))</f>
        <v>0</v>
      </c>
      <c r="E2110" s="205">
        <f ca="1">SUM(INDIRECT("'C8'!F" &amp;A2090+4),INDIRECT("'C8'!H" &amp;A2090+4),INDIRECT("'C8'!J" &amp;A2090+4))</f>
        <v>0</v>
      </c>
      <c r="F2110" s="81" t="str">
        <f t="shared" ca="1" si="21"/>
        <v/>
      </c>
    </row>
    <row r="2111" spans="2:6" s="82" customFormat="1">
      <c r="B2111" s="80" t="str">
        <f>MATIÈRES!$I$14</f>
        <v>ÉDUCATION TECHNOLOGIQUE (Mr SMETS - 1p.)</v>
      </c>
      <c r="C2111" s="203" t="str">
        <f ca="1">IF(ISERROR(INDIRECT("F9!BP" &amp;A2090+ 6)),"",INDIRECT("F9!BP" &amp;A2090+ 6))</f>
        <v/>
      </c>
      <c r="D2111" s="205">
        <f ca="1">SUM(INDIRECT("'C9'!E" &amp; A2090+4),INDIRECT("'C9'!G" &amp; A2090+4),INDIRECT("'C9'!I" &amp; A2090+4))</f>
        <v>0</v>
      </c>
      <c r="E2111" s="205">
        <f ca="1">SUM(INDIRECT("'C9'!F" &amp;A2090+4),INDIRECT("'C9'!H" &amp;A2090+4),INDIRECT("'C9'!J" &amp;A2090+4))</f>
        <v>0</v>
      </c>
      <c r="F2111" s="81" t="str">
        <f t="shared" ca="1" si="21"/>
        <v/>
      </c>
    </row>
    <row r="2112" spans="2:6" s="82" customFormat="1">
      <c r="B2112" s="80" t="str">
        <f>MATIÈRES!$I$15</f>
        <v>ACTIVITÉDE SOUTIEN (Mme LIENART - 4p.)</v>
      </c>
      <c r="C2112" s="203" t="str">
        <f ca="1">IF(ISERROR(INDIRECT("F10!BP" &amp;A2090+ 6)),"",INDIRECT("F10!BP" &amp;A2090+ 6))</f>
        <v/>
      </c>
      <c r="D2112" s="205">
        <f ca="1">SUM(INDIRECT("'C10'!E" &amp; A2090+4),INDIRECT("'C10'!G" &amp; A2090+4),INDIRECT("'C10'!I" &amp; A2090+4))</f>
        <v>0</v>
      </c>
      <c r="E2112" s="205">
        <f ca="1">SUM(INDIRECT("'C10'!F" &amp;A2090+4),INDIRECT("'C10'!H" &amp;A2090+4),INDIRECT("'C10'!J" &amp;A2090+4))</f>
        <v>0</v>
      </c>
      <c r="F2112" s="81" t="str">
        <f t="shared" ca="1" si="21"/>
        <v/>
      </c>
    </row>
    <row r="2113" spans="2:6" s="82" customFormat="1">
      <c r="B2113" s="80">
        <f>MATIÈRES!$I$16</f>
        <v>0</v>
      </c>
      <c r="C2113" s="203" t="str">
        <f ca="1">IF(ISERROR(INDIRECT("F11!BP" &amp;A2090+ 6)),"",INDIRECT("F11!BP" &amp;A2090+ 6))</f>
        <v/>
      </c>
      <c r="D2113" s="205">
        <f ca="1">SUM(INDIRECT("'C11'!E" &amp; A2090+4),INDIRECT("'C11'!G" &amp; A2090+4),INDIRECT("'C11'!I" &amp; A2090+4))</f>
        <v>0</v>
      </c>
      <c r="E2113" s="205">
        <f ca="1">SUM(INDIRECT("'C11'!F" &amp;A2090+4),INDIRECT("'C11'!H" &amp;A2090+4),INDIRECT("'C11'!J" &amp;A2090+4))</f>
        <v>0</v>
      </c>
      <c r="F2113" s="81" t="str">
        <f t="shared" ca="1" si="21"/>
        <v/>
      </c>
    </row>
    <row r="2114" spans="2:6" s="82" customFormat="1">
      <c r="B2114" s="80">
        <f>MATIÈRES!$I$17</f>
        <v>0</v>
      </c>
      <c r="C2114" s="203" t="str">
        <f ca="1">IF(ISERROR(INDIRECT("F12!BP" &amp;A2090+ 6)),"",INDIRECT("F12!BP" &amp;A2090+ 6))</f>
        <v/>
      </c>
      <c r="D2114" s="205">
        <f ca="1">SUM(INDIRECT("'C12'!E" &amp; A2090+4),INDIRECT("'C12'!G" &amp; A2090+4),INDIRECT("'C12'!I" &amp; A2090+4))</f>
        <v>0</v>
      </c>
      <c r="E2114" s="205">
        <f ca="1">SUM(INDIRECT("'C12'!F" &amp;A2090+4),INDIRECT("'C12'!H" &amp;A2090+4),INDIRECT("'C12'!J" &amp;A2090+4))</f>
        <v>0</v>
      </c>
      <c r="F2114" s="81" t="str">
        <f t="shared" ca="1" si="21"/>
        <v/>
      </c>
    </row>
    <row r="2115" spans="2:6" s="82" customFormat="1">
      <c r="B2115" s="80">
        <f>MATIÈRES!$I$18</f>
        <v>0</v>
      </c>
      <c r="C2115" s="203" t="str">
        <f ca="1">IF(ISERROR(INDIRECT("F13!BP" &amp;A2090+ 6)),"",INDIRECT("F13!BP" &amp;A2090+ 6))</f>
        <v/>
      </c>
      <c r="D2115" s="205">
        <f ca="1">SUM(INDIRECT("'C13'!E" &amp; A2090+4),INDIRECT("'C13'!G" &amp; A2090+4),INDIRECT("'C13'!I" &amp; A2090+4))</f>
        <v>0</v>
      </c>
      <c r="E2115" s="205">
        <f ca="1">SUM(INDIRECT("'C13'!F" &amp;A2090+4),INDIRECT("'C13'!H" &amp;A2090+4),INDIRECT("'C13'!J" &amp;A2090+4))</f>
        <v>0</v>
      </c>
      <c r="F2115" s="81" t="str">
        <f t="shared" ca="1" si="21"/>
        <v/>
      </c>
    </row>
    <row r="2116" spans="2:6" s="82" customFormat="1">
      <c r="B2116" s="80">
        <f>MATIÈRES!$I$19</f>
        <v>0</v>
      </c>
      <c r="C2116" s="203" t="str">
        <f ca="1">IF(ISERROR(INDIRECT("F14!BP" &amp;A2090+ 6)),"",INDIRECT("F14!BP" &amp;A2090+ 6))</f>
        <v/>
      </c>
      <c r="D2116" s="205">
        <f ca="1">SUM(INDIRECT("'C14'!E" &amp; A2090+4),INDIRECT("'C14'!G" &amp; A2090+4),INDIRECT("'C14'!I" &amp; A2090+4))</f>
        <v>0</v>
      </c>
      <c r="E2116" s="205">
        <f ca="1">SUM(INDIRECT("'C14'!F" &amp;A2090+4),INDIRECT("'C14'!H" &amp;A2090+4),INDIRECT("'C14'!J" &amp;A2090+4))</f>
        <v>0</v>
      </c>
      <c r="F2116" s="81" t="str">
        <f t="shared" ca="1" si="21"/>
        <v/>
      </c>
    </row>
    <row r="2117" spans="2:6" s="82" customFormat="1">
      <c r="B2117" s="80">
        <f>MATIÈRES!$I$20</f>
        <v>0</v>
      </c>
      <c r="C2117" s="203" t="str">
        <f ca="1">IF(ISERROR(INDIRECT("F15!BP" &amp;A2090+ 6)),"",INDIRECT("F15!BP" &amp;A2090+ 6))</f>
        <v/>
      </c>
      <c r="D2117" s="205">
        <f ca="1">SUM(INDIRECT("'C15'!E" &amp; A2090+4),INDIRECT("'C15'!G" &amp; A2090+4),INDIRECT("'C15'!I" &amp; A2090+4))</f>
        <v>0</v>
      </c>
      <c r="E2117" s="205">
        <f ca="1">SUM(INDIRECT("'C15'!F" &amp;A2090+4),INDIRECT("'C15'!H" &amp;A2090+4),INDIRECT("'C15'!J" &amp;A2090+4))</f>
        <v>0</v>
      </c>
      <c r="F2117" s="81" t="str">
        <f t="shared" ca="1" si="21"/>
        <v/>
      </c>
    </row>
    <row r="2118" spans="2:6" s="82" customFormat="1">
      <c r="B2118" s="210"/>
      <c r="C2118" s="211" t="e">
        <f ca="1">AVERAGEIF(C2103:C2117,"&lt;&gt;#DIV/0!")</f>
        <v>#DIV/0!</v>
      </c>
      <c r="D2118" s="206"/>
      <c r="E2118" s="206"/>
      <c r="F2118" s="209"/>
    </row>
    <row r="2119" spans="2:6" s="82" customFormat="1">
      <c r="B2119" s="271"/>
      <c r="C2119" s="271"/>
      <c r="D2119" s="271"/>
      <c r="E2119" s="271"/>
      <c r="F2119" s="192"/>
    </row>
    <row r="2120" spans="2:6" s="82" customFormat="1">
      <c r="B2120" s="272" t="s">
        <v>180</v>
      </c>
      <c r="C2120" s="272"/>
      <c r="D2120" s="272"/>
      <c r="E2120" s="272"/>
      <c r="F2120" s="193" t="e">
        <f ca="1">AVERAGEIF(F2103:F2117,"&lt;&gt;#DIV/0!")</f>
        <v>#DIV/0!</v>
      </c>
    </row>
    <row r="2121" spans="2:6" s="82" customFormat="1">
      <c r="B2121" s="273" t="str">
        <f>"Nombre de cours en difficulté (…/" &amp; COUNTA(MATIÈRES!$N$6:$N$20) &amp; " cours)"</f>
        <v>Nombre de cours en difficulté (…/10 cours)</v>
      </c>
      <c r="C2121" s="273"/>
      <c r="D2121" s="273"/>
      <c r="E2121" s="273"/>
      <c r="F2121" s="191">
        <f ca="1">IF(F2103&lt;50,1,0)+IF(F2104&lt;50,1,0)+IF(F2105&lt;50,1,0)+IF(F2106&lt;50,1,0)+IF(F2107&lt;50,1,0)+IF(F2108&lt;50,1,0)+IF(F2109&lt;50,1,0)+IF(F2110&lt;50,1,0)+IF(F2111&lt;50,1,0)+IF(F2112&lt;50,1,0)+IF(F2113&lt;50,1,0)+IF(F2114&lt;50,1,0)+IF(F2115&lt;50,1,0)+IF(F2116&lt;50,1,0)+IF(F2117&lt;50,1,0)</f>
        <v>0</v>
      </c>
    </row>
    <row r="2122" spans="2:6" s="82" customFormat="1">
      <c r="B2122" s="273" t="str">
        <f>"Nombre de périodes en difficulté (…/" &amp; SUM(MATIÈRES!N2083:N2097) &amp; " périodes)"</f>
        <v>Nombre de périodes en difficulté (…/0 périodes)</v>
      </c>
      <c r="C2122" s="273"/>
      <c r="D2122" s="273"/>
      <c r="E2122" s="273"/>
      <c r="F2122" s="191">
        <f ca="1">IF(F2103&lt;50,MATIÈRES!N$6,0)+IF(F2104&lt;50,MATIÈRES!N$7,0)+IF(F2105&lt;50,MATIÈRES!N$8,0)+IF(F2106&lt;50,MATIÈRES!N$9,0)+IF(F2107&lt;50,MATIÈRES!N$10,0)+IF(F2108&lt;50,MATIÈRES!N$11,0)+IF(F2109&lt;50,MATIÈRES!N$12,0)+IF(F2110&lt;50,MATIÈRES!N$13,0)+IF(F2111&lt;50,MATIÈRES!N$14,0)+IF(F2112&lt;50,MATIÈRES!N$15,0)+IF(F2113&lt;50,MATIÈRES!N$16,0)+IF(F2114&lt;50,MATIÈRES!N$17,0)+IF(F2115&lt;50,MATIÈRES!N$18,0)+IF(F2116&lt;50,MATIÈRES!N$19,0)+IF(F2117&lt;50,MATIÈRES!N$20,0)</f>
        <v>0</v>
      </c>
    </row>
    <row r="2123" spans="2:6" s="82" customFormat="1"/>
    <row r="2124" spans="2:6" s="82" customFormat="1"/>
    <row r="2125" spans="2:6" s="82" customFormat="1"/>
    <row r="2126" spans="2:6" s="82" customFormat="1">
      <c r="F2126" s="82" t="s">
        <v>175</v>
      </c>
    </row>
    <row r="2127" spans="2:6" s="82" customFormat="1"/>
    <row r="2128" spans="2:6" s="82" customFormat="1"/>
    <row r="2129" spans="2:6" s="82" customFormat="1"/>
    <row r="2130" spans="2:6" s="82" customFormat="1"/>
    <row r="2131" spans="2:6" s="82" customFormat="1"/>
    <row r="2132" spans="2:6" s="82" customFormat="1"/>
    <row r="2133" spans="2:6" s="82" customFormat="1"/>
    <row r="2134" spans="2:6" s="82" customFormat="1"/>
    <row r="2135" spans="2:6" s="82" customFormat="1"/>
    <row r="2136" spans="2:6">
      <c r="B2136" s="82"/>
      <c r="C2136" s="82"/>
      <c r="D2136" s="82"/>
      <c r="E2136" s="82"/>
      <c r="F2136" s="82"/>
    </row>
    <row r="2137" spans="2:6">
      <c r="B2137" s="82"/>
      <c r="C2137" s="82"/>
      <c r="D2137" s="82"/>
      <c r="E2137" s="82"/>
      <c r="F2137" s="82"/>
    </row>
    <row r="2138" spans="2:6">
      <c r="B2138" s="82"/>
      <c r="C2138" s="82"/>
      <c r="D2138" s="82"/>
      <c r="E2138" s="82"/>
      <c r="F2138" s="82"/>
    </row>
    <row r="2139" spans="2:6">
      <c r="B2139" s="82"/>
      <c r="C2139" s="82"/>
      <c r="D2139" s="82"/>
      <c r="E2139" s="82"/>
      <c r="F2139" s="82"/>
    </row>
    <row r="2140" spans="2:6">
      <c r="B2140" s="84" t="s">
        <v>42</v>
      </c>
      <c r="C2140" s="82"/>
      <c r="D2140" s="82"/>
      <c r="E2140" s="82"/>
      <c r="F2140" s="82"/>
    </row>
    <row r="2141" spans="2:6">
      <c r="B2141" s="82"/>
      <c r="C2141" s="82"/>
      <c r="D2141" s="82"/>
      <c r="E2141" s="82"/>
      <c r="F2141" s="82"/>
    </row>
    <row r="2142" spans="2:6">
      <c r="B2142" s="274" t="str">
        <f ca="1">(INDIRECT("Élèves!C" &amp;A2090+3) &amp; " " &amp; INDIRECT("Élèves!D" &amp; A2090+3) &amp; " :")</f>
        <v xml:space="preserve">  :</v>
      </c>
      <c r="C2142" s="275"/>
      <c r="D2142" s="275"/>
      <c r="E2142" s="275"/>
      <c r="F2142" s="276"/>
    </row>
    <row r="2143" spans="2:6">
      <c r="B2143" s="243"/>
      <c r="C2143" s="244"/>
      <c r="D2143" s="244"/>
      <c r="E2143" s="244"/>
      <c r="F2143" s="245"/>
    </row>
    <row r="2144" spans="2:6">
      <c r="B2144" s="243"/>
      <c r="C2144" s="244"/>
      <c r="D2144" s="244"/>
      <c r="E2144" s="244"/>
      <c r="F2144" s="245"/>
    </row>
    <row r="2145" spans="2:6">
      <c r="B2145" s="243"/>
      <c r="C2145" s="244"/>
      <c r="D2145" s="244"/>
      <c r="E2145" s="244"/>
      <c r="F2145" s="245"/>
    </row>
    <row r="2146" spans="2:6">
      <c r="B2146" s="243"/>
      <c r="C2146" s="244"/>
      <c r="D2146" s="244"/>
      <c r="E2146" s="244"/>
      <c r="F2146" s="245"/>
    </row>
    <row r="2147" spans="2:6">
      <c r="B2147" s="243"/>
      <c r="C2147" s="244"/>
      <c r="D2147" s="244"/>
      <c r="E2147" s="244"/>
      <c r="F2147" s="245"/>
    </row>
    <row r="2148" spans="2:6">
      <c r="B2148" s="246"/>
      <c r="C2148" s="247"/>
      <c r="D2148" s="247"/>
      <c r="E2148" s="247"/>
      <c r="F2148" s="248"/>
    </row>
    <row r="2149" spans="2:6">
      <c r="B2149" s="204"/>
      <c r="C2149" s="204"/>
      <c r="D2149" s="204"/>
      <c r="E2149" s="204"/>
      <c r="F2149" s="204"/>
    </row>
    <row r="2150" spans="2:6">
      <c r="B2150" s="204"/>
      <c r="C2150" s="204"/>
      <c r="D2150" s="204"/>
      <c r="E2150" s="204"/>
      <c r="F2150" s="204"/>
    </row>
    <row r="2151" spans="2:6">
      <c r="B2151" s="204"/>
      <c r="C2151" s="204"/>
      <c r="D2151" s="204"/>
      <c r="E2151" s="204"/>
      <c r="F2151" s="204"/>
    </row>
    <row r="2152" spans="2:6">
      <c r="B2152" s="84" t="s">
        <v>69</v>
      </c>
      <c r="C2152" s="82"/>
      <c r="D2152" s="82"/>
      <c r="E2152" s="82"/>
      <c r="F2152" s="82"/>
    </row>
    <row r="2153" spans="2:6">
      <c r="C2153" s="82"/>
      <c r="D2153" s="82"/>
      <c r="E2153" s="82"/>
      <c r="F2153" s="82"/>
    </row>
    <row r="2154" spans="2:6">
      <c r="B2154" s="89"/>
      <c r="C2154" s="89"/>
      <c r="D2154" s="89"/>
      <c r="E2154" s="89" t="s">
        <v>70</v>
      </c>
      <c r="F2154" s="90">
        <f ca="1">SUM(INDIRECT("EDUC!E" &amp;A2090+4))+INDIRECT("EDUC!F" &amp;A2090+4)</f>
        <v>0</v>
      </c>
    </row>
    <row r="2155" spans="2:6">
      <c r="C2155" s="82"/>
      <c r="D2155" s="82"/>
      <c r="E2155" s="82"/>
      <c r="F2155" s="82"/>
    </row>
    <row r="2156" spans="2:6">
      <c r="B2156" s="249"/>
      <c r="C2156" s="250"/>
      <c r="D2156" s="250"/>
      <c r="E2156" s="250"/>
      <c r="F2156" s="251"/>
    </row>
    <row r="2157" spans="2:6">
      <c r="B2157" s="252"/>
      <c r="C2157" s="253"/>
      <c r="D2157" s="253"/>
      <c r="E2157" s="253"/>
      <c r="F2157" s="254"/>
    </row>
    <row r="2158" spans="2:6">
      <c r="B2158" s="252"/>
      <c r="C2158" s="253"/>
      <c r="D2158" s="253"/>
      <c r="E2158" s="253"/>
      <c r="F2158" s="254"/>
    </row>
    <row r="2159" spans="2:6">
      <c r="B2159" s="252"/>
      <c r="C2159" s="253"/>
      <c r="D2159" s="253"/>
      <c r="E2159" s="253"/>
      <c r="F2159" s="254"/>
    </row>
    <row r="2160" spans="2:6">
      <c r="B2160" s="252"/>
      <c r="C2160" s="253"/>
      <c r="D2160" s="253"/>
      <c r="E2160" s="253"/>
      <c r="F2160" s="254"/>
    </row>
    <row r="2161" spans="2:6">
      <c r="B2161" s="252"/>
      <c r="C2161" s="253"/>
      <c r="D2161" s="253"/>
      <c r="E2161" s="253"/>
      <c r="F2161" s="254"/>
    </row>
    <row r="2162" spans="2:6">
      <c r="B2162" s="252"/>
      <c r="C2162" s="253"/>
      <c r="D2162" s="253"/>
      <c r="E2162" s="253"/>
      <c r="F2162" s="254"/>
    </row>
    <row r="2163" spans="2:6">
      <c r="B2163" s="252"/>
      <c r="C2163" s="253"/>
      <c r="D2163" s="253"/>
      <c r="E2163" s="253"/>
      <c r="F2163" s="254"/>
    </row>
    <row r="2164" spans="2:6">
      <c r="B2164" s="255"/>
      <c r="C2164" s="256"/>
      <c r="D2164" s="256"/>
      <c r="E2164" s="256"/>
      <c r="F2164" s="257"/>
    </row>
    <row r="2165" spans="2:6">
      <c r="B2165" s="82"/>
      <c r="C2165" s="82"/>
      <c r="D2165" s="82"/>
      <c r="E2165" s="82"/>
      <c r="F2165" s="82"/>
    </row>
    <row r="2166" spans="2:6">
      <c r="B2166" s="91" t="s">
        <v>71</v>
      </c>
      <c r="C2166" s="82"/>
      <c r="D2166" s="82"/>
      <c r="E2166" s="82"/>
      <c r="F2166" s="82"/>
    </row>
    <row r="2167" spans="2:6">
      <c r="B2167" s="82"/>
      <c r="C2167" s="82"/>
      <c r="D2167" s="82"/>
      <c r="E2167" s="82"/>
      <c r="F2167" s="82"/>
    </row>
    <row r="2168" spans="2:6">
      <c r="B2168" s="82"/>
      <c r="C2168" s="82"/>
      <c r="D2168" s="82"/>
      <c r="E2168" s="82"/>
      <c r="F2168" s="82"/>
    </row>
    <row r="2169" spans="2:6">
      <c r="B2169" s="82"/>
      <c r="C2169" s="82"/>
      <c r="D2169" s="82"/>
      <c r="E2169" s="82"/>
      <c r="F2169" s="82"/>
    </row>
    <row r="2170" spans="2:6">
      <c r="B2170" s="82"/>
      <c r="C2170" s="82"/>
      <c r="D2170" s="82"/>
      <c r="E2170" s="82"/>
      <c r="F2170" s="82"/>
    </row>
    <row r="2171" spans="2:6">
      <c r="B2171" s="82"/>
      <c r="C2171" s="82"/>
      <c r="D2171" s="82"/>
      <c r="E2171" s="82"/>
      <c r="F2171" s="82"/>
    </row>
    <row r="2172" spans="2:6">
      <c r="B2172" s="84" t="s">
        <v>72</v>
      </c>
      <c r="C2172" s="82"/>
      <c r="D2172" s="82"/>
      <c r="E2172" s="82"/>
      <c r="F2172" s="82"/>
    </row>
    <row r="2173" spans="2:6">
      <c r="B2173" s="82"/>
      <c r="C2173" s="82"/>
      <c r="D2173" s="82"/>
      <c r="E2173" s="82"/>
      <c r="F2173" s="82"/>
    </row>
    <row r="2174" spans="2:6">
      <c r="B2174" s="288"/>
      <c r="C2174" s="289"/>
      <c r="D2174" s="289"/>
      <c r="E2174" s="289"/>
      <c r="F2174" s="290"/>
    </row>
    <row r="2175" spans="2:6">
      <c r="B2175" s="291"/>
      <c r="C2175" s="292"/>
      <c r="D2175" s="292"/>
      <c r="E2175" s="292"/>
      <c r="F2175" s="293"/>
    </row>
    <row r="2176" spans="2:6">
      <c r="B2176" s="291"/>
      <c r="C2176" s="292"/>
      <c r="D2176" s="292"/>
      <c r="E2176" s="292"/>
      <c r="F2176" s="293"/>
    </row>
    <row r="2177" spans="1:6">
      <c r="B2177" s="291"/>
      <c r="C2177" s="292"/>
      <c r="D2177" s="292"/>
      <c r="E2177" s="292"/>
      <c r="F2177" s="293"/>
    </row>
    <row r="2178" spans="1:6">
      <c r="B2178" s="291"/>
      <c r="C2178" s="292"/>
      <c r="D2178" s="292"/>
      <c r="E2178" s="292"/>
      <c r="F2178" s="293"/>
    </row>
    <row r="2179" spans="1:6">
      <c r="B2179" s="291"/>
      <c r="C2179" s="292"/>
      <c r="D2179" s="292"/>
      <c r="E2179" s="292"/>
      <c r="F2179" s="293"/>
    </row>
    <row r="2180" spans="1:6">
      <c r="B2180" s="291"/>
      <c r="C2180" s="292"/>
      <c r="D2180" s="292"/>
      <c r="E2180" s="292"/>
      <c r="F2180" s="293"/>
    </row>
    <row r="2181" spans="1:6">
      <c r="B2181" s="294"/>
      <c r="C2181" s="295"/>
      <c r="D2181" s="295"/>
      <c r="E2181" s="295"/>
      <c r="F2181" s="296"/>
    </row>
    <row r="2182" spans="1:6">
      <c r="B2182" s="82"/>
      <c r="C2182" s="82"/>
      <c r="D2182" s="82"/>
      <c r="E2182" s="82"/>
      <c r="F2182" s="82"/>
    </row>
    <row r="2183" spans="1:6">
      <c r="B2183" s="82"/>
      <c r="C2183" s="82"/>
      <c r="D2183" s="82"/>
      <c r="E2183" s="82"/>
      <c r="F2183" s="82" t="s">
        <v>176</v>
      </c>
    </row>
    <row r="2184" spans="1:6">
      <c r="B2184" s="82"/>
      <c r="C2184" s="82"/>
      <c r="D2184" s="82"/>
      <c r="E2184" s="82"/>
      <c r="F2184" s="82"/>
    </row>
    <row r="2185" spans="1:6">
      <c r="B2185" s="82"/>
      <c r="C2185" s="82"/>
      <c r="D2185" s="82"/>
      <c r="E2185" s="82"/>
      <c r="F2185" s="82"/>
    </row>
    <row r="2186" spans="1:6">
      <c r="B2186" s="82"/>
      <c r="C2186" s="82"/>
      <c r="D2186" s="82"/>
      <c r="E2186" s="82"/>
      <c r="F2186" s="82"/>
    </row>
    <row r="2187" spans="1:6">
      <c r="B2187" s="82"/>
      <c r="C2187" s="82"/>
      <c r="D2187" s="82"/>
      <c r="E2187" s="82"/>
      <c r="F2187" s="82"/>
    </row>
    <row r="2188" spans="1:6">
      <c r="B2188" s="82"/>
      <c r="C2188" s="82"/>
      <c r="D2188" s="82"/>
      <c r="E2188" s="82"/>
      <c r="F2188" s="82"/>
    </row>
    <row r="2189" spans="1:6" ht="27.75" customHeight="1">
      <c r="A2189" s="82">
        <v>23</v>
      </c>
      <c r="B2189" s="82"/>
      <c r="C2189" s="82"/>
      <c r="D2189" s="82"/>
      <c r="E2189" s="82"/>
      <c r="F2189" s="82"/>
    </row>
    <row r="2190" spans="1:6" ht="15" customHeight="1">
      <c r="B2190" s="308"/>
      <c r="C2190" s="308"/>
      <c r="D2190" s="308"/>
      <c r="E2190" s="308"/>
      <c r="F2190" s="308"/>
    </row>
    <row r="2191" spans="1:6">
      <c r="B2191" s="98">
        <f ca="1">INDIRECT("Élèves!C" &amp; A2189+3)</f>
        <v>0</v>
      </c>
      <c r="C2191" s="307">
        <f ca="1">INDIRECT("Élèves!D" &amp; A2189+3)</f>
        <v>0</v>
      </c>
      <c r="D2191" s="307"/>
      <c r="E2191" s="307"/>
      <c r="F2191" s="307"/>
    </row>
    <row r="2192" spans="1:6" ht="15" customHeight="1">
      <c r="B2192" s="99"/>
      <c r="C2192" s="100"/>
      <c r="D2192" s="100"/>
      <c r="E2192" s="100"/>
      <c r="F2192" s="100"/>
    </row>
    <row r="2193" spans="2:6">
      <c r="B2193" s="308" t="s">
        <v>38</v>
      </c>
      <c r="C2193" s="308"/>
      <c r="D2193" s="308"/>
      <c r="E2193" s="308"/>
      <c r="F2193" s="308"/>
    </row>
    <row r="2194" spans="2:6">
      <c r="B2194" s="309" t="s">
        <v>174</v>
      </c>
      <c r="C2194" s="309"/>
      <c r="D2194" s="309"/>
      <c r="E2194" s="309"/>
      <c r="F2194" s="309"/>
    </row>
    <row r="2195" spans="2:6" s="82" customFormat="1">
      <c r="B2195" s="308"/>
      <c r="C2195" s="308"/>
      <c r="D2195" s="308"/>
      <c r="E2195" s="308"/>
      <c r="F2195" s="308"/>
    </row>
    <row r="2196" spans="2:6" s="82" customFormat="1"/>
    <row r="2197" spans="2:6" s="82" customFormat="1">
      <c r="B2197" s="279" t="str">
        <f ca="1">INDIRECT("Élèves!N" &amp; $A$11+5)</f>
        <v>1Cp</v>
      </c>
      <c r="C2197" s="280"/>
      <c r="D2197" s="280"/>
      <c r="E2197" s="280"/>
      <c r="F2197" s="281"/>
    </row>
    <row r="2198" spans="2:6" s="82" customFormat="1" ht="45" customHeight="1">
      <c r="B2198" s="297" t="s">
        <v>39</v>
      </c>
      <c r="C2198" s="298" t="s">
        <v>67</v>
      </c>
      <c r="D2198" s="300" t="s">
        <v>68</v>
      </c>
      <c r="E2198" s="301"/>
      <c r="F2198" s="302"/>
    </row>
    <row r="2199" spans="2:6" s="82" customFormat="1" ht="45" customHeight="1">
      <c r="B2199" s="297"/>
      <c r="C2199" s="299"/>
      <c r="D2199" s="303"/>
      <c r="E2199" s="304"/>
      <c r="F2199" s="305"/>
    </row>
    <row r="2200" spans="2:6" s="82" customFormat="1">
      <c r="B2200" s="297"/>
      <c r="C2200" s="101" t="s">
        <v>66</v>
      </c>
      <c r="D2200" s="101" t="s">
        <v>40</v>
      </c>
      <c r="E2200" s="101" t="s">
        <v>41</v>
      </c>
      <c r="F2200" s="101" t="s">
        <v>66</v>
      </c>
    </row>
    <row r="2201" spans="2:6" s="82" customFormat="1">
      <c r="B2201" s="306" t="str">
        <f>"FORMATION COMMUNE (" &amp; SUM(MATIÈRES!N2184:N2198) &amp; " périodes)"</f>
        <v>FORMATION COMMUNE (0 périodes)</v>
      </c>
      <c r="C2201" s="306"/>
      <c r="D2201" s="306"/>
      <c r="E2201" s="306"/>
      <c r="F2201" s="306"/>
    </row>
    <row r="2202" spans="2:6" s="82" customFormat="1">
      <c r="B2202" s="80" t="str">
        <f>MATIÈRES!$I$6</f>
        <v>RELIGION (Mme Willems - 2p.)</v>
      </c>
      <c r="C2202" s="203" t="str">
        <f ca="1">IF(ISERROR(INDIRECT("F1!BP" &amp;A2189+ 6)),"",INDIRECT("F1!BP" &amp;A2189+ 6))</f>
        <v/>
      </c>
      <c r="D2202" s="205">
        <f ca="1">SUM(INDIRECT("'C1'!E" &amp; A2189+4),INDIRECT("'C1'!G" &amp; A2189+4),INDIRECT("'C1'!I" &amp; A2189+4))</f>
        <v>0</v>
      </c>
      <c r="E2202" s="205">
        <f ca="1">SUM(INDIRECT("'C1'!F" &amp;A2189+4),INDIRECT("'C1'!H" &amp;A2189+4),INDIRECT("'C1'!J" &amp;A2189+4))</f>
        <v>0</v>
      </c>
      <c r="F2202" s="81" t="str">
        <f ca="1">IF(ISERROR(SUM(D2202/E2202)*100),"",(SUM(D2202/E2202)*100))</f>
        <v/>
      </c>
    </row>
    <row r="2203" spans="2:6" s="82" customFormat="1">
      <c r="B2203" s="80" t="str">
        <f>MATIÈRES!$I$7</f>
        <v>FRANÇAIS (Mr MIRGAUX - 6p.)</v>
      </c>
      <c r="C2203" s="203" t="str">
        <f ca="1">IF(ISERROR(INDIRECT("F2!BP" &amp;A2189+ 6)),"",INDIRECT("F2!BP" &amp;A2189+ 6))</f>
        <v/>
      </c>
      <c r="D2203" s="205">
        <f ca="1">SUM(INDIRECT("'C2'!E" &amp; A2189+4),INDIRECT("'C2'!G" &amp; A2189+4),INDIRECT("'C2'!I" &amp; A2189+4))</f>
        <v>0</v>
      </c>
      <c r="E2203" s="205">
        <f ca="1">SUM(INDIRECT("'C2'!F" &amp;A2189+4),INDIRECT("'C2'!H" &amp;A2189+4),INDIRECT("'C2'!J" &amp;A2189+4))</f>
        <v>0</v>
      </c>
      <c r="F2203" s="81" t="str">
        <f t="shared" ref="F2203:F2216" ca="1" si="22">IF(ISERROR(SUM(D2203/E2203)*100),"",(SUM(D2203/E2203)*100))</f>
        <v/>
      </c>
    </row>
    <row r="2204" spans="2:6" s="82" customFormat="1">
      <c r="B2204" s="80" t="str">
        <f>MATIÈRES!$I$8</f>
        <v>MATH (Mme LIENART - 5p.)</v>
      </c>
      <c r="C2204" s="203" t="str">
        <f ca="1">IF(ISERROR(INDIRECT("F3!BP" &amp;A2189+ 6)),"",INDIRECT("F3!BP" &amp;A2189+ 6))</f>
        <v/>
      </c>
      <c r="D2204" s="205">
        <f ca="1">SUM(INDIRECT("'C3'!E" &amp; A2189+4),INDIRECT("'C3'!G" &amp; A2189+4),INDIRECT("'C3'!I" &amp; A2189+4))</f>
        <v>0</v>
      </c>
      <c r="E2204" s="205">
        <f ca="1">SUM(INDIRECT("'C3'!F" &amp;A2189+4),INDIRECT("'C3'!H" &amp;A2189+4),INDIRECT("'C3'!J" &amp;A2189+4))</f>
        <v>0</v>
      </c>
      <c r="F2204" s="81" t="str">
        <f t="shared" ca="1" si="22"/>
        <v/>
      </c>
    </row>
    <row r="2205" spans="2:6" s="82" customFormat="1">
      <c r="B2205" s="80" t="str">
        <f>MATIÈRES!$I$9</f>
        <v>ÉTUDE DU MILIEU (Mr MIRGAUX - 4p.)</v>
      </c>
      <c r="C2205" s="203" t="str">
        <f ca="1">IF(ISERROR(INDIRECT("F4!BP" &amp;A2189+ 6)),"",INDIRECT("F4!BP" &amp;A2189+ 6))</f>
        <v/>
      </c>
      <c r="D2205" s="205">
        <f ca="1">SUM(INDIRECT("'C4'!E" &amp; A2189+4),INDIRECT("'C4'!G" &amp; A2189+4),INDIRECT("'C4'!I" &amp; A2189+4))</f>
        <v>0</v>
      </c>
      <c r="E2205" s="205">
        <f ca="1">SUM(INDIRECT("'C4'!F" &amp;A2189+4),INDIRECT("'C4'!H" &amp;A2189+4),INDIRECT("'C4'!J" &amp;A2189+4))</f>
        <v>0</v>
      </c>
      <c r="F2205" s="81" t="str">
        <f t="shared" ca="1" si="22"/>
        <v/>
      </c>
    </row>
    <row r="2206" spans="2:6" s="82" customFormat="1">
      <c r="B2206" s="80" t="str">
        <f>MATIÈRES!$I$10</f>
        <v>ANGLAIS (Mme MICHAUX - 4p.)</v>
      </c>
      <c r="C2206" s="203" t="str">
        <f ca="1">IF(ISERROR(INDIRECT("F5!BP" &amp;A2189+ 6)),"",INDIRECT("F5!BP" &amp;A2189+ 6))</f>
        <v/>
      </c>
      <c r="D2206" s="205">
        <f ca="1">SUM(INDIRECT("'C5'!E" &amp; A2189+4),INDIRECT("'C5'!G" &amp; A2189+4),INDIRECT("'C5'!I" &amp; A2189+4))</f>
        <v>0</v>
      </c>
      <c r="E2206" s="205">
        <f ca="1">SUM(INDIRECT("'C5'!F" &amp;A2189+4),INDIRECT("'C5'!H" &amp;A2189+4),INDIRECT("'C5'!J" &amp;A2189+4))</f>
        <v>0</v>
      </c>
      <c r="F2206" s="81" t="str">
        <f t="shared" ca="1" si="22"/>
        <v/>
      </c>
    </row>
    <row r="2207" spans="2:6" s="82" customFormat="1">
      <c r="B2207" s="80" t="str">
        <f>MATIÈRES!$I$11</f>
        <v>SCIENCES (Mr SMETS - 3p.)</v>
      </c>
      <c r="C2207" s="203" t="str">
        <f ca="1">IF(ISERROR(INDIRECT("F6!BP" &amp;A2189+ 6)),"",INDIRECT("F6!BP" &amp;A2189+ 6))</f>
        <v/>
      </c>
      <c r="D2207" s="205">
        <f ca="1">SUM(INDIRECT("'C6'!E" &amp; A2189+4),INDIRECT("'C6'!G" &amp; A2189+4),INDIRECT("'C6'!I" &amp; A2189+4))</f>
        <v>0</v>
      </c>
      <c r="E2207" s="205">
        <f ca="1">SUM(INDIRECT("'C6'!F" &amp;A2189+4),INDIRECT("'C6'!H" &amp;A2189+4),INDIRECT("'C6'!J" &amp;A2189+4))</f>
        <v>0</v>
      </c>
      <c r="F2207" s="81" t="str">
        <f t="shared" ca="1" si="22"/>
        <v/>
      </c>
    </row>
    <row r="2208" spans="2:6" s="82" customFormat="1">
      <c r="B2208" s="80" t="str">
        <f>MATIÈRES!$I$12</f>
        <v>ÉDUCATION PHYSIQUE (Collectif - 3p.)</v>
      </c>
      <c r="C2208" s="203" t="str">
        <f ca="1">IF(ISERROR(INDIRECT("F7!BP" &amp;A2189+ 6)),"",INDIRECT("F7!BP" &amp;A2189+ 6))</f>
        <v/>
      </c>
      <c r="D2208" s="205">
        <f ca="1">SUM(INDIRECT("'C7'!E" &amp; A2189+4),INDIRECT("'C7'!G" &amp; A2189+4),INDIRECT("'C7'!I" &amp; A2189+4))</f>
        <v>0</v>
      </c>
      <c r="E2208" s="205">
        <f ca="1">SUM(INDIRECT("'C7'!F" &amp;A2189+4),INDIRECT("'C7'!H" &amp;A2189+4),INDIRECT("'C7'!J" &amp;A2189+4))</f>
        <v>0</v>
      </c>
      <c r="F2208" s="81" t="str">
        <f t="shared" ca="1" si="22"/>
        <v/>
      </c>
    </row>
    <row r="2209" spans="2:6" s="82" customFormat="1">
      <c r="B2209" s="80" t="str">
        <f>MATIÈRES!$I$13</f>
        <v>ÉDUCATION ARTISTIQUE (Mme TASKIN - 2p.)</v>
      </c>
      <c r="C2209" s="203" t="str">
        <f ca="1">IF(ISERROR(INDIRECT("F8!BP" &amp;A2189+ 6)),"",INDIRECT("F8!BP" &amp;A2189+ 6))</f>
        <v/>
      </c>
      <c r="D2209" s="205">
        <f ca="1">SUM(INDIRECT("'C8'!E" &amp; A2189+4),INDIRECT("'C8'!G" &amp; A2189+4),INDIRECT("'C8'!I" &amp; A2189+4))</f>
        <v>0</v>
      </c>
      <c r="E2209" s="205">
        <f ca="1">SUM(INDIRECT("'C8'!F" &amp;A2189+4),INDIRECT("'C8'!H" &amp;A2189+4),INDIRECT("'C8'!J" &amp;A2189+4))</f>
        <v>0</v>
      </c>
      <c r="F2209" s="81" t="str">
        <f t="shared" ca="1" si="22"/>
        <v/>
      </c>
    </row>
    <row r="2210" spans="2:6" s="82" customFormat="1">
      <c r="B2210" s="80" t="str">
        <f>MATIÈRES!$I$14</f>
        <v>ÉDUCATION TECHNOLOGIQUE (Mr SMETS - 1p.)</v>
      </c>
      <c r="C2210" s="203" t="str">
        <f ca="1">IF(ISERROR(INDIRECT("F9!BP" &amp;A2189+ 6)),"",INDIRECT("F9!BP" &amp;A2189+ 6))</f>
        <v/>
      </c>
      <c r="D2210" s="205">
        <f ca="1">SUM(INDIRECT("'C9'!E" &amp; A2189+4),INDIRECT("'C9'!G" &amp; A2189+4),INDIRECT("'C9'!I" &amp; A2189+4))</f>
        <v>0</v>
      </c>
      <c r="E2210" s="205">
        <f ca="1">SUM(INDIRECT("'C9'!F" &amp;A2189+4),INDIRECT("'C9'!H" &amp;A2189+4),INDIRECT("'C9'!J" &amp;A2189+4))</f>
        <v>0</v>
      </c>
      <c r="F2210" s="81" t="str">
        <f t="shared" ca="1" si="22"/>
        <v/>
      </c>
    </row>
    <row r="2211" spans="2:6" s="82" customFormat="1">
      <c r="B2211" s="80" t="str">
        <f>MATIÈRES!$I$15</f>
        <v>ACTIVITÉDE SOUTIEN (Mme LIENART - 4p.)</v>
      </c>
      <c r="C2211" s="203" t="str">
        <f ca="1">IF(ISERROR(INDIRECT("F10!BP" &amp;A2189+ 6)),"",INDIRECT("F10!BP" &amp;A2189+ 6))</f>
        <v/>
      </c>
      <c r="D2211" s="205">
        <f ca="1">SUM(INDIRECT("'C10'!E" &amp; A2189+4),INDIRECT("'C10'!G" &amp; A2189+4),INDIRECT("'C10'!I" &amp; A2189+4))</f>
        <v>0</v>
      </c>
      <c r="E2211" s="205">
        <f ca="1">SUM(INDIRECT("'C10'!F" &amp;A2189+4),INDIRECT("'C10'!H" &amp;A2189+4),INDIRECT("'C10'!J" &amp;A2189+4))</f>
        <v>0</v>
      </c>
      <c r="F2211" s="81" t="str">
        <f t="shared" ca="1" si="22"/>
        <v/>
      </c>
    </row>
    <row r="2212" spans="2:6" s="82" customFormat="1">
      <c r="B2212" s="80">
        <f>MATIÈRES!$I$16</f>
        <v>0</v>
      </c>
      <c r="C2212" s="203" t="str">
        <f ca="1">IF(ISERROR(INDIRECT("F11!BP" &amp;A2189+ 6)),"",INDIRECT("F11!BP" &amp;A2189+ 6))</f>
        <v/>
      </c>
      <c r="D2212" s="205">
        <f ca="1">SUM(INDIRECT("'C11'!E" &amp; A2189+4),INDIRECT("'C11'!G" &amp; A2189+4),INDIRECT("'C11'!I" &amp; A2189+4))</f>
        <v>0</v>
      </c>
      <c r="E2212" s="205">
        <f ca="1">SUM(INDIRECT("'C11'!F" &amp;A2189+4),INDIRECT("'C11'!H" &amp;A2189+4),INDIRECT("'C11'!J" &amp;A2189+4))</f>
        <v>0</v>
      </c>
      <c r="F2212" s="81" t="str">
        <f t="shared" ca="1" si="22"/>
        <v/>
      </c>
    </row>
    <row r="2213" spans="2:6" s="82" customFormat="1">
      <c r="B2213" s="80">
        <f>MATIÈRES!$I$17</f>
        <v>0</v>
      </c>
      <c r="C2213" s="203" t="str">
        <f ca="1">IF(ISERROR(INDIRECT("F12!BP" &amp;A2189+ 6)),"",INDIRECT("F12!BP" &amp;A2189+ 6))</f>
        <v/>
      </c>
      <c r="D2213" s="205">
        <f ca="1">SUM(INDIRECT("'C12'!E" &amp; A2189+4),INDIRECT("'C12'!G" &amp; A2189+4),INDIRECT("'C12'!I" &amp; A2189+4))</f>
        <v>0</v>
      </c>
      <c r="E2213" s="205">
        <f ca="1">SUM(INDIRECT("'C12'!F" &amp;A2189+4),INDIRECT("'C12'!H" &amp;A2189+4),INDIRECT("'C12'!J" &amp;A2189+4))</f>
        <v>0</v>
      </c>
      <c r="F2213" s="81" t="str">
        <f t="shared" ca="1" si="22"/>
        <v/>
      </c>
    </row>
    <row r="2214" spans="2:6" s="82" customFormat="1">
      <c r="B2214" s="80">
        <f>MATIÈRES!$I$18</f>
        <v>0</v>
      </c>
      <c r="C2214" s="203" t="str">
        <f ca="1">IF(ISERROR(INDIRECT("F13!BP" &amp;A2189+ 6)),"",INDIRECT("F13!BP" &amp;A2189+ 6))</f>
        <v/>
      </c>
      <c r="D2214" s="205">
        <f ca="1">SUM(INDIRECT("'C13'!E" &amp; A2189+4),INDIRECT("'C13'!G" &amp; A2189+4),INDIRECT("'C13'!I" &amp; A2189+4))</f>
        <v>0</v>
      </c>
      <c r="E2214" s="205">
        <f ca="1">SUM(INDIRECT("'C13'!F" &amp;A2189+4),INDIRECT("'C13'!H" &amp;A2189+4),INDIRECT("'C13'!J" &amp;A2189+4))</f>
        <v>0</v>
      </c>
      <c r="F2214" s="81" t="str">
        <f t="shared" ca="1" si="22"/>
        <v/>
      </c>
    </row>
    <row r="2215" spans="2:6" s="82" customFormat="1">
      <c r="B2215" s="80">
        <f>MATIÈRES!$I$19</f>
        <v>0</v>
      </c>
      <c r="C2215" s="203" t="str">
        <f ca="1">IF(ISERROR(INDIRECT("F14!BP" &amp;A2189+ 6)),"",INDIRECT("F14!BP" &amp;A2189+ 6))</f>
        <v/>
      </c>
      <c r="D2215" s="205">
        <f ca="1">SUM(INDIRECT("'C14'!E" &amp; A2189+4),INDIRECT("'C14'!G" &amp; A2189+4),INDIRECT("'C14'!I" &amp; A2189+4))</f>
        <v>0</v>
      </c>
      <c r="E2215" s="205">
        <f ca="1">SUM(INDIRECT("'C14'!F" &amp;A2189+4),INDIRECT("'C14'!H" &amp;A2189+4),INDIRECT("'C14'!J" &amp;A2189+4))</f>
        <v>0</v>
      </c>
      <c r="F2215" s="81" t="str">
        <f t="shared" ca="1" si="22"/>
        <v/>
      </c>
    </row>
    <row r="2216" spans="2:6" s="82" customFormat="1">
      <c r="B2216" s="80">
        <f>MATIÈRES!$I$20</f>
        <v>0</v>
      </c>
      <c r="C2216" s="203" t="str">
        <f ca="1">IF(ISERROR(INDIRECT("F15!BP" &amp;A2189+ 6)),"",INDIRECT("F15!BP" &amp;A2189+ 6))</f>
        <v/>
      </c>
      <c r="D2216" s="205">
        <f ca="1">SUM(INDIRECT("'C15'!E" &amp; A2189+4),INDIRECT("'C15'!G" &amp; A2189+4),INDIRECT("'C15'!I" &amp; A2189+4))</f>
        <v>0</v>
      </c>
      <c r="E2216" s="205">
        <f ca="1">SUM(INDIRECT("'C15'!F" &amp;A2189+4),INDIRECT("'C15'!H" &amp;A2189+4),INDIRECT("'C15'!J" &amp;A2189+4))</f>
        <v>0</v>
      </c>
      <c r="F2216" s="81" t="str">
        <f t="shared" ca="1" si="22"/>
        <v/>
      </c>
    </row>
    <row r="2217" spans="2:6" s="82" customFormat="1">
      <c r="B2217" s="210"/>
      <c r="C2217" s="211" t="e">
        <f ca="1">AVERAGEIF(C2202:C2216,"&lt;&gt;#DIV/0!")</f>
        <v>#DIV/0!</v>
      </c>
      <c r="D2217" s="206"/>
      <c r="E2217" s="206"/>
      <c r="F2217" s="209"/>
    </row>
    <row r="2218" spans="2:6" s="82" customFormat="1">
      <c r="B2218" s="271"/>
      <c r="C2218" s="271"/>
      <c r="D2218" s="271"/>
      <c r="E2218" s="271"/>
      <c r="F2218" s="192"/>
    </row>
    <row r="2219" spans="2:6" s="82" customFormat="1">
      <c r="B2219" s="272" t="s">
        <v>180</v>
      </c>
      <c r="C2219" s="272"/>
      <c r="D2219" s="272"/>
      <c r="E2219" s="272"/>
      <c r="F2219" s="193" t="e">
        <f ca="1">AVERAGEIF(F2202:F2216,"&lt;&gt;#DIV/0!")</f>
        <v>#DIV/0!</v>
      </c>
    </row>
    <row r="2220" spans="2:6" s="82" customFormat="1">
      <c r="B2220" s="273" t="str">
        <f>"Nombre de cours en difficulté (…/" &amp; COUNTA(MATIÈRES!$N$6:$N$20) &amp; " cours)"</f>
        <v>Nombre de cours en difficulté (…/10 cours)</v>
      </c>
      <c r="C2220" s="273"/>
      <c r="D2220" s="273"/>
      <c r="E2220" s="273"/>
      <c r="F2220" s="191">
        <f ca="1">IF(F2202&lt;50,1,0)+IF(F2203&lt;50,1,0)+IF(F2204&lt;50,1,0)+IF(F2205&lt;50,1,0)+IF(F2206&lt;50,1,0)+IF(F2207&lt;50,1,0)+IF(F2208&lt;50,1,0)+IF(F2209&lt;50,1,0)+IF(F2210&lt;50,1,0)+IF(F2211&lt;50,1,0)+IF(F2212&lt;50,1,0)+IF(F2213&lt;50,1,0)+IF(F2214&lt;50,1,0)+IF(F2215&lt;50,1,0)+IF(F2216&lt;50,1,0)</f>
        <v>0</v>
      </c>
    </row>
    <row r="2221" spans="2:6" s="82" customFormat="1">
      <c r="B2221" s="273" t="str">
        <f>"Nombre de périodes en difficulté (…/" &amp; SUM(MATIÈRES!N2182:N2196) &amp; " périodes)"</f>
        <v>Nombre de périodes en difficulté (…/0 périodes)</v>
      </c>
      <c r="C2221" s="273"/>
      <c r="D2221" s="273"/>
      <c r="E2221" s="273"/>
      <c r="F2221" s="191">
        <f ca="1">IF(F2202&lt;50,MATIÈRES!N$6,0)+IF(F2203&lt;50,MATIÈRES!N$7,0)+IF(F2204&lt;50,MATIÈRES!N$8,0)+IF(F2205&lt;50,MATIÈRES!N$9,0)+IF(F2206&lt;50,MATIÈRES!N$10,0)+IF(F2207&lt;50,MATIÈRES!N$11,0)+IF(F2208&lt;50,MATIÈRES!N$12,0)+IF(F2209&lt;50,MATIÈRES!N$13,0)+IF(F2210&lt;50,MATIÈRES!N$14,0)+IF(F2211&lt;50,MATIÈRES!N$15,0)+IF(F2212&lt;50,MATIÈRES!N$16,0)+IF(F2213&lt;50,MATIÈRES!N$17,0)+IF(F2214&lt;50,MATIÈRES!N$18,0)+IF(F2215&lt;50,MATIÈRES!N$19,0)+IF(F2216&lt;50,MATIÈRES!N$20,0)</f>
        <v>0</v>
      </c>
    </row>
    <row r="2222" spans="2:6" s="82" customFormat="1"/>
    <row r="2223" spans="2:6" s="82" customFormat="1"/>
    <row r="2224" spans="2:6" s="82" customFormat="1"/>
    <row r="2225" spans="2:6" s="82" customFormat="1">
      <c r="F2225" s="82" t="s">
        <v>175</v>
      </c>
    </row>
    <row r="2226" spans="2:6" s="82" customFormat="1"/>
    <row r="2227" spans="2:6" s="82" customFormat="1"/>
    <row r="2228" spans="2:6" s="82" customFormat="1"/>
    <row r="2229" spans="2:6" s="82" customFormat="1"/>
    <row r="2230" spans="2:6" s="82" customFormat="1"/>
    <row r="2231" spans="2:6" s="82" customFormat="1"/>
    <row r="2232" spans="2:6" s="82" customFormat="1"/>
    <row r="2233" spans="2:6" s="82" customFormat="1"/>
    <row r="2234" spans="2:6" s="82" customFormat="1"/>
    <row r="2235" spans="2:6">
      <c r="B2235" s="82"/>
      <c r="C2235" s="82"/>
      <c r="D2235" s="82"/>
      <c r="E2235" s="82"/>
      <c r="F2235" s="82"/>
    </row>
    <row r="2236" spans="2:6">
      <c r="B2236" s="82"/>
      <c r="C2236" s="82"/>
      <c r="D2236" s="82"/>
      <c r="E2236" s="82"/>
      <c r="F2236" s="82"/>
    </row>
    <row r="2237" spans="2:6">
      <c r="B2237" s="82"/>
      <c r="C2237" s="82"/>
      <c r="D2237" s="82"/>
      <c r="E2237" s="82"/>
      <c r="F2237" s="82"/>
    </row>
    <row r="2238" spans="2:6">
      <c r="B2238" s="82"/>
      <c r="C2238" s="82"/>
      <c r="D2238" s="82"/>
      <c r="E2238" s="82"/>
      <c r="F2238" s="82"/>
    </row>
    <row r="2239" spans="2:6">
      <c r="B2239" s="84" t="s">
        <v>42</v>
      </c>
      <c r="C2239" s="82"/>
      <c r="D2239" s="82"/>
      <c r="E2239" s="82"/>
      <c r="F2239" s="82"/>
    </row>
    <row r="2240" spans="2:6">
      <c r="B2240" s="82"/>
      <c r="C2240" s="82"/>
      <c r="D2240" s="82"/>
      <c r="E2240" s="82"/>
      <c r="F2240" s="82"/>
    </row>
    <row r="2241" spans="2:6">
      <c r="B2241" s="274" t="str">
        <f ca="1">(INDIRECT("Élèves!C" &amp;A2189+3) &amp; " " &amp; INDIRECT("Élèves!D" &amp; A2189+3) &amp; " :")</f>
        <v xml:space="preserve">  :</v>
      </c>
      <c r="C2241" s="275"/>
      <c r="D2241" s="275"/>
      <c r="E2241" s="275"/>
      <c r="F2241" s="276"/>
    </row>
    <row r="2242" spans="2:6">
      <c r="B2242" s="243"/>
      <c r="C2242" s="244"/>
      <c r="D2242" s="244"/>
      <c r="E2242" s="244"/>
      <c r="F2242" s="245"/>
    </row>
    <row r="2243" spans="2:6">
      <c r="B2243" s="243"/>
      <c r="C2243" s="244"/>
      <c r="D2243" s="244"/>
      <c r="E2243" s="244"/>
      <c r="F2243" s="245"/>
    </row>
    <row r="2244" spans="2:6">
      <c r="B2244" s="243"/>
      <c r="C2244" s="244"/>
      <c r="D2244" s="244"/>
      <c r="E2244" s="244"/>
      <c r="F2244" s="245"/>
    </row>
    <row r="2245" spans="2:6">
      <c r="B2245" s="243"/>
      <c r="C2245" s="244"/>
      <c r="D2245" s="244"/>
      <c r="E2245" s="244"/>
      <c r="F2245" s="245"/>
    </row>
    <row r="2246" spans="2:6">
      <c r="B2246" s="243"/>
      <c r="C2246" s="244"/>
      <c r="D2246" s="244"/>
      <c r="E2246" s="244"/>
      <c r="F2246" s="245"/>
    </row>
    <row r="2247" spans="2:6">
      <c r="B2247" s="246"/>
      <c r="C2247" s="247"/>
      <c r="D2247" s="247"/>
      <c r="E2247" s="247"/>
      <c r="F2247" s="248"/>
    </row>
    <row r="2248" spans="2:6">
      <c r="B2248" s="204"/>
      <c r="C2248" s="204"/>
      <c r="D2248" s="204"/>
      <c r="E2248" s="204"/>
      <c r="F2248" s="204"/>
    </row>
    <row r="2249" spans="2:6">
      <c r="B2249" s="204"/>
      <c r="C2249" s="204"/>
      <c r="D2249" s="204"/>
      <c r="E2249" s="204"/>
      <c r="F2249" s="204"/>
    </row>
    <row r="2250" spans="2:6">
      <c r="B2250" s="204"/>
      <c r="C2250" s="204"/>
      <c r="D2250" s="204"/>
      <c r="E2250" s="204"/>
      <c r="F2250" s="204"/>
    </row>
    <row r="2251" spans="2:6">
      <c r="B2251" s="84" t="s">
        <v>69</v>
      </c>
      <c r="C2251" s="82"/>
      <c r="D2251" s="82"/>
      <c r="E2251" s="82"/>
      <c r="F2251" s="82"/>
    </row>
    <row r="2252" spans="2:6">
      <c r="C2252" s="82"/>
      <c r="D2252" s="82"/>
      <c r="E2252" s="82"/>
      <c r="F2252" s="82"/>
    </row>
    <row r="2253" spans="2:6">
      <c r="B2253" s="89"/>
      <c r="C2253" s="89"/>
      <c r="D2253" s="89"/>
      <c r="E2253" s="89" t="s">
        <v>70</v>
      </c>
      <c r="F2253" s="90">
        <f ca="1">SUM(INDIRECT("EDUC!E" &amp;A2189+4))+INDIRECT("EDUC!F" &amp;A2189+4)</f>
        <v>0</v>
      </c>
    </row>
    <row r="2254" spans="2:6">
      <c r="C2254" s="82"/>
      <c r="D2254" s="82"/>
      <c r="E2254" s="82"/>
      <c r="F2254" s="82"/>
    </row>
    <row r="2255" spans="2:6">
      <c r="B2255" s="249"/>
      <c r="C2255" s="250"/>
      <c r="D2255" s="250"/>
      <c r="E2255" s="250"/>
      <c r="F2255" s="251"/>
    </row>
    <row r="2256" spans="2:6">
      <c r="B2256" s="252"/>
      <c r="C2256" s="253"/>
      <c r="D2256" s="253"/>
      <c r="E2256" s="253"/>
      <c r="F2256" s="254"/>
    </row>
    <row r="2257" spans="2:6">
      <c r="B2257" s="252"/>
      <c r="C2257" s="253"/>
      <c r="D2257" s="253"/>
      <c r="E2257" s="253"/>
      <c r="F2257" s="254"/>
    </row>
    <row r="2258" spans="2:6">
      <c r="B2258" s="252"/>
      <c r="C2258" s="253"/>
      <c r="D2258" s="253"/>
      <c r="E2258" s="253"/>
      <c r="F2258" s="254"/>
    </row>
    <row r="2259" spans="2:6">
      <c r="B2259" s="252"/>
      <c r="C2259" s="253"/>
      <c r="D2259" s="253"/>
      <c r="E2259" s="253"/>
      <c r="F2259" s="254"/>
    </row>
    <row r="2260" spans="2:6">
      <c r="B2260" s="252"/>
      <c r="C2260" s="253"/>
      <c r="D2260" s="253"/>
      <c r="E2260" s="253"/>
      <c r="F2260" s="254"/>
    </row>
    <row r="2261" spans="2:6">
      <c r="B2261" s="252"/>
      <c r="C2261" s="253"/>
      <c r="D2261" s="253"/>
      <c r="E2261" s="253"/>
      <c r="F2261" s="254"/>
    </row>
    <row r="2262" spans="2:6">
      <c r="B2262" s="252"/>
      <c r="C2262" s="253"/>
      <c r="D2262" s="253"/>
      <c r="E2262" s="253"/>
      <c r="F2262" s="254"/>
    </row>
    <row r="2263" spans="2:6">
      <c r="B2263" s="255"/>
      <c r="C2263" s="256"/>
      <c r="D2263" s="256"/>
      <c r="E2263" s="256"/>
      <c r="F2263" s="257"/>
    </row>
    <row r="2264" spans="2:6">
      <c r="B2264" s="82"/>
      <c r="C2264" s="82"/>
      <c r="D2264" s="82"/>
      <c r="E2264" s="82"/>
      <c r="F2264" s="82"/>
    </row>
    <row r="2265" spans="2:6">
      <c r="B2265" s="91" t="s">
        <v>71</v>
      </c>
      <c r="C2265" s="82"/>
      <c r="D2265" s="82"/>
      <c r="E2265" s="82"/>
      <c r="F2265" s="82"/>
    </row>
    <row r="2266" spans="2:6">
      <c r="B2266" s="82"/>
      <c r="C2266" s="82"/>
      <c r="D2266" s="82"/>
      <c r="E2266" s="82"/>
      <c r="F2266" s="82"/>
    </row>
    <row r="2267" spans="2:6">
      <c r="B2267" s="82"/>
      <c r="C2267" s="82"/>
      <c r="D2267" s="82"/>
      <c r="E2267" s="82"/>
      <c r="F2267" s="82"/>
    </row>
    <row r="2268" spans="2:6">
      <c r="B2268" s="82"/>
      <c r="C2268" s="82"/>
      <c r="D2268" s="82"/>
      <c r="E2268" s="82"/>
      <c r="F2268" s="82"/>
    </row>
    <row r="2269" spans="2:6">
      <c r="B2269" s="82"/>
      <c r="C2269" s="82"/>
      <c r="D2269" s="82"/>
      <c r="E2269" s="82"/>
      <c r="F2269" s="82"/>
    </row>
    <row r="2270" spans="2:6">
      <c r="B2270" s="82"/>
      <c r="C2270" s="82"/>
      <c r="D2270" s="82"/>
      <c r="E2270" s="82"/>
      <c r="F2270" s="82"/>
    </row>
    <row r="2271" spans="2:6">
      <c r="B2271" s="84" t="s">
        <v>72</v>
      </c>
      <c r="C2271" s="82"/>
      <c r="D2271" s="82"/>
      <c r="E2271" s="82"/>
      <c r="F2271" s="82"/>
    </row>
    <row r="2272" spans="2:6">
      <c r="B2272" s="82"/>
      <c r="C2272" s="82"/>
      <c r="D2272" s="82"/>
      <c r="E2272" s="82"/>
      <c r="F2272" s="82"/>
    </row>
    <row r="2273" spans="1:6">
      <c r="B2273" s="288"/>
      <c r="C2273" s="289"/>
      <c r="D2273" s="289"/>
      <c r="E2273" s="289"/>
      <c r="F2273" s="290"/>
    </row>
    <row r="2274" spans="1:6">
      <c r="B2274" s="291"/>
      <c r="C2274" s="292"/>
      <c r="D2274" s="292"/>
      <c r="E2274" s="292"/>
      <c r="F2274" s="293"/>
    </row>
    <row r="2275" spans="1:6">
      <c r="B2275" s="291"/>
      <c r="C2275" s="292"/>
      <c r="D2275" s="292"/>
      <c r="E2275" s="292"/>
      <c r="F2275" s="293"/>
    </row>
    <row r="2276" spans="1:6">
      <c r="B2276" s="291"/>
      <c r="C2276" s="292"/>
      <c r="D2276" s="292"/>
      <c r="E2276" s="292"/>
      <c r="F2276" s="293"/>
    </row>
    <row r="2277" spans="1:6">
      <c r="B2277" s="291"/>
      <c r="C2277" s="292"/>
      <c r="D2277" s="292"/>
      <c r="E2277" s="292"/>
      <c r="F2277" s="293"/>
    </row>
    <row r="2278" spans="1:6">
      <c r="B2278" s="291"/>
      <c r="C2278" s="292"/>
      <c r="D2278" s="292"/>
      <c r="E2278" s="292"/>
      <c r="F2278" s="293"/>
    </row>
    <row r="2279" spans="1:6">
      <c r="B2279" s="291"/>
      <c r="C2279" s="292"/>
      <c r="D2279" s="292"/>
      <c r="E2279" s="292"/>
      <c r="F2279" s="293"/>
    </row>
    <row r="2280" spans="1:6">
      <c r="B2280" s="294"/>
      <c r="C2280" s="295"/>
      <c r="D2280" s="295"/>
      <c r="E2280" s="295"/>
      <c r="F2280" s="296"/>
    </row>
    <row r="2281" spans="1:6">
      <c r="B2281" s="82"/>
      <c r="C2281" s="82"/>
      <c r="D2281" s="82"/>
      <c r="E2281" s="82"/>
      <c r="F2281" s="82"/>
    </row>
    <row r="2282" spans="1:6">
      <c r="B2282" s="82"/>
      <c r="C2282" s="82"/>
      <c r="D2282" s="82"/>
      <c r="E2282" s="82"/>
      <c r="F2282" s="82" t="s">
        <v>176</v>
      </c>
    </row>
    <row r="2283" spans="1:6">
      <c r="B2283" s="82"/>
      <c r="C2283" s="82"/>
      <c r="D2283" s="82"/>
      <c r="E2283" s="82"/>
      <c r="F2283" s="82"/>
    </row>
    <row r="2284" spans="1:6">
      <c r="B2284" s="82"/>
      <c r="C2284" s="82"/>
      <c r="D2284" s="82"/>
      <c r="E2284" s="82"/>
      <c r="F2284" s="82"/>
    </row>
    <row r="2285" spans="1:6">
      <c r="B2285" s="82"/>
      <c r="C2285" s="82"/>
      <c r="D2285" s="82"/>
      <c r="E2285" s="82"/>
      <c r="F2285" s="82"/>
    </row>
    <row r="2286" spans="1:6">
      <c r="B2286" s="82"/>
      <c r="C2286" s="82"/>
      <c r="D2286" s="82"/>
      <c r="E2286" s="82"/>
      <c r="F2286" s="82"/>
    </row>
    <row r="2287" spans="1:6">
      <c r="B2287" s="82"/>
      <c r="C2287" s="82"/>
      <c r="D2287" s="82"/>
      <c r="E2287" s="82"/>
      <c r="F2287" s="82"/>
    </row>
    <row r="2288" spans="1:6" ht="27.75" customHeight="1">
      <c r="A2288" s="82">
        <v>24</v>
      </c>
      <c r="B2288" s="82"/>
      <c r="C2288" s="82"/>
      <c r="D2288" s="82"/>
      <c r="E2288" s="82"/>
      <c r="F2288" s="82"/>
    </row>
    <row r="2289" spans="2:6" ht="15" customHeight="1">
      <c r="B2289" s="308"/>
      <c r="C2289" s="308"/>
      <c r="D2289" s="308"/>
      <c r="E2289" s="308"/>
      <c r="F2289" s="308"/>
    </row>
    <row r="2290" spans="2:6">
      <c r="B2290" s="98">
        <f ca="1">INDIRECT("Élèves!C" &amp; A2288+3)</f>
        <v>0</v>
      </c>
      <c r="C2290" s="307">
        <f ca="1">INDIRECT("Élèves!D" &amp; A2288+3)</f>
        <v>0</v>
      </c>
      <c r="D2290" s="307"/>
      <c r="E2290" s="307"/>
      <c r="F2290" s="307"/>
    </row>
    <row r="2291" spans="2:6" ht="15" customHeight="1">
      <c r="B2291" s="99"/>
      <c r="C2291" s="100"/>
      <c r="D2291" s="100"/>
      <c r="E2291" s="100"/>
      <c r="F2291" s="100"/>
    </row>
    <row r="2292" spans="2:6">
      <c r="B2292" s="308" t="s">
        <v>38</v>
      </c>
      <c r="C2292" s="308"/>
      <c r="D2292" s="308"/>
      <c r="E2292" s="308"/>
      <c r="F2292" s="308"/>
    </row>
    <row r="2293" spans="2:6">
      <c r="B2293" s="309" t="s">
        <v>174</v>
      </c>
      <c r="C2293" s="309"/>
      <c r="D2293" s="309"/>
      <c r="E2293" s="309"/>
      <c r="F2293" s="309"/>
    </row>
    <row r="2294" spans="2:6" s="82" customFormat="1">
      <c r="B2294" s="308"/>
      <c r="C2294" s="308"/>
      <c r="D2294" s="308"/>
      <c r="E2294" s="308"/>
      <c r="F2294" s="308"/>
    </row>
    <row r="2295" spans="2:6" s="82" customFormat="1"/>
    <row r="2296" spans="2:6" s="82" customFormat="1">
      <c r="B2296" s="279" t="str">
        <f ca="1">INDIRECT("Élèves!N" &amp; $A$11+5)</f>
        <v>1Cp</v>
      </c>
      <c r="C2296" s="280"/>
      <c r="D2296" s="280"/>
      <c r="E2296" s="280"/>
      <c r="F2296" s="281"/>
    </row>
    <row r="2297" spans="2:6" s="82" customFormat="1" ht="45" customHeight="1">
      <c r="B2297" s="297" t="s">
        <v>39</v>
      </c>
      <c r="C2297" s="298" t="s">
        <v>67</v>
      </c>
      <c r="D2297" s="300" t="s">
        <v>68</v>
      </c>
      <c r="E2297" s="301"/>
      <c r="F2297" s="302"/>
    </row>
    <row r="2298" spans="2:6" s="82" customFormat="1" ht="45" customHeight="1">
      <c r="B2298" s="297"/>
      <c r="C2298" s="299"/>
      <c r="D2298" s="303"/>
      <c r="E2298" s="304"/>
      <c r="F2298" s="305"/>
    </row>
    <row r="2299" spans="2:6" s="82" customFormat="1">
      <c r="B2299" s="297"/>
      <c r="C2299" s="101" t="s">
        <v>66</v>
      </c>
      <c r="D2299" s="101" t="s">
        <v>40</v>
      </c>
      <c r="E2299" s="101" t="s">
        <v>41</v>
      </c>
      <c r="F2299" s="101" t="s">
        <v>66</v>
      </c>
    </row>
    <row r="2300" spans="2:6" s="82" customFormat="1">
      <c r="B2300" s="306" t="str">
        <f>"FORMATION COMMUNE (" &amp; SUM(MATIÈRES!N2283:N2297) &amp; " périodes)"</f>
        <v>FORMATION COMMUNE (0 périodes)</v>
      </c>
      <c r="C2300" s="306"/>
      <c r="D2300" s="306"/>
      <c r="E2300" s="306"/>
      <c r="F2300" s="306"/>
    </row>
    <row r="2301" spans="2:6" s="82" customFormat="1">
      <c r="B2301" s="80" t="str">
        <f>MATIÈRES!$I$6</f>
        <v>RELIGION (Mme Willems - 2p.)</v>
      </c>
      <c r="C2301" s="203" t="str">
        <f ca="1">IF(ISERROR(INDIRECT("F1!BP" &amp;A2288+ 6)),"",INDIRECT("F1!BP" &amp;A2288+ 6))</f>
        <v/>
      </c>
      <c r="D2301" s="205">
        <f ca="1">SUM(INDIRECT("'C1'!E" &amp; A2288+4),INDIRECT("'C1'!G" &amp; A2288+4),INDIRECT("'C1'!I" &amp; A2288+4))</f>
        <v>0</v>
      </c>
      <c r="E2301" s="205">
        <f ca="1">SUM(INDIRECT("'C1'!F" &amp;A2288+4),INDIRECT("'C1'!H" &amp;A2288+4),INDIRECT("'C1'!J" &amp;A2288+4))</f>
        <v>0</v>
      </c>
      <c r="F2301" s="81" t="str">
        <f ca="1">IF(ISERROR(SUM(D2301/E2301)*100),"",(SUM(D2301/E2301)*100))</f>
        <v/>
      </c>
    </row>
    <row r="2302" spans="2:6" s="82" customFormat="1">
      <c r="B2302" s="80" t="str">
        <f>MATIÈRES!$I$7</f>
        <v>FRANÇAIS (Mr MIRGAUX - 6p.)</v>
      </c>
      <c r="C2302" s="203" t="str">
        <f ca="1">IF(ISERROR(INDIRECT("F2!BP" &amp;A2288+ 6)),"",INDIRECT("F2!BP" &amp;A2288+ 6))</f>
        <v/>
      </c>
      <c r="D2302" s="205">
        <f ca="1">SUM(INDIRECT("'C2'!E" &amp; A2288+4),INDIRECT("'C2'!G" &amp; A2288+4),INDIRECT("'C2'!I" &amp; A2288+4))</f>
        <v>0</v>
      </c>
      <c r="E2302" s="205">
        <f ca="1">SUM(INDIRECT("'C2'!F" &amp;A2288+4),INDIRECT("'C2'!H" &amp;A2288+4),INDIRECT("'C2'!J" &amp;A2288+4))</f>
        <v>0</v>
      </c>
      <c r="F2302" s="81" t="str">
        <f t="shared" ref="F2302:F2315" ca="1" si="23">IF(ISERROR(SUM(D2302/E2302)*100),"",(SUM(D2302/E2302)*100))</f>
        <v/>
      </c>
    </row>
    <row r="2303" spans="2:6" s="82" customFormat="1">
      <c r="B2303" s="80" t="str">
        <f>MATIÈRES!$I$8</f>
        <v>MATH (Mme LIENART - 5p.)</v>
      </c>
      <c r="C2303" s="203" t="str">
        <f ca="1">IF(ISERROR(INDIRECT("F3!BP" &amp;A2288+ 6)),"",INDIRECT("F3!BP" &amp;A2288+ 6))</f>
        <v/>
      </c>
      <c r="D2303" s="205">
        <f ca="1">SUM(INDIRECT("'C3'!E" &amp; A2288+4),INDIRECT("'C3'!G" &amp; A2288+4),INDIRECT("'C3'!I" &amp; A2288+4))</f>
        <v>0</v>
      </c>
      <c r="E2303" s="205">
        <f ca="1">SUM(INDIRECT("'C3'!F" &amp;A2288+4),INDIRECT("'C3'!H" &amp;A2288+4),INDIRECT("'C3'!J" &amp;A2288+4))</f>
        <v>0</v>
      </c>
      <c r="F2303" s="81" t="str">
        <f t="shared" ca="1" si="23"/>
        <v/>
      </c>
    </row>
    <row r="2304" spans="2:6" s="82" customFormat="1">
      <c r="B2304" s="80" t="str">
        <f>MATIÈRES!$I$9</f>
        <v>ÉTUDE DU MILIEU (Mr MIRGAUX - 4p.)</v>
      </c>
      <c r="C2304" s="203" t="str">
        <f ca="1">IF(ISERROR(INDIRECT("F4!BP" &amp;A2288+ 6)),"",INDIRECT("F4!BP" &amp;A2288+ 6))</f>
        <v/>
      </c>
      <c r="D2304" s="205">
        <f ca="1">SUM(INDIRECT("'C4'!E" &amp; A2288+4),INDIRECT("'C4'!G" &amp; A2288+4),INDIRECT("'C4'!I" &amp; A2288+4))</f>
        <v>0</v>
      </c>
      <c r="E2304" s="205">
        <f ca="1">SUM(INDIRECT("'C4'!F" &amp;A2288+4),INDIRECT("'C4'!H" &amp;A2288+4),INDIRECT("'C4'!J" &amp;A2288+4))</f>
        <v>0</v>
      </c>
      <c r="F2304" s="81" t="str">
        <f t="shared" ca="1" si="23"/>
        <v/>
      </c>
    </row>
    <row r="2305" spans="2:6" s="82" customFormat="1">
      <c r="B2305" s="80" t="str">
        <f>MATIÈRES!$I$10</f>
        <v>ANGLAIS (Mme MICHAUX - 4p.)</v>
      </c>
      <c r="C2305" s="203" t="str">
        <f ca="1">IF(ISERROR(INDIRECT("F5!BP" &amp;A2288+ 6)),"",INDIRECT("F5!BP" &amp;A2288+ 6))</f>
        <v/>
      </c>
      <c r="D2305" s="205">
        <f ca="1">SUM(INDIRECT("'C5'!E" &amp; A2288+4),INDIRECT("'C5'!G" &amp; A2288+4),INDIRECT("'C5'!I" &amp; A2288+4))</f>
        <v>0</v>
      </c>
      <c r="E2305" s="205">
        <f ca="1">SUM(INDIRECT("'C5'!F" &amp;A2288+4),INDIRECT("'C5'!H" &amp;A2288+4),INDIRECT("'C5'!J" &amp;A2288+4))</f>
        <v>0</v>
      </c>
      <c r="F2305" s="81" t="str">
        <f t="shared" ca="1" si="23"/>
        <v/>
      </c>
    </row>
    <row r="2306" spans="2:6" s="82" customFormat="1">
      <c r="B2306" s="80" t="str">
        <f>MATIÈRES!$I$11</f>
        <v>SCIENCES (Mr SMETS - 3p.)</v>
      </c>
      <c r="C2306" s="203" t="str">
        <f ca="1">IF(ISERROR(INDIRECT("F6!BP" &amp;A2288+ 6)),"",INDIRECT("F6!BP" &amp;A2288+ 6))</f>
        <v/>
      </c>
      <c r="D2306" s="205">
        <f ca="1">SUM(INDIRECT("'C6'!E" &amp; A2288+4),INDIRECT("'C6'!G" &amp; A2288+4),INDIRECT("'C6'!I" &amp; A2288+4))</f>
        <v>0</v>
      </c>
      <c r="E2306" s="205">
        <f ca="1">SUM(INDIRECT("'C6'!F" &amp;A2288+4),INDIRECT("'C6'!H" &amp;A2288+4),INDIRECT("'C6'!J" &amp;A2288+4))</f>
        <v>0</v>
      </c>
      <c r="F2306" s="81" t="str">
        <f t="shared" ca="1" si="23"/>
        <v/>
      </c>
    </row>
    <row r="2307" spans="2:6" s="82" customFormat="1">
      <c r="B2307" s="80" t="str">
        <f>MATIÈRES!$I$12</f>
        <v>ÉDUCATION PHYSIQUE (Collectif - 3p.)</v>
      </c>
      <c r="C2307" s="203" t="str">
        <f ca="1">IF(ISERROR(INDIRECT("F7!BP" &amp;A2288+ 6)),"",INDIRECT("F7!BP" &amp;A2288+ 6))</f>
        <v/>
      </c>
      <c r="D2307" s="205">
        <f ca="1">SUM(INDIRECT("'C7'!E" &amp; A2288+4),INDIRECT("'C7'!G" &amp; A2288+4),INDIRECT("'C7'!I" &amp; A2288+4))</f>
        <v>0</v>
      </c>
      <c r="E2307" s="205">
        <f ca="1">SUM(INDIRECT("'C7'!F" &amp;A2288+4),INDIRECT("'C7'!H" &amp;A2288+4),INDIRECT("'C7'!J" &amp;A2288+4))</f>
        <v>0</v>
      </c>
      <c r="F2307" s="81" t="str">
        <f t="shared" ca="1" si="23"/>
        <v/>
      </c>
    </row>
    <row r="2308" spans="2:6" s="82" customFormat="1">
      <c r="B2308" s="80" t="str">
        <f>MATIÈRES!$I$13</f>
        <v>ÉDUCATION ARTISTIQUE (Mme TASKIN - 2p.)</v>
      </c>
      <c r="C2308" s="203" t="str">
        <f ca="1">IF(ISERROR(INDIRECT("F8!BP" &amp;A2288+ 6)),"",INDIRECT("F8!BP" &amp;A2288+ 6))</f>
        <v/>
      </c>
      <c r="D2308" s="205">
        <f ca="1">SUM(INDIRECT("'C8'!E" &amp; A2288+4),INDIRECT("'C8'!G" &amp; A2288+4),INDIRECT("'C8'!I" &amp; A2288+4))</f>
        <v>0</v>
      </c>
      <c r="E2308" s="205">
        <f ca="1">SUM(INDIRECT("'C8'!F" &amp;A2288+4),INDIRECT("'C8'!H" &amp;A2288+4),INDIRECT("'C8'!J" &amp;A2288+4))</f>
        <v>0</v>
      </c>
      <c r="F2308" s="81" t="str">
        <f t="shared" ca="1" si="23"/>
        <v/>
      </c>
    </row>
    <row r="2309" spans="2:6" s="82" customFormat="1">
      <c r="B2309" s="80" t="str">
        <f>MATIÈRES!$I$14</f>
        <v>ÉDUCATION TECHNOLOGIQUE (Mr SMETS - 1p.)</v>
      </c>
      <c r="C2309" s="203" t="str">
        <f ca="1">IF(ISERROR(INDIRECT("F9!BP" &amp;A2288+ 6)),"",INDIRECT("F9!BP" &amp;A2288+ 6))</f>
        <v/>
      </c>
      <c r="D2309" s="205">
        <f ca="1">SUM(INDIRECT("'C9'!E" &amp; A2288+4),INDIRECT("'C9'!G" &amp; A2288+4),INDIRECT("'C9'!I" &amp; A2288+4))</f>
        <v>0</v>
      </c>
      <c r="E2309" s="205">
        <f ca="1">SUM(INDIRECT("'C9'!F" &amp;A2288+4),INDIRECT("'C9'!H" &amp;A2288+4),INDIRECT("'C9'!J" &amp;A2288+4))</f>
        <v>0</v>
      </c>
      <c r="F2309" s="81" t="str">
        <f t="shared" ca="1" si="23"/>
        <v/>
      </c>
    </row>
    <row r="2310" spans="2:6" s="82" customFormat="1">
      <c r="B2310" s="80" t="str">
        <f>MATIÈRES!$I$15</f>
        <v>ACTIVITÉDE SOUTIEN (Mme LIENART - 4p.)</v>
      </c>
      <c r="C2310" s="203" t="str">
        <f ca="1">IF(ISERROR(INDIRECT("F10!BP" &amp;A2288+ 6)),"",INDIRECT("F10!BP" &amp;A2288+ 6))</f>
        <v/>
      </c>
      <c r="D2310" s="205">
        <f ca="1">SUM(INDIRECT("'C10'!E" &amp; A2288+4),INDIRECT("'C10'!G" &amp; A2288+4),INDIRECT("'C10'!I" &amp; A2288+4))</f>
        <v>0</v>
      </c>
      <c r="E2310" s="205">
        <f ca="1">SUM(INDIRECT("'C10'!F" &amp;A2288+4),INDIRECT("'C10'!H" &amp;A2288+4),INDIRECT("'C10'!J" &amp;A2288+4))</f>
        <v>0</v>
      </c>
      <c r="F2310" s="81" t="str">
        <f t="shared" ca="1" si="23"/>
        <v/>
      </c>
    </row>
    <row r="2311" spans="2:6" s="82" customFormat="1">
      <c r="B2311" s="80">
        <f>MATIÈRES!$I$16</f>
        <v>0</v>
      </c>
      <c r="C2311" s="203" t="str">
        <f ca="1">IF(ISERROR(INDIRECT("F11!BP" &amp;A2288+ 6)),"",INDIRECT("F11!BP" &amp;A2288+ 6))</f>
        <v/>
      </c>
      <c r="D2311" s="205">
        <f ca="1">SUM(INDIRECT("'C11'!E" &amp; A2288+4),INDIRECT("'C11'!G" &amp; A2288+4),INDIRECT("'C11'!I" &amp; A2288+4))</f>
        <v>0</v>
      </c>
      <c r="E2311" s="205">
        <f ca="1">SUM(INDIRECT("'C11'!F" &amp;A2288+4),INDIRECT("'C11'!H" &amp;A2288+4),INDIRECT("'C11'!J" &amp;A2288+4))</f>
        <v>0</v>
      </c>
      <c r="F2311" s="81" t="str">
        <f t="shared" ca="1" si="23"/>
        <v/>
      </c>
    </row>
    <row r="2312" spans="2:6" s="82" customFormat="1">
      <c r="B2312" s="80">
        <f>MATIÈRES!$I$17</f>
        <v>0</v>
      </c>
      <c r="C2312" s="203" t="str">
        <f ca="1">IF(ISERROR(INDIRECT("F12!BP" &amp;A2288+ 6)),"",INDIRECT("F12!BP" &amp;A2288+ 6))</f>
        <v/>
      </c>
      <c r="D2312" s="205">
        <f ca="1">SUM(INDIRECT("'C12'!E" &amp; A2288+4),INDIRECT("'C12'!G" &amp; A2288+4),INDIRECT("'C12'!I" &amp; A2288+4))</f>
        <v>0</v>
      </c>
      <c r="E2312" s="205">
        <f ca="1">SUM(INDIRECT("'C12'!F" &amp;A2288+4),INDIRECT("'C12'!H" &amp;A2288+4),INDIRECT("'C12'!J" &amp;A2288+4))</f>
        <v>0</v>
      </c>
      <c r="F2312" s="81" t="str">
        <f t="shared" ca="1" si="23"/>
        <v/>
      </c>
    </row>
    <row r="2313" spans="2:6" s="82" customFormat="1">
      <c r="B2313" s="80">
        <f>MATIÈRES!$I$18</f>
        <v>0</v>
      </c>
      <c r="C2313" s="203" t="str">
        <f ca="1">IF(ISERROR(INDIRECT("F13!BP" &amp;A2288+ 6)),"",INDIRECT("F13!BP" &amp;A2288+ 6))</f>
        <v/>
      </c>
      <c r="D2313" s="205">
        <f ca="1">SUM(INDIRECT("'C13'!E" &amp; A2288+4),INDIRECT("'C13'!G" &amp; A2288+4),INDIRECT("'C13'!I" &amp; A2288+4))</f>
        <v>0</v>
      </c>
      <c r="E2313" s="205">
        <f ca="1">SUM(INDIRECT("'C13'!F" &amp;A2288+4),INDIRECT("'C13'!H" &amp;A2288+4),INDIRECT("'C13'!J" &amp;A2288+4))</f>
        <v>0</v>
      </c>
      <c r="F2313" s="81" t="str">
        <f t="shared" ca="1" si="23"/>
        <v/>
      </c>
    </row>
    <row r="2314" spans="2:6" s="82" customFormat="1">
      <c r="B2314" s="80">
        <f>MATIÈRES!$I$19</f>
        <v>0</v>
      </c>
      <c r="C2314" s="203" t="str">
        <f ca="1">IF(ISERROR(INDIRECT("F14!BP" &amp;A2288+ 6)),"",INDIRECT("F14!BP" &amp;A2288+ 6))</f>
        <v/>
      </c>
      <c r="D2314" s="205">
        <f ca="1">SUM(INDIRECT("'C14'!E" &amp; A2288+4),INDIRECT("'C14'!G" &amp; A2288+4),INDIRECT("'C14'!I" &amp; A2288+4))</f>
        <v>0</v>
      </c>
      <c r="E2314" s="205">
        <f ca="1">SUM(INDIRECT("'C14'!F" &amp;A2288+4),INDIRECT("'C14'!H" &amp;A2288+4),INDIRECT("'C14'!J" &amp;A2288+4))</f>
        <v>0</v>
      </c>
      <c r="F2314" s="81" t="str">
        <f t="shared" ca="1" si="23"/>
        <v/>
      </c>
    </row>
    <row r="2315" spans="2:6" s="82" customFormat="1">
      <c r="B2315" s="80">
        <f>MATIÈRES!$I$20</f>
        <v>0</v>
      </c>
      <c r="C2315" s="203" t="str">
        <f ca="1">IF(ISERROR(INDIRECT("F15!BP" &amp;A2288+ 6)),"",INDIRECT("F15!BP" &amp;A2288+ 6))</f>
        <v/>
      </c>
      <c r="D2315" s="205">
        <f ca="1">SUM(INDIRECT("'C15'!E" &amp; A2288+4),INDIRECT("'C15'!G" &amp; A2288+4),INDIRECT("'C15'!I" &amp; A2288+4))</f>
        <v>0</v>
      </c>
      <c r="E2315" s="205">
        <f ca="1">SUM(INDIRECT("'C15'!F" &amp;A2288+4),INDIRECT("'C15'!H" &amp;A2288+4),INDIRECT("'C15'!J" &amp;A2288+4))</f>
        <v>0</v>
      </c>
      <c r="F2315" s="81" t="str">
        <f t="shared" ca="1" si="23"/>
        <v/>
      </c>
    </row>
    <row r="2316" spans="2:6" s="82" customFormat="1">
      <c r="B2316" s="210"/>
      <c r="C2316" s="211" t="e">
        <f ca="1">AVERAGEIF(C2301:C2315,"&lt;&gt;#DIV/0!")</f>
        <v>#DIV/0!</v>
      </c>
      <c r="D2316" s="206"/>
      <c r="E2316" s="206"/>
      <c r="F2316" s="209"/>
    </row>
    <row r="2317" spans="2:6" s="82" customFormat="1">
      <c r="B2317" s="271"/>
      <c r="C2317" s="271"/>
      <c r="D2317" s="271"/>
      <c r="E2317" s="271"/>
      <c r="F2317" s="192"/>
    </row>
    <row r="2318" spans="2:6" s="82" customFormat="1">
      <c r="B2318" s="272" t="s">
        <v>180</v>
      </c>
      <c r="C2318" s="272"/>
      <c r="D2318" s="272"/>
      <c r="E2318" s="272"/>
      <c r="F2318" s="193" t="e">
        <f ca="1">AVERAGEIF(F2301:F2315,"&lt;&gt;#DIV/0!")</f>
        <v>#DIV/0!</v>
      </c>
    </row>
    <row r="2319" spans="2:6" s="82" customFormat="1">
      <c r="B2319" s="273" t="str">
        <f>"Nombre de cours en difficulté (…/" &amp; COUNTA(MATIÈRES!$N$6:$N$20) &amp; " cours)"</f>
        <v>Nombre de cours en difficulté (…/10 cours)</v>
      </c>
      <c r="C2319" s="273"/>
      <c r="D2319" s="273"/>
      <c r="E2319" s="273"/>
      <c r="F2319" s="191">
        <f ca="1">IF(F2301&lt;50,1,0)+IF(F2302&lt;50,1,0)+IF(F2303&lt;50,1,0)+IF(F2304&lt;50,1,0)+IF(F2305&lt;50,1,0)+IF(F2306&lt;50,1,0)+IF(F2307&lt;50,1,0)+IF(F2308&lt;50,1,0)+IF(F2309&lt;50,1,0)+IF(F2310&lt;50,1,0)+IF(F2311&lt;50,1,0)+IF(F2312&lt;50,1,0)+IF(F2313&lt;50,1,0)+IF(F2314&lt;50,1,0)+IF(F2315&lt;50,1,0)</f>
        <v>0</v>
      </c>
    </row>
    <row r="2320" spans="2:6" s="82" customFormat="1">
      <c r="B2320" s="273" t="str">
        <f>"Nombre de périodes en difficulté (…/" &amp; SUM(MATIÈRES!N2281:N2295) &amp; " périodes)"</f>
        <v>Nombre de périodes en difficulté (…/0 périodes)</v>
      </c>
      <c r="C2320" s="273"/>
      <c r="D2320" s="273"/>
      <c r="E2320" s="273"/>
      <c r="F2320" s="191">
        <f ca="1">IF(F2301&lt;50,MATIÈRES!N$6,0)+IF(F2302&lt;50,MATIÈRES!N$7,0)+IF(F2303&lt;50,MATIÈRES!N$8,0)+IF(F2304&lt;50,MATIÈRES!N$9,0)+IF(F2305&lt;50,MATIÈRES!N$10,0)+IF(F2306&lt;50,MATIÈRES!N$11,0)+IF(F2307&lt;50,MATIÈRES!N$12,0)+IF(F2308&lt;50,MATIÈRES!N$13,0)+IF(F2309&lt;50,MATIÈRES!N$14,0)+IF(F2310&lt;50,MATIÈRES!N$15,0)+IF(F2311&lt;50,MATIÈRES!N$16,0)+IF(F2312&lt;50,MATIÈRES!N$17,0)+IF(F2313&lt;50,MATIÈRES!N$18,0)+IF(F2314&lt;50,MATIÈRES!N$19,0)+IF(F2315&lt;50,MATIÈRES!N$20,0)</f>
        <v>0</v>
      </c>
    </row>
    <row r="2321" spans="2:6" s="82" customFormat="1"/>
    <row r="2322" spans="2:6" s="82" customFormat="1"/>
    <row r="2323" spans="2:6" s="82" customFormat="1"/>
    <row r="2324" spans="2:6" s="82" customFormat="1">
      <c r="F2324" s="82" t="s">
        <v>175</v>
      </c>
    </row>
    <row r="2325" spans="2:6" s="82" customFormat="1"/>
    <row r="2326" spans="2:6" s="82" customFormat="1"/>
    <row r="2327" spans="2:6" s="82" customFormat="1"/>
    <row r="2328" spans="2:6" s="82" customFormat="1"/>
    <row r="2329" spans="2:6" s="82" customFormat="1"/>
    <row r="2330" spans="2:6" s="82" customFormat="1"/>
    <row r="2331" spans="2:6" s="82" customFormat="1"/>
    <row r="2332" spans="2:6" s="82" customFormat="1"/>
    <row r="2333" spans="2:6" s="82" customFormat="1"/>
    <row r="2334" spans="2:6">
      <c r="B2334" s="82"/>
      <c r="C2334" s="82"/>
      <c r="D2334" s="82"/>
      <c r="E2334" s="82"/>
      <c r="F2334" s="82"/>
    </row>
    <row r="2335" spans="2:6">
      <c r="B2335" s="82"/>
      <c r="C2335" s="82"/>
      <c r="D2335" s="82"/>
      <c r="E2335" s="82"/>
      <c r="F2335" s="82"/>
    </row>
    <row r="2336" spans="2:6">
      <c r="B2336" s="82"/>
      <c r="C2336" s="82"/>
      <c r="D2336" s="82"/>
      <c r="E2336" s="82"/>
      <c r="F2336" s="82"/>
    </row>
    <row r="2337" spans="2:6">
      <c r="B2337" s="82"/>
      <c r="C2337" s="82"/>
      <c r="D2337" s="82"/>
      <c r="E2337" s="82"/>
      <c r="F2337" s="82"/>
    </row>
    <row r="2338" spans="2:6">
      <c r="B2338" s="84" t="s">
        <v>42</v>
      </c>
      <c r="C2338" s="82"/>
      <c r="D2338" s="82"/>
      <c r="E2338" s="82"/>
      <c r="F2338" s="82"/>
    </row>
    <row r="2339" spans="2:6">
      <c r="B2339" s="82"/>
      <c r="C2339" s="82"/>
      <c r="D2339" s="82"/>
      <c r="E2339" s="82"/>
      <c r="F2339" s="82"/>
    </row>
    <row r="2340" spans="2:6">
      <c r="B2340" s="274" t="str">
        <f ca="1">(INDIRECT("Élèves!C" &amp;A2288+3) &amp; " " &amp; INDIRECT("Élèves!D" &amp; A2288+3) &amp; " :")</f>
        <v xml:space="preserve">  :</v>
      </c>
      <c r="C2340" s="275"/>
      <c r="D2340" s="275"/>
      <c r="E2340" s="275"/>
      <c r="F2340" s="276"/>
    </row>
    <row r="2341" spans="2:6">
      <c r="B2341" s="243"/>
      <c r="C2341" s="244"/>
      <c r="D2341" s="244"/>
      <c r="E2341" s="244"/>
      <c r="F2341" s="245"/>
    </row>
    <row r="2342" spans="2:6">
      <c r="B2342" s="243"/>
      <c r="C2342" s="244"/>
      <c r="D2342" s="244"/>
      <c r="E2342" s="244"/>
      <c r="F2342" s="245"/>
    </row>
    <row r="2343" spans="2:6">
      <c r="B2343" s="243"/>
      <c r="C2343" s="244"/>
      <c r="D2343" s="244"/>
      <c r="E2343" s="244"/>
      <c r="F2343" s="245"/>
    </row>
    <row r="2344" spans="2:6">
      <c r="B2344" s="243"/>
      <c r="C2344" s="244"/>
      <c r="D2344" s="244"/>
      <c r="E2344" s="244"/>
      <c r="F2344" s="245"/>
    </row>
    <row r="2345" spans="2:6">
      <c r="B2345" s="243"/>
      <c r="C2345" s="244"/>
      <c r="D2345" s="244"/>
      <c r="E2345" s="244"/>
      <c r="F2345" s="245"/>
    </row>
    <row r="2346" spans="2:6">
      <c r="B2346" s="246"/>
      <c r="C2346" s="247"/>
      <c r="D2346" s="247"/>
      <c r="E2346" s="247"/>
      <c r="F2346" s="248"/>
    </row>
    <row r="2347" spans="2:6">
      <c r="B2347" s="204"/>
      <c r="C2347" s="204"/>
      <c r="D2347" s="204"/>
      <c r="E2347" s="204"/>
      <c r="F2347" s="204"/>
    </row>
    <row r="2348" spans="2:6">
      <c r="B2348" s="204"/>
      <c r="C2348" s="204"/>
      <c r="D2348" s="204"/>
      <c r="E2348" s="204"/>
      <c r="F2348" s="204"/>
    </row>
    <row r="2349" spans="2:6">
      <c r="B2349" s="204"/>
      <c r="C2349" s="204"/>
      <c r="D2349" s="204"/>
      <c r="E2349" s="204"/>
      <c r="F2349" s="204"/>
    </row>
    <row r="2350" spans="2:6">
      <c r="B2350" s="84" t="s">
        <v>69</v>
      </c>
      <c r="C2350" s="82"/>
      <c r="D2350" s="82"/>
      <c r="E2350" s="82"/>
      <c r="F2350" s="82"/>
    </row>
    <row r="2351" spans="2:6">
      <c r="C2351" s="82"/>
      <c r="D2351" s="82"/>
      <c r="E2351" s="82"/>
      <c r="F2351" s="82"/>
    </row>
    <row r="2352" spans="2:6">
      <c r="B2352" s="89"/>
      <c r="C2352" s="89"/>
      <c r="D2352" s="89"/>
      <c r="E2352" s="89" t="s">
        <v>70</v>
      </c>
      <c r="F2352" s="90">
        <f ca="1">SUM(INDIRECT("EDUC!E" &amp;A2288+4))+INDIRECT("EDUC!F" &amp;A2288+4)</f>
        <v>0</v>
      </c>
    </row>
    <row r="2353" spans="2:6">
      <c r="C2353" s="82"/>
      <c r="D2353" s="82"/>
      <c r="E2353" s="82"/>
      <c r="F2353" s="82"/>
    </row>
    <row r="2354" spans="2:6">
      <c r="B2354" s="249"/>
      <c r="C2354" s="250"/>
      <c r="D2354" s="250"/>
      <c r="E2354" s="250"/>
      <c r="F2354" s="251"/>
    </row>
    <row r="2355" spans="2:6">
      <c r="B2355" s="252"/>
      <c r="C2355" s="253"/>
      <c r="D2355" s="253"/>
      <c r="E2355" s="253"/>
      <c r="F2355" s="254"/>
    </row>
    <row r="2356" spans="2:6">
      <c r="B2356" s="252"/>
      <c r="C2356" s="253"/>
      <c r="D2356" s="253"/>
      <c r="E2356" s="253"/>
      <c r="F2356" s="254"/>
    </row>
    <row r="2357" spans="2:6">
      <c r="B2357" s="252"/>
      <c r="C2357" s="253"/>
      <c r="D2357" s="253"/>
      <c r="E2357" s="253"/>
      <c r="F2357" s="254"/>
    </row>
    <row r="2358" spans="2:6">
      <c r="B2358" s="252"/>
      <c r="C2358" s="253"/>
      <c r="D2358" s="253"/>
      <c r="E2358" s="253"/>
      <c r="F2358" s="254"/>
    </row>
    <row r="2359" spans="2:6">
      <c r="B2359" s="252"/>
      <c r="C2359" s="253"/>
      <c r="D2359" s="253"/>
      <c r="E2359" s="253"/>
      <c r="F2359" s="254"/>
    </row>
    <row r="2360" spans="2:6">
      <c r="B2360" s="252"/>
      <c r="C2360" s="253"/>
      <c r="D2360" s="253"/>
      <c r="E2360" s="253"/>
      <c r="F2360" s="254"/>
    </row>
    <row r="2361" spans="2:6">
      <c r="B2361" s="252"/>
      <c r="C2361" s="253"/>
      <c r="D2361" s="253"/>
      <c r="E2361" s="253"/>
      <c r="F2361" s="254"/>
    </row>
    <row r="2362" spans="2:6">
      <c r="B2362" s="255"/>
      <c r="C2362" s="256"/>
      <c r="D2362" s="256"/>
      <c r="E2362" s="256"/>
      <c r="F2362" s="257"/>
    </row>
    <row r="2363" spans="2:6">
      <c r="B2363" s="82"/>
      <c r="C2363" s="82"/>
      <c r="D2363" s="82"/>
      <c r="E2363" s="82"/>
      <c r="F2363" s="82"/>
    </row>
    <row r="2364" spans="2:6">
      <c r="B2364" s="91" t="s">
        <v>71</v>
      </c>
      <c r="C2364" s="82"/>
      <c r="D2364" s="82"/>
      <c r="E2364" s="82"/>
      <c r="F2364" s="82"/>
    </row>
    <row r="2365" spans="2:6">
      <c r="B2365" s="82"/>
      <c r="C2365" s="82"/>
      <c r="D2365" s="82"/>
      <c r="E2365" s="82"/>
      <c r="F2365" s="82"/>
    </row>
    <row r="2366" spans="2:6">
      <c r="B2366" s="82"/>
      <c r="C2366" s="82"/>
      <c r="D2366" s="82"/>
      <c r="E2366" s="82"/>
      <c r="F2366" s="82"/>
    </row>
    <row r="2367" spans="2:6">
      <c r="B2367" s="82"/>
      <c r="C2367" s="82"/>
      <c r="D2367" s="82"/>
      <c r="E2367" s="82"/>
      <c r="F2367" s="82"/>
    </row>
    <row r="2368" spans="2:6">
      <c r="B2368" s="82"/>
      <c r="C2368" s="82"/>
      <c r="D2368" s="82"/>
      <c r="E2368" s="82"/>
      <c r="F2368" s="82"/>
    </row>
    <row r="2369" spans="2:6">
      <c r="B2369" s="82"/>
      <c r="C2369" s="82"/>
      <c r="D2369" s="82"/>
      <c r="E2369" s="82"/>
      <c r="F2369" s="82"/>
    </row>
    <row r="2370" spans="2:6">
      <c r="B2370" s="84" t="s">
        <v>72</v>
      </c>
      <c r="C2370" s="82"/>
      <c r="D2370" s="82"/>
      <c r="E2370" s="82"/>
      <c r="F2370" s="82"/>
    </row>
    <row r="2371" spans="2:6">
      <c r="B2371" s="82"/>
      <c r="C2371" s="82"/>
      <c r="D2371" s="82"/>
      <c r="E2371" s="82"/>
      <c r="F2371" s="82"/>
    </row>
    <row r="2372" spans="2:6">
      <c r="B2372" s="288"/>
      <c r="C2372" s="289"/>
      <c r="D2372" s="289"/>
      <c r="E2372" s="289"/>
      <c r="F2372" s="290"/>
    </row>
    <row r="2373" spans="2:6">
      <c r="B2373" s="291"/>
      <c r="C2373" s="292"/>
      <c r="D2373" s="292"/>
      <c r="E2373" s="292"/>
      <c r="F2373" s="293"/>
    </row>
    <row r="2374" spans="2:6">
      <c r="B2374" s="291"/>
      <c r="C2374" s="292"/>
      <c r="D2374" s="292"/>
      <c r="E2374" s="292"/>
      <c r="F2374" s="293"/>
    </row>
    <row r="2375" spans="2:6">
      <c r="B2375" s="291"/>
      <c r="C2375" s="292"/>
      <c r="D2375" s="292"/>
      <c r="E2375" s="292"/>
      <c r="F2375" s="293"/>
    </row>
    <row r="2376" spans="2:6">
      <c r="B2376" s="291"/>
      <c r="C2376" s="292"/>
      <c r="D2376" s="292"/>
      <c r="E2376" s="292"/>
      <c r="F2376" s="293"/>
    </row>
    <row r="2377" spans="2:6">
      <c r="B2377" s="291"/>
      <c r="C2377" s="292"/>
      <c r="D2377" s="292"/>
      <c r="E2377" s="292"/>
      <c r="F2377" s="293"/>
    </row>
    <row r="2378" spans="2:6">
      <c r="B2378" s="291"/>
      <c r="C2378" s="292"/>
      <c r="D2378" s="292"/>
      <c r="E2378" s="292"/>
      <c r="F2378" s="293"/>
    </row>
    <row r="2379" spans="2:6">
      <c r="B2379" s="294"/>
      <c r="C2379" s="295"/>
      <c r="D2379" s="295"/>
      <c r="E2379" s="295"/>
      <c r="F2379" s="296"/>
    </row>
    <row r="2380" spans="2:6">
      <c r="B2380" s="82"/>
      <c r="C2380" s="82"/>
      <c r="D2380" s="82"/>
      <c r="E2380" s="82"/>
      <c r="F2380" s="82"/>
    </row>
    <row r="2381" spans="2:6">
      <c r="B2381" s="82"/>
      <c r="C2381" s="82"/>
      <c r="D2381" s="82"/>
      <c r="E2381" s="82"/>
      <c r="F2381" s="82" t="s">
        <v>176</v>
      </c>
    </row>
    <row r="2382" spans="2:6">
      <c r="B2382" s="82"/>
      <c r="C2382" s="82"/>
      <c r="D2382" s="82"/>
      <c r="E2382" s="82"/>
      <c r="F2382" s="82"/>
    </row>
    <row r="2383" spans="2:6">
      <c r="B2383" s="82"/>
      <c r="C2383" s="82"/>
      <c r="D2383" s="82"/>
      <c r="E2383" s="82"/>
      <c r="F2383" s="82"/>
    </row>
    <row r="2384" spans="2:6">
      <c r="B2384" s="82"/>
      <c r="C2384" s="82"/>
      <c r="D2384" s="82"/>
      <c r="E2384" s="82"/>
      <c r="F2384" s="82"/>
    </row>
    <row r="2385" spans="1:6">
      <c r="B2385" s="82"/>
      <c r="C2385" s="82"/>
      <c r="D2385" s="82"/>
      <c r="E2385" s="82"/>
      <c r="F2385" s="82"/>
    </row>
    <row r="2386" spans="1:6">
      <c r="B2386" s="82"/>
      <c r="C2386" s="82"/>
      <c r="D2386" s="82"/>
      <c r="E2386" s="82"/>
      <c r="F2386" s="82"/>
    </row>
    <row r="2387" spans="1:6" ht="27.75" customHeight="1">
      <c r="A2387" s="82">
        <v>25</v>
      </c>
      <c r="B2387" s="82"/>
      <c r="C2387" s="82"/>
      <c r="D2387" s="82"/>
      <c r="E2387" s="82"/>
      <c r="F2387" s="82"/>
    </row>
    <row r="2388" spans="1:6" ht="15" customHeight="1">
      <c r="B2388" s="308"/>
      <c r="C2388" s="308"/>
      <c r="D2388" s="308"/>
      <c r="E2388" s="308"/>
      <c r="F2388" s="308"/>
    </row>
    <row r="2389" spans="1:6">
      <c r="B2389" s="98">
        <f ca="1">INDIRECT("Élèves!C" &amp; A2387+3)</f>
        <v>0</v>
      </c>
      <c r="C2389" s="307">
        <f ca="1">INDIRECT("Élèves!D" &amp; A2387+3)</f>
        <v>0</v>
      </c>
      <c r="D2389" s="307"/>
      <c r="E2389" s="307"/>
      <c r="F2389" s="307"/>
    </row>
    <row r="2390" spans="1:6" ht="15" customHeight="1">
      <c r="B2390" s="99"/>
      <c r="C2390" s="100"/>
      <c r="D2390" s="100"/>
      <c r="E2390" s="100"/>
      <c r="F2390" s="100"/>
    </row>
    <row r="2391" spans="1:6">
      <c r="B2391" s="308" t="s">
        <v>38</v>
      </c>
      <c r="C2391" s="308"/>
      <c r="D2391" s="308"/>
      <c r="E2391" s="308"/>
      <c r="F2391" s="308"/>
    </row>
    <row r="2392" spans="1:6">
      <c r="B2392" s="309" t="s">
        <v>174</v>
      </c>
      <c r="C2392" s="309"/>
      <c r="D2392" s="309"/>
      <c r="E2392" s="309"/>
      <c r="F2392" s="309"/>
    </row>
    <row r="2393" spans="1:6" s="82" customFormat="1">
      <c r="B2393" s="308"/>
      <c r="C2393" s="308"/>
      <c r="D2393" s="308"/>
      <c r="E2393" s="308"/>
      <c r="F2393" s="308"/>
    </row>
    <row r="2394" spans="1:6" s="82" customFormat="1"/>
    <row r="2395" spans="1:6" s="82" customFormat="1">
      <c r="B2395" s="279" t="str">
        <f ca="1">INDIRECT("Élèves!N" &amp; $A$11+5)</f>
        <v>1Cp</v>
      </c>
      <c r="C2395" s="280"/>
      <c r="D2395" s="280"/>
      <c r="E2395" s="280"/>
      <c r="F2395" s="281"/>
    </row>
    <row r="2396" spans="1:6" s="82" customFormat="1" ht="45" customHeight="1">
      <c r="B2396" s="297" t="s">
        <v>39</v>
      </c>
      <c r="C2396" s="298" t="s">
        <v>67</v>
      </c>
      <c r="D2396" s="300" t="s">
        <v>68</v>
      </c>
      <c r="E2396" s="301"/>
      <c r="F2396" s="302"/>
    </row>
    <row r="2397" spans="1:6" s="82" customFormat="1" ht="45" customHeight="1">
      <c r="B2397" s="297"/>
      <c r="C2397" s="299"/>
      <c r="D2397" s="303"/>
      <c r="E2397" s="304"/>
      <c r="F2397" s="305"/>
    </row>
    <row r="2398" spans="1:6" s="82" customFormat="1">
      <c r="B2398" s="297"/>
      <c r="C2398" s="101" t="s">
        <v>66</v>
      </c>
      <c r="D2398" s="101" t="s">
        <v>40</v>
      </c>
      <c r="E2398" s="101" t="s">
        <v>41</v>
      </c>
      <c r="F2398" s="101" t="s">
        <v>66</v>
      </c>
    </row>
    <row r="2399" spans="1:6" s="82" customFormat="1">
      <c r="B2399" s="306" t="str">
        <f>"FORMATION COMMUNE (" &amp; SUM(MATIÈRES!N2382:N2396) &amp; " périodes)"</f>
        <v>FORMATION COMMUNE (0 périodes)</v>
      </c>
      <c r="C2399" s="306"/>
      <c r="D2399" s="306"/>
      <c r="E2399" s="306"/>
      <c r="F2399" s="306"/>
    </row>
    <row r="2400" spans="1:6" s="82" customFormat="1">
      <c r="B2400" s="80" t="str">
        <f>MATIÈRES!$I$6</f>
        <v>RELIGION (Mme Willems - 2p.)</v>
      </c>
      <c r="C2400" s="203" t="str">
        <f ca="1">IF(ISERROR(INDIRECT("F1!BP" &amp;A2387+ 6)),"",INDIRECT("F1!BP" &amp;A2387+ 6))</f>
        <v/>
      </c>
      <c r="D2400" s="205">
        <f ca="1">SUM(INDIRECT("'C1'!E" &amp; A2387+4),INDIRECT("'C1'!G" &amp; A2387+4),INDIRECT("'C1'!I" &amp; A2387+4))</f>
        <v>0</v>
      </c>
      <c r="E2400" s="205">
        <f ca="1">SUM(INDIRECT("'C1'!F" &amp;A2387+4),INDIRECT("'C1'!H" &amp;A2387+4),INDIRECT("'C1'!J" &amp;A2387+4))</f>
        <v>0</v>
      </c>
      <c r="F2400" s="81" t="str">
        <f ca="1">IF(ISERROR(SUM(D2400/E2400)*100),"",(SUM(D2400/E2400)*100))</f>
        <v/>
      </c>
    </row>
    <row r="2401" spans="2:6" s="82" customFormat="1">
      <c r="B2401" s="80" t="str">
        <f>MATIÈRES!$I$7</f>
        <v>FRANÇAIS (Mr MIRGAUX - 6p.)</v>
      </c>
      <c r="C2401" s="203" t="str">
        <f ca="1">IF(ISERROR(INDIRECT("F2!BP" &amp;A2387+ 6)),"",INDIRECT("F2!BP" &amp;A2387+ 6))</f>
        <v/>
      </c>
      <c r="D2401" s="205">
        <f ca="1">SUM(INDIRECT("'C2'!E" &amp; A2387+4),INDIRECT("'C2'!G" &amp; A2387+4),INDIRECT("'C2'!I" &amp; A2387+4))</f>
        <v>0</v>
      </c>
      <c r="E2401" s="205">
        <f ca="1">SUM(INDIRECT("'C2'!F" &amp;A2387+4),INDIRECT("'C2'!H" &amp;A2387+4),INDIRECT("'C2'!J" &amp;A2387+4))</f>
        <v>0</v>
      </c>
      <c r="F2401" s="81" t="str">
        <f t="shared" ref="F2401:F2414" ca="1" si="24">IF(ISERROR(SUM(D2401/E2401)*100),"",(SUM(D2401/E2401)*100))</f>
        <v/>
      </c>
    </row>
    <row r="2402" spans="2:6" s="82" customFormat="1">
      <c r="B2402" s="80" t="str">
        <f>MATIÈRES!$I$8</f>
        <v>MATH (Mme LIENART - 5p.)</v>
      </c>
      <c r="C2402" s="203" t="str">
        <f ca="1">IF(ISERROR(INDIRECT("F3!BP" &amp;A2387+ 6)),"",INDIRECT("F3!BP" &amp;A2387+ 6))</f>
        <v/>
      </c>
      <c r="D2402" s="205">
        <f ca="1">SUM(INDIRECT("'C3'!E" &amp; A2387+4),INDIRECT("'C3'!G" &amp; A2387+4),INDIRECT("'C3'!I" &amp; A2387+4))</f>
        <v>0</v>
      </c>
      <c r="E2402" s="205">
        <f ca="1">SUM(INDIRECT("'C3'!F" &amp;A2387+4),INDIRECT("'C3'!H" &amp;A2387+4),INDIRECT("'C3'!J" &amp;A2387+4))</f>
        <v>0</v>
      </c>
      <c r="F2402" s="81" t="str">
        <f t="shared" ca="1" si="24"/>
        <v/>
      </c>
    </row>
    <row r="2403" spans="2:6" s="82" customFormat="1">
      <c r="B2403" s="80" t="str">
        <f>MATIÈRES!$I$9</f>
        <v>ÉTUDE DU MILIEU (Mr MIRGAUX - 4p.)</v>
      </c>
      <c r="C2403" s="203" t="str">
        <f ca="1">IF(ISERROR(INDIRECT("F4!BP" &amp;A2387+ 6)),"",INDIRECT("F4!BP" &amp;A2387+ 6))</f>
        <v/>
      </c>
      <c r="D2403" s="205">
        <f ca="1">SUM(INDIRECT("'C4'!E" &amp; A2387+4),INDIRECT("'C4'!G" &amp; A2387+4),INDIRECT("'C4'!I" &amp; A2387+4))</f>
        <v>0</v>
      </c>
      <c r="E2403" s="205">
        <f ca="1">SUM(INDIRECT("'C4'!F" &amp;A2387+4),INDIRECT("'C4'!H" &amp;A2387+4),INDIRECT("'C4'!J" &amp;A2387+4))</f>
        <v>0</v>
      </c>
      <c r="F2403" s="81" t="str">
        <f t="shared" ca="1" si="24"/>
        <v/>
      </c>
    </row>
    <row r="2404" spans="2:6" s="82" customFormat="1">
      <c r="B2404" s="80" t="str">
        <f>MATIÈRES!$I$10</f>
        <v>ANGLAIS (Mme MICHAUX - 4p.)</v>
      </c>
      <c r="C2404" s="203" t="str">
        <f ca="1">IF(ISERROR(INDIRECT("F5!BP" &amp;A2387+ 6)),"",INDIRECT("F5!BP" &amp;A2387+ 6))</f>
        <v/>
      </c>
      <c r="D2404" s="205">
        <f ca="1">SUM(INDIRECT("'C5'!E" &amp; A2387+4),INDIRECT("'C5'!G" &amp; A2387+4),INDIRECT("'C5'!I" &amp; A2387+4))</f>
        <v>0</v>
      </c>
      <c r="E2404" s="205">
        <f ca="1">SUM(INDIRECT("'C5'!F" &amp;A2387+4),INDIRECT("'C5'!H" &amp;A2387+4),INDIRECT("'C5'!J" &amp;A2387+4))</f>
        <v>0</v>
      </c>
      <c r="F2404" s="81" t="str">
        <f t="shared" ca="1" si="24"/>
        <v/>
      </c>
    </row>
    <row r="2405" spans="2:6" s="82" customFormat="1">
      <c r="B2405" s="80" t="str">
        <f>MATIÈRES!$I$11</f>
        <v>SCIENCES (Mr SMETS - 3p.)</v>
      </c>
      <c r="C2405" s="203" t="str">
        <f ca="1">IF(ISERROR(INDIRECT("F6!BP" &amp;A2387+ 6)),"",INDIRECT("F6!BP" &amp;A2387+ 6))</f>
        <v/>
      </c>
      <c r="D2405" s="205">
        <f ca="1">SUM(INDIRECT("'C6'!E" &amp; A2387+4),INDIRECT("'C6'!G" &amp; A2387+4),INDIRECT("'C6'!I" &amp; A2387+4))</f>
        <v>0</v>
      </c>
      <c r="E2405" s="205">
        <f ca="1">SUM(INDIRECT("'C6'!F" &amp;A2387+4),INDIRECT("'C6'!H" &amp;A2387+4),INDIRECT("'C6'!J" &amp;A2387+4))</f>
        <v>0</v>
      </c>
      <c r="F2405" s="81" t="str">
        <f t="shared" ca="1" si="24"/>
        <v/>
      </c>
    </row>
    <row r="2406" spans="2:6" s="82" customFormat="1">
      <c r="B2406" s="80" t="str">
        <f>MATIÈRES!$I$12</f>
        <v>ÉDUCATION PHYSIQUE (Collectif - 3p.)</v>
      </c>
      <c r="C2406" s="203" t="str">
        <f ca="1">IF(ISERROR(INDIRECT("F7!BP" &amp;A2387+ 6)),"",INDIRECT("F7!BP" &amp;A2387+ 6))</f>
        <v/>
      </c>
      <c r="D2406" s="205">
        <f ca="1">SUM(INDIRECT("'C7'!E" &amp; A2387+4),INDIRECT("'C7'!G" &amp; A2387+4),INDIRECT("'C7'!I" &amp; A2387+4))</f>
        <v>0</v>
      </c>
      <c r="E2406" s="205">
        <f ca="1">SUM(INDIRECT("'C7'!F" &amp;A2387+4),INDIRECT("'C7'!H" &amp;A2387+4),INDIRECT("'C7'!J" &amp;A2387+4))</f>
        <v>0</v>
      </c>
      <c r="F2406" s="81" t="str">
        <f t="shared" ca="1" si="24"/>
        <v/>
      </c>
    </row>
    <row r="2407" spans="2:6" s="82" customFormat="1">
      <c r="B2407" s="80" t="str">
        <f>MATIÈRES!$I$13</f>
        <v>ÉDUCATION ARTISTIQUE (Mme TASKIN - 2p.)</v>
      </c>
      <c r="C2407" s="203" t="str">
        <f ca="1">IF(ISERROR(INDIRECT("F8!BP" &amp;A2387+ 6)),"",INDIRECT("F8!BP" &amp;A2387+ 6))</f>
        <v/>
      </c>
      <c r="D2407" s="205">
        <f ca="1">SUM(INDIRECT("'C8'!E" &amp; A2387+4),INDIRECT("'C8'!G" &amp; A2387+4),INDIRECT("'C8'!I" &amp; A2387+4))</f>
        <v>0</v>
      </c>
      <c r="E2407" s="205">
        <f ca="1">SUM(INDIRECT("'C8'!F" &amp;A2387+4),INDIRECT("'C8'!H" &amp;A2387+4),INDIRECT("'C8'!J" &amp;A2387+4))</f>
        <v>0</v>
      </c>
      <c r="F2407" s="81" t="str">
        <f t="shared" ca="1" si="24"/>
        <v/>
      </c>
    </row>
    <row r="2408" spans="2:6" s="82" customFormat="1">
      <c r="B2408" s="80" t="str">
        <f>MATIÈRES!$I$14</f>
        <v>ÉDUCATION TECHNOLOGIQUE (Mr SMETS - 1p.)</v>
      </c>
      <c r="C2408" s="203" t="str">
        <f ca="1">IF(ISERROR(INDIRECT("F9!BP" &amp;A2387+ 6)),"",INDIRECT("F9!BP" &amp;A2387+ 6))</f>
        <v/>
      </c>
      <c r="D2408" s="205">
        <f ca="1">SUM(INDIRECT("'C9'!E" &amp; A2387+4),INDIRECT("'C9'!G" &amp; A2387+4),INDIRECT("'C9'!I" &amp; A2387+4))</f>
        <v>0</v>
      </c>
      <c r="E2408" s="205">
        <f ca="1">SUM(INDIRECT("'C9'!F" &amp;A2387+4),INDIRECT("'C9'!H" &amp;A2387+4),INDIRECT("'C9'!J" &amp;A2387+4))</f>
        <v>0</v>
      </c>
      <c r="F2408" s="81" t="str">
        <f t="shared" ca="1" si="24"/>
        <v/>
      </c>
    </row>
    <row r="2409" spans="2:6" s="82" customFormat="1">
      <c r="B2409" s="80" t="str">
        <f>MATIÈRES!$I$15</f>
        <v>ACTIVITÉDE SOUTIEN (Mme LIENART - 4p.)</v>
      </c>
      <c r="C2409" s="203" t="str">
        <f ca="1">IF(ISERROR(INDIRECT("F10!BP" &amp;A2387+ 6)),"",INDIRECT("F10!BP" &amp;A2387+ 6))</f>
        <v/>
      </c>
      <c r="D2409" s="205">
        <f ca="1">SUM(INDIRECT("'C10'!E" &amp; A2387+4),INDIRECT("'C10'!G" &amp; A2387+4),INDIRECT("'C10'!I" &amp; A2387+4))</f>
        <v>0</v>
      </c>
      <c r="E2409" s="205">
        <f ca="1">SUM(INDIRECT("'C10'!F" &amp;A2387+4),INDIRECT("'C10'!H" &amp;A2387+4),INDIRECT("'C10'!J" &amp;A2387+4))</f>
        <v>0</v>
      </c>
      <c r="F2409" s="81" t="str">
        <f t="shared" ca="1" si="24"/>
        <v/>
      </c>
    </row>
    <row r="2410" spans="2:6" s="82" customFormat="1">
      <c r="B2410" s="80">
        <f>MATIÈRES!$I$16</f>
        <v>0</v>
      </c>
      <c r="C2410" s="203" t="str">
        <f ca="1">IF(ISERROR(INDIRECT("F11!BP" &amp;A2387+ 6)),"",INDIRECT("F11!BP" &amp;A2387+ 6))</f>
        <v/>
      </c>
      <c r="D2410" s="205">
        <f ca="1">SUM(INDIRECT("'C11'!E" &amp; A2387+4),INDIRECT("'C11'!G" &amp; A2387+4),INDIRECT("'C11'!I" &amp; A2387+4))</f>
        <v>0</v>
      </c>
      <c r="E2410" s="205">
        <f ca="1">SUM(INDIRECT("'C11'!F" &amp;A2387+4),INDIRECT("'C11'!H" &amp;A2387+4),INDIRECT("'C11'!J" &amp;A2387+4))</f>
        <v>0</v>
      </c>
      <c r="F2410" s="81" t="str">
        <f t="shared" ca="1" si="24"/>
        <v/>
      </c>
    </row>
    <row r="2411" spans="2:6" s="82" customFormat="1">
      <c r="B2411" s="80">
        <f>MATIÈRES!$I$17</f>
        <v>0</v>
      </c>
      <c r="C2411" s="203" t="str">
        <f ca="1">IF(ISERROR(INDIRECT("F12!BP" &amp;A2387+ 6)),"",INDIRECT("F12!BP" &amp;A2387+ 6))</f>
        <v/>
      </c>
      <c r="D2411" s="205">
        <f ca="1">SUM(INDIRECT("'C12'!E" &amp; A2387+4),INDIRECT("'C12'!G" &amp; A2387+4),INDIRECT("'C12'!I" &amp; A2387+4))</f>
        <v>0</v>
      </c>
      <c r="E2411" s="205">
        <f ca="1">SUM(INDIRECT("'C12'!F" &amp;A2387+4),INDIRECT("'C12'!H" &amp;A2387+4),INDIRECT("'C12'!J" &amp;A2387+4))</f>
        <v>0</v>
      </c>
      <c r="F2411" s="81" t="str">
        <f t="shared" ca="1" si="24"/>
        <v/>
      </c>
    </row>
    <row r="2412" spans="2:6" s="82" customFormat="1">
      <c r="B2412" s="80">
        <f>MATIÈRES!$I$18</f>
        <v>0</v>
      </c>
      <c r="C2412" s="203" t="str">
        <f ca="1">IF(ISERROR(INDIRECT("F13!BP" &amp;A2387+ 6)),"",INDIRECT("F13!BP" &amp;A2387+ 6))</f>
        <v/>
      </c>
      <c r="D2412" s="205">
        <f ca="1">SUM(INDIRECT("'C13'!E" &amp; A2387+4),INDIRECT("'C13'!G" &amp; A2387+4),INDIRECT("'C13'!I" &amp; A2387+4))</f>
        <v>0</v>
      </c>
      <c r="E2412" s="205">
        <f ca="1">SUM(INDIRECT("'C13'!F" &amp;A2387+4),INDIRECT("'C13'!H" &amp;A2387+4),INDIRECT("'C13'!J" &amp;A2387+4))</f>
        <v>0</v>
      </c>
      <c r="F2412" s="81" t="str">
        <f t="shared" ca="1" si="24"/>
        <v/>
      </c>
    </row>
    <row r="2413" spans="2:6" s="82" customFormat="1">
      <c r="B2413" s="80">
        <f>MATIÈRES!$I$19</f>
        <v>0</v>
      </c>
      <c r="C2413" s="203" t="str">
        <f ca="1">IF(ISERROR(INDIRECT("F14!BP" &amp;A2387+ 6)),"",INDIRECT("F14!BP" &amp;A2387+ 6))</f>
        <v/>
      </c>
      <c r="D2413" s="205">
        <f ca="1">SUM(INDIRECT("'C14'!E" &amp; A2387+4),INDIRECT("'C14'!G" &amp; A2387+4),INDIRECT("'C14'!I" &amp; A2387+4))</f>
        <v>0</v>
      </c>
      <c r="E2413" s="205">
        <f ca="1">SUM(INDIRECT("'C14'!F" &amp;A2387+4),INDIRECT("'C14'!H" &amp;A2387+4),INDIRECT("'C14'!J" &amp;A2387+4))</f>
        <v>0</v>
      </c>
      <c r="F2413" s="81" t="str">
        <f t="shared" ca="1" si="24"/>
        <v/>
      </c>
    </row>
    <row r="2414" spans="2:6" s="82" customFormat="1">
      <c r="B2414" s="80">
        <f>MATIÈRES!$I$20</f>
        <v>0</v>
      </c>
      <c r="C2414" s="203" t="str">
        <f ca="1">IF(ISERROR(INDIRECT("F15!BP" &amp;A2387+ 6)),"",INDIRECT("F15!BP" &amp;A2387+ 6))</f>
        <v/>
      </c>
      <c r="D2414" s="205">
        <f ca="1">SUM(INDIRECT("'C15'!E" &amp; A2387+4),INDIRECT("'C15'!G" &amp; A2387+4),INDIRECT("'C15'!I" &amp; A2387+4))</f>
        <v>0</v>
      </c>
      <c r="E2414" s="205">
        <f ca="1">SUM(INDIRECT("'C15'!F" &amp;A2387+4),INDIRECT("'C15'!H" &amp;A2387+4),INDIRECT("'C15'!J" &amp;A2387+4))</f>
        <v>0</v>
      </c>
      <c r="F2414" s="81" t="str">
        <f t="shared" ca="1" si="24"/>
        <v/>
      </c>
    </row>
    <row r="2415" spans="2:6" s="82" customFormat="1">
      <c r="B2415" s="210"/>
      <c r="C2415" s="211" t="e">
        <f ca="1">AVERAGEIF(C2400:C2414,"&lt;&gt;#DIV/0!")</f>
        <v>#DIV/0!</v>
      </c>
      <c r="D2415" s="206"/>
      <c r="E2415" s="206"/>
      <c r="F2415" s="209"/>
    </row>
    <row r="2416" spans="2:6" s="82" customFormat="1">
      <c r="B2416" s="271"/>
      <c r="C2416" s="271"/>
      <c r="D2416" s="271"/>
      <c r="E2416" s="271"/>
      <c r="F2416" s="192"/>
    </row>
    <row r="2417" spans="2:6" s="82" customFormat="1">
      <c r="B2417" s="272" t="s">
        <v>180</v>
      </c>
      <c r="C2417" s="272"/>
      <c r="D2417" s="272"/>
      <c r="E2417" s="272"/>
      <c r="F2417" s="193" t="e">
        <f ca="1">AVERAGEIF(F2400:F2414,"&lt;&gt;#DIV/0!")</f>
        <v>#DIV/0!</v>
      </c>
    </row>
    <row r="2418" spans="2:6" s="82" customFormat="1">
      <c r="B2418" s="273" t="str">
        <f>"Nombre de cours en difficulté (…/" &amp; COUNTA(MATIÈRES!$N$6:$N$20) &amp; " cours)"</f>
        <v>Nombre de cours en difficulté (…/10 cours)</v>
      </c>
      <c r="C2418" s="273"/>
      <c r="D2418" s="273"/>
      <c r="E2418" s="273"/>
      <c r="F2418" s="191">
        <f ca="1">IF(F2400&lt;50,1,0)+IF(F2401&lt;50,1,0)+IF(F2402&lt;50,1,0)+IF(F2403&lt;50,1,0)+IF(F2404&lt;50,1,0)+IF(F2405&lt;50,1,0)+IF(F2406&lt;50,1,0)+IF(F2407&lt;50,1,0)+IF(F2408&lt;50,1,0)+IF(F2409&lt;50,1,0)+IF(F2410&lt;50,1,0)+IF(F2411&lt;50,1,0)+IF(F2412&lt;50,1,0)+IF(F2413&lt;50,1,0)+IF(F2414&lt;50,1,0)</f>
        <v>0</v>
      </c>
    </row>
    <row r="2419" spans="2:6" s="82" customFormat="1">
      <c r="B2419" s="273" t="str">
        <f>"Nombre de périodes en difficulté (…/" &amp; SUM(MATIÈRES!N2380:N2394) &amp; " périodes)"</f>
        <v>Nombre de périodes en difficulté (…/0 périodes)</v>
      </c>
      <c r="C2419" s="273"/>
      <c r="D2419" s="273"/>
      <c r="E2419" s="273"/>
      <c r="F2419" s="191">
        <f ca="1">IF(F2400&lt;50,MATIÈRES!N$6,0)+IF(F2401&lt;50,MATIÈRES!N$7,0)+IF(F2402&lt;50,MATIÈRES!N$8,0)+IF(F2403&lt;50,MATIÈRES!N$9,0)+IF(F2404&lt;50,MATIÈRES!N$10,0)+IF(F2405&lt;50,MATIÈRES!N$11,0)+IF(F2406&lt;50,MATIÈRES!N$12,0)+IF(F2407&lt;50,MATIÈRES!N$13,0)+IF(F2408&lt;50,MATIÈRES!N$14,0)+IF(F2409&lt;50,MATIÈRES!N$15,0)+IF(F2410&lt;50,MATIÈRES!N$16,0)+IF(F2411&lt;50,MATIÈRES!N$17,0)+IF(F2412&lt;50,MATIÈRES!N$18,0)+IF(F2413&lt;50,MATIÈRES!N$19,0)+IF(F2414&lt;50,MATIÈRES!N$20,0)</f>
        <v>0</v>
      </c>
    </row>
    <row r="2420" spans="2:6" s="82" customFormat="1"/>
    <row r="2421" spans="2:6" s="82" customFormat="1"/>
    <row r="2422" spans="2:6" s="82" customFormat="1"/>
    <row r="2423" spans="2:6" s="82" customFormat="1">
      <c r="F2423" s="82" t="s">
        <v>175</v>
      </c>
    </row>
    <row r="2424" spans="2:6" s="82" customFormat="1"/>
    <row r="2425" spans="2:6" s="82" customFormat="1"/>
    <row r="2426" spans="2:6" s="82" customFormat="1"/>
    <row r="2427" spans="2:6" s="82" customFormat="1"/>
    <row r="2428" spans="2:6" s="82" customFormat="1"/>
    <row r="2429" spans="2:6" s="82" customFormat="1"/>
    <row r="2430" spans="2:6" s="82" customFormat="1"/>
    <row r="2431" spans="2:6" s="82" customFormat="1"/>
    <row r="2432" spans="2:6" s="82" customFormat="1"/>
    <row r="2433" spans="2:6">
      <c r="B2433" s="82"/>
      <c r="C2433" s="82"/>
      <c r="D2433" s="82"/>
      <c r="E2433" s="82"/>
      <c r="F2433" s="82"/>
    </row>
    <row r="2434" spans="2:6">
      <c r="B2434" s="82"/>
      <c r="C2434" s="82"/>
      <c r="D2434" s="82"/>
      <c r="E2434" s="82"/>
      <c r="F2434" s="82"/>
    </row>
    <row r="2435" spans="2:6">
      <c r="B2435" s="82"/>
      <c r="C2435" s="82"/>
      <c r="D2435" s="82"/>
      <c r="E2435" s="82"/>
      <c r="F2435" s="82"/>
    </row>
    <row r="2436" spans="2:6">
      <c r="B2436" s="82"/>
      <c r="C2436" s="82"/>
      <c r="D2436" s="82"/>
      <c r="E2436" s="82"/>
      <c r="F2436" s="82"/>
    </row>
    <row r="2437" spans="2:6">
      <c r="B2437" s="84" t="s">
        <v>42</v>
      </c>
      <c r="C2437" s="82"/>
      <c r="D2437" s="82"/>
      <c r="E2437" s="82"/>
      <c r="F2437" s="82"/>
    </row>
    <row r="2438" spans="2:6">
      <c r="B2438" s="82"/>
      <c r="C2438" s="82"/>
      <c r="D2438" s="82"/>
      <c r="E2438" s="82"/>
      <c r="F2438" s="82"/>
    </row>
    <row r="2439" spans="2:6">
      <c r="B2439" s="274" t="str">
        <f ca="1">(INDIRECT("Élèves!C" &amp;A2387+3) &amp; " " &amp; INDIRECT("Élèves!D" &amp; A2387+3) &amp; " :")</f>
        <v xml:space="preserve">  :</v>
      </c>
      <c r="C2439" s="275"/>
      <c r="D2439" s="275"/>
      <c r="E2439" s="275"/>
      <c r="F2439" s="276"/>
    </row>
    <row r="2440" spans="2:6">
      <c r="B2440" s="243"/>
      <c r="C2440" s="244"/>
      <c r="D2440" s="244"/>
      <c r="E2440" s="244"/>
      <c r="F2440" s="245"/>
    </row>
    <row r="2441" spans="2:6">
      <c r="B2441" s="243"/>
      <c r="C2441" s="244"/>
      <c r="D2441" s="244"/>
      <c r="E2441" s="244"/>
      <c r="F2441" s="245"/>
    </row>
    <row r="2442" spans="2:6">
      <c r="B2442" s="243"/>
      <c r="C2442" s="244"/>
      <c r="D2442" s="244"/>
      <c r="E2442" s="244"/>
      <c r="F2442" s="245"/>
    </row>
    <row r="2443" spans="2:6">
      <c r="B2443" s="243"/>
      <c r="C2443" s="244"/>
      <c r="D2443" s="244"/>
      <c r="E2443" s="244"/>
      <c r="F2443" s="245"/>
    </row>
    <row r="2444" spans="2:6">
      <c r="B2444" s="243"/>
      <c r="C2444" s="244"/>
      <c r="D2444" s="244"/>
      <c r="E2444" s="244"/>
      <c r="F2444" s="245"/>
    </row>
    <row r="2445" spans="2:6">
      <c r="B2445" s="246"/>
      <c r="C2445" s="247"/>
      <c r="D2445" s="247"/>
      <c r="E2445" s="247"/>
      <c r="F2445" s="248"/>
    </row>
    <row r="2446" spans="2:6">
      <c r="B2446" s="204"/>
      <c r="C2446" s="204"/>
      <c r="D2446" s="204"/>
      <c r="E2446" s="204"/>
      <c r="F2446" s="204"/>
    </row>
    <row r="2447" spans="2:6">
      <c r="B2447" s="204"/>
      <c r="C2447" s="204"/>
      <c r="D2447" s="204"/>
      <c r="E2447" s="204"/>
      <c r="F2447" s="204"/>
    </row>
    <row r="2448" spans="2:6">
      <c r="B2448" s="204"/>
      <c r="C2448" s="204"/>
      <c r="D2448" s="204"/>
      <c r="E2448" s="204"/>
      <c r="F2448" s="204"/>
    </row>
    <row r="2449" spans="2:6">
      <c r="B2449" s="84" t="s">
        <v>69</v>
      </c>
      <c r="C2449" s="82"/>
      <c r="D2449" s="82"/>
      <c r="E2449" s="82"/>
      <c r="F2449" s="82"/>
    </row>
    <row r="2450" spans="2:6">
      <c r="C2450" s="82"/>
      <c r="D2450" s="82"/>
      <c r="E2450" s="82"/>
      <c r="F2450" s="82"/>
    </row>
    <row r="2451" spans="2:6">
      <c r="B2451" s="89"/>
      <c r="C2451" s="89"/>
      <c r="D2451" s="89"/>
      <c r="E2451" s="89" t="s">
        <v>70</v>
      </c>
      <c r="F2451" s="90">
        <f ca="1">SUM(INDIRECT("EDUC!E" &amp;A2387+4))+INDIRECT("EDUC!F" &amp;A2387+4)</f>
        <v>0</v>
      </c>
    </row>
    <row r="2452" spans="2:6">
      <c r="C2452" s="82"/>
      <c r="D2452" s="82"/>
      <c r="E2452" s="82"/>
      <c r="F2452" s="82"/>
    </row>
    <row r="2453" spans="2:6">
      <c r="B2453" s="249"/>
      <c r="C2453" s="250"/>
      <c r="D2453" s="250"/>
      <c r="E2453" s="250"/>
      <c r="F2453" s="251"/>
    </row>
    <row r="2454" spans="2:6">
      <c r="B2454" s="252"/>
      <c r="C2454" s="253"/>
      <c r="D2454" s="253"/>
      <c r="E2454" s="253"/>
      <c r="F2454" s="254"/>
    </row>
    <row r="2455" spans="2:6">
      <c r="B2455" s="252"/>
      <c r="C2455" s="253"/>
      <c r="D2455" s="253"/>
      <c r="E2455" s="253"/>
      <c r="F2455" s="254"/>
    </row>
    <row r="2456" spans="2:6">
      <c r="B2456" s="252"/>
      <c r="C2456" s="253"/>
      <c r="D2456" s="253"/>
      <c r="E2456" s="253"/>
      <c r="F2456" s="254"/>
    </row>
    <row r="2457" spans="2:6">
      <c r="B2457" s="252"/>
      <c r="C2457" s="253"/>
      <c r="D2457" s="253"/>
      <c r="E2457" s="253"/>
      <c r="F2457" s="254"/>
    </row>
    <row r="2458" spans="2:6">
      <c r="B2458" s="252"/>
      <c r="C2458" s="253"/>
      <c r="D2458" s="253"/>
      <c r="E2458" s="253"/>
      <c r="F2458" s="254"/>
    </row>
    <row r="2459" spans="2:6">
      <c r="B2459" s="252"/>
      <c r="C2459" s="253"/>
      <c r="D2459" s="253"/>
      <c r="E2459" s="253"/>
      <c r="F2459" s="254"/>
    </row>
    <row r="2460" spans="2:6">
      <c r="B2460" s="252"/>
      <c r="C2460" s="253"/>
      <c r="D2460" s="253"/>
      <c r="E2460" s="253"/>
      <c r="F2460" s="254"/>
    </row>
    <row r="2461" spans="2:6">
      <c r="B2461" s="255"/>
      <c r="C2461" s="256"/>
      <c r="D2461" s="256"/>
      <c r="E2461" s="256"/>
      <c r="F2461" s="257"/>
    </row>
    <row r="2462" spans="2:6">
      <c r="B2462" s="82"/>
      <c r="C2462" s="82"/>
      <c r="D2462" s="82"/>
      <c r="E2462" s="82"/>
      <c r="F2462" s="82"/>
    </row>
    <row r="2463" spans="2:6">
      <c r="B2463" s="91" t="s">
        <v>71</v>
      </c>
      <c r="C2463" s="82"/>
      <c r="D2463" s="82"/>
      <c r="E2463" s="82"/>
      <c r="F2463" s="82"/>
    </row>
    <row r="2464" spans="2:6">
      <c r="B2464" s="82"/>
      <c r="C2464" s="82"/>
      <c r="D2464" s="82"/>
      <c r="E2464" s="82"/>
      <c r="F2464" s="82"/>
    </row>
    <row r="2465" spans="2:6">
      <c r="B2465" s="82"/>
      <c r="C2465" s="82"/>
      <c r="D2465" s="82"/>
      <c r="E2465" s="82"/>
      <c r="F2465" s="82"/>
    </row>
    <row r="2466" spans="2:6">
      <c r="B2466" s="82"/>
      <c r="C2466" s="82"/>
      <c r="D2466" s="82"/>
      <c r="E2466" s="82"/>
      <c r="F2466" s="82"/>
    </row>
    <row r="2467" spans="2:6">
      <c r="B2467" s="82"/>
      <c r="C2467" s="82"/>
      <c r="D2467" s="82"/>
      <c r="E2467" s="82"/>
      <c r="F2467" s="82"/>
    </row>
    <row r="2468" spans="2:6">
      <c r="B2468" s="82"/>
      <c r="C2468" s="82"/>
      <c r="D2468" s="82"/>
      <c r="E2468" s="82"/>
      <c r="F2468" s="82"/>
    </row>
    <row r="2469" spans="2:6">
      <c r="B2469" s="84" t="s">
        <v>72</v>
      </c>
      <c r="C2469" s="82"/>
      <c r="D2469" s="82"/>
      <c r="E2469" s="82"/>
      <c r="F2469" s="82"/>
    </row>
    <row r="2470" spans="2:6">
      <c r="B2470" s="82"/>
      <c r="C2470" s="82"/>
      <c r="D2470" s="82"/>
      <c r="E2470" s="82"/>
      <c r="F2470" s="82"/>
    </row>
    <row r="2471" spans="2:6">
      <c r="B2471" s="288"/>
      <c r="C2471" s="289"/>
      <c r="D2471" s="289"/>
      <c r="E2471" s="289"/>
      <c r="F2471" s="290"/>
    </row>
    <row r="2472" spans="2:6">
      <c r="B2472" s="291"/>
      <c r="C2472" s="292"/>
      <c r="D2472" s="292"/>
      <c r="E2472" s="292"/>
      <c r="F2472" s="293"/>
    </row>
    <row r="2473" spans="2:6">
      <c r="B2473" s="291"/>
      <c r="C2473" s="292"/>
      <c r="D2473" s="292"/>
      <c r="E2473" s="292"/>
      <c r="F2473" s="293"/>
    </row>
    <row r="2474" spans="2:6">
      <c r="B2474" s="291"/>
      <c r="C2474" s="292"/>
      <c r="D2474" s="292"/>
      <c r="E2474" s="292"/>
      <c r="F2474" s="293"/>
    </row>
    <row r="2475" spans="2:6">
      <c r="B2475" s="291"/>
      <c r="C2475" s="292"/>
      <c r="D2475" s="292"/>
      <c r="E2475" s="292"/>
      <c r="F2475" s="293"/>
    </row>
    <row r="2476" spans="2:6">
      <c r="B2476" s="291"/>
      <c r="C2476" s="292"/>
      <c r="D2476" s="292"/>
      <c r="E2476" s="292"/>
      <c r="F2476" s="293"/>
    </row>
    <row r="2477" spans="2:6">
      <c r="B2477" s="291"/>
      <c r="C2477" s="292"/>
      <c r="D2477" s="292"/>
      <c r="E2477" s="292"/>
      <c r="F2477" s="293"/>
    </row>
    <row r="2478" spans="2:6">
      <c r="B2478" s="294"/>
      <c r="C2478" s="295"/>
      <c r="D2478" s="295"/>
      <c r="E2478" s="295"/>
      <c r="F2478" s="296"/>
    </row>
    <row r="2479" spans="2:6">
      <c r="B2479" s="82"/>
      <c r="C2479" s="82"/>
      <c r="D2479" s="82"/>
      <c r="E2479" s="82"/>
      <c r="F2479" s="82"/>
    </row>
    <row r="2480" spans="2:6">
      <c r="B2480" s="82"/>
      <c r="C2480" s="82"/>
      <c r="D2480" s="82"/>
      <c r="E2480" s="82"/>
      <c r="F2480" s="82" t="s">
        <v>176</v>
      </c>
    </row>
    <row r="2481" spans="2:6">
      <c r="B2481" s="82"/>
      <c r="C2481" s="82"/>
      <c r="D2481" s="82"/>
      <c r="E2481" s="82"/>
      <c r="F2481" s="82"/>
    </row>
    <row r="2482" spans="2:6">
      <c r="B2482" s="82"/>
      <c r="C2482" s="82"/>
      <c r="D2482" s="82"/>
      <c r="E2482" s="82"/>
      <c r="F2482" s="82"/>
    </row>
    <row r="2483" spans="2:6">
      <c r="B2483" s="82"/>
      <c r="C2483" s="82"/>
      <c r="D2483" s="82"/>
      <c r="E2483" s="82"/>
      <c r="F2483" s="82"/>
    </row>
    <row r="2484" spans="2:6">
      <c r="B2484" s="82"/>
      <c r="C2484" s="82"/>
      <c r="D2484" s="82"/>
      <c r="E2484" s="82"/>
      <c r="F2484" s="82"/>
    </row>
    <row r="2485" spans="2:6">
      <c r="B2485" s="82"/>
      <c r="C2485" s="82"/>
      <c r="D2485" s="82"/>
      <c r="E2485" s="82"/>
      <c r="F2485" s="82"/>
    </row>
  </sheetData>
  <sheetProtection password="ED67" sheet="1" objects="1" scenarios="1" selectLockedCells="1"/>
  <customSheetViews>
    <customSheetView guid="{60F2E9B3-473C-4B94-90AC-2B30E7B669F7}" hiddenRows="1" topLeftCell="A11">
      <selection activeCell="H12" sqref="H12"/>
      <pageMargins left="0.23" right="0.19685039370078741" top="0.74803149606299213" bottom="0.74803149606299213" header="0.31496062992125984" footer="0.31496062992125984"/>
      <pageSetup paperSize="9" scale="97" orientation="portrait" horizontalDpi="1200" verticalDpi="1200" r:id="rId1"/>
    </customSheetView>
  </customSheetViews>
  <mergeCells count="450">
    <mergeCell ref="B12:F12"/>
    <mergeCell ref="C13:F13"/>
    <mergeCell ref="B15:F15"/>
    <mergeCell ref="B16:F16"/>
    <mergeCell ref="B17:F17"/>
    <mergeCell ref="B95:F102"/>
    <mergeCell ref="B77:F85"/>
    <mergeCell ref="D20:F21"/>
    <mergeCell ref="B23:F23"/>
    <mergeCell ref="B41:E41"/>
    <mergeCell ref="B42:E42"/>
    <mergeCell ref="B64:F69"/>
    <mergeCell ref="B63:F63"/>
    <mergeCell ref="B40:E40"/>
    <mergeCell ref="B43:E43"/>
    <mergeCell ref="B114:F114"/>
    <mergeCell ref="B115:F115"/>
    <mergeCell ref="B116:F116"/>
    <mergeCell ref="B118:F118"/>
    <mergeCell ref="B119:B121"/>
    <mergeCell ref="C119:C120"/>
    <mergeCell ref="D119:F120"/>
    <mergeCell ref="B19:F19"/>
    <mergeCell ref="B20:B22"/>
    <mergeCell ref="C20:C21"/>
    <mergeCell ref="B111:F111"/>
    <mergeCell ref="C112:F112"/>
    <mergeCell ref="B162:F162"/>
    <mergeCell ref="B163:F168"/>
    <mergeCell ref="B176:F184"/>
    <mergeCell ref="B194:F201"/>
    <mergeCell ref="B210:F210"/>
    <mergeCell ref="B122:F122"/>
    <mergeCell ref="B139:E139"/>
    <mergeCell ref="B140:E140"/>
    <mergeCell ref="B141:E141"/>
    <mergeCell ref="B142:E142"/>
    <mergeCell ref="B218:B220"/>
    <mergeCell ref="C218:C219"/>
    <mergeCell ref="D218:F219"/>
    <mergeCell ref="B221:F221"/>
    <mergeCell ref="B238:E238"/>
    <mergeCell ref="C211:F211"/>
    <mergeCell ref="B213:F213"/>
    <mergeCell ref="B214:F214"/>
    <mergeCell ref="B215:F215"/>
    <mergeCell ref="B217:F217"/>
    <mergeCell ref="B275:F283"/>
    <mergeCell ref="B293:F300"/>
    <mergeCell ref="B309:F309"/>
    <mergeCell ref="C310:F310"/>
    <mergeCell ref="B312:F312"/>
    <mergeCell ref="B239:E239"/>
    <mergeCell ref="B240:E240"/>
    <mergeCell ref="B241:E241"/>
    <mergeCell ref="B261:F261"/>
    <mergeCell ref="B262:F267"/>
    <mergeCell ref="B320:F320"/>
    <mergeCell ref="B337:E337"/>
    <mergeCell ref="B338:E338"/>
    <mergeCell ref="B339:E339"/>
    <mergeCell ref="B340:E340"/>
    <mergeCell ref="B313:F313"/>
    <mergeCell ref="B314:F314"/>
    <mergeCell ref="B316:F316"/>
    <mergeCell ref="B317:B319"/>
    <mergeCell ref="C317:C318"/>
    <mergeCell ref="D317:F318"/>
    <mergeCell ref="C409:F409"/>
    <mergeCell ref="B411:F411"/>
    <mergeCell ref="B412:F412"/>
    <mergeCell ref="B413:F413"/>
    <mergeCell ref="B415:F415"/>
    <mergeCell ref="B360:F360"/>
    <mergeCell ref="B361:F366"/>
    <mergeCell ref="B374:F382"/>
    <mergeCell ref="B392:F399"/>
    <mergeCell ref="B408:F408"/>
    <mergeCell ref="B437:E437"/>
    <mergeCell ref="B438:E438"/>
    <mergeCell ref="B439:E439"/>
    <mergeCell ref="B459:F459"/>
    <mergeCell ref="B460:F465"/>
    <mergeCell ref="B416:B418"/>
    <mergeCell ref="C416:C417"/>
    <mergeCell ref="D416:F417"/>
    <mergeCell ref="B419:F419"/>
    <mergeCell ref="B436:E436"/>
    <mergeCell ref="B511:F511"/>
    <mergeCell ref="B512:F512"/>
    <mergeCell ref="B514:F514"/>
    <mergeCell ref="B515:B517"/>
    <mergeCell ref="C515:C516"/>
    <mergeCell ref="D515:F516"/>
    <mergeCell ref="B473:F481"/>
    <mergeCell ref="B491:F498"/>
    <mergeCell ref="B507:F507"/>
    <mergeCell ref="C508:F508"/>
    <mergeCell ref="B510:F510"/>
    <mergeCell ref="B558:F558"/>
    <mergeCell ref="B559:F564"/>
    <mergeCell ref="B572:F580"/>
    <mergeCell ref="B590:F597"/>
    <mergeCell ref="B606:F606"/>
    <mergeCell ref="B518:F518"/>
    <mergeCell ref="B535:E535"/>
    <mergeCell ref="B536:E536"/>
    <mergeCell ref="B537:E537"/>
    <mergeCell ref="B538:E538"/>
    <mergeCell ref="B614:B616"/>
    <mergeCell ref="C614:C615"/>
    <mergeCell ref="D614:F615"/>
    <mergeCell ref="B617:F617"/>
    <mergeCell ref="B634:E634"/>
    <mergeCell ref="C607:F607"/>
    <mergeCell ref="B609:F609"/>
    <mergeCell ref="B610:F610"/>
    <mergeCell ref="B611:F611"/>
    <mergeCell ref="B613:F613"/>
    <mergeCell ref="B671:F679"/>
    <mergeCell ref="B689:F696"/>
    <mergeCell ref="B705:F705"/>
    <mergeCell ref="C706:F706"/>
    <mergeCell ref="B708:F708"/>
    <mergeCell ref="B635:E635"/>
    <mergeCell ref="B636:E636"/>
    <mergeCell ref="B637:E637"/>
    <mergeCell ref="B657:F657"/>
    <mergeCell ref="B658:F663"/>
    <mergeCell ref="B716:F716"/>
    <mergeCell ref="B733:E733"/>
    <mergeCell ref="B734:E734"/>
    <mergeCell ref="B735:E735"/>
    <mergeCell ref="B736:E736"/>
    <mergeCell ref="B709:F709"/>
    <mergeCell ref="B710:F710"/>
    <mergeCell ref="B712:F712"/>
    <mergeCell ref="B713:B715"/>
    <mergeCell ref="C713:C714"/>
    <mergeCell ref="D713:F714"/>
    <mergeCell ref="C805:F805"/>
    <mergeCell ref="B807:F807"/>
    <mergeCell ref="B808:F808"/>
    <mergeCell ref="B809:F809"/>
    <mergeCell ref="B811:F811"/>
    <mergeCell ref="B756:F756"/>
    <mergeCell ref="B757:F762"/>
    <mergeCell ref="B770:F778"/>
    <mergeCell ref="B788:F795"/>
    <mergeCell ref="B804:F804"/>
    <mergeCell ref="B833:E833"/>
    <mergeCell ref="B834:E834"/>
    <mergeCell ref="B835:E835"/>
    <mergeCell ref="B855:F855"/>
    <mergeCell ref="B856:F861"/>
    <mergeCell ref="B812:B814"/>
    <mergeCell ref="C812:C813"/>
    <mergeCell ref="D812:F813"/>
    <mergeCell ref="B815:F815"/>
    <mergeCell ref="B832:E832"/>
    <mergeCell ref="B907:F907"/>
    <mergeCell ref="B908:F908"/>
    <mergeCell ref="B910:F910"/>
    <mergeCell ref="B911:B913"/>
    <mergeCell ref="C911:C912"/>
    <mergeCell ref="D911:F912"/>
    <mergeCell ref="B869:F877"/>
    <mergeCell ref="B887:F894"/>
    <mergeCell ref="B903:F903"/>
    <mergeCell ref="C904:F904"/>
    <mergeCell ref="B906:F906"/>
    <mergeCell ref="B954:F954"/>
    <mergeCell ref="B955:F960"/>
    <mergeCell ref="B968:F976"/>
    <mergeCell ref="B986:F993"/>
    <mergeCell ref="B1002:F1002"/>
    <mergeCell ref="B914:F914"/>
    <mergeCell ref="B931:E931"/>
    <mergeCell ref="B932:E932"/>
    <mergeCell ref="B933:E933"/>
    <mergeCell ref="B934:E934"/>
    <mergeCell ref="B1010:B1012"/>
    <mergeCell ref="C1010:C1011"/>
    <mergeCell ref="D1010:F1011"/>
    <mergeCell ref="B1013:F1013"/>
    <mergeCell ref="B1030:E1030"/>
    <mergeCell ref="C1003:F1003"/>
    <mergeCell ref="B1005:F1005"/>
    <mergeCell ref="B1006:F1006"/>
    <mergeCell ref="B1007:F1007"/>
    <mergeCell ref="B1009:F1009"/>
    <mergeCell ref="B1067:F1075"/>
    <mergeCell ref="B1085:F1092"/>
    <mergeCell ref="B1101:F1101"/>
    <mergeCell ref="C1102:F1102"/>
    <mergeCell ref="B1104:F1104"/>
    <mergeCell ref="B1031:E1031"/>
    <mergeCell ref="B1032:E1032"/>
    <mergeCell ref="B1033:E1033"/>
    <mergeCell ref="B1053:F1053"/>
    <mergeCell ref="B1054:F1059"/>
    <mergeCell ref="B1112:F1112"/>
    <mergeCell ref="B1129:E1129"/>
    <mergeCell ref="B1130:E1130"/>
    <mergeCell ref="B1131:E1131"/>
    <mergeCell ref="B1132:E1132"/>
    <mergeCell ref="B1105:F1105"/>
    <mergeCell ref="B1106:F1106"/>
    <mergeCell ref="B1108:F1108"/>
    <mergeCell ref="B1109:B1111"/>
    <mergeCell ref="C1109:C1110"/>
    <mergeCell ref="D1109:F1110"/>
    <mergeCell ref="C1201:F1201"/>
    <mergeCell ref="B1203:F1203"/>
    <mergeCell ref="B1204:F1204"/>
    <mergeCell ref="B1205:F1205"/>
    <mergeCell ref="B1207:F1207"/>
    <mergeCell ref="B1152:F1152"/>
    <mergeCell ref="B1153:F1158"/>
    <mergeCell ref="B1166:F1174"/>
    <mergeCell ref="B1184:F1191"/>
    <mergeCell ref="B1200:F1200"/>
    <mergeCell ref="B1229:E1229"/>
    <mergeCell ref="B1230:E1230"/>
    <mergeCell ref="B1231:E1231"/>
    <mergeCell ref="B1251:F1251"/>
    <mergeCell ref="B1252:F1257"/>
    <mergeCell ref="B1208:B1210"/>
    <mergeCell ref="C1208:C1209"/>
    <mergeCell ref="D1208:F1209"/>
    <mergeCell ref="B1211:F1211"/>
    <mergeCell ref="B1228:E1228"/>
    <mergeCell ref="B1303:F1303"/>
    <mergeCell ref="B1304:F1304"/>
    <mergeCell ref="B1306:F1306"/>
    <mergeCell ref="B1307:B1309"/>
    <mergeCell ref="C1307:C1308"/>
    <mergeCell ref="D1307:F1308"/>
    <mergeCell ref="B1265:F1273"/>
    <mergeCell ref="B1283:F1290"/>
    <mergeCell ref="B1299:F1299"/>
    <mergeCell ref="C1300:F1300"/>
    <mergeCell ref="B1302:F1302"/>
    <mergeCell ref="B1350:F1350"/>
    <mergeCell ref="B1351:F1356"/>
    <mergeCell ref="B1364:F1372"/>
    <mergeCell ref="B1382:F1389"/>
    <mergeCell ref="B1398:F1398"/>
    <mergeCell ref="B1310:F1310"/>
    <mergeCell ref="B1327:E1327"/>
    <mergeCell ref="B1328:E1328"/>
    <mergeCell ref="B1329:E1329"/>
    <mergeCell ref="B1330:E1330"/>
    <mergeCell ref="B1406:B1408"/>
    <mergeCell ref="C1406:C1407"/>
    <mergeCell ref="D1406:F1407"/>
    <mergeCell ref="B1409:F1409"/>
    <mergeCell ref="B1426:E1426"/>
    <mergeCell ref="C1399:F1399"/>
    <mergeCell ref="B1401:F1401"/>
    <mergeCell ref="B1402:F1402"/>
    <mergeCell ref="B1403:F1403"/>
    <mergeCell ref="B1405:F1405"/>
    <mergeCell ref="B1463:F1471"/>
    <mergeCell ref="B1481:F1488"/>
    <mergeCell ref="B1497:F1497"/>
    <mergeCell ref="C1498:F1498"/>
    <mergeCell ref="B1500:F1500"/>
    <mergeCell ref="B1427:E1427"/>
    <mergeCell ref="B1428:E1428"/>
    <mergeCell ref="B1429:E1429"/>
    <mergeCell ref="B1449:F1449"/>
    <mergeCell ref="B1450:F1455"/>
    <mergeCell ref="B1508:F1508"/>
    <mergeCell ref="B1525:E1525"/>
    <mergeCell ref="B1526:E1526"/>
    <mergeCell ref="B1527:E1527"/>
    <mergeCell ref="B1528:E1528"/>
    <mergeCell ref="B1501:F1501"/>
    <mergeCell ref="B1502:F1502"/>
    <mergeCell ref="B1504:F1504"/>
    <mergeCell ref="B1505:B1507"/>
    <mergeCell ref="C1505:C1506"/>
    <mergeCell ref="D1505:F1506"/>
    <mergeCell ref="C1597:F1597"/>
    <mergeCell ref="B1599:F1599"/>
    <mergeCell ref="B1600:F1600"/>
    <mergeCell ref="B1601:F1601"/>
    <mergeCell ref="B1603:F1603"/>
    <mergeCell ref="B1548:F1548"/>
    <mergeCell ref="B1549:F1554"/>
    <mergeCell ref="B1562:F1570"/>
    <mergeCell ref="B1580:F1587"/>
    <mergeCell ref="B1596:F1596"/>
    <mergeCell ref="B1625:E1625"/>
    <mergeCell ref="B1626:E1626"/>
    <mergeCell ref="B1627:E1627"/>
    <mergeCell ref="B1647:F1647"/>
    <mergeCell ref="B1648:F1653"/>
    <mergeCell ref="B1604:B1606"/>
    <mergeCell ref="C1604:C1605"/>
    <mergeCell ref="D1604:F1605"/>
    <mergeCell ref="B1607:F1607"/>
    <mergeCell ref="B1624:E1624"/>
    <mergeCell ref="B1699:F1699"/>
    <mergeCell ref="B1700:F1700"/>
    <mergeCell ref="B1702:F1702"/>
    <mergeCell ref="B1703:B1705"/>
    <mergeCell ref="C1703:C1704"/>
    <mergeCell ref="D1703:F1704"/>
    <mergeCell ref="B1661:F1669"/>
    <mergeCell ref="B1679:F1686"/>
    <mergeCell ref="B1695:F1695"/>
    <mergeCell ref="C1696:F1696"/>
    <mergeCell ref="B1698:F1698"/>
    <mergeCell ref="B1746:F1746"/>
    <mergeCell ref="B1747:F1752"/>
    <mergeCell ref="B1760:F1768"/>
    <mergeCell ref="B1778:F1785"/>
    <mergeCell ref="B1794:F1794"/>
    <mergeCell ref="B1706:F1706"/>
    <mergeCell ref="B1723:E1723"/>
    <mergeCell ref="B1724:E1724"/>
    <mergeCell ref="B1725:E1725"/>
    <mergeCell ref="B1726:E1726"/>
    <mergeCell ref="B1802:B1804"/>
    <mergeCell ref="C1802:C1803"/>
    <mergeCell ref="D1802:F1803"/>
    <mergeCell ref="B1805:F1805"/>
    <mergeCell ref="B1822:E1822"/>
    <mergeCell ref="C1795:F1795"/>
    <mergeCell ref="B1797:F1797"/>
    <mergeCell ref="B1798:F1798"/>
    <mergeCell ref="B1799:F1799"/>
    <mergeCell ref="B1801:F1801"/>
    <mergeCell ref="B1859:F1867"/>
    <mergeCell ref="B1877:F1884"/>
    <mergeCell ref="B1893:F1893"/>
    <mergeCell ref="C1894:F1894"/>
    <mergeCell ref="B1896:F1896"/>
    <mergeCell ref="B1823:E1823"/>
    <mergeCell ref="B1824:E1824"/>
    <mergeCell ref="B1825:E1825"/>
    <mergeCell ref="B1845:F1845"/>
    <mergeCell ref="B1846:F1851"/>
    <mergeCell ref="B1904:F1904"/>
    <mergeCell ref="B1921:E1921"/>
    <mergeCell ref="B1922:E1922"/>
    <mergeCell ref="B1923:E1923"/>
    <mergeCell ref="B1924:E1924"/>
    <mergeCell ref="B1897:F1897"/>
    <mergeCell ref="B1898:F1898"/>
    <mergeCell ref="B1900:F1900"/>
    <mergeCell ref="B1901:B1903"/>
    <mergeCell ref="C1901:C1902"/>
    <mergeCell ref="D1901:F1902"/>
    <mergeCell ref="C1993:F1993"/>
    <mergeCell ref="B1995:F1995"/>
    <mergeCell ref="B1996:F1996"/>
    <mergeCell ref="B1997:F1997"/>
    <mergeCell ref="B1999:F1999"/>
    <mergeCell ref="B1944:F1944"/>
    <mergeCell ref="B1945:F1950"/>
    <mergeCell ref="B1958:F1966"/>
    <mergeCell ref="B1976:F1983"/>
    <mergeCell ref="B1992:F1992"/>
    <mergeCell ref="B2021:E2021"/>
    <mergeCell ref="B2022:E2022"/>
    <mergeCell ref="B2023:E2023"/>
    <mergeCell ref="B2043:F2043"/>
    <mergeCell ref="B2044:F2049"/>
    <mergeCell ref="B2000:B2002"/>
    <mergeCell ref="C2000:C2001"/>
    <mergeCell ref="D2000:F2001"/>
    <mergeCell ref="B2003:F2003"/>
    <mergeCell ref="B2020:E2020"/>
    <mergeCell ref="B2095:F2095"/>
    <mergeCell ref="B2096:F2096"/>
    <mergeCell ref="B2098:F2098"/>
    <mergeCell ref="B2099:B2101"/>
    <mergeCell ref="C2099:C2100"/>
    <mergeCell ref="D2099:F2100"/>
    <mergeCell ref="B2057:F2065"/>
    <mergeCell ref="B2075:F2082"/>
    <mergeCell ref="B2091:F2091"/>
    <mergeCell ref="C2092:F2092"/>
    <mergeCell ref="B2094:F2094"/>
    <mergeCell ref="B2142:F2142"/>
    <mergeCell ref="B2143:F2148"/>
    <mergeCell ref="B2156:F2164"/>
    <mergeCell ref="B2174:F2181"/>
    <mergeCell ref="B2190:F2190"/>
    <mergeCell ref="B2102:F2102"/>
    <mergeCell ref="B2119:E2119"/>
    <mergeCell ref="B2120:E2120"/>
    <mergeCell ref="B2121:E2121"/>
    <mergeCell ref="B2122:E2122"/>
    <mergeCell ref="B2198:B2200"/>
    <mergeCell ref="C2198:C2199"/>
    <mergeCell ref="D2198:F2199"/>
    <mergeCell ref="B2201:F2201"/>
    <mergeCell ref="B2218:E2218"/>
    <mergeCell ref="C2191:F2191"/>
    <mergeCell ref="B2193:F2193"/>
    <mergeCell ref="B2194:F2194"/>
    <mergeCell ref="B2195:F2195"/>
    <mergeCell ref="B2197:F2197"/>
    <mergeCell ref="B2255:F2263"/>
    <mergeCell ref="B2273:F2280"/>
    <mergeCell ref="B2289:F2289"/>
    <mergeCell ref="C2290:F2290"/>
    <mergeCell ref="B2292:F2292"/>
    <mergeCell ref="B2219:E2219"/>
    <mergeCell ref="B2220:E2220"/>
    <mergeCell ref="B2221:E2221"/>
    <mergeCell ref="B2241:F2241"/>
    <mergeCell ref="B2242:F2247"/>
    <mergeCell ref="B2300:F2300"/>
    <mergeCell ref="B2317:E2317"/>
    <mergeCell ref="B2318:E2318"/>
    <mergeCell ref="B2319:E2319"/>
    <mergeCell ref="B2320:E2320"/>
    <mergeCell ref="B2293:F2293"/>
    <mergeCell ref="B2294:F2294"/>
    <mergeCell ref="B2296:F2296"/>
    <mergeCell ref="B2297:B2299"/>
    <mergeCell ref="C2297:C2298"/>
    <mergeCell ref="D2297:F2298"/>
    <mergeCell ref="C2389:F2389"/>
    <mergeCell ref="B2391:F2391"/>
    <mergeCell ref="B2392:F2392"/>
    <mergeCell ref="B2393:F2393"/>
    <mergeCell ref="B2395:F2395"/>
    <mergeCell ref="B2340:F2340"/>
    <mergeCell ref="B2341:F2346"/>
    <mergeCell ref="B2354:F2362"/>
    <mergeCell ref="B2372:F2379"/>
    <mergeCell ref="B2388:F2388"/>
    <mergeCell ref="B2453:F2461"/>
    <mergeCell ref="B2471:F2478"/>
    <mergeCell ref="B2417:E2417"/>
    <mergeCell ref="B2418:E2418"/>
    <mergeCell ref="B2419:E2419"/>
    <mergeCell ref="B2439:F2439"/>
    <mergeCell ref="B2440:F2445"/>
    <mergeCell ref="B2396:B2398"/>
    <mergeCell ref="C2396:C2397"/>
    <mergeCell ref="D2396:F2397"/>
    <mergeCell ref="B2399:F2399"/>
    <mergeCell ref="B2416:E2416"/>
  </mergeCells>
  <conditionalFormatting sqref="F75">
    <cfRule type="cellIs" dxfId="1665" priority="452" operator="greaterThan">
      <formula>30</formula>
    </cfRule>
  </conditionalFormatting>
  <conditionalFormatting sqref="B24:B39">
    <cfRule type="cellIs" dxfId="1664" priority="302" operator="equal">
      <formula>0</formula>
    </cfRule>
  </conditionalFormatting>
  <conditionalFormatting sqref="F41">
    <cfRule type="cellIs" dxfId="1663" priority="299" operator="lessThan">
      <formula>50</formula>
    </cfRule>
    <cfRule type="cellIs" priority="300" operator="lessThan">
      <formula>50</formula>
    </cfRule>
  </conditionalFormatting>
  <conditionalFormatting sqref="F43">
    <cfRule type="cellIs" dxfId="1662" priority="298" operator="greaterThan">
      <formula>4</formula>
    </cfRule>
  </conditionalFormatting>
  <conditionalFormatting sqref="F42">
    <cfRule type="cellIs" dxfId="1661" priority="297" operator="greaterThan">
      <formula>2</formula>
    </cfRule>
  </conditionalFormatting>
  <conditionalFormatting sqref="D24:D39">
    <cfRule type="expression" dxfId="1660" priority="295">
      <formula>D24&lt;E24/2</formula>
    </cfRule>
  </conditionalFormatting>
  <conditionalFormatting sqref="C24:C39">
    <cfRule type="cellIs" dxfId="1659" priority="294" operator="lessThan">
      <formula>50</formula>
    </cfRule>
  </conditionalFormatting>
  <conditionalFormatting sqref="F24:F38">
    <cfRule type="cellIs" dxfId="1658" priority="293" operator="lessThan">
      <formula>50</formula>
    </cfRule>
    <cfRule type="expression" dxfId="1657" priority="289">
      <formula>B24:B38=0</formula>
    </cfRule>
  </conditionalFormatting>
  <conditionalFormatting sqref="D24:D38">
    <cfRule type="expression" dxfId="1656" priority="292">
      <formula>B24:B38=0</formula>
    </cfRule>
  </conditionalFormatting>
  <conditionalFormatting sqref="E24:E38">
    <cfRule type="expression" dxfId="1655" priority="291">
      <formula>B24:B38=0</formula>
    </cfRule>
  </conditionalFormatting>
  <conditionalFormatting sqref="F174">
    <cfRule type="cellIs" dxfId="1654" priority="288" operator="greaterThan">
      <formula>30</formula>
    </cfRule>
  </conditionalFormatting>
  <conditionalFormatting sqref="B123:B138">
    <cfRule type="cellIs" dxfId="1653" priority="287" operator="equal">
      <formula>0</formula>
    </cfRule>
  </conditionalFormatting>
  <conditionalFormatting sqref="F140">
    <cfRule type="cellIs" dxfId="1652" priority="285" operator="lessThan">
      <formula>50</formula>
    </cfRule>
    <cfRule type="cellIs" priority="286" operator="lessThan">
      <formula>50</formula>
    </cfRule>
  </conditionalFormatting>
  <conditionalFormatting sqref="F142">
    <cfRule type="cellIs" dxfId="1651" priority="284" operator="greaterThan">
      <formula>4</formula>
    </cfRule>
  </conditionalFormatting>
  <conditionalFormatting sqref="F141">
    <cfRule type="cellIs" dxfId="1650" priority="283" operator="greaterThan">
      <formula>2</formula>
    </cfRule>
  </conditionalFormatting>
  <conditionalFormatting sqref="D123:D138">
    <cfRule type="expression" dxfId="1649" priority="282">
      <formula>D123&lt;E123/2</formula>
    </cfRule>
  </conditionalFormatting>
  <conditionalFormatting sqref="C123:C138">
    <cfRule type="cellIs" dxfId="1648" priority="281" operator="lessThan">
      <formula>50</formula>
    </cfRule>
  </conditionalFormatting>
  <conditionalFormatting sqref="F123:F137">
    <cfRule type="expression" dxfId="1647" priority="279">
      <formula>B123:B137=0</formula>
    </cfRule>
    <cfRule type="cellIs" dxfId="1646" priority="280" operator="lessThan">
      <formula>50</formula>
    </cfRule>
  </conditionalFormatting>
  <conditionalFormatting sqref="D123:D137">
    <cfRule type="expression" dxfId="1645" priority="278">
      <formula>B123:B137=0</formula>
    </cfRule>
  </conditionalFormatting>
  <conditionalFormatting sqref="E123:E137">
    <cfRule type="expression" dxfId="1644" priority="277">
      <formula>B123:B137=0</formula>
    </cfRule>
  </conditionalFormatting>
  <conditionalFormatting sqref="F273">
    <cfRule type="cellIs" dxfId="1643" priority="276" operator="greaterThan">
      <formula>30</formula>
    </cfRule>
  </conditionalFormatting>
  <conditionalFormatting sqref="B222:B237">
    <cfRule type="cellIs" dxfId="1642" priority="275" operator="equal">
      <formula>0</formula>
    </cfRule>
  </conditionalFormatting>
  <conditionalFormatting sqref="F239">
    <cfRule type="cellIs" dxfId="1641" priority="273" operator="lessThan">
      <formula>50</formula>
    </cfRule>
    <cfRule type="cellIs" priority="274" operator="lessThan">
      <formula>50</formula>
    </cfRule>
  </conditionalFormatting>
  <conditionalFormatting sqref="F241">
    <cfRule type="cellIs" dxfId="1640" priority="272" operator="greaterThan">
      <formula>4</formula>
    </cfRule>
  </conditionalFormatting>
  <conditionalFormatting sqref="F240">
    <cfRule type="cellIs" dxfId="1639" priority="271" operator="greaterThan">
      <formula>2</formula>
    </cfRule>
  </conditionalFormatting>
  <conditionalFormatting sqref="D222:D237">
    <cfRule type="expression" dxfId="1638" priority="270">
      <formula>D222&lt;E222/2</formula>
    </cfRule>
  </conditionalFormatting>
  <conditionalFormatting sqref="C222:C237">
    <cfRule type="cellIs" dxfId="1637" priority="269" operator="lessThan">
      <formula>50</formula>
    </cfRule>
  </conditionalFormatting>
  <conditionalFormatting sqref="F222:F236">
    <cfRule type="expression" dxfId="1636" priority="267">
      <formula>B222:B236=0</formula>
    </cfRule>
    <cfRule type="cellIs" dxfId="1635" priority="268" operator="lessThan">
      <formula>50</formula>
    </cfRule>
  </conditionalFormatting>
  <conditionalFormatting sqref="D222:D236">
    <cfRule type="expression" dxfId="1634" priority="266">
      <formula>B222:B236=0</formula>
    </cfRule>
  </conditionalFormatting>
  <conditionalFormatting sqref="E222:E236">
    <cfRule type="expression" dxfId="1633" priority="265">
      <formula>B222:B236=0</formula>
    </cfRule>
  </conditionalFormatting>
  <conditionalFormatting sqref="F372">
    <cfRule type="cellIs" dxfId="1632" priority="264" operator="greaterThan">
      <formula>30</formula>
    </cfRule>
  </conditionalFormatting>
  <conditionalFormatting sqref="B321:B336">
    <cfRule type="cellIs" dxfId="1631" priority="263" operator="equal">
      <formula>0</formula>
    </cfRule>
  </conditionalFormatting>
  <conditionalFormatting sqref="F338">
    <cfRule type="cellIs" dxfId="1630" priority="261" operator="lessThan">
      <formula>50</formula>
    </cfRule>
    <cfRule type="cellIs" priority="262" operator="lessThan">
      <formula>50</formula>
    </cfRule>
  </conditionalFormatting>
  <conditionalFormatting sqref="F340">
    <cfRule type="cellIs" dxfId="1629" priority="260" operator="greaterThan">
      <formula>4</formula>
    </cfRule>
  </conditionalFormatting>
  <conditionalFormatting sqref="F339">
    <cfRule type="cellIs" dxfId="1628" priority="259" operator="greaterThan">
      <formula>2</formula>
    </cfRule>
  </conditionalFormatting>
  <conditionalFormatting sqref="D321:D336">
    <cfRule type="expression" dxfId="1627" priority="258">
      <formula>D321&lt;E321/2</formula>
    </cfRule>
  </conditionalFormatting>
  <conditionalFormatting sqref="C321:C336">
    <cfRule type="cellIs" dxfId="1626" priority="257" operator="lessThan">
      <formula>50</formula>
    </cfRule>
  </conditionalFormatting>
  <conditionalFormatting sqref="F321:F335">
    <cfRule type="expression" dxfId="1625" priority="255">
      <formula>B321:B335=0</formula>
    </cfRule>
    <cfRule type="cellIs" dxfId="1624" priority="256" operator="lessThan">
      <formula>50</formula>
    </cfRule>
  </conditionalFormatting>
  <conditionalFormatting sqref="D321:D335">
    <cfRule type="expression" dxfId="1623" priority="254">
      <formula>B321:B335=0</formula>
    </cfRule>
  </conditionalFormatting>
  <conditionalFormatting sqref="E321:E335">
    <cfRule type="expression" dxfId="1622" priority="253">
      <formula>B321:B335=0</formula>
    </cfRule>
  </conditionalFormatting>
  <conditionalFormatting sqref="F471">
    <cfRule type="cellIs" dxfId="1621" priority="252" operator="greaterThan">
      <formula>30</formula>
    </cfRule>
  </conditionalFormatting>
  <conditionalFormatting sqref="B420:B435">
    <cfRule type="cellIs" dxfId="1620" priority="251" operator="equal">
      <formula>0</formula>
    </cfRule>
  </conditionalFormatting>
  <conditionalFormatting sqref="F437">
    <cfRule type="cellIs" dxfId="1619" priority="249" operator="lessThan">
      <formula>50</formula>
    </cfRule>
    <cfRule type="cellIs" priority="250" operator="lessThan">
      <formula>50</formula>
    </cfRule>
  </conditionalFormatting>
  <conditionalFormatting sqref="F439">
    <cfRule type="cellIs" dxfId="1618" priority="248" operator="greaterThan">
      <formula>4</formula>
    </cfRule>
  </conditionalFormatting>
  <conditionalFormatting sqref="F438">
    <cfRule type="cellIs" dxfId="1617" priority="247" operator="greaterThan">
      <formula>2</formula>
    </cfRule>
  </conditionalFormatting>
  <conditionalFormatting sqref="D420:D435">
    <cfRule type="expression" dxfId="1616" priority="246">
      <formula>D420&lt;E420/2</formula>
    </cfRule>
  </conditionalFormatting>
  <conditionalFormatting sqref="C420:C435">
    <cfRule type="cellIs" dxfId="1615" priority="245" operator="lessThan">
      <formula>50</formula>
    </cfRule>
  </conditionalFormatting>
  <conditionalFormatting sqref="F420:F434">
    <cfRule type="expression" dxfId="1614" priority="243">
      <formula>B420:B434=0</formula>
    </cfRule>
    <cfRule type="cellIs" dxfId="1613" priority="244" operator="lessThan">
      <formula>50</formula>
    </cfRule>
  </conditionalFormatting>
  <conditionalFormatting sqref="D420:D434">
    <cfRule type="expression" dxfId="1612" priority="242">
      <formula>B420:B434=0</formula>
    </cfRule>
  </conditionalFormatting>
  <conditionalFormatting sqref="E420:E434">
    <cfRule type="expression" dxfId="1611" priority="241">
      <formula>B420:B434=0</formula>
    </cfRule>
  </conditionalFormatting>
  <conditionalFormatting sqref="F570">
    <cfRule type="cellIs" dxfId="1610" priority="240" operator="greaterThan">
      <formula>30</formula>
    </cfRule>
  </conditionalFormatting>
  <conditionalFormatting sqref="B519:B534">
    <cfRule type="cellIs" dxfId="1609" priority="239" operator="equal">
      <formula>0</formula>
    </cfRule>
  </conditionalFormatting>
  <conditionalFormatting sqref="F536">
    <cfRule type="cellIs" dxfId="1608" priority="237" operator="lessThan">
      <formula>50</formula>
    </cfRule>
    <cfRule type="cellIs" priority="238" operator="lessThan">
      <formula>50</formula>
    </cfRule>
  </conditionalFormatting>
  <conditionalFormatting sqref="F538">
    <cfRule type="cellIs" dxfId="1607" priority="236" operator="greaterThan">
      <formula>4</formula>
    </cfRule>
  </conditionalFormatting>
  <conditionalFormatting sqref="F537">
    <cfRule type="cellIs" dxfId="1606" priority="235" operator="greaterThan">
      <formula>2</formula>
    </cfRule>
  </conditionalFormatting>
  <conditionalFormatting sqref="D519:D534">
    <cfRule type="expression" dxfId="1605" priority="234">
      <formula>D519&lt;E519/2</formula>
    </cfRule>
  </conditionalFormatting>
  <conditionalFormatting sqref="C519:C534">
    <cfRule type="cellIs" dxfId="1604" priority="233" operator="lessThan">
      <formula>50</formula>
    </cfRule>
  </conditionalFormatting>
  <conditionalFormatting sqref="F519:F533">
    <cfRule type="expression" dxfId="1603" priority="231">
      <formula>B519:B533=0</formula>
    </cfRule>
    <cfRule type="cellIs" dxfId="1602" priority="232" operator="lessThan">
      <formula>50</formula>
    </cfRule>
  </conditionalFormatting>
  <conditionalFormatting sqref="D519:D533">
    <cfRule type="expression" dxfId="1601" priority="230">
      <formula>B519:B533=0</formula>
    </cfRule>
  </conditionalFormatting>
  <conditionalFormatting sqref="E519:E533">
    <cfRule type="expression" dxfId="1600" priority="229">
      <formula>B519:B533=0</formula>
    </cfRule>
  </conditionalFormatting>
  <conditionalFormatting sqref="F669">
    <cfRule type="cellIs" dxfId="1599" priority="228" operator="greaterThan">
      <formula>30</formula>
    </cfRule>
  </conditionalFormatting>
  <conditionalFormatting sqref="B618:B633">
    <cfRule type="cellIs" dxfId="1598" priority="227" operator="equal">
      <formula>0</formula>
    </cfRule>
  </conditionalFormatting>
  <conditionalFormatting sqref="F635">
    <cfRule type="cellIs" dxfId="1597" priority="225" operator="lessThan">
      <formula>50</formula>
    </cfRule>
    <cfRule type="cellIs" priority="226" operator="lessThan">
      <formula>50</formula>
    </cfRule>
  </conditionalFormatting>
  <conditionalFormatting sqref="F637">
    <cfRule type="cellIs" dxfId="1596" priority="224" operator="greaterThan">
      <formula>4</formula>
    </cfRule>
  </conditionalFormatting>
  <conditionalFormatting sqref="F636">
    <cfRule type="cellIs" dxfId="1595" priority="223" operator="greaterThan">
      <formula>2</formula>
    </cfRule>
  </conditionalFormatting>
  <conditionalFormatting sqref="D618:D633">
    <cfRule type="expression" dxfId="1594" priority="222">
      <formula>D618&lt;E618/2</formula>
    </cfRule>
  </conditionalFormatting>
  <conditionalFormatting sqref="C618:C633">
    <cfRule type="cellIs" dxfId="1593" priority="221" operator="lessThan">
      <formula>50</formula>
    </cfRule>
  </conditionalFormatting>
  <conditionalFormatting sqref="F618:F632">
    <cfRule type="expression" dxfId="1592" priority="219">
      <formula>B618:B632=0</formula>
    </cfRule>
    <cfRule type="cellIs" dxfId="1591" priority="220" operator="lessThan">
      <formula>50</formula>
    </cfRule>
  </conditionalFormatting>
  <conditionalFormatting sqref="D618:D632">
    <cfRule type="expression" dxfId="1590" priority="218">
      <formula>B618:B632=0</formula>
    </cfRule>
  </conditionalFormatting>
  <conditionalFormatting sqref="E618:E632">
    <cfRule type="expression" dxfId="1589" priority="217">
      <formula>B618:B632=0</formula>
    </cfRule>
  </conditionalFormatting>
  <conditionalFormatting sqref="F768">
    <cfRule type="cellIs" dxfId="1588" priority="216" operator="greaterThan">
      <formula>30</formula>
    </cfRule>
  </conditionalFormatting>
  <conditionalFormatting sqref="B717:B732">
    <cfRule type="cellIs" dxfId="1587" priority="215" operator="equal">
      <formula>0</formula>
    </cfRule>
  </conditionalFormatting>
  <conditionalFormatting sqref="F734">
    <cfRule type="cellIs" dxfId="1586" priority="213" operator="lessThan">
      <formula>50</formula>
    </cfRule>
    <cfRule type="cellIs" priority="214" operator="lessThan">
      <formula>50</formula>
    </cfRule>
  </conditionalFormatting>
  <conditionalFormatting sqref="F736">
    <cfRule type="cellIs" dxfId="1585" priority="212" operator="greaterThan">
      <formula>4</formula>
    </cfRule>
  </conditionalFormatting>
  <conditionalFormatting sqref="F735">
    <cfRule type="cellIs" dxfId="1584" priority="211" operator="greaterThan">
      <formula>2</formula>
    </cfRule>
  </conditionalFormatting>
  <conditionalFormatting sqref="D717:D732">
    <cfRule type="expression" dxfId="1583" priority="210">
      <formula>D717&lt;E717/2</formula>
    </cfRule>
  </conditionalFormatting>
  <conditionalFormatting sqref="C717:C732">
    <cfRule type="cellIs" dxfId="1582" priority="209" operator="lessThan">
      <formula>50</formula>
    </cfRule>
  </conditionalFormatting>
  <conditionalFormatting sqref="F717:F731">
    <cfRule type="expression" dxfId="1581" priority="207">
      <formula>B717:B731=0</formula>
    </cfRule>
    <cfRule type="cellIs" dxfId="1580" priority="208" operator="lessThan">
      <formula>50</formula>
    </cfRule>
  </conditionalFormatting>
  <conditionalFormatting sqref="D717:D731">
    <cfRule type="expression" dxfId="1579" priority="206">
      <formula>B717:B731=0</formula>
    </cfRule>
  </conditionalFormatting>
  <conditionalFormatting sqref="E717:E731">
    <cfRule type="expression" dxfId="1578" priority="205">
      <formula>B717:B731=0</formula>
    </cfRule>
  </conditionalFormatting>
  <conditionalFormatting sqref="F867">
    <cfRule type="cellIs" dxfId="1577" priority="204" operator="greaterThan">
      <formula>30</formula>
    </cfRule>
  </conditionalFormatting>
  <conditionalFormatting sqref="B816:B831">
    <cfRule type="cellIs" dxfId="1576" priority="203" operator="equal">
      <formula>0</formula>
    </cfRule>
  </conditionalFormatting>
  <conditionalFormatting sqref="F833">
    <cfRule type="cellIs" dxfId="1575" priority="201" operator="lessThan">
      <formula>50</formula>
    </cfRule>
    <cfRule type="cellIs" priority="202" operator="lessThan">
      <formula>50</formula>
    </cfRule>
  </conditionalFormatting>
  <conditionalFormatting sqref="F835">
    <cfRule type="cellIs" dxfId="1574" priority="200" operator="greaterThan">
      <formula>4</formula>
    </cfRule>
  </conditionalFormatting>
  <conditionalFormatting sqref="F834">
    <cfRule type="cellIs" dxfId="1573" priority="199" operator="greaterThan">
      <formula>2</formula>
    </cfRule>
  </conditionalFormatting>
  <conditionalFormatting sqref="D816:D831">
    <cfRule type="expression" dxfId="1572" priority="198">
      <formula>D816&lt;E816/2</formula>
    </cfRule>
  </conditionalFormatting>
  <conditionalFormatting sqref="C816:C831">
    <cfRule type="cellIs" dxfId="1571" priority="197" operator="lessThan">
      <formula>50</formula>
    </cfRule>
  </conditionalFormatting>
  <conditionalFormatting sqref="F816:F830">
    <cfRule type="expression" dxfId="1570" priority="195">
      <formula>B816:B830=0</formula>
    </cfRule>
    <cfRule type="cellIs" dxfId="1569" priority="196" operator="lessThan">
      <formula>50</formula>
    </cfRule>
  </conditionalFormatting>
  <conditionalFormatting sqref="D816:D830">
    <cfRule type="expression" dxfId="1568" priority="194">
      <formula>B816:B830=0</formula>
    </cfRule>
  </conditionalFormatting>
  <conditionalFormatting sqref="E816:E830">
    <cfRule type="expression" dxfId="1567" priority="193">
      <formula>B816:B830=0</formula>
    </cfRule>
  </conditionalFormatting>
  <conditionalFormatting sqref="F966">
    <cfRule type="cellIs" dxfId="1566" priority="192" operator="greaterThan">
      <formula>30</formula>
    </cfRule>
  </conditionalFormatting>
  <conditionalFormatting sqref="B915:B930">
    <cfRule type="cellIs" dxfId="1565" priority="191" operator="equal">
      <formula>0</formula>
    </cfRule>
  </conditionalFormatting>
  <conditionalFormatting sqref="F932">
    <cfRule type="cellIs" dxfId="1564" priority="189" operator="lessThan">
      <formula>50</formula>
    </cfRule>
    <cfRule type="cellIs" priority="190" operator="lessThan">
      <formula>50</formula>
    </cfRule>
  </conditionalFormatting>
  <conditionalFormatting sqref="F934">
    <cfRule type="cellIs" dxfId="1563" priority="188" operator="greaterThan">
      <formula>4</formula>
    </cfRule>
  </conditionalFormatting>
  <conditionalFormatting sqref="F933">
    <cfRule type="cellIs" dxfId="1562" priority="187" operator="greaterThan">
      <formula>2</formula>
    </cfRule>
  </conditionalFormatting>
  <conditionalFormatting sqref="D915:D930">
    <cfRule type="expression" dxfId="1561" priority="186">
      <formula>D915&lt;E915/2</formula>
    </cfRule>
  </conditionalFormatting>
  <conditionalFormatting sqref="C915:C930">
    <cfRule type="cellIs" dxfId="1560" priority="185" operator="lessThan">
      <formula>50</formula>
    </cfRule>
  </conditionalFormatting>
  <conditionalFormatting sqref="F915:F929">
    <cfRule type="expression" dxfId="1559" priority="183">
      <formula>B915:B929=0</formula>
    </cfRule>
    <cfRule type="cellIs" dxfId="1558" priority="184" operator="lessThan">
      <formula>50</formula>
    </cfRule>
  </conditionalFormatting>
  <conditionalFormatting sqref="D915:D929">
    <cfRule type="expression" dxfId="1557" priority="182">
      <formula>B915:B929=0</formula>
    </cfRule>
  </conditionalFormatting>
  <conditionalFormatting sqref="E915:E929">
    <cfRule type="expression" dxfId="1556" priority="181">
      <formula>B915:B929=0</formula>
    </cfRule>
  </conditionalFormatting>
  <conditionalFormatting sqref="F1065">
    <cfRule type="cellIs" dxfId="1555" priority="180" operator="greaterThan">
      <formula>30</formula>
    </cfRule>
  </conditionalFormatting>
  <conditionalFormatting sqref="B1014:B1029">
    <cfRule type="cellIs" dxfId="1554" priority="179" operator="equal">
      <formula>0</formula>
    </cfRule>
  </conditionalFormatting>
  <conditionalFormatting sqref="F1031">
    <cfRule type="cellIs" dxfId="1553" priority="177" operator="lessThan">
      <formula>50</formula>
    </cfRule>
    <cfRule type="cellIs" priority="178" operator="lessThan">
      <formula>50</formula>
    </cfRule>
  </conditionalFormatting>
  <conditionalFormatting sqref="F1033">
    <cfRule type="cellIs" dxfId="1552" priority="176" operator="greaterThan">
      <formula>4</formula>
    </cfRule>
  </conditionalFormatting>
  <conditionalFormatting sqref="F1032">
    <cfRule type="cellIs" dxfId="1551" priority="175" operator="greaterThan">
      <formula>2</formula>
    </cfRule>
  </conditionalFormatting>
  <conditionalFormatting sqref="D1014:D1029">
    <cfRule type="expression" dxfId="1550" priority="174">
      <formula>D1014&lt;E1014/2</formula>
    </cfRule>
  </conditionalFormatting>
  <conditionalFormatting sqref="C1014:C1029">
    <cfRule type="cellIs" dxfId="1549" priority="173" operator="lessThan">
      <formula>50</formula>
    </cfRule>
  </conditionalFormatting>
  <conditionalFormatting sqref="F1014:F1028">
    <cfRule type="expression" dxfId="1548" priority="171">
      <formula>B1014:B1028=0</formula>
    </cfRule>
    <cfRule type="cellIs" dxfId="1547" priority="172" operator="lessThan">
      <formula>50</formula>
    </cfRule>
  </conditionalFormatting>
  <conditionalFormatting sqref="D1014:D1028">
    <cfRule type="expression" dxfId="1546" priority="170">
      <formula>B1014:B1028=0</formula>
    </cfRule>
  </conditionalFormatting>
  <conditionalFormatting sqref="E1014:E1028">
    <cfRule type="expression" dxfId="1545" priority="169">
      <formula>B1014:B1028=0</formula>
    </cfRule>
  </conditionalFormatting>
  <conditionalFormatting sqref="F1164">
    <cfRule type="cellIs" dxfId="1544" priority="168" operator="greaterThan">
      <formula>30</formula>
    </cfRule>
  </conditionalFormatting>
  <conditionalFormatting sqref="B1113:B1128">
    <cfRule type="cellIs" dxfId="1543" priority="167" operator="equal">
      <formula>0</formula>
    </cfRule>
  </conditionalFormatting>
  <conditionalFormatting sqref="F1130">
    <cfRule type="cellIs" dxfId="1542" priority="165" operator="lessThan">
      <formula>50</formula>
    </cfRule>
    <cfRule type="cellIs" priority="166" operator="lessThan">
      <formula>50</formula>
    </cfRule>
  </conditionalFormatting>
  <conditionalFormatting sqref="F1132">
    <cfRule type="cellIs" dxfId="1541" priority="164" operator="greaterThan">
      <formula>4</formula>
    </cfRule>
  </conditionalFormatting>
  <conditionalFormatting sqref="F1131">
    <cfRule type="cellIs" dxfId="1540" priority="163" operator="greaterThan">
      <formula>2</formula>
    </cfRule>
  </conditionalFormatting>
  <conditionalFormatting sqref="D1113:D1128">
    <cfRule type="expression" dxfId="1539" priority="162">
      <formula>D1113&lt;E1113/2</formula>
    </cfRule>
  </conditionalFormatting>
  <conditionalFormatting sqref="C1113:C1128">
    <cfRule type="cellIs" dxfId="1538" priority="161" operator="lessThan">
      <formula>50</formula>
    </cfRule>
  </conditionalFormatting>
  <conditionalFormatting sqref="F1113:F1127">
    <cfRule type="expression" dxfId="1537" priority="159">
      <formula>B1113:B1127=0</formula>
    </cfRule>
    <cfRule type="cellIs" dxfId="1536" priority="160" operator="lessThan">
      <formula>50</formula>
    </cfRule>
  </conditionalFormatting>
  <conditionalFormatting sqref="D1113:D1127">
    <cfRule type="expression" dxfId="1535" priority="158">
      <formula>B1113:B1127=0</formula>
    </cfRule>
  </conditionalFormatting>
  <conditionalFormatting sqref="E1113:E1127">
    <cfRule type="expression" dxfId="1534" priority="157">
      <formula>B1113:B1127=0</formula>
    </cfRule>
  </conditionalFormatting>
  <conditionalFormatting sqref="F1263">
    <cfRule type="cellIs" dxfId="1533" priority="156" operator="greaterThan">
      <formula>30</formula>
    </cfRule>
  </conditionalFormatting>
  <conditionalFormatting sqref="B1212:B1227">
    <cfRule type="cellIs" dxfId="1532" priority="155" operator="equal">
      <formula>0</formula>
    </cfRule>
  </conditionalFormatting>
  <conditionalFormatting sqref="F1229">
    <cfRule type="cellIs" dxfId="1531" priority="153" operator="lessThan">
      <formula>50</formula>
    </cfRule>
    <cfRule type="cellIs" priority="154" operator="lessThan">
      <formula>50</formula>
    </cfRule>
  </conditionalFormatting>
  <conditionalFormatting sqref="F1231">
    <cfRule type="cellIs" dxfId="1530" priority="152" operator="greaterThan">
      <formula>4</formula>
    </cfRule>
  </conditionalFormatting>
  <conditionalFormatting sqref="F1230">
    <cfRule type="cellIs" dxfId="1529" priority="151" operator="greaterThan">
      <formula>2</formula>
    </cfRule>
  </conditionalFormatting>
  <conditionalFormatting sqref="D1212:D1227">
    <cfRule type="expression" dxfId="1528" priority="150">
      <formula>D1212&lt;E1212/2</formula>
    </cfRule>
  </conditionalFormatting>
  <conditionalFormatting sqref="C1212:C1227">
    <cfRule type="cellIs" dxfId="1527" priority="149" operator="lessThan">
      <formula>50</formula>
    </cfRule>
  </conditionalFormatting>
  <conditionalFormatting sqref="F1212:F1226">
    <cfRule type="expression" dxfId="1526" priority="147">
      <formula>B1212:B1226=0</formula>
    </cfRule>
    <cfRule type="cellIs" dxfId="1525" priority="148" operator="lessThan">
      <formula>50</formula>
    </cfRule>
  </conditionalFormatting>
  <conditionalFormatting sqref="D1212:D1226">
    <cfRule type="expression" dxfId="1524" priority="146">
      <formula>B1212:B1226=0</formula>
    </cfRule>
  </conditionalFormatting>
  <conditionalFormatting sqref="E1212:E1226">
    <cfRule type="expression" dxfId="1523" priority="145">
      <formula>B1212:B1226=0</formula>
    </cfRule>
  </conditionalFormatting>
  <conditionalFormatting sqref="F1362">
    <cfRule type="cellIs" dxfId="1522" priority="144" operator="greaterThan">
      <formula>30</formula>
    </cfRule>
  </conditionalFormatting>
  <conditionalFormatting sqref="B1311:B1326">
    <cfRule type="cellIs" dxfId="1521" priority="143" operator="equal">
      <formula>0</formula>
    </cfRule>
  </conditionalFormatting>
  <conditionalFormatting sqref="F1328">
    <cfRule type="cellIs" dxfId="1520" priority="141" operator="lessThan">
      <formula>50</formula>
    </cfRule>
    <cfRule type="cellIs" priority="142" operator="lessThan">
      <formula>50</formula>
    </cfRule>
  </conditionalFormatting>
  <conditionalFormatting sqref="F1330">
    <cfRule type="cellIs" dxfId="1519" priority="140" operator="greaterThan">
      <formula>4</formula>
    </cfRule>
  </conditionalFormatting>
  <conditionalFormatting sqref="F1329">
    <cfRule type="cellIs" dxfId="1518" priority="139" operator="greaterThan">
      <formula>2</formula>
    </cfRule>
  </conditionalFormatting>
  <conditionalFormatting sqref="D1311:D1326">
    <cfRule type="expression" dxfId="1517" priority="138">
      <formula>D1311&lt;E1311/2</formula>
    </cfRule>
  </conditionalFormatting>
  <conditionalFormatting sqref="C1311:C1326">
    <cfRule type="cellIs" dxfId="1516" priority="137" operator="lessThan">
      <formula>50</formula>
    </cfRule>
  </conditionalFormatting>
  <conditionalFormatting sqref="F1311:F1325">
    <cfRule type="expression" dxfId="1515" priority="135">
      <formula>B1311:B1325=0</formula>
    </cfRule>
    <cfRule type="cellIs" dxfId="1514" priority="136" operator="lessThan">
      <formula>50</formula>
    </cfRule>
  </conditionalFormatting>
  <conditionalFormatting sqref="D1311:D1325">
    <cfRule type="expression" dxfId="1513" priority="134">
      <formula>B1311:B1325=0</formula>
    </cfRule>
  </conditionalFormatting>
  <conditionalFormatting sqref="E1311:E1325">
    <cfRule type="expression" dxfId="1512" priority="133">
      <formula>B1311:B1325=0</formula>
    </cfRule>
  </conditionalFormatting>
  <conditionalFormatting sqref="F1461">
    <cfRule type="cellIs" dxfId="1511" priority="132" operator="greaterThan">
      <formula>30</formula>
    </cfRule>
  </conditionalFormatting>
  <conditionalFormatting sqref="B1410:B1425">
    <cfRule type="cellIs" dxfId="1510" priority="131" operator="equal">
      <formula>0</formula>
    </cfRule>
  </conditionalFormatting>
  <conditionalFormatting sqref="F1427">
    <cfRule type="cellIs" dxfId="1509" priority="129" operator="lessThan">
      <formula>50</formula>
    </cfRule>
    <cfRule type="cellIs" priority="130" operator="lessThan">
      <formula>50</formula>
    </cfRule>
  </conditionalFormatting>
  <conditionalFormatting sqref="F1429">
    <cfRule type="cellIs" dxfId="1508" priority="128" operator="greaterThan">
      <formula>4</formula>
    </cfRule>
  </conditionalFormatting>
  <conditionalFormatting sqref="F1428">
    <cfRule type="cellIs" dxfId="1507" priority="127" operator="greaterThan">
      <formula>2</formula>
    </cfRule>
  </conditionalFormatting>
  <conditionalFormatting sqref="D1410:D1425">
    <cfRule type="expression" dxfId="1506" priority="126">
      <formula>D1410&lt;E1410/2</formula>
    </cfRule>
  </conditionalFormatting>
  <conditionalFormatting sqref="C1410:C1425">
    <cfRule type="cellIs" dxfId="1505" priority="125" operator="lessThan">
      <formula>50</formula>
    </cfRule>
  </conditionalFormatting>
  <conditionalFormatting sqref="F1410:F1424">
    <cfRule type="expression" dxfId="1504" priority="123">
      <formula>B1410:B1424=0</formula>
    </cfRule>
    <cfRule type="cellIs" dxfId="1503" priority="124" operator="lessThan">
      <formula>50</formula>
    </cfRule>
  </conditionalFormatting>
  <conditionalFormatting sqref="D1410:D1424">
    <cfRule type="expression" dxfId="1502" priority="122">
      <formula>B1410:B1424=0</formula>
    </cfRule>
  </conditionalFormatting>
  <conditionalFormatting sqref="E1410:E1424">
    <cfRule type="expression" dxfId="1501" priority="121">
      <formula>B1410:B1424=0</formula>
    </cfRule>
  </conditionalFormatting>
  <conditionalFormatting sqref="F1560">
    <cfRule type="cellIs" dxfId="1500" priority="120" operator="greaterThan">
      <formula>30</formula>
    </cfRule>
  </conditionalFormatting>
  <conditionalFormatting sqref="B1509:B1524">
    <cfRule type="cellIs" dxfId="1499" priority="119" operator="equal">
      <formula>0</formula>
    </cfRule>
  </conditionalFormatting>
  <conditionalFormatting sqref="F1526">
    <cfRule type="cellIs" dxfId="1498" priority="117" operator="lessThan">
      <formula>50</formula>
    </cfRule>
    <cfRule type="cellIs" priority="118" operator="lessThan">
      <formula>50</formula>
    </cfRule>
  </conditionalFormatting>
  <conditionalFormatting sqref="F1528">
    <cfRule type="cellIs" dxfId="1497" priority="116" operator="greaterThan">
      <formula>4</formula>
    </cfRule>
  </conditionalFormatting>
  <conditionalFormatting sqref="F1527">
    <cfRule type="cellIs" dxfId="1496" priority="115" operator="greaterThan">
      <formula>2</formula>
    </cfRule>
  </conditionalFormatting>
  <conditionalFormatting sqref="D1509:D1524">
    <cfRule type="expression" dxfId="1495" priority="114">
      <formula>D1509&lt;E1509/2</formula>
    </cfRule>
  </conditionalFormatting>
  <conditionalFormatting sqref="C1509:C1524">
    <cfRule type="cellIs" dxfId="1494" priority="113" operator="lessThan">
      <formula>50</formula>
    </cfRule>
  </conditionalFormatting>
  <conditionalFormatting sqref="F1509:F1523">
    <cfRule type="expression" dxfId="1493" priority="111">
      <formula>B1509:B1523=0</formula>
    </cfRule>
    <cfRule type="cellIs" dxfId="1492" priority="112" operator="lessThan">
      <formula>50</formula>
    </cfRule>
  </conditionalFormatting>
  <conditionalFormatting sqref="D1509:D1523">
    <cfRule type="expression" dxfId="1491" priority="110">
      <formula>B1509:B1523=0</formula>
    </cfRule>
  </conditionalFormatting>
  <conditionalFormatting sqref="E1509:E1523">
    <cfRule type="expression" dxfId="1490" priority="109">
      <formula>B1509:B1523=0</formula>
    </cfRule>
  </conditionalFormatting>
  <conditionalFormatting sqref="F1659">
    <cfRule type="cellIs" dxfId="1489" priority="108" operator="greaterThan">
      <formula>30</formula>
    </cfRule>
  </conditionalFormatting>
  <conditionalFormatting sqref="B1608:B1623">
    <cfRule type="cellIs" dxfId="1488" priority="107" operator="equal">
      <formula>0</formula>
    </cfRule>
  </conditionalFormatting>
  <conditionalFormatting sqref="F1625">
    <cfRule type="cellIs" dxfId="1487" priority="105" operator="lessThan">
      <formula>50</formula>
    </cfRule>
    <cfRule type="cellIs" priority="106" operator="lessThan">
      <formula>50</formula>
    </cfRule>
  </conditionalFormatting>
  <conditionalFormatting sqref="F1627">
    <cfRule type="cellIs" dxfId="1486" priority="104" operator="greaterThan">
      <formula>4</formula>
    </cfRule>
  </conditionalFormatting>
  <conditionalFormatting sqref="F1626">
    <cfRule type="cellIs" dxfId="1485" priority="103" operator="greaterThan">
      <formula>2</formula>
    </cfRule>
  </conditionalFormatting>
  <conditionalFormatting sqref="D1608:D1623">
    <cfRule type="expression" dxfId="1484" priority="102">
      <formula>D1608&lt;E1608/2</formula>
    </cfRule>
  </conditionalFormatting>
  <conditionalFormatting sqref="C1608:C1623">
    <cfRule type="cellIs" dxfId="1483" priority="101" operator="lessThan">
      <formula>50</formula>
    </cfRule>
  </conditionalFormatting>
  <conditionalFormatting sqref="F1608:F1622">
    <cfRule type="expression" dxfId="1482" priority="99">
      <formula>B1608:B1622=0</formula>
    </cfRule>
    <cfRule type="cellIs" dxfId="1481" priority="100" operator="lessThan">
      <formula>50</formula>
    </cfRule>
  </conditionalFormatting>
  <conditionalFormatting sqref="D1608:D1622">
    <cfRule type="expression" dxfId="1480" priority="98">
      <formula>B1608:B1622=0</formula>
    </cfRule>
  </conditionalFormatting>
  <conditionalFormatting sqref="E1608:E1622">
    <cfRule type="expression" dxfId="1479" priority="97">
      <formula>B1608:B1622=0</formula>
    </cfRule>
  </conditionalFormatting>
  <conditionalFormatting sqref="F1758">
    <cfRule type="cellIs" dxfId="1478" priority="96" operator="greaterThan">
      <formula>30</formula>
    </cfRule>
  </conditionalFormatting>
  <conditionalFormatting sqref="B1707:B1722">
    <cfRule type="cellIs" dxfId="1477" priority="95" operator="equal">
      <formula>0</formula>
    </cfRule>
  </conditionalFormatting>
  <conditionalFormatting sqref="F1724">
    <cfRule type="cellIs" dxfId="1476" priority="93" operator="lessThan">
      <formula>50</formula>
    </cfRule>
    <cfRule type="cellIs" priority="94" operator="lessThan">
      <formula>50</formula>
    </cfRule>
  </conditionalFormatting>
  <conditionalFormatting sqref="F1726">
    <cfRule type="cellIs" dxfId="1475" priority="92" operator="greaterThan">
      <formula>4</formula>
    </cfRule>
  </conditionalFormatting>
  <conditionalFormatting sqref="F1725">
    <cfRule type="cellIs" dxfId="1474" priority="91" operator="greaterThan">
      <formula>2</formula>
    </cfRule>
  </conditionalFormatting>
  <conditionalFormatting sqref="D1707:D1722">
    <cfRule type="expression" dxfId="1473" priority="90">
      <formula>D1707&lt;E1707/2</formula>
    </cfRule>
  </conditionalFormatting>
  <conditionalFormatting sqref="C1707:C1722">
    <cfRule type="cellIs" dxfId="1472" priority="89" operator="lessThan">
      <formula>50</formula>
    </cfRule>
  </conditionalFormatting>
  <conditionalFormatting sqref="F1707:F1721">
    <cfRule type="expression" dxfId="1471" priority="87">
      <formula>B1707:B1721=0</formula>
    </cfRule>
    <cfRule type="cellIs" dxfId="1470" priority="88" operator="lessThan">
      <formula>50</formula>
    </cfRule>
  </conditionalFormatting>
  <conditionalFormatting sqref="D1707:D1721">
    <cfRule type="expression" dxfId="1469" priority="86">
      <formula>B1707:B1721=0</formula>
    </cfRule>
  </conditionalFormatting>
  <conditionalFormatting sqref="E1707:E1721">
    <cfRule type="expression" dxfId="1468" priority="85">
      <formula>B1707:B1721=0</formula>
    </cfRule>
  </conditionalFormatting>
  <conditionalFormatting sqref="F1857">
    <cfRule type="cellIs" dxfId="1467" priority="84" operator="greaterThan">
      <formula>30</formula>
    </cfRule>
  </conditionalFormatting>
  <conditionalFormatting sqref="B1806:B1821">
    <cfRule type="cellIs" dxfId="1466" priority="83" operator="equal">
      <formula>0</formula>
    </cfRule>
  </conditionalFormatting>
  <conditionalFormatting sqref="F1823">
    <cfRule type="cellIs" dxfId="1465" priority="81" operator="lessThan">
      <formula>50</formula>
    </cfRule>
    <cfRule type="cellIs" priority="82" operator="lessThan">
      <formula>50</formula>
    </cfRule>
  </conditionalFormatting>
  <conditionalFormatting sqref="F1825">
    <cfRule type="cellIs" dxfId="1464" priority="80" operator="greaterThan">
      <formula>4</formula>
    </cfRule>
  </conditionalFormatting>
  <conditionalFormatting sqref="F1824">
    <cfRule type="cellIs" dxfId="1463" priority="79" operator="greaterThan">
      <formula>2</formula>
    </cfRule>
  </conditionalFormatting>
  <conditionalFormatting sqref="D1806:D1821">
    <cfRule type="expression" dxfId="1462" priority="78">
      <formula>D1806&lt;E1806/2</formula>
    </cfRule>
  </conditionalFormatting>
  <conditionalFormatting sqref="C1806:C1821">
    <cfRule type="cellIs" dxfId="1461" priority="77" operator="lessThan">
      <formula>50</formula>
    </cfRule>
  </conditionalFormatting>
  <conditionalFormatting sqref="F1806:F1820">
    <cfRule type="expression" dxfId="1460" priority="75">
      <formula>B1806:B1820=0</formula>
    </cfRule>
    <cfRule type="cellIs" dxfId="1459" priority="76" operator="lessThan">
      <formula>50</formula>
    </cfRule>
  </conditionalFormatting>
  <conditionalFormatting sqref="D1806:D1820">
    <cfRule type="expression" dxfId="1458" priority="74">
      <formula>B1806:B1820=0</formula>
    </cfRule>
  </conditionalFormatting>
  <conditionalFormatting sqref="E1806:E1820">
    <cfRule type="expression" dxfId="1457" priority="73">
      <formula>B1806:B1820=0</formula>
    </cfRule>
  </conditionalFormatting>
  <conditionalFormatting sqref="F1956">
    <cfRule type="cellIs" dxfId="1456" priority="72" operator="greaterThan">
      <formula>30</formula>
    </cfRule>
  </conditionalFormatting>
  <conditionalFormatting sqref="B1905:B1920">
    <cfRule type="cellIs" dxfId="1455" priority="71" operator="equal">
      <formula>0</formula>
    </cfRule>
  </conditionalFormatting>
  <conditionalFormatting sqref="F1922">
    <cfRule type="cellIs" dxfId="1454" priority="69" operator="lessThan">
      <formula>50</formula>
    </cfRule>
    <cfRule type="cellIs" priority="70" operator="lessThan">
      <formula>50</formula>
    </cfRule>
  </conditionalFormatting>
  <conditionalFormatting sqref="F1924">
    <cfRule type="cellIs" dxfId="1453" priority="68" operator="greaterThan">
      <formula>4</formula>
    </cfRule>
  </conditionalFormatting>
  <conditionalFormatting sqref="F1923">
    <cfRule type="cellIs" dxfId="1452" priority="67" operator="greaterThan">
      <formula>2</formula>
    </cfRule>
  </conditionalFormatting>
  <conditionalFormatting sqref="D1905:D1920">
    <cfRule type="expression" dxfId="1451" priority="66">
      <formula>D1905&lt;E1905/2</formula>
    </cfRule>
  </conditionalFormatting>
  <conditionalFormatting sqref="C1905:C1920">
    <cfRule type="cellIs" dxfId="1450" priority="65" operator="lessThan">
      <formula>50</formula>
    </cfRule>
  </conditionalFormatting>
  <conditionalFormatting sqref="F1905:F1919">
    <cfRule type="expression" dxfId="1449" priority="63">
      <formula>B1905:B1919=0</formula>
    </cfRule>
    <cfRule type="cellIs" dxfId="1448" priority="64" operator="lessThan">
      <formula>50</formula>
    </cfRule>
  </conditionalFormatting>
  <conditionalFormatting sqref="D1905:D1919">
    <cfRule type="expression" dxfId="1447" priority="62">
      <formula>B1905:B1919=0</formula>
    </cfRule>
  </conditionalFormatting>
  <conditionalFormatting sqref="E1905:E1919">
    <cfRule type="expression" dxfId="1446" priority="61">
      <formula>B1905:B1919=0</formula>
    </cfRule>
  </conditionalFormatting>
  <conditionalFormatting sqref="F2055">
    <cfRule type="cellIs" dxfId="1445" priority="60" operator="greaterThan">
      <formula>30</formula>
    </cfRule>
  </conditionalFormatting>
  <conditionalFormatting sqref="B2004:B2019">
    <cfRule type="cellIs" dxfId="1444" priority="59" operator="equal">
      <formula>0</formula>
    </cfRule>
  </conditionalFormatting>
  <conditionalFormatting sqref="F2021">
    <cfRule type="cellIs" dxfId="1443" priority="57" operator="lessThan">
      <formula>50</formula>
    </cfRule>
    <cfRule type="cellIs" priority="58" operator="lessThan">
      <formula>50</formula>
    </cfRule>
  </conditionalFormatting>
  <conditionalFormatting sqref="F2023">
    <cfRule type="cellIs" dxfId="1442" priority="56" operator="greaterThan">
      <formula>4</formula>
    </cfRule>
  </conditionalFormatting>
  <conditionalFormatting sqref="F2022">
    <cfRule type="cellIs" dxfId="1441" priority="55" operator="greaterThan">
      <formula>2</formula>
    </cfRule>
  </conditionalFormatting>
  <conditionalFormatting sqref="D2004:D2019">
    <cfRule type="expression" dxfId="1440" priority="54">
      <formula>D2004&lt;E2004/2</formula>
    </cfRule>
  </conditionalFormatting>
  <conditionalFormatting sqref="C2004:C2019">
    <cfRule type="cellIs" dxfId="1439" priority="53" operator="lessThan">
      <formula>50</formula>
    </cfRule>
  </conditionalFormatting>
  <conditionalFormatting sqref="F2004:F2018">
    <cfRule type="expression" dxfId="1438" priority="51">
      <formula>B2004:B2018=0</formula>
    </cfRule>
    <cfRule type="cellIs" dxfId="1437" priority="52" operator="lessThan">
      <formula>50</formula>
    </cfRule>
  </conditionalFormatting>
  <conditionalFormatting sqref="D2004:D2018">
    <cfRule type="expression" dxfId="1436" priority="50">
      <formula>B2004:B2018=0</formula>
    </cfRule>
  </conditionalFormatting>
  <conditionalFormatting sqref="E2004:E2018">
    <cfRule type="expression" dxfId="1435" priority="49">
      <formula>B2004:B2018=0</formula>
    </cfRule>
  </conditionalFormatting>
  <conditionalFormatting sqref="F2154">
    <cfRule type="cellIs" dxfId="1434" priority="48" operator="greaterThan">
      <formula>30</formula>
    </cfRule>
  </conditionalFormatting>
  <conditionalFormatting sqref="B2103:B2118">
    <cfRule type="cellIs" dxfId="1433" priority="47" operator="equal">
      <formula>0</formula>
    </cfRule>
  </conditionalFormatting>
  <conditionalFormatting sqref="F2120">
    <cfRule type="cellIs" dxfId="1432" priority="45" operator="lessThan">
      <formula>50</formula>
    </cfRule>
    <cfRule type="cellIs" priority="46" operator="lessThan">
      <formula>50</formula>
    </cfRule>
  </conditionalFormatting>
  <conditionalFormatting sqref="F2122">
    <cfRule type="cellIs" dxfId="1431" priority="44" operator="greaterThan">
      <formula>4</formula>
    </cfRule>
  </conditionalFormatting>
  <conditionalFormatting sqref="F2121">
    <cfRule type="cellIs" dxfId="1430" priority="43" operator="greaterThan">
      <formula>2</formula>
    </cfRule>
  </conditionalFormatting>
  <conditionalFormatting sqref="D2103:D2118">
    <cfRule type="expression" dxfId="1429" priority="42">
      <formula>D2103&lt;E2103/2</formula>
    </cfRule>
  </conditionalFormatting>
  <conditionalFormatting sqref="C2103:C2118">
    <cfRule type="cellIs" dxfId="1428" priority="41" operator="lessThan">
      <formula>50</formula>
    </cfRule>
  </conditionalFormatting>
  <conditionalFormatting sqref="F2103:F2117">
    <cfRule type="expression" dxfId="1427" priority="39">
      <formula>B2103:B2117=0</formula>
    </cfRule>
    <cfRule type="cellIs" dxfId="1426" priority="40" operator="lessThan">
      <formula>50</formula>
    </cfRule>
  </conditionalFormatting>
  <conditionalFormatting sqref="D2103:D2117">
    <cfRule type="expression" dxfId="1425" priority="38">
      <formula>B2103:B2117=0</formula>
    </cfRule>
  </conditionalFormatting>
  <conditionalFormatting sqref="E2103:E2117">
    <cfRule type="expression" dxfId="1424" priority="37">
      <formula>B2103:B2117=0</formula>
    </cfRule>
  </conditionalFormatting>
  <conditionalFormatting sqref="F2253">
    <cfRule type="cellIs" dxfId="1423" priority="36" operator="greaterThan">
      <formula>30</formula>
    </cfRule>
  </conditionalFormatting>
  <conditionalFormatting sqref="B2202:B2217">
    <cfRule type="cellIs" dxfId="1422" priority="35" operator="equal">
      <formula>0</formula>
    </cfRule>
  </conditionalFormatting>
  <conditionalFormatting sqref="F2219">
    <cfRule type="cellIs" dxfId="1421" priority="33" operator="lessThan">
      <formula>50</formula>
    </cfRule>
    <cfRule type="cellIs" priority="34" operator="lessThan">
      <formula>50</formula>
    </cfRule>
  </conditionalFormatting>
  <conditionalFormatting sqref="F2221">
    <cfRule type="cellIs" dxfId="1420" priority="32" operator="greaterThan">
      <formula>4</formula>
    </cfRule>
  </conditionalFormatting>
  <conditionalFormatting sqref="F2220">
    <cfRule type="cellIs" dxfId="1419" priority="31" operator="greaterThan">
      <formula>2</formula>
    </cfRule>
  </conditionalFormatting>
  <conditionalFormatting sqref="D2202:D2217">
    <cfRule type="expression" dxfId="1418" priority="30">
      <formula>D2202&lt;E2202/2</formula>
    </cfRule>
  </conditionalFormatting>
  <conditionalFormatting sqref="C2202:C2217">
    <cfRule type="cellIs" dxfId="1417" priority="29" operator="lessThan">
      <formula>50</formula>
    </cfRule>
  </conditionalFormatting>
  <conditionalFormatting sqref="F2202:F2216">
    <cfRule type="expression" dxfId="1416" priority="27">
      <formula>B2202:B2216=0</formula>
    </cfRule>
    <cfRule type="cellIs" dxfId="1415" priority="28" operator="lessThan">
      <formula>50</formula>
    </cfRule>
  </conditionalFormatting>
  <conditionalFormatting sqref="D2202:D2216">
    <cfRule type="expression" dxfId="1414" priority="26">
      <formula>B2202:B2216=0</formula>
    </cfRule>
  </conditionalFormatting>
  <conditionalFormatting sqref="E2202:E2216">
    <cfRule type="expression" dxfId="1413" priority="25">
      <formula>B2202:B2216=0</formula>
    </cfRule>
  </conditionalFormatting>
  <conditionalFormatting sqref="F2352">
    <cfRule type="cellIs" dxfId="1412" priority="24" operator="greaterThan">
      <formula>30</formula>
    </cfRule>
  </conditionalFormatting>
  <conditionalFormatting sqref="B2301:B2316">
    <cfRule type="cellIs" dxfId="1411" priority="23" operator="equal">
      <formula>0</formula>
    </cfRule>
  </conditionalFormatting>
  <conditionalFormatting sqref="F2318">
    <cfRule type="cellIs" dxfId="1410" priority="21" operator="lessThan">
      <formula>50</formula>
    </cfRule>
    <cfRule type="cellIs" priority="22" operator="lessThan">
      <formula>50</formula>
    </cfRule>
  </conditionalFormatting>
  <conditionalFormatting sqref="F2320">
    <cfRule type="cellIs" dxfId="1409" priority="20" operator="greaterThan">
      <formula>4</formula>
    </cfRule>
  </conditionalFormatting>
  <conditionalFormatting sqref="F2319">
    <cfRule type="cellIs" dxfId="1408" priority="19" operator="greaterThan">
      <formula>2</formula>
    </cfRule>
  </conditionalFormatting>
  <conditionalFormatting sqref="D2301:D2316">
    <cfRule type="expression" dxfId="1407" priority="18">
      <formula>D2301&lt;E2301/2</formula>
    </cfRule>
  </conditionalFormatting>
  <conditionalFormatting sqref="C2301:C2316">
    <cfRule type="cellIs" dxfId="1406" priority="17" operator="lessThan">
      <formula>50</formula>
    </cfRule>
  </conditionalFormatting>
  <conditionalFormatting sqref="F2301:F2315">
    <cfRule type="expression" dxfId="1405" priority="15">
      <formula>B2301:B2315=0</formula>
    </cfRule>
    <cfRule type="cellIs" dxfId="1404" priority="16" operator="lessThan">
      <formula>50</formula>
    </cfRule>
  </conditionalFormatting>
  <conditionalFormatting sqref="D2301:D2315">
    <cfRule type="expression" dxfId="1403" priority="14">
      <formula>B2301:B2315=0</formula>
    </cfRule>
  </conditionalFormatting>
  <conditionalFormatting sqref="E2301:E2315">
    <cfRule type="expression" dxfId="1402" priority="13">
      <formula>B2301:B2315=0</formula>
    </cfRule>
  </conditionalFormatting>
  <conditionalFormatting sqref="F2451">
    <cfRule type="cellIs" dxfId="1401" priority="12" operator="greaterThan">
      <formula>30</formula>
    </cfRule>
  </conditionalFormatting>
  <conditionalFormatting sqref="B2400:B2415">
    <cfRule type="cellIs" dxfId="1400" priority="11" operator="equal">
      <formula>0</formula>
    </cfRule>
  </conditionalFormatting>
  <conditionalFormatting sqref="F2417">
    <cfRule type="cellIs" dxfId="1399" priority="9" operator="lessThan">
      <formula>50</formula>
    </cfRule>
    <cfRule type="cellIs" priority="10" operator="lessThan">
      <formula>50</formula>
    </cfRule>
  </conditionalFormatting>
  <conditionalFormatting sqref="F2419">
    <cfRule type="cellIs" dxfId="1398" priority="8" operator="greaterThan">
      <formula>4</formula>
    </cfRule>
  </conditionalFormatting>
  <conditionalFormatting sqref="F2418">
    <cfRule type="cellIs" dxfId="1397" priority="7" operator="greaterThan">
      <formula>2</formula>
    </cfRule>
  </conditionalFormatting>
  <conditionalFormatting sqref="D2400:D2415">
    <cfRule type="expression" dxfId="1396" priority="6">
      <formula>D2400&lt;E2400/2</formula>
    </cfRule>
  </conditionalFormatting>
  <conditionalFormatting sqref="C2400:C2415">
    <cfRule type="cellIs" dxfId="1395" priority="5" operator="lessThan">
      <formula>50</formula>
    </cfRule>
  </conditionalFormatting>
  <conditionalFormatting sqref="F2400:F2414">
    <cfRule type="expression" dxfId="1394" priority="3">
      <formula>B2400:B2414=0</formula>
    </cfRule>
    <cfRule type="cellIs" dxfId="1393" priority="4" operator="lessThan">
      <formula>50</formula>
    </cfRule>
  </conditionalFormatting>
  <conditionalFormatting sqref="D2400:D2414">
    <cfRule type="expression" dxfId="1392" priority="2">
      <formula>B2400:B2414=0</formula>
    </cfRule>
  </conditionalFormatting>
  <conditionalFormatting sqref="E2400:E2414">
    <cfRule type="expression" dxfId="1391" priority="1">
      <formula>B2400:B2414=0</formula>
    </cfRule>
  </conditionalFormatting>
  <pageMargins left="0.23" right="0.19685039370078741" top="0.74803149606299213" bottom="0.74803149606299213" header="0.31496062992125984" footer="0.31496062992125984"/>
  <pageSetup paperSize="9" scale="97" orientation="portrait" horizontalDpi="1200" verticalDpi="1200" r:id="rId2"/>
  <drawing r:id="rId3"/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42">
    <tabColor rgb="FF00B050"/>
  </sheetPr>
  <dimension ref="A1:AV2585"/>
  <sheetViews>
    <sheetView topLeftCell="A11" workbookViewId="0">
      <selection activeCell="B68" sqref="B68:F73"/>
    </sheetView>
  </sheetViews>
  <sheetFormatPr baseColWidth="10" defaultRowHeight="15"/>
  <cols>
    <col min="1" max="1" width="5.7109375" style="82" customWidth="1"/>
    <col min="2" max="2" width="45.7109375" style="83" customWidth="1"/>
    <col min="3" max="3" width="15.7109375" style="83" customWidth="1"/>
    <col min="4" max="6" width="10.7109375" style="83" customWidth="1"/>
    <col min="7" max="7" width="5.7109375" style="82" customWidth="1"/>
    <col min="8" max="48" width="11.42578125" style="82"/>
    <col min="49" max="16384" width="11.42578125" style="83"/>
  </cols>
  <sheetData>
    <row r="1" spans="1:48" s="97" customFormat="1" hidden="1">
      <c r="G1" s="82"/>
      <c r="H1" s="82"/>
      <c r="I1" s="82">
        <f>SUM(A11+0)</f>
        <v>1</v>
      </c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  <c r="AO1" s="82"/>
      <c r="AP1" s="82"/>
      <c r="AQ1" s="82"/>
      <c r="AR1" s="82"/>
      <c r="AS1" s="82"/>
      <c r="AT1" s="82"/>
      <c r="AU1" s="82"/>
      <c r="AV1" s="82"/>
    </row>
    <row r="2" spans="1:48" s="97" customFormat="1" hidden="1">
      <c r="G2" s="82"/>
      <c r="H2" s="82"/>
      <c r="I2" s="82">
        <f>SUM(A11+1)</f>
        <v>2</v>
      </c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  <c r="AQ2" s="82"/>
      <c r="AR2" s="82"/>
      <c r="AS2" s="82"/>
      <c r="AT2" s="82"/>
      <c r="AU2" s="82"/>
      <c r="AV2" s="82"/>
    </row>
    <row r="3" spans="1:48" s="97" customFormat="1" hidden="1">
      <c r="G3" s="82"/>
      <c r="H3" s="82"/>
      <c r="I3" s="82">
        <f>SUM(A11+2)</f>
        <v>3</v>
      </c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82"/>
      <c r="AT3" s="82"/>
      <c r="AU3" s="82"/>
      <c r="AV3" s="82"/>
    </row>
    <row r="4" spans="1:48" s="97" customFormat="1" hidden="1">
      <c r="G4" s="82"/>
      <c r="H4" s="82"/>
      <c r="I4" s="82">
        <f>SUM(A11+3)</f>
        <v>4</v>
      </c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  <c r="AO4" s="82"/>
      <c r="AP4" s="82"/>
      <c r="AQ4" s="82"/>
      <c r="AR4" s="82"/>
      <c r="AS4" s="82"/>
      <c r="AT4" s="82"/>
      <c r="AU4" s="82"/>
      <c r="AV4" s="82"/>
    </row>
    <row r="5" spans="1:48" s="97" customFormat="1" hidden="1">
      <c r="G5" s="82"/>
      <c r="H5" s="82"/>
      <c r="I5" s="82">
        <f>SUM(A11+4)</f>
        <v>5</v>
      </c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  <c r="AU5" s="82"/>
      <c r="AV5" s="82"/>
    </row>
    <row r="6" spans="1:48" s="97" customFormat="1" hidden="1">
      <c r="G6" s="82"/>
      <c r="H6" s="82"/>
      <c r="I6" s="82">
        <f>SUM(A11+5)</f>
        <v>6</v>
      </c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  <c r="AU6" s="82"/>
      <c r="AV6" s="82"/>
    </row>
    <row r="7" spans="1:48" s="97" customFormat="1" hidden="1">
      <c r="G7" s="82"/>
      <c r="H7" s="82"/>
      <c r="I7" s="82">
        <f>SUM(A11+6)</f>
        <v>7</v>
      </c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2"/>
    </row>
    <row r="8" spans="1:48" s="97" customFormat="1" hidden="1">
      <c r="G8" s="82"/>
      <c r="H8" s="82"/>
      <c r="I8" s="82">
        <f>SUM(A11+7)</f>
        <v>8</v>
      </c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  <c r="AR8" s="82"/>
      <c r="AS8" s="82"/>
      <c r="AT8" s="82"/>
      <c r="AU8" s="82"/>
      <c r="AV8" s="82"/>
    </row>
    <row r="9" spans="1:48" s="97" customFormat="1" hidden="1">
      <c r="G9" s="82"/>
      <c r="H9" s="82"/>
      <c r="I9" s="82">
        <f>SUM(A11+8)</f>
        <v>9</v>
      </c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</row>
    <row r="10" spans="1:48" s="97" customFormat="1" hidden="1">
      <c r="G10" s="82"/>
      <c r="H10" s="82"/>
      <c r="I10" s="82">
        <f>SUM(A11+9)</f>
        <v>10</v>
      </c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</row>
    <row r="11" spans="1:48" ht="27.75" customHeight="1">
      <c r="A11" s="82">
        <v>1</v>
      </c>
      <c r="B11" s="82"/>
      <c r="C11" s="82"/>
      <c r="D11" s="82"/>
      <c r="E11" s="82"/>
      <c r="F11" s="82"/>
    </row>
    <row r="12" spans="1:48" ht="15" customHeight="1">
      <c r="B12" s="311"/>
      <c r="C12" s="311"/>
      <c r="D12" s="311"/>
      <c r="E12" s="311"/>
      <c r="F12" s="311"/>
    </row>
    <row r="13" spans="1:48">
      <c r="B13" s="185" t="str">
        <f ca="1">INDIRECT("Élèves!C" &amp; A11+3)</f>
        <v>MARTIN</v>
      </c>
      <c r="C13" s="312" t="str">
        <f ca="1">INDIRECT("Élèves!D" &amp; A11+3)</f>
        <v>Paul</v>
      </c>
      <c r="D13" s="312"/>
      <c r="E13" s="312"/>
      <c r="F13" s="312"/>
    </row>
    <row r="14" spans="1:48" ht="15" customHeight="1">
      <c r="B14" s="186"/>
      <c r="C14" s="187"/>
      <c r="D14" s="187"/>
      <c r="E14" s="187"/>
      <c r="F14" s="187"/>
    </row>
    <row r="15" spans="1:48">
      <c r="B15" s="311" t="s">
        <v>159</v>
      </c>
      <c r="C15" s="311"/>
      <c r="D15" s="311"/>
      <c r="E15" s="311"/>
      <c r="F15" s="311"/>
    </row>
    <row r="16" spans="1:48">
      <c r="B16" s="311" t="s">
        <v>172</v>
      </c>
      <c r="C16" s="311"/>
      <c r="D16" s="311"/>
      <c r="E16" s="311"/>
      <c r="F16" s="311"/>
    </row>
    <row r="17" spans="2:7" s="82" customFormat="1">
      <c r="B17" s="311"/>
      <c r="C17" s="311"/>
      <c r="D17" s="311"/>
      <c r="E17" s="311"/>
      <c r="F17" s="311"/>
    </row>
    <row r="18" spans="2:7" s="82" customFormat="1"/>
    <row r="19" spans="2:7" s="82" customFormat="1"/>
    <row r="20" spans="2:7" s="82" customFormat="1"/>
    <row r="21" spans="2:7" s="82" customFormat="1">
      <c r="B21" s="279" t="str">
        <f ca="1">INDIRECT("Élèves!N" &amp; $A$11+5)</f>
        <v>1Cp</v>
      </c>
      <c r="C21" s="280"/>
      <c r="D21" s="280"/>
      <c r="E21" s="280"/>
      <c r="F21" s="281"/>
    </row>
    <row r="22" spans="2:7" s="82" customFormat="1">
      <c r="B22" s="282" t="s">
        <v>164</v>
      </c>
      <c r="C22" s="282"/>
      <c r="D22" s="282"/>
      <c r="E22" s="282"/>
      <c r="F22" s="282"/>
    </row>
    <row r="23" spans="2:7" s="82" customFormat="1">
      <c r="B23" s="184"/>
      <c r="C23" s="184"/>
      <c r="D23" s="184"/>
      <c r="E23" s="184"/>
      <c r="F23" s="184"/>
    </row>
    <row r="24" spans="2:7" s="82" customFormat="1" ht="18.75">
      <c r="B24" s="310" t="str">
        <f>"Formation commune (" &amp; SUM(MATIÈRES!N6:N20) &amp; " périodes)"</f>
        <v>Formation commune (34 périodes)</v>
      </c>
      <c r="C24" s="310"/>
      <c r="D24" s="310"/>
      <c r="E24" s="310"/>
      <c r="F24" s="196" t="s">
        <v>66</v>
      </c>
    </row>
    <row r="25" spans="2:7" s="82" customFormat="1">
      <c r="B25" s="192"/>
      <c r="C25" s="192"/>
      <c r="D25" s="192"/>
      <c r="E25" s="192"/>
      <c r="F25" s="192"/>
    </row>
    <row r="26" spans="2:7" s="82" customFormat="1">
      <c r="B26" s="270" t="str">
        <f>MATIÈRES!$I$6</f>
        <v>RELIGION (Mme Willems - 2p.)</v>
      </c>
      <c r="C26" s="270"/>
      <c r="D26" s="270"/>
      <c r="E26" s="270"/>
      <c r="F26" s="193" t="str">
        <f ca="1">IF(ISERROR(INDIRECT("F1!BQ" &amp; A11+6)),"",INDIRECT("F1!BQ" &amp; A11+6))</f>
        <v/>
      </c>
      <c r="G26"/>
    </row>
    <row r="27" spans="2:7" s="82" customFormat="1">
      <c r="B27" s="267" t="str">
        <f>MATIÈRES!$I$7</f>
        <v>FRANÇAIS (Mr MIRGAUX - 6p.)</v>
      </c>
      <c r="C27" s="268"/>
      <c r="D27" s="268"/>
      <c r="E27" s="269"/>
      <c r="F27" s="193" t="str">
        <f ca="1">IF(ISERROR(INDIRECT("F2!BQ" &amp; A11+6)),"",INDIRECT("F2!BQ" &amp; A11+6))</f>
        <v/>
      </c>
    </row>
    <row r="28" spans="2:7" s="82" customFormat="1">
      <c r="B28" s="267" t="str">
        <f>MATIÈRES!$I$8</f>
        <v>MATH (Mme LIENART - 5p.)</v>
      </c>
      <c r="C28" s="268"/>
      <c r="D28" s="268"/>
      <c r="E28" s="269"/>
      <c r="F28" s="193" t="str">
        <f ca="1">IF(ISERROR(INDIRECT("F3!BQ" &amp; A11+6)),"",INDIRECT("F3!BQ" &amp; A11+6))</f>
        <v/>
      </c>
    </row>
    <row r="29" spans="2:7" s="82" customFormat="1">
      <c r="B29" s="267" t="str">
        <f>MATIÈRES!$I$9</f>
        <v>ÉTUDE DU MILIEU (Mr MIRGAUX - 4p.)</v>
      </c>
      <c r="C29" s="268"/>
      <c r="D29" s="268"/>
      <c r="E29" s="269"/>
      <c r="F29" s="193" t="str">
        <f ca="1">IF(ISERROR(INDIRECT("F4!BQ" &amp; A11+6)),"",INDIRECT("F4!BQ" &amp; A11+6))</f>
        <v/>
      </c>
    </row>
    <row r="30" spans="2:7" s="82" customFormat="1">
      <c r="B30" s="270" t="str">
        <f>MATIÈRES!$I$10</f>
        <v>ANGLAIS (Mme MICHAUX - 4p.)</v>
      </c>
      <c r="C30" s="270"/>
      <c r="D30" s="270"/>
      <c r="E30" s="270"/>
      <c r="F30" s="193" t="str">
        <f ca="1">IF(ISERROR(INDIRECT("F5!BQ" &amp; A11+6)),"",INDIRECT("F5!BQ" &amp; A11+6))</f>
        <v/>
      </c>
    </row>
    <row r="31" spans="2:7" s="82" customFormat="1">
      <c r="B31" s="270" t="str">
        <f>MATIÈRES!$I$11</f>
        <v>SCIENCES (Mr SMETS - 3p.)</v>
      </c>
      <c r="C31" s="270"/>
      <c r="D31" s="270"/>
      <c r="E31" s="270"/>
      <c r="F31" s="193" t="str">
        <f ca="1">IF(ISERROR(INDIRECT("F6!BQ" &amp; A11+6)),"",INDIRECT("F6!BQ" &amp; A11+6))</f>
        <v/>
      </c>
    </row>
    <row r="32" spans="2:7" s="82" customFormat="1">
      <c r="B32" s="267" t="str">
        <f>MATIÈRES!$I$12</f>
        <v>ÉDUCATION PHYSIQUE (Collectif - 3p.)</v>
      </c>
      <c r="C32" s="268"/>
      <c r="D32" s="268"/>
      <c r="E32" s="269"/>
      <c r="F32" s="193" t="str">
        <f ca="1">IF(ISERROR(INDIRECT("F7!BQ" &amp; A11+6)),"",INDIRECT("F7!BQ" &amp; A11+6))</f>
        <v/>
      </c>
    </row>
    <row r="33" spans="2:6" s="82" customFormat="1">
      <c r="B33" s="267" t="str">
        <f>MATIÈRES!$I$13</f>
        <v>ÉDUCATION ARTISTIQUE (Mme TASKIN - 2p.)</v>
      </c>
      <c r="C33" s="268"/>
      <c r="D33" s="268"/>
      <c r="E33" s="269"/>
      <c r="F33" s="193" t="str">
        <f ca="1">IF(ISERROR(INDIRECT("F8!BQ" &amp; A11+6)),"",INDIRECT("F8!BQ" &amp; A11+6))</f>
        <v/>
      </c>
    </row>
    <row r="34" spans="2:6" s="82" customFormat="1">
      <c r="B34" s="267" t="str">
        <f>MATIÈRES!$I$14</f>
        <v>ÉDUCATION TECHNOLOGIQUE (Mr SMETS - 1p.)</v>
      </c>
      <c r="C34" s="268"/>
      <c r="D34" s="268"/>
      <c r="E34" s="269"/>
      <c r="F34" s="193" t="str">
        <f ca="1">IF(ISERROR(INDIRECT("F9!BQ" &amp; A11+6)),"",INDIRECT("F9!BQ" &amp; A11+6))</f>
        <v/>
      </c>
    </row>
    <row r="35" spans="2:6" s="82" customFormat="1">
      <c r="B35" s="267" t="str">
        <f>MATIÈRES!$I$15</f>
        <v>ACTIVITÉDE SOUTIEN (Mme LIENART - 4p.)</v>
      </c>
      <c r="C35" s="268"/>
      <c r="D35" s="268"/>
      <c r="E35" s="269"/>
      <c r="F35" s="193" t="str">
        <f ca="1">IF(ISERROR(INDIRECT("F10!BQ" &amp; A11+6)),"",INDIRECT("F10!BQ" &amp; A11+6))</f>
        <v/>
      </c>
    </row>
    <row r="36" spans="2:6" s="82" customFormat="1">
      <c r="B36" s="267">
        <f>MATIÈRES!$I$16</f>
        <v>0</v>
      </c>
      <c r="C36" s="268"/>
      <c r="D36" s="268"/>
      <c r="E36" s="269"/>
      <c r="F36" s="193" t="str">
        <f ca="1">IF(ISERROR(INDIRECT("F11!BQ" &amp; A11+6)),"",INDIRECT("F11!BQ" &amp; A11+6))</f>
        <v/>
      </c>
    </row>
    <row r="37" spans="2:6" s="82" customFormat="1">
      <c r="B37" s="267">
        <f>MATIÈRES!$I$17</f>
        <v>0</v>
      </c>
      <c r="C37" s="268"/>
      <c r="D37" s="268"/>
      <c r="E37" s="269"/>
      <c r="F37" s="193" t="str">
        <f ca="1">IF(ISERROR(INDIRECT("F12!BQ" &amp; A11+6)),"",INDIRECT("F12!BQ" &amp; A11+6))</f>
        <v/>
      </c>
    </row>
    <row r="38" spans="2:6" s="82" customFormat="1">
      <c r="B38" s="267">
        <f>MATIÈRES!$I$18</f>
        <v>0</v>
      </c>
      <c r="C38" s="268"/>
      <c r="D38" s="268"/>
      <c r="E38" s="269"/>
      <c r="F38" s="193" t="str">
        <f ca="1">IF(ISERROR(INDIRECT("F13!BQ" &amp; A11+6)),"",INDIRECT("F13!BQ" &amp; A11+6))</f>
        <v/>
      </c>
    </row>
    <row r="39" spans="2:6" s="82" customFormat="1">
      <c r="B39" s="267">
        <f>MATIÈRES!$I$19</f>
        <v>0</v>
      </c>
      <c r="C39" s="268"/>
      <c r="D39" s="268"/>
      <c r="E39" s="269"/>
      <c r="F39" s="193" t="str">
        <f ca="1">IF(ISERROR(INDIRECT("F14!BQ" &amp; A11+6)),"",INDIRECT("F14!BQ" &amp; A11+6))</f>
        <v/>
      </c>
    </row>
    <row r="40" spans="2:6" s="82" customFormat="1">
      <c r="B40" s="270">
        <f>MATIÈRES!$I$20</f>
        <v>0</v>
      </c>
      <c r="C40" s="270"/>
      <c r="D40" s="270"/>
      <c r="E40" s="270"/>
      <c r="F40" s="193" t="str">
        <f ca="1">IF(ISERROR(INDIRECT("F15!BQ" &amp; A11+6)),"",INDIRECT("F15!BQ" &amp; A11+6))</f>
        <v/>
      </c>
    </row>
    <row r="41" spans="2:6" s="82" customFormat="1">
      <c r="B41" s="271"/>
      <c r="C41" s="271"/>
      <c r="D41" s="271"/>
      <c r="E41" s="271"/>
      <c r="F41" s="192"/>
    </row>
    <row r="42" spans="2:6" s="82" customFormat="1">
      <c r="B42" s="272" t="s">
        <v>167</v>
      </c>
      <c r="C42" s="272"/>
      <c r="D42" s="272"/>
      <c r="E42" s="272"/>
      <c r="F42" s="193" t="e">
        <f ca="1">AVERAGEIF(F26:F40,"&lt;&gt;#DIV/0!")</f>
        <v>#DIV/0!</v>
      </c>
    </row>
    <row r="43" spans="2:6" s="82" customFormat="1">
      <c r="B43" s="273" t="str">
        <f>"Nombre de cours en difficulté (…/" &amp; COUNTA(MATIÈRES!$N$6:$N$20) &amp; " cours)"</f>
        <v>Nombre de cours en difficulté (…/10 cours)</v>
      </c>
      <c r="C43" s="273"/>
      <c r="D43" s="273"/>
      <c r="E43" s="273"/>
      <c r="F43" s="191">
        <f ca="1">IF(F26&lt;50,1,0)+IF(F27&lt;50,1,0)+IF(F28&lt;50,1,0)+IF(F29&lt;50,1,0)+IF(F30&lt;50,1,0)+IF(F31&lt;50,1,0)+IF(F32&lt;50,1,0)+IF(F33&lt;50,1,0)+IF(F34&lt;50,1,0)+IF(F35&lt;50,1,0)+IF(F36&lt;50,1,0)+IF(F37&lt;50,1,0)+IF(F38&lt;50,1,0)+IF(F39&lt;50,1,0)+IF(F40&lt;50,1,0)</f>
        <v>0</v>
      </c>
    </row>
    <row r="44" spans="2:6" s="82" customFormat="1">
      <c r="B44" s="273" t="str">
        <f>"Nombre de périodes en difficulté (…/" &amp; SUM(MATIÈRES!N6:N20) &amp; " périodes)"</f>
        <v>Nombre de périodes en difficulté (…/34 périodes)</v>
      </c>
      <c r="C44" s="273"/>
      <c r="D44" s="273"/>
      <c r="E44" s="273"/>
      <c r="F44" s="191">
        <f ca="1">IF(F26&lt;50,MATIÈRES!N$6,0)+IF(F27&lt;50,MATIÈRES!N$7,0)+IF(F28&lt;50,MATIÈRES!N$8,0)+IF(F29&lt;50,MATIÈRES!N$9,0)+IF(F30&lt;50,MATIÈRES!N$10,0)+IF(F31&lt;50,MATIÈRES!N$11,0)+IF(F32&lt;50,MATIÈRES!N$12,0)+IF(F33&lt;50,MATIÈRES!N$13,0)+IF(F34&lt;50,MATIÈRES!N$14,0)+IF(F35&lt;50,MATIÈRES!N$15,0)+IF(F36&lt;50,MATIÈRES!N$16,0)+IF(F37&lt;50,MATIÈRES!N$17,0)+IF(F38&lt;50,MATIÈRES!N$18,0)+IF(F39&lt;50,MATIÈRES!N$19,0)+IF(F40&lt;50,MATIÈRES!N$20,0)</f>
        <v>0</v>
      </c>
    </row>
    <row r="45" spans="2:6" s="82" customFormat="1"/>
    <row r="46" spans="2:6" s="82" customFormat="1"/>
    <row r="47" spans="2:6" s="82" customFormat="1"/>
    <row r="48" spans="2:6" s="82" customFormat="1">
      <c r="F48" s="82" t="s">
        <v>170</v>
      </c>
    </row>
    <row r="49" s="82" customFormat="1"/>
    <row r="50" s="82" customFormat="1"/>
    <row r="51" s="82" customFormat="1"/>
    <row r="52" s="82" customFormat="1"/>
    <row r="53" s="82" customFormat="1"/>
    <row r="54" s="82" customFormat="1"/>
    <row r="55" s="82" customFormat="1"/>
    <row r="56" s="82" customFormat="1"/>
    <row r="57" s="82" customFormat="1"/>
    <row r="58" s="82" customFormat="1"/>
    <row r="59" s="82" customFormat="1"/>
    <row r="60" s="82" customFormat="1"/>
    <row r="61" s="82" customFormat="1"/>
    <row r="62" s="82" customFormat="1"/>
    <row r="63" s="82" customFormat="1"/>
    <row r="64" s="82" customFormat="1"/>
    <row r="65" spans="2:6" s="82" customFormat="1">
      <c r="B65" s="84" t="s">
        <v>42</v>
      </c>
    </row>
    <row r="66" spans="2:6" s="82" customFormat="1"/>
    <row r="67" spans="2:6" s="82" customFormat="1">
      <c r="B67" s="274" t="str">
        <f ca="1">(INDIRECT("Élèves!C" &amp;A11+3) &amp; " " &amp; INDIRECT("Élèves!D" &amp; A11+3) &amp; " :")</f>
        <v>MARTIN Paul :</v>
      </c>
      <c r="C67" s="275"/>
      <c r="D67" s="275"/>
      <c r="E67" s="275"/>
      <c r="F67" s="276"/>
    </row>
    <row r="68" spans="2:6" s="82" customFormat="1">
      <c r="B68" s="243"/>
      <c r="C68" s="244"/>
      <c r="D68" s="244"/>
      <c r="E68" s="244"/>
      <c r="F68" s="245"/>
    </row>
    <row r="69" spans="2:6" s="82" customFormat="1">
      <c r="B69" s="243"/>
      <c r="C69" s="244"/>
      <c r="D69" s="244"/>
      <c r="E69" s="244"/>
      <c r="F69" s="245"/>
    </row>
    <row r="70" spans="2:6" s="82" customFormat="1">
      <c r="B70" s="243"/>
      <c r="C70" s="244"/>
      <c r="D70" s="244"/>
      <c r="E70" s="244"/>
      <c r="F70" s="245"/>
    </row>
    <row r="71" spans="2:6" s="82" customFormat="1">
      <c r="B71" s="243"/>
      <c r="C71" s="244"/>
      <c r="D71" s="244"/>
      <c r="E71" s="244"/>
      <c r="F71" s="245"/>
    </row>
    <row r="72" spans="2:6" s="82" customFormat="1">
      <c r="B72" s="243"/>
      <c r="C72" s="244"/>
      <c r="D72" s="244"/>
      <c r="E72" s="244"/>
      <c r="F72" s="245"/>
    </row>
    <row r="73" spans="2:6" s="82" customFormat="1">
      <c r="B73" s="246"/>
      <c r="C73" s="247"/>
      <c r="D73" s="247"/>
      <c r="E73" s="247"/>
      <c r="F73" s="248"/>
    </row>
    <row r="74" spans="2:6" s="82" customFormat="1">
      <c r="B74" s="195"/>
      <c r="C74" s="195"/>
      <c r="D74" s="195"/>
      <c r="E74" s="195"/>
      <c r="F74" s="195"/>
    </row>
    <row r="75" spans="2:6" s="82" customFormat="1">
      <c r="B75" s="195"/>
      <c r="C75" s="195"/>
      <c r="D75" s="195"/>
      <c r="E75" s="195"/>
      <c r="F75" s="195"/>
    </row>
    <row r="76" spans="2:6" s="82" customFormat="1">
      <c r="B76" s="195"/>
      <c r="C76" s="195"/>
      <c r="D76" s="195"/>
      <c r="E76" s="195"/>
      <c r="F76" s="195"/>
    </row>
    <row r="77" spans="2:6" s="82" customFormat="1">
      <c r="B77" s="84" t="s">
        <v>69</v>
      </c>
    </row>
    <row r="78" spans="2:6" s="82" customFormat="1">
      <c r="B78" s="83"/>
    </row>
    <row r="79" spans="2:6" s="82" customFormat="1">
      <c r="B79" s="89"/>
      <c r="C79" s="89"/>
      <c r="D79" s="89"/>
      <c r="E79" s="89" t="s">
        <v>70</v>
      </c>
      <c r="F79" s="90">
        <f ca="1">SUM(INDIRECT("EDUC!E" &amp;A11+4),INDIRECT("EDUC!F" &amp;A11+4),INDIRECT("EDUC!H" &amp;A11+4))</f>
        <v>4</v>
      </c>
    </row>
    <row r="80" spans="2:6" s="82" customFormat="1">
      <c r="B80" s="83"/>
    </row>
    <row r="81" spans="2:6" s="82" customFormat="1">
      <c r="B81" s="249"/>
      <c r="C81" s="250"/>
      <c r="D81" s="250"/>
      <c r="E81" s="250"/>
      <c r="F81" s="251"/>
    </row>
    <row r="82" spans="2:6" s="82" customFormat="1">
      <c r="B82" s="252"/>
      <c r="C82" s="253"/>
      <c r="D82" s="253"/>
      <c r="E82" s="253"/>
      <c r="F82" s="254"/>
    </row>
    <row r="83" spans="2:6" s="82" customFormat="1">
      <c r="B83" s="252"/>
      <c r="C83" s="253"/>
      <c r="D83" s="253"/>
      <c r="E83" s="253"/>
      <c r="F83" s="254"/>
    </row>
    <row r="84" spans="2:6" s="82" customFormat="1">
      <c r="B84" s="252"/>
      <c r="C84" s="253"/>
      <c r="D84" s="253"/>
      <c r="E84" s="253"/>
      <c r="F84" s="254"/>
    </row>
    <row r="85" spans="2:6" s="82" customFormat="1">
      <c r="B85" s="252"/>
      <c r="C85" s="253"/>
      <c r="D85" s="253"/>
      <c r="E85" s="253"/>
      <c r="F85" s="254"/>
    </row>
    <row r="86" spans="2:6" s="82" customFormat="1">
      <c r="B86" s="252"/>
      <c r="C86" s="253"/>
      <c r="D86" s="253"/>
      <c r="E86" s="253"/>
      <c r="F86" s="254"/>
    </row>
    <row r="87" spans="2:6" s="82" customFormat="1">
      <c r="B87" s="252"/>
      <c r="C87" s="253"/>
      <c r="D87" s="253"/>
      <c r="E87" s="253"/>
      <c r="F87" s="254"/>
    </row>
    <row r="88" spans="2:6" s="82" customFormat="1">
      <c r="B88" s="252"/>
      <c r="C88" s="253"/>
      <c r="D88" s="253"/>
      <c r="E88" s="253"/>
      <c r="F88" s="254"/>
    </row>
    <row r="89" spans="2:6" s="82" customFormat="1">
      <c r="B89" s="255"/>
      <c r="C89" s="256"/>
      <c r="D89" s="256"/>
      <c r="E89" s="256"/>
      <c r="F89" s="257"/>
    </row>
    <row r="90" spans="2:6" s="82" customFormat="1"/>
    <row r="91" spans="2:6" s="82" customFormat="1">
      <c r="B91" s="91" t="s">
        <v>71</v>
      </c>
    </row>
    <row r="92" spans="2:6" s="82" customFormat="1"/>
    <row r="93" spans="2:6" s="82" customFormat="1"/>
    <row r="94" spans="2:6" s="82" customFormat="1"/>
    <row r="95" spans="2:6" s="82" customFormat="1"/>
    <row r="96" spans="2:6" s="82" customFormat="1"/>
    <row r="97" spans="2:6" s="82" customFormat="1">
      <c r="B97" s="84" t="s">
        <v>72</v>
      </c>
    </row>
    <row r="98" spans="2:6" s="82" customFormat="1"/>
    <row r="99" spans="2:6" s="82" customFormat="1">
      <c r="B99" s="258"/>
      <c r="C99" s="259"/>
      <c r="D99" s="259"/>
      <c r="E99" s="259"/>
      <c r="F99" s="260"/>
    </row>
    <row r="100" spans="2:6" s="82" customFormat="1">
      <c r="B100" s="261"/>
      <c r="C100" s="262"/>
      <c r="D100" s="262"/>
      <c r="E100" s="262"/>
      <c r="F100" s="263"/>
    </row>
    <row r="101" spans="2:6" s="82" customFormat="1">
      <c r="B101" s="261"/>
      <c r="C101" s="262"/>
      <c r="D101" s="262"/>
      <c r="E101" s="262"/>
      <c r="F101" s="263"/>
    </row>
    <row r="102" spans="2:6" s="82" customFormat="1">
      <c r="B102" s="261"/>
      <c r="C102" s="262"/>
      <c r="D102" s="262"/>
      <c r="E102" s="262"/>
      <c r="F102" s="263"/>
    </row>
    <row r="103" spans="2:6" s="82" customFormat="1">
      <c r="B103" s="261"/>
      <c r="C103" s="262"/>
      <c r="D103" s="262"/>
      <c r="E103" s="262"/>
      <c r="F103" s="263"/>
    </row>
    <row r="104" spans="2:6" s="82" customFormat="1">
      <c r="B104" s="261"/>
      <c r="C104" s="262"/>
      <c r="D104" s="262"/>
      <c r="E104" s="262"/>
      <c r="F104" s="263"/>
    </row>
    <row r="105" spans="2:6" s="82" customFormat="1">
      <c r="B105" s="261"/>
      <c r="C105" s="262"/>
      <c r="D105" s="262"/>
      <c r="E105" s="262"/>
      <c r="F105" s="263"/>
    </row>
    <row r="106" spans="2:6" s="82" customFormat="1">
      <c r="B106" s="264"/>
      <c r="C106" s="265"/>
      <c r="D106" s="265"/>
      <c r="E106" s="265"/>
      <c r="F106" s="266"/>
    </row>
    <row r="107" spans="2:6" s="82" customFormat="1"/>
    <row r="108" spans="2:6" s="82" customFormat="1">
      <c r="F108" s="82" t="s">
        <v>171</v>
      </c>
    </row>
    <row r="109" spans="2:6" s="82" customFormat="1"/>
    <row r="110" spans="2:6" s="82" customFormat="1"/>
    <row r="111" spans="2:6" s="82" customFormat="1"/>
    <row r="112" spans="2:6" s="82" customFormat="1"/>
    <row r="113" spans="1:6" s="82" customFormat="1"/>
    <row r="114" spans="1:6" ht="27.75" customHeight="1">
      <c r="A114" s="82">
        <v>2</v>
      </c>
      <c r="B114" s="82"/>
      <c r="C114" s="82"/>
      <c r="D114" s="82"/>
      <c r="E114" s="82"/>
      <c r="F114" s="82"/>
    </row>
    <row r="115" spans="1:6" ht="15" customHeight="1">
      <c r="B115" s="311"/>
      <c r="C115" s="311"/>
      <c r="D115" s="311"/>
      <c r="E115" s="311"/>
      <c r="F115" s="311"/>
    </row>
    <row r="116" spans="1:6">
      <c r="B116" s="185" t="str">
        <f ca="1">INDIRECT("Élèves!C" &amp; A114+3)</f>
        <v>DUPOND</v>
      </c>
      <c r="C116" s="312" t="str">
        <f ca="1">INDIRECT("Élèves!D" &amp; A114+3)</f>
        <v>Henri</v>
      </c>
      <c r="D116" s="312"/>
      <c r="E116" s="312"/>
      <c r="F116" s="312"/>
    </row>
    <row r="117" spans="1:6" ht="15" customHeight="1">
      <c r="B117" s="186"/>
      <c r="C117" s="187"/>
      <c r="D117" s="187"/>
      <c r="E117" s="187"/>
      <c r="F117" s="187"/>
    </row>
    <row r="118" spans="1:6">
      <c r="B118" s="311" t="s">
        <v>159</v>
      </c>
      <c r="C118" s="311"/>
      <c r="D118" s="311"/>
      <c r="E118" s="311"/>
      <c r="F118" s="311"/>
    </row>
    <row r="119" spans="1:6">
      <c r="B119" s="311" t="s">
        <v>172</v>
      </c>
      <c r="C119" s="311"/>
      <c r="D119" s="311"/>
      <c r="E119" s="311"/>
      <c r="F119" s="311"/>
    </row>
    <row r="120" spans="1:6" s="82" customFormat="1">
      <c r="B120" s="311"/>
      <c r="C120" s="311"/>
      <c r="D120" s="311"/>
      <c r="E120" s="311"/>
      <c r="F120" s="311"/>
    </row>
    <row r="121" spans="1:6" s="82" customFormat="1"/>
    <row r="122" spans="1:6" s="82" customFormat="1"/>
    <row r="123" spans="1:6" s="82" customFormat="1"/>
    <row r="124" spans="1:6" s="82" customFormat="1">
      <c r="B124" s="279" t="str">
        <f ca="1">INDIRECT("Élèves!N" &amp; $A$11+5)</f>
        <v>1Cp</v>
      </c>
      <c r="C124" s="280"/>
      <c r="D124" s="280"/>
      <c r="E124" s="280"/>
      <c r="F124" s="281"/>
    </row>
    <row r="125" spans="1:6" s="82" customFormat="1">
      <c r="B125" s="282" t="s">
        <v>164</v>
      </c>
      <c r="C125" s="282"/>
      <c r="D125" s="282"/>
      <c r="E125" s="282"/>
      <c r="F125" s="282"/>
    </row>
    <row r="126" spans="1:6" s="82" customFormat="1">
      <c r="B126" s="206"/>
      <c r="C126" s="206"/>
      <c r="D126" s="206"/>
      <c r="E126" s="206"/>
      <c r="F126" s="206"/>
    </row>
    <row r="127" spans="1:6" s="82" customFormat="1" ht="18.75">
      <c r="B127" s="310" t="str">
        <f>"Formation commune (" &amp; SUM(MATIÈRES!N109:N123) &amp; " périodes)"</f>
        <v>Formation commune (0 périodes)</v>
      </c>
      <c r="C127" s="310"/>
      <c r="D127" s="310"/>
      <c r="E127" s="310"/>
      <c r="F127" s="207" t="s">
        <v>66</v>
      </c>
    </row>
    <row r="128" spans="1:6" s="82" customFormat="1">
      <c r="B128" s="192"/>
      <c r="C128" s="192"/>
      <c r="D128" s="192"/>
      <c r="E128" s="192"/>
      <c r="F128" s="192"/>
    </row>
    <row r="129" spans="2:7" s="82" customFormat="1">
      <c r="B129" s="270" t="str">
        <f>MATIÈRES!$I$6</f>
        <v>RELIGION (Mme Willems - 2p.)</v>
      </c>
      <c r="C129" s="270"/>
      <c r="D129" s="270"/>
      <c r="E129" s="270"/>
      <c r="F129" s="193" t="str">
        <f ca="1">IF(ISERROR(INDIRECT("F1!BQ" &amp; A114+6)),"",INDIRECT("F1!BQ" &amp; A114+6))</f>
        <v/>
      </c>
      <c r="G129"/>
    </row>
    <row r="130" spans="2:7" s="82" customFormat="1">
      <c r="B130" s="267" t="str">
        <f>MATIÈRES!$I$7</f>
        <v>FRANÇAIS (Mr MIRGAUX - 6p.)</v>
      </c>
      <c r="C130" s="268"/>
      <c r="D130" s="268"/>
      <c r="E130" s="269"/>
      <c r="F130" s="193" t="str">
        <f ca="1">IF(ISERROR(INDIRECT("F2!BQ" &amp; A114+6)),"",INDIRECT("F2!BQ" &amp; A114+6))</f>
        <v/>
      </c>
    </row>
    <row r="131" spans="2:7" s="82" customFormat="1">
      <c r="B131" s="267" t="str">
        <f>MATIÈRES!$I$8</f>
        <v>MATH (Mme LIENART - 5p.)</v>
      </c>
      <c r="C131" s="268"/>
      <c r="D131" s="268"/>
      <c r="E131" s="269"/>
      <c r="F131" s="193" t="str">
        <f ca="1">IF(ISERROR(INDIRECT("F3!BQ" &amp; A114+6)),"",INDIRECT("F3!BQ" &amp; A114+6))</f>
        <v/>
      </c>
    </row>
    <row r="132" spans="2:7" s="82" customFormat="1">
      <c r="B132" s="267" t="str">
        <f>MATIÈRES!$I$9</f>
        <v>ÉTUDE DU MILIEU (Mr MIRGAUX - 4p.)</v>
      </c>
      <c r="C132" s="268"/>
      <c r="D132" s="268"/>
      <c r="E132" s="269"/>
      <c r="F132" s="193" t="str">
        <f ca="1">IF(ISERROR(INDIRECT("F4!BQ" &amp; A114+6)),"",INDIRECT("F4!BQ" &amp; A114+6))</f>
        <v/>
      </c>
    </row>
    <row r="133" spans="2:7" s="82" customFormat="1">
      <c r="B133" s="270" t="str">
        <f>MATIÈRES!$I$10</f>
        <v>ANGLAIS (Mme MICHAUX - 4p.)</v>
      </c>
      <c r="C133" s="270"/>
      <c r="D133" s="270"/>
      <c r="E133" s="270"/>
      <c r="F133" s="193" t="str">
        <f ca="1">IF(ISERROR(INDIRECT("F5!BQ" &amp; A114+6)),"",INDIRECT("F5!BQ" &amp; A114+6))</f>
        <v/>
      </c>
    </row>
    <row r="134" spans="2:7" s="82" customFormat="1">
      <c r="B134" s="270" t="str">
        <f>MATIÈRES!$I$11</f>
        <v>SCIENCES (Mr SMETS - 3p.)</v>
      </c>
      <c r="C134" s="270"/>
      <c r="D134" s="270"/>
      <c r="E134" s="270"/>
      <c r="F134" s="193" t="str">
        <f ca="1">IF(ISERROR(INDIRECT("F6!BQ" &amp; A114+6)),"",INDIRECT("F6!BQ" &amp; A114+6))</f>
        <v/>
      </c>
    </row>
    <row r="135" spans="2:7" s="82" customFormat="1">
      <c r="B135" s="267" t="str">
        <f>MATIÈRES!$I$12</f>
        <v>ÉDUCATION PHYSIQUE (Collectif - 3p.)</v>
      </c>
      <c r="C135" s="268"/>
      <c r="D135" s="268"/>
      <c r="E135" s="269"/>
      <c r="F135" s="193" t="str">
        <f ca="1">IF(ISERROR(INDIRECT("F7!BQ" &amp; A114+6)),"",INDIRECT("F7!BQ" &amp; A114+6))</f>
        <v/>
      </c>
    </row>
    <row r="136" spans="2:7" s="82" customFormat="1">
      <c r="B136" s="267" t="str">
        <f>MATIÈRES!$I$13</f>
        <v>ÉDUCATION ARTISTIQUE (Mme TASKIN - 2p.)</v>
      </c>
      <c r="C136" s="268"/>
      <c r="D136" s="268"/>
      <c r="E136" s="269"/>
      <c r="F136" s="193" t="str">
        <f ca="1">IF(ISERROR(INDIRECT("F8!BQ" &amp; A114+6)),"",INDIRECT("F8!BQ" &amp; A114+6))</f>
        <v/>
      </c>
    </row>
    <row r="137" spans="2:7" s="82" customFormat="1">
      <c r="B137" s="267" t="str">
        <f>MATIÈRES!$I$14</f>
        <v>ÉDUCATION TECHNOLOGIQUE (Mr SMETS - 1p.)</v>
      </c>
      <c r="C137" s="268"/>
      <c r="D137" s="268"/>
      <c r="E137" s="269"/>
      <c r="F137" s="193" t="str">
        <f ca="1">IF(ISERROR(INDIRECT("F9!BQ" &amp; A114+6)),"",INDIRECT("F9!BQ" &amp; A114+6))</f>
        <v/>
      </c>
    </row>
    <row r="138" spans="2:7" s="82" customFormat="1">
      <c r="B138" s="267" t="str">
        <f>MATIÈRES!$I$15</f>
        <v>ACTIVITÉDE SOUTIEN (Mme LIENART - 4p.)</v>
      </c>
      <c r="C138" s="268"/>
      <c r="D138" s="268"/>
      <c r="E138" s="269"/>
      <c r="F138" s="193" t="str">
        <f ca="1">IF(ISERROR(INDIRECT("F10!BQ" &amp; A114+6)),"",INDIRECT("F10!BQ" &amp; A114+6))</f>
        <v/>
      </c>
    </row>
    <row r="139" spans="2:7" s="82" customFormat="1">
      <c r="B139" s="267">
        <f>MATIÈRES!$I$16</f>
        <v>0</v>
      </c>
      <c r="C139" s="268"/>
      <c r="D139" s="268"/>
      <c r="E139" s="269"/>
      <c r="F139" s="193" t="str">
        <f ca="1">IF(ISERROR(INDIRECT("F11!BQ" &amp; A114+6)),"",INDIRECT("F11!BQ" &amp; A114+6))</f>
        <v/>
      </c>
    </row>
    <row r="140" spans="2:7" s="82" customFormat="1">
      <c r="B140" s="267">
        <f>MATIÈRES!$I$17</f>
        <v>0</v>
      </c>
      <c r="C140" s="268"/>
      <c r="D140" s="268"/>
      <c r="E140" s="269"/>
      <c r="F140" s="193" t="str">
        <f ca="1">IF(ISERROR(INDIRECT("F12!BQ" &amp; A114+6)),"",INDIRECT("F12!BQ" &amp; A114+6))</f>
        <v/>
      </c>
    </row>
    <row r="141" spans="2:7" s="82" customFormat="1">
      <c r="B141" s="267">
        <f>MATIÈRES!$I$18</f>
        <v>0</v>
      </c>
      <c r="C141" s="268"/>
      <c r="D141" s="268"/>
      <c r="E141" s="269"/>
      <c r="F141" s="193" t="str">
        <f ca="1">IF(ISERROR(INDIRECT("F13!BQ" &amp; A114+6)),"",INDIRECT("F13!BQ" &amp; A114+6))</f>
        <v/>
      </c>
    </row>
    <row r="142" spans="2:7" s="82" customFormat="1">
      <c r="B142" s="267">
        <f>MATIÈRES!$I$19</f>
        <v>0</v>
      </c>
      <c r="C142" s="268"/>
      <c r="D142" s="268"/>
      <c r="E142" s="269"/>
      <c r="F142" s="193" t="str">
        <f ca="1">IF(ISERROR(INDIRECT("F14!BQ" &amp; A114+6)),"",INDIRECT("F14!BQ" &amp; A114+6))</f>
        <v/>
      </c>
    </row>
    <row r="143" spans="2:7" s="82" customFormat="1">
      <c r="B143" s="270">
        <f>MATIÈRES!$I$20</f>
        <v>0</v>
      </c>
      <c r="C143" s="270"/>
      <c r="D143" s="270"/>
      <c r="E143" s="270"/>
      <c r="F143" s="193" t="str">
        <f ca="1">IF(ISERROR(INDIRECT("F15!BQ" &amp; A114+6)),"",INDIRECT("F15!BQ" &amp; A114+6))</f>
        <v/>
      </c>
    </row>
    <row r="144" spans="2:7" s="82" customFormat="1">
      <c r="B144" s="271"/>
      <c r="C144" s="271"/>
      <c r="D144" s="271"/>
      <c r="E144" s="271"/>
      <c r="F144" s="192"/>
    </row>
    <row r="145" spans="2:6" s="82" customFormat="1">
      <c r="B145" s="272" t="s">
        <v>167</v>
      </c>
      <c r="C145" s="272"/>
      <c r="D145" s="272"/>
      <c r="E145" s="272"/>
      <c r="F145" s="193" t="e">
        <f ca="1">AVERAGEIF(F129:F143,"&lt;&gt;#DIV/0!")</f>
        <v>#DIV/0!</v>
      </c>
    </row>
    <row r="146" spans="2:6" s="82" customFormat="1">
      <c r="B146" s="273" t="str">
        <f>"Nombre de cours en difficulté (…/" &amp; COUNTA(MATIÈRES!$N$6:$N$20) &amp; " cours)"</f>
        <v>Nombre de cours en difficulté (…/10 cours)</v>
      </c>
      <c r="C146" s="273"/>
      <c r="D146" s="273"/>
      <c r="E146" s="273"/>
      <c r="F146" s="191">
        <f ca="1">IF(F129&lt;50,1,0)+IF(F130&lt;50,1,0)+IF(F131&lt;50,1,0)+IF(F132&lt;50,1,0)+IF(F133&lt;50,1,0)+IF(F134&lt;50,1,0)+IF(F135&lt;50,1,0)+IF(F136&lt;50,1,0)+IF(F137&lt;50,1,0)+IF(F138&lt;50,1,0)+IF(F139&lt;50,1,0)+IF(F140&lt;50,1,0)+IF(F141&lt;50,1,0)+IF(F142&lt;50,1,0)+IF(F143&lt;50,1,0)</f>
        <v>0</v>
      </c>
    </row>
    <row r="147" spans="2:6" s="82" customFormat="1">
      <c r="B147" s="273" t="str">
        <f>"Nombre de périodes en difficulté (…/" &amp; SUM(MATIÈRES!N109:N123) &amp; " périodes)"</f>
        <v>Nombre de périodes en difficulté (…/0 périodes)</v>
      </c>
      <c r="C147" s="273"/>
      <c r="D147" s="273"/>
      <c r="E147" s="273"/>
      <c r="F147" s="191">
        <f ca="1">IF(F129&lt;50,MATIÈRES!N$6,0)+IF(F130&lt;50,MATIÈRES!N$7,0)+IF(F131&lt;50,MATIÈRES!N$8,0)+IF(F132&lt;50,MATIÈRES!N$9,0)+IF(F133&lt;50,MATIÈRES!N$10,0)+IF(F134&lt;50,MATIÈRES!N$11,0)+IF(F135&lt;50,MATIÈRES!N$12,0)+IF(F136&lt;50,MATIÈRES!N$13,0)+IF(F137&lt;50,MATIÈRES!N$14,0)+IF(F138&lt;50,MATIÈRES!N$15,0)+IF(F139&lt;50,MATIÈRES!N$16,0)+IF(F140&lt;50,MATIÈRES!N$17,0)+IF(F141&lt;50,MATIÈRES!N$18,0)+IF(F142&lt;50,MATIÈRES!N$19,0)+IF(F143&lt;50,MATIÈRES!N$20,0)</f>
        <v>0</v>
      </c>
    </row>
    <row r="148" spans="2:6" s="82" customFormat="1"/>
    <row r="149" spans="2:6" s="82" customFormat="1"/>
    <row r="150" spans="2:6" s="82" customFormat="1"/>
    <row r="151" spans="2:6" s="82" customFormat="1">
      <c r="F151" s="82" t="s">
        <v>170</v>
      </c>
    </row>
    <row r="152" spans="2:6" s="82" customFormat="1"/>
    <row r="153" spans="2:6" s="82" customFormat="1"/>
    <row r="154" spans="2:6" s="82" customFormat="1"/>
    <row r="155" spans="2:6" s="82" customFormat="1"/>
    <row r="156" spans="2:6" s="82" customFormat="1"/>
    <row r="157" spans="2:6" s="82" customFormat="1"/>
    <row r="158" spans="2:6" s="82" customFormat="1"/>
    <row r="159" spans="2:6" s="82" customFormat="1"/>
    <row r="160" spans="2:6" s="82" customFormat="1"/>
    <row r="161" spans="2:6" s="82" customFormat="1"/>
    <row r="162" spans="2:6" s="82" customFormat="1"/>
    <row r="163" spans="2:6" s="82" customFormat="1"/>
    <row r="164" spans="2:6" s="82" customFormat="1"/>
    <row r="165" spans="2:6" s="82" customFormat="1"/>
    <row r="166" spans="2:6" s="82" customFormat="1"/>
    <row r="167" spans="2:6" s="82" customFormat="1"/>
    <row r="168" spans="2:6" s="82" customFormat="1">
      <c r="B168" s="84" t="s">
        <v>42</v>
      </c>
    </row>
    <row r="169" spans="2:6" s="82" customFormat="1"/>
    <row r="170" spans="2:6" s="82" customFormat="1">
      <c r="B170" s="274" t="str">
        <f ca="1">(INDIRECT("Élèves!C" &amp;A114+3) &amp; " " &amp; INDIRECT("Élèves!D" &amp; A114+3) &amp; " :")</f>
        <v>DUPOND Henri :</v>
      </c>
      <c r="C170" s="275"/>
      <c r="D170" s="275"/>
      <c r="E170" s="275"/>
      <c r="F170" s="276"/>
    </row>
    <row r="171" spans="2:6" s="82" customFormat="1">
      <c r="B171" s="243"/>
      <c r="C171" s="244"/>
      <c r="D171" s="244"/>
      <c r="E171" s="244"/>
      <c r="F171" s="245"/>
    </row>
    <row r="172" spans="2:6" s="82" customFormat="1">
      <c r="B172" s="243"/>
      <c r="C172" s="244"/>
      <c r="D172" s="244"/>
      <c r="E172" s="244"/>
      <c r="F172" s="245"/>
    </row>
    <row r="173" spans="2:6" s="82" customFormat="1">
      <c r="B173" s="243"/>
      <c r="C173" s="244"/>
      <c r="D173" s="244"/>
      <c r="E173" s="244"/>
      <c r="F173" s="245"/>
    </row>
    <row r="174" spans="2:6" s="82" customFormat="1">
      <c r="B174" s="243"/>
      <c r="C174" s="244"/>
      <c r="D174" s="244"/>
      <c r="E174" s="244"/>
      <c r="F174" s="245"/>
    </row>
    <row r="175" spans="2:6" s="82" customFormat="1">
      <c r="B175" s="243"/>
      <c r="C175" s="244"/>
      <c r="D175" s="244"/>
      <c r="E175" s="244"/>
      <c r="F175" s="245"/>
    </row>
    <row r="176" spans="2:6" s="82" customFormat="1">
      <c r="B176" s="246"/>
      <c r="C176" s="247"/>
      <c r="D176" s="247"/>
      <c r="E176" s="247"/>
      <c r="F176" s="248"/>
    </row>
    <row r="177" spans="2:6" s="82" customFormat="1">
      <c r="B177" s="195"/>
      <c r="C177" s="195"/>
      <c r="D177" s="195"/>
      <c r="E177" s="195"/>
      <c r="F177" s="195"/>
    </row>
    <row r="178" spans="2:6" s="82" customFormat="1">
      <c r="B178" s="195"/>
      <c r="C178" s="195"/>
      <c r="D178" s="195"/>
      <c r="E178" s="195"/>
      <c r="F178" s="195"/>
    </row>
    <row r="179" spans="2:6" s="82" customFormat="1">
      <c r="B179" s="195"/>
      <c r="C179" s="195"/>
      <c r="D179" s="195"/>
      <c r="E179" s="195"/>
      <c r="F179" s="195"/>
    </row>
    <row r="180" spans="2:6" s="82" customFormat="1">
      <c r="B180" s="84" t="s">
        <v>69</v>
      </c>
    </row>
    <row r="181" spans="2:6" s="82" customFormat="1">
      <c r="B181" s="83"/>
    </row>
    <row r="182" spans="2:6" s="82" customFormat="1">
      <c r="B182" s="89"/>
      <c r="C182" s="89"/>
      <c r="D182" s="89"/>
      <c r="E182" s="89" t="s">
        <v>70</v>
      </c>
      <c r="F182" s="90">
        <f ca="1">SUM(INDIRECT("EDUC!E" &amp;A114+4),INDIRECT("EDUC!F" &amp;A114+4),INDIRECT("EDUC!H" &amp;A114+4))</f>
        <v>1</v>
      </c>
    </row>
    <row r="183" spans="2:6" s="82" customFormat="1">
      <c r="B183" s="83"/>
    </row>
    <row r="184" spans="2:6" s="82" customFormat="1">
      <c r="B184" s="249"/>
      <c r="C184" s="250"/>
      <c r="D184" s="250"/>
      <c r="E184" s="250"/>
      <c r="F184" s="251"/>
    </row>
    <row r="185" spans="2:6" s="82" customFormat="1">
      <c r="B185" s="252"/>
      <c r="C185" s="253"/>
      <c r="D185" s="253"/>
      <c r="E185" s="253"/>
      <c r="F185" s="254"/>
    </row>
    <row r="186" spans="2:6" s="82" customFormat="1">
      <c r="B186" s="252"/>
      <c r="C186" s="253"/>
      <c r="D186" s="253"/>
      <c r="E186" s="253"/>
      <c r="F186" s="254"/>
    </row>
    <row r="187" spans="2:6" s="82" customFormat="1">
      <c r="B187" s="252"/>
      <c r="C187" s="253"/>
      <c r="D187" s="253"/>
      <c r="E187" s="253"/>
      <c r="F187" s="254"/>
    </row>
    <row r="188" spans="2:6" s="82" customFormat="1">
      <c r="B188" s="252"/>
      <c r="C188" s="253"/>
      <c r="D188" s="253"/>
      <c r="E188" s="253"/>
      <c r="F188" s="254"/>
    </row>
    <row r="189" spans="2:6" s="82" customFormat="1">
      <c r="B189" s="252"/>
      <c r="C189" s="253"/>
      <c r="D189" s="253"/>
      <c r="E189" s="253"/>
      <c r="F189" s="254"/>
    </row>
    <row r="190" spans="2:6" s="82" customFormat="1">
      <c r="B190" s="252"/>
      <c r="C190" s="253"/>
      <c r="D190" s="253"/>
      <c r="E190" s="253"/>
      <c r="F190" s="254"/>
    </row>
    <row r="191" spans="2:6" s="82" customFormat="1">
      <c r="B191" s="252"/>
      <c r="C191" s="253"/>
      <c r="D191" s="253"/>
      <c r="E191" s="253"/>
      <c r="F191" s="254"/>
    </row>
    <row r="192" spans="2:6" s="82" customFormat="1">
      <c r="B192" s="255"/>
      <c r="C192" s="256"/>
      <c r="D192" s="256"/>
      <c r="E192" s="256"/>
      <c r="F192" s="257"/>
    </row>
    <row r="193" spans="2:6" s="82" customFormat="1"/>
    <row r="194" spans="2:6" s="82" customFormat="1">
      <c r="B194" s="91" t="s">
        <v>71</v>
      </c>
    </row>
    <row r="195" spans="2:6" s="82" customFormat="1"/>
    <row r="196" spans="2:6" s="82" customFormat="1"/>
    <row r="197" spans="2:6" s="82" customFormat="1"/>
    <row r="198" spans="2:6" s="82" customFormat="1"/>
    <row r="199" spans="2:6" s="82" customFormat="1"/>
    <row r="200" spans="2:6" s="82" customFormat="1">
      <c r="B200" s="84" t="s">
        <v>72</v>
      </c>
    </row>
    <row r="201" spans="2:6" s="82" customFormat="1"/>
    <row r="202" spans="2:6" s="82" customFormat="1">
      <c r="B202" s="258"/>
      <c r="C202" s="259"/>
      <c r="D202" s="259"/>
      <c r="E202" s="259"/>
      <c r="F202" s="260"/>
    </row>
    <row r="203" spans="2:6" s="82" customFormat="1">
      <c r="B203" s="261"/>
      <c r="C203" s="262"/>
      <c r="D203" s="262"/>
      <c r="E203" s="262"/>
      <c r="F203" s="263"/>
    </row>
    <row r="204" spans="2:6" s="82" customFormat="1">
      <c r="B204" s="261"/>
      <c r="C204" s="262"/>
      <c r="D204" s="262"/>
      <c r="E204" s="262"/>
      <c r="F204" s="263"/>
    </row>
    <row r="205" spans="2:6" s="82" customFormat="1">
      <c r="B205" s="261"/>
      <c r="C205" s="262"/>
      <c r="D205" s="262"/>
      <c r="E205" s="262"/>
      <c r="F205" s="263"/>
    </row>
    <row r="206" spans="2:6" s="82" customFormat="1">
      <c r="B206" s="261"/>
      <c r="C206" s="262"/>
      <c r="D206" s="262"/>
      <c r="E206" s="262"/>
      <c r="F206" s="263"/>
    </row>
    <row r="207" spans="2:6" s="82" customFormat="1">
      <c r="B207" s="261"/>
      <c r="C207" s="262"/>
      <c r="D207" s="262"/>
      <c r="E207" s="262"/>
      <c r="F207" s="263"/>
    </row>
    <row r="208" spans="2:6" s="82" customFormat="1">
      <c r="B208" s="261"/>
      <c r="C208" s="262"/>
      <c r="D208" s="262"/>
      <c r="E208" s="262"/>
      <c r="F208" s="263"/>
    </row>
    <row r="209" spans="1:6" s="82" customFormat="1">
      <c r="B209" s="264"/>
      <c r="C209" s="265"/>
      <c r="D209" s="265"/>
      <c r="E209" s="265"/>
      <c r="F209" s="266"/>
    </row>
    <row r="210" spans="1:6" s="82" customFormat="1"/>
    <row r="211" spans="1:6" s="82" customFormat="1">
      <c r="F211" s="82" t="s">
        <v>171</v>
      </c>
    </row>
    <row r="212" spans="1:6" s="82" customFormat="1"/>
    <row r="213" spans="1:6" s="82" customFormat="1"/>
    <row r="214" spans="1:6" s="82" customFormat="1"/>
    <row r="215" spans="1:6" s="82" customFormat="1"/>
    <row r="216" spans="1:6" s="82" customFormat="1"/>
    <row r="217" spans="1:6" ht="27.75" customHeight="1">
      <c r="A217" s="82">
        <v>3</v>
      </c>
      <c r="B217" s="82"/>
      <c r="C217" s="82"/>
      <c r="D217" s="82"/>
      <c r="E217" s="82"/>
      <c r="F217" s="82"/>
    </row>
    <row r="218" spans="1:6" ht="15" customHeight="1">
      <c r="B218" s="311"/>
      <c r="C218" s="311"/>
      <c r="D218" s="311"/>
      <c r="E218" s="311"/>
      <c r="F218" s="311"/>
    </row>
    <row r="219" spans="1:6">
      <c r="B219" s="185" t="str">
        <f ca="1">INDIRECT("Élèves!C" &amp; A217+3)</f>
        <v>TABERNACLE</v>
      </c>
      <c r="C219" s="312" t="str">
        <f ca="1">INDIRECT("Élèves!D" &amp; A217+3)</f>
        <v>Ghislain</v>
      </c>
      <c r="D219" s="312"/>
      <c r="E219" s="312"/>
      <c r="F219" s="312"/>
    </row>
    <row r="220" spans="1:6" ht="15" customHeight="1">
      <c r="B220" s="186"/>
      <c r="C220" s="187"/>
      <c r="D220" s="187"/>
      <c r="E220" s="187"/>
      <c r="F220" s="187"/>
    </row>
    <row r="221" spans="1:6">
      <c r="B221" s="311" t="s">
        <v>159</v>
      </c>
      <c r="C221" s="311"/>
      <c r="D221" s="311"/>
      <c r="E221" s="311"/>
      <c r="F221" s="311"/>
    </row>
    <row r="222" spans="1:6">
      <c r="B222" s="311" t="s">
        <v>172</v>
      </c>
      <c r="C222" s="311"/>
      <c r="D222" s="311"/>
      <c r="E222" s="311"/>
      <c r="F222" s="311"/>
    </row>
    <row r="223" spans="1:6" s="82" customFormat="1">
      <c r="B223" s="311"/>
      <c r="C223" s="311"/>
      <c r="D223" s="311"/>
      <c r="E223" s="311"/>
      <c r="F223" s="311"/>
    </row>
    <row r="224" spans="1:6" s="82" customFormat="1"/>
    <row r="225" spans="2:7" s="82" customFormat="1"/>
    <row r="226" spans="2:7" s="82" customFormat="1"/>
    <row r="227" spans="2:7" s="82" customFormat="1">
      <c r="B227" s="279" t="str">
        <f ca="1">INDIRECT("Élèves!N" &amp; $A$11+5)</f>
        <v>1Cp</v>
      </c>
      <c r="C227" s="280"/>
      <c r="D227" s="280"/>
      <c r="E227" s="280"/>
      <c r="F227" s="281"/>
    </row>
    <row r="228" spans="2:7" s="82" customFormat="1">
      <c r="B228" s="282" t="s">
        <v>164</v>
      </c>
      <c r="C228" s="282"/>
      <c r="D228" s="282"/>
      <c r="E228" s="282"/>
      <c r="F228" s="282"/>
    </row>
    <row r="229" spans="2:7" s="82" customFormat="1">
      <c r="B229" s="206"/>
      <c r="C229" s="206"/>
      <c r="D229" s="206"/>
      <c r="E229" s="206"/>
      <c r="F229" s="206"/>
    </row>
    <row r="230" spans="2:7" s="82" customFormat="1" ht="18.75">
      <c r="B230" s="310" t="str">
        <f>"Formation commune (" &amp; SUM(MATIÈRES!N212:N226) &amp; " périodes)"</f>
        <v>Formation commune (0 périodes)</v>
      </c>
      <c r="C230" s="310"/>
      <c r="D230" s="310"/>
      <c r="E230" s="310"/>
      <c r="F230" s="207" t="s">
        <v>66</v>
      </c>
    </row>
    <row r="231" spans="2:7" s="82" customFormat="1">
      <c r="B231" s="192"/>
      <c r="C231" s="192"/>
      <c r="D231" s="192"/>
      <c r="E231" s="192"/>
      <c r="F231" s="192"/>
    </row>
    <row r="232" spans="2:7" s="82" customFormat="1">
      <c r="B232" s="270" t="str">
        <f>MATIÈRES!$I$6</f>
        <v>RELIGION (Mme Willems - 2p.)</v>
      </c>
      <c r="C232" s="270"/>
      <c r="D232" s="270"/>
      <c r="E232" s="270"/>
      <c r="F232" s="193" t="str">
        <f ca="1">IF(ISERROR(INDIRECT("F1!BQ" &amp; A217+6)),"",INDIRECT("F1!BQ" &amp; A217+6))</f>
        <v/>
      </c>
      <c r="G232"/>
    </row>
    <row r="233" spans="2:7" s="82" customFormat="1">
      <c r="B233" s="267" t="str">
        <f>MATIÈRES!$I$7</f>
        <v>FRANÇAIS (Mr MIRGAUX - 6p.)</v>
      </c>
      <c r="C233" s="268"/>
      <c r="D233" s="268"/>
      <c r="E233" s="269"/>
      <c r="F233" s="193" t="str">
        <f ca="1">IF(ISERROR(INDIRECT("F2!BQ" &amp; A217+6)),"",INDIRECT("F2!BQ" &amp; A217+6))</f>
        <v/>
      </c>
    </row>
    <row r="234" spans="2:7" s="82" customFormat="1">
      <c r="B234" s="267" t="str">
        <f>MATIÈRES!$I$8</f>
        <v>MATH (Mme LIENART - 5p.)</v>
      </c>
      <c r="C234" s="268"/>
      <c r="D234" s="268"/>
      <c r="E234" s="269"/>
      <c r="F234" s="193" t="str">
        <f ca="1">IF(ISERROR(INDIRECT("F3!BQ" &amp; A217+6)),"",INDIRECT("F3!BQ" &amp; A217+6))</f>
        <v/>
      </c>
    </row>
    <row r="235" spans="2:7" s="82" customFormat="1">
      <c r="B235" s="267" t="str">
        <f>MATIÈRES!$I$9</f>
        <v>ÉTUDE DU MILIEU (Mr MIRGAUX - 4p.)</v>
      </c>
      <c r="C235" s="268"/>
      <c r="D235" s="268"/>
      <c r="E235" s="269"/>
      <c r="F235" s="193" t="str">
        <f ca="1">IF(ISERROR(INDIRECT("F4!BQ" &amp; A217+6)),"",INDIRECT("F4!BQ" &amp; A217+6))</f>
        <v/>
      </c>
    </row>
    <row r="236" spans="2:7" s="82" customFormat="1">
      <c r="B236" s="270" t="str">
        <f>MATIÈRES!$I$10</f>
        <v>ANGLAIS (Mme MICHAUX - 4p.)</v>
      </c>
      <c r="C236" s="270"/>
      <c r="D236" s="270"/>
      <c r="E236" s="270"/>
      <c r="F236" s="193" t="str">
        <f ca="1">IF(ISERROR(INDIRECT("F5!BQ" &amp; A217+6)),"",INDIRECT("F5!BQ" &amp; A217+6))</f>
        <v/>
      </c>
    </row>
    <row r="237" spans="2:7" s="82" customFormat="1">
      <c r="B237" s="270" t="str">
        <f>MATIÈRES!$I$11</f>
        <v>SCIENCES (Mr SMETS - 3p.)</v>
      </c>
      <c r="C237" s="270"/>
      <c r="D237" s="270"/>
      <c r="E237" s="270"/>
      <c r="F237" s="193" t="str">
        <f ca="1">IF(ISERROR(INDIRECT("F6!BQ" &amp; A217+6)),"",INDIRECT("F6!BQ" &amp; A217+6))</f>
        <v/>
      </c>
    </row>
    <row r="238" spans="2:7" s="82" customFormat="1">
      <c r="B238" s="267" t="str">
        <f>MATIÈRES!$I$12</f>
        <v>ÉDUCATION PHYSIQUE (Collectif - 3p.)</v>
      </c>
      <c r="C238" s="268"/>
      <c r="D238" s="268"/>
      <c r="E238" s="269"/>
      <c r="F238" s="193" t="str">
        <f ca="1">IF(ISERROR(INDIRECT("F7!BQ" &amp; A217+6)),"",INDIRECT("F7!BQ" &amp; A217+6))</f>
        <v/>
      </c>
    </row>
    <row r="239" spans="2:7" s="82" customFormat="1">
      <c r="B239" s="267" t="str">
        <f>MATIÈRES!$I$13</f>
        <v>ÉDUCATION ARTISTIQUE (Mme TASKIN - 2p.)</v>
      </c>
      <c r="C239" s="268"/>
      <c r="D239" s="268"/>
      <c r="E239" s="269"/>
      <c r="F239" s="193" t="str">
        <f ca="1">IF(ISERROR(INDIRECT("F8!BQ" &amp; A217+6)),"",INDIRECT("F8!BQ" &amp; A217+6))</f>
        <v/>
      </c>
    </row>
    <row r="240" spans="2:7" s="82" customFormat="1">
      <c r="B240" s="267" t="str">
        <f>MATIÈRES!$I$14</f>
        <v>ÉDUCATION TECHNOLOGIQUE (Mr SMETS - 1p.)</v>
      </c>
      <c r="C240" s="268"/>
      <c r="D240" s="268"/>
      <c r="E240" s="269"/>
      <c r="F240" s="193" t="str">
        <f ca="1">IF(ISERROR(INDIRECT("F9!BQ" &amp; A217+6)),"",INDIRECT("F9!BQ" &amp; A217+6))</f>
        <v/>
      </c>
    </row>
    <row r="241" spans="2:6" s="82" customFormat="1">
      <c r="B241" s="267" t="str">
        <f>MATIÈRES!$I$15</f>
        <v>ACTIVITÉDE SOUTIEN (Mme LIENART - 4p.)</v>
      </c>
      <c r="C241" s="268"/>
      <c r="D241" s="268"/>
      <c r="E241" s="269"/>
      <c r="F241" s="193" t="str">
        <f ca="1">IF(ISERROR(INDIRECT("F10!BQ" &amp; A217+6)),"",INDIRECT("F10!BQ" &amp; A217+6))</f>
        <v/>
      </c>
    </row>
    <row r="242" spans="2:6" s="82" customFormat="1">
      <c r="B242" s="267">
        <f>MATIÈRES!$I$16</f>
        <v>0</v>
      </c>
      <c r="C242" s="268"/>
      <c r="D242" s="268"/>
      <c r="E242" s="269"/>
      <c r="F242" s="193" t="str">
        <f ca="1">IF(ISERROR(INDIRECT("F11!BQ" &amp; A217+6)),"",INDIRECT("F11!BQ" &amp; A217+6))</f>
        <v/>
      </c>
    </row>
    <row r="243" spans="2:6" s="82" customFormat="1">
      <c r="B243" s="267">
        <f>MATIÈRES!$I$17</f>
        <v>0</v>
      </c>
      <c r="C243" s="268"/>
      <c r="D243" s="268"/>
      <c r="E243" s="269"/>
      <c r="F243" s="193" t="str">
        <f ca="1">IF(ISERROR(INDIRECT("F12!BQ" &amp; A217+6)),"",INDIRECT("F12!BQ" &amp; A217+6))</f>
        <v/>
      </c>
    </row>
    <row r="244" spans="2:6" s="82" customFormat="1">
      <c r="B244" s="267">
        <f>MATIÈRES!$I$18</f>
        <v>0</v>
      </c>
      <c r="C244" s="268"/>
      <c r="D244" s="268"/>
      <c r="E244" s="269"/>
      <c r="F244" s="193" t="str">
        <f ca="1">IF(ISERROR(INDIRECT("F13!BQ" &amp; A217+6)),"",INDIRECT("F13!BQ" &amp; A217+6))</f>
        <v/>
      </c>
    </row>
    <row r="245" spans="2:6" s="82" customFormat="1">
      <c r="B245" s="267">
        <f>MATIÈRES!$I$19</f>
        <v>0</v>
      </c>
      <c r="C245" s="268"/>
      <c r="D245" s="268"/>
      <c r="E245" s="269"/>
      <c r="F245" s="193" t="str">
        <f ca="1">IF(ISERROR(INDIRECT("F14!BQ" &amp; A217+6)),"",INDIRECT("F14!BQ" &amp; A217+6))</f>
        <v/>
      </c>
    </row>
    <row r="246" spans="2:6" s="82" customFormat="1">
      <c r="B246" s="270">
        <f>MATIÈRES!$I$20</f>
        <v>0</v>
      </c>
      <c r="C246" s="270"/>
      <c r="D246" s="270"/>
      <c r="E246" s="270"/>
      <c r="F246" s="193" t="str">
        <f ca="1">IF(ISERROR(INDIRECT("F15!BQ" &amp; A217+6)),"",INDIRECT("F15!BQ" &amp; A217+6))</f>
        <v/>
      </c>
    </row>
    <row r="247" spans="2:6" s="82" customFormat="1">
      <c r="B247" s="271"/>
      <c r="C247" s="271"/>
      <c r="D247" s="271"/>
      <c r="E247" s="271"/>
      <c r="F247" s="192"/>
    </row>
    <row r="248" spans="2:6" s="82" customFormat="1">
      <c r="B248" s="272" t="s">
        <v>167</v>
      </c>
      <c r="C248" s="272"/>
      <c r="D248" s="272"/>
      <c r="E248" s="272"/>
      <c r="F248" s="193" t="e">
        <f ca="1">AVERAGEIF(F232:F246,"&lt;&gt;#DIV/0!")</f>
        <v>#DIV/0!</v>
      </c>
    </row>
    <row r="249" spans="2:6" s="82" customFormat="1">
      <c r="B249" s="273" t="str">
        <f>"Nombre de cours en difficulté (…/" &amp; COUNTA(MATIÈRES!$N$6:$N$20) &amp; " cours)"</f>
        <v>Nombre de cours en difficulté (…/10 cours)</v>
      </c>
      <c r="C249" s="273"/>
      <c r="D249" s="273"/>
      <c r="E249" s="273"/>
      <c r="F249" s="191">
        <f ca="1">IF(F232&lt;50,1,0)+IF(F233&lt;50,1,0)+IF(F234&lt;50,1,0)+IF(F235&lt;50,1,0)+IF(F236&lt;50,1,0)+IF(F237&lt;50,1,0)+IF(F238&lt;50,1,0)+IF(F239&lt;50,1,0)+IF(F240&lt;50,1,0)+IF(F241&lt;50,1,0)+IF(F242&lt;50,1,0)+IF(F243&lt;50,1,0)+IF(F244&lt;50,1,0)+IF(F245&lt;50,1,0)+IF(F246&lt;50,1,0)</f>
        <v>0</v>
      </c>
    </row>
    <row r="250" spans="2:6" s="82" customFormat="1">
      <c r="B250" s="273" t="str">
        <f>"Nombre de périodes en difficulté (…/" &amp; SUM(MATIÈRES!N212:N226) &amp; " périodes)"</f>
        <v>Nombre de périodes en difficulté (…/0 périodes)</v>
      </c>
      <c r="C250" s="273"/>
      <c r="D250" s="273"/>
      <c r="E250" s="273"/>
      <c r="F250" s="191">
        <f ca="1">IF(F232&lt;50,MATIÈRES!N$6,0)+IF(F233&lt;50,MATIÈRES!N$7,0)+IF(F234&lt;50,MATIÈRES!N$8,0)+IF(F235&lt;50,MATIÈRES!N$9,0)+IF(F236&lt;50,MATIÈRES!N$10,0)+IF(F237&lt;50,MATIÈRES!N$11,0)+IF(F238&lt;50,MATIÈRES!N$12,0)+IF(F239&lt;50,MATIÈRES!N$13,0)+IF(F240&lt;50,MATIÈRES!N$14,0)+IF(F241&lt;50,MATIÈRES!N$15,0)+IF(F242&lt;50,MATIÈRES!N$16,0)+IF(F243&lt;50,MATIÈRES!N$17,0)+IF(F244&lt;50,MATIÈRES!N$18,0)+IF(F245&lt;50,MATIÈRES!N$19,0)+IF(F246&lt;50,MATIÈRES!N$20,0)</f>
        <v>0</v>
      </c>
    </row>
    <row r="251" spans="2:6" s="82" customFormat="1"/>
    <row r="252" spans="2:6" s="82" customFormat="1"/>
    <row r="253" spans="2:6" s="82" customFormat="1"/>
    <row r="254" spans="2:6" s="82" customFormat="1">
      <c r="F254" s="82" t="s">
        <v>170</v>
      </c>
    </row>
    <row r="255" spans="2:6" s="82" customFormat="1"/>
    <row r="256" spans="2:6" s="82" customFormat="1"/>
    <row r="257" spans="2:2" s="82" customFormat="1"/>
    <row r="258" spans="2:2" s="82" customFormat="1"/>
    <row r="259" spans="2:2" s="82" customFormat="1"/>
    <row r="260" spans="2:2" s="82" customFormat="1"/>
    <row r="261" spans="2:2" s="82" customFormat="1"/>
    <row r="262" spans="2:2" s="82" customFormat="1"/>
    <row r="263" spans="2:2" s="82" customFormat="1"/>
    <row r="264" spans="2:2" s="82" customFormat="1"/>
    <row r="265" spans="2:2" s="82" customFormat="1"/>
    <row r="266" spans="2:2" s="82" customFormat="1"/>
    <row r="267" spans="2:2" s="82" customFormat="1"/>
    <row r="268" spans="2:2" s="82" customFormat="1"/>
    <row r="269" spans="2:2" s="82" customFormat="1"/>
    <row r="270" spans="2:2" s="82" customFormat="1"/>
    <row r="271" spans="2:2" s="82" customFormat="1">
      <c r="B271" s="84" t="s">
        <v>42</v>
      </c>
    </row>
    <row r="272" spans="2:2" s="82" customFormat="1"/>
    <row r="273" spans="2:6" s="82" customFormat="1">
      <c r="B273" s="274" t="str">
        <f ca="1">(INDIRECT("Élèves!C" &amp;A217+3) &amp; " " &amp; INDIRECT("Élèves!D" &amp; A217+3) &amp; " :")</f>
        <v>TABERNACLE Ghislain :</v>
      </c>
      <c r="C273" s="275"/>
      <c r="D273" s="275"/>
      <c r="E273" s="275"/>
      <c r="F273" s="276"/>
    </row>
    <row r="274" spans="2:6" s="82" customFormat="1">
      <c r="B274" s="243"/>
      <c r="C274" s="244"/>
      <c r="D274" s="244"/>
      <c r="E274" s="244"/>
      <c r="F274" s="245"/>
    </row>
    <row r="275" spans="2:6" s="82" customFormat="1">
      <c r="B275" s="243"/>
      <c r="C275" s="244"/>
      <c r="D275" s="244"/>
      <c r="E275" s="244"/>
      <c r="F275" s="245"/>
    </row>
    <row r="276" spans="2:6" s="82" customFormat="1">
      <c r="B276" s="243"/>
      <c r="C276" s="244"/>
      <c r="D276" s="244"/>
      <c r="E276" s="244"/>
      <c r="F276" s="245"/>
    </row>
    <row r="277" spans="2:6" s="82" customFormat="1">
      <c r="B277" s="243"/>
      <c r="C277" s="244"/>
      <c r="D277" s="244"/>
      <c r="E277" s="244"/>
      <c r="F277" s="245"/>
    </row>
    <row r="278" spans="2:6" s="82" customFormat="1">
      <c r="B278" s="243"/>
      <c r="C278" s="244"/>
      <c r="D278" s="244"/>
      <c r="E278" s="244"/>
      <c r="F278" s="245"/>
    </row>
    <row r="279" spans="2:6" s="82" customFormat="1">
      <c r="B279" s="246"/>
      <c r="C279" s="247"/>
      <c r="D279" s="247"/>
      <c r="E279" s="247"/>
      <c r="F279" s="248"/>
    </row>
    <row r="280" spans="2:6" s="82" customFormat="1">
      <c r="B280" s="195"/>
      <c r="C280" s="195"/>
      <c r="D280" s="195"/>
      <c r="E280" s="195"/>
      <c r="F280" s="195"/>
    </row>
    <row r="281" spans="2:6" s="82" customFormat="1">
      <c r="B281" s="195"/>
      <c r="C281" s="195"/>
      <c r="D281" s="195"/>
      <c r="E281" s="195"/>
      <c r="F281" s="195"/>
    </row>
    <row r="282" spans="2:6" s="82" customFormat="1">
      <c r="B282" s="195"/>
      <c r="C282" s="195"/>
      <c r="D282" s="195"/>
      <c r="E282" s="195"/>
      <c r="F282" s="195"/>
    </row>
    <row r="283" spans="2:6" s="82" customFormat="1">
      <c r="B283" s="84" t="s">
        <v>69</v>
      </c>
    </row>
    <row r="284" spans="2:6" s="82" customFormat="1">
      <c r="B284" s="83"/>
    </row>
    <row r="285" spans="2:6" s="82" customFormat="1">
      <c r="B285" s="89"/>
      <c r="C285" s="89"/>
      <c r="D285" s="89"/>
      <c r="E285" s="89" t="s">
        <v>70</v>
      </c>
      <c r="F285" s="90">
        <f ca="1">SUM(INDIRECT("EDUC!E" &amp;A217+4),INDIRECT("EDUC!F" &amp;A217+4),INDIRECT("EDUC!H" &amp;A217+4))</f>
        <v>4</v>
      </c>
    </row>
    <row r="286" spans="2:6" s="82" customFormat="1">
      <c r="B286" s="83"/>
    </row>
    <row r="287" spans="2:6" s="82" customFormat="1">
      <c r="B287" s="249"/>
      <c r="C287" s="250"/>
      <c r="D287" s="250"/>
      <c r="E287" s="250"/>
      <c r="F287" s="251"/>
    </row>
    <row r="288" spans="2:6" s="82" customFormat="1">
      <c r="B288" s="252"/>
      <c r="C288" s="253"/>
      <c r="D288" s="253"/>
      <c r="E288" s="253"/>
      <c r="F288" s="254"/>
    </row>
    <row r="289" spans="2:6" s="82" customFormat="1">
      <c r="B289" s="252"/>
      <c r="C289" s="253"/>
      <c r="D289" s="253"/>
      <c r="E289" s="253"/>
      <c r="F289" s="254"/>
    </row>
    <row r="290" spans="2:6" s="82" customFormat="1">
      <c r="B290" s="252"/>
      <c r="C290" s="253"/>
      <c r="D290" s="253"/>
      <c r="E290" s="253"/>
      <c r="F290" s="254"/>
    </row>
    <row r="291" spans="2:6" s="82" customFormat="1">
      <c r="B291" s="252"/>
      <c r="C291" s="253"/>
      <c r="D291" s="253"/>
      <c r="E291" s="253"/>
      <c r="F291" s="254"/>
    </row>
    <row r="292" spans="2:6" s="82" customFormat="1">
      <c r="B292" s="252"/>
      <c r="C292" s="253"/>
      <c r="D292" s="253"/>
      <c r="E292" s="253"/>
      <c r="F292" s="254"/>
    </row>
    <row r="293" spans="2:6" s="82" customFormat="1">
      <c r="B293" s="252"/>
      <c r="C293" s="253"/>
      <c r="D293" s="253"/>
      <c r="E293" s="253"/>
      <c r="F293" s="254"/>
    </row>
    <row r="294" spans="2:6" s="82" customFormat="1">
      <c r="B294" s="252"/>
      <c r="C294" s="253"/>
      <c r="D294" s="253"/>
      <c r="E294" s="253"/>
      <c r="F294" s="254"/>
    </row>
    <row r="295" spans="2:6" s="82" customFormat="1">
      <c r="B295" s="255"/>
      <c r="C295" s="256"/>
      <c r="D295" s="256"/>
      <c r="E295" s="256"/>
      <c r="F295" s="257"/>
    </row>
    <row r="296" spans="2:6" s="82" customFormat="1"/>
    <row r="297" spans="2:6" s="82" customFormat="1">
      <c r="B297" s="91" t="s">
        <v>71</v>
      </c>
    </row>
    <row r="298" spans="2:6" s="82" customFormat="1"/>
    <row r="299" spans="2:6" s="82" customFormat="1"/>
    <row r="300" spans="2:6" s="82" customFormat="1"/>
    <row r="301" spans="2:6" s="82" customFormat="1"/>
    <row r="302" spans="2:6" s="82" customFormat="1"/>
    <row r="303" spans="2:6" s="82" customFormat="1">
      <c r="B303" s="84" t="s">
        <v>72</v>
      </c>
    </row>
    <row r="304" spans="2:6" s="82" customFormat="1"/>
    <row r="305" spans="1:6" s="82" customFormat="1">
      <c r="B305" s="258"/>
      <c r="C305" s="259"/>
      <c r="D305" s="259"/>
      <c r="E305" s="259"/>
      <c r="F305" s="260"/>
    </row>
    <row r="306" spans="1:6" s="82" customFormat="1">
      <c r="B306" s="261"/>
      <c r="C306" s="262"/>
      <c r="D306" s="262"/>
      <c r="E306" s="262"/>
      <c r="F306" s="263"/>
    </row>
    <row r="307" spans="1:6" s="82" customFormat="1">
      <c r="B307" s="261"/>
      <c r="C307" s="262"/>
      <c r="D307" s="262"/>
      <c r="E307" s="262"/>
      <c r="F307" s="263"/>
    </row>
    <row r="308" spans="1:6" s="82" customFormat="1">
      <c r="B308" s="261"/>
      <c r="C308" s="262"/>
      <c r="D308" s="262"/>
      <c r="E308" s="262"/>
      <c r="F308" s="263"/>
    </row>
    <row r="309" spans="1:6" s="82" customFormat="1">
      <c r="B309" s="261"/>
      <c r="C309" s="262"/>
      <c r="D309" s="262"/>
      <c r="E309" s="262"/>
      <c r="F309" s="263"/>
    </row>
    <row r="310" spans="1:6" s="82" customFormat="1">
      <c r="B310" s="261"/>
      <c r="C310" s="262"/>
      <c r="D310" s="262"/>
      <c r="E310" s="262"/>
      <c r="F310" s="263"/>
    </row>
    <row r="311" spans="1:6" s="82" customFormat="1">
      <c r="B311" s="261"/>
      <c r="C311" s="262"/>
      <c r="D311" s="262"/>
      <c r="E311" s="262"/>
      <c r="F311" s="263"/>
    </row>
    <row r="312" spans="1:6" s="82" customFormat="1">
      <c r="B312" s="264"/>
      <c r="C312" s="265"/>
      <c r="D312" s="265"/>
      <c r="E312" s="265"/>
      <c r="F312" s="266"/>
    </row>
    <row r="313" spans="1:6" s="82" customFormat="1"/>
    <row r="314" spans="1:6" s="82" customFormat="1">
      <c r="F314" s="82" t="s">
        <v>171</v>
      </c>
    </row>
    <row r="315" spans="1:6" s="82" customFormat="1"/>
    <row r="316" spans="1:6" s="82" customFormat="1"/>
    <row r="317" spans="1:6" s="82" customFormat="1"/>
    <row r="318" spans="1:6" s="82" customFormat="1"/>
    <row r="319" spans="1:6" s="82" customFormat="1"/>
    <row r="320" spans="1:6" ht="27.75" customHeight="1">
      <c r="A320" s="82">
        <v>4</v>
      </c>
      <c r="B320" s="82"/>
      <c r="C320" s="82"/>
      <c r="D320" s="82"/>
      <c r="E320" s="82"/>
      <c r="F320" s="82"/>
    </row>
    <row r="321" spans="2:7" ht="15" customHeight="1">
      <c r="B321" s="311"/>
      <c r="C321" s="311"/>
      <c r="D321" s="311"/>
      <c r="E321" s="311"/>
      <c r="F321" s="311"/>
    </row>
    <row r="322" spans="2:7">
      <c r="B322" s="185" t="str">
        <f ca="1">INDIRECT("Élèves!C" &amp; A320+3)</f>
        <v>EASY</v>
      </c>
      <c r="C322" s="312" t="str">
        <f ca="1">INDIRECT("Élèves!D" &amp; A320+3)</f>
        <v>Isabelle</v>
      </c>
      <c r="D322" s="312"/>
      <c r="E322" s="312"/>
      <c r="F322" s="312"/>
    </row>
    <row r="323" spans="2:7" ht="15" customHeight="1">
      <c r="B323" s="186"/>
      <c r="C323" s="187"/>
      <c r="D323" s="187"/>
      <c r="E323" s="187"/>
      <c r="F323" s="187"/>
    </row>
    <row r="324" spans="2:7">
      <c r="B324" s="311" t="s">
        <v>159</v>
      </c>
      <c r="C324" s="311"/>
      <c r="D324" s="311"/>
      <c r="E324" s="311"/>
      <c r="F324" s="311"/>
    </row>
    <row r="325" spans="2:7">
      <c r="B325" s="311" t="s">
        <v>172</v>
      </c>
      <c r="C325" s="311"/>
      <c r="D325" s="311"/>
      <c r="E325" s="311"/>
      <c r="F325" s="311"/>
    </row>
    <row r="326" spans="2:7" s="82" customFormat="1">
      <c r="B326" s="311"/>
      <c r="C326" s="311"/>
      <c r="D326" s="311"/>
      <c r="E326" s="311"/>
      <c r="F326" s="311"/>
    </row>
    <row r="327" spans="2:7" s="82" customFormat="1"/>
    <row r="328" spans="2:7" s="82" customFormat="1"/>
    <row r="329" spans="2:7" s="82" customFormat="1"/>
    <row r="330" spans="2:7" s="82" customFormat="1">
      <c r="B330" s="279" t="str">
        <f ca="1">INDIRECT("Élèves!N" &amp; $A$11+5)</f>
        <v>1Cp</v>
      </c>
      <c r="C330" s="280"/>
      <c r="D330" s="280"/>
      <c r="E330" s="280"/>
      <c r="F330" s="281"/>
    </row>
    <row r="331" spans="2:7" s="82" customFormat="1">
      <c r="B331" s="282" t="s">
        <v>164</v>
      </c>
      <c r="C331" s="282"/>
      <c r="D331" s="282"/>
      <c r="E331" s="282"/>
      <c r="F331" s="282"/>
    </row>
    <row r="332" spans="2:7" s="82" customFormat="1">
      <c r="B332" s="206"/>
      <c r="C332" s="206"/>
      <c r="D332" s="206"/>
      <c r="E332" s="206"/>
      <c r="F332" s="206"/>
    </row>
    <row r="333" spans="2:7" s="82" customFormat="1" ht="18.75">
      <c r="B333" s="310" t="str">
        <f>"Formation commune (" &amp; SUM(MATIÈRES!N315:N329) &amp; " périodes)"</f>
        <v>Formation commune (0 périodes)</v>
      </c>
      <c r="C333" s="310"/>
      <c r="D333" s="310"/>
      <c r="E333" s="310"/>
      <c r="F333" s="207" t="s">
        <v>66</v>
      </c>
    </row>
    <row r="334" spans="2:7" s="82" customFormat="1">
      <c r="B334" s="192"/>
      <c r="C334" s="192"/>
      <c r="D334" s="192"/>
      <c r="E334" s="192"/>
      <c r="F334" s="192"/>
    </row>
    <row r="335" spans="2:7" s="82" customFormat="1">
      <c r="B335" s="270" t="str">
        <f>MATIÈRES!$I$6</f>
        <v>RELIGION (Mme Willems - 2p.)</v>
      </c>
      <c r="C335" s="270"/>
      <c r="D335" s="270"/>
      <c r="E335" s="270"/>
      <c r="F335" s="193" t="str">
        <f ca="1">IF(ISERROR(INDIRECT("F1!BQ" &amp; A320+6)),"",INDIRECT("F1!BQ" &amp; A320+6))</f>
        <v/>
      </c>
      <c r="G335"/>
    </row>
    <row r="336" spans="2:7" s="82" customFormat="1">
      <c r="B336" s="267" t="str">
        <f>MATIÈRES!$I$7</f>
        <v>FRANÇAIS (Mr MIRGAUX - 6p.)</v>
      </c>
      <c r="C336" s="268"/>
      <c r="D336" s="268"/>
      <c r="E336" s="269"/>
      <c r="F336" s="193" t="str">
        <f ca="1">IF(ISERROR(INDIRECT("F2!BQ" &amp; A320+6)),"",INDIRECT("F2!BQ" &amp; A320+6))</f>
        <v/>
      </c>
    </row>
    <row r="337" spans="2:6" s="82" customFormat="1">
      <c r="B337" s="267" t="str">
        <f>MATIÈRES!$I$8</f>
        <v>MATH (Mme LIENART - 5p.)</v>
      </c>
      <c r="C337" s="268"/>
      <c r="D337" s="268"/>
      <c r="E337" s="269"/>
      <c r="F337" s="193" t="str">
        <f ca="1">IF(ISERROR(INDIRECT("F3!BQ" &amp; A320+6)),"",INDIRECT("F3!BQ" &amp; A320+6))</f>
        <v/>
      </c>
    </row>
    <row r="338" spans="2:6" s="82" customFormat="1">
      <c r="B338" s="267" t="str">
        <f>MATIÈRES!$I$9</f>
        <v>ÉTUDE DU MILIEU (Mr MIRGAUX - 4p.)</v>
      </c>
      <c r="C338" s="268"/>
      <c r="D338" s="268"/>
      <c r="E338" s="269"/>
      <c r="F338" s="193" t="str">
        <f ca="1">IF(ISERROR(INDIRECT("F4!BQ" &amp; A320+6)),"",INDIRECT("F4!BQ" &amp; A320+6))</f>
        <v/>
      </c>
    </row>
    <row r="339" spans="2:6" s="82" customFormat="1">
      <c r="B339" s="270" t="str">
        <f>MATIÈRES!$I$10</f>
        <v>ANGLAIS (Mme MICHAUX - 4p.)</v>
      </c>
      <c r="C339" s="270"/>
      <c r="D339" s="270"/>
      <c r="E339" s="270"/>
      <c r="F339" s="193" t="str">
        <f ca="1">IF(ISERROR(INDIRECT("F5!BQ" &amp; A320+6)),"",INDIRECT("F5!BQ" &amp; A320+6))</f>
        <v/>
      </c>
    </row>
    <row r="340" spans="2:6" s="82" customFormat="1">
      <c r="B340" s="270" t="str">
        <f>MATIÈRES!$I$11</f>
        <v>SCIENCES (Mr SMETS - 3p.)</v>
      </c>
      <c r="C340" s="270"/>
      <c r="D340" s="270"/>
      <c r="E340" s="270"/>
      <c r="F340" s="193" t="str">
        <f ca="1">IF(ISERROR(INDIRECT("F6!BQ" &amp; A320+6)),"",INDIRECT("F6!BQ" &amp; A320+6))</f>
        <v/>
      </c>
    </row>
    <row r="341" spans="2:6" s="82" customFormat="1">
      <c r="B341" s="267" t="str">
        <f>MATIÈRES!$I$12</f>
        <v>ÉDUCATION PHYSIQUE (Collectif - 3p.)</v>
      </c>
      <c r="C341" s="268"/>
      <c r="D341" s="268"/>
      <c r="E341" s="269"/>
      <c r="F341" s="193" t="str">
        <f ca="1">IF(ISERROR(INDIRECT("F7!BQ" &amp; A320+6)),"",INDIRECT("F7!BQ" &amp; A320+6))</f>
        <v/>
      </c>
    </row>
    <row r="342" spans="2:6" s="82" customFormat="1">
      <c r="B342" s="267" t="str">
        <f>MATIÈRES!$I$13</f>
        <v>ÉDUCATION ARTISTIQUE (Mme TASKIN - 2p.)</v>
      </c>
      <c r="C342" s="268"/>
      <c r="D342" s="268"/>
      <c r="E342" s="269"/>
      <c r="F342" s="193" t="str">
        <f ca="1">IF(ISERROR(INDIRECT("F8!BQ" &amp; A320+6)),"",INDIRECT("F8!BQ" &amp; A320+6))</f>
        <v/>
      </c>
    </row>
    <row r="343" spans="2:6" s="82" customFormat="1">
      <c r="B343" s="267" t="str">
        <f>MATIÈRES!$I$14</f>
        <v>ÉDUCATION TECHNOLOGIQUE (Mr SMETS - 1p.)</v>
      </c>
      <c r="C343" s="268"/>
      <c r="D343" s="268"/>
      <c r="E343" s="269"/>
      <c r="F343" s="193" t="str">
        <f ca="1">IF(ISERROR(INDIRECT("F9!BQ" &amp; A320+6)),"",INDIRECT("F9!BQ" &amp; A320+6))</f>
        <v/>
      </c>
    </row>
    <row r="344" spans="2:6" s="82" customFormat="1">
      <c r="B344" s="267" t="str">
        <f>MATIÈRES!$I$15</f>
        <v>ACTIVITÉDE SOUTIEN (Mme LIENART - 4p.)</v>
      </c>
      <c r="C344" s="268"/>
      <c r="D344" s="268"/>
      <c r="E344" s="269"/>
      <c r="F344" s="193" t="str">
        <f ca="1">IF(ISERROR(INDIRECT("F10!BQ" &amp; A320+6)),"",INDIRECT("F10!BQ" &amp; A320+6))</f>
        <v/>
      </c>
    </row>
    <row r="345" spans="2:6" s="82" customFormat="1">
      <c r="B345" s="267">
        <f>MATIÈRES!$I$16</f>
        <v>0</v>
      </c>
      <c r="C345" s="268"/>
      <c r="D345" s="268"/>
      <c r="E345" s="269"/>
      <c r="F345" s="193" t="str">
        <f ca="1">IF(ISERROR(INDIRECT("F11!BQ" &amp; A320+6)),"",INDIRECT("F11!BQ" &amp; A320+6))</f>
        <v/>
      </c>
    </row>
    <row r="346" spans="2:6" s="82" customFormat="1">
      <c r="B346" s="267">
        <f>MATIÈRES!$I$17</f>
        <v>0</v>
      </c>
      <c r="C346" s="268"/>
      <c r="D346" s="268"/>
      <c r="E346" s="269"/>
      <c r="F346" s="193" t="str">
        <f ca="1">IF(ISERROR(INDIRECT("F12!BQ" &amp; A320+6)),"",INDIRECT("F12!BQ" &amp; A320+6))</f>
        <v/>
      </c>
    </row>
    <row r="347" spans="2:6" s="82" customFormat="1">
      <c r="B347" s="267">
        <f>MATIÈRES!$I$18</f>
        <v>0</v>
      </c>
      <c r="C347" s="268"/>
      <c r="D347" s="268"/>
      <c r="E347" s="269"/>
      <c r="F347" s="193" t="str">
        <f ca="1">IF(ISERROR(INDIRECT("F13!BQ" &amp; A320+6)),"",INDIRECT("F13!BQ" &amp; A320+6))</f>
        <v/>
      </c>
    </row>
    <row r="348" spans="2:6" s="82" customFormat="1">
      <c r="B348" s="267">
        <f>MATIÈRES!$I$19</f>
        <v>0</v>
      </c>
      <c r="C348" s="268"/>
      <c r="D348" s="268"/>
      <c r="E348" s="269"/>
      <c r="F348" s="193" t="str">
        <f ca="1">IF(ISERROR(INDIRECT("F14!BQ" &amp; A320+6)),"",INDIRECT("F14!BQ" &amp; A320+6))</f>
        <v/>
      </c>
    </row>
    <row r="349" spans="2:6" s="82" customFormat="1">
      <c r="B349" s="270">
        <f>MATIÈRES!$I$20</f>
        <v>0</v>
      </c>
      <c r="C349" s="270"/>
      <c r="D349" s="270"/>
      <c r="E349" s="270"/>
      <c r="F349" s="193" t="str">
        <f ca="1">IF(ISERROR(INDIRECT("F15!BQ" &amp; A320+6)),"",INDIRECT("F15!BQ" &amp; A320+6))</f>
        <v/>
      </c>
    </row>
    <row r="350" spans="2:6" s="82" customFormat="1">
      <c r="B350" s="271"/>
      <c r="C350" s="271"/>
      <c r="D350" s="271"/>
      <c r="E350" s="271"/>
      <c r="F350" s="192"/>
    </row>
    <row r="351" spans="2:6" s="82" customFormat="1">
      <c r="B351" s="272" t="s">
        <v>167</v>
      </c>
      <c r="C351" s="272"/>
      <c r="D351" s="272"/>
      <c r="E351" s="272"/>
      <c r="F351" s="193" t="e">
        <f ca="1">AVERAGEIF(F335:F349,"&lt;&gt;#DIV/0!")</f>
        <v>#DIV/0!</v>
      </c>
    </row>
    <row r="352" spans="2:6" s="82" customFormat="1">
      <c r="B352" s="273" t="str">
        <f>"Nombre de cours en difficulté (…/" &amp; COUNTA(MATIÈRES!$N$6:$N$20) &amp; " cours)"</f>
        <v>Nombre de cours en difficulté (…/10 cours)</v>
      </c>
      <c r="C352" s="273"/>
      <c r="D352" s="273"/>
      <c r="E352" s="273"/>
      <c r="F352" s="191">
        <f ca="1">IF(F335&lt;50,1,0)+IF(F336&lt;50,1,0)+IF(F337&lt;50,1,0)+IF(F338&lt;50,1,0)+IF(F339&lt;50,1,0)+IF(F340&lt;50,1,0)+IF(F341&lt;50,1,0)+IF(F342&lt;50,1,0)+IF(F343&lt;50,1,0)+IF(F344&lt;50,1,0)+IF(F345&lt;50,1,0)+IF(F346&lt;50,1,0)+IF(F347&lt;50,1,0)+IF(F348&lt;50,1,0)+IF(F349&lt;50,1,0)</f>
        <v>0</v>
      </c>
    </row>
    <row r="353" spans="2:6" s="82" customFormat="1">
      <c r="B353" s="273" t="str">
        <f>"Nombre de périodes en difficulté (…/" &amp; SUM(MATIÈRES!N315:N329) &amp; " périodes)"</f>
        <v>Nombre de périodes en difficulté (…/0 périodes)</v>
      </c>
      <c r="C353" s="273"/>
      <c r="D353" s="273"/>
      <c r="E353" s="273"/>
      <c r="F353" s="191">
        <f ca="1">IF(F335&lt;50,MATIÈRES!N$6,0)+IF(F336&lt;50,MATIÈRES!N$7,0)+IF(F337&lt;50,MATIÈRES!N$8,0)+IF(F338&lt;50,MATIÈRES!N$9,0)+IF(F339&lt;50,MATIÈRES!N$10,0)+IF(F340&lt;50,MATIÈRES!N$11,0)+IF(F341&lt;50,MATIÈRES!N$12,0)+IF(F342&lt;50,MATIÈRES!N$13,0)+IF(F343&lt;50,MATIÈRES!N$14,0)+IF(F344&lt;50,MATIÈRES!N$15,0)+IF(F345&lt;50,MATIÈRES!N$16,0)+IF(F346&lt;50,MATIÈRES!N$17,0)+IF(F347&lt;50,MATIÈRES!N$18,0)+IF(F348&lt;50,MATIÈRES!N$19,0)+IF(F349&lt;50,MATIÈRES!N$20,0)</f>
        <v>0</v>
      </c>
    </row>
    <row r="354" spans="2:6" s="82" customFormat="1"/>
    <row r="355" spans="2:6" s="82" customFormat="1"/>
    <row r="356" spans="2:6" s="82" customFormat="1"/>
    <row r="357" spans="2:6" s="82" customFormat="1">
      <c r="F357" s="82" t="s">
        <v>170</v>
      </c>
    </row>
    <row r="358" spans="2:6" s="82" customFormat="1"/>
    <row r="359" spans="2:6" s="82" customFormat="1"/>
    <row r="360" spans="2:6" s="82" customFormat="1"/>
    <row r="361" spans="2:6" s="82" customFormat="1"/>
    <row r="362" spans="2:6" s="82" customFormat="1"/>
    <row r="363" spans="2:6" s="82" customFormat="1"/>
    <row r="364" spans="2:6" s="82" customFormat="1"/>
    <row r="365" spans="2:6" s="82" customFormat="1"/>
    <row r="366" spans="2:6" s="82" customFormat="1"/>
    <row r="367" spans="2:6" s="82" customFormat="1"/>
    <row r="368" spans="2:6" s="82" customFormat="1"/>
    <row r="369" spans="2:6" s="82" customFormat="1"/>
    <row r="370" spans="2:6" s="82" customFormat="1"/>
    <row r="371" spans="2:6" s="82" customFormat="1"/>
    <row r="372" spans="2:6" s="82" customFormat="1"/>
    <row r="373" spans="2:6" s="82" customFormat="1"/>
    <row r="374" spans="2:6" s="82" customFormat="1">
      <c r="B374" s="84" t="s">
        <v>42</v>
      </c>
    </row>
    <row r="375" spans="2:6" s="82" customFormat="1"/>
    <row r="376" spans="2:6" s="82" customFormat="1">
      <c r="B376" s="274" t="str">
        <f ca="1">(INDIRECT("Élèves!C" &amp;A320+3) &amp; " " &amp; INDIRECT("Élèves!D" &amp; A320+3) &amp; " :")</f>
        <v>EASY Isabelle :</v>
      </c>
      <c r="C376" s="275"/>
      <c r="D376" s="275"/>
      <c r="E376" s="275"/>
      <c r="F376" s="276"/>
    </row>
    <row r="377" spans="2:6" s="82" customFormat="1">
      <c r="B377" s="243"/>
      <c r="C377" s="244"/>
      <c r="D377" s="244"/>
      <c r="E377" s="244"/>
      <c r="F377" s="245"/>
    </row>
    <row r="378" spans="2:6" s="82" customFormat="1">
      <c r="B378" s="243"/>
      <c r="C378" s="244"/>
      <c r="D378" s="244"/>
      <c r="E378" s="244"/>
      <c r="F378" s="245"/>
    </row>
    <row r="379" spans="2:6" s="82" customFormat="1">
      <c r="B379" s="243"/>
      <c r="C379" s="244"/>
      <c r="D379" s="244"/>
      <c r="E379" s="244"/>
      <c r="F379" s="245"/>
    </row>
    <row r="380" spans="2:6" s="82" customFormat="1">
      <c r="B380" s="243"/>
      <c r="C380" s="244"/>
      <c r="D380" s="244"/>
      <c r="E380" s="244"/>
      <c r="F380" s="245"/>
    </row>
    <row r="381" spans="2:6" s="82" customFormat="1">
      <c r="B381" s="243"/>
      <c r="C381" s="244"/>
      <c r="D381" s="244"/>
      <c r="E381" s="244"/>
      <c r="F381" s="245"/>
    </row>
    <row r="382" spans="2:6" s="82" customFormat="1">
      <c r="B382" s="246"/>
      <c r="C382" s="247"/>
      <c r="D382" s="247"/>
      <c r="E382" s="247"/>
      <c r="F382" s="248"/>
    </row>
    <row r="383" spans="2:6" s="82" customFormat="1">
      <c r="B383" s="195"/>
      <c r="C383" s="195"/>
      <c r="D383" s="195"/>
      <c r="E383" s="195"/>
      <c r="F383" s="195"/>
    </row>
    <row r="384" spans="2:6" s="82" customFormat="1">
      <c r="B384" s="195"/>
      <c r="C384" s="195"/>
      <c r="D384" s="195"/>
      <c r="E384" s="195"/>
      <c r="F384" s="195"/>
    </row>
    <row r="385" spans="2:6" s="82" customFormat="1">
      <c r="B385" s="195"/>
      <c r="C385" s="195"/>
      <c r="D385" s="195"/>
      <c r="E385" s="195"/>
      <c r="F385" s="195"/>
    </row>
    <row r="386" spans="2:6" s="82" customFormat="1">
      <c r="B386" s="84" t="s">
        <v>69</v>
      </c>
    </row>
    <row r="387" spans="2:6" s="82" customFormat="1">
      <c r="B387" s="83"/>
    </row>
    <row r="388" spans="2:6" s="82" customFormat="1">
      <c r="B388" s="89"/>
      <c r="C388" s="89"/>
      <c r="D388" s="89"/>
      <c r="E388" s="89" t="s">
        <v>70</v>
      </c>
      <c r="F388" s="90">
        <f ca="1">SUM(INDIRECT("EDUC!E" &amp;A320+4),INDIRECT("EDUC!F" &amp;A320+4),INDIRECT("EDUC!H" &amp;A320+4))</f>
        <v>14</v>
      </c>
    </row>
    <row r="389" spans="2:6" s="82" customFormat="1">
      <c r="B389" s="83"/>
    </row>
    <row r="390" spans="2:6" s="82" customFormat="1">
      <c r="B390" s="249"/>
      <c r="C390" s="250"/>
      <c r="D390" s="250"/>
      <c r="E390" s="250"/>
      <c r="F390" s="251"/>
    </row>
    <row r="391" spans="2:6" s="82" customFormat="1">
      <c r="B391" s="252"/>
      <c r="C391" s="253"/>
      <c r="D391" s="253"/>
      <c r="E391" s="253"/>
      <c r="F391" s="254"/>
    </row>
    <row r="392" spans="2:6" s="82" customFormat="1">
      <c r="B392" s="252"/>
      <c r="C392" s="253"/>
      <c r="D392" s="253"/>
      <c r="E392" s="253"/>
      <c r="F392" s="254"/>
    </row>
    <row r="393" spans="2:6" s="82" customFormat="1">
      <c r="B393" s="252"/>
      <c r="C393" s="253"/>
      <c r="D393" s="253"/>
      <c r="E393" s="253"/>
      <c r="F393" s="254"/>
    </row>
    <row r="394" spans="2:6" s="82" customFormat="1">
      <c r="B394" s="252"/>
      <c r="C394" s="253"/>
      <c r="D394" s="253"/>
      <c r="E394" s="253"/>
      <c r="F394" s="254"/>
    </row>
    <row r="395" spans="2:6" s="82" customFormat="1">
      <c r="B395" s="252"/>
      <c r="C395" s="253"/>
      <c r="D395" s="253"/>
      <c r="E395" s="253"/>
      <c r="F395" s="254"/>
    </row>
    <row r="396" spans="2:6" s="82" customFormat="1">
      <c r="B396" s="252"/>
      <c r="C396" s="253"/>
      <c r="D396" s="253"/>
      <c r="E396" s="253"/>
      <c r="F396" s="254"/>
    </row>
    <row r="397" spans="2:6" s="82" customFormat="1">
      <c r="B397" s="252"/>
      <c r="C397" s="253"/>
      <c r="D397" s="253"/>
      <c r="E397" s="253"/>
      <c r="F397" s="254"/>
    </row>
    <row r="398" spans="2:6" s="82" customFormat="1">
      <c r="B398" s="255"/>
      <c r="C398" s="256"/>
      <c r="D398" s="256"/>
      <c r="E398" s="256"/>
      <c r="F398" s="257"/>
    </row>
    <row r="399" spans="2:6" s="82" customFormat="1"/>
    <row r="400" spans="2:6" s="82" customFormat="1">
      <c r="B400" s="91" t="s">
        <v>71</v>
      </c>
    </row>
    <row r="401" spans="2:6" s="82" customFormat="1"/>
    <row r="402" spans="2:6" s="82" customFormat="1"/>
    <row r="403" spans="2:6" s="82" customFormat="1"/>
    <row r="404" spans="2:6" s="82" customFormat="1"/>
    <row r="405" spans="2:6" s="82" customFormat="1"/>
    <row r="406" spans="2:6" s="82" customFormat="1">
      <c r="B406" s="84" t="s">
        <v>72</v>
      </c>
    </row>
    <row r="407" spans="2:6" s="82" customFormat="1"/>
    <row r="408" spans="2:6" s="82" customFormat="1">
      <c r="B408" s="258"/>
      <c r="C408" s="259"/>
      <c r="D408" s="259"/>
      <c r="E408" s="259"/>
      <c r="F408" s="260"/>
    </row>
    <row r="409" spans="2:6" s="82" customFormat="1">
      <c r="B409" s="261"/>
      <c r="C409" s="262"/>
      <c r="D409" s="262"/>
      <c r="E409" s="262"/>
      <c r="F409" s="263"/>
    </row>
    <row r="410" spans="2:6" s="82" customFormat="1">
      <c r="B410" s="261"/>
      <c r="C410" s="262"/>
      <c r="D410" s="262"/>
      <c r="E410" s="262"/>
      <c r="F410" s="263"/>
    </row>
    <row r="411" spans="2:6" s="82" customFormat="1">
      <c r="B411" s="261"/>
      <c r="C411" s="262"/>
      <c r="D411" s="262"/>
      <c r="E411" s="262"/>
      <c r="F411" s="263"/>
    </row>
    <row r="412" spans="2:6" s="82" customFormat="1">
      <c r="B412" s="261"/>
      <c r="C412" s="262"/>
      <c r="D412" s="262"/>
      <c r="E412" s="262"/>
      <c r="F412" s="263"/>
    </row>
    <row r="413" spans="2:6" s="82" customFormat="1">
      <c r="B413" s="261"/>
      <c r="C413" s="262"/>
      <c r="D413" s="262"/>
      <c r="E413" s="262"/>
      <c r="F413" s="263"/>
    </row>
    <row r="414" spans="2:6" s="82" customFormat="1">
      <c r="B414" s="261"/>
      <c r="C414" s="262"/>
      <c r="D414" s="262"/>
      <c r="E414" s="262"/>
      <c r="F414" s="263"/>
    </row>
    <row r="415" spans="2:6" s="82" customFormat="1">
      <c r="B415" s="264"/>
      <c r="C415" s="265"/>
      <c r="D415" s="265"/>
      <c r="E415" s="265"/>
      <c r="F415" s="266"/>
    </row>
    <row r="416" spans="2:6" s="82" customFormat="1"/>
    <row r="417" spans="1:6" s="82" customFormat="1">
      <c r="F417" s="82" t="s">
        <v>171</v>
      </c>
    </row>
    <row r="418" spans="1:6" s="82" customFormat="1"/>
    <row r="419" spans="1:6" s="82" customFormat="1"/>
    <row r="420" spans="1:6" s="82" customFormat="1"/>
    <row r="421" spans="1:6" s="82" customFormat="1"/>
    <row r="422" spans="1:6" s="82" customFormat="1"/>
    <row r="423" spans="1:6" ht="27.75" customHeight="1">
      <c r="A423" s="82">
        <v>5</v>
      </c>
      <c r="B423" s="82"/>
      <c r="C423" s="82"/>
      <c r="D423" s="82"/>
      <c r="E423" s="82"/>
      <c r="F423" s="82"/>
    </row>
    <row r="424" spans="1:6" ht="15" customHeight="1">
      <c r="B424" s="311"/>
      <c r="C424" s="311"/>
      <c r="D424" s="311"/>
      <c r="E424" s="311"/>
      <c r="F424" s="311"/>
    </row>
    <row r="425" spans="1:6">
      <c r="B425" s="185" t="str">
        <f ca="1">INDIRECT("Élèves!C" &amp; A423+3)</f>
        <v>KINGDOM</v>
      </c>
      <c r="C425" s="312" t="str">
        <f ca="1">INDIRECT("Élèves!D" &amp; A423+3)</f>
        <v>Aline</v>
      </c>
      <c r="D425" s="312"/>
      <c r="E425" s="312"/>
      <c r="F425" s="312"/>
    </row>
    <row r="426" spans="1:6" ht="15" customHeight="1">
      <c r="B426" s="186"/>
      <c r="C426" s="187"/>
      <c r="D426" s="187"/>
      <c r="E426" s="187"/>
      <c r="F426" s="187"/>
    </row>
    <row r="427" spans="1:6">
      <c r="B427" s="311" t="s">
        <v>159</v>
      </c>
      <c r="C427" s="311"/>
      <c r="D427" s="311"/>
      <c r="E427" s="311"/>
      <c r="F427" s="311"/>
    </row>
    <row r="428" spans="1:6">
      <c r="B428" s="311" t="s">
        <v>172</v>
      </c>
      <c r="C428" s="311"/>
      <c r="D428" s="311"/>
      <c r="E428" s="311"/>
      <c r="F428" s="311"/>
    </row>
    <row r="429" spans="1:6" s="82" customFormat="1">
      <c r="B429" s="311"/>
      <c r="C429" s="311"/>
      <c r="D429" s="311"/>
      <c r="E429" s="311"/>
      <c r="F429" s="311"/>
    </row>
    <row r="430" spans="1:6" s="82" customFormat="1"/>
    <row r="431" spans="1:6" s="82" customFormat="1"/>
    <row r="432" spans="1:6" s="82" customFormat="1"/>
    <row r="433" spans="2:7" s="82" customFormat="1">
      <c r="B433" s="279" t="str">
        <f ca="1">INDIRECT("Élèves!N" &amp; $A$11+5)</f>
        <v>1Cp</v>
      </c>
      <c r="C433" s="280"/>
      <c r="D433" s="280"/>
      <c r="E433" s="280"/>
      <c r="F433" s="281"/>
    </row>
    <row r="434" spans="2:7" s="82" customFormat="1">
      <c r="B434" s="282" t="s">
        <v>164</v>
      </c>
      <c r="C434" s="282"/>
      <c r="D434" s="282"/>
      <c r="E434" s="282"/>
      <c r="F434" s="282"/>
    </row>
    <row r="435" spans="2:7" s="82" customFormat="1">
      <c r="B435" s="206"/>
      <c r="C435" s="206"/>
      <c r="D435" s="206"/>
      <c r="E435" s="206"/>
      <c r="F435" s="206"/>
    </row>
    <row r="436" spans="2:7" s="82" customFormat="1" ht="18.75">
      <c r="B436" s="310" t="str">
        <f>"Formation commune (" &amp; SUM(MATIÈRES!N418:N432) &amp; " périodes)"</f>
        <v>Formation commune (0 périodes)</v>
      </c>
      <c r="C436" s="310"/>
      <c r="D436" s="310"/>
      <c r="E436" s="310"/>
      <c r="F436" s="207" t="s">
        <v>66</v>
      </c>
    </row>
    <row r="437" spans="2:7" s="82" customFormat="1">
      <c r="B437" s="192"/>
      <c r="C437" s="192"/>
      <c r="D437" s="192"/>
      <c r="E437" s="192"/>
      <c r="F437" s="192"/>
    </row>
    <row r="438" spans="2:7" s="82" customFormat="1">
      <c r="B438" s="270" t="str">
        <f>MATIÈRES!$I$6</f>
        <v>RELIGION (Mme Willems - 2p.)</v>
      </c>
      <c r="C438" s="270"/>
      <c r="D438" s="270"/>
      <c r="E438" s="270"/>
      <c r="F438" s="193" t="str">
        <f ca="1">IF(ISERROR(INDIRECT("F1!BQ" &amp; A423+6)),"",INDIRECT("F1!BQ" &amp; A423+6))</f>
        <v/>
      </c>
      <c r="G438"/>
    </row>
    <row r="439" spans="2:7" s="82" customFormat="1">
      <c r="B439" s="267" t="str">
        <f>MATIÈRES!$I$7</f>
        <v>FRANÇAIS (Mr MIRGAUX - 6p.)</v>
      </c>
      <c r="C439" s="268"/>
      <c r="D439" s="268"/>
      <c r="E439" s="269"/>
      <c r="F439" s="193" t="str">
        <f ca="1">IF(ISERROR(INDIRECT("F2!BQ" &amp; A423+6)),"",INDIRECT("F2!BQ" &amp; A423+6))</f>
        <v/>
      </c>
    </row>
    <row r="440" spans="2:7" s="82" customFormat="1">
      <c r="B440" s="267" t="str">
        <f>MATIÈRES!$I$8</f>
        <v>MATH (Mme LIENART - 5p.)</v>
      </c>
      <c r="C440" s="268"/>
      <c r="D440" s="268"/>
      <c r="E440" s="269"/>
      <c r="F440" s="193" t="str">
        <f ca="1">IF(ISERROR(INDIRECT("F3!BQ" &amp; A423+6)),"",INDIRECT("F3!BQ" &amp; A423+6))</f>
        <v/>
      </c>
    </row>
    <row r="441" spans="2:7" s="82" customFormat="1">
      <c r="B441" s="267" t="str">
        <f>MATIÈRES!$I$9</f>
        <v>ÉTUDE DU MILIEU (Mr MIRGAUX - 4p.)</v>
      </c>
      <c r="C441" s="268"/>
      <c r="D441" s="268"/>
      <c r="E441" s="269"/>
      <c r="F441" s="193" t="str">
        <f ca="1">IF(ISERROR(INDIRECT("F4!BQ" &amp; A423+6)),"",INDIRECT("F4!BQ" &amp; A423+6))</f>
        <v/>
      </c>
    </row>
    <row r="442" spans="2:7" s="82" customFormat="1">
      <c r="B442" s="270" t="str">
        <f>MATIÈRES!$I$10</f>
        <v>ANGLAIS (Mme MICHAUX - 4p.)</v>
      </c>
      <c r="C442" s="270"/>
      <c r="D442" s="270"/>
      <c r="E442" s="270"/>
      <c r="F442" s="193" t="str">
        <f ca="1">IF(ISERROR(INDIRECT("F5!BQ" &amp; A423+6)),"",INDIRECT("F5!BQ" &amp; A423+6))</f>
        <v/>
      </c>
    </row>
    <row r="443" spans="2:7" s="82" customFormat="1">
      <c r="B443" s="270" t="str">
        <f>MATIÈRES!$I$11</f>
        <v>SCIENCES (Mr SMETS - 3p.)</v>
      </c>
      <c r="C443" s="270"/>
      <c r="D443" s="270"/>
      <c r="E443" s="270"/>
      <c r="F443" s="193" t="str">
        <f ca="1">IF(ISERROR(INDIRECT("F6!BQ" &amp; A423+6)),"",INDIRECT("F6!BQ" &amp; A423+6))</f>
        <v/>
      </c>
    </row>
    <row r="444" spans="2:7" s="82" customFormat="1">
      <c r="B444" s="267" t="str">
        <f>MATIÈRES!$I$12</f>
        <v>ÉDUCATION PHYSIQUE (Collectif - 3p.)</v>
      </c>
      <c r="C444" s="268"/>
      <c r="D444" s="268"/>
      <c r="E444" s="269"/>
      <c r="F444" s="193" t="str">
        <f ca="1">IF(ISERROR(INDIRECT("F7!BQ" &amp; A423+6)),"",INDIRECT("F7!BQ" &amp; A423+6))</f>
        <v/>
      </c>
    </row>
    <row r="445" spans="2:7" s="82" customFormat="1">
      <c r="B445" s="267" t="str">
        <f>MATIÈRES!$I$13</f>
        <v>ÉDUCATION ARTISTIQUE (Mme TASKIN - 2p.)</v>
      </c>
      <c r="C445" s="268"/>
      <c r="D445" s="268"/>
      <c r="E445" s="269"/>
      <c r="F445" s="193" t="str">
        <f ca="1">IF(ISERROR(INDIRECT("F8!BQ" &amp; A423+6)),"",INDIRECT("F8!BQ" &amp; A423+6))</f>
        <v/>
      </c>
    </row>
    <row r="446" spans="2:7" s="82" customFormat="1">
      <c r="B446" s="267" t="str">
        <f>MATIÈRES!$I$14</f>
        <v>ÉDUCATION TECHNOLOGIQUE (Mr SMETS - 1p.)</v>
      </c>
      <c r="C446" s="268"/>
      <c r="D446" s="268"/>
      <c r="E446" s="269"/>
      <c r="F446" s="193" t="str">
        <f ca="1">IF(ISERROR(INDIRECT("F9!BQ" &amp; A423+6)),"",INDIRECT("F9!BQ" &amp; A423+6))</f>
        <v/>
      </c>
    </row>
    <row r="447" spans="2:7" s="82" customFormat="1">
      <c r="B447" s="267" t="str">
        <f>MATIÈRES!$I$15</f>
        <v>ACTIVITÉDE SOUTIEN (Mme LIENART - 4p.)</v>
      </c>
      <c r="C447" s="268"/>
      <c r="D447" s="268"/>
      <c r="E447" s="269"/>
      <c r="F447" s="193" t="str">
        <f ca="1">IF(ISERROR(INDIRECT("F10!BQ" &amp; A423+6)),"",INDIRECT("F10!BQ" &amp; A423+6))</f>
        <v/>
      </c>
    </row>
    <row r="448" spans="2:7" s="82" customFormat="1">
      <c r="B448" s="267">
        <f>MATIÈRES!$I$16</f>
        <v>0</v>
      </c>
      <c r="C448" s="268"/>
      <c r="D448" s="268"/>
      <c r="E448" s="269"/>
      <c r="F448" s="193" t="str">
        <f ca="1">IF(ISERROR(INDIRECT("F11!BQ" &amp; A423+6)),"",INDIRECT("F11!BQ" &amp; A423+6))</f>
        <v/>
      </c>
    </row>
    <row r="449" spans="2:6" s="82" customFormat="1">
      <c r="B449" s="267">
        <f>MATIÈRES!$I$17</f>
        <v>0</v>
      </c>
      <c r="C449" s="268"/>
      <c r="D449" s="268"/>
      <c r="E449" s="269"/>
      <c r="F449" s="193" t="str">
        <f ca="1">IF(ISERROR(INDIRECT("F12!BQ" &amp; A423+6)),"",INDIRECT("F12!BQ" &amp; A423+6))</f>
        <v/>
      </c>
    </row>
    <row r="450" spans="2:6" s="82" customFormat="1">
      <c r="B450" s="267">
        <f>MATIÈRES!$I$18</f>
        <v>0</v>
      </c>
      <c r="C450" s="268"/>
      <c r="D450" s="268"/>
      <c r="E450" s="269"/>
      <c r="F450" s="193" t="str">
        <f ca="1">IF(ISERROR(INDIRECT("F13!BQ" &amp; A423+6)),"",INDIRECT("F13!BQ" &amp; A423+6))</f>
        <v/>
      </c>
    </row>
    <row r="451" spans="2:6" s="82" customFormat="1">
      <c r="B451" s="267">
        <f>MATIÈRES!$I$19</f>
        <v>0</v>
      </c>
      <c r="C451" s="268"/>
      <c r="D451" s="268"/>
      <c r="E451" s="269"/>
      <c r="F451" s="193" t="str">
        <f ca="1">IF(ISERROR(INDIRECT("F14!BQ" &amp; A423+6)),"",INDIRECT("F14!BQ" &amp; A423+6))</f>
        <v/>
      </c>
    </row>
    <row r="452" spans="2:6" s="82" customFormat="1">
      <c r="B452" s="270">
        <f>MATIÈRES!$I$20</f>
        <v>0</v>
      </c>
      <c r="C452" s="270"/>
      <c r="D452" s="270"/>
      <c r="E452" s="270"/>
      <c r="F452" s="193" t="str">
        <f ca="1">IF(ISERROR(INDIRECT("F15!BQ" &amp; A423+6)),"",INDIRECT("F15!BQ" &amp; A423+6))</f>
        <v/>
      </c>
    </row>
    <row r="453" spans="2:6" s="82" customFormat="1">
      <c r="B453" s="271"/>
      <c r="C453" s="271"/>
      <c r="D453" s="271"/>
      <c r="E453" s="271"/>
      <c r="F453" s="192"/>
    </row>
    <row r="454" spans="2:6" s="82" customFormat="1">
      <c r="B454" s="272" t="s">
        <v>167</v>
      </c>
      <c r="C454" s="272"/>
      <c r="D454" s="272"/>
      <c r="E454" s="272"/>
      <c r="F454" s="193" t="e">
        <f ca="1">AVERAGEIF(F438:F452,"&lt;&gt;#DIV/0!")</f>
        <v>#DIV/0!</v>
      </c>
    </row>
    <row r="455" spans="2:6" s="82" customFormat="1">
      <c r="B455" s="273" t="str">
        <f>"Nombre de cours en difficulté (…/" &amp; COUNTA(MATIÈRES!$N$6:$N$20) &amp; " cours)"</f>
        <v>Nombre de cours en difficulté (…/10 cours)</v>
      </c>
      <c r="C455" s="273"/>
      <c r="D455" s="273"/>
      <c r="E455" s="273"/>
      <c r="F455" s="191">
        <f ca="1">IF(F438&lt;50,1,0)+IF(F439&lt;50,1,0)+IF(F440&lt;50,1,0)+IF(F441&lt;50,1,0)+IF(F442&lt;50,1,0)+IF(F443&lt;50,1,0)+IF(F444&lt;50,1,0)+IF(F445&lt;50,1,0)+IF(F446&lt;50,1,0)+IF(F447&lt;50,1,0)+IF(F448&lt;50,1,0)+IF(F449&lt;50,1,0)+IF(F450&lt;50,1,0)+IF(F451&lt;50,1,0)+IF(F452&lt;50,1,0)</f>
        <v>0</v>
      </c>
    </row>
    <row r="456" spans="2:6" s="82" customFormat="1">
      <c r="B456" s="273" t="str">
        <f>"Nombre de périodes en difficulté (…/" &amp; SUM(MATIÈRES!N418:N432) &amp; " périodes)"</f>
        <v>Nombre de périodes en difficulté (…/0 périodes)</v>
      </c>
      <c r="C456" s="273"/>
      <c r="D456" s="273"/>
      <c r="E456" s="273"/>
      <c r="F456" s="191">
        <f ca="1">IF(F438&lt;50,MATIÈRES!N$6,0)+IF(F439&lt;50,MATIÈRES!N$7,0)+IF(F440&lt;50,MATIÈRES!N$8,0)+IF(F441&lt;50,MATIÈRES!N$9,0)+IF(F442&lt;50,MATIÈRES!N$10,0)+IF(F443&lt;50,MATIÈRES!N$11,0)+IF(F444&lt;50,MATIÈRES!N$12,0)+IF(F445&lt;50,MATIÈRES!N$13,0)+IF(F446&lt;50,MATIÈRES!N$14,0)+IF(F447&lt;50,MATIÈRES!N$15,0)+IF(F448&lt;50,MATIÈRES!N$16,0)+IF(F449&lt;50,MATIÈRES!N$17,0)+IF(F450&lt;50,MATIÈRES!N$18,0)+IF(F451&lt;50,MATIÈRES!N$19,0)+IF(F452&lt;50,MATIÈRES!N$20,0)</f>
        <v>0</v>
      </c>
    </row>
    <row r="457" spans="2:6" s="82" customFormat="1"/>
    <row r="458" spans="2:6" s="82" customFormat="1"/>
    <row r="459" spans="2:6" s="82" customFormat="1"/>
    <row r="460" spans="2:6" s="82" customFormat="1">
      <c r="F460" s="82" t="s">
        <v>170</v>
      </c>
    </row>
    <row r="461" spans="2:6" s="82" customFormat="1"/>
    <row r="462" spans="2:6" s="82" customFormat="1"/>
    <row r="463" spans="2:6" s="82" customFormat="1"/>
    <row r="464" spans="2:6" s="82" customFormat="1"/>
    <row r="465" spans="2:6" s="82" customFormat="1"/>
    <row r="466" spans="2:6" s="82" customFormat="1"/>
    <row r="467" spans="2:6" s="82" customFormat="1"/>
    <row r="468" spans="2:6" s="82" customFormat="1"/>
    <row r="469" spans="2:6" s="82" customFormat="1"/>
    <row r="470" spans="2:6" s="82" customFormat="1"/>
    <row r="471" spans="2:6" s="82" customFormat="1"/>
    <row r="472" spans="2:6" s="82" customFormat="1"/>
    <row r="473" spans="2:6" s="82" customFormat="1"/>
    <row r="474" spans="2:6" s="82" customFormat="1"/>
    <row r="475" spans="2:6" s="82" customFormat="1"/>
    <row r="476" spans="2:6" s="82" customFormat="1"/>
    <row r="477" spans="2:6" s="82" customFormat="1">
      <c r="B477" s="84" t="s">
        <v>42</v>
      </c>
    </row>
    <row r="478" spans="2:6" s="82" customFormat="1"/>
    <row r="479" spans="2:6" s="82" customFormat="1">
      <c r="B479" s="274" t="str">
        <f ca="1">(INDIRECT("Élèves!C" &amp;A423+3) &amp; " " &amp; INDIRECT("Élèves!D" &amp; A423+3) &amp; " :")</f>
        <v>KINGDOM Aline :</v>
      </c>
      <c r="C479" s="275"/>
      <c r="D479" s="275"/>
      <c r="E479" s="275"/>
      <c r="F479" s="276"/>
    </row>
    <row r="480" spans="2:6" s="82" customFormat="1">
      <c r="B480" s="243"/>
      <c r="C480" s="244"/>
      <c r="D480" s="244"/>
      <c r="E480" s="244"/>
      <c r="F480" s="245"/>
    </row>
    <row r="481" spans="2:6" s="82" customFormat="1">
      <c r="B481" s="243"/>
      <c r="C481" s="244"/>
      <c r="D481" s="244"/>
      <c r="E481" s="244"/>
      <c r="F481" s="245"/>
    </row>
    <row r="482" spans="2:6" s="82" customFormat="1">
      <c r="B482" s="243"/>
      <c r="C482" s="244"/>
      <c r="D482" s="244"/>
      <c r="E482" s="244"/>
      <c r="F482" s="245"/>
    </row>
    <row r="483" spans="2:6" s="82" customFormat="1">
      <c r="B483" s="243"/>
      <c r="C483" s="244"/>
      <c r="D483" s="244"/>
      <c r="E483" s="244"/>
      <c r="F483" s="245"/>
    </row>
    <row r="484" spans="2:6" s="82" customFormat="1">
      <c r="B484" s="243"/>
      <c r="C484" s="244"/>
      <c r="D484" s="244"/>
      <c r="E484" s="244"/>
      <c r="F484" s="245"/>
    </row>
    <row r="485" spans="2:6" s="82" customFormat="1">
      <c r="B485" s="246"/>
      <c r="C485" s="247"/>
      <c r="D485" s="247"/>
      <c r="E485" s="247"/>
      <c r="F485" s="248"/>
    </row>
    <row r="486" spans="2:6" s="82" customFormat="1">
      <c r="B486" s="195"/>
      <c r="C486" s="195"/>
      <c r="D486" s="195"/>
      <c r="E486" s="195"/>
      <c r="F486" s="195"/>
    </row>
    <row r="487" spans="2:6" s="82" customFormat="1">
      <c r="B487" s="195"/>
      <c r="C487" s="195"/>
      <c r="D487" s="195"/>
      <c r="E487" s="195"/>
      <c r="F487" s="195"/>
    </row>
    <row r="488" spans="2:6" s="82" customFormat="1">
      <c r="B488" s="195"/>
      <c r="C488" s="195"/>
      <c r="D488" s="195"/>
      <c r="E488" s="195"/>
      <c r="F488" s="195"/>
    </row>
    <row r="489" spans="2:6" s="82" customFormat="1">
      <c r="B489" s="84" t="s">
        <v>69</v>
      </c>
    </row>
    <row r="490" spans="2:6" s="82" customFormat="1">
      <c r="B490" s="83"/>
    </row>
    <row r="491" spans="2:6" s="82" customFormat="1">
      <c r="B491" s="89"/>
      <c r="C491" s="89"/>
      <c r="D491" s="89"/>
      <c r="E491" s="89" t="s">
        <v>70</v>
      </c>
      <c r="F491" s="90">
        <f ca="1">SUM(INDIRECT("EDUC!E" &amp;A423+4),INDIRECT("EDUC!F" &amp;A423+4),INDIRECT("EDUC!H" &amp;A423+4))</f>
        <v>0</v>
      </c>
    </row>
    <row r="492" spans="2:6" s="82" customFormat="1">
      <c r="B492" s="83"/>
    </row>
    <row r="493" spans="2:6" s="82" customFormat="1">
      <c r="B493" s="249"/>
      <c r="C493" s="250"/>
      <c r="D493" s="250"/>
      <c r="E493" s="250"/>
      <c r="F493" s="251"/>
    </row>
    <row r="494" spans="2:6" s="82" customFormat="1">
      <c r="B494" s="252"/>
      <c r="C494" s="253"/>
      <c r="D494" s="253"/>
      <c r="E494" s="253"/>
      <c r="F494" s="254"/>
    </row>
    <row r="495" spans="2:6" s="82" customFormat="1">
      <c r="B495" s="252"/>
      <c r="C495" s="253"/>
      <c r="D495" s="253"/>
      <c r="E495" s="253"/>
      <c r="F495" s="254"/>
    </row>
    <row r="496" spans="2:6" s="82" customFormat="1">
      <c r="B496" s="252"/>
      <c r="C496" s="253"/>
      <c r="D496" s="253"/>
      <c r="E496" s="253"/>
      <c r="F496" s="254"/>
    </row>
    <row r="497" spans="2:6" s="82" customFormat="1">
      <c r="B497" s="252"/>
      <c r="C497" s="253"/>
      <c r="D497" s="253"/>
      <c r="E497" s="253"/>
      <c r="F497" s="254"/>
    </row>
    <row r="498" spans="2:6" s="82" customFormat="1">
      <c r="B498" s="252"/>
      <c r="C498" s="253"/>
      <c r="D498" s="253"/>
      <c r="E498" s="253"/>
      <c r="F498" s="254"/>
    </row>
    <row r="499" spans="2:6" s="82" customFormat="1">
      <c r="B499" s="252"/>
      <c r="C499" s="253"/>
      <c r="D499" s="253"/>
      <c r="E499" s="253"/>
      <c r="F499" s="254"/>
    </row>
    <row r="500" spans="2:6" s="82" customFormat="1">
      <c r="B500" s="252"/>
      <c r="C500" s="253"/>
      <c r="D500" s="253"/>
      <c r="E500" s="253"/>
      <c r="F500" s="254"/>
    </row>
    <row r="501" spans="2:6" s="82" customFormat="1">
      <c r="B501" s="255"/>
      <c r="C501" s="256"/>
      <c r="D501" s="256"/>
      <c r="E501" s="256"/>
      <c r="F501" s="257"/>
    </row>
    <row r="502" spans="2:6" s="82" customFormat="1"/>
    <row r="503" spans="2:6" s="82" customFormat="1">
      <c r="B503" s="91" t="s">
        <v>71</v>
      </c>
    </row>
    <row r="504" spans="2:6" s="82" customFormat="1"/>
    <row r="505" spans="2:6" s="82" customFormat="1"/>
    <row r="506" spans="2:6" s="82" customFormat="1"/>
    <row r="507" spans="2:6" s="82" customFormat="1"/>
    <row r="508" spans="2:6" s="82" customFormat="1"/>
    <row r="509" spans="2:6" s="82" customFormat="1">
      <c r="B509" s="84" t="s">
        <v>72</v>
      </c>
    </row>
    <row r="510" spans="2:6" s="82" customFormat="1"/>
    <row r="511" spans="2:6" s="82" customFormat="1">
      <c r="B511" s="258"/>
      <c r="C511" s="259"/>
      <c r="D511" s="259"/>
      <c r="E511" s="259"/>
      <c r="F511" s="260"/>
    </row>
    <row r="512" spans="2:6" s="82" customFormat="1">
      <c r="B512" s="261"/>
      <c r="C512" s="262"/>
      <c r="D512" s="262"/>
      <c r="E512" s="262"/>
      <c r="F512" s="263"/>
    </row>
    <row r="513" spans="1:6" s="82" customFormat="1">
      <c r="B513" s="261"/>
      <c r="C513" s="262"/>
      <c r="D513" s="262"/>
      <c r="E513" s="262"/>
      <c r="F513" s="263"/>
    </row>
    <row r="514" spans="1:6" s="82" customFormat="1">
      <c r="B514" s="261"/>
      <c r="C514" s="262"/>
      <c r="D514" s="262"/>
      <c r="E514" s="262"/>
      <c r="F514" s="263"/>
    </row>
    <row r="515" spans="1:6" s="82" customFormat="1">
      <c r="B515" s="261"/>
      <c r="C515" s="262"/>
      <c r="D515" s="262"/>
      <c r="E515" s="262"/>
      <c r="F515" s="263"/>
    </row>
    <row r="516" spans="1:6" s="82" customFormat="1">
      <c r="B516" s="261"/>
      <c r="C516" s="262"/>
      <c r="D516" s="262"/>
      <c r="E516" s="262"/>
      <c r="F516" s="263"/>
    </row>
    <row r="517" spans="1:6" s="82" customFormat="1">
      <c r="B517" s="261"/>
      <c r="C517" s="262"/>
      <c r="D517" s="262"/>
      <c r="E517" s="262"/>
      <c r="F517" s="263"/>
    </row>
    <row r="518" spans="1:6" s="82" customFormat="1">
      <c r="B518" s="264"/>
      <c r="C518" s="265"/>
      <c r="D518" s="265"/>
      <c r="E518" s="265"/>
      <c r="F518" s="266"/>
    </row>
    <row r="519" spans="1:6" s="82" customFormat="1"/>
    <row r="520" spans="1:6" s="82" customFormat="1">
      <c r="F520" s="82" t="s">
        <v>171</v>
      </c>
    </row>
    <row r="521" spans="1:6" s="82" customFormat="1"/>
    <row r="522" spans="1:6" s="82" customFormat="1"/>
    <row r="523" spans="1:6" s="82" customFormat="1"/>
    <row r="524" spans="1:6" s="82" customFormat="1"/>
    <row r="525" spans="1:6" s="82" customFormat="1"/>
    <row r="526" spans="1:6" ht="27.75" customHeight="1">
      <c r="A526" s="82">
        <v>6</v>
      </c>
      <c r="B526" s="82"/>
      <c r="C526" s="82"/>
      <c r="D526" s="82"/>
      <c r="E526" s="82"/>
      <c r="F526" s="82"/>
    </row>
    <row r="527" spans="1:6" ht="15" customHeight="1">
      <c r="B527" s="311"/>
      <c r="C527" s="311"/>
      <c r="D527" s="311"/>
      <c r="E527" s="311"/>
      <c r="F527" s="311"/>
    </row>
    <row r="528" spans="1:6">
      <c r="B528" s="185" t="str">
        <f ca="1">INDIRECT("Élèves!C" &amp; A526+3)</f>
        <v>FORTE</v>
      </c>
      <c r="C528" s="312" t="str">
        <f ca="1">INDIRECT("Élèves!D" &amp; A526+3)</f>
        <v>Salie</v>
      </c>
      <c r="D528" s="312"/>
      <c r="E528" s="312"/>
      <c r="F528" s="312"/>
    </row>
    <row r="529" spans="2:7" ht="15" customHeight="1">
      <c r="B529" s="186"/>
      <c r="C529" s="187"/>
      <c r="D529" s="187"/>
      <c r="E529" s="187"/>
      <c r="F529" s="187"/>
    </row>
    <row r="530" spans="2:7">
      <c r="B530" s="311" t="s">
        <v>159</v>
      </c>
      <c r="C530" s="311"/>
      <c r="D530" s="311"/>
      <c r="E530" s="311"/>
      <c r="F530" s="311"/>
    </row>
    <row r="531" spans="2:7">
      <c r="B531" s="311" t="s">
        <v>172</v>
      </c>
      <c r="C531" s="311"/>
      <c r="D531" s="311"/>
      <c r="E531" s="311"/>
      <c r="F531" s="311"/>
    </row>
    <row r="532" spans="2:7" s="82" customFormat="1">
      <c r="B532" s="311"/>
      <c r="C532" s="311"/>
      <c r="D532" s="311"/>
      <c r="E532" s="311"/>
      <c r="F532" s="311"/>
    </row>
    <row r="533" spans="2:7" s="82" customFormat="1"/>
    <row r="534" spans="2:7" s="82" customFormat="1"/>
    <row r="535" spans="2:7" s="82" customFormat="1"/>
    <row r="536" spans="2:7" s="82" customFormat="1">
      <c r="B536" s="279" t="str">
        <f ca="1">INDIRECT("Élèves!N" &amp; $A$11+5)</f>
        <v>1Cp</v>
      </c>
      <c r="C536" s="280"/>
      <c r="D536" s="280"/>
      <c r="E536" s="280"/>
      <c r="F536" s="281"/>
    </row>
    <row r="537" spans="2:7" s="82" customFormat="1">
      <c r="B537" s="282" t="s">
        <v>164</v>
      </c>
      <c r="C537" s="282"/>
      <c r="D537" s="282"/>
      <c r="E537" s="282"/>
      <c r="F537" s="282"/>
    </row>
    <row r="538" spans="2:7" s="82" customFormat="1">
      <c r="B538" s="206"/>
      <c r="C538" s="206"/>
      <c r="D538" s="206"/>
      <c r="E538" s="206"/>
      <c r="F538" s="206"/>
    </row>
    <row r="539" spans="2:7" s="82" customFormat="1" ht="18.75">
      <c r="B539" s="310" t="str">
        <f>"Formation commune (" &amp; SUM(MATIÈRES!N521:N535) &amp; " périodes)"</f>
        <v>Formation commune (0 périodes)</v>
      </c>
      <c r="C539" s="310"/>
      <c r="D539" s="310"/>
      <c r="E539" s="310"/>
      <c r="F539" s="207" t="s">
        <v>66</v>
      </c>
    </row>
    <row r="540" spans="2:7" s="82" customFormat="1">
      <c r="B540" s="192"/>
      <c r="C540" s="192"/>
      <c r="D540" s="192"/>
      <c r="E540" s="192"/>
      <c r="F540" s="192"/>
    </row>
    <row r="541" spans="2:7" s="82" customFormat="1">
      <c r="B541" s="270" t="str">
        <f>MATIÈRES!$I$6</f>
        <v>RELIGION (Mme Willems - 2p.)</v>
      </c>
      <c r="C541" s="270"/>
      <c r="D541" s="270"/>
      <c r="E541" s="270"/>
      <c r="F541" s="193" t="str">
        <f ca="1">IF(ISERROR(INDIRECT("F1!BQ" &amp; A526+6)),"",INDIRECT("F1!BQ" &amp; A526+6))</f>
        <v/>
      </c>
      <c r="G541"/>
    </row>
    <row r="542" spans="2:7" s="82" customFormat="1">
      <c r="B542" s="267" t="str">
        <f>MATIÈRES!$I$7</f>
        <v>FRANÇAIS (Mr MIRGAUX - 6p.)</v>
      </c>
      <c r="C542" s="268"/>
      <c r="D542" s="268"/>
      <c r="E542" s="269"/>
      <c r="F542" s="193" t="str">
        <f ca="1">IF(ISERROR(INDIRECT("F2!BQ" &amp; A526+6)),"",INDIRECT("F2!BQ" &amp; A526+6))</f>
        <v/>
      </c>
    </row>
    <row r="543" spans="2:7" s="82" customFormat="1">
      <c r="B543" s="267" t="str">
        <f>MATIÈRES!$I$8</f>
        <v>MATH (Mme LIENART - 5p.)</v>
      </c>
      <c r="C543" s="268"/>
      <c r="D543" s="268"/>
      <c r="E543" s="269"/>
      <c r="F543" s="193" t="str">
        <f ca="1">IF(ISERROR(INDIRECT("F3!BQ" &amp; A526+6)),"",INDIRECT("F3!BQ" &amp; A526+6))</f>
        <v/>
      </c>
    </row>
    <row r="544" spans="2:7" s="82" customFormat="1">
      <c r="B544" s="267" t="str">
        <f>MATIÈRES!$I$9</f>
        <v>ÉTUDE DU MILIEU (Mr MIRGAUX - 4p.)</v>
      </c>
      <c r="C544" s="268"/>
      <c r="D544" s="268"/>
      <c r="E544" s="269"/>
      <c r="F544" s="193" t="str">
        <f ca="1">IF(ISERROR(INDIRECT("F4!BQ" &amp; A526+6)),"",INDIRECT("F4!BQ" &amp; A526+6))</f>
        <v/>
      </c>
    </row>
    <row r="545" spans="2:6" s="82" customFormat="1">
      <c r="B545" s="270" t="str">
        <f>MATIÈRES!$I$10</f>
        <v>ANGLAIS (Mme MICHAUX - 4p.)</v>
      </c>
      <c r="C545" s="270"/>
      <c r="D545" s="270"/>
      <c r="E545" s="270"/>
      <c r="F545" s="193" t="str">
        <f ca="1">IF(ISERROR(INDIRECT("F5!BQ" &amp; A526+6)),"",INDIRECT("F5!BQ" &amp; A526+6))</f>
        <v/>
      </c>
    </row>
    <row r="546" spans="2:6" s="82" customFormat="1">
      <c r="B546" s="270" t="str">
        <f>MATIÈRES!$I$11</f>
        <v>SCIENCES (Mr SMETS - 3p.)</v>
      </c>
      <c r="C546" s="270"/>
      <c r="D546" s="270"/>
      <c r="E546" s="270"/>
      <c r="F546" s="193" t="str">
        <f ca="1">IF(ISERROR(INDIRECT("F6!BQ" &amp; A526+6)),"",INDIRECT("F6!BQ" &amp; A526+6))</f>
        <v/>
      </c>
    </row>
    <row r="547" spans="2:6" s="82" customFormat="1">
      <c r="B547" s="267" t="str">
        <f>MATIÈRES!$I$12</f>
        <v>ÉDUCATION PHYSIQUE (Collectif - 3p.)</v>
      </c>
      <c r="C547" s="268"/>
      <c r="D547" s="268"/>
      <c r="E547" s="269"/>
      <c r="F547" s="193" t="str">
        <f ca="1">IF(ISERROR(INDIRECT("F7!BQ" &amp; A526+6)),"",INDIRECT("F7!BQ" &amp; A526+6))</f>
        <v/>
      </c>
    </row>
    <row r="548" spans="2:6" s="82" customFormat="1">
      <c r="B548" s="267" t="str">
        <f>MATIÈRES!$I$13</f>
        <v>ÉDUCATION ARTISTIQUE (Mme TASKIN - 2p.)</v>
      </c>
      <c r="C548" s="268"/>
      <c r="D548" s="268"/>
      <c r="E548" s="269"/>
      <c r="F548" s="193" t="str">
        <f ca="1">IF(ISERROR(INDIRECT("F8!BQ" &amp; A526+6)),"",INDIRECT("F8!BQ" &amp; A526+6))</f>
        <v/>
      </c>
    </row>
    <row r="549" spans="2:6" s="82" customFormat="1">
      <c r="B549" s="267" t="str">
        <f>MATIÈRES!$I$14</f>
        <v>ÉDUCATION TECHNOLOGIQUE (Mr SMETS - 1p.)</v>
      </c>
      <c r="C549" s="268"/>
      <c r="D549" s="268"/>
      <c r="E549" s="269"/>
      <c r="F549" s="193" t="str">
        <f ca="1">IF(ISERROR(INDIRECT("F9!BQ" &amp; A526+6)),"",INDIRECT("F9!BQ" &amp; A526+6))</f>
        <v/>
      </c>
    </row>
    <row r="550" spans="2:6" s="82" customFormat="1">
      <c r="B550" s="267" t="str">
        <f>MATIÈRES!$I$15</f>
        <v>ACTIVITÉDE SOUTIEN (Mme LIENART - 4p.)</v>
      </c>
      <c r="C550" s="268"/>
      <c r="D550" s="268"/>
      <c r="E550" s="269"/>
      <c r="F550" s="193" t="str">
        <f ca="1">IF(ISERROR(INDIRECT("F10!BQ" &amp; A526+6)),"",INDIRECT("F10!BQ" &amp; A526+6))</f>
        <v/>
      </c>
    </row>
    <row r="551" spans="2:6" s="82" customFormat="1">
      <c r="B551" s="267">
        <f>MATIÈRES!$I$16</f>
        <v>0</v>
      </c>
      <c r="C551" s="268"/>
      <c r="D551" s="268"/>
      <c r="E551" s="269"/>
      <c r="F551" s="193" t="str">
        <f ca="1">IF(ISERROR(INDIRECT("F11!BQ" &amp; A526+6)),"",INDIRECT("F11!BQ" &amp; A526+6))</f>
        <v/>
      </c>
    </row>
    <row r="552" spans="2:6" s="82" customFormat="1">
      <c r="B552" s="267">
        <f>MATIÈRES!$I$17</f>
        <v>0</v>
      </c>
      <c r="C552" s="268"/>
      <c r="D552" s="268"/>
      <c r="E552" s="269"/>
      <c r="F552" s="193" t="str">
        <f ca="1">IF(ISERROR(INDIRECT("F12!BQ" &amp; A526+6)),"",INDIRECT("F12!BQ" &amp; A526+6))</f>
        <v/>
      </c>
    </row>
    <row r="553" spans="2:6" s="82" customFormat="1">
      <c r="B553" s="267">
        <f>MATIÈRES!$I$18</f>
        <v>0</v>
      </c>
      <c r="C553" s="268"/>
      <c r="D553" s="268"/>
      <c r="E553" s="269"/>
      <c r="F553" s="193" t="str">
        <f ca="1">IF(ISERROR(INDIRECT("F13!BQ" &amp; A526+6)),"",INDIRECT("F13!BQ" &amp; A526+6))</f>
        <v/>
      </c>
    </row>
    <row r="554" spans="2:6" s="82" customFormat="1">
      <c r="B554" s="267">
        <f>MATIÈRES!$I$19</f>
        <v>0</v>
      </c>
      <c r="C554" s="268"/>
      <c r="D554" s="268"/>
      <c r="E554" s="269"/>
      <c r="F554" s="193" t="str">
        <f ca="1">IF(ISERROR(INDIRECT("F14!BQ" &amp; A526+6)),"",INDIRECT("F14!BQ" &amp; A526+6))</f>
        <v/>
      </c>
    </row>
    <row r="555" spans="2:6" s="82" customFormat="1">
      <c r="B555" s="270">
        <f>MATIÈRES!$I$20</f>
        <v>0</v>
      </c>
      <c r="C555" s="270"/>
      <c r="D555" s="270"/>
      <c r="E555" s="270"/>
      <c r="F555" s="193" t="str">
        <f ca="1">IF(ISERROR(INDIRECT("F15!BQ" &amp; A526+6)),"",INDIRECT("F15!BQ" &amp; A526+6))</f>
        <v/>
      </c>
    </row>
    <row r="556" spans="2:6" s="82" customFormat="1">
      <c r="B556" s="271"/>
      <c r="C556" s="271"/>
      <c r="D556" s="271"/>
      <c r="E556" s="271"/>
      <c r="F556" s="192"/>
    </row>
    <row r="557" spans="2:6" s="82" customFormat="1">
      <c r="B557" s="272" t="s">
        <v>167</v>
      </c>
      <c r="C557" s="272"/>
      <c r="D557" s="272"/>
      <c r="E557" s="272"/>
      <c r="F557" s="193" t="e">
        <f ca="1">AVERAGEIF(F541:F555,"&lt;&gt;#DIV/0!")</f>
        <v>#DIV/0!</v>
      </c>
    </row>
    <row r="558" spans="2:6" s="82" customFormat="1">
      <c r="B558" s="273" t="str">
        <f>"Nombre de cours en difficulté (…/" &amp; COUNTA(MATIÈRES!$N$6:$N$20) &amp; " cours)"</f>
        <v>Nombre de cours en difficulté (…/10 cours)</v>
      </c>
      <c r="C558" s="273"/>
      <c r="D558" s="273"/>
      <c r="E558" s="273"/>
      <c r="F558" s="191">
        <f ca="1">IF(F541&lt;50,1,0)+IF(F542&lt;50,1,0)+IF(F543&lt;50,1,0)+IF(F544&lt;50,1,0)+IF(F545&lt;50,1,0)+IF(F546&lt;50,1,0)+IF(F547&lt;50,1,0)+IF(F548&lt;50,1,0)+IF(F549&lt;50,1,0)+IF(F550&lt;50,1,0)+IF(F551&lt;50,1,0)+IF(F552&lt;50,1,0)+IF(F553&lt;50,1,0)+IF(F554&lt;50,1,0)+IF(F555&lt;50,1,0)</f>
        <v>0</v>
      </c>
    </row>
    <row r="559" spans="2:6" s="82" customFormat="1">
      <c r="B559" s="273" t="str">
        <f>"Nombre de périodes en difficulté (…/" &amp; SUM(MATIÈRES!N521:N535) &amp; " périodes)"</f>
        <v>Nombre de périodes en difficulté (…/0 périodes)</v>
      </c>
      <c r="C559" s="273"/>
      <c r="D559" s="273"/>
      <c r="E559" s="273"/>
      <c r="F559" s="191">
        <f ca="1">IF(F541&lt;50,MATIÈRES!N$6,0)+IF(F542&lt;50,MATIÈRES!N$7,0)+IF(F543&lt;50,MATIÈRES!N$8,0)+IF(F544&lt;50,MATIÈRES!N$9,0)+IF(F545&lt;50,MATIÈRES!N$10,0)+IF(F546&lt;50,MATIÈRES!N$11,0)+IF(F547&lt;50,MATIÈRES!N$12,0)+IF(F548&lt;50,MATIÈRES!N$13,0)+IF(F549&lt;50,MATIÈRES!N$14,0)+IF(F550&lt;50,MATIÈRES!N$15,0)+IF(F551&lt;50,MATIÈRES!N$16,0)+IF(F552&lt;50,MATIÈRES!N$17,0)+IF(F553&lt;50,MATIÈRES!N$18,0)+IF(F554&lt;50,MATIÈRES!N$19,0)+IF(F555&lt;50,MATIÈRES!N$20,0)</f>
        <v>0</v>
      </c>
    </row>
    <row r="560" spans="2:6" s="82" customFormat="1"/>
    <row r="561" spans="6:6" s="82" customFormat="1"/>
    <row r="562" spans="6:6" s="82" customFormat="1"/>
    <row r="563" spans="6:6" s="82" customFormat="1">
      <c r="F563" s="82" t="s">
        <v>170</v>
      </c>
    </row>
    <row r="564" spans="6:6" s="82" customFormat="1"/>
    <row r="565" spans="6:6" s="82" customFormat="1"/>
    <row r="566" spans="6:6" s="82" customFormat="1"/>
    <row r="567" spans="6:6" s="82" customFormat="1"/>
    <row r="568" spans="6:6" s="82" customFormat="1"/>
    <row r="569" spans="6:6" s="82" customFormat="1"/>
    <row r="570" spans="6:6" s="82" customFormat="1"/>
    <row r="571" spans="6:6" s="82" customFormat="1"/>
    <row r="572" spans="6:6" s="82" customFormat="1"/>
    <row r="573" spans="6:6" s="82" customFormat="1"/>
    <row r="574" spans="6:6" s="82" customFormat="1"/>
    <row r="575" spans="6:6" s="82" customFormat="1"/>
    <row r="576" spans="6:6" s="82" customFormat="1"/>
    <row r="577" spans="2:6" s="82" customFormat="1"/>
    <row r="578" spans="2:6" s="82" customFormat="1"/>
    <row r="579" spans="2:6" s="82" customFormat="1"/>
    <row r="580" spans="2:6" s="82" customFormat="1">
      <c r="B580" s="84" t="s">
        <v>42</v>
      </c>
    </row>
    <row r="581" spans="2:6" s="82" customFormat="1"/>
    <row r="582" spans="2:6" s="82" customFormat="1">
      <c r="B582" s="274" t="str">
        <f ca="1">(INDIRECT("Élèves!C" &amp;A526+3) &amp; " " &amp; INDIRECT("Élèves!D" &amp; A526+3) &amp; " :")</f>
        <v>FORTE Salie :</v>
      </c>
      <c r="C582" s="275"/>
      <c r="D582" s="275"/>
      <c r="E582" s="275"/>
      <c r="F582" s="276"/>
    </row>
    <row r="583" spans="2:6" s="82" customFormat="1">
      <c r="B583" s="243"/>
      <c r="C583" s="244"/>
      <c r="D583" s="244"/>
      <c r="E583" s="244"/>
      <c r="F583" s="245"/>
    </row>
    <row r="584" spans="2:6" s="82" customFormat="1">
      <c r="B584" s="243"/>
      <c r="C584" s="244"/>
      <c r="D584" s="244"/>
      <c r="E584" s="244"/>
      <c r="F584" s="245"/>
    </row>
    <row r="585" spans="2:6" s="82" customFormat="1">
      <c r="B585" s="243"/>
      <c r="C585" s="244"/>
      <c r="D585" s="244"/>
      <c r="E585" s="244"/>
      <c r="F585" s="245"/>
    </row>
    <row r="586" spans="2:6" s="82" customFormat="1">
      <c r="B586" s="243"/>
      <c r="C586" s="244"/>
      <c r="D586" s="244"/>
      <c r="E586" s="244"/>
      <c r="F586" s="245"/>
    </row>
    <row r="587" spans="2:6" s="82" customFormat="1">
      <c r="B587" s="243"/>
      <c r="C587" s="244"/>
      <c r="D587" s="244"/>
      <c r="E587" s="244"/>
      <c r="F587" s="245"/>
    </row>
    <row r="588" spans="2:6" s="82" customFormat="1">
      <c r="B588" s="246"/>
      <c r="C588" s="247"/>
      <c r="D588" s="247"/>
      <c r="E588" s="247"/>
      <c r="F588" s="248"/>
    </row>
    <row r="589" spans="2:6" s="82" customFormat="1">
      <c r="B589" s="195"/>
      <c r="C589" s="195"/>
      <c r="D589" s="195"/>
      <c r="E589" s="195"/>
      <c r="F589" s="195"/>
    </row>
    <row r="590" spans="2:6" s="82" customFormat="1">
      <c r="B590" s="195"/>
      <c r="C590" s="195"/>
      <c r="D590" s="195"/>
      <c r="E590" s="195"/>
      <c r="F590" s="195"/>
    </row>
    <row r="591" spans="2:6" s="82" customFormat="1">
      <c r="B591" s="195"/>
      <c r="C591" s="195"/>
      <c r="D591" s="195"/>
      <c r="E591" s="195"/>
      <c r="F591" s="195"/>
    </row>
    <row r="592" spans="2:6" s="82" customFormat="1">
      <c r="B592" s="84" t="s">
        <v>69</v>
      </c>
    </row>
    <row r="593" spans="2:6" s="82" customFormat="1">
      <c r="B593" s="83"/>
    </row>
    <row r="594" spans="2:6" s="82" customFormat="1">
      <c r="B594" s="89"/>
      <c r="C594" s="89"/>
      <c r="D594" s="89"/>
      <c r="E594" s="89" t="s">
        <v>70</v>
      </c>
      <c r="F594" s="90">
        <f ca="1">SUM(INDIRECT("EDUC!E" &amp;A526+4),INDIRECT("EDUC!F" &amp;A526+4),INDIRECT("EDUC!H" &amp;A526+4))</f>
        <v>4</v>
      </c>
    </row>
    <row r="595" spans="2:6" s="82" customFormat="1">
      <c r="B595" s="83"/>
    </row>
    <row r="596" spans="2:6" s="82" customFormat="1">
      <c r="B596" s="249"/>
      <c r="C596" s="250"/>
      <c r="D596" s="250"/>
      <c r="E596" s="250"/>
      <c r="F596" s="251"/>
    </row>
    <row r="597" spans="2:6" s="82" customFormat="1">
      <c r="B597" s="252"/>
      <c r="C597" s="253"/>
      <c r="D597" s="253"/>
      <c r="E597" s="253"/>
      <c r="F597" s="254"/>
    </row>
    <row r="598" spans="2:6" s="82" customFormat="1">
      <c r="B598" s="252"/>
      <c r="C598" s="253"/>
      <c r="D598" s="253"/>
      <c r="E598" s="253"/>
      <c r="F598" s="254"/>
    </row>
    <row r="599" spans="2:6" s="82" customFormat="1">
      <c r="B599" s="252"/>
      <c r="C599" s="253"/>
      <c r="D599" s="253"/>
      <c r="E599" s="253"/>
      <c r="F599" s="254"/>
    </row>
    <row r="600" spans="2:6" s="82" customFormat="1">
      <c r="B600" s="252"/>
      <c r="C600" s="253"/>
      <c r="D600" s="253"/>
      <c r="E600" s="253"/>
      <c r="F600" s="254"/>
    </row>
    <row r="601" spans="2:6" s="82" customFormat="1">
      <c r="B601" s="252"/>
      <c r="C601" s="253"/>
      <c r="D601" s="253"/>
      <c r="E601" s="253"/>
      <c r="F601" s="254"/>
    </row>
    <row r="602" spans="2:6" s="82" customFormat="1">
      <c r="B602" s="252"/>
      <c r="C602" s="253"/>
      <c r="D602" s="253"/>
      <c r="E602" s="253"/>
      <c r="F602" s="254"/>
    </row>
    <row r="603" spans="2:6" s="82" customFormat="1">
      <c r="B603" s="252"/>
      <c r="C603" s="253"/>
      <c r="D603" s="253"/>
      <c r="E603" s="253"/>
      <c r="F603" s="254"/>
    </row>
    <row r="604" spans="2:6" s="82" customFormat="1">
      <c r="B604" s="255"/>
      <c r="C604" s="256"/>
      <c r="D604" s="256"/>
      <c r="E604" s="256"/>
      <c r="F604" s="257"/>
    </row>
    <row r="605" spans="2:6" s="82" customFormat="1"/>
    <row r="606" spans="2:6" s="82" customFormat="1">
      <c r="B606" s="91" t="s">
        <v>71</v>
      </c>
    </row>
    <row r="607" spans="2:6" s="82" customFormat="1"/>
    <row r="608" spans="2:6" s="82" customFormat="1"/>
    <row r="609" spans="2:6" s="82" customFormat="1"/>
    <row r="610" spans="2:6" s="82" customFormat="1"/>
    <row r="611" spans="2:6" s="82" customFormat="1"/>
    <row r="612" spans="2:6" s="82" customFormat="1">
      <c r="B612" s="84" t="s">
        <v>72</v>
      </c>
    </row>
    <row r="613" spans="2:6" s="82" customFormat="1"/>
    <row r="614" spans="2:6" s="82" customFormat="1">
      <c r="B614" s="258"/>
      <c r="C614" s="259"/>
      <c r="D614" s="259"/>
      <c r="E614" s="259"/>
      <c r="F614" s="260"/>
    </row>
    <row r="615" spans="2:6" s="82" customFormat="1">
      <c r="B615" s="261"/>
      <c r="C615" s="262"/>
      <c r="D615" s="262"/>
      <c r="E615" s="262"/>
      <c r="F615" s="263"/>
    </row>
    <row r="616" spans="2:6" s="82" customFormat="1">
      <c r="B616" s="261"/>
      <c r="C616" s="262"/>
      <c r="D616" s="262"/>
      <c r="E616" s="262"/>
      <c r="F616" s="263"/>
    </row>
    <row r="617" spans="2:6" s="82" customFormat="1">
      <c r="B617" s="261"/>
      <c r="C617" s="262"/>
      <c r="D617" s="262"/>
      <c r="E617" s="262"/>
      <c r="F617" s="263"/>
    </row>
    <row r="618" spans="2:6" s="82" customFormat="1">
      <c r="B618" s="261"/>
      <c r="C618" s="262"/>
      <c r="D618" s="262"/>
      <c r="E618" s="262"/>
      <c r="F618" s="263"/>
    </row>
    <row r="619" spans="2:6" s="82" customFormat="1">
      <c r="B619" s="261"/>
      <c r="C619" s="262"/>
      <c r="D619" s="262"/>
      <c r="E619" s="262"/>
      <c r="F619" s="263"/>
    </row>
    <row r="620" spans="2:6" s="82" customFormat="1">
      <c r="B620" s="261"/>
      <c r="C620" s="262"/>
      <c r="D620" s="262"/>
      <c r="E620" s="262"/>
      <c r="F620" s="263"/>
    </row>
    <row r="621" spans="2:6" s="82" customFormat="1">
      <c r="B621" s="264"/>
      <c r="C621" s="265"/>
      <c r="D621" s="265"/>
      <c r="E621" s="265"/>
      <c r="F621" s="266"/>
    </row>
    <row r="622" spans="2:6" s="82" customFormat="1"/>
    <row r="623" spans="2:6" s="82" customFormat="1">
      <c r="F623" s="82" t="s">
        <v>171</v>
      </c>
    </row>
    <row r="624" spans="2:6" s="82" customFormat="1"/>
    <row r="625" spans="1:6" s="82" customFormat="1"/>
    <row r="626" spans="1:6" s="82" customFormat="1"/>
    <row r="627" spans="1:6" s="82" customFormat="1"/>
    <row r="628" spans="1:6" s="82" customFormat="1"/>
    <row r="629" spans="1:6" ht="27.75" customHeight="1">
      <c r="A629" s="82">
        <v>7</v>
      </c>
      <c r="B629" s="82"/>
      <c r="C629" s="82"/>
      <c r="D629" s="82"/>
      <c r="E629" s="82"/>
      <c r="F629" s="82"/>
    </row>
    <row r="630" spans="1:6" ht="15" customHeight="1">
      <c r="B630" s="311"/>
      <c r="C630" s="311"/>
      <c r="D630" s="311"/>
      <c r="E630" s="311"/>
      <c r="F630" s="311"/>
    </row>
    <row r="631" spans="1:6">
      <c r="B631" s="185" t="str">
        <f ca="1">INDIRECT("Élèves!C" &amp; A629+3)</f>
        <v>SEGEC</v>
      </c>
      <c r="C631" s="312" t="str">
        <f ca="1">INDIRECT("Élèves!D" &amp; A629+3)</f>
        <v>Rédoine</v>
      </c>
      <c r="D631" s="312"/>
      <c r="E631" s="312"/>
      <c r="F631" s="312"/>
    </row>
    <row r="632" spans="1:6" ht="15" customHeight="1">
      <c r="B632" s="186"/>
      <c r="C632" s="187"/>
      <c r="D632" s="187"/>
      <c r="E632" s="187"/>
      <c r="F632" s="187"/>
    </row>
    <row r="633" spans="1:6">
      <c r="B633" s="311" t="s">
        <v>159</v>
      </c>
      <c r="C633" s="311"/>
      <c r="D633" s="311"/>
      <c r="E633" s="311"/>
      <c r="F633" s="311"/>
    </row>
    <row r="634" spans="1:6">
      <c r="B634" s="311" t="s">
        <v>172</v>
      </c>
      <c r="C634" s="311"/>
      <c r="D634" s="311"/>
      <c r="E634" s="311"/>
      <c r="F634" s="311"/>
    </row>
    <row r="635" spans="1:6" s="82" customFormat="1">
      <c r="B635" s="311"/>
      <c r="C635" s="311"/>
      <c r="D635" s="311"/>
      <c r="E635" s="311"/>
      <c r="F635" s="311"/>
    </row>
    <row r="636" spans="1:6" s="82" customFormat="1"/>
    <row r="637" spans="1:6" s="82" customFormat="1"/>
    <row r="638" spans="1:6" s="82" customFormat="1"/>
    <row r="639" spans="1:6" s="82" customFormat="1">
      <c r="B639" s="279" t="str">
        <f ca="1">INDIRECT("Élèves!N" &amp; $A$11+5)</f>
        <v>1Cp</v>
      </c>
      <c r="C639" s="280"/>
      <c r="D639" s="280"/>
      <c r="E639" s="280"/>
      <c r="F639" s="281"/>
    </row>
    <row r="640" spans="1:6" s="82" customFormat="1">
      <c r="B640" s="282" t="s">
        <v>164</v>
      </c>
      <c r="C640" s="282"/>
      <c r="D640" s="282"/>
      <c r="E640" s="282"/>
      <c r="F640" s="282"/>
    </row>
    <row r="641" spans="2:7" s="82" customFormat="1">
      <c r="B641" s="206"/>
      <c r="C641" s="206"/>
      <c r="D641" s="206"/>
      <c r="E641" s="206"/>
      <c r="F641" s="206"/>
    </row>
    <row r="642" spans="2:7" s="82" customFormat="1" ht="18.75">
      <c r="B642" s="310" t="str">
        <f>"Formation commune (" &amp; SUM(MATIÈRES!N624:N638) &amp; " périodes)"</f>
        <v>Formation commune (0 périodes)</v>
      </c>
      <c r="C642" s="310"/>
      <c r="D642" s="310"/>
      <c r="E642" s="310"/>
      <c r="F642" s="207" t="s">
        <v>66</v>
      </c>
    </row>
    <row r="643" spans="2:7" s="82" customFormat="1">
      <c r="B643" s="192"/>
      <c r="C643" s="192"/>
      <c r="D643" s="192"/>
      <c r="E643" s="192"/>
      <c r="F643" s="192"/>
    </row>
    <row r="644" spans="2:7" s="82" customFormat="1">
      <c r="B644" s="270" t="str">
        <f>MATIÈRES!$I$6</f>
        <v>RELIGION (Mme Willems - 2p.)</v>
      </c>
      <c r="C644" s="270"/>
      <c r="D644" s="270"/>
      <c r="E644" s="270"/>
      <c r="F644" s="193" t="str">
        <f ca="1">IF(ISERROR(INDIRECT("F1!BQ" &amp; A629+6)),"",INDIRECT("F1!BQ" &amp; A629+6))</f>
        <v/>
      </c>
      <c r="G644"/>
    </row>
    <row r="645" spans="2:7" s="82" customFormat="1">
      <c r="B645" s="267" t="str">
        <f>MATIÈRES!$I$7</f>
        <v>FRANÇAIS (Mr MIRGAUX - 6p.)</v>
      </c>
      <c r="C645" s="268"/>
      <c r="D645" s="268"/>
      <c r="E645" s="269"/>
      <c r="F645" s="193" t="str">
        <f ca="1">IF(ISERROR(INDIRECT("F2!BQ" &amp; A629+6)),"",INDIRECT("F2!BQ" &amp; A629+6))</f>
        <v/>
      </c>
    </row>
    <row r="646" spans="2:7" s="82" customFormat="1">
      <c r="B646" s="267" t="str">
        <f>MATIÈRES!$I$8</f>
        <v>MATH (Mme LIENART - 5p.)</v>
      </c>
      <c r="C646" s="268"/>
      <c r="D646" s="268"/>
      <c r="E646" s="269"/>
      <c r="F646" s="193" t="str">
        <f ca="1">IF(ISERROR(INDIRECT("F3!BQ" &amp; A629+6)),"",INDIRECT("F3!BQ" &amp; A629+6))</f>
        <v/>
      </c>
    </row>
    <row r="647" spans="2:7" s="82" customFormat="1">
      <c r="B647" s="267" t="str">
        <f>MATIÈRES!$I$9</f>
        <v>ÉTUDE DU MILIEU (Mr MIRGAUX - 4p.)</v>
      </c>
      <c r="C647" s="268"/>
      <c r="D647" s="268"/>
      <c r="E647" s="269"/>
      <c r="F647" s="193" t="str">
        <f ca="1">IF(ISERROR(INDIRECT("F4!BQ" &amp; A629+6)),"",INDIRECT("F4!BQ" &amp; A629+6))</f>
        <v/>
      </c>
    </row>
    <row r="648" spans="2:7" s="82" customFormat="1">
      <c r="B648" s="270" t="str">
        <f>MATIÈRES!$I$10</f>
        <v>ANGLAIS (Mme MICHAUX - 4p.)</v>
      </c>
      <c r="C648" s="270"/>
      <c r="D648" s="270"/>
      <c r="E648" s="270"/>
      <c r="F648" s="193" t="str">
        <f ca="1">IF(ISERROR(INDIRECT("F5!BQ" &amp; A629+6)),"",INDIRECT("F5!BQ" &amp; A629+6))</f>
        <v/>
      </c>
    </row>
    <row r="649" spans="2:7" s="82" customFormat="1">
      <c r="B649" s="270" t="str">
        <f>MATIÈRES!$I$11</f>
        <v>SCIENCES (Mr SMETS - 3p.)</v>
      </c>
      <c r="C649" s="270"/>
      <c r="D649" s="270"/>
      <c r="E649" s="270"/>
      <c r="F649" s="193" t="str">
        <f ca="1">IF(ISERROR(INDIRECT("F6!BQ" &amp; A629+6)),"",INDIRECT("F6!BQ" &amp; A629+6))</f>
        <v/>
      </c>
    </row>
    <row r="650" spans="2:7" s="82" customFormat="1">
      <c r="B650" s="267" t="str">
        <f>MATIÈRES!$I$12</f>
        <v>ÉDUCATION PHYSIQUE (Collectif - 3p.)</v>
      </c>
      <c r="C650" s="268"/>
      <c r="D650" s="268"/>
      <c r="E650" s="269"/>
      <c r="F650" s="193" t="str">
        <f ca="1">IF(ISERROR(INDIRECT("F7!BQ" &amp; A629+6)),"",INDIRECT("F7!BQ" &amp; A629+6))</f>
        <v/>
      </c>
    </row>
    <row r="651" spans="2:7" s="82" customFormat="1">
      <c r="B651" s="267" t="str">
        <f>MATIÈRES!$I$13</f>
        <v>ÉDUCATION ARTISTIQUE (Mme TASKIN - 2p.)</v>
      </c>
      <c r="C651" s="268"/>
      <c r="D651" s="268"/>
      <c r="E651" s="269"/>
      <c r="F651" s="193" t="str">
        <f ca="1">IF(ISERROR(INDIRECT("F8!BQ" &amp; A629+6)),"",INDIRECT("F8!BQ" &amp; A629+6))</f>
        <v/>
      </c>
    </row>
    <row r="652" spans="2:7" s="82" customFormat="1">
      <c r="B652" s="267" t="str">
        <f>MATIÈRES!$I$14</f>
        <v>ÉDUCATION TECHNOLOGIQUE (Mr SMETS - 1p.)</v>
      </c>
      <c r="C652" s="268"/>
      <c r="D652" s="268"/>
      <c r="E652" s="269"/>
      <c r="F652" s="193" t="str">
        <f ca="1">IF(ISERROR(INDIRECT("F9!BQ" &amp; A629+6)),"",INDIRECT("F9!BQ" &amp; A629+6))</f>
        <v/>
      </c>
    </row>
    <row r="653" spans="2:7" s="82" customFormat="1">
      <c r="B653" s="267" t="str">
        <f>MATIÈRES!$I$15</f>
        <v>ACTIVITÉDE SOUTIEN (Mme LIENART - 4p.)</v>
      </c>
      <c r="C653" s="268"/>
      <c r="D653" s="268"/>
      <c r="E653" s="269"/>
      <c r="F653" s="193" t="str">
        <f ca="1">IF(ISERROR(INDIRECT("F10!BQ" &amp; A629+6)),"",INDIRECT("F10!BQ" &amp; A629+6))</f>
        <v/>
      </c>
    </row>
    <row r="654" spans="2:7" s="82" customFormat="1">
      <c r="B654" s="267">
        <f>MATIÈRES!$I$16</f>
        <v>0</v>
      </c>
      <c r="C654" s="268"/>
      <c r="D654" s="268"/>
      <c r="E654" s="269"/>
      <c r="F654" s="193" t="str">
        <f ca="1">IF(ISERROR(INDIRECT("F11!BQ" &amp; A629+6)),"",INDIRECT("F11!BQ" &amp; A629+6))</f>
        <v/>
      </c>
    </row>
    <row r="655" spans="2:7" s="82" customFormat="1">
      <c r="B655" s="267">
        <f>MATIÈRES!$I$17</f>
        <v>0</v>
      </c>
      <c r="C655" s="268"/>
      <c r="D655" s="268"/>
      <c r="E655" s="269"/>
      <c r="F655" s="193" t="str">
        <f ca="1">IF(ISERROR(INDIRECT("F12!BQ" &amp; A629+6)),"",INDIRECT("F12!BQ" &amp; A629+6))</f>
        <v/>
      </c>
    </row>
    <row r="656" spans="2:7" s="82" customFormat="1">
      <c r="B656" s="267">
        <f>MATIÈRES!$I$18</f>
        <v>0</v>
      </c>
      <c r="C656" s="268"/>
      <c r="D656" s="268"/>
      <c r="E656" s="269"/>
      <c r="F656" s="193" t="str">
        <f ca="1">IF(ISERROR(INDIRECT("F13!BQ" &amp; A629+6)),"",INDIRECT("F13!BQ" &amp; A629+6))</f>
        <v/>
      </c>
    </row>
    <row r="657" spans="2:6" s="82" customFormat="1">
      <c r="B657" s="267">
        <f>MATIÈRES!$I$19</f>
        <v>0</v>
      </c>
      <c r="C657" s="268"/>
      <c r="D657" s="268"/>
      <c r="E657" s="269"/>
      <c r="F657" s="193" t="str">
        <f ca="1">IF(ISERROR(INDIRECT("F14!BQ" &amp; A629+6)),"",INDIRECT("F14!BQ" &amp; A629+6))</f>
        <v/>
      </c>
    </row>
    <row r="658" spans="2:6" s="82" customFormat="1">
      <c r="B658" s="270">
        <f>MATIÈRES!$I$20</f>
        <v>0</v>
      </c>
      <c r="C658" s="270"/>
      <c r="D658" s="270"/>
      <c r="E658" s="270"/>
      <c r="F658" s="193" t="str">
        <f ca="1">IF(ISERROR(INDIRECT("F15!BQ" &amp; A629+6)),"",INDIRECT("F15!BQ" &amp; A629+6))</f>
        <v/>
      </c>
    </row>
    <row r="659" spans="2:6" s="82" customFormat="1">
      <c r="B659" s="271"/>
      <c r="C659" s="271"/>
      <c r="D659" s="271"/>
      <c r="E659" s="271"/>
      <c r="F659" s="192"/>
    </row>
    <row r="660" spans="2:6" s="82" customFormat="1">
      <c r="B660" s="272" t="s">
        <v>167</v>
      </c>
      <c r="C660" s="272"/>
      <c r="D660" s="272"/>
      <c r="E660" s="272"/>
      <c r="F660" s="193" t="e">
        <f ca="1">AVERAGEIF(F644:F658,"&lt;&gt;#DIV/0!")</f>
        <v>#DIV/0!</v>
      </c>
    </row>
    <row r="661" spans="2:6" s="82" customFormat="1">
      <c r="B661" s="273" t="str">
        <f>"Nombre de cours en difficulté (…/" &amp; COUNTA(MATIÈRES!$N$6:$N$20) &amp; " cours)"</f>
        <v>Nombre de cours en difficulté (…/10 cours)</v>
      </c>
      <c r="C661" s="273"/>
      <c r="D661" s="273"/>
      <c r="E661" s="273"/>
      <c r="F661" s="191">
        <f ca="1">IF(F644&lt;50,1,0)+IF(F645&lt;50,1,0)+IF(F646&lt;50,1,0)+IF(F647&lt;50,1,0)+IF(F648&lt;50,1,0)+IF(F649&lt;50,1,0)+IF(F650&lt;50,1,0)+IF(F651&lt;50,1,0)+IF(F652&lt;50,1,0)+IF(F653&lt;50,1,0)+IF(F654&lt;50,1,0)+IF(F655&lt;50,1,0)+IF(F656&lt;50,1,0)+IF(F657&lt;50,1,0)+IF(F658&lt;50,1,0)</f>
        <v>0</v>
      </c>
    </row>
    <row r="662" spans="2:6" s="82" customFormat="1">
      <c r="B662" s="273" t="str">
        <f>"Nombre de périodes en difficulté (…/" &amp; SUM(MATIÈRES!N624:N638) &amp; " périodes)"</f>
        <v>Nombre de périodes en difficulté (…/0 périodes)</v>
      </c>
      <c r="C662" s="273"/>
      <c r="D662" s="273"/>
      <c r="E662" s="273"/>
      <c r="F662" s="191">
        <f ca="1">IF(F644&lt;50,MATIÈRES!N$6,0)+IF(F645&lt;50,MATIÈRES!N$7,0)+IF(F646&lt;50,MATIÈRES!N$8,0)+IF(F647&lt;50,MATIÈRES!N$9,0)+IF(F648&lt;50,MATIÈRES!N$10,0)+IF(F649&lt;50,MATIÈRES!N$11,0)+IF(F650&lt;50,MATIÈRES!N$12,0)+IF(F651&lt;50,MATIÈRES!N$13,0)+IF(F652&lt;50,MATIÈRES!N$14,0)+IF(F653&lt;50,MATIÈRES!N$15,0)+IF(F654&lt;50,MATIÈRES!N$16,0)+IF(F655&lt;50,MATIÈRES!N$17,0)+IF(F656&lt;50,MATIÈRES!N$18,0)+IF(F657&lt;50,MATIÈRES!N$19,0)+IF(F658&lt;50,MATIÈRES!N$20,0)</f>
        <v>0</v>
      </c>
    </row>
    <row r="663" spans="2:6" s="82" customFormat="1"/>
    <row r="664" spans="2:6" s="82" customFormat="1"/>
    <row r="665" spans="2:6" s="82" customFormat="1"/>
    <row r="666" spans="2:6" s="82" customFormat="1">
      <c r="F666" s="82" t="s">
        <v>170</v>
      </c>
    </row>
    <row r="667" spans="2:6" s="82" customFormat="1"/>
    <row r="668" spans="2:6" s="82" customFormat="1"/>
    <row r="669" spans="2:6" s="82" customFormat="1"/>
    <row r="670" spans="2:6" s="82" customFormat="1"/>
    <row r="671" spans="2:6" s="82" customFormat="1"/>
    <row r="672" spans="2:6" s="82" customFormat="1"/>
    <row r="673" spans="2:6" s="82" customFormat="1"/>
    <row r="674" spans="2:6" s="82" customFormat="1"/>
    <row r="675" spans="2:6" s="82" customFormat="1"/>
    <row r="676" spans="2:6" s="82" customFormat="1"/>
    <row r="677" spans="2:6" s="82" customFormat="1"/>
    <row r="678" spans="2:6" s="82" customFormat="1"/>
    <row r="679" spans="2:6" s="82" customFormat="1"/>
    <row r="680" spans="2:6" s="82" customFormat="1"/>
    <row r="681" spans="2:6" s="82" customFormat="1"/>
    <row r="682" spans="2:6" s="82" customFormat="1"/>
    <row r="683" spans="2:6" s="82" customFormat="1">
      <c r="B683" s="84" t="s">
        <v>42</v>
      </c>
    </row>
    <row r="684" spans="2:6" s="82" customFormat="1"/>
    <row r="685" spans="2:6" s="82" customFormat="1">
      <c r="B685" s="274" t="str">
        <f ca="1">(INDIRECT("Élèves!C" &amp;A629+3) &amp; " " &amp; INDIRECT("Élèves!D" &amp; A629+3) &amp; " :")</f>
        <v>SEGEC Rédoine :</v>
      </c>
      <c r="C685" s="275"/>
      <c r="D685" s="275"/>
      <c r="E685" s="275"/>
      <c r="F685" s="276"/>
    </row>
    <row r="686" spans="2:6" s="82" customFormat="1">
      <c r="B686" s="243"/>
      <c r="C686" s="244"/>
      <c r="D686" s="244"/>
      <c r="E686" s="244"/>
      <c r="F686" s="245"/>
    </row>
    <row r="687" spans="2:6" s="82" customFormat="1">
      <c r="B687" s="243"/>
      <c r="C687" s="244"/>
      <c r="D687" s="244"/>
      <c r="E687" s="244"/>
      <c r="F687" s="245"/>
    </row>
    <row r="688" spans="2:6" s="82" customFormat="1">
      <c r="B688" s="243"/>
      <c r="C688" s="244"/>
      <c r="D688" s="244"/>
      <c r="E688" s="244"/>
      <c r="F688" s="245"/>
    </row>
    <row r="689" spans="2:6" s="82" customFormat="1">
      <c r="B689" s="243"/>
      <c r="C689" s="244"/>
      <c r="D689" s="244"/>
      <c r="E689" s="244"/>
      <c r="F689" s="245"/>
    </row>
    <row r="690" spans="2:6" s="82" customFormat="1">
      <c r="B690" s="243"/>
      <c r="C690" s="244"/>
      <c r="D690" s="244"/>
      <c r="E690" s="244"/>
      <c r="F690" s="245"/>
    </row>
    <row r="691" spans="2:6" s="82" customFormat="1">
      <c r="B691" s="246"/>
      <c r="C691" s="247"/>
      <c r="D691" s="247"/>
      <c r="E691" s="247"/>
      <c r="F691" s="248"/>
    </row>
    <row r="692" spans="2:6" s="82" customFormat="1">
      <c r="B692" s="195"/>
      <c r="C692" s="195"/>
      <c r="D692" s="195"/>
      <c r="E692" s="195"/>
      <c r="F692" s="195"/>
    </row>
    <row r="693" spans="2:6" s="82" customFormat="1">
      <c r="B693" s="195"/>
      <c r="C693" s="195"/>
      <c r="D693" s="195"/>
      <c r="E693" s="195"/>
      <c r="F693" s="195"/>
    </row>
    <row r="694" spans="2:6" s="82" customFormat="1">
      <c r="B694" s="195"/>
      <c r="C694" s="195"/>
      <c r="D694" s="195"/>
      <c r="E694" s="195"/>
      <c r="F694" s="195"/>
    </row>
    <row r="695" spans="2:6" s="82" customFormat="1">
      <c r="B695" s="84" t="s">
        <v>69</v>
      </c>
    </row>
    <row r="696" spans="2:6" s="82" customFormat="1">
      <c r="B696" s="83"/>
    </row>
    <row r="697" spans="2:6" s="82" customFormat="1">
      <c r="B697" s="89"/>
      <c r="C697" s="89"/>
      <c r="D697" s="89"/>
      <c r="E697" s="89" t="s">
        <v>70</v>
      </c>
      <c r="F697" s="90">
        <f ca="1">SUM(INDIRECT("EDUC!E" &amp;A629+4),INDIRECT("EDUC!F" &amp;A629+4),INDIRECT("EDUC!H" &amp;A629+4))</f>
        <v>6</v>
      </c>
    </row>
    <row r="698" spans="2:6" s="82" customFormat="1">
      <c r="B698" s="83"/>
    </row>
    <row r="699" spans="2:6" s="82" customFormat="1">
      <c r="B699" s="249"/>
      <c r="C699" s="250"/>
      <c r="D699" s="250"/>
      <c r="E699" s="250"/>
      <c r="F699" s="251"/>
    </row>
    <row r="700" spans="2:6" s="82" customFormat="1">
      <c r="B700" s="252"/>
      <c r="C700" s="253"/>
      <c r="D700" s="253"/>
      <c r="E700" s="253"/>
      <c r="F700" s="254"/>
    </row>
    <row r="701" spans="2:6" s="82" customFormat="1">
      <c r="B701" s="252"/>
      <c r="C701" s="253"/>
      <c r="D701" s="253"/>
      <c r="E701" s="253"/>
      <c r="F701" s="254"/>
    </row>
    <row r="702" spans="2:6" s="82" customFormat="1">
      <c r="B702" s="252"/>
      <c r="C702" s="253"/>
      <c r="D702" s="253"/>
      <c r="E702" s="253"/>
      <c r="F702" s="254"/>
    </row>
    <row r="703" spans="2:6" s="82" customFormat="1">
      <c r="B703" s="252"/>
      <c r="C703" s="253"/>
      <c r="D703" s="253"/>
      <c r="E703" s="253"/>
      <c r="F703" s="254"/>
    </row>
    <row r="704" spans="2:6" s="82" customFormat="1">
      <c r="B704" s="252"/>
      <c r="C704" s="253"/>
      <c r="D704" s="253"/>
      <c r="E704" s="253"/>
      <c r="F704" s="254"/>
    </row>
    <row r="705" spans="2:6" s="82" customFormat="1">
      <c r="B705" s="252"/>
      <c r="C705" s="253"/>
      <c r="D705" s="253"/>
      <c r="E705" s="253"/>
      <c r="F705" s="254"/>
    </row>
    <row r="706" spans="2:6" s="82" customFormat="1">
      <c r="B706" s="252"/>
      <c r="C706" s="253"/>
      <c r="D706" s="253"/>
      <c r="E706" s="253"/>
      <c r="F706" s="254"/>
    </row>
    <row r="707" spans="2:6" s="82" customFormat="1">
      <c r="B707" s="255"/>
      <c r="C707" s="256"/>
      <c r="D707" s="256"/>
      <c r="E707" s="256"/>
      <c r="F707" s="257"/>
    </row>
    <row r="708" spans="2:6" s="82" customFormat="1"/>
    <row r="709" spans="2:6" s="82" customFormat="1">
      <c r="B709" s="91" t="s">
        <v>71</v>
      </c>
    </row>
    <row r="710" spans="2:6" s="82" customFormat="1"/>
    <row r="711" spans="2:6" s="82" customFormat="1"/>
    <row r="712" spans="2:6" s="82" customFormat="1"/>
    <row r="713" spans="2:6" s="82" customFormat="1"/>
    <row r="714" spans="2:6" s="82" customFormat="1"/>
    <row r="715" spans="2:6" s="82" customFormat="1">
      <c r="B715" s="84" t="s">
        <v>72</v>
      </c>
    </row>
    <row r="716" spans="2:6" s="82" customFormat="1"/>
    <row r="717" spans="2:6" s="82" customFormat="1">
      <c r="B717" s="258"/>
      <c r="C717" s="259"/>
      <c r="D717" s="259"/>
      <c r="E717" s="259"/>
      <c r="F717" s="260"/>
    </row>
    <row r="718" spans="2:6" s="82" customFormat="1">
      <c r="B718" s="261"/>
      <c r="C718" s="262"/>
      <c r="D718" s="262"/>
      <c r="E718" s="262"/>
      <c r="F718" s="263"/>
    </row>
    <row r="719" spans="2:6" s="82" customFormat="1">
      <c r="B719" s="261"/>
      <c r="C719" s="262"/>
      <c r="D719" s="262"/>
      <c r="E719" s="262"/>
      <c r="F719" s="263"/>
    </row>
    <row r="720" spans="2:6" s="82" customFormat="1">
      <c r="B720" s="261"/>
      <c r="C720" s="262"/>
      <c r="D720" s="262"/>
      <c r="E720" s="262"/>
      <c r="F720" s="263"/>
    </row>
    <row r="721" spans="1:6" s="82" customFormat="1">
      <c r="B721" s="261"/>
      <c r="C721" s="262"/>
      <c r="D721" s="262"/>
      <c r="E721" s="262"/>
      <c r="F721" s="263"/>
    </row>
    <row r="722" spans="1:6" s="82" customFormat="1">
      <c r="B722" s="261"/>
      <c r="C722" s="262"/>
      <c r="D722" s="262"/>
      <c r="E722" s="262"/>
      <c r="F722" s="263"/>
    </row>
    <row r="723" spans="1:6" s="82" customFormat="1">
      <c r="B723" s="261"/>
      <c r="C723" s="262"/>
      <c r="D723" s="262"/>
      <c r="E723" s="262"/>
      <c r="F723" s="263"/>
    </row>
    <row r="724" spans="1:6" s="82" customFormat="1">
      <c r="B724" s="264"/>
      <c r="C724" s="265"/>
      <c r="D724" s="265"/>
      <c r="E724" s="265"/>
      <c r="F724" s="266"/>
    </row>
    <row r="725" spans="1:6" s="82" customFormat="1"/>
    <row r="726" spans="1:6" s="82" customFormat="1">
      <c r="F726" s="82" t="s">
        <v>171</v>
      </c>
    </row>
    <row r="727" spans="1:6" s="82" customFormat="1"/>
    <row r="728" spans="1:6" s="82" customFormat="1"/>
    <row r="729" spans="1:6" s="82" customFormat="1"/>
    <row r="730" spans="1:6" s="82" customFormat="1"/>
    <row r="731" spans="1:6" s="82" customFormat="1"/>
    <row r="732" spans="1:6" ht="27.75" customHeight="1">
      <c r="A732" s="82">
        <v>8</v>
      </c>
      <c r="B732" s="82"/>
      <c r="C732" s="82"/>
      <c r="D732" s="82"/>
      <c r="E732" s="82"/>
      <c r="F732" s="82"/>
    </row>
    <row r="733" spans="1:6" ht="15" customHeight="1">
      <c r="B733" s="311"/>
      <c r="C733" s="311"/>
      <c r="D733" s="311"/>
      <c r="E733" s="311"/>
      <c r="F733" s="311"/>
    </row>
    <row r="734" spans="1:6">
      <c r="B734" s="185">
        <f ca="1">INDIRECT("Élèves!C" &amp; A732+3)</f>
        <v>0</v>
      </c>
      <c r="C734" s="312">
        <f ca="1">INDIRECT("Élèves!D" &amp; A732+3)</f>
        <v>0</v>
      </c>
      <c r="D734" s="312"/>
      <c r="E734" s="312"/>
      <c r="F734" s="312"/>
    </row>
    <row r="735" spans="1:6" ht="15" customHeight="1">
      <c r="B735" s="186"/>
      <c r="C735" s="187"/>
      <c r="D735" s="187"/>
      <c r="E735" s="187"/>
      <c r="F735" s="187"/>
    </row>
    <row r="736" spans="1:6">
      <c r="B736" s="311" t="s">
        <v>159</v>
      </c>
      <c r="C736" s="311"/>
      <c r="D736" s="311"/>
      <c r="E736" s="311"/>
      <c r="F736" s="311"/>
    </row>
    <row r="737" spans="2:7">
      <c r="B737" s="311" t="s">
        <v>172</v>
      </c>
      <c r="C737" s="311"/>
      <c r="D737" s="311"/>
      <c r="E737" s="311"/>
      <c r="F737" s="311"/>
    </row>
    <row r="738" spans="2:7" s="82" customFormat="1">
      <c r="B738" s="311"/>
      <c r="C738" s="311"/>
      <c r="D738" s="311"/>
      <c r="E738" s="311"/>
      <c r="F738" s="311"/>
    </row>
    <row r="739" spans="2:7" s="82" customFormat="1"/>
    <row r="740" spans="2:7" s="82" customFormat="1"/>
    <row r="741" spans="2:7" s="82" customFormat="1"/>
    <row r="742" spans="2:7" s="82" customFormat="1">
      <c r="B742" s="279" t="str">
        <f ca="1">INDIRECT("Élèves!N" &amp; $A$11+5)</f>
        <v>1Cp</v>
      </c>
      <c r="C742" s="280"/>
      <c r="D742" s="280"/>
      <c r="E742" s="280"/>
      <c r="F742" s="281"/>
    </row>
    <row r="743" spans="2:7" s="82" customFormat="1">
      <c r="B743" s="282" t="s">
        <v>164</v>
      </c>
      <c r="C743" s="282"/>
      <c r="D743" s="282"/>
      <c r="E743" s="282"/>
      <c r="F743" s="282"/>
    </row>
    <row r="744" spans="2:7" s="82" customFormat="1">
      <c r="B744" s="206"/>
      <c r="C744" s="206"/>
      <c r="D744" s="206"/>
      <c r="E744" s="206"/>
      <c r="F744" s="206"/>
    </row>
    <row r="745" spans="2:7" s="82" customFormat="1" ht="18.75">
      <c r="B745" s="310" t="str">
        <f>"Formation commune (" &amp; SUM(MATIÈRES!N727:N741) &amp; " périodes)"</f>
        <v>Formation commune (0 périodes)</v>
      </c>
      <c r="C745" s="310"/>
      <c r="D745" s="310"/>
      <c r="E745" s="310"/>
      <c r="F745" s="207" t="s">
        <v>66</v>
      </c>
    </row>
    <row r="746" spans="2:7" s="82" customFormat="1">
      <c r="B746" s="192"/>
      <c r="C746" s="192"/>
      <c r="D746" s="192"/>
      <c r="E746" s="192"/>
      <c r="F746" s="192"/>
    </row>
    <row r="747" spans="2:7" s="82" customFormat="1">
      <c r="B747" s="270" t="str">
        <f>MATIÈRES!$I$6</f>
        <v>RELIGION (Mme Willems - 2p.)</v>
      </c>
      <c r="C747" s="270"/>
      <c r="D747" s="270"/>
      <c r="E747" s="270"/>
      <c r="F747" s="193" t="str">
        <f ca="1">IF(ISERROR(INDIRECT("F1!BQ" &amp; A732+6)),"",INDIRECT("F1!BQ" &amp; A732+6))</f>
        <v/>
      </c>
      <c r="G747"/>
    </row>
    <row r="748" spans="2:7" s="82" customFormat="1">
      <c r="B748" s="267" t="str">
        <f>MATIÈRES!$I$7</f>
        <v>FRANÇAIS (Mr MIRGAUX - 6p.)</v>
      </c>
      <c r="C748" s="268"/>
      <c r="D748" s="268"/>
      <c r="E748" s="269"/>
      <c r="F748" s="193" t="str">
        <f ca="1">IF(ISERROR(INDIRECT("F2!BQ" &amp; A732+6)),"",INDIRECT("F2!BQ" &amp; A732+6))</f>
        <v/>
      </c>
    </row>
    <row r="749" spans="2:7" s="82" customFormat="1">
      <c r="B749" s="267" t="str">
        <f>MATIÈRES!$I$8</f>
        <v>MATH (Mme LIENART - 5p.)</v>
      </c>
      <c r="C749" s="268"/>
      <c r="D749" s="268"/>
      <c r="E749" s="269"/>
      <c r="F749" s="193" t="str">
        <f ca="1">IF(ISERROR(INDIRECT("F3!BQ" &amp; A732+6)),"",INDIRECT("F3!BQ" &amp; A732+6))</f>
        <v/>
      </c>
    </row>
    <row r="750" spans="2:7" s="82" customFormat="1">
      <c r="B750" s="267" t="str">
        <f>MATIÈRES!$I$9</f>
        <v>ÉTUDE DU MILIEU (Mr MIRGAUX - 4p.)</v>
      </c>
      <c r="C750" s="268"/>
      <c r="D750" s="268"/>
      <c r="E750" s="269"/>
      <c r="F750" s="193" t="str">
        <f ca="1">IF(ISERROR(INDIRECT("F4!BQ" &amp; A732+6)),"",INDIRECT("F4!BQ" &amp; A732+6))</f>
        <v/>
      </c>
    </row>
    <row r="751" spans="2:7" s="82" customFormat="1">
      <c r="B751" s="270" t="str">
        <f>MATIÈRES!$I$10</f>
        <v>ANGLAIS (Mme MICHAUX - 4p.)</v>
      </c>
      <c r="C751" s="270"/>
      <c r="D751" s="270"/>
      <c r="E751" s="270"/>
      <c r="F751" s="193" t="str">
        <f ca="1">IF(ISERROR(INDIRECT("F5!BQ" &amp; A732+6)),"",INDIRECT("F5!BQ" &amp; A732+6))</f>
        <v/>
      </c>
    </row>
    <row r="752" spans="2:7" s="82" customFormat="1">
      <c r="B752" s="270" t="str">
        <f>MATIÈRES!$I$11</f>
        <v>SCIENCES (Mr SMETS - 3p.)</v>
      </c>
      <c r="C752" s="270"/>
      <c r="D752" s="270"/>
      <c r="E752" s="270"/>
      <c r="F752" s="193" t="str">
        <f ca="1">IF(ISERROR(INDIRECT("F6!BQ" &amp; A732+6)),"",INDIRECT("F6!BQ" &amp; A732+6))</f>
        <v/>
      </c>
    </row>
    <row r="753" spans="2:6" s="82" customFormat="1">
      <c r="B753" s="267" t="str">
        <f>MATIÈRES!$I$12</f>
        <v>ÉDUCATION PHYSIQUE (Collectif - 3p.)</v>
      </c>
      <c r="C753" s="268"/>
      <c r="D753" s="268"/>
      <c r="E753" s="269"/>
      <c r="F753" s="193" t="str">
        <f ca="1">IF(ISERROR(INDIRECT("F7!BQ" &amp; A732+6)),"",INDIRECT("F7!BQ" &amp; A732+6))</f>
        <v/>
      </c>
    </row>
    <row r="754" spans="2:6" s="82" customFormat="1">
      <c r="B754" s="267" t="str">
        <f>MATIÈRES!$I$13</f>
        <v>ÉDUCATION ARTISTIQUE (Mme TASKIN - 2p.)</v>
      </c>
      <c r="C754" s="268"/>
      <c r="D754" s="268"/>
      <c r="E754" s="269"/>
      <c r="F754" s="193" t="str">
        <f ca="1">IF(ISERROR(INDIRECT("F8!BQ" &amp; A732+6)),"",INDIRECT("F8!BQ" &amp; A732+6))</f>
        <v/>
      </c>
    </row>
    <row r="755" spans="2:6" s="82" customFormat="1">
      <c r="B755" s="267" t="str">
        <f>MATIÈRES!$I$14</f>
        <v>ÉDUCATION TECHNOLOGIQUE (Mr SMETS - 1p.)</v>
      </c>
      <c r="C755" s="268"/>
      <c r="D755" s="268"/>
      <c r="E755" s="269"/>
      <c r="F755" s="193" t="str">
        <f ca="1">IF(ISERROR(INDIRECT("F9!BQ" &amp; A732+6)),"",INDIRECT("F9!BQ" &amp; A732+6))</f>
        <v/>
      </c>
    </row>
    <row r="756" spans="2:6" s="82" customFormat="1">
      <c r="B756" s="267" t="str">
        <f>MATIÈRES!$I$15</f>
        <v>ACTIVITÉDE SOUTIEN (Mme LIENART - 4p.)</v>
      </c>
      <c r="C756" s="268"/>
      <c r="D756" s="268"/>
      <c r="E756" s="269"/>
      <c r="F756" s="193" t="str">
        <f ca="1">IF(ISERROR(INDIRECT("F10!BQ" &amp; A732+6)),"",INDIRECT("F10!BQ" &amp; A732+6))</f>
        <v/>
      </c>
    </row>
    <row r="757" spans="2:6" s="82" customFormat="1">
      <c r="B757" s="267">
        <f>MATIÈRES!$I$16</f>
        <v>0</v>
      </c>
      <c r="C757" s="268"/>
      <c r="D757" s="268"/>
      <c r="E757" s="269"/>
      <c r="F757" s="193" t="str">
        <f ca="1">IF(ISERROR(INDIRECT("F11!BQ" &amp; A732+6)),"",INDIRECT("F11!BQ" &amp; A732+6))</f>
        <v/>
      </c>
    </row>
    <row r="758" spans="2:6" s="82" customFormat="1">
      <c r="B758" s="267">
        <f>MATIÈRES!$I$17</f>
        <v>0</v>
      </c>
      <c r="C758" s="268"/>
      <c r="D758" s="268"/>
      <c r="E758" s="269"/>
      <c r="F758" s="193" t="str">
        <f ca="1">IF(ISERROR(INDIRECT("F12!BQ" &amp; A732+6)),"",INDIRECT("F12!BQ" &amp; A732+6))</f>
        <v/>
      </c>
    </row>
    <row r="759" spans="2:6" s="82" customFormat="1">
      <c r="B759" s="267">
        <f>MATIÈRES!$I$18</f>
        <v>0</v>
      </c>
      <c r="C759" s="268"/>
      <c r="D759" s="268"/>
      <c r="E759" s="269"/>
      <c r="F759" s="193" t="str">
        <f ca="1">IF(ISERROR(INDIRECT("F13!BQ" &amp; A732+6)),"",INDIRECT("F13!BQ" &amp; A732+6))</f>
        <v/>
      </c>
    </row>
    <row r="760" spans="2:6" s="82" customFormat="1">
      <c r="B760" s="267">
        <f>MATIÈRES!$I$19</f>
        <v>0</v>
      </c>
      <c r="C760" s="268"/>
      <c r="D760" s="268"/>
      <c r="E760" s="269"/>
      <c r="F760" s="193" t="str">
        <f ca="1">IF(ISERROR(INDIRECT("F14!BQ" &amp; A732+6)),"",INDIRECT("F14!BQ" &amp; A732+6))</f>
        <v/>
      </c>
    </row>
    <row r="761" spans="2:6" s="82" customFormat="1">
      <c r="B761" s="270">
        <f>MATIÈRES!$I$20</f>
        <v>0</v>
      </c>
      <c r="C761" s="270"/>
      <c r="D761" s="270"/>
      <c r="E761" s="270"/>
      <c r="F761" s="193" t="str">
        <f ca="1">IF(ISERROR(INDIRECT("F15!BQ" &amp; A732+6)),"",INDIRECT("F15!BQ" &amp; A732+6))</f>
        <v/>
      </c>
    </row>
    <row r="762" spans="2:6" s="82" customFormat="1">
      <c r="B762" s="271"/>
      <c r="C762" s="271"/>
      <c r="D762" s="271"/>
      <c r="E762" s="271"/>
      <c r="F762" s="192"/>
    </row>
    <row r="763" spans="2:6" s="82" customFormat="1">
      <c r="B763" s="272" t="s">
        <v>167</v>
      </c>
      <c r="C763" s="272"/>
      <c r="D763" s="272"/>
      <c r="E763" s="272"/>
      <c r="F763" s="193" t="e">
        <f ca="1">AVERAGEIF(F747:F761,"&lt;&gt;#DIV/0!")</f>
        <v>#DIV/0!</v>
      </c>
    </row>
    <row r="764" spans="2:6" s="82" customFormat="1">
      <c r="B764" s="273" t="str">
        <f>"Nombre de cours en difficulté (…/" &amp; COUNTA(MATIÈRES!$N$6:$N$20) &amp; " cours)"</f>
        <v>Nombre de cours en difficulté (…/10 cours)</v>
      </c>
      <c r="C764" s="273"/>
      <c r="D764" s="273"/>
      <c r="E764" s="273"/>
      <c r="F764" s="191">
        <f ca="1">IF(F747&lt;50,1,0)+IF(F748&lt;50,1,0)+IF(F749&lt;50,1,0)+IF(F750&lt;50,1,0)+IF(F751&lt;50,1,0)+IF(F752&lt;50,1,0)+IF(F753&lt;50,1,0)+IF(F754&lt;50,1,0)+IF(F755&lt;50,1,0)+IF(F756&lt;50,1,0)+IF(F757&lt;50,1,0)+IF(F758&lt;50,1,0)+IF(F759&lt;50,1,0)+IF(F760&lt;50,1,0)+IF(F761&lt;50,1,0)</f>
        <v>0</v>
      </c>
    </row>
    <row r="765" spans="2:6" s="82" customFormat="1">
      <c r="B765" s="273" t="str">
        <f>"Nombre de périodes en difficulté (…/" &amp; SUM(MATIÈRES!N727:N741) &amp; " périodes)"</f>
        <v>Nombre de périodes en difficulté (…/0 périodes)</v>
      </c>
      <c r="C765" s="273"/>
      <c r="D765" s="273"/>
      <c r="E765" s="273"/>
      <c r="F765" s="191">
        <f ca="1">IF(F747&lt;50,MATIÈRES!N$6,0)+IF(F748&lt;50,MATIÈRES!N$7,0)+IF(F749&lt;50,MATIÈRES!N$8,0)+IF(F750&lt;50,MATIÈRES!N$9,0)+IF(F751&lt;50,MATIÈRES!N$10,0)+IF(F752&lt;50,MATIÈRES!N$11,0)+IF(F753&lt;50,MATIÈRES!N$12,0)+IF(F754&lt;50,MATIÈRES!N$13,0)+IF(F755&lt;50,MATIÈRES!N$14,0)+IF(F756&lt;50,MATIÈRES!N$15,0)+IF(F757&lt;50,MATIÈRES!N$16,0)+IF(F758&lt;50,MATIÈRES!N$17,0)+IF(F759&lt;50,MATIÈRES!N$18,0)+IF(F760&lt;50,MATIÈRES!N$19,0)+IF(F761&lt;50,MATIÈRES!N$20,0)</f>
        <v>0</v>
      </c>
    </row>
    <row r="766" spans="2:6" s="82" customFormat="1"/>
    <row r="767" spans="2:6" s="82" customFormat="1"/>
    <row r="768" spans="2:6" s="82" customFormat="1"/>
    <row r="769" spans="6:6" s="82" customFormat="1">
      <c r="F769" s="82" t="s">
        <v>170</v>
      </c>
    </row>
    <row r="770" spans="6:6" s="82" customFormat="1"/>
    <row r="771" spans="6:6" s="82" customFormat="1"/>
    <row r="772" spans="6:6" s="82" customFormat="1"/>
    <row r="773" spans="6:6" s="82" customFormat="1"/>
    <row r="774" spans="6:6" s="82" customFormat="1"/>
    <row r="775" spans="6:6" s="82" customFormat="1"/>
    <row r="776" spans="6:6" s="82" customFormat="1"/>
    <row r="777" spans="6:6" s="82" customFormat="1"/>
    <row r="778" spans="6:6" s="82" customFormat="1"/>
    <row r="779" spans="6:6" s="82" customFormat="1"/>
    <row r="780" spans="6:6" s="82" customFormat="1"/>
    <row r="781" spans="6:6" s="82" customFormat="1"/>
    <row r="782" spans="6:6" s="82" customFormat="1"/>
    <row r="783" spans="6:6" s="82" customFormat="1"/>
    <row r="784" spans="6:6" s="82" customFormat="1"/>
    <row r="785" spans="2:6" s="82" customFormat="1"/>
    <row r="786" spans="2:6" s="82" customFormat="1">
      <c r="B786" s="84" t="s">
        <v>42</v>
      </c>
    </row>
    <row r="787" spans="2:6" s="82" customFormat="1"/>
    <row r="788" spans="2:6" s="82" customFormat="1">
      <c r="B788" s="274" t="str">
        <f ca="1">(INDIRECT("Élèves!C" &amp;A732+3) &amp; " " &amp; INDIRECT("Élèves!D" &amp; A732+3) &amp; " :")</f>
        <v xml:space="preserve">  :</v>
      </c>
      <c r="C788" s="275"/>
      <c r="D788" s="275"/>
      <c r="E788" s="275"/>
      <c r="F788" s="276"/>
    </row>
    <row r="789" spans="2:6" s="82" customFormat="1">
      <c r="B789" s="243"/>
      <c r="C789" s="244"/>
      <c r="D789" s="244"/>
      <c r="E789" s="244"/>
      <c r="F789" s="245"/>
    </row>
    <row r="790" spans="2:6" s="82" customFormat="1">
      <c r="B790" s="243"/>
      <c r="C790" s="244"/>
      <c r="D790" s="244"/>
      <c r="E790" s="244"/>
      <c r="F790" s="245"/>
    </row>
    <row r="791" spans="2:6" s="82" customFormat="1">
      <c r="B791" s="243"/>
      <c r="C791" s="244"/>
      <c r="D791" s="244"/>
      <c r="E791" s="244"/>
      <c r="F791" s="245"/>
    </row>
    <row r="792" spans="2:6" s="82" customFormat="1">
      <c r="B792" s="243"/>
      <c r="C792" s="244"/>
      <c r="D792" s="244"/>
      <c r="E792" s="244"/>
      <c r="F792" s="245"/>
    </row>
    <row r="793" spans="2:6" s="82" customFormat="1">
      <c r="B793" s="243"/>
      <c r="C793" s="244"/>
      <c r="D793" s="244"/>
      <c r="E793" s="244"/>
      <c r="F793" s="245"/>
    </row>
    <row r="794" spans="2:6" s="82" customFormat="1">
      <c r="B794" s="246"/>
      <c r="C794" s="247"/>
      <c r="D794" s="247"/>
      <c r="E794" s="247"/>
      <c r="F794" s="248"/>
    </row>
    <row r="795" spans="2:6" s="82" customFormat="1">
      <c r="B795" s="195"/>
      <c r="C795" s="195"/>
      <c r="D795" s="195"/>
      <c r="E795" s="195"/>
      <c r="F795" s="195"/>
    </row>
    <row r="796" spans="2:6" s="82" customFormat="1">
      <c r="B796" s="195"/>
      <c r="C796" s="195"/>
      <c r="D796" s="195"/>
      <c r="E796" s="195"/>
      <c r="F796" s="195"/>
    </row>
    <row r="797" spans="2:6" s="82" customFormat="1">
      <c r="B797" s="195"/>
      <c r="C797" s="195"/>
      <c r="D797" s="195"/>
      <c r="E797" s="195"/>
      <c r="F797" s="195"/>
    </row>
    <row r="798" spans="2:6" s="82" customFormat="1">
      <c r="B798" s="84" t="s">
        <v>69</v>
      </c>
    </row>
    <row r="799" spans="2:6" s="82" customFormat="1">
      <c r="B799" s="83"/>
    </row>
    <row r="800" spans="2:6" s="82" customFormat="1">
      <c r="B800" s="89"/>
      <c r="C800" s="89"/>
      <c r="D800" s="89"/>
      <c r="E800" s="89" t="s">
        <v>70</v>
      </c>
      <c r="F800" s="90">
        <f ca="1">SUM(INDIRECT("EDUC!E" &amp;A732+4),INDIRECT("EDUC!F" &amp;A732+4),INDIRECT("EDUC!H" &amp;A732+4))</f>
        <v>0</v>
      </c>
    </row>
    <row r="801" spans="2:6" s="82" customFormat="1">
      <c r="B801" s="83"/>
    </row>
    <row r="802" spans="2:6" s="82" customFormat="1">
      <c r="B802" s="249"/>
      <c r="C802" s="250"/>
      <c r="D802" s="250"/>
      <c r="E802" s="250"/>
      <c r="F802" s="251"/>
    </row>
    <row r="803" spans="2:6" s="82" customFormat="1">
      <c r="B803" s="252"/>
      <c r="C803" s="253"/>
      <c r="D803" s="253"/>
      <c r="E803" s="253"/>
      <c r="F803" s="254"/>
    </row>
    <row r="804" spans="2:6" s="82" customFormat="1">
      <c r="B804" s="252"/>
      <c r="C804" s="253"/>
      <c r="D804" s="253"/>
      <c r="E804" s="253"/>
      <c r="F804" s="254"/>
    </row>
    <row r="805" spans="2:6" s="82" customFormat="1">
      <c r="B805" s="252"/>
      <c r="C805" s="253"/>
      <c r="D805" s="253"/>
      <c r="E805" s="253"/>
      <c r="F805" s="254"/>
    </row>
    <row r="806" spans="2:6" s="82" customFormat="1">
      <c r="B806" s="252"/>
      <c r="C806" s="253"/>
      <c r="D806" s="253"/>
      <c r="E806" s="253"/>
      <c r="F806" s="254"/>
    </row>
    <row r="807" spans="2:6" s="82" customFormat="1">
      <c r="B807" s="252"/>
      <c r="C807" s="253"/>
      <c r="D807" s="253"/>
      <c r="E807" s="253"/>
      <c r="F807" s="254"/>
    </row>
    <row r="808" spans="2:6" s="82" customFormat="1">
      <c r="B808" s="252"/>
      <c r="C808" s="253"/>
      <c r="D808" s="253"/>
      <c r="E808" s="253"/>
      <c r="F808" s="254"/>
    </row>
    <row r="809" spans="2:6" s="82" customFormat="1">
      <c r="B809" s="252"/>
      <c r="C809" s="253"/>
      <c r="D809" s="253"/>
      <c r="E809" s="253"/>
      <c r="F809" s="254"/>
    </row>
    <row r="810" spans="2:6" s="82" customFormat="1">
      <c r="B810" s="255"/>
      <c r="C810" s="256"/>
      <c r="D810" s="256"/>
      <c r="E810" s="256"/>
      <c r="F810" s="257"/>
    </row>
    <row r="811" spans="2:6" s="82" customFormat="1"/>
    <row r="812" spans="2:6" s="82" customFormat="1">
      <c r="B812" s="91" t="s">
        <v>71</v>
      </c>
    </row>
    <row r="813" spans="2:6" s="82" customFormat="1"/>
    <row r="814" spans="2:6" s="82" customFormat="1"/>
    <row r="815" spans="2:6" s="82" customFormat="1"/>
    <row r="816" spans="2:6" s="82" customFormat="1"/>
    <row r="817" spans="2:6" s="82" customFormat="1"/>
    <row r="818" spans="2:6" s="82" customFormat="1">
      <c r="B818" s="84" t="s">
        <v>72</v>
      </c>
    </row>
    <row r="819" spans="2:6" s="82" customFormat="1"/>
    <row r="820" spans="2:6" s="82" customFormat="1">
      <c r="B820" s="258"/>
      <c r="C820" s="259"/>
      <c r="D820" s="259"/>
      <c r="E820" s="259"/>
      <c r="F820" s="260"/>
    </row>
    <row r="821" spans="2:6" s="82" customFormat="1">
      <c r="B821" s="261"/>
      <c r="C821" s="262"/>
      <c r="D821" s="262"/>
      <c r="E821" s="262"/>
      <c r="F821" s="263"/>
    </row>
    <row r="822" spans="2:6" s="82" customFormat="1">
      <c r="B822" s="261"/>
      <c r="C822" s="262"/>
      <c r="D822" s="262"/>
      <c r="E822" s="262"/>
      <c r="F822" s="263"/>
    </row>
    <row r="823" spans="2:6" s="82" customFormat="1">
      <c r="B823" s="261"/>
      <c r="C823" s="262"/>
      <c r="D823" s="262"/>
      <c r="E823" s="262"/>
      <c r="F823" s="263"/>
    </row>
    <row r="824" spans="2:6" s="82" customFormat="1">
      <c r="B824" s="261"/>
      <c r="C824" s="262"/>
      <c r="D824" s="262"/>
      <c r="E824" s="262"/>
      <c r="F824" s="263"/>
    </row>
    <row r="825" spans="2:6" s="82" customFormat="1">
      <c r="B825" s="261"/>
      <c r="C825" s="262"/>
      <c r="D825" s="262"/>
      <c r="E825" s="262"/>
      <c r="F825" s="263"/>
    </row>
    <row r="826" spans="2:6" s="82" customFormat="1">
      <c r="B826" s="261"/>
      <c r="C826" s="262"/>
      <c r="D826" s="262"/>
      <c r="E826" s="262"/>
      <c r="F826" s="263"/>
    </row>
    <row r="827" spans="2:6" s="82" customFormat="1">
      <c r="B827" s="264"/>
      <c r="C827" s="265"/>
      <c r="D827" s="265"/>
      <c r="E827" s="265"/>
      <c r="F827" s="266"/>
    </row>
    <row r="828" spans="2:6" s="82" customFormat="1"/>
    <row r="829" spans="2:6" s="82" customFormat="1">
      <c r="F829" s="82" t="s">
        <v>171</v>
      </c>
    </row>
    <row r="830" spans="2:6" s="82" customFormat="1"/>
    <row r="831" spans="2:6" s="82" customFormat="1"/>
    <row r="832" spans="2:6" s="82" customFormat="1"/>
    <row r="833" spans="1:6" s="82" customFormat="1"/>
    <row r="834" spans="1:6" s="82" customFormat="1"/>
    <row r="835" spans="1:6" ht="27.75" customHeight="1">
      <c r="A835" s="82">
        <v>9</v>
      </c>
      <c r="B835" s="82"/>
      <c r="C835" s="82"/>
      <c r="D835" s="82"/>
      <c r="E835" s="82"/>
      <c r="F835" s="82"/>
    </row>
    <row r="836" spans="1:6" ht="15" customHeight="1">
      <c r="B836" s="311"/>
      <c r="C836" s="311"/>
      <c r="D836" s="311"/>
      <c r="E836" s="311"/>
      <c r="F836" s="311"/>
    </row>
    <row r="837" spans="1:6">
      <c r="B837" s="185">
        <f ca="1">INDIRECT("Élèves!C" &amp; A835+3)</f>
        <v>0</v>
      </c>
      <c r="C837" s="312">
        <f ca="1">INDIRECT("Élèves!D" &amp; A835+3)</f>
        <v>0</v>
      </c>
      <c r="D837" s="312"/>
      <c r="E837" s="312"/>
      <c r="F837" s="312"/>
    </row>
    <row r="838" spans="1:6" ht="15" customHeight="1">
      <c r="B838" s="186"/>
      <c r="C838" s="187"/>
      <c r="D838" s="187"/>
      <c r="E838" s="187"/>
      <c r="F838" s="187"/>
    </row>
    <row r="839" spans="1:6">
      <c r="B839" s="311" t="s">
        <v>159</v>
      </c>
      <c r="C839" s="311"/>
      <c r="D839" s="311"/>
      <c r="E839" s="311"/>
      <c r="F839" s="311"/>
    </row>
    <row r="840" spans="1:6">
      <c r="B840" s="311" t="s">
        <v>172</v>
      </c>
      <c r="C840" s="311"/>
      <c r="D840" s="311"/>
      <c r="E840" s="311"/>
      <c r="F840" s="311"/>
    </row>
    <row r="841" spans="1:6" s="82" customFormat="1">
      <c r="B841" s="311"/>
      <c r="C841" s="311"/>
      <c r="D841" s="311"/>
      <c r="E841" s="311"/>
      <c r="F841" s="311"/>
    </row>
    <row r="842" spans="1:6" s="82" customFormat="1"/>
    <row r="843" spans="1:6" s="82" customFormat="1"/>
    <row r="844" spans="1:6" s="82" customFormat="1"/>
    <row r="845" spans="1:6" s="82" customFormat="1">
      <c r="B845" s="279" t="str">
        <f ca="1">INDIRECT("Élèves!N" &amp; $A$11+5)</f>
        <v>1Cp</v>
      </c>
      <c r="C845" s="280"/>
      <c r="D845" s="280"/>
      <c r="E845" s="280"/>
      <c r="F845" s="281"/>
    </row>
    <row r="846" spans="1:6" s="82" customFormat="1">
      <c r="B846" s="282" t="s">
        <v>164</v>
      </c>
      <c r="C846" s="282"/>
      <c r="D846" s="282"/>
      <c r="E846" s="282"/>
      <c r="F846" s="282"/>
    </row>
    <row r="847" spans="1:6" s="82" customFormat="1">
      <c r="B847" s="206"/>
      <c r="C847" s="206"/>
      <c r="D847" s="206"/>
      <c r="E847" s="206"/>
      <c r="F847" s="206"/>
    </row>
    <row r="848" spans="1:6" s="82" customFormat="1" ht="18.75">
      <c r="B848" s="310" t="str">
        <f>"Formation commune (" &amp; SUM(MATIÈRES!N830:N844) &amp; " périodes)"</f>
        <v>Formation commune (0 périodes)</v>
      </c>
      <c r="C848" s="310"/>
      <c r="D848" s="310"/>
      <c r="E848" s="310"/>
      <c r="F848" s="207" t="s">
        <v>66</v>
      </c>
    </row>
    <row r="849" spans="2:7" s="82" customFormat="1">
      <c r="B849" s="192"/>
      <c r="C849" s="192"/>
      <c r="D849" s="192"/>
      <c r="E849" s="192"/>
      <c r="F849" s="192"/>
    </row>
    <row r="850" spans="2:7" s="82" customFormat="1">
      <c r="B850" s="270" t="str">
        <f>MATIÈRES!$I$6</f>
        <v>RELIGION (Mme Willems - 2p.)</v>
      </c>
      <c r="C850" s="270"/>
      <c r="D850" s="270"/>
      <c r="E850" s="270"/>
      <c r="F850" s="193" t="str">
        <f ca="1">IF(ISERROR(INDIRECT("F1!BQ" &amp; A835+6)),"",INDIRECT("F1!BQ" &amp; A835+6))</f>
        <v/>
      </c>
      <c r="G850"/>
    </row>
    <row r="851" spans="2:7" s="82" customFormat="1">
      <c r="B851" s="267" t="str">
        <f>MATIÈRES!$I$7</f>
        <v>FRANÇAIS (Mr MIRGAUX - 6p.)</v>
      </c>
      <c r="C851" s="268"/>
      <c r="D851" s="268"/>
      <c r="E851" s="269"/>
      <c r="F851" s="193" t="str">
        <f ca="1">IF(ISERROR(INDIRECT("F2!BQ" &amp; A835+6)),"",INDIRECT("F2!BQ" &amp; A835+6))</f>
        <v/>
      </c>
    </row>
    <row r="852" spans="2:7" s="82" customFormat="1">
      <c r="B852" s="267" t="str">
        <f>MATIÈRES!$I$8</f>
        <v>MATH (Mme LIENART - 5p.)</v>
      </c>
      <c r="C852" s="268"/>
      <c r="D852" s="268"/>
      <c r="E852" s="269"/>
      <c r="F852" s="193" t="str">
        <f ca="1">IF(ISERROR(INDIRECT("F3!BQ" &amp; A835+6)),"",INDIRECT("F3!BQ" &amp; A835+6))</f>
        <v/>
      </c>
    </row>
    <row r="853" spans="2:7" s="82" customFormat="1">
      <c r="B853" s="267" t="str">
        <f>MATIÈRES!$I$9</f>
        <v>ÉTUDE DU MILIEU (Mr MIRGAUX - 4p.)</v>
      </c>
      <c r="C853" s="268"/>
      <c r="D853" s="268"/>
      <c r="E853" s="269"/>
      <c r="F853" s="193" t="str">
        <f ca="1">IF(ISERROR(INDIRECT("F4!BQ" &amp; A835+6)),"",INDIRECT("F4!BQ" &amp; A835+6))</f>
        <v/>
      </c>
    </row>
    <row r="854" spans="2:7" s="82" customFormat="1">
      <c r="B854" s="270" t="str">
        <f>MATIÈRES!$I$10</f>
        <v>ANGLAIS (Mme MICHAUX - 4p.)</v>
      </c>
      <c r="C854" s="270"/>
      <c r="D854" s="270"/>
      <c r="E854" s="270"/>
      <c r="F854" s="193" t="str">
        <f ca="1">IF(ISERROR(INDIRECT("F5!BQ" &amp; A835+6)),"",INDIRECT("F5!BQ" &amp; A835+6))</f>
        <v/>
      </c>
    </row>
    <row r="855" spans="2:7" s="82" customFormat="1">
      <c r="B855" s="270" t="str">
        <f>MATIÈRES!$I$11</f>
        <v>SCIENCES (Mr SMETS - 3p.)</v>
      </c>
      <c r="C855" s="270"/>
      <c r="D855" s="270"/>
      <c r="E855" s="270"/>
      <c r="F855" s="193" t="str">
        <f ca="1">IF(ISERROR(INDIRECT("F6!BQ" &amp; A835+6)),"",INDIRECT("F6!BQ" &amp; A835+6))</f>
        <v/>
      </c>
    </row>
    <row r="856" spans="2:7" s="82" customFormat="1">
      <c r="B856" s="267" t="str">
        <f>MATIÈRES!$I$12</f>
        <v>ÉDUCATION PHYSIQUE (Collectif - 3p.)</v>
      </c>
      <c r="C856" s="268"/>
      <c r="D856" s="268"/>
      <c r="E856" s="269"/>
      <c r="F856" s="193" t="str">
        <f ca="1">IF(ISERROR(INDIRECT("F7!BQ" &amp; A835+6)),"",INDIRECT("F7!BQ" &amp; A835+6))</f>
        <v/>
      </c>
    </row>
    <row r="857" spans="2:7" s="82" customFormat="1">
      <c r="B857" s="267" t="str">
        <f>MATIÈRES!$I$13</f>
        <v>ÉDUCATION ARTISTIQUE (Mme TASKIN - 2p.)</v>
      </c>
      <c r="C857" s="268"/>
      <c r="D857" s="268"/>
      <c r="E857" s="269"/>
      <c r="F857" s="193" t="str">
        <f ca="1">IF(ISERROR(INDIRECT("F8!BQ" &amp; A835+6)),"",INDIRECT("F8!BQ" &amp; A835+6))</f>
        <v/>
      </c>
    </row>
    <row r="858" spans="2:7" s="82" customFormat="1">
      <c r="B858" s="267" t="str">
        <f>MATIÈRES!$I$14</f>
        <v>ÉDUCATION TECHNOLOGIQUE (Mr SMETS - 1p.)</v>
      </c>
      <c r="C858" s="268"/>
      <c r="D858" s="268"/>
      <c r="E858" s="269"/>
      <c r="F858" s="193" t="str">
        <f ca="1">IF(ISERROR(INDIRECT("F9!BQ" &amp; A835+6)),"",INDIRECT("F9!BQ" &amp; A835+6))</f>
        <v/>
      </c>
    </row>
    <row r="859" spans="2:7" s="82" customFormat="1">
      <c r="B859" s="267" t="str">
        <f>MATIÈRES!$I$15</f>
        <v>ACTIVITÉDE SOUTIEN (Mme LIENART - 4p.)</v>
      </c>
      <c r="C859" s="268"/>
      <c r="D859" s="268"/>
      <c r="E859" s="269"/>
      <c r="F859" s="193" t="str">
        <f ca="1">IF(ISERROR(INDIRECT("F10!BQ" &amp; A835+6)),"",INDIRECT("F10!BQ" &amp; A835+6))</f>
        <v/>
      </c>
    </row>
    <row r="860" spans="2:7" s="82" customFormat="1">
      <c r="B860" s="267">
        <f>MATIÈRES!$I$16</f>
        <v>0</v>
      </c>
      <c r="C860" s="268"/>
      <c r="D860" s="268"/>
      <c r="E860" s="269"/>
      <c r="F860" s="193" t="str">
        <f ca="1">IF(ISERROR(INDIRECT("F11!BQ" &amp; A835+6)),"",INDIRECT("F11!BQ" &amp; A835+6))</f>
        <v/>
      </c>
    </row>
    <row r="861" spans="2:7" s="82" customFormat="1">
      <c r="B861" s="267">
        <f>MATIÈRES!$I$17</f>
        <v>0</v>
      </c>
      <c r="C861" s="268"/>
      <c r="D861" s="268"/>
      <c r="E861" s="269"/>
      <c r="F861" s="193" t="str">
        <f ca="1">IF(ISERROR(INDIRECT("F12!BQ" &amp; A835+6)),"",INDIRECT("F12!BQ" &amp; A835+6))</f>
        <v/>
      </c>
    </row>
    <row r="862" spans="2:7" s="82" customFormat="1">
      <c r="B862" s="267">
        <f>MATIÈRES!$I$18</f>
        <v>0</v>
      </c>
      <c r="C862" s="268"/>
      <c r="D862" s="268"/>
      <c r="E862" s="269"/>
      <c r="F862" s="193" t="str">
        <f ca="1">IF(ISERROR(INDIRECT("F13!BQ" &amp; A835+6)),"",INDIRECT("F13!BQ" &amp; A835+6))</f>
        <v/>
      </c>
    </row>
    <row r="863" spans="2:7" s="82" customFormat="1">
      <c r="B863" s="267">
        <f>MATIÈRES!$I$19</f>
        <v>0</v>
      </c>
      <c r="C863" s="268"/>
      <c r="D863" s="268"/>
      <c r="E863" s="269"/>
      <c r="F863" s="193" t="str">
        <f ca="1">IF(ISERROR(INDIRECT("F14!BQ" &amp; A835+6)),"",INDIRECT("F14!BQ" &amp; A835+6))</f>
        <v/>
      </c>
    </row>
    <row r="864" spans="2:7" s="82" customFormat="1">
      <c r="B864" s="270">
        <f>MATIÈRES!$I$20</f>
        <v>0</v>
      </c>
      <c r="C864" s="270"/>
      <c r="D864" s="270"/>
      <c r="E864" s="270"/>
      <c r="F864" s="193" t="str">
        <f ca="1">IF(ISERROR(INDIRECT("F15!BQ" &amp; A835+6)),"",INDIRECT("F15!BQ" &amp; A835+6))</f>
        <v/>
      </c>
    </row>
    <row r="865" spans="2:6" s="82" customFormat="1">
      <c r="B865" s="271"/>
      <c r="C865" s="271"/>
      <c r="D865" s="271"/>
      <c r="E865" s="271"/>
      <c r="F865" s="192"/>
    </row>
    <row r="866" spans="2:6" s="82" customFormat="1">
      <c r="B866" s="272" t="s">
        <v>167</v>
      </c>
      <c r="C866" s="272"/>
      <c r="D866" s="272"/>
      <c r="E866" s="272"/>
      <c r="F866" s="193" t="e">
        <f ca="1">AVERAGEIF(F850:F864,"&lt;&gt;#DIV/0!")</f>
        <v>#DIV/0!</v>
      </c>
    </row>
    <row r="867" spans="2:6" s="82" customFormat="1">
      <c r="B867" s="273" t="str">
        <f>"Nombre de cours en difficulté (…/" &amp; COUNTA(MATIÈRES!$N$6:$N$20) &amp; " cours)"</f>
        <v>Nombre de cours en difficulté (…/10 cours)</v>
      </c>
      <c r="C867" s="273"/>
      <c r="D867" s="273"/>
      <c r="E867" s="273"/>
      <c r="F867" s="191">
        <f ca="1">IF(F850&lt;50,1,0)+IF(F851&lt;50,1,0)+IF(F852&lt;50,1,0)+IF(F853&lt;50,1,0)+IF(F854&lt;50,1,0)+IF(F855&lt;50,1,0)+IF(F856&lt;50,1,0)+IF(F857&lt;50,1,0)+IF(F858&lt;50,1,0)+IF(F859&lt;50,1,0)+IF(F860&lt;50,1,0)+IF(F861&lt;50,1,0)+IF(F862&lt;50,1,0)+IF(F863&lt;50,1,0)+IF(F864&lt;50,1,0)</f>
        <v>0</v>
      </c>
    </row>
    <row r="868" spans="2:6" s="82" customFormat="1">
      <c r="B868" s="273" t="str">
        <f>"Nombre de périodes en difficulté (…/" &amp; SUM(MATIÈRES!N830:N844) &amp; " périodes)"</f>
        <v>Nombre de périodes en difficulté (…/0 périodes)</v>
      </c>
      <c r="C868" s="273"/>
      <c r="D868" s="273"/>
      <c r="E868" s="273"/>
      <c r="F868" s="191">
        <f ca="1">IF(F850&lt;50,MATIÈRES!N$6,0)+IF(F851&lt;50,MATIÈRES!N$7,0)+IF(F852&lt;50,MATIÈRES!N$8,0)+IF(F853&lt;50,MATIÈRES!N$9,0)+IF(F854&lt;50,MATIÈRES!N$10,0)+IF(F855&lt;50,MATIÈRES!N$11,0)+IF(F856&lt;50,MATIÈRES!N$12,0)+IF(F857&lt;50,MATIÈRES!N$13,0)+IF(F858&lt;50,MATIÈRES!N$14,0)+IF(F859&lt;50,MATIÈRES!N$15,0)+IF(F860&lt;50,MATIÈRES!N$16,0)+IF(F861&lt;50,MATIÈRES!N$17,0)+IF(F862&lt;50,MATIÈRES!N$18,0)+IF(F863&lt;50,MATIÈRES!N$19,0)+IF(F864&lt;50,MATIÈRES!N$20,0)</f>
        <v>0</v>
      </c>
    </row>
    <row r="869" spans="2:6" s="82" customFormat="1"/>
    <row r="870" spans="2:6" s="82" customFormat="1"/>
    <row r="871" spans="2:6" s="82" customFormat="1"/>
    <row r="872" spans="2:6" s="82" customFormat="1">
      <c r="F872" s="82" t="s">
        <v>170</v>
      </c>
    </row>
    <row r="873" spans="2:6" s="82" customFormat="1"/>
    <row r="874" spans="2:6" s="82" customFormat="1"/>
    <row r="875" spans="2:6" s="82" customFormat="1"/>
    <row r="876" spans="2:6" s="82" customFormat="1"/>
    <row r="877" spans="2:6" s="82" customFormat="1"/>
    <row r="878" spans="2:6" s="82" customFormat="1"/>
    <row r="879" spans="2:6" s="82" customFormat="1"/>
    <row r="880" spans="2:6" s="82" customFormat="1"/>
    <row r="881" spans="2:6" s="82" customFormat="1"/>
    <row r="882" spans="2:6" s="82" customFormat="1"/>
    <row r="883" spans="2:6" s="82" customFormat="1"/>
    <row r="884" spans="2:6" s="82" customFormat="1"/>
    <row r="885" spans="2:6" s="82" customFormat="1"/>
    <row r="886" spans="2:6" s="82" customFormat="1"/>
    <row r="887" spans="2:6" s="82" customFormat="1"/>
    <row r="888" spans="2:6" s="82" customFormat="1"/>
    <row r="889" spans="2:6" s="82" customFormat="1">
      <c r="B889" s="84" t="s">
        <v>42</v>
      </c>
    </row>
    <row r="890" spans="2:6" s="82" customFormat="1"/>
    <row r="891" spans="2:6" s="82" customFormat="1">
      <c r="B891" s="274" t="str">
        <f ca="1">(INDIRECT("Élèves!C" &amp;A835+3) &amp; " " &amp; INDIRECT("Élèves!D" &amp; A835+3) &amp; " :")</f>
        <v xml:space="preserve">  :</v>
      </c>
      <c r="C891" s="275"/>
      <c r="D891" s="275"/>
      <c r="E891" s="275"/>
      <c r="F891" s="276"/>
    </row>
    <row r="892" spans="2:6" s="82" customFormat="1">
      <c r="B892" s="243"/>
      <c r="C892" s="244"/>
      <c r="D892" s="244"/>
      <c r="E892" s="244"/>
      <c r="F892" s="245"/>
    </row>
    <row r="893" spans="2:6" s="82" customFormat="1">
      <c r="B893" s="243"/>
      <c r="C893" s="244"/>
      <c r="D893" s="244"/>
      <c r="E893" s="244"/>
      <c r="F893" s="245"/>
    </row>
    <row r="894" spans="2:6" s="82" customFormat="1">
      <c r="B894" s="243"/>
      <c r="C894" s="244"/>
      <c r="D894" s="244"/>
      <c r="E894" s="244"/>
      <c r="F894" s="245"/>
    </row>
    <row r="895" spans="2:6" s="82" customFormat="1">
      <c r="B895" s="243"/>
      <c r="C895" s="244"/>
      <c r="D895" s="244"/>
      <c r="E895" s="244"/>
      <c r="F895" s="245"/>
    </row>
    <row r="896" spans="2:6" s="82" customFormat="1">
      <c r="B896" s="243"/>
      <c r="C896" s="244"/>
      <c r="D896" s="244"/>
      <c r="E896" s="244"/>
      <c r="F896" s="245"/>
    </row>
    <row r="897" spans="2:6" s="82" customFormat="1">
      <c r="B897" s="246"/>
      <c r="C897" s="247"/>
      <c r="D897" s="247"/>
      <c r="E897" s="247"/>
      <c r="F897" s="248"/>
    </row>
    <row r="898" spans="2:6" s="82" customFormat="1">
      <c r="B898" s="195"/>
      <c r="C898" s="195"/>
      <c r="D898" s="195"/>
      <c r="E898" s="195"/>
      <c r="F898" s="195"/>
    </row>
    <row r="899" spans="2:6" s="82" customFormat="1">
      <c r="B899" s="195"/>
      <c r="C899" s="195"/>
      <c r="D899" s="195"/>
      <c r="E899" s="195"/>
      <c r="F899" s="195"/>
    </row>
    <row r="900" spans="2:6" s="82" customFormat="1">
      <c r="B900" s="195"/>
      <c r="C900" s="195"/>
      <c r="D900" s="195"/>
      <c r="E900" s="195"/>
      <c r="F900" s="195"/>
    </row>
    <row r="901" spans="2:6" s="82" customFormat="1">
      <c r="B901" s="84" t="s">
        <v>69</v>
      </c>
    </row>
    <row r="902" spans="2:6" s="82" customFormat="1">
      <c r="B902" s="83"/>
    </row>
    <row r="903" spans="2:6" s="82" customFormat="1">
      <c r="B903" s="89"/>
      <c r="C903" s="89"/>
      <c r="D903" s="89"/>
      <c r="E903" s="89" t="s">
        <v>70</v>
      </c>
      <c r="F903" s="90">
        <f ca="1">SUM(INDIRECT("EDUC!E" &amp;A835+4),INDIRECT("EDUC!F" &amp;A835+4),INDIRECT("EDUC!H" &amp;A835+4))</f>
        <v>0</v>
      </c>
    </row>
    <row r="904" spans="2:6" s="82" customFormat="1">
      <c r="B904" s="83"/>
    </row>
    <row r="905" spans="2:6" s="82" customFormat="1">
      <c r="B905" s="249"/>
      <c r="C905" s="250"/>
      <c r="D905" s="250"/>
      <c r="E905" s="250"/>
      <c r="F905" s="251"/>
    </row>
    <row r="906" spans="2:6" s="82" customFormat="1">
      <c r="B906" s="252"/>
      <c r="C906" s="253"/>
      <c r="D906" s="253"/>
      <c r="E906" s="253"/>
      <c r="F906" s="254"/>
    </row>
    <row r="907" spans="2:6" s="82" customFormat="1">
      <c r="B907" s="252"/>
      <c r="C907" s="253"/>
      <c r="D907" s="253"/>
      <c r="E907" s="253"/>
      <c r="F907" s="254"/>
    </row>
    <row r="908" spans="2:6" s="82" customFormat="1">
      <c r="B908" s="252"/>
      <c r="C908" s="253"/>
      <c r="D908" s="253"/>
      <c r="E908" s="253"/>
      <c r="F908" s="254"/>
    </row>
    <row r="909" spans="2:6" s="82" customFormat="1">
      <c r="B909" s="252"/>
      <c r="C909" s="253"/>
      <c r="D909" s="253"/>
      <c r="E909" s="253"/>
      <c r="F909" s="254"/>
    </row>
    <row r="910" spans="2:6" s="82" customFormat="1">
      <c r="B910" s="252"/>
      <c r="C910" s="253"/>
      <c r="D910" s="253"/>
      <c r="E910" s="253"/>
      <c r="F910" s="254"/>
    </row>
    <row r="911" spans="2:6" s="82" customFormat="1">
      <c r="B911" s="252"/>
      <c r="C911" s="253"/>
      <c r="D911" s="253"/>
      <c r="E911" s="253"/>
      <c r="F911" s="254"/>
    </row>
    <row r="912" spans="2:6" s="82" customFormat="1">
      <c r="B912" s="252"/>
      <c r="C912" s="253"/>
      <c r="D912" s="253"/>
      <c r="E912" s="253"/>
      <c r="F912" s="254"/>
    </row>
    <row r="913" spans="2:6" s="82" customFormat="1">
      <c r="B913" s="255"/>
      <c r="C913" s="256"/>
      <c r="D913" s="256"/>
      <c r="E913" s="256"/>
      <c r="F913" s="257"/>
    </row>
    <row r="914" spans="2:6" s="82" customFormat="1"/>
    <row r="915" spans="2:6" s="82" customFormat="1">
      <c r="B915" s="91" t="s">
        <v>71</v>
      </c>
    </row>
    <row r="916" spans="2:6" s="82" customFormat="1"/>
    <row r="917" spans="2:6" s="82" customFormat="1"/>
    <row r="918" spans="2:6" s="82" customFormat="1"/>
    <row r="919" spans="2:6" s="82" customFormat="1"/>
    <row r="920" spans="2:6" s="82" customFormat="1"/>
    <row r="921" spans="2:6" s="82" customFormat="1">
      <c r="B921" s="84" t="s">
        <v>72</v>
      </c>
    </row>
    <row r="922" spans="2:6" s="82" customFormat="1"/>
    <row r="923" spans="2:6" s="82" customFormat="1">
      <c r="B923" s="258"/>
      <c r="C923" s="259"/>
      <c r="D923" s="259"/>
      <c r="E923" s="259"/>
      <c r="F923" s="260"/>
    </row>
    <row r="924" spans="2:6" s="82" customFormat="1">
      <c r="B924" s="261"/>
      <c r="C924" s="262"/>
      <c r="D924" s="262"/>
      <c r="E924" s="262"/>
      <c r="F924" s="263"/>
    </row>
    <row r="925" spans="2:6" s="82" customFormat="1">
      <c r="B925" s="261"/>
      <c r="C925" s="262"/>
      <c r="D925" s="262"/>
      <c r="E925" s="262"/>
      <c r="F925" s="263"/>
    </row>
    <row r="926" spans="2:6" s="82" customFormat="1">
      <c r="B926" s="261"/>
      <c r="C926" s="262"/>
      <c r="D926" s="262"/>
      <c r="E926" s="262"/>
      <c r="F926" s="263"/>
    </row>
    <row r="927" spans="2:6" s="82" customFormat="1">
      <c r="B927" s="261"/>
      <c r="C927" s="262"/>
      <c r="D927" s="262"/>
      <c r="E927" s="262"/>
      <c r="F927" s="263"/>
    </row>
    <row r="928" spans="2:6" s="82" customFormat="1">
      <c r="B928" s="261"/>
      <c r="C928" s="262"/>
      <c r="D928" s="262"/>
      <c r="E928" s="262"/>
      <c r="F928" s="263"/>
    </row>
    <row r="929" spans="1:6" s="82" customFormat="1">
      <c r="B929" s="261"/>
      <c r="C929" s="262"/>
      <c r="D929" s="262"/>
      <c r="E929" s="262"/>
      <c r="F929" s="263"/>
    </row>
    <row r="930" spans="1:6" s="82" customFormat="1">
      <c r="B930" s="264"/>
      <c r="C930" s="265"/>
      <c r="D930" s="265"/>
      <c r="E930" s="265"/>
      <c r="F930" s="266"/>
    </row>
    <row r="931" spans="1:6" s="82" customFormat="1"/>
    <row r="932" spans="1:6" s="82" customFormat="1">
      <c r="F932" s="82" t="s">
        <v>171</v>
      </c>
    </row>
    <row r="933" spans="1:6" s="82" customFormat="1"/>
    <row r="934" spans="1:6" s="82" customFormat="1"/>
    <row r="935" spans="1:6" s="82" customFormat="1"/>
    <row r="936" spans="1:6" s="82" customFormat="1"/>
    <row r="937" spans="1:6" s="82" customFormat="1"/>
    <row r="938" spans="1:6" ht="27.75" customHeight="1">
      <c r="A938" s="82">
        <v>10</v>
      </c>
      <c r="B938" s="82"/>
      <c r="C938" s="82"/>
      <c r="D938" s="82"/>
      <c r="E938" s="82"/>
      <c r="F938" s="82"/>
    </row>
    <row r="939" spans="1:6" ht="15" customHeight="1">
      <c r="B939" s="311"/>
      <c r="C939" s="311"/>
      <c r="D939" s="311"/>
      <c r="E939" s="311"/>
      <c r="F939" s="311"/>
    </row>
    <row r="940" spans="1:6">
      <c r="B940" s="185">
        <f ca="1">INDIRECT("Élèves!C" &amp; A938+3)</f>
        <v>0</v>
      </c>
      <c r="C940" s="312">
        <f ca="1">INDIRECT("Élèves!D" &amp; A938+3)</f>
        <v>0</v>
      </c>
      <c r="D940" s="312"/>
      <c r="E940" s="312"/>
      <c r="F940" s="312"/>
    </row>
    <row r="941" spans="1:6" ht="15" customHeight="1">
      <c r="B941" s="186"/>
      <c r="C941" s="187"/>
      <c r="D941" s="187"/>
      <c r="E941" s="187"/>
      <c r="F941" s="187"/>
    </row>
    <row r="942" spans="1:6">
      <c r="B942" s="311" t="s">
        <v>159</v>
      </c>
      <c r="C942" s="311"/>
      <c r="D942" s="311"/>
      <c r="E942" s="311"/>
      <c r="F942" s="311"/>
    </row>
    <row r="943" spans="1:6">
      <c r="B943" s="311" t="s">
        <v>172</v>
      </c>
      <c r="C943" s="311"/>
      <c r="D943" s="311"/>
      <c r="E943" s="311"/>
      <c r="F943" s="311"/>
    </row>
    <row r="944" spans="1:6" s="82" customFormat="1">
      <c r="B944" s="311"/>
      <c r="C944" s="311"/>
      <c r="D944" s="311"/>
      <c r="E944" s="311"/>
      <c r="F944" s="311"/>
    </row>
    <row r="945" spans="2:7" s="82" customFormat="1"/>
    <row r="946" spans="2:7" s="82" customFormat="1"/>
    <row r="947" spans="2:7" s="82" customFormat="1"/>
    <row r="948" spans="2:7" s="82" customFormat="1">
      <c r="B948" s="279" t="str">
        <f ca="1">INDIRECT("Élèves!N" &amp; $A$11+5)</f>
        <v>1Cp</v>
      </c>
      <c r="C948" s="280"/>
      <c r="D948" s="280"/>
      <c r="E948" s="280"/>
      <c r="F948" s="281"/>
    </row>
    <row r="949" spans="2:7" s="82" customFormat="1">
      <c r="B949" s="282" t="s">
        <v>164</v>
      </c>
      <c r="C949" s="282"/>
      <c r="D949" s="282"/>
      <c r="E949" s="282"/>
      <c r="F949" s="282"/>
    </row>
    <row r="950" spans="2:7" s="82" customFormat="1">
      <c r="B950" s="206"/>
      <c r="C950" s="206"/>
      <c r="D950" s="206"/>
      <c r="E950" s="206"/>
      <c r="F950" s="206"/>
    </row>
    <row r="951" spans="2:7" s="82" customFormat="1" ht="18.75">
      <c r="B951" s="310" t="str">
        <f>"Formation commune (" &amp; SUM(MATIÈRES!N933:N947) &amp; " périodes)"</f>
        <v>Formation commune (0 périodes)</v>
      </c>
      <c r="C951" s="310"/>
      <c r="D951" s="310"/>
      <c r="E951" s="310"/>
      <c r="F951" s="207" t="s">
        <v>66</v>
      </c>
    </row>
    <row r="952" spans="2:7" s="82" customFormat="1">
      <c r="B952" s="192"/>
      <c r="C952" s="192"/>
      <c r="D952" s="192"/>
      <c r="E952" s="192"/>
      <c r="F952" s="192"/>
    </row>
    <row r="953" spans="2:7" s="82" customFormat="1">
      <c r="B953" s="270" t="str">
        <f>MATIÈRES!$I$6</f>
        <v>RELIGION (Mme Willems - 2p.)</v>
      </c>
      <c r="C953" s="270"/>
      <c r="D953" s="270"/>
      <c r="E953" s="270"/>
      <c r="F953" s="193" t="str">
        <f ca="1">IF(ISERROR(INDIRECT("F1!BQ" &amp; A938+6)),"",INDIRECT("F1!BQ" &amp; A938+6))</f>
        <v/>
      </c>
      <c r="G953"/>
    </row>
    <row r="954" spans="2:7" s="82" customFormat="1">
      <c r="B954" s="267" t="str">
        <f>MATIÈRES!$I$7</f>
        <v>FRANÇAIS (Mr MIRGAUX - 6p.)</v>
      </c>
      <c r="C954" s="268"/>
      <c r="D954" s="268"/>
      <c r="E954" s="269"/>
      <c r="F954" s="193" t="str">
        <f ca="1">IF(ISERROR(INDIRECT("F2!BQ" &amp; A938+6)),"",INDIRECT("F2!BQ" &amp; A938+6))</f>
        <v/>
      </c>
    </row>
    <row r="955" spans="2:7" s="82" customFormat="1">
      <c r="B955" s="267" t="str">
        <f>MATIÈRES!$I$8</f>
        <v>MATH (Mme LIENART - 5p.)</v>
      </c>
      <c r="C955" s="268"/>
      <c r="D955" s="268"/>
      <c r="E955" s="269"/>
      <c r="F955" s="193" t="str">
        <f ca="1">IF(ISERROR(INDIRECT("F3!BQ" &amp; A938+6)),"",INDIRECT("F3!BQ" &amp; A938+6))</f>
        <v/>
      </c>
    </row>
    <row r="956" spans="2:7" s="82" customFormat="1">
      <c r="B956" s="267" t="str">
        <f>MATIÈRES!$I$9</f>
        <v>ÉTUDE DU MILIEU (Mr MIRGAUX - 4p.)</v>
      </c>
      <c r="C956" s="268"/>
      <c r="D956" s="268"/>
      <c r="E956" s="269"/>
      <c r="F956" s="193" t="str">
        <f ca="1">IF(ISERROR(INDIRECT("F4!BQ" &amp; A938+6)),"",INDIRECT("F4!BQ" &amp; A938+6))</f>
        <v/>
      </c>
    </row>
    <row r="957" spans="2:7" s="82" customFormat="1">
      <c r="B957" s="270" t="str">
        <f>MATIÈRES!$I$10</f>
        <v>ANGLAIS (Mme MICHAUX - 4p.)</v>
      </c>
      <c r="C957" s="270"/>
      <c r="D957" s="270"/>
      <c r="E957" s="270"/>
      <c r="F957" s="193" t="str">
        <f ca="1">IF(ISERROR(INDIRECT("F5!BQ" &amp; A938+6)),"",INDIRECT("F5!BQ" &amp; A938+6))</f>
        <v/>
      </c>
    </row>
    <row r="958" spans="2:7" s="82" customFormat="1">
      <c r="B958" s="270" t="str">
        <f>MATIÈRES!$I$11</f>
        <v>SCIENCES (Mr SMETS - 3p.)</v>
      </c>
      <c r="C958" s="270"/>
      <c r="D958" s="270"/>
      <c r="E958" s="270"/>
      <c r="F958" s="193" t="str">
        <f ca="1">IF(ISERROR(INDIRECT("F6!BQ" &amp; A938+6)),"",INDIRECT("F6!BQ" &amp; A938+6))</f>
        <v/>
      </c>
    </row>
    <row r="959" spans="2:7" s="82" customFormat="1">
      <c r="B959" s="267" t="str">
        <f>MATIÈRES!$I$12</f>
        <v>ÉDUCATION PHYSIQUE (Collectif - 3p.)</v>
      </c>
      <c r="C959" s="268"/>
      <c r="D959" s="268"/>
      <c r="E959" s="269"/>
      <c r="F959" s="193" t="str">
        <f ca="1">IF(ISERROR(INDIRECT("F7!BQ" &amp; A938+6)),"",INDIRECT("F7!BQ" &amp; A938+6))</f>
        <v/>
      </c>
    </row>
    <row r="960" spans="2:7" s="82" customFormat="1">
      <c r="B960" s="267" t="str">
        <f>MATIÈRES!$I$13</f>
        <v>ÉDUCATION ARTISTIQUE (Mme TASKIN - 2p.)</v>
      </c>
      <c r="C960" s="268"/>
      <c r="D960" s="268"/>
      <c r="E960" s="269"/>
      <c r="F960" s="193" t="str">
        <f ca="1">IF(ISERROR(INDIRECT("F8!BQ" &amp; A938+6)),"",INDIRECT("F8!BQ" &amp; A938+6))</f>
        <v/>
      </c>
    </row>
    <row r="961" spans="2:6" s="82" customFormat="1">
      <c r="B961" s="267" t="str">
        <f>MATIÈRES!$I$14</f>
        <v>ÉDUCATION TECHNOLOGIQUE (Mr SMETS - 1p.)</v>
      </c>
      <c r="C961" s="268"/>
      <c r="D961" s="268"/>
      <c r="E961" s="269"/>
      <c r="F961" s="193" t="str">
        <f ca="1">IF(ISERROR(INDIRECT("F9!BQ" &amp; A938+6)),"",INDIRECT("F9!BQ" &amp; A938+6))</f>
        <v/>
      </c>
    </row>
    <row r="962" spans="2:6" s="82" customFormat="1">
      <c r="B962" s="267" t="str">
        <f>MATIÈRES!$I$15</f>
        <v>ACTIVITÉDE SOUTIEN (Mme LIENART - 4p.)</v>
      </c>
      <c r="C962" s="268"/>
      <c r="D962" s="268"/>
      <c r="E962" s="269"/>
      <c r="F962" s="193" t="str">
        <f ca="1">IF(ISERROR(INDIRECT("F10!BQ" &amp; A938+6)),"",INDIRECT("F10!BQ" &amp; A938+6))</f>
        <v/>
      </c>
    </row>
    <row r="963" spans="2:6" s="82" customFormat="1">
      <c r="B963" s="267">
        <f>MATIÈRES!$I$16</f>
        <v>0</v>
      </c>
      <c r="C963" s="268"/>
      <c r="D963" s="268"/>
      <c r="E963" s="269"/>
      <c r="F963" s="193" t="str">
        <f ca="1">IF(ISERROR(INDIRECT("F11!BQ" &amp; A938+6)),"",INDIRECT("F11!BQ" &amp; A938+6))</f>
        <v/>
      </c>
    </row>
    <row r="964" spans="2:6" s="82" customFormat="1">
      <c r="B964" s="267">
        <f>MATIÈRES!$I$17</f>
        <v>0</v>
      </c>
      <c r="C964" s="268"/>
      <c r="D964" s="268"/>
      <c r="E964" s="269"/>
      <c r="F964" s="193" t="str">
        <f ca="1">IF(ISERROR(INDIRECT("F12!BQ" &amp; A938+6)),"",INDIRECT("F12!BQ" &amp; A938+6))</f>
        <v/>
      </c>
    </row>
    <row r="965" spans="2:6" s="82" customFormat="1">
      <c r="B965" s="267">
        <f>MATIÈRES!$I$18</f>
        <v>0</v>
      </c>
      <c r="C965" s="268"/>
      <c r="D965" s="268"/>
      <c r="E965" s="269"/>
      <c r="F965" s="193" t="str">
        <f ca="1">IF(ISERROR(INDIRECT("F13!BQ" &amp; A938+6)),"",INDIRECT("F13!BQ" &amp; A938+6))</f>
        <v/>
      </c>
    </row>
    <row r="966" spans="2:6" s="82" customFormat="1">
      <c r="B966" s="267">
        <f>MATIÈRES!$I$19</f>
        <v>0</v>
      </c>
      <c r="C966" s="268"/>
      <c r="D966" s="268"/>
      <c r="E966" s="269"/>
      <c r="F966" s="193" t="str">
        <f ca="1">IF(ISERROR(INDIRECT("F14!BQ" &amp; A938+6)),"",INDIRECT("F14!BQ" &amp; A938+6))</f>
        <v/>
      </c>
    </row>
    <row r="967" spans="2:6" s="82" customFormat="1">
      <c r="B967" s="270">
        <f>MATIÈRES!$I$20</f>
        <v>0</v>
      </c>
      <c r="C967" s="270"/>
      <c r="D967" s="270"/>
      <c r="E967" s="270"/>
      <c r="F967" s="193" t="str">
        <f ca="1">IF(ISERROR(INDIRECT("F15!BQ" &amp; A938+6)),"",INDIRECT("F15!BQ" &amp; A938+6))</f>
        <v/>
      </c>
    </row>
    <row r="968" spans="2:6" s="82" customFormat="1">
      <c r="B968" s="271"/>
      <c r="C968" s="271"/>
      <c r="D968" s="271"/>
      <c r="E968" s="271"/>
      <c r="F968" s="192"/>
    </row>
    <row r="969" spans="2:6" s="82" customFormat="1">
      <c r="B969" s="272" t="s">
        <v>167</v>
      </c>
      <c r="C969" s="272"/>
      <c r="D969" s="272"/>
      <c r="E969" s="272"/>
      <c r="F969" s="193" t="e">
        <f ca="1">AVERAGEIF(F953:F967,"&lt;&gt;#DIV/0!")</f>
        <v>#DIV/0!</v>
      </c>
    </row>
    <row r="970" spans="2:6" s="82" customFormat="1">
      <c r="B970" s="273" t="str">
        <f>"Nombre de cours en difficulté (…/" &amp; COUNTA(MATIÈRES!$N$6:$N$20) &amp; " cours)"</f>
        <v>Nombre de cours en difficulté (…/10 cours)</v>
      </c>
      <c r="C970" s="273"/>
      <c r="D970" s="273"/>
      <c r="E970" s="273"/>
      <c r="F970" s="191">
        <f ca="1">IF(F953&lt;50,1,0)+IF(F954&lt;50,1,0)+IF(F955&lt;50,1,0)+IF(F956&lt;50,1,0)+IF(F957&lt;50,1,0)+IF(F958&lt;50,1,0)+IF(F959&lt;50,1,0)+IF(F960&lt;50,1,0)+IF(F961&lt;50,1,0)+IF(F962&lt;50,1,0)+IF(F963&lt;50,1,0)+IF(F964&lt;50,1,0)+IF(F965&lt;50,1,0)+IF(F966&lt;50,1,0)+IF(F967&lt;50,1,0)</f>
        <v>0</v>
      </c>
    </row>
    <row r="971" spans="2:6" s="82" customFormat="1">
      <c r="B971" s="273" t="str">
        <f>"Nombre de périodes en difficulté (…/" &amp; SUM(MATIÈRES!N933:N947) &amp; " périodes)"</f>
        <v>Nombre de périodes en difficulté (…/0 périodes)</v>
      </c>
      <c r="C971" s="273"/>
      <c r="D971" s="273"/>
      <c r="E971" s="273"/>
      <c r="F971" s="191">
        <f ca="1">IF(F953&lt;50,MATIÈRES!N$6,0)+IF(F954&lt;50,MATIÈRES!N$7,0)+IF(F955&lt;50,MATIÈRES!N$8,0)+IF(F956&lt;50,MATIÈRES!N$9,0)+IF(F957&lt;50,MATIÈRES!N$10,0)+IF(F958&lt;50,MATIÈRES!N$11,0)+IF(F959&lt;50,MATIÈRES!N$12,0)+IF(F960&lt;50,MATIÈRES!N$13,0)+IF(F961&lt;50,MATIÈRES!N$14,0)+IF(F962&lt;50,MATIÈRES!N$15,0)+IF(F963&lt;50,MATIÈRES!N$16,0)+IF(F964&lt;50,MATIÈRES!N$17,0)+IF(F965&lt;50,MATIÈRES!N$18,0)+IF(F966&lt;50,MATIÈRES!N$19,0)+IF(F967&lt;50,MATIÈRES!N$20,0)</f>
        <v>0</v>
      </c>
    </row>
    <row r="972" spans="2:6" s="82" customFormat="1"/>
    <row r="973" spans="2:6" s="82" customFormat="1"/>
    <row r="974" spans="2:6" s="82" customFormat="1"/>
    <row r="975" spans="2:6" s="82" customFormat="1">
      <c r="F975" s="82" t="s">
        <v>170</v>
      </c>
    </row>
    <row r="976" spans="2:6" s="82" customFormat="1"/>
    <row r="977" spans="2:2" s="82" customFormat="1"/>
    <row r="978" spans="2:2" s="82" customFormat="1"/>
    <row r="979" spans="2:2" s="82" customFormat="1"/>
    <row r="980" spans="2:2" s="82" customFormat="1"/>
    <row r="981" spans="2:2" s="82" customFormat="1"/>
    <row r="982" spans="2:2" s="82" customFormat="1"/>
    <row r="983" spans="2:2" s="82" customFormat="1"/>
    <row r="984" spans="2:2" s="82" customFormat="1"/>
    <row r="985" spans="2:2" s="82" customFormat="1"/>
    <row r="986" spans="2:2" s="82" customFormat="1"/>
    <row r="987" spans="2:2" s="82" customFormat="1"/>
    <row r="988" spans="2:2" s="82" customFormat="1"/>
    <row r="989" spans="2:2" s="82" customFormat="1"/>
    <row r="990" spans="2:2" s="82" customFormat="1"/>
    <row r="991" spans="2:2" s="82" customFormat="1"/>
    <row r="992" spans="2:2" s="82" customFormat="1">
      <c r="B992" s="84" t="s">
        <v>42</v>
      </c>
    </row>
    <row r="993" spans="2:6" s="82" customFormat="1"/>
    <row r="994" spans="2:6" s="82" customFormat="1">
      <c r="B994" s="274" t="str">
        <f ca="1">(INDIRECT("Élèves!C" &amp;A938+3) &amp; " " &amp; INDIRECT("Élèves!D" &amp; A938+3) &amp; " :")</f>
        <v xml:space="preserve">  :</v>
      </c>
      <c r="C994" s="275"/>
      <c r="D994" s="275"/>
      <c r="E994" s="275"/>
      <c r="F994" s="276"/>
    </row>
    <row r="995" spans="2:6" s="82" customFormat="1">
      <c r="B995" s="243"/>
      <c r="C995" s="244"/>
      <c r="D995" s="244"/>
      <c r="E995" s="244"/>
      <c r="F995" s="245"/>
    </row>
    <row r="996" spans="2:6" s="82" customFormat="1">
      <c r="B996" s="243"/>
      <c r="C996" s="244"/>
      <c r="D996" s="244"/>
      <c r="E996" s="244"/>
      <c r="F996" s="245"/>
    </row>
    <row r="997" spans="2:6" s="82" customFormat="1">
      <c r="B997" s="243"/>
      <c r="C997" s="244"/>
      <c r="D997" s="244"/>
      <c r="E997" s="244"/>
      <c r="F997" s="245"/>
    </row>
    <row r="998" spans="2:6" s="82" customFormat="1">
      <c r="B998" s="243"/>
      <c r="C998" s="244"/>
      <c r="D998" s="244"/>
      <c r="E998" s="244"/>
      <c r="F998" s="245"/>
    </row>
    <row r="999" spans="2:6" s="82" customFormat="1">
      <c r="B999" s="243"/>
      <c r="C999" s="244"/>
      <c r="D999" s="244"/>
      <c r="E999" s="244"/>
      <c r="F999" s="245"/>
    </row>
    <row r="1000" spans="2:6" s="82" customFormat="1">
      <c r="B1000" s="246"/>
      <c r="C1000" s="247"/>
      <c r="D1000" s="247"/>
      <c r="E1000" s="247"/>
      <c r="F1000" s="248"/>
    </row>
    <row r="1001" spans="2:6" s="82" customFormat="1">
      <c r="B1001" s="195"/>
      <c r="C1001" s="195"/>
      <c r="D1001" s="195"/>
      <c r="E1001" s="195"/>
      <c r="F1001" s="195"/>
    </row>
    <row r="1002" spans="2:6" s="82" customFormat="1">
      <c r="B1002" s="195"/>
      <c r="C1002" s="195"/>
      <c r="D1002" s="195"/>
      <c r="E1002" s="195"/>
      <c r="F1002" s="195"/>
    </row>
    <row r="1003" spans="2:6" s="82" customFormat="1">
      <c r="B1003" s="195"/>
      <c r="C1003" s="195"/>
      <c r="D1003" s="195"/>
      <c r="E1003" s="195"/>
      <c r="F1003" s="195"/>
    </row>
    <row r="1004" spans="2:6" s="82" customFormat="1">
      <c r="B1004" s="84" t="s">
        <v>69</v>
      </c>
    </row>
    <row r="1005" spans="2:6" s="82" customFormat="1">
      <c r="B1005" s="83"/>
    </row>
    <row r="1006" spans="2:6" s="82" customFormat="1">
      <c r="B1006" s="89"/>
      <c r="C1006" s="89"/>
      <c r="D1006" s="89"/>
      <c r="E1006" s="89" t="s">
        <v>70</v>
      </c>
      <c r="F1006" s="90">
        <f ca="1">SUM(INDIRECT("EDUC!E" &amp;A938+4),INDIRECT("EDUC!F" &amp;A938+4),INDIRECT("EDUC!H" &amp;A938+4))</f>
        <v>0</v>
      </c>
    </row>
    <row r="1007" spans="2:6" s="82" customFormat="1">
      <c r="B1007" s="83"/>
    </row>
    <row r="1008" spans="2:6" s="82" customFormat="1">
      <c r="B1008" s="249"/>
      <c r="C1008" s="250"/>
      <c r="D1008" s="250"/>
      <c r="E1008" s="250"/>
      <c r="F1008" s="251"/>
    </row>
    <row r="1009" spans="2:6" s="82" customFormat="1">
      <c r="B1009" s="252"/>
      <c r="C1009" s="253"/>
      <c r="D1009" s="253"/>
      <c r="E1009" s="253"/>
      <c r="F1009" s="254"/>
    </row>
    <row r="1010" spans="2:6" s="82" customFormat="1">
      <c r="B1010" s="252"/>
      <c r="C1010" s="253"/>
      <c r="D1010" s="253"/>
      <c r="E1010" s="253"/>
      <c r="F1010" s="254"/>
    </row>
    <row r="1011" spans="2:6" s="82" customFormat="1">
      <c r="B1011" s="252"/>
      <c r="C1011" s="253"/>
      <c r="D1011" s="253"/>
      <c r="E1011" s="253"/>
      <c r="F1011" s="254"/>
    </row>
    <row r="1012" spans="2:6" s="82" customFormat="1">
      <c r="B1012" s="252"/>
      <c r="C1012" s="253"/>
      <c r="D1012" s="253"/>
      <c r="E1012" s="253"/>
      <c r="F1012" s="254"/>
    </row>
    <row r="1013" spans="2:6" s="82" customFormat="1">
      <c r="B1013" s="252"/>
      <c r="C1013" s="253"/>
      <c r="D1013" s="253"/>
      <c r="E1013" s="253"/>
      <c r="F1013" s="254"/>
    </row>
    <row r="1014" spans="2:6" s="82" customFormat="1">
      <c r="B1014" s="252"/>
      <c r="C1014" s="253"/>
      <c r="D1014" s="253"/>
      <c r="E1014" s="253"/>
      <c r="F1014" s="254"/>
    </row>
    <row r="1015" spans="2:6" s="82" customFormat="1">
      <c r="B1015" s="252"/>
      <c r="C1015" s="253"/>
      <c r="D1015" s="253"/>
      <c r="E1015" s="253"/>
      <c r="F1015" s="254"/>
    </row>
    <row r="1016" spans="2:6" s="82" customFormat="1">
      <c r="B1016" s="255"/>
      <c r="C1016" s="256"/>
      <c r="D1016" s="256"/>
      <c r="E1016" s="256"/>
      <c r="F1016" s="257"/>
    </row>
    <row r="1017" spans="2:6" s="82" customFormat="1"/>
    <row r="1018" spans="2:6" s="82" customFormat="1">
      <c r="B1018" s="91" t="s">
        <v>71</v>
      </c>
    </row>
    <row r="1019" spans="2:6" s="82" customFormat="1"/>
    <row r="1020" spans="2:6" s="82" customFormat="1"/>
    <row r="1021" spans="2:6" s="82" customFormat="1"/>
    <row r="1022" spans="2:6" s="82" customFormat="1"/>
    <row r="1023" spans="2:6" s="82" customFormat="1"/>
    <row r="1024" spans="2:6" s="82" customFormat="1">
      <c r="B1024" s="84" t="s">
        <v>72</v>
      </c>
    </row>
    <row r="1025" spans="2:6" s="82" customFormat="1"/>
    <row r="1026" spans="2:6" s="82" customFormat="1">
      <c r="B1026" s="258"/>
      <c r="C1026" s="259"/>
      <c r="D1026" s="259"/>
      <c r="E1026" s="259"/>
      <c r="F1026" s="260"/>
    </row>
    <row r="1027" spans="2:6" s="82" customFormat="1">
      <c r="B1027" s="261"/>
      <c r="C1027" s="262"/>
      <c r="D1027" s="262"/>
      <c r="E1027" s="262"/>
      <c r="F1027" s="263"/>
    </row>
    <row r="1028" spans="2:6" s="82" customFormat="1">
      <c r="B1028" s="261"/>
      <c r="C1028" s="262"/>
      <c r="D1028" s="262"/>
      <c r="E1028" s="262"/>
      <c r="F1028" s="263"/>
    </row>
    <row r="1029" spans="2:6" s="82" customFormat="1">
      <c r="B1029" s="261"/>
      <c r="C1029" s="262"/>
      <c r="D1029" s="262"/>
      <c r="E1029" s="262"/>
      <c r="F1029" s="263"/>
    </row>
    <row r="1030" spans="2:6" s="82" customFormat="1">
      <c r="B1030" s="261"/>
      <c r="C1030" s="262"/>
      <c r="D1030" s="262"/>
      <c r="E1030" s="262"/>
      <c r="F1030" s="263"/>
    </row>
    <row r="1031" spans="2:6" s="82" customFormat="1">
      <c r="B1031" s="261"/>
      <c r="C1031" s="262"/>
      <c r="D1031" s="262"/>
      <c r="E1031" s="262"/>
      <c r="F1031" s="263"/>
    </row>
    <row r="1032" spans="2:6" s="82" customFormat="1">
      <c r="B1032" s="261"/>
      <c r="C1032" s="262"/>
      <c r="D1032" s="262"/>
      <c r="E1032" s="262"/>
      <c r="F1032" s="263"/>
    </row>
    <row r="1033" spans="2:6" s="82" customFormat="1">
      <c r="B1033" s="264"/>
      <c r="C1033" s="265"/>
      <c r="D1033" s="265"/>
      <c r="E1033" s="265"/>
      <c r="F1033" s="266"/>
    </row>
    <row r="1034" spans="2:6" s="82" customFormat="1"/>
    <row r="1035" spans="2:6" s="82" customFormat="1">
      <c r="F1035" s="82" t="s">
        <v>171</v>
      </c>
    </row>
    <row r="1036" spans="2:6" s="82" customFormat="1"/>
    <row r="1037" spans="2:6" s="82" customFormat="1"/>
    <row r="1038" spans="2:6" s="82" customFormat="1"/>
    <row r="1039" spans="2:6" s="82" customFormat="1"/>
    <row r="1040" spans="2:6" s="82" customFormat="1"/>
    <row r="1041" spans="1:7" ht="27.75" customHeight="1">
      <c r="A1041" s="82">
        <v>11</v>
      </c>
      <c r="B1041" s="82"/>
      <c r="C1041" s="82"/>
      <c r="D1041" s="82"/>
      <c r="E1041" s="82"/>
      <c r="F1041" s="82"/>
    </row>
    <row r="1042" spans="1:7" ht="15" customHeight="1">
      <c r="B1042" s="311"/>
      <c r="C1042" s="311"/>
      <c r="D1042" s="311"/>
      <c r="E1042" s="311"/>
      <c r="F1042" s="311"/>
    </row>
    <row r="1043" spans="1:7">
      <c r="B1043" s="185">
        <f ca="1">INDIRECT("Élèves!C" &amp; A1041+3)</f>
        <v>0</v>
      </c>
      <c r="C1043" s="312">
        <f ca="1">INDIRECT("Élèves!D" &amp; A1041+3)</f>
        <v>0</v>
      </c>
      <c r="D1043" s="312"/>
      <c r="E1043" s="312"/>
      <c r="F1043" s="312"/>
    </row>
    <row r="1044" spans="1:7" ht="15" customHeight="1">
      <c r="B1044" s="186"/>
      <c r="C1044" s="187"/>
      <c r="D1044" s="187"/>
      <c r="E1044" s="187"/>
      <c r="F1044" s="187"/>
    </row>
    <row r="1045" spans="1:7">
      <c r="B1045" s="311" t="s">
        <v>159</v>
      </c>
      <c r="C1045" s="311"/>
      <c r="D1045" s="311"/>
      <c r="E1045" s="311"/>
      <c r="F1045" s="311"/>
    </row>
    <row r="1046" spans="1:7">
      <c r="B1046" s="311" t="s">
        <v>172</v>
      </c>
      <c r="C1046" s="311"/>
      <c r="D1046" s="311"/>
      <c r="E1046" s="311"/>
      <c r="F1046" s="311"/>
    </row>
    <row r="1047" spans="1:7" s="82" customFormat="1">
      <c r="B1047" s="311"/>
      <c r="C1047" s="311"/>
      <c r="D1047" s="311"/>
      <c r="E1047" s="311"/>
      <c r="F1047" s="311"/>
    </row>
    <row r="1048" spans="1:7" s="82" customFormat="1"/>
    <row r="1049" spans="1:7" s="82" customFormat="1"/>
    <row r="1050" spans="1:7" s="82" customFormat="1"/>
    <row r="1051" spans="1:7" s="82" customFormat="1">
      <c r="B1051" s="279" t="str">
        <f ca="1">INDIRECT("Élèves!N" &amp; $A$11+5)</f>
        <v>1Cp</v>
      </c>
      <c r="C1051" s="280"/>
      <c r="D1051" s="280"/>
      <c r="E1051" s="280"/>
      <c r="F1051" s="281"/>
    </row>
    <row r="1052" spans="1:7" s="82" customFormat="1">
      <c r="B1052" s="282" t="s">
        <v>164</v>
      </c>
      <c r="C1052" s="282"/>
      <c r="D1052" s="282"/>
      <c r="E1052" s="282"/>
      <c r="F1052" s="282"/>
    </row>
    <row r="1053" spans="1:7" s="82" customFormat="1">
      <c r="B1053" s="206"/>
      <c r="C1053" s="206"/>
      <c r="D1053" s="206"/>
      <c r="E1053" s="206"/>
      <c r="F1053" s="206"/>
    </row>
    <row r="1054" spans="1:7" s="82" customFormat="1" ht="18.75">
      <c r="B1054" s="310" t="str">
        <f>"Formation commune (" &amp; SUM(MATIÈRES!N1036:N1050) &amp; " périodes)"</f>
        <v>Formation commune (0 périodes)</v>
      </c>
      <c r="C1054" s="310"/>
      <c r="D1054" s="310"/>
      <c r="E1054" s="310"/>
      <c r="F1054" s="207" t="s">
        <v>66</v>
      </c>
    </row>
    <row r="1055" spans="1:7" s="82" customFormat="1">
      <c r="B1055" s="192"/>
      <c r="C1055" s="192"/>
      <c r="D1055" s="192"/>
      <c r="E1055" s="192"/>
      <c r="F1055" s="192"/>
    </row>
    <row r="1056" spans="1:7" s="82" customFormat="1">
      <c r="B1056" s="270" t="str">
        <f>MATIÈRES!$I$6</f>
        <v>RELIGION (Mme Willems - 2p.)</v>
      </c>
      <c r="C1056" s="270"/>
      <c r="D1056" s="270"/>
      <c r="E1056" s="270"/>
      <c r="F1056" s="193" t="str">
        <f ca="1">IF(ISERROR(INDIRECT("F1!BQ" &amp; A1041+6)),"",INDIRECT("F1!BQ" &amp; A1041+6))</f>
        <v/>
      </c>
      <c r="G1056"/>
    </row>
    <row r="1057" spans="2:6" s="82" customFormat="1">
      <c r="B1057" s="267" t="str">
        <f>MATIÈRES!$I$7</f>
        <v>FRANÇAIS (Mr MIRGAUX - 6p.)</v>
      </c>
      <c r="C1057" s="268"/>
      <c r="D1057" s="268"/>
      <c r="E1057" s="269"/>
      <c r="F1057" s="193" t="str">
        <f ca="1">IF(ISERROR(INDIRECT("F2!BQ" &amp; A1041+6)),"",INDIRECT("F2!BQ" &amp; A1041+6))</f>
        <v/>
      </c>
    </row>
    <row r="1058" spans="2:6" s="82" customFormat="1">
      <c r="B1058" s="267" t="str">
        <f>MATIÈRES!$I$8</f>
        <v>MATH (Mme LIENART - 5p.)</v>
      </c>
      <c r="C1058" s="268"/>
      <c r="D1058" s="268"/>
      <c r="E1058" s="269"/>
      <c r="F1058" s="193" t="str">
        <f ca="1">IF(ISERROR(INDIRECT("F3!BQ" &amp; A1041+6)),"",INDIRECT("F3!BQ" &amp; A1041+6))</f>
        <v/>
      </c>
    </row>
    <row r="1059" spans="2:6" s="82" customFormat="1">
      <c r="B1059" s="267" t="str">
        <f>MATIÈRES!$I$9</f>
        <v>ÉTUDE DU MILIEU (Mr MIRGAUX - 4p.)</v>
      </c>
      <c r="C1059" s="268"/>
      <c r="D1059" s="268"/>
      <c r="E1059" s="269"/>
      <c r="F1059" s="193" t="str">
        <f ca="1">IF(ISERROR(INDIRECT("F4!BQ" &amp; A1041+6)),"",INDIRECT("F4!BQ" &amp; A1041+6))</f>
        <v/>
      </c>
    </row>
    <row r="1060" spans="2:6" s="82" customFormat="1">
      <c r="B1060" s="270" t="str">
        <f>MATIÈRES!$I$10</f>
        <v>ANGLAIS (Mme MICHAUX - 4p.)</v>
      </c>
      <c r="C1060" s="270"/>
      <c r="D1060" s="270"/>
      <c r="E1060" s="270"/>
      <c r="F1060" s="193" t="str">
        <f ca="1">IF(ISERROR(INDIRECT("F5!BQ" &amp; A1041+6)),"",INDIRECT("F5!BQ" &amp; A1041+6))</f>
        <v/>
      </c>
    </row>
    <row r="1061" spans="2:6" s="82" customFormat="1">
      <c r="B1061" s="270" t="str">
        <f>MATIÈRES!$I$11</f>
        <v>SCIENCES (Mr SMETS - 3p.)</v>
      </c>
      <c r="C1061" s="270"/>
      <c r="D1061" s="270"/>
      <c r="E1061" s="270"/>
      <c r="F1061" s="193" t="str">
        <f ca="1">IF(ISERROR(INDIRECT("F6!BQ" &amp; A1041+6)),"",INDIRECT("F6!BQ" &amp; A1041+6))</f>
        <v/>
      </c>
    </row>
    <row r="1062" spans="2:6" s="82" customFormat="1">
      <c r="B1062" s="267" t="str">
        <f>MATIÈRES!$I$12</f>
        <v>ÉDUCATION PHYSIQUE (Collectif - 3p.)</v>
      </c>
      <c r="C1062" s="268"/>
      <c r="D1062" s="268"/>
      <c r="E1062" s="269"/>
      <c r="F1062" s="193" t="str">
        <f ca="1">IF(ISERROR(INDIRECT("F7!BQ" &amp; A1041+6)),"",INDIRECT("F7!BQ" &amp; A1041+6))</f>
        <v/>
      </c>
    </row>
    <row r="1063" spans="2:6" s="82" customFormat="1">
      <c r="B1063" s="267" t="str">
        <f>MATIÈRES!$I$13</f>
        <v>ÉDUCATION ARTISTIQUE (Mme TASKIN - 2p.)</v>
      </c>
      <c r="C1063" s="268"/>
      <c r="D1063" s="268"/>
      <c r="E1063" s="269"/>
      <c r="F1063" s="193" t="str">
        <f ca="1">IF(ISERROR(INDIRECT("F8!BQ" &amp; A1041+6)),"",INDIRECT("F8!BQ" &amp; A1041+6))</f>
        <v/>
      </c>
    </row>
    <row r="1064" spans="2:6" s="82" customFormat="1">
      <c r="B1064" s="267" t="str">
        <f>MATIÈRES!$I$14</f>
        <v>ÉDUCATION TECHNOLOGIQUE (Mr SMETS - 1p.)</v>
      </c>
      <c r="C1064" s="268"/>
      <c r="D1064" s="268"/>
      <c r="E1064" s="269"/>
      <c r="F1064" s="193" t="str">
        <f ca="1">IF(ISERROR(INDIRECT("F9!BQ" &amp; A1041+6)),"",INDIRECT("F9!BQ" &amp; A1041+6))</f>
        <v/>
      </c>
    </row>
    <row r="1065" spans="2:6" s="82" customFormat="1">
      <c r="B1065" s="267" t="str">
        <f>MATIÈRES!$I$15</f>
        <v>ACTIVITÉDE SOUTIEN (Mme LIENART - 4p.)</v>
      </c>
      <c r="C1065" s="268"/>
      <c r="D1065" s="268"/>
      <c r="E1065" s="269"/>
      <c r="F1065" s="193" t="str">
        <f ca="1">IF(ISERROR(INDIRECT("F10!BQ" &amp; A1041+6)),"",INDIRECT("F10!BQ" &amp; A1041+6))</f>
        <v/>
      </c>
    </row>
    <row r="1066" spans="2:6" s="82" customFormat="1">
      <c r="B1066" s="267">
        <f>MATIÈRES!$I$16</f>
        <v>0</v>
      </c>
      <c r="C1066" s="268"/>
      <c r="D1066" s="268"/>
      <c r="E1066" s="269"/>
      <c r="F1066" s="193" t="str">
        <f ca="1">IF(ISERROR(INDIRECT("F11!BQ" &amp; A1041+6)),"",INDIRECT("F11!BQ" &amp; A1041+6))</f>
        <v/>
      </c>
    </row>
    <row r="1067" spans="2:6" s="82" customFormat="1">
      <c r="B1067" s="267">
        <f>MATIÈRES!$I$17</f>
        <v>0</v>
      </c>
      <c r="C1067" s="268"/>
      <c r="D1067" s="268"/>
      <c r="E1067" s="269"/>
      <c r="F1067" s="193" t="str">
        <f ca="1">IF(ISERROR(INDIRECT("F12!BQ" &amp; A1041+6)),"",INDIRECT("F12!BQ" &amp; A1041+6))</f>
        <v/>
      </c>
    </row>
    <row r="1068" spans="2:6" s="82" customFormat="1">
      <c r="B1068" s="267">
        <f>MATIÈRES!$I$18</f>
        <v>0</v>
      </c>
      <c r="C1068" s="268"/>
      <c r="D1068" s="268"/>
      <c r="E1068" s="269"/>
      <c r="F1068" s="193" t="str">
        <f ca="1">IF(ISERROR(INDIRECT("F13!BQ" &amp; A1041+6)),"",INDIRECT("F13!BQ" &amp; A1041+6))</f>
        <v/>
      </c>
    </row>
    <row r="1069" spans="2:6" s="82" customFormat="1">
      <c r="B1069" s="267">
        <f>MATIÈRES!$I$19</f>
        <v>0</v>
      </c>
      <c r="C1069" s="268"/>
      <c r="D1069" s="268"/>
      <c r="E1069" s="269"/>
      <c r="F1069" s="193" t="str">
        <f ca="1">IF(ISERROR(INDIRECT("F14!BQ" &amp; A1041+6)),"",INDIRECT("F14!BQ" &amp; A1041+6))</f>
        <v/>
      </c>
    </row>
    <row r="1070" spans="2:6" s="82" customFormat="1">
      <c r="B1070" s="270">
        <f>MATIÈRES!$I$20</f>
        <v>0</v>
      </c>
      <c r="C1070" s="270"/>
      <c r="D1070" s="270"/>
      <c r="E1070" s="270"/>
      <c r="F1070" s="193" t="str">
        <f ca="1">IF(ISERROR(INDIRECT("F15!BQ" &amp; A1041+6)),"",INDIRECT("F15!BQ" &amp; A1041+6))</f>
        <v/>
      </c>
    </row>
    <row r="1071" spans="2:6" s="82" customFormat="1">
      <c r="B1071" s="271"/>
      <c r="C1071" s="271"/>
      <c r="D1071" s="271"/>
      <c r="E1071" s="271"/>
      <c r="F1071" s="192"/>
    </row>
    <row r="1072" spans="2:6" s="82" customFormat="1">
      <c r="B1072" s="272" t="s">
        <v>167</v>
      </c>
      <c r="C1072" s="272"/>
      <c r="D1072" s="272"/>
      <c r="E1072" s="272"/>
      <c r="F1072" s="193" t="e">
        <f ca="1">AVERAGEIF(F1056:F1070,"&lt;&gt;#DIV/0!")</f>
        <v>#DIV/0!</v>
      </c>
    </row>
    <row r="1073" spans="2:6" s="82" customFormat="1">
      <c r="B1073" s="273" t="str">
        <f>"Nombre de cours en difficulté (…/" &amp; COUNTA(MATIÈRES!$N$6:$N$20) &amp; " cours)"</f>
        <v>Nombre de cours en difficulté (…/10 cours)</v>
      </c>
      <c r="C1073" s="273"/>
      <c r="D1073" s="273"/>
      <c r="E1073" s="273"/>
      <c r="F1073" s="191">
        <f ca="1">IF(F1056&lt;50,1,0)+IF(F1057&lt;50,1,0)+IF(F1058&lt;50,1,0)+IF(F1059&lt;50,1,0)+IF(F1060&lt;50,1,0)+IF(F1061&lt;50,1,0)+IF(F1062&lt;50,1,0)+IF(F1063&lt;50,1,0)+IF(F1064&lt;50,1,0)+IF(F1065&lt;50,1,0)+IF(F1066&lt;50,1,0)+IF(F1067&lt;50,1,0)+IF(F1068&lt;50,1,0)+IF(F1069&lt;50,1,0)+IF(F1070&lt;50,1,0)</f>
        <v>0</v>
      </c>
    </row>
    <row r="1074" spans="2:6" s="82" customFormat="1">
      <c r="B1074" s="273" t="str">
        <f>"Nombre de périodes en difficulté (…/" &amp; SUM(MATIÈRES!N1036:N1050) &amp; " périodes)"</f>
        <v>Nombre de périodes en difficulté (…/0 périodes)</v>
      </c>
      <c r="C1074" s="273"/>
      <c r="D1074" s="273"/>
      <c r="E1074" s="273"/>
      <c r="F1074" s="191">
        <f ca="1">IF(F1056&lt;50,MATIÈRES!N$6,0)+IF(F1057&lt;50,MATIÈRES!N$7,0)+IF(F1058&lt;50,MATIÈRES!N$8,0)+IF(F1059&lt;50,MATIÈRES!N$9,0)+IF(F1060&lt;50,MATIÈRES!N$10,0)+IF(F1061&lt;50,MATIÈRES!N$11,0)+IF(F1062&lt;50,MATIÈRES!N$12,0)+IF(F1063&lt;50,MATIÈRES!N$13,0)+IF(F1064&lt;50,MATIÈRES!N$14,0)+IF(F1065&lt;50,MATIÈRES!N$15,0)+IF(F1066&lt;50,MATIÈRES!N$16,0)+IF(F1067&lt;50,MATIÈRES!N$17,0)+IF(F1068&lt;50,MATIÈRES!N$18,0)+IF(F1069&lt;50,MATIÈRES!N$19,0)+IF(F1070&lt;50,MATIÈRES!N$20,0)</f>
        <v>0</v>
      </c>
    </row>
    <row r="1075" spans="2:6" s="82" customFormat="1"/>
    <row r="1076" spans="2:6" s="82" customFormat="1"/>
    <row r="1077" spans="2:6" s="82" customFormat="1"/>
    <row r="1078" spans="2:6" s="82" customFormat="1">
      <c r="F1078" s="82" t="s">
        <v>170</v>
      </c>
    </row>
    <row r="1079" spans="2:6" s="82" customFormat="1"/>
    <row r="1080" spans="2:6" s="82" customFormat="1"/>
    <row r="1081" spans="2:6" s="82" customFormat="1"/>
    <row r="1082" spans="2:6" s="82" customFormat="1"/>
    <row r="1083" spans="2:6" s="82" customFormat="1"/>
    <row r="1084" spans="2:6" s="82" customFormat="1"/>
    <row r="1085" spans="2:6" s="82" customFormat="1"/>
    <row r="1086" spans="2:6" s="82" customFormat="1"/>
    <row r="1087" spans="2:6" s="82" customFormat="1"/>
    <row r="1088" spans="2:6" s="82" customFormat="1"/>
    <row r="1089" spans="2:6" s="82" customFormat="1"/>
    <row r="1090" spans="2:6" s="82" customFormat="1"/>
    <row r="1091" spans="2:6" s="82" customFormat="1"/>
    <row r="1092" spans="2:6" s="82" customFormat="1"/>
    <row r="1093" spans="2:6" s="82" customFormat="1"/>
    <row r="1094" spans="2:6" s="82" customFormat="1"/>
    <row r="1095" spans="2:6" s="82" customFormat="1">
      <c r="B1095" s="84" t="s">
        <v>42</v>
      </c>
    </row>
    <row r="1096" spans="2:6" s="82" customFormat="1"/>
    <row r="1097" spans="2:6" s="82" customFormat="1">
      <c r="B1097" s="274" t="str">
        <f ca="1">(INDIRECT("Élèves!C" &amp;A1041+3) &amp; " " &amp; INDIRECT("Élèves!D" &amp; A1041+3) &amp; " :")</f>
        <v xml:space="preserve">  :</v>
      </c>
      <c r="C1097" s="275"/>
      <c r="D1097" s="275"/>
      <c r="E1097" s="275"/>
      <c r="F1097" s="276"/>
    </row>
    <row r="1098" spans="2:6" s="82" customFormat="1">
      <c r="B1098" s="243"/>
      <c r="C1098" s="244"/>
      <c r="D1098" s="244"/>
      <c r="E1098" s="244"/>
      <c r="F1098" s="245"/>
    </row>
    <row r="1099" spans="2:6" s="82" customFormat="1">
      <c r="B1099" s="243"/>
      <c r="C1099" s="244"/>
      <c r="D1099" s="244"/>
      <c r="E1099" s="244"/>
      <c r="F1099" s="245"/>
    </row>
    <row r="1100" spans="2:6" s="82" customFormat="1">
      <c r="B1100" s="243"/>
      <c r="C1100" s="244"/>
      <c r="D1100" s="244"/>
      <c r="E1100" s="244"/>
      <c r="F1100" s="245"/>
    </row>
    <row r="1101" spans="2:6" s="82" customFormat="1">
      <c r="B1101" s="243"/>
      <c r="C1101" s="244"/>
      <c r="D1101" s="244"/>
      <c r="E1101" s="244"/>
      <c r="F1101" s="245"/>
    </row>
    <row r="1102" spans="2:6" s="82" customFormat="1">
      <c r="B1102" s="243"/>
      <c r="C1102" s="244"/>
      <c r="D1102" s="244"/>
      <c r="E1102" s="244"/>
      <c r="F1102" s="245"/>
    </row>
    <row r="1103" spans="2:6" s="82" customFormat="1">
      <c r="B1103" s="246"/>
      <c r="C1103" s="247"/>
      <c r="D1103" s="247"/>
      <c r="E1103" s="247"/>
      <c r="F1103" s="248"/>
    </row>
    <row r="1104" spans="2:6" s="82" customFormat="1">
      <c r="B1104" s="195"/>
      <c r="C1104" s="195"/>
      <c r="D1104" s="195"/>
      <c r="E1104" s="195"/>
      <c r="F1104" s="195"/>
    </row>
    <row r="1105" spans="2:6" s="82" customFormat="1">
      <c r="B1105" s="195"/>
      <c r="C1105" s="195"/>
      <c r="D1105" s="195"/>
      <c r="E1105" s="195"/>
      <c r="F1105" s="195"/>
    </row>
    <row r="1106" spans="2:6" s="82" customFormat="1">
      <c r="B1106" s="195"/>
      <c r="C1106" s="195"/>
      <c r="D1106" s="195"/>
      <c r="E1106" s="195"/>
      <c r="F1106" s="195"/>
    </row>
    <row r="1107" spans="2:6" s="82" customFormat="1">
      <c r="B1107" s="84" t="s">
        <v>69</v>
      </c>
    </row>
    <row r="1108" spans="2:6" s="82" customFormat="1">
      <c r="B1108" s="83"/>
    </row>
    <row r="1109" spans="2:6" s="82" customFormat="1">
      <c r="B1109" s="89"/>
      <c r="C1109" s="89"/>
      <c r="D1109" s="89"/>
      <c r="E1109" s="89" t="s">
        <v>70</v>
      </c>
      <c r="F1109" s="90">
        <f ca="1">SUM(INDIRECT("EDUC!E" &amp;A1041+4),INDIRECT("EDUC!F" &amp;A1041+4),INDIRECT("EDUC!H" &amp;A1041+4))</f>
        <v>0</v>
      </c>
    </row>
    <row r="1110" spans="2:6" s="82" customFormat="1">
      <c r="B1110" s="83"/>
    </row>
    <row r="1111" spans="2:6" s="82" customFormat="1">
      <c r="B1111" s="249"/>
      <c r="C1111" s="250"/>
      <c r="D1111" s="250"/>
      <c r="E1111" s="250"/>
      <c r="F1111" s="251"/>
    </row>
    <row r="1112" spans="2:6" s="82" customFormat="1">
      <c r="B1112" s="252"/>
      <c r="C1112" s="253"/>
      <c r="D1112" s="253"/>
      <c r="E1112" s="253"/>
      <c r="F1112" s="254"/>
    </row>
    <row r="1113" spans="2:6" s="82" customFormat="1">
      <c r="B1113" s="252"/>
      <c r="C1113" s="253"/>
      <c r="D1113" s="253"/>
      <c r="E1113" s="253"/>
      <c r="F1113" s="254"/>
    </row>
    <row r="1114" spans="2:6" s="82" customFormat="1">
      <c r="B1114" s="252"/>
      <c r="C1114" s="253"/>
      <c r="D1114" s="253"/>
      <c r="E1114" s="253"/>
      <c r="F1114" s="254"/>
    </row>
    <row r="1115" spans="2:6" s="82" customFormat="1">
      <c r="B1115" s="252"/>
      <c r="C1115" s="253"/>
      <c r="D1115" s="253"/>
      <c r="E1115" s="253"/>
      <c r="F1115" s="254"/>
    </row>
    <row r="1116" spans="2:6" s="82" customFormat="1">
      <c r="B1116" s="252"/>
      <c r="C1116" s="253"/>
      <c r="D1116" s="253"/>
      <c r="E1116" s="253"/>
      <c r="F1116" s="254"/>
    </row>
    <row r="1117" spans="2:6" s="82" customFormat="1">
      <c r="B1117" s="252"/>
      <c r="C1117" s="253"/>
      <c r="D1117" s="253"/>
      <c r="E1117" s="253"/>
      <c r="F1117" s="254"/>
    </row>
    <row r="1118" spans="2:6" s="82" customFormat="1">
      <c r="B1118" s="252"/>
      <c r="C1118" s="253"/>
      <c r="D1118" s="253"/>
      <c r="E1118" s="253"/>
      <c r="F1118" s="254"/>
    </row>
    <row r="1119" spans="2:6" s="82" customFormat="1">
      <c r="B1119" s="255"/>
      <c r="C1119" s="256"/>
      <c r="D1119" s="256"/>
      <c r="E1119" s="256"/>
      <c r="F1119" s="257"/>
    </row>
    <row r="1120" spans="2:6" s="82" customFormat="1"/>
    <row r="1121" spans="2:6" s="82" customFormat="1">
      <c r="B1121" s="91" t="s">
        <v>71</v>
      </c>
    </row>
    <row r="1122" spans="2:6" s="82" customFormat="1"/>
    <row r="1123" spans="2:6" s="82" customFormat="1"/>
    <row r="1124" spans="2:6" s="82" customFormat="1"/>
    <row r="1125" spans="2:6" s="82" customFormat="1"/>
    <row r="1126" spans="2:6" s="82" customFormat="1"/>
    <row r="1127" spans="2:6" s="82" customFormat="1">
      <c r="B1127" s="84" t="s">
        <v>72</v>
      </c>
    </row>
    <row r="1128" spans="2:6" s="82" customFormat="1"/>
    <row r="1129" spans="2:6" s="82" customFormat="1">
      <c r="B1129" s="258"/>
      <c r="C1129" s="259"/>
      <c r="D1129" s="259"/>
      <c r="E1129" s="259"/>
      <c r="F1129" s="260"/>
    </row>
    <row r="1130" spans="2:6" s="82" customFormat="1">
      <c r="B1130" s="261"/>
      <c r="C1130" s="262"/>
      <c r="D1130" s="262"/>
      <c r="E1130" s="262"/>
      <c r="F1130" s="263"/>
    </row>
    <row r="1131" spans="2:6" s="82" customFormat="1">
      <c r="B1131" s="261"/>
      <c r="C1131" s="262"/>
      <c r="D1131" s="262"/>
      <c r="E1131" s="262"/>
      <c r="F1131" s="263"/>
    </row>
    <row r="1132" spans="2:6" s="82" customFormat="1">
      <c r="B1132" s="261"/>
      <c r="C1132" s="262"/>
      <c r="D1132" s="262"/>
      <c r="E1132" s="262"/>
      <c r="F1132" s="263"/>
    </row>
    <row r="1133" spans="2:6" s="82" customFormat="1">
      <c r="B1133" s="261"/>
      <c r="C1133" s="262"/>
      <c r="D1133" s="262"/>
      <c r="E1133" s="262"/>
      <c r="F1133" s="263"/>
    </row>
    <row r="1134" spans="2:6" s="82" customFormat="1">
      <c r="B1134" s="261"/>
      <c r="C1134" s="262"/>
      <c r="D1134" s="262"/>
      <c r="E1134" s="262"/>
      <c r="F1134" s="263"/>
    </row>
    <row r="1135" spans="2:6" s="82" customFormat="1">
      <c r="B1135" s="261"/>
      <c r="C1135" s="262"/>
      <c r="D1135" s="262"/>
      <c r="E1135" s="262"/>
      <c r="F1135" s="263"/>
    </row>
    <row r="1136" spans="2:6" s="82" customFormat="1">
      <c r="B1136" s="264"/>
      <c r="C1136" s="265"/>
      <c r="D1136" s="265"/>
      <c r="E1136" s="265"/>
      <c r="F1136" s="266"/>
    </row>
    <row r="1137" spans="1:6" s="82" customFormat="1"/>
    <row r="1138" spans="1:6" s="82" customFormat="1">
      <c r="F1138" s="82" t="s">
        <v>171</v>
      </c>
    </row>
    <row r="1139" spans="1:6" s="82" customFormat="1"/>
    <row r="1140" spans="1:6" s="82" customFormat="1"/>
    <row r="1141" spans="1:6" s="82" customFormat="1"/>
    <row r="1142" spans="1:6" s="82" customFormat="1"/>
    <row r="1143" spans="1:6" s="82" customFormat="1"/>
    <row r="1144" spans="1:6" ht="27.75" customHeight="1">
      <c r="A1144" s="82">
        <v>12</v>
      </c>
      <c r="B1144" s="82"/>
      <c r="C1144" s="82"/>
      <c r="D1144" s="82"/>
      <c r="E1144" s="82"/>
      <c r="F1144" s="82"/>
    </row>
    <row r="1145" spans="1:6" ht="15" customHeight="1">
      <c r="B1145" s="311"/>
      <c r="C1145" s="311"/>
      <c r="D1145" s="311"/>
      <c r="E1145" s="311"/>
      <c r="F1145" s="311"/>
    </row>
    <row r="1146" spans="1:6">
      <c r="B1146" s="185">
        <f ca="1">INDIRECT("Élèves!C" &amp; A1144+3)</f>
        <v>0</v>
      </c>
      <c r="C1146" s="312">
        <f ca="1">INDIRECT("Élèves!D" &amp; A1144+3)</f>
        <v>0</v>
      </c>
      <c r="D1146" s="312"/>
      <c r="E1146" s="312"/>
      <c r="F1146" s="312"/>
    </row>
    <row r="1147" spans="1:6" ht="15" customHeight="1">
      <c r="B1147" s="186"/>
      <c r="C1147" s="187"/>
      <c r="D1147" s="187"/>
      <c r="E1147" s="187"/>
      <c r="F1147" s="187"/>
    </row>
    <row r="1148" spans="1:6">
      <c r="B1148" s="311" t="s">
        <v>159</v>
      </c>
      <c r="C1148" s="311"/>
      <c r="D1148" s="311"/>
      <c r="E1148" s="311"/>
      <c r="F1148" s="311"/>
    </row>
    <row r="1149" spans="1:6">
      <c r="B1149" s="311" t="s">
        <v>172</v>
      </c>
      <c r="C1149" s="311"/>
      <c r="D1149" s="311"/>
      <c r="E1149" s="311"/>
      <c r="F1149" s="311"/>
    </row>
    <row r="1150" spans="1:6" s="82" customFormat="1">
      <c r="B1150" s="311"/>
      <c r="C1150" s="311"/>
      <c r="D1150" s="311"/>
      <c r="E1150" s="311"/>
      <c r="F1150" s="311"/>
    </row>
    <row r="1151" spans="1:6" s="82" customFormat="1"/>
    <row r="1152" spans="1:6" s="82" customFormat="1"/>
    <row r="1153" spans="2:7" s="82" customFormat="1"/>
    <row r="1154" spans="2:7" s="82" customFormat="1">
      <c r="B1154" s="279" t="str">
        <f ca="1">INDIRECT("Élèves!N" &amp; $A$11+5)</f>
        <v>1Cp</v>
      </c>
      <c r="C1154" s="280"/>
      <c r="D1154" s="280"/>
      <c r="E1154" s="280"/>
      <c r="F1154" s="281"/>
    </row>
    <row r="1155" spans="2:7" s="82" customFormat="1">
      <c r="B1155" s="282" t="s">
        <v>164</v>
      </c>
      <c r="C1155" s="282"/>
      <c r="D1155" s="282"/>
      <c r="E1155" s="282"/>
      <c r="F1155" s="282"/>
    </row>
    <row r="1156" spans="2:7" s="82" customFormat="1">
      <c r="B1156" s="206"/>
      <c r="C1156" s="206"/>
      <c r="D1156" s="206"/>
      <c r="E1156" s="206"/>
      <c r="F1156" s="206"/>
    </row>
    <row r="1157" spans="2:7" s="82" customFormat="1" ht="18.75">
      <c r="B1157" s="310" t="str">
        <f>"Formation commune (" &amp; SUM(MATIÈRES!N1139:N1153) &amp; " périodes)"</f>
        <v>Formation commune (0 périodes)</v>
      </c>
      <c r="C1157" s="310"/>
      <c r="D1157" s="310"/>
      <c r="E1157" s="310"/>
      <c r="F1157" s="207" t="s">
        <v>66</v>
      </c>
    </row>
    <row r="1158" spans="2:7" s="82" customFormat="1">
      <c r="B1158" s="192"/>
      <c r="C1158" s="192"/>
      <c r="D1158" s="192"/>
      <c r="E1158" s="192"/>
      <c r="F1158" s="192"/>
    </row>
    <row r="1159" spans="2:7" s="82" customFormat="1">
      <c r="B1159" s="270" t="str">
        <f>MATIÈRES!$I$6</f>
        <v>RELIGION (Mme Willems - 2p.)</v>
      </c>
      <c r="C1159" s="270"/>
      <c r="D1159" s="270"/>
      <c r="E1159" s="270"/>
      <c r="F1159" s="193" t="str">
        <f ca="1">IF(ISERROR(INDIRECT("F1!BQ" &amp; A1144+6)),"",INDIRECT("F1!BQ" &amp; A1144+6))</f>
        <v/>
      </c>
      <c r="G1159"/>
    </row>
    <row r="1160" spans="2:7" s="82" customFormat="1">
      <c r="B1160" s="267" t="str">
        <f>MATIÈRES!$I$7</f>
        <v>FRANÇAIS (Mr MIRGAUX - 6p.)</v>
      </c>
      <c r="C1160" s="268"/>
      <c r="D1160" s="268"/>
      <c r="E1160" s="269"/>
      <c r="F1160" s="193" t="str">
        <f ca="1">IF(ISERROR(INDIRECT("F2!BQ" &amp; A1144+6)),"",INDIRECT("F2!BQ" &amp; A1144+6))</f>
        <v/>
      </c>
    </row>
    <row r="1161" spans="2:7" s="82" customFormat="1">
      <c r="B1161" s="267" t="str">
        <f>MATIÈRES!$I$8</f>
        <v>MATH (Mme LIENART - 5p.)</v>
      </c>
      <c r="C1161" s="268"/>
      <c r="D1161" s="268"/>
      <c r="E1161" s="269"/>
      <c r="F1161" s="193" t="str">
        <f ca="1">IF(ISERROR(INDIRECT("F3!BQ" &amp; A1144+6)),"",INDIRECT("F3!BQ" &amp; A1144+6))</f>
        <v/>
      </c>
    </row>
    <row r="1162" spans="2:7" s="82" customFormat="1">
      <c r="B1162" s="267" t="str">
        <f>MATIÈRES!$I$9</f>
        <v>ÉTUDE DU MILIEU (Mr MIRGAUX - 4p.)</v>
      </c>
      <c r="C1162" s="268"/>
      <c r="D1162" s="268"/>
      <c r="E1162" s="269"/>
      <c r="F1162" s="193" t="str">
        <f ca="1">IF(ISERROR(INDIRECT("F4!BQ" &amp; A1144+6)),"",INDIRECT("F4!BQ" &amp; A1144+6))</f>
        <v/>
      </c>
    </row>
    <row r="1163" spans="2:7" s="82" customFormat="1">
      <c r="B1163" s="270" t="str">
        <f>MATIÈRES!$I$10</f>
        <v>ANGLAIS (Mme MICHAUX - 4p.)</v>
      </c>
      <c r="C1163" s="270"/>
      <c r="D1163" s="270"/>
      <c r="E1163" s="270"/>
      <c r="F1163" s="193" t="str">
        <f ca="1">IF(ISERROR(INDIRECT("F5!BQ" &amp; A1144+6)),"",INDIRECT("F5!BQ" &amp; A1144+6))</f>
        <v/>
      </c>
    </row>
    <row r="1164" spans="2:7" s="82" customFormat="1">
      <c r="B1164" s="270" t="str">
        <f>MATIÈRES!$I$11</f>
        <v>SCIENCES (Mr SMETS - 3p.)</v>
      </c>
      <c r="C1164" s="270"/>
      <c r="D1164" s="270"/>
      <c r="E1164" s="270"/>
      <c r="F1164" s="193" t="str">
        <f ca="1">IF(ISERROR(INDIRECT("F6!BQ" &amp; A1144+6)),"",INDIRECT("F6!BQ" &amp; A1144+6))</f>
        <v/>
      </c>
    </row>
    <row r="1165" spans="2:7" s="82" customFormat="1">
      <c r="B1165" s="267" t="str">
        <f>MATIÈRES!$I$12</f>
        <v>ÉDUCATION PHYSIQUE (Collectif - 3p.)</v>
      </c>
      <c r="C1165" s="268"/>
      <c r="D1165" s="268"/>
      <c r="E1165" s="269"/>
      <c r="F1165" s="193" t="str">
        <f ca="1">IF(ISERROR(INDIRECT("F7!BQ" &amp; A1144+6)),"",INDIRECT("F7!BQ" &amp; A1144+6))</f>
        <v/>
      </c>
    </row>
    <row r="1166" spans="2:7" s="82" customFormat="1">
      <c r="B1166" s="267" t="str">
        <f>MATIÈRES!$I$13</f>
        <v>ÉDUCATION ARTISTIQUE (Mme TASKIN - 2p.)</v>
      </c>
      <c r="C1166" s="268"/>
      <c r="D1166" s="268"/>
      <c r="E1166" s="269"/>
      <c r="F1166" s="193" t="str">
        <f ca="1">IF(ISERROR(INDIRECT("F8!BQ" &amp; A1144+6)),"",INDIRECT("F8!BQ" &amp; A1144+6))</f>
        <v/>
      </c>
    </row>
    <row r="1167" spans="2:7" s="82" customFormat="1">
      <c r="B1167" s="267" t="str">
        <f>MATIÈRES!$I$14</f>
        <v>ÉDUCATION TECHNOLOGIQUE (Mr SMETS - 1p.)</v>
      </c>
      <c r="C1167" s="268"/>
      <c r="D1167" s="268"/>
      <c r="E1167" s="269"/>
      <c r="F1167" s="193" t="str">
        <f ca="1">IF(ISERROR(INDIRECT("F9!BQ" &amp; A1144+6)),"",INDIRECT("F9!BQ" &amp; A1144+6))</f>
        <v/>
      </c>
    </row>
    <row r="1168" spans="2:7" s="82" customFormat="1">
      <c r="B1168" s="267" t="str">
        <f>MATIÈRES!$I$15</f>
        <v>ACTIVITÉDE SOUTIEN (Mme LIENART - 4p.)</v>
      </c>
      <c r="C1168" s="268"/>
      <c r="D1168" s="268"/>
      <c r="E1168" s="269"/>
      <c r="F1168" s="193" t="str">
        <f ca="1">IF(ISERROR(INDIRECT("F10!BQ" &amp; A1144+6)),"",INDIRECT("F10!BQ" &amp; A1144+6))</f>
        <v/>
      </c>
    </row>
    <row r="1169" spans="2:6" s="82" customFormat="1">
      <c r="B1169" s="267">
        <f>MATIÈRES!$I$16</f>
        <v>0</v>
      </c>
      <c r="C1169" s="268"/>
      <c r="D1169" s="268"/>
      <c r="E1169" s="269"/>
      <c r="F1169" s="193" t="str">
        <f ca="1">IF(ISERROR(INDIRECT("F11!BQ" &amp; A1144+6)),"",INDIRECT("F11!BQ" &amp; A1144+6))</f>
        <v/>
      </c>
    </row>
    <row r="1170" spans="2:6" s="82" customFormat="1">
      <c r="B1170" s="267">
        <f>MATIÈRES!$I$17</f>
        <v>0</v>
      </c>
      <c r="C1170" s="268"/>
      <c r="D1170" s="268"/>
      <c r="E1170" s="269"/>
      <c r="F1170" s="193" t="str">
        <f ca="1">IF(ISERROR(INDIRECT("F12!BQ" &amp; A1144+6)),"",INDIRECT("F12!BQ" &amp; A1144+6))</f>
        <v/>
      </c>
    </row>
    <row r="1171" spans="2:6" s="82" customFormat="1">
      <c r="B1171" s="267">
        <f>MATIÈRES!$I$18</f>
        <v>0</v>
      </c>
      <c r="C1171" s="268"/>
      <c r="D1171" s="268"/>
      <c r="E1171" s="269"/>
      <c r="F1171" s="193" t="str">
        <f ca="1">IF(ISERROR(INDIRECT("F13!BQ" &amp; A1144+6)),"",INDIRECT("F13!BQ" &amp; A1144+6))</f>
        <v/>
      </c>
    </row>
    <row r="1172" spans="2:6" s="82" customFormat="1">
      <c r="B1172" s="267">
        <f>MATIÈRES!$I$19</f>
        <v>0</v>
      </c>
      <c r="C1172" s="268"/>
      <c r="D1172" s="268"/>
      <c r="E1172" s="269"/>
      <c r="F1172" s="193" t="str">
        <f ca="1">IF(ISERROR(INDIRECT("F14!BQ" &amp; A1144+6)),"",INDIRECT("F14!BQ" &amp; A1144+6))</f>
        <v/>
      </c>
    </row>
    <row r="1173" spans="2:6" s="82" customFormat="1">
      <c r="B1173" s="270">
        <f>MATIÈRES!$I$20</f>
        <v>0</v>
      </c>
      <c r="C1173" s="270"/>
      <c r="D1173" s="270"/>
      <c r="E1173" s="270"/>
      <c r="F1173" s="193" t="str">
        <f ca="1">IF(ISERROR(INDIRECT("F15!BQ" &amp; A1144+6)),"",INDIRECT("F15!BQ" &amp; A1144+6))</f>
        <v/>
      </c>
    </row>
    <row r="1174" spans="2:6" s="82" customFormat="1">
      <c r="B1174" s="271"/>
      <c r="C1174" s="271"/>
      <c r="D1174" s="271"/>
      <c r="E1174" s="271"/>
      <c r="F1174" s="192"/>
    </row>
    <row r="1175" spans="2:6" s="82" customFormat="1">
      <c r="B1175" s="272" t="s">
        <v>167</v>
      </c>
      <c r="C1175" s="272"/>
      <c r="D1175" s="272"/>
      <c r="E1175" s="272"/>
      <c r="F1175" s="193" t="e">
        <f ca="1">AVERAGEIF(F1159:F1173,"&lt;&gt;#DIV/0!")</f>
        <v>#DIV/0!</v>
      </c>
    </row>
    <row r="1176" spans="2:6" s="82" customFormat="1">
      <c r="B1176" s="273" t="str">
        <f>"Nombre de cours en difficulté (…/" &amp; COUNTA(MATIÈRES!$N$6:$N$20) &amp; " cours)"</f>
        <v>Nombre de cours en difficulté (…/10 cours)</v>
      </c>
      <c r="C1176" s="273"/>
      <c r="D1176" s="273"/>
      <c r="E1176" s="273"/>
      <c r="F1176" s="191">
        <f ca="1">IF(F1159&lt;50,1,0)+IF(F1160&lt;50,1,0)+IF(F1161&lt;50,1,0)+IF(F1162&lt;50,1,0)+IF(F1163&lt;50,1,0)+IF(F1164&lt;50,1,0)+IF(F1165&lt;50,1,0)+IF(F1166&lt;50,1,0)+IF(F1167&lt;50,1,0)+IF(F1168&lt;50,1,0)+IF(F1169&lt;50,1,0)+IF(F1170&lt;50,1,0)+IF(F1171&lt;50,1,0)+IF(F1172&lt;50,1,0)+IF(F1173&lt;50,1,0)</f>
        <v>0</v>
      </c>
    </row>
    <row r="1177" spans="2:6" s="82" customFormat="1">
      <c r="B1177" s="273" t="str">
        <f>"Nombre de périodes en difficulté (…/" &amp; SUM(MATIÈRES!N1139:N1153) &amp; " périodes)"</f>
        <v>Nombre de périodes en difficulté (…/0 périodes)</v>
      </c>
      <c r="C1177" s="273"/>
      <c r="D1177" s="273"/>
      <c r="E1177" s="273"/>
      <c r="F1177" s="191">
        <f ca="1">IF(F1159&lt;50,MATIÈRES!N$6,0)+IF(F1160&lt;50,MATIÈRES!N$7,0)+IF(F1161&lt;50,MATIÈRES!N$8,0)+IF(F1162&lt;50,MATIÈRES!N$9,0)+IF(F1163&lt;50,MATIÈRES!N$10,0)+IF(F1164&lt;50,MATIÈRES!N$11,0)+IF(F1165&lt;50,MATIÈRES!N$12,0)+IF(F1166&lt;50,MATIÈRES!N$13,0)+IF(F1167&lt;50,MATIÈRES!N$14,0)+IF(F1168&lt;50,MATIÈRES!N$15,0)+IF(F1169&lt;50,MATIÈRES!N$16,0)+IF(F1170&lt;50,MATIÈRES!N$17,0)+IF(F1171&lt;50,MATIÈRES!N$18,0)+IF(F1172&lt;50,MATIÈRES!N$19,0)+IF(F1173&lt;50,MATIÈRES!N$20,0)</f>
        <v>0</v>
      </c>
    </row>
    <row r="1178" spans="2:6" s="82" customFormat="1"/>
    <row r="1179" spans="2:6" s="82" customFormat="1"/>
    <row r="1180" spans="2:6" s="82" customFormat="1"/>
    <row r="1181" spans="2:6" s="82" customFormat="1">
      <c r="F1181" s="82" t="s">
        <v>170</v>
      </c>
    </row>
    <row r="1182" spans="2:6" s="82" customFormat="1"/>
    <row r="1183" spans="2:6" s="82" customFormat="1"/>
    <row r="1184" spans="2:6" s="82" customFormat="1"/>
    <row r="1185" spans="2:6" s="82" customFormat="1"/>
    <row r="1186" spans="2:6" s="82" customFormat="1"/>
    <row r="1187" spans="2:6" s="82" customFormat="1"/>
    <row r="1188" spans="2:6" s="82" customFormat="1"/>
    <row r="1189" spans="2:6" s="82" customFormat="1"/>
    <row r="1190" spans="2:6" s="82" customFormat="1"/>
    <row r="1191" spans="2:6" s="82" customFormat="1"/>
    <row r="1192" spans="2:6" s="82" customFormat="1"/>
    <row r="1193" spans="2:6" s="82" customFormat="1"/>
    <row r="1194" spans="2:6" s="82" customFormat="1"/>
    <row r="1195" spans="2:6" s="82" customFormat="1"/>
    <row r="1196" spans="2:6" s="82" customFormat="1"/>
    <row r="1197" spans="2:6" s="82" customFormat="1"/>
    <row r="1198" spans="2:6" s="82" customFormat="1">
      <c r="B1198" s="84" t="s">
        <v>42</v>
      </c>
    </row>
    <row r="1199" spans="2:6" s="82" customFormat="1"/>
    <row r="1200" spans="2:6" s="82" customFormat="1">
      <c r="B1200" s="274" t="str">
        <f ca="1">(INDIRECT("Élèves!C" &amp;A1144+3) &amp; " " &amp; INDIRECT("Élèves!D" &amp; A1144+3) &amp; " :")</f>
        <v xml:space="preserve">  :</v>
      </c>
      <c r="C1200" s="275"/>
      <c r="D1200" s="275"/>
      <c r="E1200" s="275"/>
      <c r="F1200" s="276"/>
    </row>
    <row r="1201" spans="2:6" s="82" customFormat="1">
      <c r="B1201" s="243"/>
      <c r="C1201" s="244"/>
      <c r="D1201" s="244"/>
      <c r="E1201" s="244"/>
      <c r="F1201" s="245"/>
    </row>
    <row r="1202" spans="2:6" s="82" customFormat="1">
      <c r="B1202" s="243"/>
      <c r="C1202" s="244"/>
      <c r="D1202" s="244"/>
      <c r="E1202" s="244"/>
      <c r="F1202" s="245"/>
    </row>
    <row r="1203" spans="2:6" s="82" customFormat="1">
      <c r="B1203" s="243"/>
      <c r="C1203" s="244"/>
      <c r="D1203" s="244"/>
      <c r="E1203" s="244"/>
      <c r="F1203" s="245"/>
    </row>
    <row r="1204" spans="2:6" s="82" customFormat="1">
      <c r="B1204" s="243"/>
      <c r="C1204" s="244"/>
      <c r="D1204" s="244"/>
      <c r="E1204" s="244"/>
      <c r="F1204" s="245"/>
    </row>
    <row r="1205" spans="2:6" s="82" customFormat="1">
      <c r="B1205" s="243"/>
      <c r="C1205" s="244"/>
      <c r="D1205" s="244"/>
      <c r="E1205" s="244"/>
      <c r="F1205" s="245"/>
    </row>
    <row r="1206" spans="2:6" s="82" customFormat="1">
      <c r="B1206" s="246"/>
      <c r="C1206" s="247"/>
      <c r="D1206" s="247"/>
      <c r="E1206" s="247"/>
      <c r="F1206" s="248"/>
    </row>
    <row r="1207" spans="2:6" s="82" customFormat="1">
      <c r="B1207" s="195"/>
      <c r="C1207" s="195"/>
      <c r="D1207" s="195"/>
      <c r="E1207" s="195"/>
      <c r="F1207" s="195"/>
    </row>
    <row r="1208" spans="2:6" s="82" customFormat="1">
      <c r="B1208" s="195"/>
      <c r="C1208" s="195"/>
      <c r="D1208" s="195"/>
      <c r="E1208" s="195"/>
      <c r="F1208" s="195"/>
    </row>
    <row r="1209" spans="2:6" s="82" customFormat="1">
      <c r="B1209" s="195"/>
      <c r="C1209" s="195"/>
      <c r="D1209" s="195"/>
      <c r="E1209" s="195"/>
      <c r="F1209" s="195"/>
    </row>
    <row r="1210" spans="2:6" s="82" customFormat="1">
      <c r="B1210" s="84" t="s">
        <v>69</v>
      </c>
    </row>
    <row r="1211" spans="2:6" s="82" customFormat="1">
      <c r="B1211" s="83"/>
    </row>
    <row r="1212" spans="2:6" s="82" customFormat="1">
      <c r="B1212" s="89"/>
      <c r="C1212" s="89"/>
      <c r="D1212" s="89"/>
      <c r="E1212" s="89" t="s">
        <v>70</v>
      </c>
      <c r="F1212" s="90">
        <f ca="1">SUM(INDIRECT("EDUC!E" &amp;A1144+4),INDIRECT("EDUC!F" &amp;A1144+4),INDIRECT("EDUC!H" &amp;A1144+4))</f>
        <v>0</v>
      </c>
    </row>
    <row r="1213" spans="2:6" s="82" customFormat="1">
      <c r="B1213" s="83"/>
    </row>
    <row r="1214" spans="2:6" s="82" customFormat="1">
      <c r="B1214" s="249"/>
      <c r="C1214" s="250"/>
      <c r="D1214" s="250"/>
      <c r="E1214" s="250"/>
      <c r="F1214" s="251"/>
    </row>
    <row r="1215" spans="2:6" s="82" customFormat="1">
      <c r="B1215" s="252"/>
      <c r="C1215" s="253"/>
      <c r="D1215" s="253"/>
      <c r="E1215" s="253"/>
      <c r="F1215" s="254"/>
    </row>
    <row r="1216" spans="2:6" s="82" customFormat="1">
      <c r="B1216" s="252"/>
      <c r="C1216" s="253"/>
      <c r="D1216" s="253"/>
      <c r="E1216" s="253"/>
      <c r="F1216" s="254"/>
    </row>
    <row r="1217" spans="2:6" s="82" customFormat="1">
      <c r="B1217" s="252"/>
      <c r="C1217" s="253"/>
      <c r="D1217" s="253"/>
      <c r="E1217" s="253"/>
      <c r="F1217" s="254"/>
    </row>
    <row r="1218" spans="2:6" s="82" customFormat="1">
      <c r="B1218" s="252"/>
      <c r="C1218" s="253"/>
      <c r="D1218" s="253"/>
      <c r="E1218" s="253"/>
      <c r="F1218" s="254"/>
    </row>
    <row r="1219" spans="2:6" s="82" customFormat="1">
      <c r="B1219" s="252"/>
      <c r="C1219" s="253"/>
      <c r="D1219" s="253"/>
      <c r="E1219" s="253"/>
      <c r="F1219" s="254"/>
    </row>
    <row r="1220" spans="2:6" s="82" customFormat="1">
      <c r="B1220" s="252"/>
      <c r="C1220" s="253"/>
      <c r="D1220" s="253"/>
      <c r="E1220" s="253"/>
      <c r="F1220" s="254"/>
    </row>
    <row r="1221" spans="2:6" s="82" customFormat="1">
      <c r="B1221" s="252"/>
      <c r="C1221" s="253"/>
      <c r="D1221" s="253"/>
      <c r="E1221" s="253"/>
      <c r="F1221" s="254"/>
    </row>
    <row r="1222" spans="2:6" s="82" customFormat="1">
      <c r="B1222" s="255"/>
      <c r="C1222" s="256"/>
      <c r="D1222" s="256"/>
      <c r="E1222" s="256"/>
      <c r="F1222" s="257"/>
    </row>
    <row r="1223" spans="2:6" s="82" customFormat="1"/>
    <row r="1224" spans="2:6" s="82" customFormat="1">
      <c r="B1224" s="91" t="s">
        <v>71</v>
      </c>
    </row>
    <row r="1225" spans="2:6" s="82" customFormat="1"/>
    <row r="1226" spans="2:6" s="82" customFormat="1"/>
    <row r="1227" spans="2:6" s="82" customFormat="1"/>
    <row r="1228" spans="2:6" s="82" customFormat="1"/>
    <row r="1229" spans="2:6" s="82" customFormat="1"/>
    <row r="1230" spans="2:6" s="82" customFormat="1">
      <c r="B1230" s="84" t="s">
        <v>72</v>
      </c>
    </row>
    <row r="1231" spans="2:6" s="82" customFormat="1"/>
    <row r="1232" spans="2:6" s="82" customFormat="1">
      <c r="B1232" s="258"/>
      <c r="C1232" s="259"/>
      <c r="D1232" s="259"/>
      <c r="E1232" s="259"/>
      <c r="F1232" s="260"/>
    </row>
    <row r="1233" spans="1:6" s="82" customFormat="1">
      <c r="B1233" s="261"/>
      <c r="C1233" s="262"/>
      <c r="D1233" s="262"/>
      <c r="E1233" s="262"/>
      <c r="F1233" s="263"/>
    </row>
    <row r="1234" spans="1:6" s="82" customFormat="1">
      <c r="B1234" s="261"/>
      <c r="C1234" s="262"/>
      <c r="D1234" s="262"/>
      <c r="E1234" s="262"/>
      <c r="F1234" s="263"/>
    </row>
    <row r="1235" spans="1:6" s="82" customFormat="1">
      <c r="B1235" s="261"/>
      <c r="C1235" s="262"/>
      <c r="D1235" s="262"/>
      <c r="E1235" s="262"/>
      <c r="F1235" s="263"/>
    </row>
    <row r="1236" spans="1:6" s="82" customFormat="1">
      <c r="B1236" s="261"/>
      <c r="C1236" s="262"/>
      <c r="D1236" s="262"/>
      <c r="E1236" s="262"/>
      <c r="F1236" s="263"/>
    </row>
    <row r="1237" spans="1:6" s="82" customFormat="1">
      <c r="B1237" s="261"/>
      <c r="C1237" s="262"/>
      <c r="D1237" s="262"/>
      <c r="E1237" s="262"/>
      <c r="F1237" s="263"/>
    </row>
    <row r="1238" spans="1:6" s="82" customFormat="1">
      <c r="B1238" s="261"/>
      <c r="C1238" s="262"/>
      <c r="D1238" s="262"/>
      <c r="E1238" s="262"/>
      <c r="F1238" s="263"/>
    </row>
    <row r="1239" spans="1:6" s="82" customFormat="1">
      <c r="B1239" s="264"/>
      <c r="C1239" s="265"/>
      <c r="D1239" s="265"/>
      <c r="E1239" s="265"/>
      <c r="F1239" s="266"/>
    </row>
    <row r="1240" spans="1:6" s="82" customFormat="1"/>
    <row r="1241" spans="1:6" s="82" customFormat="1">
      <c r="F1241" s="82" t="s">
        <v>171</v>
      </c>
    </row>
    <row r="1242" spans="1:6" s="82" customFormat="1"/>
    <row r="1243" spans="1:6" s="82" customFormat="1"/>
    <row r="1244" spans="1:6" s="82" customFormat="1"/>
    <row r="1245" spans="1:6" s="82" customFormat="1"/>
    <row r="1246" spans="1:6" s="82" customFormat="1"/>
    <row r="1247" spans="1:6" ht="27.75" customHeight="1">
      <c r="A1247" s="82">
        <v>13</v>
      </c>
      <c r="B1247" s="82"/>
      <c r="C1247" s="82"/>
      <c r="D1247" s="82"/>
      <c r="E1247" s="82"/>
      <c r="F1247" s="82"/>
    </row>
    <row r="1248" spans="1:6" ht="15" customHeight="1">
      <c r="B1248" s="311"/>
      <c r="C1248" s="311"/>
      <c r="D1248" s="311"/>
      <c r="E1248" s="311"/>
      <c r="F1248" s="311"/>
    </row>
    <row r="1249" spans="2:7">
      <c r="B1249" s="185">
        <f ca="1">INDIRECT("Élèves!C" &amp; A1247+3)</f>
        <v>0</v>
      </c>
      <c r="C1249" s="312">
        <f ca="1">INDIRECT("Élèves!D" &amp; A1247+3)</f>
        <v>0</v>
      </c>
      <c r="D1249" s="312"/>
      <c r="E1249" s="312"/>
      <c r="F1249" s="312"/>
    </row>
    <row r="1250" spans="2:7" ht="15" customHeight="1">
      <c r="B1250" s="186"/>
      <c r="C1250" s="187"/>
      <c r="D1250" s="187"/>
      <c r="E1250" s="187"/>
      <c r="F1250" s="187"/>
    </row>
    <row r="1251" spans="2:7">
      <c r="B1251" s="311" t="s">
        <v>159</v>
      </c>
      <c r="C1251" s="311"/>
      <c r="D1251" s="311"/>
      <c r="E1251" s="311"/>
      <c r="F1251" s="311"/>
    </row>
    <row r="1252" spans="2:7">
      <c r="B1252" s="311" t="s">
        <v>172</v>
      </c>
      <c r="C1252" s="311"/>
      <c r="D1252" s="311"/>
      <c r="E1252" s="311"/>
      <c r="F1252" s="311"/>
    </row>
    <row r="1253" spans="2:7" s="82" customFormat="1">
      <c r="B1253" s="311"/>
      <c r="C1253" s="311"/>
      <c r="D1253" s="311"/>
      <c r="E1253" s="311"/>
      <c r="F1253" s="311"/>
    </row>
    <row r="1254" spans="2:7" s="82" customFormat="1"/>
    <row r="1255" spans="2:7" s="82" customFormat="1"/>
    <row r="1256" spans="2:7" s="82" customFormat="1"/>
    <row r="1257" spans="2:7" s="82" customFormat="1">
      <c r="B1257" s="279" t="str">
        <f ca="1">INDIRECT("Élèves!N" &amp; $A$11+5)</f>
        <v>1Cp</v>
      </c>
      <c r="C1257" s="280"/>
      <c r="D1257" s="280"/>
      <c r="E1257" s="280"/>
      <c r="F1257" s="281"/>
    </row>
    <row r="1258" spans="2:7" s="82" customFormat="1">
      <c r="B1258" s="282" t="s">
        <v>164</v>
      </c>
      <c r="C1258" s="282"/>
      <c r="D1258" s="282"/>
      <c r="E1258" s="282"/>
      <c r="F1258" s="282"/>
    </row>
    <row r="1259" spans="2:7" s="82" customFormat="1">
      <c r="B1259" s="206"/>
      <c r="C1259" s="206"/>
      <c r="D1259" s="206"/>
      <c r="E1259" s="206"/>
      <c r="F1259" s="206"/>
    </row>
    <row r="1260" spans="2:7" s="82" customFormat="1" ht="18.75">
      <c r="B1260" s="310" t="str">
        <f>"Formation commune (" &amp; SUM(MATIÈRES!N1242:N1256) &amp; " périodes)"</f>
        <v>Formation commune (0 périodes)</v>
      </c>
      <c r="C1260" s="310"/>
      <c r="D1260" s="310"/>
      <c r="E1260" s="310"/>
      <c r="F1260" s="207" t="s">
        <v>66</v>
      </c>
    </row>
    <row r="1261" spans="2:7" s="82" customFormat="1">
      <c r="B1261" s="192"/>
      <c r="C1261" s="192"/>
      <c r="D1261" s="192"/>
      <c r="E1261" s="192"/>
      <c r="F1261" s="192"/>
    </row>
    <row r="1262" spans="2:7" s="82" customFormat="1">
      <c r="B1262" s="270" t="str">
        <f>MATIÈRES!$I$6</f>
        <v>RELIGION (Mme Willems - 2p.)</v>
      </c>
      <c r="C1262" s="270"/>
      <c r="D1262" s="270"/>
      <c r="E1262" s="270"/>
      <c r="F1262" s="193" t="str">
        <f ca="1">IF(ISERROR(INDIRECT("F1!BQ" &amp; A1247+6)),"",INDIRECT("F1!BQ" &amp; A1247+6))</f>
        <v/>
      </c>
      <c r="G1262"/>
    </row>
    <row r="1263" spans="2:7" s="82" customFormat="1">
      <c r="B1263" s="267" t="str">
        <f>MATIÈRES!$I$7</f>
        <v>FRANÇAIS (Mr MIRGAUX - 6p.)</v>
      </c>
      <c r="C1263" s="268"/>
      <c r="D1263" s="268"/>
      <c r="E1263" s="269"/>
      <c r="F1263" s="193" t="str">
        <f ca="1">IF(ISERROR(INDIRECT("F2!BQ" &amp; A1247+6)),"",INDIRECT("F2!BQ" &amp; A1247+6))</f>
        <v/>
      </c>
    </row>
    <row r="1264" spans="2:7" s="82" customFormat="1">
      <c r="B1264" s="267" t="str">
        <f>MATIÈRES!$I$8</f>
        <v>MATH (Mme LIENART - 5p.)</v>
      </c>
      <c r="C1264" s="268"/>
      <c r="D1264" s="268"/>
      <c r="E1264" s="269"/>
      <c r="F1264" s="193" t="str">
        <f ca="1">IF(ISERROR(INDIRECT("F3!BQ" &amp; A1247+6)),"",INDIRECT("F3!BQ" &amp; A1247+6))</f>
        <v/>
      </c>
    </row>
    <row r="1265" spans="2:6" s="82" customFormat="1">
      <c r="B1265" s="267" t="str">
        <f>MATIÈRES!$I$9</f>
        <v>ÉTUDE DU MILIEU (Mr MIRGAUX - 4p.)</v>
      </c>
      <c r="C1265" s="268"/>
      <c r="D1265" s="268"/>
      <c r="E1265" s="269"/>
      <c r="F1265" s="193" t="str">
        <f ca="1">IF(ISERROR(INDIRECT("F4!BQ" &amp; A1247+6)),"",INDIRECT("F4!BQ" &amp; A1247+6))</f>
        <v/>
      </c>
    </row>
    <row r="1266" spans="2:6" s="82" customFormat="1">
      <c r="B1266" s="270" t="str">
        <f>MATIÈRES!$I$10</f>
        <v>ANGLAIS (Mme MICHAUX - 4p.)</v>
      </c>
      <c r="C1266" s="270"/>
      <c r="D1266" s="270"/>
      <c r="E1266" s="270"/>
      <c r="F1266" s="193" t="str">
        <f ca="1">IF(ISERROR(INDIRECT("F5!BQ" &amp; A1247+6)),"",INDIRECT("F5!BQ" &amp; A1247+6))</f>
        <v/>
      </c>
    </row>
    <row r="1267" spans="2:6" s="82" customFormat="1">
      <c r="B1267" s="270" t="str">
        <f>MATIÈRES!$I$11</f>
        <v>SCIENCES (Mr SMETS - 3p.)</v>
      </c>
      <c r="C1267" s="270"/>
      <c r="D1267" s="270"/>
      <c r="E1267" s="270"/>
      <c r="F1267" s="193" t="str">
        <f ca="1">IF(ISERROR(INDIRECT("F6!BQ" &amp; A1247+6)),"",INDIRECT("F6!BQ" &amp; A1247+6))</f>
        <v/>
      </c>
    </row>
    <row r="1268" spans="2:6" s="82" customFormat="1">
      <c r="B1268" s="267" t="str">
        <f>MATIÈRES!$I$12</f>
        <v>ÉDUCATION PHYSIQUE (Collectif - 3p.)</v>
      </c>
      <c r="C1268" s="268"/>
      <c r="D1268" s="268"/>
      <c r="E1268" s="269"/>
      <c r="F1268" s="193" t="str">
        <f ca="1">IF(ISERROR(INDIRECT("F7!BQ" &amp; A1247+6)),"",INDIRECT("F7!BQ" &amp; A1247+6))</f>
        <v/>
      </c>
    </row>
    <row r="1269" spans="2:6" s="82" customFormat="1">
      <c r="B1269" s="267" t="str">
        <f>MATIÈRES!$I$13</f>
        <v>ÉDUCATION ARTISTIQUE (Mme TASKIN - 2p.)</v>
      </c>
      <c r="C1269" s="268"/>
      <c r="D1269" s="268"/>
      <c r="E1269" s="269"/>
      <c r="F1269" s="193" t="str">
        <f ca="1">IF(ISERROR(INDIRECT("F8!BQ" &amp; A1247+6)),"",INDIRECT("F8!BQ" &amp; A1247+6))</f>
        <v/>
      </c>
    </row>
    <row r="1270" spans="2:6" s="82" customFormat="1">
      <c r="B1270" s="267" t="str">
        <f>MATIÈRES!$I$14</f>
        <v>ÉDUCATION TECHNOLOGIQUE (Mr SMETS - 1p.)</v>
      </c>
      <c r="C1270" s="268"/>
      <c r="D1270" s="268"/>
      <c r="E1270" s="269"/>
      <c r="F1270" s="193" t="str">
        <f ca="1">IF(ISERROR(INDIRECT("F9!BQ" &amp; A1247+6)),"",INDIRECT("F9!BQ" &amp; A1247+6))</f>
        <v/>
      </c>
    </row>
    <row r="1271" spans="2:6" s="82" customFormat="1">
      <c r="B1271" s="267" t="str">
        <f>MATIÈRES!$I$15</f>
        <v>ACTIVITÉDE SOUTIEN (Mme LIENART - 4p.)</v>
      </c>
      <c r="C1271" s="268"/>
      <c r="D1271" s="268"/>
      <c r="E1271" s="269"/>
      <c r="F1271" s="193" t="str">
        <f ca="1">IF(ISERROR(INDIRECT("F10!BQ" &amp; A1247+6)),"",INDIRECT("F10!BQ" &amp; A1247+6))</f>
        <v/>
      </c>
    </row>
    <row r="1272" spans="2:6" s="82" customFormat="1">
      <c r="B1272" s="267">
        <f>MATIÈRES!$I$16</f>
        <v>0</v>
      </c>
      <c r="C1272" s="268"/>
      <c r="D1272" s="268"/>
      <c r="E1272" s="269"/>
      <c r="F1272" s="193" t="str">
        <f ca="1">IF(ISERROR(INDIRECT("F11!BQ" &amp; A1247+6)),"",INDIRECT("F11!BQ" &amp; A1247+6))</f>
        <v/>
      </c>
    </row>
    <row r="1273" spans="2:6" s="82" customFormat="1">
      <c r="B1273" s="267">
        <f>MATIÈRES!$I$17</f>
        <v>0</v>
      </c>
      <c r="C1273" s="268"/>
      <c r="D1273" s="268"/>
      <c r="E1273" s="269"/>
      <c r="F1273" s="193" t="str">
        <f ca="1">IF(ISERROR(INDIRECT("F12!BQ" &amp; A1247+6)),"",INDIRECT("F12!BQ" &amp; A1247+6))</f>
        <v/>
      </c>
    </row>
    <row r="1274" spans="2:6" s="82" customFormat="1">
      <c r="B1274" s="267">
        <f>MATIÈRES!$I$18</f>
        <v>0</v>
      </c>
      <c r="C1274" s="268"/>
      <c r="D1274" s="268"/>
      <c r="E1274" s="269"/>
      <c r="F1274" s="193" t="str">
        <f ca="1">IF(ISERROR(INDIRECT("F13!BQ" &amp; A1247+6)),"",INDIRECT("F13!BQ" &amp; A1247+6))</f>
        <v/>
      </c>
    </row>
    <row r="1275" spans="2:6" s="82" customFormat="1">
      <c r="B1275" s="267">
        <f>MATIÈRES!$I$19</f>
        <v>0</v>
      </c>
      <c r="C1275" s="268"/>
      <c r="D1275" s="268"/>
      <c r="E1275" s="269"/>
      <c r="F1275" s="193" t="str">
        <f ca="1">IF(ISERROR(INDIRECT("F14!BQ" &amp; A1247+6)),"",INDIRECT("F14!BQ" &amp; A1247+6))</f>
        <v/>
      </c>
    </row>
    <row r="1276" spans="2:6" s="82" customFormat="1">
      <c r="B1276" s="270">
        <f>MATIÈRES!$I$20</f>
        <v>0</v>
      </c>
      <c r="C1276" s="270"/>
      <c r="D1276" s="270"/>
      <c r="E1276" s="270"/>
      <c r="F1276" s="193" t="str">
        <f ca="1">IF(ISERROR(INDIRECT("F15!BQ" &amp; A1247+6)),"",INDIRECT("F15!BQ" &amp; A1247+6))</f>
        <v/>
      </c>
    </row>
    <row r="1277" spans="2:6" s="82" customFormat="1">
      <c r="B1277" s="271"/>
      <c r="C1277" s="271"/>
      <c r="D1277" s="271"/>
      <c r="E1277" s="271"/>
      <c r="F1277" s="192"/>
    </row>
    <row r="1278" spans="2:6" s="82" customFormat="1">
      <c r="B1278" s="272" t="s">
        <v>167</v>
      </c>
      <c r="C1278" s="272"/>
      <c r="D1278" s="272"/>
      <c r="E1278" s="272"/>
      <c r="F1278" s="193" t="e">
        <f ca="1">AVERAGEIF(F1262:F1276,"&lt;&gt;#DIV/0!")</f>
        <v>#DIV/0!</v>
      </c>
    </row>
    <row r="1279" spans="2:6" s="82" customFormat="1">
      <c r="B1279" s="273" t="str">
        <f>"Nombre de cours en difficulté (…/" &amp; COUNTA(MATIÈRES!$N$6:$N$20) &amp; " cours)"</f>
        <v>Nombre de cours en difficulté (…/10 cours)</v>
      </c>
      <c r="C1279" s="273"/>
      <c r="D1279" s="273"/>
      <c r="E1279" s="273"/>
      <c r="F1279" s="191">
        <f ca="1">IF(F1262&lt;50,1,0)+IF(F1263&lt;50,1,0)+IF(F1264&lt;50,1,0)+IF(F1265&lt;50,1,0)+IF(F1266&lt;50,1,0)+IF(F1267&lt;50,1,0)+IF(F1268&lt;50,1,0)+IF(F1269&lt;50,1,0)+IF(F1270&lt;50,1,0)+IF(F1271&lt;50,1,0)+IF(F1272&lt;50,1,0)+IF(F1273&lt;50,1,0)+IF(F1274&lt;50,1,0)+IF(F1275&lt;50,1,0)+IF(F1276&lt;50,1,0)</f>
        <v>0</v>
      </c>
    </row>
    <row r="1280" spans="2:6" s="82" customFormat="1">
      <c r="B1280" s="273" t="str">
        <f>"Nombre de périodes en difficulté (…/" &amp; SUM(MATIÈRES!N1242:N1256) &amp; " périodes)"</f>
        <v>Nombre de périodes en difficulté (…/0 périodes)</v>
      </c>
      <c r="C1280" s="273"/>
      <c r="D1280" s="273"/>
      <c r="E1280" s="273"/>
      <c r="F1280" s="191">
        <f ca="1">IF(F1262&lt;50,MATIÈRES!N$6,0)+IF(F1263&lt;50,MATIÈRES!N$7,0)+IF(F1264&lt;50,MATIÈRES!N$8,0)+IF(F1265&lt;50,MATIÈRES!N$9,0)+IF(F1266&lt;50,MATIÈRES!N$10,0)+IF(F1267&lt;50,MATIÈRES!N$11,0)+IF(F1268&lt;50,MATIÈRES!N$12,0)+IF(F1269&lt;50,MATIÈRES!N$13,0)+IF(F1270&lt;50,MATIÈRES!N$14,0)+IF(F1271&lt;50,MATIÈRES!N$15,0)+IF(F1272&lt;50,MATIÈRES!N$16,0)+IF(F1273&lt;50,MATIÈRES!N$17,0)+IF(F1274&lt;50,MATIÈRES!N$18,0)+IF(F1275&lt;50,MATIÈRES!N$19,0)+IF(F1276&lt;50,MATIÈRES!N$20,0)</f>
        <v>0</v>
      </c>
    </row>
    <row r="1281" spans="6:6" s="82" customFormat="1"/>
    <row r="1282" spans="6:6" s="82" customFormat="1"/>
    <row r="1283" spans="6:6" s="82" customFormat="1"/>
    <row r="1284" spans="6:6" s="82" customFormat="1">
      <c r="F1284" s="82" t="s">
        <v>170</v>
      </c>
    </row>
    <row r="1285" spans="6:6" s="82" customFormat="1"/>
    <row r="1286" spans="6:6" s="82" customFormat="1"/>
    <row r="1287" spans="6:6" s="82" customFormat="1"/>
    <row r="1288" spans="6:6" s="82" customFormat="1"/>
    <row r="1289" spans="6:6" s="82" customFormat="1"/>
    <row r="1290" spans="6:6" s="82" customFormat="1"/>
    <row r="1291" spans="6:6" s="82" customFormat="1"/>
    <row r="1292" spans="6:6" s="82" customFormat="1"/>
    <row r="1293" spans="6:6" s="82" customFormat="1"/>
    <row r="1294" spans="6:6" s="82" customFormat="1"/>
    <row r="1295" spans="6:6" s="82" customFormat="1"/>
    <row r="1296" spans="6:6" s="82" customFormat="1"/>
    <row r="1297" spans="2:6" s="82" customFormat="1"/>
    <row r="1298" spans="2:6" s="82" customFormat="1"/>
    <row r="1299" spans="2:6" s="82" customFormat="1"/>
    <row r="1300" spans="2:6" s="82" customFormat="1"/>
    <row r="1301" spans="2:6" s="82" customFormat="1">
      <c r="B1301" s="84" t="s">
        <v>42</v>
      </c>
    </row>
    <row r="1302" spans="2:6" s="82" customFormat="1"/>
    <row r="1303" spans="2:6" s="82" customFormat="1">
      <c r="B1303" s="274" t="str">
        <f ca="1">(INDIRECT("Élèves!C" &amp;A1247+3) &amp; " " &amp; INDIRECT("Élèves!D" &amp; A1247+3) &amp; " :")</f>
        <v xml:space="preserve">  :</v>
      </c>
      <c r="C1303" s="275"/>
      <c r="D1303" s="275"/>
      <c r="E1303" s="275"/>
      <c r="F1303" s="276"/>
    </row>
    <row r="1304" spans="2:6" s="82" customFormat="1">
      <c r="B1304" s="243"/>
      <c r="C1304" s="244"/>
      <c r="D1304" s="244"/>
      <c r="E1304" s="244"/>
      <c r="F1304" s="245"/>
    </row>
    <row r="1305" spans="2:6" s="82" customFormat="1">
      <c r="B1305" s="243"/>
      <c r="C1305" s="244"/>
      <c r="D1305" s="244"/>
      <c r="E1305" s="244"/>
      <c r="F1305" s="245"/>
    </row>
    <row r="1306" spans="2:6" s="82" customFormat="1">
      <c r="B1306" s="243"/>
      <c r="C1306" s="244"/>
      <c r="D1306" s="244"/>
      <c r="E1306" s="244"/>
      <c r="F1306" s="245"/>
    </row>
    <row r="1307" spans="2:6" s="82" customFormat="1">
      <c r="B1307" s="243"/>
      <c r="C1307" s="244"/>
      <c r="D1307" s="244"/>
      <c r="E1307" s="244"/>
      <c r="F1307" s="245"/>
    </row>
    <row r="1308" spans="2:6" s="82" customFormat="1">
      <c r="B1308" s="243"/>
      <c r="C1308" s="244"/>
      <c r="D1308" s="244"/>
      <c r="E1308" s="244"/>
      <c r="F1308" s="245"/>
    </row>
    <row r="1309" spans="2:6" s="82" customFormat="1">
      <c r="B1309" s="246"/>
      <c r="C1309" s="247"/>
      <c r="D1309" s="247"/>
      <c r="E1309" s="247"/>
      <c r="F1309" s="248"/>
    </row>
    <row r="1310" spans="2:6" s="82" customFormat="1">
      <c r="B1310" s="195"/>
      <c r="C1310" s="195"/>
      <c r="D1310" s="195"/>
      <c r="E1310" s="195"/>
      <c r="F1310" s="195"/>
    </row>
    <row r="1311" spans="2:6" s="82" customFormat="1">
      <c r="B1311" s="195"/>
      <c r="C1311" s="195"/>
      <c r="D1311" s="195"/>
      <c r="E1311" s="195"/>
      <c r="F1311" s="195"/>
    </row>
    <row r="1312" spans="2:6" s="82" customFormat="1">
      <c r="B1312" s="195"/>
      <c r="C1312" s="195"/>
      <c r="D1312" s="195"/>
      <c r="E1312" s="195"/>
      <c r="F1312" s="195"/>
    </row>
    <row r="1313" spans="2:6" s="82" customFormat="1">
      <c r="B1313" s="84" t="s">
        <v>69</v>
      </c>
    </row>
    <row r="1314" spans="2:6" s="82" customFormat="1">
      <c r="B1314" s="83"/>
    </row>
    <row r="1315" spans="2:6" s="82" customFormat="1">
      <c r="B1315" s="89"/>
      <c r="C1315" s="89"/>
      <c r="D1315" s="89"/>
      <c r="E1315" s="89" t="s">
        <v>70</v>
      </c>
      <c r="F1315" s="90">
        <f ca="1">SUM(INDIRECT("EDUC!E" &amp;A1247+4),INDIRECT("EDUC!F" &amp;A1247+4),INDIRECT("EDUC!H" &amp;A1247+4))</f>
        <v>0</v>
      </c>
    </row>
    <row r="1316" spans="2:6" s="82" customFormat="1">
      <c r="B1316" s="83"/>
    </row>
    <row r="1317" spans="2:6" s="82" customFormat="1">
      <c r="B1317" s="249"/>
      <c r="C1317" s="250"/>
      <c r="D1317" s="250"/>
      <c r="E1317" s="250"/>
      <c r="F1317" s="251"/>
    </row>
    <row r="1318" spans="2:6" s="82" customFormat="1">
      <c r="B1318" s="252"/>
      <c r="C1318" s="253"/>
      <c r="D1318" s="253"/>
      <c r="E1318" s="253"/>
      <c r="F1318" s="254"/>
    </row>
    <row r="1319" spans="2:6" s="82" customFormat="1">
      <c r="B1319" s="252"/>
      <c r="C1319" s="253"/>
      <c r="D1319" s="253"/>
      <c r="E1319" s="253"/>
      <c r="F1319" s="254"/>
    </row>
    <row r="1320" spans="2:6" s="82" customFormat="1">
      <c r="B1320" s="252"/>
      <c r="C1320" s="253"/>
      <c r="D1320" s="253"/>
      <c r="E1320" s="253"/>
      <c r="F1320" s="254"/>
    </row>
    <row r="1321" spans="2:6" s="82" customFormat="1">
      <c r="B1321" s="252"/>
      <c r="C1321" s="253"/>
      <c r="D1321" s="253"/>
      <c r="E1321" s="253"/>
      <c r="F1321" s="254"/>
    </row>
    <row r="1322" spans="2:6" s="82" customFormat="1">
      <c r="B1322" s="252"/>
      <c r="C1322" s="253"/>
      <c r="D1322" s="253"/>
      <c r="E1322" s="253"/>
      <c r="F1322" s="254"/>
    </row>
    <row r="1323" spans="2:6" s="82" customFormat="1">
      <c r="B1323" s="252"/>
      <c r="C1323" s="253"/>
      <c r="D1323" s="253"/>
      <c r="E1323" s="253"/>
      <c r="F1323" s="254"/>
    </row>
    <row r="1324" spans="2:6" s="82" customFormat="1">
      <c r="B1324" s="252"/>
      <c r="C1324" s="253"/>
      <c r="D1324" s="253"/>
      <c r="E1324" s="253"/>
      <c r="F1324" s="254"/>
    </row>
    <row r="1325" spans="2:6" s="82" customFormat="1">
      <c r="B1325" s="255"/>
      <c r="C1325" s="256"/>
      <c r="D1325" s="256"/>
      <c r="E1325" s="256"/>
      <c r="F1325" s="257"/>
    </row>
    <row r="1326" spans="2:6" s="82" customFormat="1"/>
    <row r="1327" spans="2:6" s="82" customFormat="1">
      <c r="B1327" s="91" t="s">
        <v>71</v>
      </c>
    </row>
    <row r="1328" spans="2:6" s="82" customFormat="1"/>
    <row r="1329" spans="2:6" s="82" customFormat="1"/>
    <row r="1330" spans="2:6" s="82" customFormat="1"/>
    <row r="1331" spans="2:6" s="82" customFormat="1"/>
    <row r="1332" spans="2:6" s="82" customFormat="1"/>
    <row r="1333" spans="2:6" s="82" customFormat="1">
      <c r="B1333" s="84" t="s">
        <v>72</v>
      </c>
    </row>
    <row r="1334" spans="2:6" s="82" customFormat="1"/>
    <row r="1335" spans="2:6" s="82" customFormat="1">
      <c r="B1335" s="258"/>
      <c r="C1335" s="259"/>
      <c r="D1335" s="259"/>
      <c r="E1335" s="259"/>
      <c r="F1335" s="260"/>
    </row>
    <row r="1336" spans="2:6" s="82" customFormat="1">
      <c r="B1336" s="261"/>
      <c r="C1336" s="262"/>
      <c r="D1336" s="262"/>
      <c r="E1336" s="262"/>
      <c r="F1336" s="263"/>
    </row>
    <row r="1337" spans="2:6" s="82" customFormat="1">
      <c r="B1337" s="261"/>
      <c r="C1337" s="262"/>
      <c r="D1337" s="262"/>
      <c r="E1337" s="262"/>
      <c r="F1337" s="263"/>
    </row>
    <row r="1338" spans="2:6" s="82" customFormat="1">
      <c r="B1338" s="261"/>
      <c r="C1338" s="262"/>
      <c r="D1338" s="262"/>
      <c r="E1338" s="262"/>
      <c r="F1338" s="263"/>
    </row>
    <row r="1339" spans="2:6" s="82" customFormat="1">
      <c r="B1339" s="261"/>
      <c r="C1339" s="262"/>
      <c r="D1339" s="262"/>
      <c r="E1339" s="262"/>
      <c r="F1339" s="263"/>
    </row>
    <row r="1340" spans="2:6" s="82" customFormat="1">
      <c r="B1340" s="261"/>
      <c r="C1340" s="262"/>
      <c r="D1340" s="262"/>
      <c r="E1340" s="262"/>
      <c r="F1340" s="263"/>
    </row>
    <row r="1341" spans="2:6" s="82" customFormat="1">
      <c r="B1341" s="261"/>
      <c r="C1341" s="262"/>
      <c r="D1341" s="262"/>
      <c r="E1341" s="262"/>
      <c r="F1341" s="263"/>
    </row>
    <row r="1342" spans="2:6" s="82" customFormat="1">
      <c r="B1342" s="264"/>
      <c r="C1342" s="265"/>
      <c r="D1342" s="265"/>
      <c r="E1342" s="265"/>
      <c r="F1342" s="266"/>
    </row>
    <row r="1343" spans="2:6" s="82" customFormat="1"/>
    <row r="1344" spans="2:6" s="82" customFormat="1">
      <c r="F1344" s="82" t="s">
        <v>171</v>
      </c>
    </row>
    <row r="1345" spans="1:6" s="82" customFormat="1"/>
    <row r="1346" spans="1:6" s="82" customFormat="1"/>
    <row r="1347" spans="1:6" s="82" customFormat="1"/>
    <row r="1348" spans="1:6" s="82" customFormat="1"/>
    <row r="1349" spans="1:6" s="82" customFormat="1"/>
    <row r="1350" spans="1:6" ht="27.75" customHeight="1">
      <c r="A1350" s="82">
        <v>14</v>
      </c>
      <c r="B1350" s="82"/>
      <c r="C1350" s="82"/>
      <c r="D1350" s="82"/>
      <c r="E1350" s="82"/>
      <c r="F1350" s="82"/>
    </row>
    <row r="1351" spans="1:6" ht="15" customHeight="1">
      <c r="B1351" s="311"/>
      <c r="C1351" s="311"/>
      <c r="D1351" s="311"/>
      <c r="E1351" s="311"/>
      <c r="F1351" s="311"/>
    </row>
    <row r="1352" spans="1:6">
      <c r="B1352" s="185">
        <f ca="1">INDIRECT("Élèves!C" &amp; A1350+3)</f>
        <v>0</v>
      </c>
      <c r="C1352" s="312">
        <f ca="1">INDIRECT("Élèves!D" &amp; A1350+3)</f>
        <v>0</v>
      </c>
      <c r="D1352" s="312"/>
      <c r="E1352" s="312"/>
      <c r="F1352" s="312"/>
    </row>
    <row r="1353" spans="1:6" ht="15" customHeight="1">
      <c r="B1353" s="186"/>
      <c r="C1353" s="187"/>
      <c r="D1353" s="187"/>
      <c r="E1353" s="187"/>
      <c r="F1353" s="187"/>
    </row>
    <row r="1354" spans="1:6">
      <c r="B1354" s="311" t="s">
        <v>159</v>
      </c>
      <c r="C1354" s="311"/>
      <c r="D1354" s="311"/>
      <c r="E1354" s="311"/>
      <c r="F1354" s="311"/>
    </row>
    <row r="1355" spans="1:6">
      <c r="B1355" s="311" t="s">
        <v>172</v>
      </c>
      <c r="C1355" s="311"/>
      <c r="D1355" s="311"/>
      <c r="E1355" s="311"/>
      <c r="F1355" s="311"/>
    </row>
    <row r="1356" spans="1:6" s="82" customFormat="1">
      <c r="B1356" s="311"/>
      <c r="C1356" s="311"/>
      <c r="D1356" s="311"/>
      <c r="E1356" s="311"/>
      <c r="F1356" s="311"/>
    </row>
    <row r="1357" spans="1:6" s="82" customFormat="1"/>
    <row r="1358" spans="1:6" s="82" customFormat="1"/>
    <row r="1359" spans="1:6" s="82" customFormat="1"/>
    <row r="1360" spans="1:6" s="82" customFormat="1">
      <c r="B1360" s="279" t="str">
        <f ca="1">INDIRECT("Élèves!N" &amp; $A$11+5)</f>
        <v>1Cp</v>
      </c>
      <c r="C1360" s="280"/>
      <c r="D1360" s="280"/>
      <c r="E1360" s="280"/>
      <c r="F1360" s="281"/>
    </row>
    <row r="1361" spans="2:7" s="82" customFormat="1">
      <c r="B1361" s="282" t="s">
        <v>164</v>
      </c>
      <c r="C1361" s="282"/>
      <c r="D1361" s="282"/>
      <c r="E1361" s="282"/>
      <c r="F1361" s="282"/>
    </row>
    <row r="1362" spans="2:7" s="82" customFormat="1">
      <c r="B1362" s="206"/>
      <c r="C1362" s="206"/>
      <c r="D1362" s="206"/>
      <c r="E1362" s="206"/>
      <c r="F1362" s="206"/>
    </row>
    <row r="1363" spans="2:7" s="82" customFormat="1" ht="18.75">
      <c r="B1363" s="310" t="str">
        <f>"Formation commune (" &amp; SUM(MATIÈRES!N1345:N1359) &amp; " périodes)"</f>
        <v>Formation commune (0 périodes)</v>
      </c>
      <c r="C1363" s="310"/>
      <c r="D1363" s="310"/>
      <c r="E1363" s="310"/>
      <c r="F1363" s="207" t="s">
        <v>66</v>
      </c>
    </row>
    <row r="1364" spans="2:7" s="82" customFormat="1">
      <c r="B1364" s="192"/>
      <c r="C1364" s="192"/>
      <c r="D1364" s="192"/>
      <c r="E1364" s="192"/>
      <c r="F1364" s="192"/>
    </row>
    <row r="1365" spans="2:7" s="82" customFormat="1">
      <c r="B1365" s="270" t="str">
        <f>MATIÈRES!$I$6</f>
        <v>RELIGION (Mme Willems - 2p.)</v>
      </c>
      <c r="C1365" s="270"/>
      <c r="D1365" s="270"/>
      <c r="E1365" s="270"/>
      <c r="F1365" s="193" t="str">
        <f ca="1">IF(ISERROR(INDIRECT("F1!BQ" &amp; A1350+6)),"",INDIRECT("F1!BQ" &amp; A1350+6))</f>
        <v/>
      </c>
      <c r="G1365"/>
    </row>
    <row r="1366" spans="2:7" s="82" customFormat="1">
      <c r="B1366" s="267" t="str">
        <f>MATIÈRES!$I$7</f>
        <v>FRANÇAIS (Mr MIRGAUX - 6p.)</v>
      </c>
      <c r="C1366" s="268"/>
      <c r="D1366" s="268"/>
      <c r="E1366" s="269"/>
      <c r="F1366" s="193" t="str">
        <f ca="1">IF(ISERROR(INDIRECT("F2!BQ" &amp; A1350+6)),"",INDIRECT("F2!BQ" &amp; A1350+6))</f>
        <v/>
      </c>
    </row>
    <row r="1367" spans="2:7" s="82" customFormat="1">
      <c r="B1367" s="267" t="str">
        <f>MATIÈRES!$I$8</f>
        <v>MATH (Mme LIENART - 5p.)</v>
      </c>
      <c r="C1367" s="268"/>
      <c r="D1367" s="268"/>
      <c r="E1367" s="269"/>
      <c r="F1367" s="193" t="str">
        <f ca="1">IF(ISERROR(INDIRECT("F3!BQ" &amp; A1350+6)),"",INDIRECT("F3!BQ" &amp; A1350+6))</f>
        <v/>
      </c>
    </row>
    <row r="1368" spans="2:7" s="82" customFormat="1">
      <c r="B1368" s="267" t="str">
        <f>MATIÈRES!$I$9</f>
        <v>ÉTUDE DU MILIEU (Mr MIRGAUX - 4p.)</v>
      </c>
      <c r="C1368" s="268"/>
      <c r="D1368" s="268"/>
      <c r="E1368" s="269"/>
      <c r="F1368" s="193" t="str">
        <f ca="1">IF(ISERROR(INDIRECT("F4!BQ" &amp; A1350+6)),"",INDIRECT("F4!BQ" &amp; A1350+6))</f>
        <v/>
      </c>
    </row>
    <row r="1369" spans="2:7" s="82" customFormat="1">
      <c r="B1369" s="270" t="str">
        <f>MATIÈRES!$I$10</f>
        <v>ANGLAIS (Mme MICHAUX - 4p.)</v>
      </c>
      <c r="C1369" s="270"/>
      <c r="D1369" s="270"/>
      <c r="E1369" s="270"/>
      <c r="F1369" s="193" t="str">
        <f ca="1">IF(ISERROR(INDIRECT("F5!BQ" &amp; A1350+6)),"",INDIRECT("F5!BQ" &amp; A1350+6))</f>
        <v/>
      </c>
    </row>
    <row r="1370" spans="2:7" s="82" customFormat="1">
      <c r="B1370" s="270" t="str">
        <f>MATIÈRES!$I$11</f>
        <v>SCIENCES (Mr SMETS - 3p.)</v>
      </c>
      <c r="C1370" s="270"/>
      <c r="D1370" s="270"/>
      <c r="E1370" s="270"/>
      <c r="F1370" s="193" t="str">
        <f ca="1">IF(ISERROR(INDIRECT("F6!BQ" &amp; A1350+6)),"",INDIRECT("F6!BQ" &amp; A1350+6))</f>
        <v/>
      </c>
    </row>
    <row r="1371" spans="2:7" s="82" customFormat="1">
      <c r="B1371" s="267" t="str">
        <f>MATIÈRES!$I$12</f>
        <v>ÉDUCATION PHYSIQUE (Collectif - 3p.)</v>
      </c>
      <c r="C1371" s="268"/>
      <c r="D1371" s="268"/>
      <c r="E1371" s="269"/>
      <c r="F1371" s="193" t="str">
        <f ca="1">IF(ISERROR(INDIRECT("F7!BQ" &amp; A1350+6)),"",INDIRECT("F7!BQ" &amp; A1350+6))</f>
        <v/>
      </c>
    </row>
    <row r="1372" spans="2:7" s="82" customFormat="1">
      <c r="B1372" s="267" t="str">
        <f>MATIÈRES!$I$13</f>
        <v>ÉDUCATION ARTISTIQUE (Mme TASKIN - 2p.)</v>
      </c>
      <c r="C1372" s="268"/>
      <c r="D1372" s="268"/>
      <c r="E1372" s="269"/>
      <c r="F1372" s="193" t="str">
        <f ca="1">IF(ISERROR(INDIRECT("F8!BQ" &amp; A1350+6)),"",INDIRECT("F8!BQ" &amp; A1350+6))</f>
        <v/>
      </c>
    </row>
    <row r="1373" spans="2:7" s="82" customFormat="1">
      <c r="B1373" s="267" t="str">
        <f>MATIÈRES!$I$14</f>
        <v>ÉDUCATION TECHNOLOGIQUE (Mr SMETS - 1p.)</v>
      </c>
      <c r="C1373" s="268"/>
      <c r="D1373" s="268"/>
      <c r="E1373" s="269"/>
      <c r="F1373" s="193" t="str">
        <f ca="1">IF(ISERROR(INDIRECT("F9!BQ" &amp; A1350+6)),"",INDIRECT("F9!BQ" &amp; A1350+6))</f>
        <v/>
      </c>
    </row>
    <row r="1374" spans="2:7" s="82" customFormat="1">
      <c r="B1374" s="267" t="str">
        <f>MATIÈRES!$I$15</f>
        <v>ACTIVITÉDE SOUTIEN (Mme LIENART - 4p.)</v>
      </c>
      <c r="C1374" s="268"/>
      <c r="D1374" s="268"/>
      <c r="E1374" s="269"/>
      <c r="F1374" s="193" t="str">
        <f ca="1">IF(ISERROR(INDIRECT("F10!BQ" &amp; A1350+6)),"",INDIRECT("F10!BQ" &amp; A1350+6))</f>
        <v/>
      </c>
    </row>
    <row r="1375" spans="2:7" s="82" customFormat="1">
      <c r="B1375" s="267">
        <f>MATIÈRES!$I$16</f>
        <v>0</v>
      </c>
      <c r="C1375" s="268"/>
      <c r="D1375" s="268"/>
      <c r="E1375" s="269"/>
      <c r="F1375" s="193" t="str">
        <f ca="1">IF(ISERROR(INDIRECT("F11!BQ" &amp; A1350+6)),"",INDIRECT("F11!BQ" &amp; A1350+6))</f>
        <v/>
      </c>
    </row>
    <row r="1376" spans="2:7" s="82" customFormat="1">
      <c r="B1376" s="267">
        <f>MATIÈRES!$I$17</f>
        <v>0</v>
      </c>
      <c r="C1376" s="268"/>
      <c r="D1376" s="268"/>
      <c r="E1376" s="269"/>
      <c r="F1376" s="193" t="str">
        <f ca="1">IF(ISERROR(INDIRECT("F12!BQ" &amp; A1350+6)),"",INDIRECT("F12!BQ" &amp; A1350+6))</f>
        <v/>
      </c>
    </row>
    <row r="1377" spans="2:6" s="82" customFormat="1">
      <c r="B1377" s="267">
        <f>MATIÈRES!$I$18</f>
        <v>0</v>
      </c>
      <c r="C1377" s="268"/>
      <c r="D1377" s="268"/>
      <c r="E1377" s="269"/>
      <c r="F1377" s="193" t="str">
        <f ca="1">IF(ISERROR(INDIRECT("F13!BQ" &amp; A1350+6)),"",INDIRECT("F13!BQ" &amp; A1350+6))</f>
        <v/>
      </c>
    </row>
    <row r="1378" spans="2:6" s="82" customFormat="1">
      <c r="B1378" s="267">
        <f>MATIÈRES!$I$19</f>
        <v>0</v>
      </c>
      <c r="C1378" s="268"/>
      <c r="D1378" s="268"/>
      <c r="E1378" s="269"/>
      <c r="F1378" s="193" t="str">
        <f ca="1">IF(ISERROR(INDIRECT("F14!BQ" &amp; A1350+6)),"",INDIRECT("F14!BQ" &amp; A1350+6))</f>
        <v/>
      </c>
    </row>
    <row r="1379" spans="2:6" s="82" customFormat="1">
      <c r="B1379" s="270">
        <f>MATIÈRES!$I$20</f>
        <v>0</v>
      </c>
      <c r="C1379" s="270"/>
      <c r="D1379" s="270"/>
      <c r="E1379" s="270"/>
      <c r="F1379" s="193" t="str">
        <f ca="1">IF(ISERROR(INDIRECT("F15!BQ" &amp; A1350+6)),"",INDIRECT("F15!BQ" &amp; A1350+6))</f>
        <v/>
      </c>
    </row>
    <row r="1380" spans="2:6" s="82" customFormat="1">
      <c r="B1380" s="271"/>
      <c r="C1380" s="271"/>
      <c r="D1380" s="271"/>
      <c r="E1380" s="271"/>
      <c r="F1380" s="192"/>
    </row>
    <row r="1381" spans="2:6" s="82" customFormat="1">
      <c r="B1381" s="272" t="s">
        <v>167</v>
      </c>
      <c r="C1381" s="272"/>
      <c r="D1381" s="272"/>
      <c r="E1381" s="272"/>
      <c r="F1381" s="193" t="e">
        <f ca="1">AVERAGEIF(F1365:F1379,"&lt;&gt;#DIV/0!")</f>
        <v>#DIV/0!</v>
      </c>
    </row>
    <row r="1382" spans="2:6" s="82" customFormat="1">
      <c r="B1382" s="273" t="str">
        <f>"Nombre de cours en difficulté (…/" &amp; COUNTA(MATIÈRES!$N$6:$N$20) &amp; " cours)"</f>
        <v>Nombre de cours en difficulté (…/10 cours)</v>
      </c>
      <c r="C1382" s="273"/>
      <c r="D1382" s="273"/>
      <c r="E1382" s="273"/>
      <c r="F1382" s="191">
        <f ca="1">IF(F1365&lt;50,1,0)+IF(F1366&lt;50,1,0)+IF(F1367&lt;50,1,0)+IF(F1368&lt;50,1,0)+IF(F1369&lt;50,1,0)+IF(F1370&lt;50,1,0)+IF(F1371&lt;50,1,0)+IF(F1372&lt;50,1,0)+IF(F1373&lt;50,1,0)+IF(F1374&lt;50,1,0)+IF(F1375&lt;50,1,0)+IF(F1376&lt;50,1,0)+IF(F1377&lt;50,1,0)+IF(F1378&lt;50,1,0)+IF(F1379&lt;50,1,0)</f>
        <v>0</v>
      </c>
    </row>
    <row r="1383" spans="2:6" s="82" customFormat="1">
      <c r="B1383" s="273" t="str">
        <f>"Nombre de périodes en difficulté (…/" &amp; SUM(MATIÈRES!N1345:N1359) &amp; " périodes)"</f>
        <v>Nombre de périodes en difficulté (…/0 périodes)</v>
      </c>
      <c r="C1383" s="273"/>
      <c r="D1383" s="273"/>
      <c r="E1383" s="273"/>
      <c r="F1383" s="191">
        <f ca="1">IF(F1365&lt;50,MATIÈRES!N$6,0)+IF(F1366&lt;50,MATIÈRES!N$7,0)+IF(F1367&lt;50,MATIÈRES!N$8,0)+IF(F1368&lt;50,MATIÈRES!N$9,0)+IF(F1369&lt;50,MATIÈRES!N$10,0)+IF(F1370&lt;50,MATIÈRES!N$11,0)+IF(F1371&lt;50,MATIÈRES!N$12,0)+IF(F1372&lt;50,MATIÈRES!N$13,0)+IF(F1373&lt;50,MATIÈRES!N$14,0)+IF(F1374&lt;50,MATIÈRES!N$15,0)+IF(F1375&lt;50,MATIÈRES!N$16,0)+IF(F1376&lt;50,MATIÈRES!N$17,0)+IF(F1377&lt;50,MATIÈRES!N$18,0)+IF(F1378&lt;50,MATIÈRES!N$19,0)+IF(F1379&lt;50,MATIÈRES!N$20,0)</f>
        <v>0</v>
      </c>
    </row>
    <row r="1384" spans="2:6" s="82" customFormat="1"/>
    <row r="1385" spans="2:6" s="82" customFormat="1"/>
    <row r="1386" spans="2:6" s="82" customFormat="1"/>
    <row r="1387" spans="2:6" s="82" customFormat="1">
      <c r="F1387" s="82" t="s">
        <v>170</v>
      </c>
    </row>
    <row r="1388" spans="2:6" s="82" customFormat="1"/>
    <row r="1389" spans="2:6" s="82" customFormat="1"/>
    <row r="1390" spans="2:6" s="82" customFormat="1"/>
    <row r="1391" spans="2:6" s="82" customFormat="1"/>
    <row r="1392" spans="2:6" s="82" customFormat="1"/>
    <row r="1393" spans="2:6" s="82" customFormat="1"/>
    <row r="1394" spans="2:6" s="82" customFormat="1"/>
    <row r="1395" spans="2:6" s="82" customFormat="1"/>
    <row r="1396" spans="2:6" s="82" customFormat="1"/>
    <row r="1397" spans="2:6" s="82" customFormat="1"/>
    <row r="1398" spans="2:6" s="82" customFormat="1"/>
    <row r="1399" spans="2:6" s="82" customFormat="1"/>
    <row r="1400" spans="2:6" s="82" customFormat="1"/>
    <row r="1401" spans="2:6" s="82" customFormat="1"/>
    <row r="1402" spans="2:6" s="82" customFormat="1"/>
    <row r="1403" spans="2:6" s="82" customFormat="1"/>
    <row r="1404" spans="2:6" s="82" customFormat="1">
      <c r="B1404" s="84" t="s">
        <v>42</v>
      </c>
    </row>
    <row r="1405" spans="2:6" s="82" customFormat="1"/>
    <row r="1406" spans="2:6" s="82" customFormat="1">
      <c r="B1406" s="274" t="str">
        <f ca="1">(INDIRECT("Élèves!C" &amp;A1350+3) &amp; " " &amp; INDIRECT("Élèves!D" &amp; A1350+3) &amp; " :")</f>
        <v xml:space="preserve">  :</v>
      </c>
      <c r="C1406" s="275"/>
      <c r="D1406" s="275"/>
      <c r="E1406" s="275"/>
      <c r="F1406" s="276"/>
    </row>
    <row r="1407" spans="2:6" s="82" customFormat="1">
      <c r="B1407" s="243"/>
      <c r="C1407" s="244"/>
      <c r="D1407" s="244"/>
      <c r="E1407" s="244"/>
      <c r="F1407" s="245"/>
    </row>
    <row r="1408" spans="2:6" s="82" customFormat="1">
      <c r="B1408" s="243"/>
      <c r="C1408" s="244"/>
      <c r="D1408" s="244"/>
      <c r="E1408" s="244"/>
      <c r="F1408" s="245"/>
    </row>
    <row r="1409" spans="2:6" s="82" customFormat="1">
      <c r="B1409" s="243"/>
      <c r="C1409" s="244"/>
      <c r="D1409" s="244"/>
      <c r="E1409" s="244"/>
      <c r="F1409" s="245"/>
    </row>
    <row r="1410" spans="2:6" s="82" customFormat="1">
      <c r="B1410" s="243"/>
      <c r="C1410" s="244"/>
      <c r="D1410" s="244"/>
      <c r="E1410" s="244"/>
      <c r="F1410" s="245"/>
    </row>
    <row r="1411" spans="2:6" s="82" customFormat="1">
      <c r="B1411" s="243"/>
      <c r="C1411" s="244"/>
      <c r="D1411" s="244"/>
      <c r="E1411" s="244"/>
      <c r="F1411" s="245"/>
    </row>
    <row r="1412" spans="2:6" s="82" customFormat="1">
      <c r="B1412" s="246"/>
      <c r="C1412" s="247"/>
      <c r="D1412" s="247"/>
      <c r="E1412" s="247"/>
      <c r="F1412" s="248"/>
    </row>
    <row r="1413" spans="2:6" s="82" customFormat="1">
      <c r="B1413" s="195"/>
      <c r="C1413" s="195"/>
      <c r="D1413" s="195"/>
      <c r="E1413" s="195"/>
      <c r="F1413" s="195"/>
    </row>
    <row r="1414" spans="2:6" s="82" customFormat="1">
      <c r="B1414" s="195"/>
      <c r="C1414" s="195"/>
      <c r="D1414" s="195"/>
      <c r="E1414" s="195"/>
      <c r="F1414" s="195"/>
    </row>
    <row r="1415" spans="2:6" s="82" customFormat="1">
      <c r="B1415" s="195"/>
      <c r="C1415" s="195"/>
      <c r="D1415" s="195"/>
      <c r="E1415" s="195"/>
      <c r="F1415" s="195"/>
    </row>
    <row r="1416" spans="2:6" s="82" customFormat="1">
      <c r="B1416" s="84" t="s">
        <v>69</v>
      </c>
    </row>
    <row r="1417" spans="2:6" s="82" customFormat="1">
      <c r="B1417" s="83"/>
    </row>
    <row r="1418" spans="2:6" s="82" customFormat="1">
      <c r="B1418" s="89"/>
      <c r="C1418" s="89"/>
      <c r="D1418" s="89"/>
      <c r="E1418" s="89" t="s">
        <v>70</v>
      </c>
      <c r="F1418" s="90">
        <f ca="1">SUM(INDIRECT("EDUC!E" &amp;A1350+4),INDIRECT("EDUC!F" &amp;A1350+4),INDIRECT("EDUC!H" &amp;A1350+4))</f>
        <v>0</v>
      </c>
    </row>
    <row r="1419" spans="2:6" s="82" customFormat="1">
      <c r="B1419" s="83"/>
    </row>
    <row r="1420" spans="2:6" s="82" customFormat="1">
      <c r="B1420" s="249"/>
      <c r="C1420" s="250"/>
      <c r="D1420" s="250"/>
      <c r="E1420" s="250"/>
      <c r="F1420" s="251"/>
    </row>
    <row r="1421" spans="2:6" s="82" customFormat="1">
      <c r="B1421" s="252"/>
      <c r="C1421" s="253"/>
      <c r="D1421" s="253"/>
      <c r="E1421" s="253"/>
      <c r="F1421" s="254"/>
    </row>
    <row r="1422" spans="2:6" s="82" customFormat="1">
      <c r="B1422" s="252"/>
      <c r="C1422" s="253"/>
      <c r="D1422" s="253"/>
      <c r="E1422" s="253"/>
      <c r="F1422" s="254"/>
    </row>
    <row r="1423" spans="2:6" s="82" customFormat="1">
      <c r="B1423" s="252"/>
      <c r="C1423" s="253"/>
      <c r="D1423" s="253"/>
      <c r="E1423" s="253"/>
      <c r="F1423" s="254"/>
    </row>
    <row r="1424" spans="2:6" s="82" customFormat="1">
      <c r="B1424" s="252"/>
      <c r="C1424" s="253"/>
      <c r="D1424" s="253"/>
      <c r="E1424" s="253"/>
      <c r="F1424" s="254"/>
    </row>
    <row r="1425" spans="2:6" s="82" customFormat="1">
      <c r="B1425" s="252"/>
      <c r="C1425" s="253"/>
      <c r="D1425" s="253"/>
      <c r="E1425" s="253"/>
      <c r="F1425" s="254"/>
    </row>
    <row r="1426" spans="2:6" s="82" customFormat="1">
      <c r="B1426" s="252"/>
      <c r="C1426" s="253"/>
      <c r="D1426" s="253"/>
      <c r="E1426" s="253"/>
      <c r="F1426" s="254"/>
    </row>
    <row r="1427" spans="2:6" s="82" customFormat="1">
      <c r="B1427" s="252"/>
      <c r="C1427" s="253"/>
      <c r="D1427" s="253"/>
      <c r="E1427" s="253"/>
      <c r="F1427" s="254"/>
    </row>
    <row r="1428" spans="2:6" s="82" customFormat="1">
      <c r="B1428" s="255"/>
      <c r="C1428" s="256"/>
      <c r="D1428" s="256"/>
      <c r="E1428" s="256"/>
      <c r="F1428" s="257"/>
    </row>
    <row r="1429" spans="2:6" s="82" customFormat="1"/>
    <row r="1430" spans="2:6" s="82" customFormat="1">
      <c r="B1430" s="91" t="s">
        <v>71</v>
      </c>
    </row>
    <row r="1431" spans="2:6" s="82" customFormat="1"/>
    <row r="1432" spans="2:6" s="82" customFormat="1"/>
    <row r="1433" spans="2:6" s="82" customFormat="1"/>
    <row r="1434" spans="2:6" s="82" customFormat="1"/>
    <row r="1435" spans="2:6" s="82" customFormat="1"/>
    <row r="1436" spans="2:6" s="82" customFormat="1">
      <c r="B1436" s="84" t="s">
        <v>72</v>
      </c>
    </row>
    <row r="1437" spans="2:6" s="82" customFormat="1"/>
    <row r="1438" spans="2:6" s="82" customFormat="1">
      <c r="B1438" s="258"/>
      <c r="C1438" s="259"/>
      <c r="D1438" s="259"/>
      <c r="E1438" s="259"/>
      <c r="F1438" s="260"/>
    </row>
    <row r="1439" spans="2:6" s="82" customFormat="1">
      <c r="B1439" s="261"/>
      <c r="C1439" s="262"/>
      <c r="D1439" s="262"/>
      <c r="E1439" s="262"/>
      <c r="F1439" s="263"/>
    </row>
    <row r="1440" spans="2:6" s="82" customFormat="1">
      <c r="B1440" s="261"/>
      <c r="C1440" s="262"/>
      <c r="D1440" s="262"/>
      <c r="E1440" s="262"/>
      <c r="F1440" s="263"/>
    </row>
    <row r="1441" spans="1:6" s="82" customFormat="1">
      <c r="B1441" s="261"/>
      <c r="C1441" s="262"/>
      <c r="D1441" s="262"/>
      <c r="E1441" s="262"/>
      <c r="F1441" s="263"/>
    </row>
    <row r="1442" spans="1:6" s="82" customFormat="1">
      <c r="B1442" s="261"/>
      <c r="C1442" s="262"/>
      <c r="D1442" s="262"/>
      <c r="E1442" s="262"/>
      <c r="F1442" s="263"/>
    </row>
    <row r="1443" spans="1:6" s="82" customFormat="1">
      <c r="B1443" s="261"/>
      <c r="C1443" s="262"/>
      <c r="D1443" s="262"/>
      <c r="E1443" s="262"/>
      <c r="F1443" s="263"/>
    </row>
    <row r="1444" spans="1:6" s="82" customFormat="1">
      <c r="B1444" s="261"/>
      <c r="C1444" s="262"/>
      <c r="D1444" s="262"/>
      <c r="E1444" s="262"/>
      <c r="F1444" s="263"/>
    </row>
    <row r="1445" spans="1:6" s="82" customFormat="1">
      <c r="B1445" s="264"/>
      <c r="C1445" s="265"/>
      <c r="D1445" s="265"/>
      <c r="E1445" s="265"/>
      <c r="F1445" s="266"/>
    </row>
    <row r="1446" spans="1:6" s="82" customFormat="1"/>
    <row r="1447" spans="1:6" s="82" customFormat="1">
      <c r="F1447" s="82" t="s">
        <v>171</v>
      </c>
    </row>
    <row r="1448" spans="1:6" s="82" customFormat="1"/>
    <row r="1449" spans="1:6" s="82" customFormat="1"/>
    <row r="1450" spans="1:6" s="82" customFormat="1"/>
    <row r="1451" spans="1:6" s="82" customFormat="1"/>
    <row r="1452" spans="1:6" s="82" customFormat="1"/>
    <row r="1453" spans="1:6" ht="27.75" customHeight="1">
      <c r="A1453" s="82">
        <v>15</v>
      </c>
      <c r="B1453" s="82"/>
      <c r="C1453" s="82"/>
      <c r="D1453" s="82"/>
      <c r="E1453" s="82"/>
      <c r="F1453" s="82"/>
    </row>
    <row r="1454" spans="1:6" ht="15" customHeight="1">
      <c r="B1454" s="311"/>
      <c r="C1454" s="311"/>
      <c r="D1454" s="311"/>
      <c r="E1454" s="311"/>
      <c r="F1454" s="311"/>
    </row>
    <row r="1455" spans="1:6">
      <c r="B1455" s="185">
        <f ca="1">INDIRECT("Élèves!C" &amp; A1453+3)</f>
        <v>0</v>
      </c>
      <c r="C1455" s="312">
        <f ca="1">INDIRECT("Élèves!D" &amp; A1453+3)</f>
        <v>0</v>
      </c>
      <c r="D1455" s="312"/>
      <c r="E1455" s="312"/>
      <c r="F1455" s="312"/>
    </row>
    <row r="1456" spans="1:6" ht="15" customHeight="1">
      <c r="B1456" s="186"/>
      <c r="C1456" s="187"/>
      <c r="D1456" s="187"/>
      <c r="E1456" s="187"/>
      <c r="F1456" s="187"/>
    </row>
    <row r="1457" spans="2:7">
      <c r="B1457" s="311" t="s">
        <v>159</v>
      </c>
      <c r="C1457" s="311"/>
      <c r="D1457" s="311"/>
      <c r="E1457" s="311"/>
      <c r="F1457" s="311"/>
    </row>
    <row r="1458" spans="2:7">
      <c r="B1458" s="311" t="s">
        <v>172</v>
      </c>
      <c r="C1458" s="311"/>
      <c r="D1458" s="311"/>
      <c r="E1458" s="311"/>
      <c r="F1458" s="311"/>
    </row>
    <row r="1459" spans="2:7" s="82" customFormat="1">
      <c r="B1459" s="311"/>
      <c r="C1459" s="311"/>
      <c r="D1459" s="311"/>
      <c r="E1459" s="311"/>
      <c r="F1459" s="311"/>
    </row>
    <row r="1460" spans="2:7" s="82" customFormat="1"/>
    <row r="1461" spans="2:7" s="82" customFormat="1"/>
    <row r="1462" spans="2:7" s="82" customFormat="1"/>
    <row r="1463" spans="2:7" s="82" customFormat="1">
      <c r="B1463" s="279" t="str">
        <f ca="1">INDIRECT("Élèves!N" &amp; $A$11+5)</f>
        <v>1Cp</v>
      </c>
      <c r="C1463" s="280"/>
      <c r="D1463" s="280"/>
      <c r="E1463" s="280"/>
      <c r="F1463" s="281"/>
    </row>
    <row r="1464" spans="2:7" s="82" customFormat="1">
      <c r="B1464" s="282" t="s">
        <v>164</v>
      </c>
      <c r="C1464" s="282"/>
      <c r="D1464" s="282"/>
      <c r="E1464" s="282"/>
      <c r="F1464" s="282"/>
    </row>
    <row r="1465" spans="2:7" s="82" customFormat="1">
      <c r="B1465" s="206"/>
      <c r="C1465" s="206"/>
      <c r="D1465" s="206"/>
      <c r="E1465" s="206"/>
      <c r="F1465" s="206"/>
    </row>
    <row r="1466" spans="2:7" s="82" customFormat="1" ht="18.75">
      <c r="B1466" s="310" t="str">
        <f>"Formation commune (" &amp; SUM(MATIÈRES!N1448:N1462) &amp; " périodes)"</f>
        <v>Formation commune (0 périodes)</v>
      </c>
      <c r="C1466" s="310"/>
      <c r="D1466" s="310"/>
      <c r="E1466" s="310"/>
      <c r="F1466" s="207" t="s">
        <v>66</v>
      </c>
    </row>
    <row r="1467" spans="2:7" s="82" customFormat="1">
      <c r="B1467" s="192"/>
      <c r="C1467" s="192"/>
      <c r="D1467" s="192"/>
      <c r="E1467" s="192"/>
      <c r="F1467" s="192"/>
    </row>
    <row r="1468" spans="2:7" s="82" customFormat="1">
      <c r="B1468" s="270" t="str">
        <f>MATIÈRES!$I$6</f>
        <v>RELIGION (Mme Willems - 2p.)</v>
      </c>
      <c r="C1468" s="270"/>
      <c r="D1468" s="270"/>
      <c r="E1468" s="270"/>
      <c r="F1468" s="193" t="str">
        <f ca="1">IF(ISERROR(INDIRECT("F1!BQ" &amp; A1453+6)),"",INDIRECT("F1!BQ" &amp; A1453+6))</f>
        <v/>
      </c>
      <c r="G1468"/>
    </row>
    <row r="1469" spans="2:7" s="82" customFormat="1">
      <c r="B1469" s="267" t="str">
        <f>MATIÈRES!$I$7</f>
        <v>FRANÇAIS (Mr MIRGAUX - 6p.)</v>
      </c>
      <c r="C1469" s="268"/>
      <c r="D1469" s="268"/>
      <c r="E1469" s="269"/>
      <c r="F1469" s="193" t="str">
        <f ca="1">IF(ISERROR(INDIRECT("F2!BQ" &amp; A1453+6)),"",INDIRECT("F2!BQ" &amp; A1453+6))</f>
        <v/>
      </c>
    </row>
    <row r="1470" spans="2:7" s="82" customFormat="1">
      <c r="B1470" s="267" t="str">
        <f>MATIÈRES!$I$8</f>
        <v>MATH (Mme LIENART - 5p.)</v>
      </c>
      <c r="C1470" s="268"/>
      <c r="D1470" s="268"/>
      <c r="E1470" s="269"/>
      <c r="F1470" s="193" t="str">
        <f ca="1">IF(ISERROR(INDIRECT("F3!BQ" &amp; A1453+6)),"",INDIRECT("F3!BQ" &amp; A1453+6))</f>
        <v/>
      </c>
    </row>
    <row r="1471" spans="2:7" s="82" customFormat="1">
      <c r="B1471" s="267" t="str">
        <f>MATIÈRES!$I$9</f>
        <v>ÉTUDE DU MILIEU (Mr MIRGAUX - 4p.)</v>
      </c>
      <c r="C1471" s="268"/>
      <c r="D1471" s="268"/>
      <c r="E1471" s="269"/>
      <c r="F1471" s="193" t="str">
        <f ca="1">IF(ISERROR(INDIRECT("F4!BQ" &amp; A1453+6)),"",INDIRECT("F4!BQ" &amp; A1453+6))</f>
        <v/>
      </c>
    </row>
    <row r="1472" spans="2:7" s="82" customFormat="1">
      <c r="B1472" s="270" t="str">
        <f>MATIÈRES!$I$10</f>
        <v>ANGLAIS (Mme MICHAUX - 4p.)</v>
      </c>
      <c r="C1472" s="270"/>
      <c r="D1472" s="270"/>
      <c r="E1472" s="270"/>
      <c r="F1472" s="193" t="str">
        <f ca="1">IF(ISERROR(INDIRECT("F5!BQ" &amp; A1453+6)),"",INDIRECT("F5!BQ" &amp; A1453+6))</f>
        <v/>
      </c>
    </row>
    <row r="1473" spans="2:6" s="82" customFormat="1">
      <c r="B1473" s="270" t="str">
        <f>MATIÈRES!$I$11</f>
        <v>SCIENCES (Mr SMETS - 3p.)</v>
      </c>
      <c r="C1473" s="270"/>
      <c r="D1473" s="270"/>
      <c r="E1473" s="270"/>
      <c r="F1473" s="193" t="str">
        <f ca="1">IF(ISERROR(INDIRECT("F6!BQ" &amp; A1453+6)),"",INDIRECT("F6!BQ" &amp; A1453+6))</f>
        <v/>
      </c>
    </row>
    <row r="1474" spans="2:6" s="82" customFormat="1">
      <c r="B1474" s="267" t="str">
        <f>MATIÈRES!$I$12</f>
        <v>ÉDUCATION PHYSIQUE (Collectif - 3p.)</v>
      </c>
      <c r="C1474" s="268"/>
      <c r="D1474" s="268"/>
      <c r="E1474" s="269"/>
      <c r="F1474" s="193" t="str">
        <f ca="1">IF(ISERROR(INDIRECT("F7!BQ" &amp; A1453+6)),"",INDIRECT("F7!BQ" &amp; A1453+6))</f>
        <v/>
      </c>
    </row>
    <row r="1475" spans="2:6" s="82" customFormat="1">
      <c r="B1475" s="267" t="str">
        <f>MATIÈRES!$I$13</f>
        <v>ÉDUCATION ARTISTIQUE (Mme TASKIN - 2p.)</v>
      </c>
      <c r="C1475" s="268"/>
      <c r="D1475" s="268"/>
      <c r="E1475" s="269"/>
      <c r="F1475" s="193" t="str">
        <f ca="1">IF(ISERROR(INDIRECT("F8!BQ" &amp; A1453+6)),"",INDIRECT("F8!BQ" &amp; A1453+6))</f>
        <v/>
      </c>
    </row>
    <row r="1476" spans="2:6" s="82" customFormat="1">
      <c r="B1476" s="267" t="str">
        <f>MATIÈRES!$I$14</f>
        <v>ÉDUCATION TECHNOLOGIQUE (Mr SMETS - 1p.)</v>
      </c>
      <c r="C1476" s="268"/>
      <c r="D1476" s="268"/>
      <c r="E1476" s="269"/>
      <c r="F1476" s="193" t="str">
        <f ca="1">IF(ISERROR(INDIRECT("F9!BQ" &amp; A1453+6)),"",INDIRECT("F9!BQ" &amp; A1453+6))</f>
        <v/>
      </c>
    </row>
    <row r="1477" spans="2:6" s="82" customFormat="1">
      <c r="B1477" s="267" t="str">
        <f>MATIÈRES!$I$15</f>
        <v>ACTIVITÉDE SOUTIEN (Mme LIENART - 4p.)</v>
      </c>
      <c r="C1477" s="268"/>
      <c r="D1477" s="268"/>
      <c r="E1477" s="269"/>
      <c r="F1477" s="193" t="str">
        <f ca="1">IF(ISERROR(INDIRECT("F10!BQ" &amp; A1453+6)),"",INDIRECT("F10!BQ" &amp; A1453+6))</f>
        <v/>
      </c>
    </row>
    <row r="1478" spans="2:6" s="82" customFormat="1">
      <c r="B1478" s="267">
        <f>MATIÈRES!$I$16</f>
        <v>0</v>
      </c>
      <c r="C1478" s="268"/>
      <c r="D1478" s="268"/>
      <c r="E1478" s="269"/>
      <c r="F1478" s="193" t="str">
        <f ca="1">IF(ISERROR(INDIRECT("F11!BQ" &amp; A1453+6)),"",INDIRECT("F11!BQ" &amp; A1453+6))</f>
        <v/>
      </c>
    </row>
    <row r="1479" spans="2:6" s="82" customFormat="1">
      <c r="B1479" s="267">
        <f>MATIÈRES!$I$17</f>
        <v>0</v>
      </c>
      <c r="C1479" s="268"/>
      <c r="D1479" s="268"/>
      <c r="E1479" s="269"/>
      <c r="F1479" s="193" t="str">
        <f ca="1">IF(ISERROR(INDIRECT("F12!BQ" &amp; A1453+6)),"",INDIRECT("F12!BQ" &amp; A1453+6))</f>
        <v/>
      </c>
    </row>
    <row r="1480" spans="2:6" s="82" customFormat="1">
      <c r="B1480" s="267">
        <f>MATIÈRES!$I$18</f>
        <v>0</v>
      </c>
      <c r="C1480" s="268"/>
      <c r="D1480" s="268"/>
      <c r="E1480" s="269"/>
      <c r="F1480" s="193" t="str">
        <f ca="1">IF(ISERROR(INDIRECT("F13!BQ" &amp; A1453+6)),"",INDIRECT("F13!BQ" &amp; A1453+6))</f>
        <v/>
      </c>
    </row>
    <row r="1481" spans="2:6" s="82" customFormat="1">
      <c r="B1481" s="267">
        <f>MATIÈRES!$I$19</f>
        <v>0</v>
      </c>
      <c r="C1481" s="268"/>
      <c r="D1481" s="268"/>
      <c r="E1481" s="269"/>
      <c r="F1481" s="193" t="str">
        <f ca="1">IF(ISERROR(INDIRECT("F14!BQ" &amp; A1453+6)),"",INDIRECT("F14!BQ" &amp; A1453+6))</f>
        <v/>
      </c>
    </row>
    <row r="1482" spans="2:6" s="82" customFormat="1">
      <c r="B1482" s="270">
        <f>MATIÈRES!$I$20</f>
        <v>0</v>
      </c>
      <c r="C1482" s="270"/>
      <c r="D1482" s="270"/>
      <c r="E1482" s="270"/>
      <c r="F1482" s="193" t="str">
        <f ca="1">IF(ISERROR(INDIRECT("F15!BQ" &amp; A1453+6)),"",INDIRECT("F15!BQ" &amp; A1453+6))</f>
        <v/>
      </c>
    </row>
    <row r="1483" spans="2:6" s="82" customFormat="1">
      <c r="B1483" s="271"/>
      <c r="C1483" s="271"/>
      <c r="D1483" s="271"/>
      <c r="E1483" s="271"/>
      <c r="F1483" s="192"/>
    </row>
    <row r="1484" spans="2:6" s="82" customFormat="1">
      <c r="B1484" s="272" t="s">
        <v>167</v>
      </c>
      <c r="C1484" s="272"/>
      <c r="D1484" s="272"/>
      <c r="E1484" s="272"/>
      <c r="F1484" s="193" t="e">
        <f ca="1">AVERAGEIF(F1468:F1482,"&lt;&gt;#DIV/0!")</f>
        <v>#DIV/0!</v>
      </c>
    </row>
    <row r="1485" spans="2:6" s="82" customFormat="1">
      <c r="B1485" s="273" t="str">
        <f>"Nombre de cours en difficulté (…/" &amp; COUNTA(MATIÈRES!$N$6:$N$20) &amp; " cours)"</f>
        <v>Nombre de cours en difficulté (…/10 cours)</v>
      </c>
      <c r="C1485" s="273"/>
      <c r="D1485" s="273"/>
      <c r="E1485" s="273"/>
      <c r="F1485" s="191">
        <f ca="1">IF(F1468&lt;50,1,0)+IF(F1469&lt;50,1,0)+IF(F1470&lt;50,1,0)+IF(F1471&lt;50,1,0)+IF(F1472&lt;50,1,0)+IF(F1473&lt;50,1,0)+IF(F1474&lt;50,1,0)+IF(F1475&lt;50,1,0)+IF(F1476&lt;50,1,0)+IF(F1477&lt;50,1,0)+IF(F1478&lt;50,1,0)+IF(F1479&lt;50,1,0)+IF(F1480&lt;50,1,0)+IF(F1481&lt;50,1,0)+IF(F1482&lt;50,1,0)</f>
        <v>0</v>
      </c>
    </row>
    <row r="1486" spans="2:6" s="82" customFormat="1">
      <c r="B1486" s="273" t="str">
        <f>"Nombre de périodes en difficulté (…/" &amp; SUM(MATIÈRES!N1448:N1462) &amp; " périodes)"</f>
        <v>Nombre de périodes en difficulté (…/0 périodes)</v>
      </c>
      <c r="C1486" s="273"/>
      <c r="D1486" s="273"/>
      <c r="E1486" s="273"/>
      <c r="F1486" s="191">
        <f ca="1">IF(F1468&lt;50,MATIÈRES!N$6,0)+IF(F1469&lt;50,MATIÈRES!N$7,0)+IF(F1470&lt;50,MATIÈRES!N$8,0)+IF(F1471&lt;50,MATIÈRES!N$9,0)+IF(F1472&lt;50,MATIÈRES!N$10,0)+IF(F1473&lt;50,MATIÈRES!N$11,0)+IF(F1474&lt;50,MATIÈRES!N$12,0)+IF(F1475&lt;50,MATIÈRES!N$13,0)+IF(F1476&lt;50,MATIÈRES!N$14,0)+IF(F1477&lt;50,MATIÈRES!N$15,0)+IF(F1478&lt;50,MATIÈRES!N$16,0)+IF(F1479&lt;50,MATIÈRES!N$17,0)+IF(F1480&lt;50,MATIÈRES!N$18,0)+IF(F1481&lt;50,MATIÈRES!N$19,0)+IF(F1482&lt;50,MATIÈRES!N$20,0)</f>
        <v>0</v>
      </c>
    </row>
    <row r="1487" spans="2:6" s="82" customFormat="1"/>
    <row r="1488" spans="2:6" s="82" customFormat="1"/>
    <row r="1489" spans="6:6" s="82" customFormat="1"/>
    <row r="1490" spans="6:6" s="82" customFormat="1">
      <c r="F1490" s="82" t="s">
        <v>170</v>
      </c>
    </row>
    <row r="1491" spans="6:6" s="82" customFormat="1"/>
    <row r="1492" spans="6:6" s="82" customFormat="1"/>
    <row r="1493" spans="6:6" s="82" customFormat="1"/>
    <row r="1494" spans="6:6" s="82" customFormat="1"/>
    <row r="1495" spans="6:6" s="82" customFormat="1"/>
    <row r="1496" spans="6:6" s="82" customFormat="1"/>
    <row r="1497" spans="6:6" s="82" customFormat="1"/>
    <row r="1498" spans="6:6" s="82" customFormat="1"/>
    <row r="1499" spans="6:6" s="82" customFormat="1"/>
    <row r="1500" spans="6:6" s="82" customFormat="1"/>
    <row r="1501" spans="6:6" s="82" customFormat="1"/>
    <row r="1502" spans="6:6" s="82" customFormat="1"/>
    <row r="1503" spans="6:6" s="82" customFormat="1"/>
    <row r="1504" spans="6:6" s="82" customFormat="1"/>
    <row r="1505" spans="2:6" s="82" customFormat="1"/>
    <row r="1506" spans="2:6" s="82" customFormat="1"/>
    <row r="1507" spans="2:6" s="82" customFormat="1">
      <c r="B1507" s="84" t="s">
        <v>42</v>
      </c>
    </row>
    <row r="1508" spans="2:6" s="82" customFormat="1"/>
    <row r="1509" spans="2:6" s="82" customFormat="1">
      <c r="B1509" s="274" t="str">
        <f ca="1">(INDIRECT("Élèves!C" &amp;A1453+3) &amp; " " &amp; INDIRECT("Élèves!D" &amp; A1453+3) &amp; " :")</f>
        <v xml:space="preserve">  :</v>
      </c>
      <c r="C1509" s="275"/>
      <c r="D1509" s="275"/>
      <c r="E1509" s="275"/>
      <c r="F1509" s="276"/>
    </row>
    <row r="1510" spans="2:6" s="82" customFormat="1">
      <c r="B1510" s="243"/>
      <c r="C1510" s="244"/>
      <c r="D1510" s="244"/>
      <c r="E1510" s="244"/>
      <c r="F1510" s="245"/>
    </row>
    <row r="1511" spans="2:6" s="82" customFormat="1">
      <c r="B1511" s="243"/>
      <c r="C1511" s="244"/>
      <c r="D1511" s="244"/>
      <c r="E1511" s="244"/>
      <c r="F1511" s="245"/>
    </row>
    <row r="1512" spans="2:6" s="82" customFormat="1">
      <c r="B1512" s="243"/>
      <c r="C1512" s="244"/>
      <c r="D1512" s="244"/>
      <c r="E1512" s="244"/>
      <c r="F1512" s="245"/>
    </row>
    <row r="1513" spans="2:6" s="82" customFormat="1">
      <c r="B1513" s="243"/>
      <c r="C1513" s="244"/>
      <c r="D1513" s="244"/>
      <c r="E1513" s="244"/>
      <c r="F1513" s="245"/>
    </row>
    <row r="1514" spans="2:6" s="82" customFormat="1">
      <c r="B1514" s="243"/>
      <c r="C1514" s="244"/>
      <c r="D1514" s="244"/>
      <c r="E1514" s="244"/>
      <c r="F1514" s="245"/>
    </row>
    <row r="1515" spans="2:6" s="82" customFormat="1">
      <c r="B1515" s="246"/>
      <c r="C1515" s="247"/>
      <c r="D1515" s="247"/>
      <c r="E1515" s="247"/>
      <c r="F1515" s="248"/>
    </row>
    <row r="1516" spans="2:6" s="82" customFormat="1">
      <c r="B1516" s="195"/>
      <c r="C1516" s="195"/>
      <c r="D1516" s="195"/>
      <c r="E1516" s="195"/>
      <c r="F1516" s="195"/>
    </row>
    <row r="1517" spans="2:6" s="82" customFormat="1">
      <c r="B1517" s="195"/>
      <c r="C1517" s="195"/>
      <c r="D1517" s="195"/>
      <c r="E1517" s="195"/>
      <c r="F1517" s="195"/>
    </row>
    <row r="1518" spans="2:6" s="82" customFormat="1">
      <c r="B1518" s="195"/>
      <c r="C1518" s="195"/>
      <c r="D1518" s="195"/>
      <c r="E1518" s="195"/>
      <c r="F1518" s="195"/>
    </row>
    <row r="1519" spans="2:6" s="82" customFormat="1">
      <c r="B1519" s="84" t="s">
        <v>69</v>
      </c>
    </row>
    <row r="1520" spans="2:6" s="82" customFormat="1">
      <c r="B1520" s="83"/>
    </row>
    <row r="1521" spans="2:6" s="82" customFormat="1">
      <c r="B1521" s="89"/>
      <c r="C1521" s="89"/>
      <c r="D1521" s="89"/>
      <c r="E1521" s="89" t="s">
        <v>70</v>
      </c>
      <c r="F1521" s="90">
        <f ca="1">SUM(INDIRECT("EDUC!E" &amp;A1453+4),INDIRECT("EDUC!F" &amp;A1453+4),INDIRECT("EDUC!H" &amp;A1453+4))</f>
        <v>0</v>
      </c>
    </row>
    <row r="1522" spans="2:6" s="82" customFormat="1">
      <c r="B1522" s="83"/>
    </row>
    <row r="1523" spans="2:6" s="82" customFormat="1">
      <c r="B1523" s="249"/>
      <c r="C1523" s="250"/>
      <c r="D1523" s="250"/>
      <c r="E1523" s="250"/>
      <c r="F1523" s="251"/>
    </row>
    <row r="1524" spans="2:6" s="82" customFormat="1">
      <c r="B1524" s="252"/>
      <c r="C1524" s="253"/>
      <c r="D1524" s="253"/>
      <c r="E1524" s="253"/>
      <c r="F1524" s="254"/>
    </row>
    <row r="1525" spans="2:6" s="82" customFormat="1">
      <c r="B1525" s="252"/>
      <c r="C1525" s="253"/>
      <c r="D1525" s="253"/>
      <c r="E1525" s="253"/>
      <c r="F1525" s="254"/>
    </row>
    <row r="1526" spans="2:6" s="82" customFormat="1">
      <c r="B1526" s="252"/>
      <c r="C1526" s="253"/>
      <c r="D1526" s="253"/>
      <c r="E1526" s="253"/>
      <c r="F1526" s="254"/>
    </row>
    <row r="1527" spans="2:6" s="82" customFormat="1">
      <c r="B1527" s="252"/>
      <c r="C1527" s="253"/>
      <c r="D1527" s="253"/>
      <c r="E1527" s="253"/>
      <c r="F1527" s="254"/>
    </row>
    <row r="1528" spans="2:6" s="82" customFormat="1">
      <c r="B1528" s="252"/>
      <c r="C1528" s="253"/>
      <c r="D1528" s="253"/>
      <c r="E1528" s="253"/>
      <c r="F1528" s="254"/>
    </row>
    <row r="1529" spans="2:6" s="82" customFormat="1">
      <c r="B1529" s="252"/>
      <c r="C1529" s="253"/>
      <c r="D1529" s="253"/>
      <c r="E1529" s="253"/>
      <c r="F1529" s="254"/>
    </row>
    <row r="1530" spans="2:6" s="82" customFormat="1">
      <c r="B1530" s="252"/>
      <c r="C1530" s="253"/>
      <c r="D1530" s="253"/>
      <c r="E1530" s="253"/>
      <c r="F1530" s="254"/>
    </row>
    <row r="1531" spans="2:6" s="82" customFormat="1">
      <c r="B1531" s="255"/>
      <c r="C1531" s="256"/>
      <c r="D1531" s="256"/>
      <c r="E1531" s="256"/>
      <c r="F1531" s="257"/>
    </row>
    <row r="1532" spans="2:6" s="82" customFormat="1"/>
    <row r="1533" spans="2:6" s="82" customFormat="1">
      <c r="B1533" s="91" t="s">
        <v>71</v>
      </c>
    </row>
    <row r="1534" spans="2:6" s="82" customFormat="1"/>
    <row r="1535" spans="2:6" s="82" customFormat="1"/>
    <row r="1536" spans="2:6" s="82" customFormat="1"/>
    <row r="1537" spans="2:6" s="82" customFormat="1"/>
    <row r="1538" spans="2:6" s="82" customFormat="1"/>
    <row r="1539" spans="2:6" s="82" customFormat="1">
      <c r="B1539" s="84" t="s">
        <v>72</v>
      </c>
    </row>
    <row r="1540" spans="2:6" s="82" customFormat="1"/>
    <row r="1541" spans="2:6" s="82" customFormat="1">
      <c r="B1541" s="258"/>
      <c r="C1541" s="259"/>
      <c r="D1541" s="259"/>
      <c r="E1541" s="259"/>
      <c r="F1541" s="260"/>
    </row>
    <row r="1542" spans="2:6" s="82" customFormat="1">
      <c r="B1542" s="261"/>
      <c r="C1542" s="262"/>
      <c r="D1542" s="262"/>
      <c r="E1542" s="262"/>
      <c r="F1542" s="263"/>
    </row>
    <row r="1543" spans="2:6" s="82" customFormat="1">
      <c r="B1543" s="261"/>
      <c r="C1543" s="262"/>
      <c r="D1543" s="262"/>
      <c r="E1543" s="262"/>
      <c r="F1543" s="263"/>
    </row>
    <row r="1544" spans="2:6" s="82" customFormat="1">
      <c r="B1544" s="261"/>
      <c r="C1544" s="262"/>
      <c r="D1544" s="262"/>
      <c r="E1544" s="262"/>
      <c r="F1544" s="263"/>
    </row>
    <row r="1545" spans="2:6" s="82" customFormat="1">
      <c r="B1545" s="261"/>
      <c r="C1545" s="262"/>
      <c r="D1545" s="262"/>
      <c r="E1545" s="262"/>
      <c r="F1545" s="263"/>
    </row>
    <row r="1546" spans="2:6" s="82" customFormat="1">
      <c r="B1546" s="261"/>
      <c r="C1546" s="262"/>
      <c r="D1546" s="262"/>
      <c r="E1546" s="262"/>
      <c r="F1546" s="263"/>
    </row>
    <row r="1547" spans="2:6" s="82" customFormat="1">
      <c r="B1547" s="261"/>
      <c r="C1547" s="262"/>
      <c r="D1547" s="262"/>
      <c r="E1547" s="262"/>
      <c r="F1547" s="263"/>
    </row>
    <row r="1548" spans="2:6" s="82" customFormat="1">
      <c r="B1548" s="264"/>
      <c r="C1548" s="265"/>
      <c r="D1548" s="265"/>
      <c r="E1548" s="265"/>
      <c r="F1548" s="266"/>
    </row>
    <row r="1549" spans="2:6" s="82" customFormat="1"/>
    <row r="1550" spans="2:6" s="82" customFormat="1">
      <c r="F1550" s="82" t="s">
        <v>171</v>
      </c>
    </row>
    <row r="1551" spans="2:6" s="82" customFormat="1"/>
    <row r="1552" spans="2:6" s="82" customFormat="1"/>
    <row r="1553" spans="1:6" s="82" customFormat="1"/>
    <row r="1554" spans="1:6" s="82" customFormat="1"/>
    <row r="1555" spans="1:6" s="82" customFormat="1"/>
    <row r="1556" spans="1:6" ht="27.75" customHeight="1">
      <c r="A1556" s="82">
        <v>16</v>
      </c>
      <c r="B1556" s="82"/>
      <c r="C1556" s="82"/>
      <c r="D1556" s="82"/>
      <c r="E1556" s="82"/>
      <c r="F1556" s="82"/>
    </row>
    <row r="1557" spans="1:6" ht="15" customHeight="1">
      <c r="B1557" s="311"/>
      <c r="C1557" s="311"/>
      <c r="D1557" s="311"/>
      <c r="E1557" s="311"/>
      <c r="F1557" s="311"/>
    </row>
    <row r="1558" spans="1:6">
      <c r="B1558" s="185">
        <f ca="1">INDIRECT("Élèves!C" &amp; A1556+3)</f>
        <v>0</v>
      </c>
      <c r="C1558" s="312">
        <f ca="1">INDIRECT("Élèves!D" &amp; A1556+3)</f>
        <v>0</v>
      </c>
      <c r="D1558" s="312"/>
      <c r="E1558" s="312"/>
      <c r="F1558" s="312"/>
    </row>
    <row r="1559" spans="1:6" ht="15" customHeight="1">
      <c r="B1559" s="186"/>
      <c r="C1559" s="187"/>
      <c r="D1559" s="187"/>
      <c r="E1559" s="187"/>
      <c r="F1559" s="187"/>
    </row>
    <row r="1560" spans="1:6">
      <c r="B1560" s="311" t="s">
        <v>159</v>
      </c>
      <c r="C1560" s="311"/>
      <c r="D1560" s="311"/>
      <c r="E1560" s="311"/>
      <c r="F1560" s="311"/>
    </row>
    <row r="1561" spans="1:6">
      <c r="B1561" s="311" t="s">
        <v>172</v>
      </c>
      <c r="C1561" s="311"/>
      <c r="D1561" s="311"/>
      <c r="E1561" s="311"/>
      <c r="F1561" s="311"/>
    </row>
    <row r="1562" spans="1:6" s="82" customFormat="1">
      <c r="B1562" s="311"/>
      <c r="C1562" s="311"/>
      <c r="D1562" s="311"/>
      <c r="E1562" s="311"/>
      <c r="F1562" s="311"/>
    </row>
    <row r="1563" spans="1:6" s="82" customFormat="1"/>
    <row r="1564" spans="1:6" s="82" customFormat="1"/>
    <row r="1565" spans="1:6" s="82" customFormat="1"/>
    <row r="1566" spans="1:6" s="82" customFormat="1">
      <c r="B1566" s="279" t="str">
        <f ca="1">INDIRECT("Élèves!N" &amp; $A$11+5)</f>
        <v>1Cp</v>
      </c>
      <c r="C1566" s="280"/>
      <c r="D1566" s="280"/>
      <c r="E1566" s="280"/>
      <c r="F1566" s="281"/>
    </row>
    <row r="1567" spans="1:6" s="82" customFormat="1">
      <c r="B1567" s="282" t="s">
        <v>164</v>
      </c>
      <c r="C1567" s="282"/>
      <c r="D1567" s="282"/>
      <c r="E1567" s="282"/>
      <c r="F1567" s="282"/>
    </row>
    <row r="1568" spans="1:6" s="82" customFormat="1">
      <c r="B1568" s="206"/>
      <c r="C1568" s="206"/>
      <c r="D1568" s="206"/>
      <c r="E1568" s="206"/>
      <c r="F1568" s="206"/>
    </row>
    <row r="1569" spans="2:7" s="82" customFormat="1" ht="18.75">
      <c r="B1569" s="310" t="str">
        <f>"Formation commune (" &amp; SUM(MATIÈRES!N1551:N1565) &amp; " périodes)"</f>
        <v>Formation commune (0 périodes)</v>
      </c>
      <c r="C1569" s="310"/>
      <c r="D1569" s="310"/>
      <c r="E1569" s="310"/>
      <c r="F1569" s="207" t="s">
        <v>66</v>
      </c>
    </row>
    <row r="1570" spans="2:7" s="82" customFormat="1">
      <c r="B1570" s="192"/>
      <c r="C1570" s="192"/>
      <c r="D1570" s="192"/>
      <c r="E1570" s="192"/>
      <c r="F1570" s="192"/>
    </row>
    <row r="1571" spans="2:7" s="82" customFormat="1">
      <c r="B1571" s="270" t="str">
        <f>MATIÈRES!$I$6</f>
        <v>RELIGION (Mme Willems - 2p.)</v>
      </c>
      <c r="C1571" s="270"/>
      <c r="D1571" s="270"/>
      <c r="E1571" s="270"/>
      <c r="F1571" s="193" t="str">
        <f ca="1">IF(ISERROR(INDIRECT("F1!BQ" &amp; A1556+6)),"",INDIRECT("F1!BQ" &amp; A1556+6))</f>
        <v/>
      </c>
      <c r="G1571"/>
    </row>
    <row r="1572" spans="2:7" s="82" customFormat="1">
      <c r="B1572" s="267" t="str">
        <f>MATIÈRES!$I$7</f>
        <v>FRANÇAIS (Mr MIRGAUX - 6p.)</v>
      </c>
      <c r="C1572" s="268"/>
      <c r="D1572" s="268"/>
      <c r="E1572" s="269"/>
      <c r="F1572" s="193" t="str">
        <f ca="1">IF(ISERROR(INDIRECT("F2!BQ" &amp; A1556+6)),"",INDIRECT("F2!BQ" &amp; A1556+6))</f>
        <v/>
      </c>
    </row>
    <row r="1573" spans="2:7" s="82" customFormat="1">
      <c r="B1573" s="267" t="str">
        <f>MATIÈRES!$I$8</f>
        <v>MATH (Mme LIENART - 5p.)</v>
      </c>
      <c r="C1573" s="268"/>
      <c r="D1573" s="268"/>
      <c r="E1573" s="269"/>
      <c r="F1573" s="193" t="str">
        <f ca="1">IF(ISERROR(INDIRECT("F3!BQ" &amp; A1556+6)),"",INDIRECT("F3!BQ" &amp; A1556+6))</f>
        <v/>
      </c>
    </row>
    <row r="1574" spans="2:7" s="82" customFormat="1">
      <c r="B1574" s="267" t="str">
        <f>MATIÈRES!$I$9</f>
        <v>ÉTUDE DU MILIEU (Mr MIRGAUX - 4p.)</v>
      </c>
      <c r="C1574" s="268"/>
      <c r="D1574" s="268"/>
      <c r="E1574" s="269"/>
      <c r="F1574" s="193" t="str">
        <f ca="1">IF(ISERROR(INDIRECT("F4!BQ" &amp; A1556+6)),"",INDIRECT("F4!BQ" &amp; A1556+6))</f>
        <v/>
      </c>
    </row>
    <row r="1575" spans="2:7" s="82" customFormat="1">
      <c r="B1575" s="270" t="str">
        <f>MATIÈRES!$I$10</f>
        <v>ANGLAIS (Mme MICHAUX - 4p.)</v>
      </c>
      <c r="C1575" s="270"/>
      <c r="D1575" s="270"/>
      <c r="E1575" s="270"/>
      <c r="F1575" s="193" t="str">
        <f ca="1">IF(ISERROR(INDIRECT("F5!BQ" &amp; A1556+6)),"",INDIRECT("F5!BQ" &amp; A1556+6))</f>
        <v/>
      </c>
    </row>
    <row r="1576" spans="2:7" s="82" customFormat="1">
      <c r="B1576" s="270" t="str">
        <f>MATIÈRES!$I$11</f>
        <v>SCIENCES (Mr SMETS - 3p.)</v>
      </c>
      <c r="C1576" s="270"/>
      <c r="D1576" s="270"/>
      <c r="E1576" s="270"/>
      <c r="F1576" s="193" t="str">
        <f ca="1">IF(ISERROR(INDIRECT("F6!BQ" &amp; A1556+6)),"",INDIRECT("F6!BQ" &amp; A1556+6))</f>
        <v/>
      </c>
    </row>
    <row r="1577" spans="2:7" s="82" customFormat="1">
      <c r="B1577" s="267" t="str">
        <f>MATIÈRES!$I$12</f>
        <v>ÉDUCATION PHYSIQUE (Collectif - 3p.)</v>
      </c>
      <c r="C1577" s="268"/>
      <c r="D1577" s="268"/>
      <c r="E1577" s="269"/>
      <c r="F1577" s="193" t="str">
        <f ca="1">IF(ISERROR(INDIRECT("F7!BQ" &amp; A1556+6)),"",INDIRECT("F7!BQ" &amp; A1556+6))</f>
        <v/>
      </c>
    </row>
    <row r="1578" spans="2:7" s="82" customFormat="1">
      <c r="B1578" s="267" t="str">
        <f>MATIÈRES!$I$13</f>
        <v>ÉDUCATION ARTISTIQUE (Mme TASKIN - 2p.)</v>
      </c>
      <c r="C1578" s="268"/>
      <c r="D1578" s="268"/>
      <c r="E1578" s="269"/>
      <c r="F1578" s="193" t="str">
        <f ca="1">IF(ISERROR(INDIRECT("F8!BQ" &amp; A1556+6)),"",INDIRECT("F8!BQ" &amp; A1556+6))</f>
        <v/>
      </c>
    </row>
    <row r="1579" spans="2:7" s="82" customFormat="1">
      <c r="B1579" s="267" t="str">
        <f>MATIÈRES!$I$14</f>
        <v>ÉDUCATION TECHNOLOGIQUE (Mr SMETS - 1p.)</v>
      </c>
      <c r="C1579" s="268"/>
      <c r="D1579" s="268"/>
      <c r="E1579" s="269"/>
      <c r="F1579" s="193" t="str">
        <f ca="1">IF(ISERROR(INDIRECT("F9!BQ" &amp; A1556+6)),"",INDIRECT("F9!BQ" &amp; A1556+6))</f>
        <v/>
      </c>
    </row>
    <row r="1580" spans="2:7" s="82" customFormat="1">
      <c r="B1580" s="267" t="str">
        <f>MATIÈRES!$I$15</f>
        <v>ACTIVITÉDE SOUTIEN (Mme LIENART - 4p.)</v>
      </c>
      <c r="C1580" s="268"/>
      <c r="D1580" s="268"/>
      <c r="E1580" s="269"/>
      <c r="F1580" s="193" t="str">
        <f ca="1">IF(ISERROR(INDIRECT("F10!BQ" &amp; A1556+6)),"",INDIRECT("F10!BQ" &amp; A1556+6))</f>
        <v/>
      </c>
    </row>
    <row r="1581" spans="2:7" s="82" customFormat="1">
      <c r="B1581" s="267">
        <f>MATIÈRES!$I$16</f>
        <v>0</v>
      </c>
      <c r="C1581" s="268"/>
      <c r="D1581" s="268"/>
      <c r="E1581" s="269"/>
      <c r="F1581" s="193" t="str">
        <f ca="1">IF(ISERROR(INDIRECT("F11!BQ" &amp; A1556+6)),"",INDIRECT("F11!BQ" &amp; A1556+6))</f>
        <v/>
      </c>
    </row>
    <row r="1582" spans="2:7" s="82" customFormat="1">
      <c r="B1582" s="267">
        <f>MATIÈRES!$I$17</f>
        <v>0</v>
      </c>
      <c r="C1582" s="268"/>
      <c r="D1582" s="268"/>
      <c r="E1582" s="269"/>
      <c r="F1582" s="193" t="str">
        <f ca="1">IF(ISERROR(INDIRECT("F12!BQ" &amp; A1556+6)),"",INDIRECT("F12!BQ" &amp; A1556+6))</f>
        <v/>
      </c>
    </row>
    <row r="1583" spans="2:7" s="82" customFormat="1">
      <c r="B1583" s="267">
        <f>MATIÈRES!$I$18</f>
        <v>0</v>
      </c>
      <c r="C1583" s="268"/>
      <c r="D1583" s="268"/>
      <c r="E1583" s="269"/>
      <c r="F1583" s="193" t="str">
        <f ca="1">IF(ISERROR(INDIRECT("F13!BQ" &amp; A1556+6)),"",INDIRECT("F13!BQ" &amp; A1556+6))</f>
        <v/>
      </c>
    </row>
    <row r="1584" spans="2:7" s="82" customFormat="1">
      <c r="B1584" s="267">
        <f>MATIÈRES!$I$19</f>
        <v>0</v>
      </c>
      <c r="C1584" s="268"/>
      <c r="D1584" s="268"/>
      <c r="E1584" s="269"/>
      <c r="F1584" s="193" t="str">
        <f ca="1">IF(ISERROR(INDIRECT("F14!BQ" &amp; A1556+6)),"",INDIRECT("F14!BQ" &amp; A1556+6))</f>
        <v/>
      </c>
    </row>
    <row r="1585" spans="2:6" s="82" customFormat="1">
      <c r="B1585" s="270">
        <f>MATIÈRES!$I$20</f>
        <v>0</v>
      </c>
      <c r="C1585" s="270"/>
      <c r="D1585" s="270"/>
      <c r="E1585" s="270"/>
      <c r="F1585" s="193" t="str">
        <f ca="1">IF(ISERROR(INDIRECT("F15!BQ" &amp; A1556+6)),"",INDIRECT("F15!BQ" &amp; A1556+6))</f>
        <v/>
      </c>
    </row>
    <row r="1586" spans="2:6" s="82" customFormat="1">
      <c r="B1586" s="271"/>
      <c r="C1586" s="271"/>
      <c r="D1586" s="271"/>
      <c r="E1586" s="271"/>
      <c r="F1586" s="192"/>
    </row>
    <row r="1587" spans="2:6" s="82" customFormat="1">
      <c r="B1587" s="272" t="s">
        <v>167</v>
      </c>
      <c r="C1587" s="272"/>
      <c r="D1587" s="272"/>
      <c r="E1587" s="272"/>
      <c r="F1587" s="193" t="e">
        <f ca="1">AVERAGEIF(F1571:F1585,"&lt;&gt;#DIV/0!")</f>
        <v>#DIV/0!</v>
      </c>
    </row>
    <row r="1588" spans="2:6" s="82" customFormat="1">
      <c r="B1588" s="273" t="str">
        <f>"Nombre de cours en difficulté (…/" &amp; COUNTA(MATIÈRES!$N$6:$N$20) &amp; " cours)"</f>
        <v>Nombre de cours en difficulté (…/10 cours)</v>
      </c>
      <c r="C1588" s="273"/>
      <c r="D1588" s="273"/>
      <c r="E1588" s="273"/>
      <c r="F1588" s="191">
        <f ca="1">IF(F1571&lt;50,1,0)+IF(F1572&lt;50,1,0)+IF(F1573&lt;50,1,0)+IF(F1574&lt;50,1,0)+IF(F1575&lt;50,1,0)+IF(F1576&lt;50,1,0)+IF(F1577&lt;50,1,0)+IF(F1578&lt;50,1,0)+IF(F1579&lt;50,1,0)+IF(F1580&lt;50,1,0)+IF(F1581&lt;50,1,0)+IF(F1582&lt;50,1,0)+IF(F1583&lt;50,1,0)+IF(F1584&lt;50,1,0)+IF(F1585&lt;50,1,0)</f>
        <v>0</v>
      </c>
    </row>
    <row r="1589" spans="2:6" s="82" customFormat="1">
      <c r="B1589" s="273" t="str">
        <f>"Nombre de périodes en difficulté (…/" &amp; SUM(MATIÈRES!N1551:N1565) &amp; " périodes)"</f>
        <v>Nombre de périodes en difficulté (…/0 périodes)</v>
      </c>
      <c r="C1589" s="273"/>
      <c r="D1589" s="273"/>
      <c r="E1589" s="273"/>
      <c r="F1589" s="191">
        <f ca="1">IF(F1571&lt;50,MATIÈRES!N$6,0)+IF(F1572&lt;50,MATIÈRES!N$7,0)+IF(F1573&lt;50,MATIÈRES!N$8,0)+IF(F1574&lt;50,MATIÈRES!N$9,0)+IF(F1575&lt;50,MATIÈRES!N$10,0)+IF(F1576&lt;50,MATIÈRES!N$11,0)+IF(F1577&lt;50,MATIÈRES!N$12,0)+IF(F1578&lt;50,MATIÈRES!N$13,0)+IF(F1579&lt;50,MATIÈRES!N$14,0)+IF(F1580&lt;50,MATIÈRES!N$15,0)+IF(F1581&lt;50,MATIÈRES!N$16,0)+IF(F1582&lt;50,MATIÈRES!N$17,0)+IF(F1583&lt;50,MATIÈRES!N$18,0)+IF(F1584&lt;50,MATIÈRES!N$19,0)+IF(F1585&lt;50,MATIÈRES!N$20,0)</f>
        <v>0</v>
      </c>
    </row>
    <row r="1590" spans="2:6" s="82" customFormat="1"/>
    <row r="1591" spans="2:6" s="82" customFormat="1"/>
    <row r="1592" spans="2:6" s="82" customFormat="1"/>
    <row r="1593" spans="2:6" s="82" customFormat="1">
      <c r="F1593" s="82" t="s">
        <v>170</v>
      </c>
    </row>
    <row r="1594" spans="2:6" s="82" customFormat="1"/>
    <row r="1595" spans="2:6" s="82" customFormat="1"/>
    <row r="1596" spans="2:6" s="82" customFormat="1"/>
    <row r="1597" spans="2:6" s="82" customFormat="1"/>
    <row r="1598" spans="2:6" s="82" customFormat="1"/>
    <row r="1599" spans="2:6" s="82" customFormat="1"/>
    <row r="1600" spans="2:6" s="82" customFormat="1"/>
    <row r="1601" spans="2:6" s="82" customFormat="1"/>
    <row r="1602" spans="2:6" s="82" customFormat="1"/>
    <row r="1603" spans="2:6" s="82" customFormat="1"/>
    <row r="1604" spans="2:6" s="82" customFormat="1"/>
    <row r="1605" spans="2:6" s="82" customFormat="1"/>
    <row r="1606" spans="2:6" s="82" customFormat="1"/>
    <row r="1607" spans="2:6" s="82" customFormat="1"/>
    <row r="1608" spans="2:6" s="82" customFormat="1"/>
    <row r="1609" spans="2:6" s="82" customFormat="1"/>
    <row r="1610" spans="2:6" s="82" customFormat="1">
      <c r="B1610" s="84" t="s">
        <v>42</v>
      </c>
    </row>
    <row r="1611" spans="2:6" s="82" customFormat="1"/>
    <row r="1612" spans="2:6" s="82" customFormat="1">
      <c r="B1612" s="274" t="str">
        <f ca="1">(INDIRECT("Élèves!C" &amp;A1556+3) &amp; " " &amp; INDIRECT("Élèves!D" &amp; A1556+3) &amp; " :")</f>
        <v xml:space="preserve">  :</v>
      </c>
      <c r="C1612" s="275"/>
      <c r="D1612" s="275"/>
      <c r="E1612" s="275"/>
      <c r="F1612" s="276"/>
    </row>
    <row r="1613" spans="2:6" s="82" customFormat="1">
      <c r="B1613" s="243"/>
      <c r="C1613" s="244"/>
      <c r="D1613" s="244"/>
      <c r="E1613" s="244"/>
      <c r="F1613" s="245"/>
    </row>
    <row r="1614" spans="2:6" s="82" customFormat="1">
      <c r="B1614" s="243"/>
      <c r="C1614" s="244"/>
      <c r="D1614" s="244"/>
      <c r="E1614" s="244"/>
      <c r="F1614" s="245"/>
    </row>
    <row r="1615" spans="2:6" s="82" customFormat="1">
      <c r="B1615" s="243"/>
      <c r="C1615" s="244"/>
      <c r="D1615" s="244"/>
      <c r="E1615" s="244"/>
      <c r="F1615" s="245"/>
    </row>
    <row r="1616" spans="2:6" s="82" customFormat="1">
      <c r="B1616" s="243"/>
      <c r="C1616" s="244"/>
      <c r="D1616" s="244"/>
      <c r="E1616" s="244"/>
      <c r="F1616" s="245"/>
    </row>
    <row r="1617" spans="2:6" s="82" customFormat="1">
      <c r="B1617" s="243"/>
      <c r="C1617" s="244"/>
      <c r="D1617" s="244"/>
      <c r="E1617" s="244"/>
      <c r="F1617" s="245"/>
    </row>
    <row r="1618" spans="2:6" s="82" customFormat="1">
      <c r="B1618" s="246"/>
      <c r="C1618" s="247"/>
      <c r="D1618" s="247"/>
      <c r="E1618" s="247"/>
      <c r="F1618" s="248"/>
    </row>
    <row r="1619" spans="2:6" s="82" customFormat="1">
      <c r="B1619" s="195"/>
      <c r="C1619" s="195"/>
      <c r="D1619" s="195"/>
      <c r="E1619" s="195"/>
      <c r="F1619" s="195"/>
    </row>
    <row r="1620" spans="2:6" s="82" customFormat="1">
      <c r="B1620" s="195"/>
      <c r="C1620" s="195"/>
      <c r="D1620" s="195"/>
      <c r="E1620" s="195"/>
      <c r="F1620" s="195"/>
    </row>
    <row r="1621" spans="2:6" s="82" customFormat="1">
      <c r="B1621" s="195"/>
      <c r="C1621" s="195"/>
      <c r="D1621" s="195"/>
      <c r="E1621" s="195"/>
      <c r="F1621" s="195"/>
    </row>
    <row r="1622" spans="2:6" s="82" customFormat="1">
      <c r="B1622" s="84" t="s">
        <v>69</v>
      </c>
    </row>
    <row r="1623" spans="2:6" s="82" customFormat="1">
      <c r="B1623" s="83"/>
    </row>
    <row r="1624" spans="2:6" s="82" customFormat="1">
      <c r="B1624" s="89"/>
      <c r="C1624" s="89"/>
      <c r="D1624" s="89"/>
      <c r="E1624" s="89" t="s">
        <v>70</v>
      </c>
      <c r="F1624" s="90">
        <f ca="1">SUM(INDIRECT("EDUC!E" &amp;A1556+4),INDIRECT("EDUC!F" &amp;A1556+4),INDIRECT("EDUC!H" &amp;A1556+4))</f>
        <v>0</v>
      </c>
    </row>
    <row r="1625" spans="2:6" s="82" customFormat="1">
      <c r="B1625" s="83"/>
    </row>
    <row r="1626" spans="2:6" s="82" customFormat="1">
      <c r="B1626" s="249"/>
      <c r="C1626" s="250"/>
      <c r="D1626" s="250"/>
      <c r="E1626" s="250"/>
      <c r="F1626" s="251"/>
    </row>
    <row r="1627" spans="2:6" s="82" customFormat="1">
      <c r="B1627" s="252"/>
      <c r="C1627" s="253"/>
      <c r="D1627" s="253"/>
      <c r="E1627" s="253"/>
      <c r="F1627" s="254"/>
    </row>
    <row r="1628" spans="2:6" s="82" customFormat="1">
      <c r="B1628" s="252"/>
      <c r="C1628" s="253"/>
      <c r="D1628" s="253"/>
      <c r="E1628" s="253"/>
      <c r="F1628" s="254"/>
    </row>
    <row r="1629" spans="2:6" s="82" customFormat="1">
      <c r="B1629" s="252"/>
      <c r="C1629" s="253"/>
      <c r="D1629" s="253"/>
      <c r="E1629" s="253"/>
      <c r="F1629" s="254"/>
    </row>
    <row r="1630" spans="2:6" s="82" customFormat="1">
      <c r="B1630" s="252"/>
      <c r="C1630" s="253"/>
      <c r="D1630" s="253"/>
      <c r="E1630" s="253"/>
      <c r="F1630" s="254"/>
    </row>
    <row r="1631" spans="2:6" s="82" customFormat="1">
      <c r="B1631" s="252"/>
      <c r="C1631" s="253"/>
      <c r="D1631" s="253"/>
      <c r="E1631" s="253"/>
      <c r="F1631" s="254"/>
    </row>
    <row r="1632" spans="2:6" s="82" customFormat="1">
      <c r="B1632" s="252"/>
      <c r="C1632" s="253"/>
      <c r="D1632" s="253"/>
      <c r="E1632" s="253"/>
      <c r="F1632" s="254"/>
    </row>
    <row r="1633" spans="2:6" s="82" customFormat="1">
      <c r="B1633" s="252"/>
      <c r="C1633" s="253"/>
      <c r="D1633" s="253"/>
      <c r="E1633" s="253"/>
      <c r="F1633" s="254"/>
    </row>
    <row r="1634" spans="2:6" s="82" customFormat="1">
      <c r="B1634" s="255"/>
      <c r="C1634" s="256"/>
      <c r="D1634" s="256"/>
      <c r="E1634" s="256"/>
      <c r="F1634" s="257"/>
    </row>
    <row r="1635" spans="2:6" s="82" customFormat="1"/>
    <row r="1636" spans="2:6" s="82" customFormat="1">
      <c r="B1636" s="91" t="s">
        <v>71</v>
      </c>
    </row>
    <row r="1637" spans="2:6" s="82" customFormat="1"/>
    <row r="1638" spans="2:6" s="82" customFormat="1"/>
    <row r="1639" spans="2:6" s="82" customFormat="1"/>
    <row r="1640" spans="2:6" s="82" customFormat="1"/>
    <row r="1641" spans="2:6" s="82" customFormat="1"/>
    <row r="1642" spans="2:6" s="82" customFormat="1">
      <c r="B1642" s="84" t="s">
        <v>72</v>
      </c>
    </row>
    <row r="1643" spans="2:6" s="82" customFormat="1"/>
    <row r="1644" spans="2:6" s="82" customFormat="1">
      <c r="B1644" s="258"/>
      <c r="C1644" s="259"/>
      <c r="D1644" s="259"/>
      <c r="E1644" s="259"/>
      <c r="F1644" s="260"/>
    </row>
    <row r="1645" spans="2:6" s="82" customFormat="1">
      <c r="B1645" s="261"/>
      <c r="C1645" s="262"/>
      <c r="D1645" s="262"/>
      <c r="E1645" s="262"/>
      <c r="F1645" s="263"/>
    </row>
    <row r="1646" spans="2:6" s="82" customFormat="1">
      <c r="B1646" s="261"/>
      <c r="C1646" s="262"/>
      <c r="D1646" s="262"/>
      <c r="E1646" s="262"/>
      <c r="F1646" s="263"/>
    </row>
    <row r="1647" spans="2:6" s="82" customFormat="1">
      <c r="B1647" s="261"/>
      <c r="C1647" s="262"/>
      <c r="D1647" s="262"/>
      <c r="E1647" s="262"/>
      <c r="F1647" s="263"/>
    </row>
    <row r="1648" spans="2:6" s="82" customFormat="1">
      <c r="B1648" s="261"/>
      <c r="C1648" s="262"/>
      <c r="D1648" s="262"/>
      <c r="E1648" s="262"/>
      <c r="F1648" s="263"/>
    </row>
    <row r="1649" spans="1:6" s="82" customFormat="1">
      <c r="B1649" s="261"/>
      <c r="C1649" s="262"/>
      <c r="D1649" s="262"/>
      <c r="E1649" s="262"/>
      <c r="F1649" s="263"/>
    </row>
    <row r="1650" spans="1:6" s="82" customFormat="1">
      <c r="B1650" s="261"/>
      <c r="C1650" s="262"/>
      <c r="D1650" s="262"/>
      <c r="E1650" s="262"/>
      <c r="F1650" s="263"/>
    </row>
    <row r="1651" spans="1:6" s="82" customFormat="1">
      <c r="B1651" s="264"/>
      <c r="C1651" s="265"/>
      <c r="D1651" s="265"/>
      <c r="E1651" s="265"/>
      <c r="F1651" s="266"/>
    </row>
    <row r="1652" spans="1:6" s="82" customFormat="1"/>
    <row r="1653" spans="1:6" s="82" customFormat="1">
      <c r="F1653" s="82" t="s">
        <v>171</v>
      </c>
    </row>
    <row r="1654" spans="1:6" s="82" customFormat="1"/>
    <row r="1655" spans="1:6" s="82" customFormat="1"/>
    <row r="1656" spans="1:6" s="82" customFormat="1"/>
    <row r="1657" spans="1:6" s="82" customFormat="1"/>
    <row r="1658" spans="1:6" s="82" customFormat="1"/>
    <row r="1659" spans="1:6" ht="27.75" customHeight="1">
      <c r="A1659" s="82">
        <v>17</v>
      </c>
      <c r="B1659" s="82"/>
      <c r="C1659" s="82"/>
      <c r="D1659" s="82"/>
      <c r="E1659" s="82"/>
      <c r="F1659" s="82"/>
    </row>
    <row r="1660" spans="1:6" ht="15" customHeight="1">
      <c r="B1660" s="311"/>
      <c r="C1660" s="311"/>
      <c r="D1660" s="311"/>
      <c r="E1660" s="311"/>
      <c r="F1660" s="311"/>
    </row>
    <row r="1661" spans="1:6">
      <c r="B1661" s="185">
        <f ca="1">INDIRECT("Élèves!C" &amp; A1659+3)</f>
        <v>0</v>
      </c>
      <c r="C1661" s="312">
        <f ca="1">INDIRECT("Élèves!D" &amp; A1659+3)</f>
        <v>0</v>
      </c>
      <c r="D1661" s="312"/>
      <c r="E1661" s="312"/>
      <c r="F1661" s="312"/>
    </row>
    <row r="1662" spans="1:6" ht="15" customHeight="1">
      <c r="B1662" s="186"/>
      <c r="C1662" s="187"/>
      <c r="D1662" s="187"/>
      <c r="E1662" s="187"/>
      <c r="F1662" s="187"/>
    </row>
    <row r="1663" spans="1:6">
      <c r="B1663" s="311" t="s">
        <v>159</v>
      </c>
      <c r="C1663" s="311"/>
      <c r="D1663" s="311"/>
      <c r="E1663" s="311"/>
      <c r="F1663" s="311"/>
    </row>
    <row r="1664" spans="1:6">
      <c r="B1664" s="311" t="s">
        <v>172</v>
      </c>
      <c r="C1664" s="311"/>
      <c r="D1664" s="311"/>
      <c r="E1664" s="311"/>
      <c r="F1664" s="311"/>
    </row>
    <row r="1665" spans="2:7" s="82" customFormat="1">
      <c r="B1665" s="311"/>
      <c r="C1665" s="311"/>
      <c r="D1665" s="311"/>
      <c r="E1665" s="311"/>
      <c r="F1665" s="311"/>
    </row>
    <row r="1666" spans="2:7" s="82" customFormat="1"/>
    <row r="1667" spans="2:7" s="82" customFormat="1"/>
    <row r="1668" spans="2:7" s="82" customFormat="1"/>
    <row r="1669" spans="2:7" s="82" customFormat="1">
      <c r="B1669" s="279" t="str">
        <f ca="1">INDIRECT("Élèves!N" &amp; $A$11+5)</f>
        <v>1Cp</v>
      </c>
      <c r="C1669" s="280"/>
      <c r="D1669" s="280"/>
      <c r="E1669" s="280"/>
      <c r="F1669" s="281"/>
    </row>
    <row r="1670" spans="2:7" s="82" customFormat="1">
      <c r="B1670" s="282" t="s">
        <v>164</v>
      </c>
      <c r="C1670" s="282"/>
      <c r="D1670" s="282"/>
      <c r="E1670" s="282"/>
      <c r="F1670" s="282"/>
    </row>
    <row r="1671" spans="2:7" s="82" customFormat="1">
      <c r="B1671" s="206"/>
      <c r="C1671" s="206"/>
      <c r="D1671" s="206"/>
      <c r="E1671" s="206"/>
      <c r="F1671" s="206"/>
    </row>
    <row r="1672" spans="2:7" s="82" customFormat="1" ht="18.75">
      <c r="B1672" s="310" t="str">
        <f>"Formation commune (" &amp; SUM(MATIÈRES!N1654:N1668) &amp; " périodes)"</f>
        <v>Formation commune (0 périodes)</v>
      </c>
      <c r="C1672" s="310"/>
      <c r="D1672" s="310"/>
      <c r="E1672" s="310"/>
      <c r="F1672" s="207" t="s">
        <v>66</v>
      </c>
    </row>
    <row r="1673" spans="2:7" s="82" customFormat="1">
      <c r="B1673" s="192"/>
      <c r="C1673" s="192"/>
      <c r="D1673" s="192"/>
      <c r="E1673" s="192"/>
      <c r="F1673" s="192"/>
    </row>
    <row r="1674" spans="2:7" s="82" customFormat="1">
      <c r="B1674" s="270" t="str">
        <f>MATIÈRES!$I$6</f>
        <v>RELIGION (Mme Willems - 2p.)</v>
      </c>
      <c r="C1674" s="270"/>
      <c r="D1674" s="270"/>
      <c r="E1674" s="270"/>
      <c r="F1674" s="193" t="str">
        <f ca="1">IF(ISERROR(INDIRECT("F1!BQ" &amp; A1659+6)),"",INDIRECT("F1!BQ" &amp; A1659+6))</f>
        <v/>
      </c>
      <c r="G1674"/>
    </row>
    <row r="1675" spans="2:7" s="82" customFormat="1">
      <c r="B1675" s="267" t="str">
        <f>MATIÈRES!$I$7</f>
        <v>FRANÇAIS (Mr MIRGAUX - 6p.)</v>
      </c>
      <c r="C1675" s="268"/>
      <c r="D1675" s="268"/>
      <c r="E1675" s="269"/>
      <c r="F1675" s="193" t="str">
        <f ca="1">IF(ISERROR(INDIRECT("F2!BQ" &amp; A1659+6)),"",INDIRECT("F2!BQ" &amp; A1659+6))</f>
        <v/>
      </c>
    </row>
    <row r="1676" spans="2:7" s="82" customFormat="1">
      <c r="B1676" s="267" t="str">
        <f>MATIÈRES!$I$8</f>
        <v>MATH (Mme LIENART - 5p.)</v>
      </c>
      <c r="C1676" s="268"/>
      <c r="D1676" s="268"/>
      <c r="E1676" s="269"/>
      <c r="F1676" s="193" t="str">
        <f ca="1">IF(ISERROR(INDIRECT("F3!BQ" &amp; A1659+6)),"",INDIRECT("F3!BQ" &amp; A1659+6))</f>
        <v/>
      </c>
    </row>
    <row r="1677" spans="2:7" s="82" customFormat="1">
      <c r="B1677" s="267" t="str">
        <f>MATIÈRES!$I$9</f>
        <v>ÉTUDE DU MILIEU (Mr MIRGAUX - 4p.)</v>
      </c>
      <c r="C1677" s="268"/>
      <c r="D1677" s="268"/>
      <c r="E1677" s="269"/>
      <c r="F1677" s="193" t="str">
        <f ca="1">IF(ISERROR(INDIRECT("F4!BQ" &amp; A1659+6)),"",INDIRECT("F4!BQ" &amp; A1659+6))</f>
        <v/>
      </c>
    </row>
    <row r="1678" spans="2:7" s="82" customFormat="1">
      <c r="B1678" s="270" t="str">
        <f>MATIÈRES!$I$10</f>
        <v>ANGLAIS (Mme MICHAUX - 4p.)</v>
      </c>
      <c r="C1678" s="270"/>
      <c r="D1678" s="270"/>
      <c r="E1678" s="270"/>
      <c r="F1678" s="193" t="str">
        <f ca="1">IF(ISERROR(INDIRECT("F5!BQ" &amp; A1659+6)),"",INDIRECT("F5!BQ" &amp; A1659+6))</f>
        <v/>
      </c>
    </row>
    <row r="1679" spans="2:7" s="82" customFormat="1">
      <c r="B1679" s="270" t="str">
        <f>MATIÈRES!$I$11</f>
        <v>SCIENCES (Mr SMETS - 3p.)</v>
      </c>
      <c r="C1679" s="270"/>
      <c r="D1679" s="270"/>
      <c r="E1679" s="270"/>
      <c r="F1679" s="193" t="str">
        <f ca="1">IF(ISERROR(INDIRECT("F6!BQ" &amp; A1659+6)),"",INDIRECT("F6!BQ" &amp; A1659+6))</f>
        <v/>
      </c>
    </row>
    <row r="1680" spans="2:7" s="82" customFormat="1">
      <c r="B1680" s="267" t="str">
        <f>MATIÈRES!$I$12</f>
        <v>ÉDUCATION PHYSIQUE (Collectif - 3p.)</v>
      </c>
      <c r="C1680" s="268"/>
      <c r="D1680" s="268"/>
      <c r="E1680" s="269"/>
      <c r="F1680" s="193" t="str">
        <f ca="1">IF(ISERROR(INDIRECT("F7!BQ" &amp; A1659+6)),"",INDIRECT("F7!BQ" &amp; A1659+6))</f>
        <v/>
      </c>
    </row>
    <row r="1681" spans="2:6" s="82" customFormat="1">
      <c r="B1681" s="267" t="str">
        <f>MATIÈRES!$I$13</f>
        <v>ÉDUCATION ARTISTIQUE (Mme TASKIN - 2p.)</v>
      </c>
      <c r="C1681" s="268"/>
      <c r="D1681" s="268"/>
      <c r="E1681" s="269"/>
      <c r="F1681" s="193" t="str">
        <f ca="1">IF(ISERROR(INDIRECT("F8!BQ" &amp; A1659+6)),"",INDIRECT("F8!BQ" &amp; A1659+6))</f>
        <v/>
      </c>
    </row>
    <row r="1682" spans="2:6" s="82" customFormat="1">
      <c r="B1682" s="267" t="str">
        <f>MATIÈRES!$I$14</f>
        <v>ÉDUCATION TECHNOLOGIQUE (Mr SMETS - 1p.)</v>
      </c>
      <c r="C1682" s="268"/>
      <c r="D1682" s="268"/>
      <c r="E1682" s="269"/>
      <c r="F1682" s="193" t="str">
        <f ca="1">IF(ISERROR(INDIRECT("F9!BQ" &amp; A1659+6)),"",INDIRECT("F9!BQ" &amp; A1659+6))</f>
        <v/>
      </c>
    </row>
    <row r="1683" spans="2:6" s="82" customFormat="1">
      <c r="B1683" s="267" t="str">
        <f>MATIÈRES!$I$15</f>
        <v>ACTIVITÉDE SOUTIEN (Mme LIENART - 4p.)</v>
      </c>
      <c r="C1683" s="268"/>
      <c r="D1683" s="268"/>
      <c r="E1683" s="269"/>
      <c r="F1683" s="193" t="str">
        <f ca="1">IF(ISERROR(INDIRECT("F10!BQ" &amp; A1659+6)),"",INDIRECT("F10!BQ" &amp; A1659+6))</f>
        <v/>
      </c>
    </row>
    <row r="1684" spans="2:6" s="82" customFormat="1">
      <c r="B1684" s="267">
        <f>MATIÈRES!$I$16</f>
        <v>0</v>
      </c>
      <c r="C1684" s="268"/>
      <c r="D1684" s="268"/>
      <c r="E1684" s="269"/>
      <c r="F1684" s="193" t="str">
        <f ca="1">IF(ISERROR(INDIRECT("F11!BQ" &amp; A1659+6)),"",INDIRECT("F11!BQ" &amp; A1659+6))</f>
        <v/>
      </c>
    </row>
    <row r="1685" spans="2:6" s="82" customFormat="1">
      <c r="B1685" s="267">
        <f>MATIÈRES!$I$17</f>
        <v>0</v>
      </c>
      <c r="C1685" s="268"/>
      <c r="D1685" s="268"/>
      <c r="E1685" s="269"/>
      <c r="F1685" s="193" t="str">
        <f ca="1">IF(ISERROR(INDIRECT("F12!BQ" &amp; A1659+6)),"",INDIRECT("F12!BQ" &amp; A1659+6))</f>
        <v/>
      </c>
    </row>
    <row r="1686" spans="2:6" s="82" customFormat="1">
      <c r="B1686" s="267">
        <f>MATIÈRES!$I$18</f>
        <v>0</v>
      </c>
      <c r="C1686" s="268"/>
      <c r="D1686" s="268"/>
      <c r="E1686" s="269"/>
      <c r="F1686" s="193" t="str">
        <f ca="1">IF(ISERROR(INDIRECT("F13!BQ" &amp; A1659+6)),"",INDIRECT("F13!BQ" &amp; A1659+6))</f>
        <v/>
      </c>
    </row>
    <row r="1687" spans="2:6" s="82" customFormat="1">
      <c r="B1687" s="267">
        <f>MATIÈRES!$I$19</f>
        <v>0</v>
      </c>
      <c r="C1687" s="268"/>
      <c r="D1687" s="268"/>
      <c r="E1687" s="269"/>
      <c r="F1687" s="193" t="str">
        <f ca="1">IF(ISERROR(INDIRECT("F14!BQ" &amp; A1659+6)),"",INDIRECT("F14!BQ" &amp; A1659+6))</f>
        <v/>
      </c>
    </row>
    <row r="1688" spans="2:6" s="82" customFormat="1">
      <c r="B1688" s="270">
        <f>MATIÈRES!$I$20</f>
        <v>0</v>
      </c>
      <c r="C1688" s="270"/>
      <c r="D1688" s="270"/>
      <c r="E1688" s="270"/>
      <c r="F1688" s="193" t="str">
        <f ca="1">IF(ISERROR(INDIRECT("F15!BQ" &amp; A1659+6)),"",INDIRECT("F15!BQ" &amp; A1659+6))</f>
        <v/>
      </c>
    </row>
    <row r="1689" spans="2:6" s="82" customFormat="1">
      <c r="B1689" s="271"/>
      <c r="C1689" s="271"/>
      <c r="D1689" s="271"/>
      <c r="E1689" s="271"/>
      <c r="F1689" s="192"/>
    </row>
    <row r="1690" spans="2:6" s="82" customFormat="1">
      <c r="B1690" s="272" t="s">
        <v>167</v>
      </c>
      <c r="C1690" s="272"/>
      <c r="D1690" s="272"/>
      <c r="E1690" s="272"/>
      <c r="F1690" s="193" t="e">
        <f ca="1">AVERAGEIF(F1674:F1688,"&lt;&gt;#DIV/0!")</f>
        <v>#DIV/0!</v>
      </c>
    </row>
    <row r="1691" spans="2:6" s="82" customFormat="1">
      <c r="B1691" s="273" t="str">
        <f>"Nombre de cours en difficulté (…/" &amp; COUNTA(MATIÈRES!$N$6:$N$20) &amp; " cours)"</f>
        <v>Nombre de cours en difficulté (…/10 cours)</v>
      </c>
      <c r="C1691" s="273"/>
      <c r="D1691" s="273"/>
      <c r="E1691" s="273"/>
      <c r="F1691" s="191">
        <f ca="1">IF(F1674&lt;50,1,0)+IF(F1675&lt;50,1,0)+IF(F1676&lt;50,1,0)+IF(F1677&lt;50,1,0)+IF(F1678&lt;50,1,0)+IF(F1679&lt;50,1,0)+IF(F1680&lt;50,1,0)+IF(F1681&lt;50,1,0)+IF(F1682&lt;50,1,0)+IF(F1683&lt;50,1,0)+IF(F1684&lt;50,1,0)+IF(F1685&lt;50,1,0)+IF(F1686&lt;50,1,0)+IF(F1687&lt;50,1,0)+IF(F1688&lt;50,1,0)</f>
        <v>0</v>
      </c>
    </row>
    <row r="1692" spans="2:6" s="82" customFormat="1">
      <c r="B1692" s="273" t="str">
        <f>"Nombre de périodes en difficulté (…/" &amp; SUM(MATIÈRES!N1654:N1668) &amp; " périodes)"</f>
        <v>Nombre de périodes en difficulté (…/0 périodes)</v>
      </c>
      <c r="C1692" s="273"/>
      <c r="D1692" s="273"/>
      <c r="E1692" s="273"/>
      <c r="F1692" s="191">
        <f ca="1">IF(F1674&lt;50,MATIÈRES!N$6,0)+IF(F1675&lt;50,MATIÈRES!N$7,0)+IF(F1676&lt;50,MATIÈRES!N$8,0)+IF(F1677&lt;50,MATIÈRES!N$9,0)+IF(F1678&lt;50,MATIÈRES!N$10,0)+IF(F1679&lt;50,MATIÈRES!N$11,0)+IF(F1680&lt;50,MATIÈRES!N$12,0)+IF(F1681&lt;50,MATIÈRES!N$13,0)+IF(F1682&lt;50,MATIÈRES!N$14,0)+IF(F1683&lt;50,MATIÈRES!N$15,0)+IF(F1684&lt;50,MATIÈRES!N$16,0)+IF(F1685&lt;50,MATIÈRES!N$17,0)+IF(F1686&lt;50,MATIÈRES!N$18,0)+IF(F1687&lt;50,MATIÈRES!N$19,0)+IF(F1688&lt;50,MATIÈRES!N$20,0)</f>
        <v>0</v>
      </c>
    </row>
    <row r="1693" spans="2:6" s="82" customFormat="1"/>
    <row r="1694" spans="2:6" s="82" customFormat="1"/>
    <row r="1695" spans="2:6" s="82" customFormat="1"/>
    <row r="1696" spans="2:6" s="82" customFormat="1">
      <c r="F1696" s="82" t="s">
        <v>170</v>
      </c>
    </row>
    <row r="1697" s="82" customFormat="1"/>
    <row r="1698" s="82" customFormat="1"/>
    <row r="1699" s="82" customFormat="1"/>
    <row r="1700" s="82" customFormat="1"/>
    <row r="1701" s="82" customFormat="1"/>
    <row r="1702" s="82" customFormat="1"/>
    <row r="1703" s="82" customFormat="1"/>
    <row r="1704" s="82" customFormat="1"/>
    <row r="1705" s="82" customFormat="1"/>
    <row r="1706" s="82" customFormat="1"/>
    <row r="1707" s="82" customFormat="1"/>
    <row r="1708" s="82" customFormat="1"/>
    <row r="1709" s="82" customFormat="1"/>
    <row r="1710" s="82" customFormat="1"/>
    <row r="1711" s="82" customFormat="1"/>
    <row r="1712" s="82" customFormat="1"/>
    <row r="1713" spans="2:6" s="82" customFormat="1">
      <c r="B1713" s="84" t="s">
        <v>42</v>
      </c>
    </row>
    <row r="1714" spans="2:6" s="82" customFormat="1"/>
    <row r="1715" spans="2:6" s="82" customFormat="1">
      <c r="B1715" s="274" t="str">
        <f ca="1">(INDIRECT("Élèves!C" &amp;A1659+3) &amp; " " &amp; INDIRECT("Élèves!D" &amp; A1659+3) &amp; " :")</f>
        <v xml:space="preserve">  :</v>
      </c>
      <c r="C1715" s="275"/>
      <c r="D1715" s="275"/>
      <c r="E1715" s="275"/>
      <c r="F1715" s="276"/>
    </row>
    <row r="1716" spans="2:6" s="82" customFormat="1">
      <c r="B1716" s="243"/>
      <c r="C1716" s="244"/>
      <c r="D1716" s="244"/>
      <c r="E1716" s="244"/>
      <c r="F1716" s="245"/>
    </row>
    <row r="1717" spans="2:6" s="82" customFormat="1">
      <c r="B1717" s="243"/>
      <c r="C1717" s="244"/>
      <c r="D1717" s="244"/>
      <c r="E1717" s="244"/>
      <c r="F1717" s="245"/>
    </row>
    <row r="1718" spans="2:6" s="82" customFormat="1">
      <c r="B1718" s="243"/>
      <c r="C1718" s="244"/>
      <c r="D1718" s="244"/>
      <c r="E1718" s="244"/>
      <c r="F1718" s="245"/>
    </row>
    <row r="1719" spans="2:6" s="82" customFormat="1">
      <c r="B1719" s="243"/>
      <c r="C1719" s="244"/>
      <c r="D1719" s="244"/>
      <c r="E1719" s="244"/>
      <c r="F1719" s="245"/>
    </row>
    <row r="1720" spans="2:6" s="82" customFormat="1">
      <c r="B1720" s="243"/>
      <c r="C1720" s="244"/>
      <c r="D1720" s="244"/>
      <c r="E1720" s="244"/>
      <c r="F1720" s="245"/>
    </row>
    <row r="1721" spans="2:6" s="82" customFormat="1">
      <c r="B1721" s="246"/>
      <c r="C1721" s="247"/>
      <c r="D1721" s="247"/>
      <c r="E1721" s="247"/>
      <c r="F1721" s="248"/>
    </row>
    <row r="1722" spans="2:6" s="82" customFormat="1">
      <c r="B1722" s="195"/>
      <c r="C1722" s="195"/>
      <c r="D1722" s="195"/>
      <c r="E1722" s="195"/>
      <c r="F1722" s="195"/>
    </row>
    <row r="1723" spans="2:6" s="82" customFormat="1">
      <c r="B1723" s="195"/>
      <c r="C1723" s="195"/>
      <c r="D1723" s="195"/>
      <c r="E1723" s="195"/>
      <c r="F1723" s="195"/>
    </row>
    <row r="1724" spans="2:6" s="82" customFormat="1">
      <c r="B1724" s="195"/>
      <c r="C1724" s="195"/>
      <c r="D1724" s="195"/>
      <c r="E1724" s="195"/>
      <c r="F1724" s="195"/>
    </row>
    <row r="1725" spans="2:6" s="82" customFormat="1">
      <c r="B1725" s="84" t="s">
        <v>69</v>
      </c>
    </row>
    <row r="1726" spans="2:6" s="82" customFormat="1">
      <c r="B1726" s="83"/>
    </row>
    <row r="1727" spans="2:6" s="82" customFormat="1">
      <c r="B1727" s="89"/>
      <c r="C1727" s="89"/>
      <c r="D1727" s="89"/>
      <c r="E1727" s="89" t="s">
        <v>70</v>
      </c>
      <c r="F1727" s="90">
        <f ca="1">SUM(INDIRECT("EDUC!E" &amp;A1659+4),INDIRECT("EDUC!F" &amp;A1659+4),INDIRECT("EDUC!H" &amp;A1659+4))</f>
        <v>0</v>
      </c>
    </row>
    <row r="1728" spans="2:6" s="82" customFormat="1">
      <c r="B1728" s="83"/>
    </row>
    <row r="1729" spans="2:6" s="82" customFormat="1">
      <c r="B1729" s="249"/>
      <c r="C1729" s="250"/>
      <c r="D1729" s="250"/>
      <c r="E1729" s="250"/>
      <c r="F1729" s="251"/>
    </row>
    <row r="1730" spans="2:6" s="82" customFormat="1">
      <c r="B1730" s="252"/>
      <c r="C1730" s="253"/>
      <c r="D1730" s="253"/>
      <c r="E1730" s="253"/>
      <c r="F1730" s="254"/>
    </row>
    <row r="1731" spans="2:6" s="82" customFormat="1">
      <c r="B1731" s="252"/>
      <c r="C1731" s="253"/>
      <c r="D1731" s="253"/>
      <c r="E1731" s="253"/>
      <c r="F1731" s="254"/>
    </row>
    <row r="1732" spans="2:6" s="82" customFormat="1">
      <c r="B1732" s="252"/>
      <c r="C1732" s="253"/>
      <c r="D1732" s="253"/>
      <c r="E1732" s="253"/>
      <c r="F1732" s="254"/>
    </row>
    <row r="1733" spans="2:6" s="82" customFormat="1">
      <c r="B1733" s="252"/>
      <c r="C1733" s="253"/>
      <c r="D1733" s="253"/>
      <c r="E1733" s="253"/>
      <c r="F1733" s="254"/>
    </row>
    <row r="1734" spans="2:6" s="82" customFormat="1">
      <c r="B1734" s="252"/>
      <c r="C1734" s="253"/>
      <c r="D1734" s="253"/>
      <c r="E1734" s="253"/>
      <c r="F1734" s="254"/>
    </row>
    <row r="1735" spans="2:6" s="82" customFormat="1">
      <c r="B1735" s="252"/>
      <c r="C1735" s="253"/>
      <c r="D1735" s="253"/>
      <c r="E1735" s="253"/>
      <c r="F1735" s="254"/>
    </row>
    <row r="1736" spans="2:6" s="82" customFormat="1">
      <c r="B1736" s="252"/>
      <c r="C1736" s="253"/>
      <c r="D1736" s="253"/>
      <c r="E1736" s="253"/>
      <c r="F1736" s="254"/>
    </row>
    <row r="1737" spans="2:6" s="82" customFormat="1">
      <c r="B1737" s="255"/>
      <c r="C1737" s="256"/>
      <c r="D1737" s="256"/>
      <c r="E1737" s="256"/>
      <c r="F1737" s="257"/>
    </row>
    <row r="1738" spans="2:6" s="82" customFormat="1"/>
    <row r="1739" spans="2:6" s="82" customFormat="1">
      <c r="B1739" s="91" t="s">
        <v>71</v>
      </c>
    </row>
    <row r="1740" spans="2:6" s="82" customFormat="1"/>
    <row r="1741" spans="2:6" s="82" customFormat="1"/>
    <row r="1742" spans="2:6" s="82" customFormat="1"/>
    <row r="1743" spans="2:6" s="82" customFormat="1"/>
    <row r="1744" spans="2:6" s="82" customFormat="1"/>
    <row r="1745" spans="2:6" s="82" customFormat="1">
      <c r="B1745" s="84" t="s">
        <v>72</v>
      </c>
    </row>
    <row r="1746" spans="2:6" s="82" customFormat="1"/>
    <row r="1747" spans="2:6" s="82" customFormat="1">
      <c r="B1747" s="258"/>
      <c r="C1747" s="259"/>
      <c r="D1747" s="259"/>
      <c r="E1747" s="259"/>
      <c r="F1747" s="260"/>
    </row>
    <row r="1748" spans="2:6" s="82" customFormat="1">
      <c r="B1748" s="261"/>
      <c r="C1748" s="262"/>
      <c r="D1748" s="262"/>
      <c r="E1748" s="262"/>
      <c r="F1748" s="263"/>
    </row>
    <row r="1749" spans="2:6" s="82" customFormat="1">
      <c r="B1749" s="261"/>
      <c r="C1749" s="262"/>
      <c r="D1749" s="262"/>
      <c r="E1749" s="262"/>
      <c r="F1749" s="263"/>
    </row>
    <row r="1750" spans="2:6" s="82" customFormat="1">
      <c r="B1750" s="261"/>
      <c r="C1750" s="262"/>
      <c r="D1750" s="262"/>
      <c r="E1750" s="262"/>
      <c r="F1750" s="263"/>
    </row>
    <row r="1751" spans="2:6" s="82" customFormat="1">
      <c r="B1751" s="261"/>
      <c r="C1751" s="262"/>
      <c r="D1751" s="262"/>
      <c r="E1751" s="262"/>
      <c r="F1751" s="263"/>
    </row>
    <row r="1752" spans="2:6" s="82" customFormat="1">
      <c r="B1752" s="261"/>
      <c r="C1752" s="262"/>
      <c r="D1752" s="262"/>
      <c r="E1752" s="262"/>
      <c r="F1752" s="263"/>
    </row>
    <row r="1753" spans="2:6" s="82" customFormat="1">
      <c r="B1753" s="261"/>
      <c r="C1753" s="262"/>
      <c r="D1753" s="262"/>
      <c r="E1753" s="262"/>
      <c r="F1753" s="263"/>
    </row>
    <row r="1754" spans="2:6" s="82" customFormat="1">
      <c r="B1754" s="264"/>
      <c r="C1754" s="265"/>
      <c r="D1754" s="265"/>
      <c r="E1754" s="265"/>
      <c r="F1754" s="266"/>
    </row>
    <row r="1755" spans="2:6" s="82" customFormat="1"/>
    <row r="1756" spans="2:6" s="82" customFormat="1">
      <c r="F1756" s="82" t="s">
        <v>171</v>
      </c>
    </row>
    <row r="1757" spans="2:6" s="82" customFormat="1"/>
    <row r="1758" spans="2:6" s="82" customFormat="1"/>
    <row r="1759" spans="2:6" s="82" customFormat="1"/>
    <row r="1760" spans="2:6" s="82" customFormat="1"/>
    <row r="1761" spans="1:6" s="82" customFormat="1"/>
    <row r="1762" spans="1:6" ht="27.75" customHeight="1">
      <c r="A1762" s="82">
        <v>18</v>
      </c>
      <c r="B1762" s="82"/>
      <c r="C1762" s="82"/>
      <c r="D1762" s="82"/>
      <c r="E1762" s="82"/>
      <c r="F1762" s="82"/>
    </row>
    <row r="1763" spans="1:6" ht="15" customHeight="1">
      <c r="B1763" s="311"/>
      <c r="C1763" s="311"/>
      <c r="D1763" s="311"/>
      <c r="E1763" s="311"/>
      <c r="F1763" s="311"/>
    </row>
    <row r="1764" spans="1:6">
      <c r="B1764" s="185">
        <f ca="1">INDIRECT("Élèves!C" &amp; A1762+3)</f>
        <v>0</v>
      </c>
      <c r="C1764" s="312">
        <f ca="1">INDIRECT("Élèves!D" &amp; A1762+3)</f>
        <v>0</v>
      </c>
      <c r="D1764" s="312"/>
      <c r="E1764" s="312"/>
      <c r="F1764" s="312"/>
    </row>
    <row r="1765" spans="1:6" ht="15" customHeight="1">
      <c r="B1765" s="186"/>
      <c r="C1765" s="187"/>
      <c r="D1765" s="187"/>
      <c r="E1765" s="187"/>
      <c r="F1765" s="187"/>
    </row>
    <row r="1766" spans="1:6">
      <c r="B1766" s="311" t="s">
        <v>159</v>
      </c>
      <c r="C1766" s="311"/>
      <c r="D1766" s="311"/>
      <c r="E1766" s="311"/>
      <c r="F1766" s="311"/>
    </row>
    <row r="1767" spans="1:6">
      <c r="B1767" s="311" t="s">
        <v>172</v>
      </c>
      <c r="C1767" s="311"/>
      <c r="D1767" s="311"/>
      <c r="E1767" s="311"/>
      <c r="F1767" s="311"/>
    </row>
    <row r="1768" spans="1:6" s="82" customFormat="1">
      <c r="B1768" s="311"/>
      <c r="C1768" s="311"/>
      <c r="D1768" s="311"/>
      <c r="E1768" s="311"/>
      <c r="F1768" s="311"/>
    </row>
    <row r="1769" spans="1:6" s="82" customFormat="1"/>
    <row r="1770" spans="1:6" s="82" customFormat="1"/>
    <row r="1771" spans="1:6" s="82" customFormat="1"/>
    <row r="1772" spans="1:6" s="82" customFormat="1">
      <c r="B1772" s="279" t="str">
        <f ca="1">INDIRECT("Élèves!N" &amp; $A$11+5)</f>
        <v>1Cp</v>
      </c>
      <c r="C1772" s="280"/>
      <c r="D1772" s="280"/>
      <c r="E1772" s="280"/>
      <c r="F1772" s="281"/>
    </row>
    <row r="1773" spans="1:6" s="82" customFormat="1">
      <c r="B1773" s="282" t="s">
        <v>164</v>
      </c>
      <c r="C1773" s="282"/>
      <c r="D1773" s="282"/>
      <c r="E1773" s="282"/>
      <c r="F1773" s="282"/>
    </row>
    <row r="1774" spans="1:6" s="82" customFormat="1">
      <c r="B1774" s="206"/>
      <c r="C1774" s="206"/>
      <c r="D1774" s="206"/>
      <c r="E1774" s="206"/>
      <c r="F1774" s="206"/>
    </row>
    <row r="1775" spans="1:6" s="82" customFormat="1" ht="18.75">
      <c r="B1775" s="310" t="str">
        <f>"Formation commune (" &amp; SUM(MATIÈRES!N1757:N1771) &amp; " périodes)"</f>
        <v>Formation commune (0 périodes)</v>
      </c>
      <c r="C1775" s="310"/>
      <c r="D1775" s="310"/>
      <c r="E1775" s="310"/>
      <c r="F1775" s="207" t="s">
        <v>66</v>
      </c>
    </row>
    <row r="1776" spans="1:6" s="82" customFormat="1">
      <c r="B1776" s="192"/>
      <c r="C1776" s="192"/>
      <c r="D1776" s="192"/>
      <c r="E1776" s="192"/>
      <c r="F1776" s="192"/>
    </row>
    <row r="1777" spans="2:7" s="82" customFormat="1">
      <c r="B1777" s="270" t="str">
        <f>MATIÈRES!$I$6</f>
        <v>RELIGION (Mme Willems - 2p.)</v>
      </c>
      <c r="C1777" s="270"/>
      <c r="D1777" s="270"/>
      <c r="E1777" s="270"/>
      <c r="F1777" s="193" t="str">
        <f ca="1">IF(ISERROR(INDIRECT("F1!BQ" &amp; A1762+6)),"",INDIRECT("F1!BQ" &amp; A1762+6))</f>
        <v/>
      </c>
      <c r="G1777"/>
    </row>
    <row r="1778" spans="2:7" s="82" customFormat="1">
      <c r="B1778" s="267" t="str">
        <f>MATIÈRES!$I$7</f>
        <v>FRANÇAIS (Mr MIRGAUX - 6p.)</v>
      </c>
      <c r="C1778" s="268"/>
      <c r="D1778" s="268"/>
      <c r="E1778" s="269"/>
      <c r="F1778" s="193" t="str">
        <f ca="1">IF(ISERROR(INDIRECT("F2!BQ" &amp; A1762+6)),"",INDIRECT("F2!BQ" &amp; A1762+6))</f>
        <v/>
      </c>
    </row>
    <row r="1779" spans="2:7" s="82" customFormat="1">
      <c r="B1779" s="267" t="str">
        <f>MATIÈRES!$I$8</f>
        <v>MATH (Mme LIENART - 5p.)</v>
      </c>
      <c r="C1779" s="268"/>
      <c r="D1779" s="268"/>
      <c r="E1779" s="269"/>
      <c r="F1779" s="193" t="str">
        <f ca="1">IF(ISERROR(INDIRECT("F3!BQ" &amp; A1762+6)),"",INDIRECT("F3!BQ" &amp; A1762+6))</f>
        <v/>
      </c>
    </row>
    <row r="1780" spans="2:7" s="82" customFormat="1">
      <c r="B1780" s="267" t="str">
        <f>MATIÈRES!$I$9</f>
        <v>ÉTUDE DU MILIEU (Mr MIRGAUX - 4p.)</v>
      </c>
      <c r="C1780" s="268"/>
      <c r="D1780" s="268"/>
      <c r="E1780" s="269"/>
      <c r="F1780" s="193" t="str">
        <f ca="1">IF(ISERROR(INDIRECT("F4!BQ" &amp; A1762+6)),"",INDIRECT("F4!BQ" &amp; A1762+6))</f>
        <v/>
      </c>
    </row>
    <row r="1781" spans="2:7" s="82" customFormat="1">
      <c r="B1781" s="270" t="str">
        <f>MATIÈRES!$I$10</f>
        <v>ANGLAIS (Mme MICHAUX - 4p.)</v>
      </c>
      <c r="C1781" s="270"/>
      <c r="D1781" s="270"/>
      <c r="E1781" s="270"/>
      <c r="F1781" s="193" t="str">
        <f ca="1">IF(ISERROR(INDIRECT("F5!BQ" &amp; A1762+6)),"",INDIRECT("F5!BQ" &amp; A1762+6))</f>
        <v/>
      </c>
    </row>
    <row r="1782" spans="2:7" s="82" customFormat="1">
      <c r="B1782" s="270" t="str">
        <f>MATIÈRES!$I$11</f>
        <v>SCIENCES (Mr SMETS - 3p.)</v>
      </c>
      <c r="C1782" s="270"/>
      <c r="D1782" s="270"/>
      <c r="E1782" s="270"/>
      <c r="F1782" s="193" t="str">
        <f ca="1">IF(ISERROR(INDIRECT("F6!BQ" &amp; A1762+6)),"",INDIRECT("F6!BQ" &amp; A1762+6))</f>
        <v/>
      </c>
    </row>
    <row r="1783" spans="2:7" s="82" customFormat="1">
      <c r="B1783" s="267" t="str">
        <f>MATIÈRES!$I$12</f>
        <v>ÉDUCATION PHYSIQUE (Collectif - 3p.)</v>
      </c>
      <c r="C1783" s="268"/>
      <c r="D1783" s="268"/>
      <c r="E1783" s="269"/>
      <c r="F1783" s="193" t="str">
        <f ca="1">IF(ISERROR(INDIRECT("F7!BQ" &amp; A1762+6)),"",INDIRECT("F7!BQ" &amp; A1762+6))</f>
        <v/>
      </c>
    </row>
    <row r="1784" spans="2:7" s="82" customFormat="1">
      <c r="B1784" s="267" t="str">
        <f>MATIÈRES!$I$13</f>
        <v>ÉDUCATION ARTISTIQUE (Mme TASKIN - 2p.)</v>
      </c>
      <c r="C1784" s="268"/>
      <c r="D1784" s="268"/>
      <c r="E1784" s="269"/>
      <c r="F1784" s="193" t="str">
        <f ca="1">IF(ISERROR(INDIRECT("F8!BQ" &amp; A1762+6)),"",INDIRECT("F8!BQ" &amp; A1762+6))</f>
        <v/>
      </c>
    </row>
    <row r="1785" spans="2:7" s="82" customFormat="1">
      <c r="B1785" s="267" t="str">
        <f>MATIÈRES!$I$14</f>
        <v>ÉDUCATION TECHNOLOGIQUE (Mr SMETS - 1p.)</v>
      </c>
      <c r="C1785" s="268"/>
      <c r="D1785" s="268"/>
      <c r="E1785" s="269"/>
      <c r="F1785" s="193" t="str">
        <f ca="1">IF(ISERROR(INDIRECT("F9!BQ" &amp; A1762+6)),"",INDIRECT("F9!BQ" &amp; A1762+6))</f>
        <v/>
      </c>
    </row>
    <row r="1786" spans="2:7" s="82" customFormat="1">
      <c r="B1786" s="267" t="str">
        <f>MATIÈRES!$I$15</f>
        <v>ACTIVITÉDE SOUTIEN (Mme LIENART - 4p.)</v>
      </c>
      <c r="C1786" s="268"/>
      <c r="D1786" s="268"/>
      <c r="E1786" s="269"/>
      <c r="F1786" s="193" t="str">
        <f ca="1">IF(ISERROR(INDIRECT("F10!BQ" &amp; A1762+6)),"",INDIRECT("F10!BQ" &amp; A1762+6))</f>
        <v/>
      </c>
    </row>
    <row r="1787" spans="2:7" s="82" customFormat="1">
      <c r="B1787" s="267">
        <f>MATIÈRES!$I$16</f>
        <v>0</v>
      </c>
      <c r="C1787" s="268"/>
      <c r="D1787" s="268"/>
      <c r="E1787" s="269"/>
      <c r="F1787" s="193" t="str">
        <f ca="1">IF(ISERROR(INDIRECT("F11!BQ" &amp; A1762+6)),"",INDIRECT("F11!BQ" &amp; A1762+6))</f>
        <v/>
      </c>
    </row>
    <row r="1788" spans="2:7" s="82" customFormat="1">
      <c r="B1788" s="267">
        <f>MATIÈRES!$I$17</f>
        <v>0</v>
      </c>
      <c r="C1788" s="268"/>
      <c r="D1788" s="268"/>
      <c r="E1788" s="269"/>
      <c r="F1788" s="193" t="str">
        <f ca="1">IF(ISERROR(INDIRECT("F12!BQ" &amp; A1762+6)),"",INDIRECT("F12!BQ" &amp; A1762+6))</f>
        <v/>
      </c>
    </row>
    <row r="1789" spans="2:7" s="82" customFormat="1">
      <c r="B1789" s="267">
        <f>MATIÈRES!$I$18</f>
        <v>0</v>
      </c>
      <c r="C1789" s="268"/>
      <c r="D1789" s="268"/>
      <c r="E1789" s="269"/>
      <c r="F1789" s="193" t="str">
        <f ca="1">IF(ISERROR(INDIRECT("F13!BQ" &amp; A1762+6)),"",INDIRECT("F13!BQ" &amp; A1762+6))</f>
        <v/>
      </c>
    </row>
    <row r="1790" spans="2:7" s="82" customFormat="1">
      <c r="B1790" s="267">
        <f>MATIÈRES!$I$19</f>
        <v>0</v>
      </c>
      <c r="C1790" s="268"/>
      <c r="D1790" s="268"/>
      <c r="E1790" s="269"/>
      <c r="F1790" s="193" t="str">
        <f ca="1">IF(ISERROR(INDIRECT("F14!BQ" &amp; A1762+6)),"",INDIRECT("F14!BQ" &amp; A1762+6))</f>
        <v/>
      </c>
    </row>
    <row r="1791" spans="2:7" s="82" customFormat="1">
      <c r="B1791" s="270">
        <f>MATIÈRES!$I$20</f>
        <v>0</v>
      </c>
      <c r="C1791" s="270"/>
      <c r="D1791" s="270"/>
      <c r="E1791" s="270"/>
      <c r="F1791" s="193" t="str">
        <f ca="1">IF(ISERROR(INDIRECT("F15!BQ" &amp; A1762+6)),"",INDIRECT("F15!BQ" &amp; A1762+6))</f>
        <v/>
      </c>
    </row>
    <row r="1792" spans="2:7" s="82" customFormat="1">
      <c r="B1792" s="271"/>
      <c r="C1792" s="271"/>
      <c r="D1792" s="271"/>
      <c r="E1792" s="271"/>
      <c r="F1792" s="192"/>
    </row>
    <row r="1793" spans="2:6" s="82" customFormat="1">
      <c r="B1793" s="272" t="s">
        <v>167</v>
      </c>
      <c r="C1793" s="272"/>
      <c r="D1793" s="272"/>
      <c r="E1793" s="272"/>
      <c r="F1793" s="193" t="e">
        <f ca="1">AVERAGEIF(F1777:F1791,"&lt;&gt;#DIV/0!")</f>
        <v>#DIV/0!</v>
      </c>
    </row>
    <row r="1794" spans="2:6" s="82" customFormat="1">
      <c r="B1794" s="273" t="str">
        <f>"Nombre de cours en difficulté (…/" &amp; COUNTA(MATIÈRES!$N$6:$N$20) &amp; " cours)"</f>
        <v>Nombre de cours en difficulté (…/10 cours)</v>
      </c>
      <c r="C1794" s="273"/>
      <c r="D1794" s="273"/>
      <c r="E1794" s="273"/>
      <c r="F1794" s="191">
        <f ca="1">IF(F1777&lt;50,1,0)+IF(F1778&lt;50,1,0)+IF(F1779&lt;50,1,0)+IF(F1780&lt;50,1,0)+IF(F1781&lt;50,1,0)+IF(F1782&lt;50,1,0)+IF(F1783&lt;50,1,0)+IF(F1784&lt;50,1,0)+IF(F1785&lt;50,1,0)+IF(F1786&lt;50,1,0)+IF(F1787&lt;50,1,0)+IF(F1788&lt;50,1,0)+IF(F1789&lt;50,1,0)+IF(F1790&lt;50,1,0)+IF(F1791&lt;50,1,0)</f>
        <v>0</v>
      </c>
    </row>
    <row r="1795" spans="2:6" s="82" customFormat="1">
      <c r="B1795" s="273" t="str">
        <f>"Nombre de périodes en difficulté (…/" &amp; SUM(MATIÈRES!N1757:N1771) &amp; " périodes)"</f>
        <v>Nombre de périodes en difficulté (…/0 périodes)</v>
      </c>
      <c r="C1795" s="273"/>
      <c r="D1795" s="273"/>
      <c r="E1795" s="273"/>
      <c r="F1795" s="191">
        <f ca="1">IF(F1777&lt;50,MATIÈRES!N$6,0)+IF(F1778&lt;50,MATIÈRES!N$7,0)+IF(F1779&lt;50,MATIÈRES!N$8,0)+IF(F1780&lt;50,MATIÈRES!N$9,0)+IF(F1781&lt;50,MATIÈRES!N$10,0)+IF(F1782&lt;50,MATIÈRES!N$11,0)+IF(F1783&lt;50,MATIÈRES!N$12,0)+IF(F1784&lt;50,MATIÈRES!N$13,0)+IF(F1785&lt;50,MATIÈRES!N$14,0)+IF(F1786&lt;50,MATIÈRES!N$15,0)+IF(F1787&lt;50,MATIÈRES!N$16,0)+IF(F1788&lt;50,MATIÈRES!N$17,0)+IF(F1789&lt;50,MATIÈRES!N$18,0)+IF(F1790&lt;50,MATIÈRES!N$19,0)+IF(F1791&lt;50,MATIÈRES!N$20,0)</f>
        <v>0</v>
      </c>
    </row>
    <row r="1796" spans="2:6" s="82" customFormat="1"/>
    <row r="1797" spans="2:6" s="82" customFormat="1"/>
    <row r="1798" spans="2:6" s="82" customFormat="1"/>
    <row r="1799" spans="2:6" s="82" customFormat="1">
      <c r="F1799" s="82" t="s">
        <v>170</v>
      </c>
    </row>
    <row r="1800" spans="2:6" s="82" customFormat="1"/>
    <row r="1801" spans="2:6" s="82" customFormat="1"/>
    <row r="1802" spans="2:6" s="82" customFormat="1"/>
    <row r="1803" spans="2:6" s="82" customFormat="1"/>
    <row r="1804" spans="2:6" s="82" customFormat="1"/>
    <row r="1805" spans="2:6" s="82" customFormat="1"/>
    <row r="1806" spans="2:6" s="82" customFormat="1"/>
    <row r="1807" spans="2:6" s="82" customFormat="1"/>
    <row r="1808" spans="2:6" s="82" customFormat="1"/>
    <row r="1809" spans="2:6" s="82" customFormat="1"/>
    <row r="1810" spans="2:6" s="82" customFormat="1"/>
    <row r="1811" spans="2:6" s="82" customFormat="1"/>
    <row r="1812" spans="2:6" s="82" customFormat="1"/>
    <row r="1813" spans="2:6" s="82" customFormat="1"/>
    <row r="1814" spans="2:6" s="82" customFormat="1"/>
    <row r="1815" spans="2:6" s="82" customFormat="1"/>
    <row r="1816" spans="2:6" s="82" customFormat="1">
      <c r="B1816" s="84" t="s">
        <v>42</v>
      </c>
    </row>
    <row r="1817" spans="2:6" s="82" customFormat="1"/>
    <row r="1818" spans="2:6" s="82" customFormat="1">
      <c r="B1818" s="274" t="str">
        <f ca="1">(INDIRECT("Élèves!C" &amp;A1762+3) &amp; " " &amp; INDIRECT("Élèves!D" &amp; A1762+3) &amp; " :")</f>
        <v xml:space="preserve">  :</v>
      </c>
      <c r="C1818" s="275"/>
      <c r="D1818" s="275"/>
      <c r="E1818" s="275"/>
      <c r="F1818" s="276"/>
    </row>
    <row r="1819" spans="2:6" s="82" customFormat="1">
      <c r="B1819" s="243"/>
      <c r="C1819" s="244"/>
      <c r="D1819" s="244"/>
      <c r="E1819" s="244"/>
      <c r="F1819" s="245"/>
    </row>
    <row r="1820" spans="2:6" s="82" customFormat="1">
      <c r="B1820" s="243"/>
      <c r="C1820" s="244"/>
      <c r="D1820" s="244"/>
      <c r="E1820" s="244"/>
      <c r="F1820" s="245"/>
    </row>
    <row r="1821" spans="2:6" s="82" customFormat="1">
      <c r="B1821" s="243"/>
      <c r="C1821" s="244"/>
      <c r="D1821" s="244"/>
      <c r="E1821" s="244"/>
      <c r="F1821" s="245"/>
    </row>
    <row r="1822" spans="2:6" s="82" customFormat="1">
      <c r="B1822" s="243"/>
      <c r="C1822" s="244"/>
      <c r="D1822" s="244"/>
      <c r="E1822" s="244"/>
      <c r="F1822" s="245"/>
    </row>
    <row r="1823" spans="2:6" s="82" customFormat="1">
      <c r="B1823" s="243"/>
      <c r="C1823" s="244"/>
      <c r="D1823" s="244"/>
      <c r="E1823" s="244"/>
      <c r="F1823" s="245"/>
    </row>
    <row r="1824" spans="2:6" s="82" customFormat="1">
      <c r="B1824" s="246"/>
      <c r="C1824" s="247"/>
      <c r="D1824" s="247"/>
      <c r="E1824" s="247"/>
      <c r="F1824" s="248"/>
    </row>
    <row r="1825" spans="2:6" s="82" customFormat="1">
      <c r="B1825" s="195"/>
      <c r="C1825" s="195"/>
      <c r="D1825" s="195"/>
      <c r="E1825" s="195"/>
      <c r="F1825" s="195"/>
    </row>
    <row r="1826" spans="2:6" s="82" customFormat="1">
      <c r="B1826" s="195"/>
      <c r="C1826" s="195"/>
      <c r="D1826" s="195"/>
      <c r="E1826" s="195"/>
      <c r="F1826" s="195"/>
    </row>
    <row r="1827" spans="2:6" s="82" customFormat="1">
      <c r="B1827" s="195"/>
      <c r="C1827" s="195"/>
      <c r="D1827" s="195"/>
      <c r="E1827" s="195"/>
      <c r="F1827" s="195"/>
    </row>
    <row r="1828" spans="2:6" s="82" customFormat="1">
      <c r="B1828" s="84" t="s">
        <v>69</v>
      </c>
    </row>
    <row r="1829" spans="2:6" s="82" customFormat="1">
      <c r="B1829" s="83"/>
    </row>
    <row r="1830" spans="2:6" s="82" customFormat="1">
      <c r="B1830" s="89"/>
      <c r="C1830" s="89"/>
      <c r="D1830" s="89"/>
      <c r="E1830" s="89" t="s">
        <v>70</v>
      </c>
      <c r="F1830" s="90">
        <f ca="1">SUM(INDIRECT("EDUC!E" &amp;A1762+4),INDIRECT("EDUC!F" &amp;A1762+4),INDIRECT("EDUC!H" &amp;A1762+4))</f>
        <v>0</v>
      </c>
    </row>
    <row r="1831" spans="2:6" s="82" customFormat="1">
      <c r="B1831" s="83"/>
    </row>
    <row r="1832" spans="2:6" s="82" customFormat="1">
      <c r="B1832" s="249"/>
      <c r="C1832" s="250"/>
      <c r="D1832" s="250"/>
      <c r="E1832" s="250"/>
      <c r="F1832" s="251"/>
    </row>
    <row r="1833" spans="2:6" s="82" customFormat="1">
      <c r="B1833" s="252"/>
      <c r="C1833" s="253"/>
      <c r="D1833" s="253"/>
      <c r="E1833" s="253"/>
      <c r="F1833" s="254"/>
    </row>
    <row r="1834" spans="2:6" s="82" customFormat="1">
      <c r="B1834" s="252"/>
      <c r="C1834" s="253"/>
      <c r="D1834" s="253"/>
      <c r="E1834" s="253"/>
      <c r="F1834" s="254"/>
    </row>
    <row r="1835" spans="2:6" s="82" customFormat="1">
      <c r="B1835" s="252"/>
      <c r="C1835" s="253"/>
      <c r="D1835" s="253"/>
      <c r="E1835" s="253"/>
      <c r="F1835" s="254"/>
    </row>
    <row r="1836" spans="2:6" s="82" customFormat="1">
      <c r="B1836" s="252"/>
      <c r="C1836" s="253"/>
      <c r="D1836" s="253"/>
      <c r="E1836" s="253"/>
      <c r="F1836" s="254"/>
    </row>
    <row r="1837" spans="2:6" s="82" customFormat="1">
      <c r="B1837" s="252"/>
      <c r="C1837" s="253"/>
      <c r="D1837" s="253"/>
      <c r="E1837" s="253"/>
      <c r="F1837" s="254"/>
    </row>
    <row r="1838" spans="2:6" s="82" customFormat="1">
      <c r="B1838" s="252"/>
      <c r="C1838" s="253"/>
      <c r="D1838" s="253"/>
      <c r="E1838" s="253"/>
      <c r="F1838" s="254"/>
    </row>
    <row r="1839" spans="2:6" s="82" customFormat="1">
      <c r="B1839" s="252"/>
      <c r="C1839" s="253"/>
      <c r="D1839" s="253"/>
      <c r="E1839" s="253"/>
      <c r="F1839" s="254"/>
    </row>
    <row r="1840" spans="2:6" s="82" customFormat="1">
      <c r="B1840" s="255"/>
      <c r="C1840" s="256"/>
      <c r="D1840" s="256"/>
      <c r="E1840" s="256"/>
      <c r="F1840" s="257"/>
    </row>
    <row r="1841" spans="2:6" s="82" customFormat="1"/>
    <row r="1842" spans="2:6" s="82" customFormat="1">
      <c r="B1842" s="91" t="s">
        <v>71</v>
      </c>
    </row>
    <row r="1843" spans="2:6" s="82" customFormat="1"/>
    <row r="1844" spans="2:6" s="82" customFormat="1"/>
    <row r="1845" spans="2:6" s="82" customFormat="1"/>
    <row r="1846" spans="2:6" s="82" customFormat="1"/>
    <row r="1847" spans="2:6" s="82" customFormat="1"/>
    <row r="1848" spans="2:6" s="82" customFormat="1">
      <c r="B1848" s="84" t="s">
        <v>72</v>
      </c>
    </row>
    <row r="1849" spans="2:6" s="82" customFormat="1"/>
    <row r="1850" spans="2:6" s="82" customFormat="1">
      <c r="B1850" s="258"/>
      <c r="C1850" s="259"/>
      <c r="D1850" s="259"/>
      <c r="E1850" s="259"/>
      <c r="F1850" s="260"/>
    </row>
    <row r="1851" spans="2:6" s="82" customFormat="1">
      <c r="B1851" s="261"/>
      <c r="C1851" s="262"/>
      <c r="D1851" s="262"/>
      <c r="E1851" s="262"/>
      <c r="F1851" s="263"/>
    </row>
    <row r="1852" spans="2:6" s="82" customFormat="1">
      <c r="B1852" s="261"/>
      <c r="C1852" s="262"/>
      <c r="D1852" s="262"/>
      <c r="E1852" s="262"/>
      <c r="F1852" s="263"/>
    </row>
    <row r="1853" spans="2:6" s="82" customFormat="1">
      <c r="B1853" s="261"/>
      <c r="C1853" s="262"/>
      <c r="D1853" s="262"/>
      <c r="E1853" s="262"/>
      <c r="F1853" s="263"/>
    </row>
    <row r="1854" spans="2:6" s="82" customFormat="1">
      <c r="B1854" s="261"/>
      <c r="C1854" s="262"/>
      <c r="D1854" s="262"/>
      <c r="E1854" s="262"/>
      <c r="F1854" s="263"/>
    </row>
    <row r="1855" spans="2:6" s="82" customFormat="1">
      <c r="B1855" s="261"/>
      <c r="C1855" s="262"/>
      <c r="D1855" s="262"/>
      <c r="E1855" s="262"/>
      <c r="F1855" s="263"/>
    </row>
    <row r="1856" spans="2:6" s="82" customFormat="1">
      <c r="B1856" s="261"/>
      <c r="C1856" s="262"/>
      <c r="D1856" s="262"/>
      <c r="E1856" s="262"/>
      <c r="F1856" s="263"/>
    </row>
    <row r="1857" spans="1:6" s="82" customFormat="1">
      <c r="B1857" s="264"/>
      <c r="C1857" s="265"/>
      <c r="D1857" s="265"/>
      <c r="E1857" s="265"/>
      <c r="F1857" s="266"/>
    </row>
    <row r="1858" spans="1:6" s="82" customFormat="1"/>
    <row r="1859" spans="1:6" s="82" customFormat="1">
      <c r="F1859" s="82" t="s">
        <v>171</v>
      </c>
    </row>
    <row r="1860" spans="1:6" s="82" customFormat="1"/>
    <row r="1861" spans="1:6" s="82" customFormat="1"/>
    <row r="1862" spans="1:6" s="82" customFormat="1"/>
    <row r="1863" spans="1:6" s="82" customFormat="1"/>
    <row r="1864" spans="1:6" s="82" customFormat="1"/>
    <row r="1865" spans="1:6" ht="27.75" customHeight="1">
      <c r="A1865" s="82">
        <v>19</v>
      </c>
      <c r="B1865" s="82"/>
      <c r="C1865" s="82"/>
      <c r="D1865" s="82"/>
      <c r="E1865" s="82"/>
      <c r="F1865" s="82"/>
    </row>
    <row r="1866" spans="1:6" ht="15" customHeight="1">
      <c r="B1866" s="311"/>
      <c r="C1866" s="311"/>
      <c r="D1866" s="311"/>
      <c r="E1866" s="311"/>
      <c r="F1866" s="311"/>
    </row>
    <row r="1867" spans="1:6">
      <c r="B1867" s="185">
        <f ca="1">INDIRECT("Élèves!C" &amp; A1865+3)</f>
        <v>0</v>
      </c>
      <c r="C1867" s="312">
        <f ca="1">INDIRECT("Élèves!D" &amp; A1865+3)</f>
        <v>0</v>
      </c>
      <c r="D1867" s="312"/>
      <c r="E1867" s="312"/>
      <c r="F1867" s="312"/>
    </row>
    <row r="1868" spans="1:6" ht="15" customHeight="1">
      <c r="B1868" s="186"/>
      <c r="C1868" s="187"/>
      <c r="D1868" s="187"/>
      <c r="E1868" s="187"/>
      <c r="F1868" s="187"/>
    </row>
    <row r="1869" spans="1:6">
      <c r="B1869" s="311" t="s">
        <v>159</v>
      </c>
      <c r="C1869" s="311"/>
      <c r="D1869" s="311"/>
      <c r="E1869" s="311"/>
      <c r="F1869" s="311"/>
    </row>
    <row r="1870" spans="1:6">
      <c r="B1870" s="311" t="s">
        <v>172</v>
      </c>
      <c r="C1870" s="311"/>
      <c r="D1870" s="311"/>
      <c r="E1870" s="311"/>
      <c r="F1870" s="311"/>
    </row>
    <row r="1871" spans="1:6" s="82" customFormat="1">
      <c r="B1871" s="311"/>
      <c r="C1871" s="311"/>
      <c r="D1871" s="311"/>
      <c r="E1871" s="311"/>
      <c r="F1871" s="311"/>
    </row>
    <row r="1872" spans="1:6" s="82" customFormat="1"/>
    <row r="1873" spans="2:7" s="82" customFormat="1"/>
    <row r="1874" spans="2:7" s="82" customFormat="1"/>
    <row r="1875" spans="2:7" s="82" customFormat="1">
      <c r="B1875" s="279" t="str">
        <f ca="1">INDIRECT("Élèves!N" &amp; $A$11+5)</f>
        <v>1Cp</v>
      </c>
      <c r="C1875" s="280"/>
      <c r="D1875" s="280"/>
      <c r="E1875" s="280"/>
      <c r="F1875" s="281"/>
    </row>
    <row r="1876" spans="2:7" s="82" customFormat="1">
      <c r="B1876" s="282" t="s">
        <v>164</v>
      </c>
      <c r="C1876" s="282"/>
      <c r="D1876" s="282"/>
      <c r="E1876" s="282"/>
      <c r="F1876" s="282"/>
    </row>
    <row r="1877" spans="2:7" s="82" customFormat="1">
      <c r="B1877" s="206"/>
      <c r="C1877" s="206"/>
      <c r="D1877" s="206"/>
      <c r="E1877" s="206"/>
      <c r="F1877" s="206"/>
    </row>
    <row r="1878" spans="2:7" s="82" customFormat="1" ht="18.75">
      <c r="B1878" s="310" t="str">
        <f>"Formation commune (" &amp; SUM(MATIÈRES!N1860:N1874) &amp; " périodes)"</f>
        <v>Formation commune (0 périodes)</v>
      </c>
      <c r="C1878" s="310"/>
      <c r="D1878" s="310"/>
      <c r="E1878" s="310"/>
      <c r="F1878" s="207" t="s">
        <v>66</v>
      </c>
    </row>
    <row r="1879" spans="2:7" s="82" customFormat="1">
      <c r="B1879" s="192"/>
      <c r="C1879" s="192"/>
      <c r="D1879" s="192"/>
      <c r="E1879" s="192"/>
      <c r="F1879" s="192"/>
    </row>
    <row r="1880" spans="2:7" s="82" customFormat="1">
      <c r="B1880" s="270" t="str">
        <f>MATIÈRES!$I$6</f>
        <v>RELIGION (Mme Willems - 2p.)</v>
      </c>
      <c r="C1880" s="270"/>
      <c r="D1880" s="270"/>
      <c r="E1880" s="270"/>
      <c r="F1880" s="193" t="str">
        <f ca="1">IF(ISERROR(INDIRECT("F1!BQ" &amp; A1865+6)),"",INDIRECT("F1!BQ" &amp; A1865+6))</f>
        <v/>
      </c>
      <c r="G1880"/>
    </row>
    <row r="1881" spans="2:7" s="82" customFormat="1">
      <c r="B1881" s="267" t="str">
        <f>MATIÈRES!$I$7</f>
        <v>FRANÇAIS (Mr MIRGAUX - 6p.)</v>
      </c>
      <c r="C1881" s="268"/>
      <c r="D1881" s="268"/>
      <c r="E1881" s="269"/>
      <c r="F1881" s="193" t="str">
        <f ca="1">IF(ISERROR(INDIRECT("F2!BQ" &amp; A1865+6)),"",INDIRECT("F2!BQ" &amp; A1865+6))</f>
        <v/>
      </c>
    </row>
    <row r="1882" spans="2:7" s="82" customFormat="1">
      <c r="B1882" s="267" t="str">
        <f>MATIÈRES!$I$8</f>
        <v>MATH (Mme LIENART - 5p.)</v>
      </c>
      <c r="C1882" s="268"/>
      <c r="D1882" s="268"/>
      <c r="E1882" s="269"/>
      <c r="F1882" s="193" t="str">
        <f ca="1">IF(ISERROR(INDIRECT("F3!BQ" &amp; A1865+6)),"",INDIRECT("F3!BQ" &amp; A1865+6))</f>
        <v/>
      </c>
    </row>
    <row r="1883" spans="2:7" s="82" customFormat="1">
      <c r="B1883" s="267" t="str">
        <f>MATIÈRES!$I$9</f>
        <v>ÉTUDE DU MILIEU (Mr MIRGAUX - 4p.)</v>
      </c>
      <c r="C1883" s="268"/>
      <c r="D1883" s="268"/>
      <c r="E1883" s="269"/>
      <c r="F1883" s="193" t="str">
        <f ca="1">IF(ISERROR(INDIRECT("F4!BQ" &amp; A1865+6)),"",INDIRECT("F4!BQ" &amp; A1865+6))</f>
        <v/>
      </c>
    </row>
    <row r="1884" spans="2:7" s="82" customFormat="1">
      <c r="B1884" s="270" t="str">
        <f>MATIÈRES!$I$10</f>
        <v>ANGLAIS (Mme MICHAUX - 4p.)</v>
      </c>
      <c r="C1884" s="270"/>
      <c r="D1884" s="270"/>
      <c r="E1884" s="270"/>
      <c r="F1884" s="193" t="str">
        <f ca="1">IF(ISERROR(INDIRECT("F5!BQ" &amp; A1865+6)),"",INDIRECT("F5!BQ" &amp; A1865+6))</f>
        <v/>
      </c>
    </row>
    <row r="1885" spans="2:7" s="82" customFormat="1">
      <c r="B1885" s="270" t="str">
        <f>MATIÈRES!$I$11</f>
        <v>SCIENCES (Mr SMETS - 3p.)</v>
      </c>
      <c r="C1885" s="270"/>
      <c r="D1885" s="270"/>
      <c r="E1885" s="270"/>
      <c r="F1885" s="193" t="str">
        <f ca="1">IF(ISERROR(INDIRECT("F6!BQ" &amp; A1865+6)),"",INDIRECT("F6!BQ" &amp; A1865+6))</f>
        <v/>
      </c>
    </row>
    <row r="1886" spans="2:7" s="82" customFormat="1">
      <c r="B1886" s="267" t="str">
        <f>MATIÈRES!$I$12</f>
        <v>ÉDUCATION PHYSIQUE (Collectif - 3p.)</v>
      </c>
      <c r="C1886" s="268"/>
      <c r="D1886" s="268"/>
      <c r="E1886" s="269"/>
      <c r="F1886" s="193" t="str">
        <f ca="1">IF(ISERROR(INDIRECT("F7!BQ" &amp; A1865+6)),"",INDIRECT("F7!BQ" &amp; A1865+6))</f>
        <v/>
      </c>
    </row>
    <row r="1887" spans="2:7" s="82" customFormat="1">
      <c r="B1887" s="267" t="str">
        <f>MATIÈRES!$I$13</f>
        <v>ÉDUCATION ARTISTIQUE (Mme TASKIN - 2p.)</v>
      </c>
      <c r="C1887" s="268"/>
      <c r="D1887" s="268"/>
      <c r="E1887" s="269"/>
      <c r="F1887" s="193" t="str">
        <f ca="1">IF(ISERROR(INDIRECT("F8!BQ" &amp; A1865+6)),"",INDIRECT("F8!BQ" &amp; A1865+6))</f>
        <v/>
      </c>
    </row>
    <row r="1888" spans="2:7" s="82" customFormat="1">
      <c r="B1888" s="267" t="str">
        <f>MATIÈRES!$I$14</f>
        <v>ÉDUCATION TECHNOLOGIQUE (Mr SMETS - 1p.)</v>
      </c>
      <c r="C1888" s="268"/>
      <c r="D1888" s="268"/>
      <c r="E1888" s="269"/>
      <c r="F1888" s="193" t="str">
        <f ca="1">IF(ISERROR(INDIRECT("F9!BQ" &amp; A1865+6)),"",INDIRECT("F9!BQ" &amp; A1865+6))</f>
        <v/>
      </c>
    </row>
    <row r="1889" spans="2:6" s="82" customFormat="1">
      <c r="B1889" s="267" t="str">
        <f>MATIÈRES!$I$15</f>
        <v>ACTIVITÉDE SOUTIEN (Mme LIENART - 4p.)</v>
      </c>
      <c r="C1889" s="268"/>
      <c r="D1889" s="268"/>
      <c r="E1889" s="269"/>
      <c r="F1889" s="193" t="str">
        <f ca="1">IF(ISERROR(INDIRECT("F10!BQ" &amp; A1865+6)),"",INDIRECT("F10!BQ" &amp; A1865+6))</f>
        <v/>
      </c>
    </row>
    <row r="1890" spans="2:6" s="82" customFormat="1">
      <c r="B1890" s="267">
        <f>MATIÈRES!$I$16</f>
        <v>0</v>
      </c>
      <c r="C1890" s="268"/>
      <c r="D1890" s="268"/>
      <c r="E1890" s="269"/>
      <c r="F1890" s="193" t="str">
        <f ca="1">IF(ISERROR(INDIRECT("F11!BQ" &amp; A1865+6)),"",INDIRECT("F11!BQ" &amp; A1865+6))</f>
        <v/>
      </c>
    </row>
    <row r="1891" spans="2:6" s="82" customFormat="1">
      <c r="B1891" s="267">
        <f>MATIÈRES!$I$17</f>
        <v>0</v>
      </c>
      <c r="C1891" s="268"/>
      <c r="D1891" s="268"/>
      <c r="E1891" s="269"/>
      <c r="F1891" s="193" t="str">
        <f ca="1">IF(ISERROR(INDIRECT("F12!BQ" &amp; A1865+6)),"",INDIRECT("F12!BQ" &amp; A1865+6))</f>
        <v/>
      </c>
    </row>
    <row r="1892" spans="2:6" s="82" customFormat="1">
      <c r="B1892" s="267">
        <f>MATIÈRES!$I$18</f>
        <v>0</v>
      </c>
      <c r="C1892" s="268"/>
      <c r="D1892" s="268"/>
      <c r="E1892" s="269"/>
      <c r="F1892" s="193" t="str">
        <f ca="1">IF(ISERROR(INDIRECT("F13!BQ" &amp; A1865+6)),"",INDIRECT("F13!BQ" &amp; A1865+6))</f>
        <v/>
      </c>
    </row>
    <row r="1893" spans="2:6" s="82" customFormat="1">
      <c r="B1893" s="267">
        <f>MATIÈRES!$I$19</f>
        <v>0</v>
      </c>
      <c r="C1893" s="268"/>
      <c r="D1893" s="268"/>
      <c r="E1893" s="269"/>
      <c r="F1893" s="193" t="str">
        <f ca="1">IF(ISERROR(INDIRECT("F14!BQ" &amp; A1865+6)),"",INDIRECT("F14!BQ" &amp; A1865+6))</f>
        <v/>
      </c>
    </row>
    <row r="1894" spans="2:6" s="82" customFormat="1">
      <c r="B1894" s="270">
        <f>MATIÈRES!$I$20</f>
        <v>0</v>
      </c>
      <c r="C1894" s="270"/>
      <c r="D1894" s="270"/>
      <c r="E1894" s="270"/>
      <c r="F1894" s="193" t="str">
        <f ca="1">IF(ISERROR(INDIRECT("F15!BQ" &amp; A1865+6)),"",INDIRECT("F15!BQ" &amp; A1865+6))</f>
        <v/>
      </c>
    </row>
    <row r="1895" spans="2:6" s="82" customFormat="1">
      <c r="B1895" s="271"/>
      <c r="C1895" s="271"/>
      <c r="D1895" s="271"/>
      <c r="E1895" s="271"/>
      <c r="F1895" s="192"/>
    </row>
    <row r="1896" spans="2:6" s="82" customFormat="1">
      <c r="B1896" s="272" t="s">
        <v>167</v>
      </c>
      <c r="C1896" s="272"/>
      <c r="D1896" s="272"/>
      <c r="E1896" s="272"/>
      <c r="F1896" s="193" t="e">
        <f ca="1">AVERAGEIF(F1880:F1894,"&lt;&gt;#DIV/0!")</f>
        <v>#DIV/0!</v>
      </c>
    </row>
    <row r="1897" spans="2:6" s="82" customFormat="1">
      <c r="B1897" s="273" t="str">
        <f>"Nombre de cours en difficulté (…/" &amp; COUNTA(MATIÈRES!$N$6:$N$20) &amp; " cours)"</f>
        <v>Nombre de cours en difficulté (…/10 cours)</v>
      </c>
      <c r="C1897" s="273"/>
      <c r="D1897" s="273"/>
      <c r="E1897" s="273"/>
      <c r="F1897" s="191">
        <f ca="1">IF(F1880&lt;50,1,0)+IF(F1881&lt;50,1,0)+IF(F1882&lt;50,1,0)+IF(F1883&lt;50,1,0)+IF(F1884&lt;50,1,0)+IF(F1885&lt;50,1,0)+IF(F1886&lt;50,1,0)+IF(F1887&lt;50,1,0)+IF(F1888&lt;50,1,0)+IF(F1889&lt;50,1,0)+IF(F1890&lt;50,1,0)+IF(F1891&lt;50,1,0)+IF(F1892&lt;50,1,0)+IF(F1893&lt;50,1,0)+IF(F1894&lt;50,1,0)</f>
        <v>0</v>
      </c>
    </row>
    <row r="1898" spans="2:6" s="82" customFormat="1">
      <c r="B1898" s="273" t="str">
        <f>"Nombre de périodes en difficulté (…/" &amp; SUM(MATIÈRES!N1860:N1874) &amp; " périodes)"</f>
        <v>Nombre de périodes en difficulté (…/0 périodes)</v>
      </c>
      <c r="C1898" s="273"/>
      <c r="D1898" s="273"/>
      <c r="E1898" s="273"/>
      <c r="F1898" s="191">
        <f ca="1">IF(F1880&lt;50,MATIÈRES!N$6,0)+IF(F1881&lt;50,MATIÈRES!N$7,0)+IF(F1882&lt;50,MATIÈRES!N$8,0)+IF(F1883&lt;50,MATIÈRES!N$9,0)+IF(F1884&lt;50,MATIÈRES!N$10,0)+IF(F1885&lt;50,MATIÈRES!N$11,0)+IF(F1886&lt;50,MATIÈRES!N$12,0)+IF(F1887&lt;50,MATIÈRES!N$13,0)+IF(F1888&lt;50,MATIÈRES!N$14,0)+IF(F1889&lt;50,MATIÈRES!N$15,0)+IF(F1890&lt;50,MATIÈRES!N$16,0)+IF(F1891&lt;50,MATIÈRES!N$17,0)+IF(F1892&lt;50,MATIÈRES!N$18,0)+IF(F1893&lt;50,MATIÈRES!N$19,0)+IF(F1894&lt;50,MATIÈRES!N$20,0)</f>
        <v>0</v>
      </c>
    </row>
    <row r="1899" spans="2:6" s="82" customFormat="1"/>
    <row r="1900" spans="2:6" s="82" customFormat="1"/>
    <row r="1901" spans="2:6" s="82" customFormat="1"/>
    <row r="1902" spans="2:6" s="82" customFormat="1">
      <c r="F1902" s="82" t="s">
        <v>170</v>
      </c>
    </row>
    <row r="1903" spans="2:6" s="82" customFormat="1"/>
    <row r="1904" spans="2:6" s="82" customFormat="1"/>
    <row r="1905" spans="2:2" s="82" customFormat="1"/>
    <row r="1906" spans="2:2" s="82" customFormat="1"/>
    <row r="1907" spans="2:2" s="82" customFormat="1"/>
    <row r="1908" spans="2:2" s="82" customFormat="1"/>
    <row r="1909" spans="2:2" s="82" customFormat="1"/>
    <row r="1910" spans="2:2" s="82" customFormat="1"/>
    <row r="1911" spans="2:2" s="82" customFormat="1"/>
    <row r="1912" spans="2:2" s="82" customFormat="1"/>
    <row r="1913" spans="2:2" s="82" customFormat="1"/>
    <row r="1914" spans="2:2" s="82" customFormat="1"/>
    <row r="1915" spans="2:2" s="82" customFormat="1"/>
    <row r="1916" spans="2:2" s="82" customFormat="1"/>
    <row r="1917" spans="2:2" s="82" customFormat="1"/>
    <row r="1918" spans="2:2" s="82" customFormat="1"/>
    <row r="1919" spans="2:2" s="82" customFormat="1">
      <c r="B1919" s="84" t="s">
        <v>42</v>
      </c>
    </row>
    <row r="1920" spans="2:2" s="82" customFormat="1"/>
    <row r="1921" spans="2:6" s="82" customFormat="1">
      <c r="B1921" s="274" t="str">
        <f ca="1">(INDIRECT("Élèves!C" &amp;A1865+3) &amp; " " &amp; INDIRECT("Élèves!D" &amp; A1865+3) &amp; " :")</f>
        <v xml:space="preserve">  :</v>
      </c>
      <c r="C1921" s="275"/>
      <c r="D1921" s="275"/>
      <c r="E1921" s="275"/>
      <c r="F1921" s="276"/>
    </row>
    <row r="1922" spans="2:6" s="82" customFormat="1">
      <c r="B1922" s="243"/>
      <c r="C1922" s="244"/>
      <c r="D1922" s="244"/>
      <c r="E1922" s="244"/>
      <c r="F1922" s="245"/>
    </row>
    <row r="1923" spans="2:6" s="82" customFormat="1">
      <c r="B1923" s="243"/>
      <c r="C1923" s="244"/>
      <c r="D1923" s="244"/>
      <c r="E1923" s="244"/>
      <c r="F1923" s="245"/>
    </row>
    <row r="1924" spans="2:6" s="82" customFormat="1">
      <c r="B1924" s="243"/>
      <c r="C1924" s="244"/>
      <c r="D1924" s="244"/>
      <c r="E1924" s="244"/>
      <c r="F1924" s="245"/>
    </row>
    <row r="1925" spans="2:6" s="82" customFormat="1">
      <c r="B1925" s="243"/>
      <c r="C1925" s="244"/>
      <c r="D1925" s="244"/>
      <c r="E1925" s="244"/>
      <c r="F1925" s="245"/>
    </row>
    <row r="1926" spans="2:6" s="82" customFormat="1">
      <c r="B1926" s="243"/>
      <c r="C1926" s="244"/>
      <c r="D1926" s="244"/>
      <c r="E1926" s="244"/>
      <c r="F1926" s="245"/>
    </row>
    <row r="1927" spans="2:6" s="82" customFormat="1">
      <c r="B1927" s="246"/>
      <c r="C1927" s="247"/>
      <c r="D1927" s="247"/>
      <c r="E1927" s="247"/>
      <c r="F1927" s="248"/>
    </row>
    <row r="1928" spans="2:6" s="82" customFormat="1">
      <c r="B1928" s="195"/>
      <c r="C1928" s="195"/>
      <c r="D1928" s="195"/>
      <c r="E1928" s="195"/>
      <c r="F1928" s="195"/>
    </row>
    <row r="1929" spans="2:6" s="82" customFormat="1">
      <c r="B1929" s="195"/>
      <c r="C1929" s="195"/>
      <c r="D1929" s="195"/>
      <c r="E1929" s="195"/>
      <c r="F1929" s="195"/>
    </row>
    <row r="1930" spans="2:6" s="82" customFormat="1">
      <c r="B1930" s="195"/>
      <c r="C1930" s="195"/>
      <c r="D1930" s="195"/>
      <c r="E1930" s="195"/>
      <c r="F1930" s="195"/>
    </row>
    <row r="1931" spans="2:6" s="82" customFormat="1">
      <c r="B1931" s="84" t="s">
        <v>69</v>
      </c>
    </row>
    <row r="1932" spans="2:6" s="82" customFormat="1">
      <c r="B1932" s="83"/>
    </row>
    <row r="1933" spans="2:6" s="82" customFormat="1">
      <c r="B1933" s="89"/>
      <c r="C1933" s="89"/>
      <c r="D1933" s="89"/>
      <c r="E1933" s="89" t="s">
        <v>70</v>
      </c>
      <c r="F1933" s="90">
        <f ca="1">SUM(INDIRECT("EDUC!E" &amp;A1865+4),INDIRECT("EDUC!F" &amp;A1865+4),INDIRECT("EDUC!H" &amp;A1865+4))</f>
        <v>0</v>
      </c>
    </row>
    <row r="1934" spans="2:6" s="82" customFormat="1">
      <c r="B1934" s="83"/>
    </row>
    <row r="1935" spans="2:6" s="82" customFormat="1">
      <c r="B1935" s="249"/>
      <c r="C1935" s="250"/>
      <c r="D1935" s="250"/>
      <c r="E1935" s="250"/>
      <c r="F1935" s="251"/>
    </row>
    <row r="1936" spans="2:6" s="82" customFormat="1">
      <c r="B1936" s="252"/>
      <c r="C1936" s="253"/>
      <c r="D1936" s="253"/>
      <c r="E1936" s="253"/>
      <c r="F1936" s="254"/>
    </row>
    <row r="1937" spans="2:6" s="82" customFormat="1">
      <c r="B1937" s="252"/>
      <c r="C1937" s="253"/>
      <c r="D1937" s="253"/>
      <c r="E1937" s="253"/>
      <c r="F1937" s="254"/>
    </row>
    <row r="1938" spans="2:6" s="82" customFormat="1">
      <c r="B1938" s="252"/>
      <c r="C1938" s="253"/>
      <c r="D1938" s="253"/>
      <c r="E1938" s="253"/>
      <c r="F1938" s="254"/>
    </row>
    <row r="1939" spans="2:6" s="82" customFormat="1">
      <c r="B1939" s="252"/>
      <c r="C1939" s="253"/>
      <c r="D1939" s="253"/>
      <c r="E1939" s="253"/>
      <c r="F1939" s="254"/>
    </row>
    <row r="1940" spans="2:6" s="82" customFormat="1">
      <c r="B1940" s="252"/>
      <c r="C1940" s="253"/>
      <c r="D1940" s="253"/>
      <c r="E1940" s="253"/>
      <c r="F1940" s="254"/>
    </row>
    <row r="1941" spans="2:6" s="82" customFormat="1">
      <c r="B1941" s="252"/>
      <c r="C1941" s="253"/>
      <c r="D1941" s="253"/>
      <c r="E1941" s="253"/>
      <c r="F1941" s="254"/>
    </row>
    <row r="1942" spans="2:6" s="82" customFormat="1">
      <c r="B1942" s="252"/>
      <c r="C1942" s="253"/>
      <c r="D1942" s="253"/>
      <c r="E1942" s="253"/>
      <c r="F1942" s="254"/>
    </row>
    <row r="1943" spans="2:6" s="82" customFormat="1">
      <c r="B1943" s="255"/>
      <c r="C1943" s="256"/>
      <c r="D1943" s="256"/>
      <c r="E1943" s="256"/>
      <c r="F1943" s="257"/>
    </row>
    <row r="1944" spans="2:6" s="82" customFormat="1"/>
    <row r="1945" spans="2:6" s="82" customFormat="1">
      <c r="B1945" s="91" t="s">
        <v>71</v>
      </c>
    </row>
    <row r="1946" spans="2:6" s="82" customFormat="1"/>
    <row r="1947" spans="2:6" s="82" customFormat="1"/>
    <row r="1948" spans="2:6" s="82" customFormat="1"/>
    <row r="1949" spans="2:6" s="82" customFormat="1"/>
    <row r="1950" spans="2:6" s="82" customFormat="1"/>
    <row r="1951" spans="2:6" s="82" customFormat="1">
      <c r="B1951" s="84" t="s">
        <v>72</v>
      </c>
    </row>
    <row r="1952" spans="2:6" s="82" customFormat="1"/>
    <row r="1953" spans="1:6" s="82" customFormat="1">
      <c r="B1953" s="258"/>
      <c r="C1953" s="259"/>
      <c r="D1953" s="259"/>
      <c r="E1953" s="259"/>
      <c r="F1953" s="260"/>
    </row>
    <row r="1954" spans="1:6" s="82" customFormat="1">
      <c r="B1954" s="261"/>
      <c r="C1954" s="262"/>
      <c r="D1954" s="262"/>
      <c r="E1954" s="262"/>
      <c r="F1954" s="263"/>
    </row>
    <row r="1955" spans="1:6" s="82" customFormat="1">
      <c r="B1955" s="261"/>
      <c r="C1955" s="262"/>
      <c r="D1955" s="262"/>
      <c r="E1955" s="262"/>
      <c r="F1955" s="263"/>
    </row>
    <row r="1956" spans="1:6" s="82" customFormat="1">
      <c r="B1956" s="261"/>
      <c r="C1956" s="262"/>
      <c r="D1956" s="262"/>
      <c r="E1956" s="262"/>
      <c r="F1956" s="263"/>
    </row>
    <row r="1957" spans="1:6" s="82" customFormat="1">
      <c r="B1957" s="261"/>
      <c r="C1957" s="262"/>
      <c r="D1957" s="262"/>
      <c r="E1957" s="262"/>
      <c r="F1957" s="263"/>
    </row>
    <row r="1958" spans="1:6" s="82" customFormat="1">
      <c r="B1958" s="261"/>
      <c r="C1958" s="262"/>
      <c r="D1958" s="262"/>
      <c r="E1958" s="262"/>
      <c r="F1958" s="263"/>
    </row>
    <row r="1959" spans="1:6" s="82" customFormat="1">
      <c r="B1959" s="261"/>
      <c r="C1959" s="262"/>
      <c r="D1959" s="262"/>
      <c r="E1959" s="262"/>
      <c r="F1959" s="263"/>
    </row>
    <row r="1960" spans="1:6" s="82" customFormat="1">
      <c r="B1960" s="264"/>
      <c r="C1960" s="265"/>
      <c r="D1960" s="265"/>
      <c r="E1960" s="265"/>
      <c r="F1960" s="266"/>
    </row>
    <row r="1961" spans="1:6" s="82" customFormat="1"/>
    <row r="1962" spans="1:6" s="82" customFormat="1">
      <c r="F1962" s="82" t="s">
        <v>171</v>
      </c>
    </row>
    <row r="1963" spans="1:6" s="82" customFormat="1"/>
    <row r="1964" spans="1:6" s="82" customFormat="1"/>
    <row r="1965" spans="1:6" s="82" customFormat="1"/>
    <row r="1966" spans="1:6" s="82" customFormat="1"/>
    <row r="1967" spans="1:6" s="82" customFormat="1"/>
    <row r="1968" spans="1:6" ht="27.75" customHeight="1">
      <c r="A1968" s="82">
        <v>20</v>
      </c>
      <c r="B1968" s="82"/>
      <c r="C1968" s="82"/>
      <c r="D1968" s="82"/>
      <c r="E1968" s="82"/>
      <c r="F1968" s="82"/>
    </row>
    <row r="1969" spans="2:7" ht="15" customHeight="1">
      <c r="B1969" s="311"/>
      <c r="C1969" s="311"/>
      <c r="D1969" s="311"/>
      <c r="E1969" s="311"/>
      <c r="F1969" s="311"/>
    </row>
    <row r="1970" spans="2:7">
      <c r="B1970" s="185">
        <f ca="1">INDIRECT("Élèves!C" &amp; A1968+3)</f>
        <v>0</v>
      </c>
      <c r="C1970" s="312">
        <f ca="1">INDIRECT("Élèves!D" &amp; A1968+3)</f>
        <v>0</v>
      </c>
      <c r="D1970" s="312"/>
      <c r="E1970" s="312"/>
      <c r="F1970" s="312"/>
    </row>
    <row r="1971" spans="2:7" ht="15" customHeight="1">
      <c r="B1971" s="186"/>
      <c r="C1971" s="187"/>
      <c r="D1971" s="187"/>
      <c r="E1971" s="187"/>
      <c r="F1971" s="187"/>
    </row>
    <row r="1972" spans="2:7">
      <c r="B1972" s="311" t="s">
        <v>159</v>
      </c>
      <c r="C1972" s="311"/>
      <c r="D1972" s="311"/>
      <c r="E1972" s="311"/>
      <c r="F1972" s="311"/>
    </row>
    <row r="1973" spans="2:7">
      <c r="B1973" s="311" t="s">
        <v>172</v>
      </c>
      <c r="C1973" s="311"/>
      <c r="D1973" s="311"/>
      <c r="E1973" s="311"/>
      <c r="F1973" s="311"/>
    </row>
    <row r="1974" spans="2:7" s="82" customFormat="1">
      <c r="B1974" s="311"/>
      <c r="C1974" s="311"/>
      <c r="D1974" s="311"/>
      <c r="E1974" s="311"/>
      <c r="F1974" s="311"/>
    </row>
    <row r="1975" spans="2:7" s="82" customFormat="1"/>
    <row r="1976" spans="2:7" s="82" customFormat="1"/>
    <row r="1977" spans="2:7" s="82" customFormat="1"/>
    <row r="1978" spans="2:7" s="82" customFormat="1">
      <c r="B1978" s="279" t="str">
        <f ca="1">INDIRECT("Élèves!N" &amp; $A$11+5)</f>
        <v>1Cp</v>
      </c>
      <c r="C1978" s="280"/>
      <c r="D1978" s="280"/>
      <c r="E1978" s="280"/>
      <c r="F1978" s="281"/>
    </row>
    <row r="1979" spans="2:7" s="82" customFormat="1">
      <c r="B1979" s="282" t="s">
        <v>164</v>
      </c>
      <c r="C1979" s="282"/>
      <c r="D1979" s="282"/>
      <c r="E1979" s="282"/>
      <c r="F1979" s="282"/>
    </row>
    <row r="1980" spans="2:7" s="82" customFormat="1">
      <c r="B1980" s="206"/>
      <c r="C1980" s="206"/>
      <c r="D1980" s="206"/>
      <c r="E1980" s="206"/>
      <c r="F1980" s="206"/>
    </row>
    <row r="1981" spans="2:7" s="82" customFormat="1" ht="18.75">
      <c r="B1981" s="310" t="str">
        <f>"Formation commune (" &amp; SUM(MATIÈRES!N1963:N1977) &amp; " périodes)"</f>
        <v>Formation commune (0 périodes)</v>
      </c>
      <c r="C1981" s="310"/>
      <c r="D1981" s="310"/>
      <c r="E1981" s="310"/>
      <c r="F1981" s="207" t="s">
        <v>66</v>
      </c>
    </row>
    <row r="1982" spans="2:7" s="82" customFormat="1">
      <c r="B1982" s="192"/>
      <c r="C1982" s="192"/>
      <c r="D1982" s="192"/>
      <c r="E1982" s="192"/>
      <c r="F1982" s="192"/>
    </row>
    <row r="1983" spans="2:7" s="82" customFormat="1">
      <c r="B1983" s="270" t="str">
        <f>MATIÈRES!$I$6</f>
        <v>RELIGION (Mme Willems - 2p.)</v>
      </c>
      <c r="C1983" s="270"/>
      <c r="D1983" s="270"/>
      <c r="E1983" s="270"/>
      <c r="F1983" s="193" t="str">
        <f ca="1">IF(ISERROR(INDIRECT("F1!BQ" &amp; A1968+6)),"",INDIRECT("F1!BQ" &amp; A1968+6))</f>
        <v/>
      </c>
      <c r="G1983"/>
    </row>
    <row r="1984" spans="2:7" s="82" customFormat="1">
      <c r="B1984" s="267" t="str">
        <f>MATIÈRES!$I$7</f>
        <v>FRANÇAIS (Mr MIRGAUX - 6p.)</v>
      </c>
      <c r="C1984" s="268"/>
      <c r="D1984" s="268"/>
      <c r="E1984" s="269"/>
      <c r="F1984" s="193" t="str">
        <f ca="1">IF(ISERROR(INDIRECT("F2!BQ" &amp; A1968+6)),"",INDIRECT("F2!BQ" &amp; A1968+6))</f>
        <v/>
      </c>
    </row>
    <row r="1985" spans="2:6" s="82" customFormat="1">
      <c r="B1985" s="267" t="str">
        <f>MATIÈRES!$I$8</f>
        <v>MATH (Mme LIENART - 5p.)</v>
      </c>
      <c r="C1985" s="268"/>
      <c r="D1985" s="268"/>
      <c r="E1985" s="269"/>
      <c r="F1985" s="193" t="str">
        <f ca="1">IF(ISERROR(INDIRECT("F3!BQ" &amp; A1968+6)),"",INDIRECT("F3!BQ" &amp; A1968+6))</f>
        <v/>
      </c>
    </row>
    <row r="1986" spans="2:6" s="82" customFormat="1">
      <c r="B1986" s="267" t="str">
        <f>MATIÈRES!$I$9</f>
        <v>ÉTUDE DU MILIEU (Mr MIRGAUX - 4p.)</v>
      </c>
      <c r="C1986" s="268"/>
      <c r="D1986" s="268"/>
      <c r="E1986" s="269"/>
      <c r="F1986" s="193" t="str">
        <f ca="1">IF(ISERROR(INDIRECT("F4!BQ" &amp; A1968+6)),"",INDIRECT("F4!BQ" &amp; A1968+6))</f>
        <v/>
      </c>
    </row>
    <row r="1987" spans="2:6" s="82" customFormat="1">
      <c r="B1987" s="270" t="str">
        <f>MATIÈRES!$I$10</f>
        <v>ANGLAIS (Mme MICHAUX - 4p.)</v>
      </c>
      <c r="C1987" s="270"/>
      <c r="D1987" s="270"/>
      <c r="E1987" s="270"/>
      <c r="F1987" s="193" t="str">
        <f ca="1">IF(ISERROR(INDIRECT("F5!BQ" &amp; A1968+6)),"",INDIRECT("F5!BQ" &amp; A1968+6))</f>
        <v/>
      </c>
    </row>
    <row r="1988" spans="2:6" s="82" customFormat="1">
      <c r="B1988" s="270" t="str">
        <f>MATIÈRES!$I$11</f>
        <v>SCIENCES (Mr SMETS - 3p.)</v>
      </c>
      <c r="C1988" s="270"/>
      <c r="D1988" s="270"/>
      <c r="E1988" s="270"/>
      <c r="F1988" s="193" t="str">
        <f ca="1">IF(ISERROR(INDIRECT("F6!BQ" &amp; A1968+6)),"",INDIRECT("F6!BQ" &amp; A1968+6))</f>
        <v/>
      </c>
    </row>
    <row r="1989" spans="2:6" s="82" customFormat="1">
      <c r="B1989" s="267" t="str">
        <f>MATIÈRES!$I$12</f>
        <v>ÉDUCATION PHYSIQUE (Collectif - 3p.)</v>
      </c>
      <c r="C1989" s="268"/>
      <c r="D1989" s="268"/>
      <c r="E1989" s="269"/>
      <c r="F1989" s="193" t="str">
        <f ca="1">IF(ISERROR(INDIRECT("F7!BQ" &amp; A1968+6)),"",INDIRECT("F7!BQ" &amp; A1968+6))</f>
        <v/>
      </c>
    </row>
    <row r="1990" spans="2:6" s="82" customFormat="1">
      <c r="B1990" s="267" t="str">
        <f>MATIÈRES!$I$13</f>
        <v>ÉDUCATION ARTISTIQUE (Mme TASKIN - 2p.)</v>
      </c>
      <c r="C1990" s="268"/>
      <c r="D1990" s="268"/>
      <c r="E1990" s="269"/>
      <c r="F1990" s="193" t="str">
        <f ca="1">IF(ISERROR(INDIRECT("F8!BQ" &amp; A1968+6)),"",INDIRECT("F8!BQ" &amp; A1968+6))</f>
        <v/>
      </c>
    </row>
    <row r="1991" spans="2:6" s="82" customFormat="1">
      <c r="B1991" s="267" t="str">
        <f>MATIÈRES!$I$14</f>
        <v>ÉDUCATION TECHNOLOGIQUE (Mr SMETS - 1p.)</v>
      </c>
      <c r="C1991" s="268"/>
      <c r="D1991" s="268"/>
      <c r="E1991" s="269"/>
      <c r="F1991" s="193" t="str">
        <f ca="1">IF(ISERROR(INDIRECT("F9!BQ" &amp; A1968+6)),"",INDIRECT("F9!BQ" &amp; A1968+6))</f>
        <v/>
      </c>
    </row>
    <row r="1992" spans="2:6" s="82" customFormat="1">
      <c r="B1992" s="267" t="str">
        <f>MATIÈRES!$I$15</f>
        <v>ACTIVITÉDE SOUTIEN (Mme LIENART - 4p.)</v>
      </c>
      <c r="C1992" s="268"/>
      <c r="D1992" s="268"/>
      <c r="E1992" s="269"/>
      <c r="F1992" s="193" t="str">
        <f ca="1">IF(ISERROR(INDIRECT("F10!BQ" &amp; A1968+6)),"",INDIRECT("F10!BQ" &amp; A1968+6))</f>
        <v/>
      </c>
    </row>
    <row r="1993" spans="2:6" s="82" customFormat="1">
      <c r="B1993" s="267">
        <f>MATIÈRES!$I$16</f>
        <v>0</v>
      </c>
      <c r="C1993" s="268"/>
      <c r="D1993" s="268"/>
      <c r="E1993" s="269"/>
      <c r="F1993" s="193" t="str">
        <f ca="1">IF(ISERROR(INDIRECT("F11!BQ" &amp; A1968+6)),"",INDIRECT("F11!BQ" &amp; A1968+6))</f>
        <v/>
      </c>
    </row>
    <row r="1994" spans="2:6" s="82" customFormat="1">
      <c r="B1994" s="267">
        <f>MATIÈRES!$I$17</f>
        <v>0</v>
      </c>
      <c r="C1994" s="268"/>
      <c r="D1994" s="268"/>
      <c r="E1994" s="269"/>
      <c r="F1994" s="193" t="str">
        <f ca="1">IF(ISERROR(INDIRECT("F12!BQ" &amp; A1968+6)),"",INDIRECT("F12!BQ" &amp; A1968+6))</f>
        <v/>
      </c>
    </row>
    <row r="1995" spans="2:6" s="82" customFormat="1">
      <c r="B1995" s="267">
        <f>MATIÈRES!$I$18</f>
        <v>0</v>
      </c>
      <c r="C1995" s="268"/>
      <c r="D1995" s="268"/>
      <c r="E1995" s="269"/>
      <c r="F1995" s="193" t="str">
        <f ca="1">IF(ISERROR(INDIRECT("F13!BQ" &amp; A1968+6)),"",INDIRECT("F13!BQ" &amp; A1968+6))</f>
        <v/>
      </c>
    </row>
    <row r="1996" spans="2:6" s="82" customFormat="1">
      <c r="B1996" s="267">
        <f>MATIÈRES!$I$19</f>
        <v>0</v>
      </c>
      <c r="C1996" s="268"/>
      <c r="D1996" s="268"/>
      <c r="E1996" s="269"/>
      <c r="F1996" s="193" t="str">
        <f ca="1">IF(ISERROR(INDIRECT("F14!BQ" &amp; A1968+6)),"",INDIRECT("F14!BQ" &amp; A1968+6))</f>
        <v/>
      </c>
    </row>
    <row r="1997" spans="2:6" s="82" customFormat="1">
      <c r="B1997" s="270">
        <f>MATIÈRES!$I$20</f>
        <v>0</v>
      </c>
      <c r="C1997" s="270"/>
      <c r="D1997" s="270"/>
      <c r="E1997" s="270"/>
      <c r="F1997" s="193" t="str">
        <f ca="1">IF(ISERROR(INDIRECT("F15!BQ" &amp; A1968+6)),"",INDIRECT("F15!BQ" &amp; A1968+6))</f>
        <v/>
      </c>
    </row>
    <row r="1998" spans="2:6" s="82" customFormat="1">
      <c r="B1998" s="271"/>
      <c r="C1998" s="271"/>
      <c r="D1998" s="271"/>
      <c r="E1998" s="271"/>
      <c r="F1998" s="192"/>
    </row>
    <row r="1999" spans="2:6" s="82" customFormat="1">
      <c r="B1999" s="272" t="s">
        <v>167</v>
      </c>
      <c r="C1999" s="272"/>
      <c r="D1999" s="272"/>
      <c r="E1999" s="272"/>
      <c r="F1999" s="193" t="e">
        <f ca="1">AVERAGEIF(F1983:F1997,"&lt;&gt;#DIV/0!")</f>
        <v>#DIV/0!</v>
      </c>
    </row>
    <row r="2000" spans="2:6" s="82" customFormat="1">
      <c r="B2000" s="273" t="str">
        <f>"Nombre de cours en difficulté (…/" &amp; COUNTA(MATIÈRES!$N$6:$N$20) &amp; " cours)"</f>
        <v>Nombre de cours en difficulté (…/10 cours)</v>
      </c>
      <c r="C2000" s="273"/>
      <c r="D2000" s="273"/>
      <c r="E2000" s="273"/>
      <c r="F2000" s="191">
        <f ca="1">IF(F1983&lt;50,1,0)+IF(F1984&lt;50,1,0)+IF(F1985&lt;50,1,0)+IF(F1986&lt;50,1,0)+IF(F1987&lt;50,1,0)+IF(F1988&lt;50,1,0)+IF(F1989&lt;50,1,0)+IF(F1990&lt;50,1,0)+IF(F1991&lt;50,1,0)+IF(F1992&lt;50,1,0)+IF(F1993&lt;50,1,0)+IF(F1994&lt;50,1,0)+IF(F1995&lt;50,1,0)+IF(F1996&lt;50,1,0)+IF(F1997&lt;50,1,0)</f>
        <v>0</v>
      </c>
    </row>
    <row r="2001" spans="2:6" s="82" customFormat="1">
      <c r="B2001" s="273" t="str">
        <f>"Nombre de périodes en difficulté (…/" &amp; SUM(MATIÈRES!N1963:N1977) &amp; " périodes)"</f>
        <v>Nombre de périodes en difficulté (…/0 périodes)</v>
      </c>
      <c r="C2001" s="273"/>
      <c r="D2001" s="273"/>
      <c r="E2001" s="273"/>
      <c r="F2001" s="191">
        <f ca="1">IF(F1983&lt;50,MATIÈRES!N$6,0)+IF(F1984&lt;50,MATIÈRES!N$7,0)+IF(F1985&lt;50,MATIÈRES!N$8,0)+IF(F1986&lt;50,MATIÈRES!N$9,0)+IF(F1987&lt;50,MATIÈRES!N$10,0)+IF(F1988&lt;50,MATIÈRES!N$11,0)+IF(F1989&lt;50,MATIÈRES!N$12,0)+IF(F1990&lt;50,MATIÈRES!N$13,0)+IF(F1991&lt;50,MATIÈRES!N$14,0)+IF(F1992&lt;50,MATIÈRES!N$15,0)+IF(F1993&lt;50,MATIÈRES!N$16,0)+IF(F1994&lt;50,MATIÈRES!N$17,0)+IF(F1995&lt;50,MATIÈRES!N$18,0)+IF(F1996&lt;50,MATIÈRES!N$19,0)+IF(F1997&lt;50,MATIÈRES!N$20,0)</f>
        <v>0</v>
      </c>
    </row>
    <row r="2002" spans="2:6" s="82" customFormat="1"/>
    <row r="2003" spans="2:6" s="82" customFormat="1"/>
    <row r="2004" spans="2:6" s="82" customFormat="1"/>
    <row r="2005" spans="2:6" s="82" customFormat="1">
      <c r="F2005" s="82" t="s">
        <v>170</v>
      </c>
    </row>
    <row r="2006" spans="2:6" s="82" customFormat="1"/>
    <row r="2007" spans="2:6" s="82" customFormat="1"/>
    <row r="2008" spans="2:6" s="82" customFormat="1"/>
    <row r="2009" spans="2:6" s="82" customFormat="1"/>
    <row r="2010" spans="2:6" s="82" customFormat="1"/>
    <row r="2011" spans="2:6" s="82" customFormat="1"/>
    <row r="2012" spans="2:6" s="82" customFormat="1"/>
    <row r="2013" spans="2:6" s="82" customFormat="1"/>
    <row r="2014" spans="2:6" s="82" customFormat="1"/>
    <row r="2015" spans="2:6" s="82" customFormat="1"/>
    <row r="2016" spans="2:6" s="82" customFormat="1"/>
    <row r="2017" spans="2:6" s="82" customFormat="1"/>
    <row r="2018" spans="2:6" s="82" customFormat="1"/>
    <row r="2019" spans="2:6" s="82" customFormat="1"/>
    <row r="2020" spans="2:6" s="82" customFormat="1"/>
    <row r="2021" spans="2:6" s="82" customFormat="1"/>
    <row r="2022" spans="2:6" s="82" customFormat="1">
      <c r="B2022" s="84" t="s">
        <v>42</v>
      </c>
    </row>
    <row r="2023" spans="2:6" s="82" customFormat="1"/>
    <row r="2024" spans="2:6" s="82" customFormat="1">
      <c r="B2024" s="274" t="str">
        <f ca="1">(INDIRECT("Élèves!C" &amp;A1968+3) &amp; " " &amp; INDIRECT("Élèves!D" &amp; A1968+3) &amp; " :")</f>
        <v xml:space="preserve">  :</v>
      </c>
      <c r="C2024" s="275"/>
      <c r="D2024" s="275"/>
      <c r="E2024" s="275"/>
      <c r="F2024" s="276"/>
    </row>
    <row r="2025" spans="2:6" s="82" customFormat="1">
      <c r="B2025" s="243"/>
      <c r="C2025" s="244"/>
      <c r="D2025" s="244"/>
      <c r="E2025" s="244"/>
      <c r="F2025" s="245"/>
    </row>
    <row r="2026" spans="2:6" s="82" customFormat="1">
      <c r="B2026" s="243"/>
      <c r="C2026" s="244"/>
      <c r="D2026" s="244"/>
      <c r="E2026" s="244"/>
      <c r="F2026" s="245"/>
    </row>
    <row r="2027" spans="2:6" s="82" customFormat="1">
      <c r="B2027" s="243"/>
      <c r="C2027" s="244"/>
      <c r="D2027" s="244"/>
      <c r="E2027" s="244"/>
      <c r="F2027" s="245"/>
    </row>
    <row r="2028" spans="2:6" s="82" customFormat="1">
      <c r="B2028" s="243"/>
      <c r="C2028" s="244"/>
      <c r="D2028" s="244"/>
      <c r="E2028" s="244"/>
      <c r="F2028" s="245"/>
    </row>
    <row r="2029" spans="2:6" s="82" customFormat="1">
      <c r="B2029" s="243"/>
      <c r="C2029" s="244"/>
      <c r="D2029" s="244"/>
      <c r="E2029" s="244"/>
      <c r="F2029" s="245"/>
    </row>
    <row r="2030" spans="2:6" s="82" customFormat="1">
      <c r="B2030" s="246"/>
      <c r="C2030" s="247"/>
      <c r="D2030" s="247"/>
      <c r="E2030" s="247"/>
      <c r="F2030" s="248"/>
    </row>
    <row r="2031" spans="2:6" s="82" customFormat="1">
      <c r="B2031" s="195"/>
      <c r="C2031" s="195"/>
      <c r="D2031" s="195"/>
      <c r="E2031" s="195"/>
      <c r="F2031" s="195"/>
    </row>
    <row r="2032" spans="2:6" s="82" customFormat="1">
      <c r="B2032" s="195"/>
      <c r="C2032" s="195"/>
      <c r="D2032" s="195"/>
      <c r="E2032" s="195"/>
      <c r="F2032" s="195"/>
    </row>
    <row r="2033" spans="2:6" s="82" customFormat="1">
      <c r="B2033" s="195"/>
      <c r="C2033" s="195"/>
      <c r="D2033" s="195"/>
      <c r="E2033" s="195"/>
      <c r="F2033" s="195"/>
    </row>
    <row r="2034" spans="2:6" s="82" customFormat="1">
      <c r="B2034" s="84" t="s">
        <v>69</v>
      </c>
    </row>
    <row r="2035" spans="2:6" s="82" customFormat="1">
      <c r="B2035" s="83"/>
    </row>
    <row r="2036" spans="2:6" s="82" customFormat="1">
      <c r="B2036" s="89"/>
      <c r="C2036" s="89"/>
      <c r="D2036" s="89"/>
      <c r="E2036" s="89" t="s">
        <v>70</v>
      </c>
      <c r="F2036" s="90">
        <f ca="1">SUM(INDIRECT("EDUC!E" &amp;A1968+4),INDIRECT("EDUC!F" &amp;A1968+4),INDIRECT("EDUC!H" &amp;A1968+4))</f>
        <v>0</v>
      </c>
    </row>
    <row r="2037" spans="2:6" s="82" customFormat="1">
      <c r="B2037" s="83"/>
    </row>
    <row r="2038" spans="2:6" s="82" customFormat="1">
      <c r="B2038" s="249"/>
      <c r="C2038" s="250"/>
      <c r="D2038" s="250"/>
      <c r="E2038" s="250"/>
      <c r="F2038" s="251"/>
    </row>
    <row r="2039" spans="2:6" s="82" customFormat="1">
      <c r="B2039" s="252"/>
      <c r="C2039" s="253"/>
      <c r="D2039" s="253"/>
      <c r="E2039" s="253"/>
      <c r="F2039" s="254"/>
    </row>
    <row r="2040" spans="2:6" s="82" customFormat="1">
      <c r="B2040" s="252"/>
      <c r="C2040" s="253"/>
      <c r="D2040" s="253"/>
      <c r="E2040" s="253"/>
      <c r="F2040" s="254"/>
    </row>
    <row r="2041" spans="2:6" s="82" customFormat="1">
      <c r="B2041" s="252"/>
      <c r="C2041" s="253"/>
      <c r="D2041" s="253"/>
      <c r="E2041" s="253"/>
      <c r="F2041" s="254"/>
    </row>
    <row r="2042" spans="2:6" s="82" customFormat="1">
      <c r="B2042" s="252"/>
      <c r="C2042" s="253"/>
      <c r="D2042" s="253"/>
      <c r="E2042" s="253"/>
      <c r="F2042" s="254"/>
    </row>
    <row r="2043" spans="2:6" s="82" customFormat="1">
      <c r="B2043" s="252"/>
      <c r="C2043" s="253"/>
      <c r="D2043" s="253"/>
      <c r="E2043" s="253"/>
      <c r="F2043" s="254"/>
    </row>
    <row r="2044" spans="2:6" s="82" customFormat="1">
      <c r="B2044" s="252"/>
      <c r="C2044" s="253"/>
      <c r="D2044" s="253"/>
      <c r="E2044" s="253"/>
      <c r="F2044" s="254"/>
    </row>
    <row r="2045" spans="2:6" s="82" customFormat="1">
      <c r="B2045" s="252"/>
      <c r="C2045" s="253"/>
      <c r="D2045" s="253"/>
      <c r="E2045" s="253"/>
      <c r="F2045" s="254"/>
    </row>
    <row r="2046" spans="2:6" s="82" customFormat="1">
      <c r="B2046" s="255"/>
      <c r="C2046" s="256"/>
      <c r="D2046" s="256"/>
      <c r="E2046" s="256"/>
      <c r="F2046" s="257"/>
    </row>
    <row r="2047" spans="2:6" s="82" customFormat="1"/>
    <row r="2048" spans="2:6" s="82" customFormat="1">
      <c r="B2048" s="91" t="s">
        <v>71</v>
      </c>
    </row>
    <row r="2049" spans="2:6" s="82" customFormat="1"/>
    <row r="2050" spans="2:6" s="82" customFormat="1"/>
    <row r="2051" spans="2:6" s="82" customFormat="1"/>
    <row r="2052" spans="2:6" s="82" customFormat="1"/>
    <row r="2053" spans="2:6" s="82" customFormat="1"/>
    <row r="2054" spans="2:6" s="82" customFormat="1">
      <c r="B2054" s="84" t="s">
        <v>72</v>
      </c>
    </row>
    <row r="2055" spans="2:6" s="82" customFormat="1"/>
    <row r="2056" spans="2:6" s="82" customFormat="1">
      <c r="B2056" s="258"/>
      <c r="C2056" s="259"/>
      <c r="D2056" s="259"/>
      <c r="E2056" s="259"/>
      <c r="F2056" s="260"/>
    </row>
    <row r="2057" spans="2:6" s="82" customFormat="1">
      <c r="B2057" s="261"/>
      <c r="C2057" s="262"/>
      <c r="D2057" s="262"/>
      <c r="E2057" s="262"/>
      <c r="F2057" s="263"/>
    </row>
    <row r="2058" spans="2:6" s="82" customFormat="1">
      <c r="B2058" s="261"/>
      <c r="C2058" s="262"/>
      <c r="D2058" s="262"/>
      <c r="E2058" s="262"/>
      <c r="F2058" s="263"/>
    </row>
    <row r="2059" spans="2:6" s="82" customFormat="1">
      <c r="B2059" s="261"/>
      <c r="C2059" s="262"/>
      <c r="D2059" s="262"/>
      <c r="E2059" s="262"/>
      <c r="F2059" s="263"/>
    </row>
    <row r="2060" spans="2:6" s="82" customFormat="1">
      <c r="B2060" s="261"/>
      <c r="C2060" s="262"/>
      <c r="D2060" s="262"/>
      <c r="E2060" s="262"/>
      <c r="F2060" s="263"/>
    </row>
    <row r="2061" spans="2:6" s="82" customFormat="1">
      <c r="B2061" s="261"/>
      <c r="C2061" s="262"/>
      <c r="D2061" s="262"/>
      <c r="E2061" s="262"/>
      <c r="F2061" s="263"/>
    </row>
    <row r="2062" spans="2:6" s="82" customFormat="1">
      <c r="B2062" s="261"/>
      <c r="C2062" s="262"/>
      <c r="D2062" s="262"/>
      <c r="E2062" s="262"/>
      <c r="F2062" s="263"/>
    </row>
    <row r="2063" spans="2:6" s="82" customFormat="1">
      <c r="B2063" s="264"/>
      <c r="C2063" s="265"/>
      <c r="D2063" s="265"/>
      <c r="E2063" s="265"/>
      <c r="F2063" s="266"/>
    </row>
    <row r="2064" spans="2:6" s="82" customFormat="1"/>
    <row r="2065" spans="1:6" s="82" customFormat="1">
      <c r="F2065" s="82" t="s">
        <v>171</v>
      </c>
    </row>
    <row r="2066" spans="1:6" s="82" customFormat="1"/>
    <row r="2067" spans="1:6" s="82" customFormat="1"/>
    <row r="2068" spans="1:6" s="82" customFormat="1"/>
    <row r="2069" spans="1:6" s="82" customFormat="1"/>
    <row r="2070" spans="1:6" s="82" customFormat="1"/>
    <row r="2071" spans="1:6" ht="27.75" customHeight="1">
      <c r="A2071" s="82">
        <v>21</v>
      </c>
      <c r="B2071" s="82"/>
      <c r="C2071" s="82"/>
      <c r="D2071" s="82"/>
      <c r="E2071" s="82"/>
      <c r="F2071" s="82"/>
    </row>
    <row r="2072" spans="1:6" ht="15" customHeight="1">
      <c r="B2072" s="311"/>
      <c r="C2072" s="311"/>
      <c r="D2072" s="311"/>
      <c r="E2072" s="311"/>
      <c r="F2072" s="311"/>
    </row>
    <row r="2073" spans="1:6">
      <c r="B2073" s="185">
        <f ca="1">INDIRECT("Élèves!C" &amp; A2071+3)</f>
        <v>0</v>
      </c>
      <c r="C2073" s="312">
        <f ca="1">INDIRECT("Élèves!D" &amp; A2071+3)</f>
        <v>0</v>
      </c>
      <c r="D2073" s="312"/>
      <c r="E2073" s="312"/>
      <c r="F2073" s="312"/>
    </row>
    <row r="2074" spans="1:6" ht="15" customHeight="1">
      <c r="B2074" s="186"/>
      <c r="C2074" s="187"/>
      <c r="D2074" s="187"/>
      <c r="E2074" s="187"/>
      <c r="F2074" s="187"/>
    </row>
    <row r="2075" spans="1:6">
      <c r="B2075" s="311" t="s">
        <v>159</v>
      </c>
      <c r="C2075" s="311"/>
      <c r="D2075" s="311"/>
      <c r="E2075" s="311"/>
      <c r="F2075" s="311"/>
    </row>
    <row r="2076" spans="1:6">
      <c r="B2076" s="311" t="s">
        <v>172</v>
      </c>
      <c r="C2076" s="311"/>
      <c r="D2076" s="311"/>
      <c r="E2076" s="311"/>
      <c r="F2076" s="311"/>
    </row>
    <row r="2077" spans="1:6" s="82" customFormat="1">
      <c r="B2077" s="311"/>
      <c r="C2077" s="311"/>
      <c r="D2077" s="311"/>
      <c r="E2077" s="311"/>
      <c r="F2077" s="311"/>
    </row>
    <row r="2078" spans="1:6" s="82" customFormat="1"/>
    <row r="2079" spans="1:6" s="82" customFormat="1"/>
    <row r="2080" spans="1:6" s="82" customFormat="1"/>
    <row r="2081" spans="2:7" s="82" customFormat="1">
      <c r="B2081" s="279" t="str">
        <f ca="1">INDIRECT("Élèves!N" &amp; $A$11+5)</f>
        <v>1Cp</v>
      </c>
      <c r="C2081" s="280"/>
      <c r="D2081" s="280"/>
      <c r="E2081" s="280"/>
      <c r="F2081" s="281"/>
    </row>
    <row r="2082" spans="2:7" s="82" customFormat="1">
      <c r="B2082" s="282" t="s">
        <v>164</v>
      </c>
      <c r="C2082" s="282"/>
      <c r="D2082" s="282"/>
      <c r="E2082" s="282"/>
      <c r="F2082" s="282"/>
    </row>
    <row r="2083" spans="2:7" s="82" customFormat="1">
      <c r="B2083" s="206"/>
      <c r="C2083" s="206"/>
      <c r="D2083" s="206"/>
      <c r="E2083" s="206"/>
      <c r="F2083" s="206"/>
    </row>
    <row r="2084" spans="2:7" s="82" customFormat="1" ht="18.75">
      <c r="B2084" s="310" t="str">
        <f>"Formation commune (" &amp; SUM(MATIÈRES!N2066:N2080) &amp; " périodes)"</f>
        <v>Formation commune (0 périodes)</v>
      </c>
      <c r="C2084" s="310"/>
      <c r="D2084" s="310"/>
      <c r="E2084" s="310"/>
      <c r="F2084" s="207" t="s">
        <v>66</v>
      </c>
    </row>
    <row r="2085" spans="2:7" s="82" customFormat="1">
      <c r="B2085" s="192"/>
      <c r="C2085" s="192"/>
      <c r="D2085" s="192"/>
      <c r="E2085" s="192"/>
      <c r="F2085" s="192"/>
    </row>
    <row r="2086" spans="2:7" s="82" customFormat="1">
      <c r="B2086" s="270" t="str">
        <f>MATIÈRES!$I$6</f>
        <v>RELIGION (Mme Willems - 2p.)</v>
      </c>
      <c r="C2086" s="270"/>
      <c r="D2086" s="270"/>
      <c r="E2086" s="270"/>
      <c r="F2086" s="193" t="str">
        <f ca="1">IF(ISERROR(INDIRECT("F1!BQ" &amp; A2071+6)),"",INDIRECT("F1!BQ" &amp; A2071+6))</f>
        <v/>
      </c>
      <c r="G2086"/>
    </row>
    <row r="2087" spans="2:7" s="82" customFormat="1">
      <c r="B2087" s="267" t="str">
        <f>MATIÈRES!$I$7</f>
        <v>FRANÇAIS (Mr MIRGAUX - 6p.)</v>
      </c>
      <c r="C2087" s="268"/>
      <c r="D2087" s="268"/>
      <c r="E2087" s="269"/>
      <c r="F2087" s="193" t="str">
        <f ca="1">IF(ISERROR(INDIRECT("F2!BQ" &amp; A2071+6)),"",INDIRECT("F2!BQ" &amp; A2071+6))</f>
        <v/>
      </c>
    </row>
    <row r="2088" spans="2:7" s="82" customFormat="1">
      <c r="B2088" s="267" t="str">
        <f>MATIÈRES!$I$8</f>
        <v>MATH (Mme LIENART - 5p.)</v>
      </c>
      <c r="C2088" s="268"/>
      <c r="D2088" s="268"/>
      <c r="E2088" s="269"/>
      <c r="F2088" s="193" t="str">
        <f ca="1">IF(ISERROR(INDIRECT("F3!BQ" &amp; A2071+6)),"",INDIRECT("F3!BQ" &amp; A2071+6))</f>
        <v/>
      </c>
    </row>
    <row r="2089" spans="2:7" s="82" customFormat="1">
      <c r="B2089" s="267" t="str">
        <f>MATIÈRES!$I$9</f>
        <v>ÉTUDE DU MILIEU (Mr MIRGAUX - 4p.)</v>
      </c>
      <c r="C2089" s="268"/>
      <c r="D2089" s="268"/>
      <c r="E2089" s="269"/>
      <c r="F2089" s="193" t="str">
        <f ca="1">IF(ISERROR(INDIRECT("F4!BQ" &amp; A2071+6)),"",INDIRECT("F4!BQ" &amp; A2071+6))</f>
        <v/>
      </c>
    </row>
    <row r="2090" spans="2:7" s="82" customFormat="1">
      <c r="B2090" s="270" t="str">
        <f>MATIÈRES!$I$10</f>
        <v>ANGLAIS (Mme MICHAUX - 4p.)</v>
      </c>
      <c r="C2090" s="270"/>
      <c r="D2090" s="270"/>
      <c r="E2090" s="270"/>
      <c r="F2090" s="193" t="str">
        <f ca="1">IF(ISERROR(INDIRECT("F5!BQ" &amp; A2071+6)),"",INDIRECT("F5!BQ" &amp; A2071+6))</f>
        <v/>
      </c>
    </row>
    <row r="2091" spans="2:7" s="82" customFormat="1">
      <c r="B2091" s="270" t="str">
        <f>MATIÈRES!$I$11</f>
        <v>SCIENCES (Mr SMETS - 3p.)</v>
      </c>
      <c r="C2091" s="270"/>
      <c r="D2091" s="270"/>
      <c r="E2091" s="270"/>
      <c r="F2091" s="193" t="str">
        <f ca="1">IF(ISERROR(INDIRECT("F6!BQ" &amp; A2071+6)),"",INDIRECT("F6!BQ" &amp; A2071+6))</f>
        <v/>
      </c>
    </row>
    <row r="2092" spans="2:7" s="82" customFormat="1">
      <c r="B2092" s="267" t="str">
        <f>MATIÈRES!$I$12</f>
        <v>ÉDUCATION PHYSIQUE (Collectif - 3p.)</v>
      </c>
      <c r="C2092" s="268"/>
      <c r="D2092" s="268"/>
      <c r="E2092" s="269"/>
      <c r="F2092" s="193" t="str">
        <f ca="1">IF(ISERROR(INDIRECT("F7!BQ" &amp; A2071+6)),"",INDIRECT("F7!BQ" &amp; A2071+6))</f>
        <v/>
      </c>
    </row>
    <row r="2093" spans="2:7" s="82" customFormat="1">
      <c r="B2093" s="267" t="str">
        <f>MATIÈRES!$I$13</f>
        <v>ÉDUCATION ARTISTIQUE (Mme TASKIN - 2p.)</v>
      </c>
      <c r="C2093" s="268"/>
      <c r="D2093" s="268"/>
      <c r="E2093" s="269"/>
      <c r="F2093" s="193" t="str">
        <f ca="1">IF(ISERROR(INDIRECT("F8!BQ" &amp; A2071+6)),"",INDIRECT("F8!BQ" &amp; A2071+6))</f>
        <v/>
      </c>
    </row>
    <row r="2094" spans="2:7" s="82" customFormat="1">
      <c r="B2094" s="267" t="str">
        <f>MATIÈRES!$I$14</f>
        <v>ÉDUCATION TECHNOLOGIQUE (Mr SMETS - 1p.)</v>
      </c>
      <c r="C2094" s="268"/>
      <c r="D2094" s="268"/>
      <c r="E2094" s="269"/>
      <c r="F2094" s="193" t="str">
        <f ca="1">IF(ISERROR(INDIRECT("F9!BQ" &amp; A2071+6)),"",INDIRECT("F9!BQ" &amp; A2071+6))</f>
        <v/>
      </c>
    </row>
    <row r="2095" spans="2:7" s="82" customFormat="1">
      <c r="B2095" s="267" t="str">
        <f>MATIÈRES!$I$15</f>
        <v>ACTIVITÉDE SOUTIEN (Mme LIENART - 4p.)</v>
      </c>
      <c r="C2095" s="268"/>
      <c r="D2095" s="268"/>
      <c r="E2095" s="269"/>
      <c r="F2095" s="193" t="str">
        <f ca="1">IF(ISERROR(INDIRECT("F10!BQ" &amp; A2071+6)),"",INDIRECT("F10!BQ" &amp; A2071+6))</f>
        <v/>
      </c>
    </row>
    <row r="2096" spans="2:7" s="82" customFormat="1">
      <c r="B2096" s="267">
        <f>MATIÈRES!$I$16</f>
        <v>0</v>
      </c>
      <c r="C2096" s="268"/>
      <c r="D2096" s="268"/>
      <c r="E2096" s="269"/>
      <c r="F2096" s="193" t="str">
        <f ca="1">IF(ISERROR(INDIRECT("F11!BQ" &amp; A2071+6)),"",INDIRECT("F11!BQ" &amp; A2071+6))</f>
        <v/>
      </c>
    </row>
    <row r="2097" spans="2:6" s="82" customFormat="1">
      <c r="B2097" s="267">
        <f>MATIÈRES!$I$17</f>
        <v>0</v>
      </c>
      <c r="C2097" s="268"/>
      <c r="D2097" s="268"/>
      <c r="E2097" s="269"/>
      <c r="F2097" s="193" t="str">
        <f ca="1">IF(ISERROR(INDIRECT("F12!BQ" &amp; A2071+6)),"",INDIRECT("F12!BQ" &amp; A2071+6))</f>
        <v/>
      </c>
    </row>
    <row r="2098" spans="2:6" s="82" customFormat="1">
      <c r="B2098" s="267">
        <f>MATIÈRES!$I$18</f>
        <v>0</v>
      </c>
      <c r="C2098" s="268"/>
      <c r="D2098" s="268"/>
      <c r="E2098" s="269"/>
      <c r="F2098" s="193" t="str">
        <f ca="1">IF(ISERROR(INDIRECT("F13!BQ" &amp; A2071+6)),"",INDIRECT("F13!BQ" &amp; A2071+6))</f>
        <v/>
      </c>
    </row>
    <row r="2099" spans="2:6" s="82" customFormat="1">
      <c r="B2099" s="267">
        <f>MATIÈRES!$I$19</f>
        <v>0</v>
      </c>
      <c r="C2099" s="268"/>
      <c r="D2099" s="268"/>
      <c r="E2099" s="269"/>
      <c r="F2099" s="193" t="str">
        <f ca="1">IF(ISERROR(INDIRECT("F14!BQ" &amp; A2071+6)),"",INDIRECT("F14!BQ" &amp; A2071+6))</f>
        <v/>
      </c>
    </row>
    <row r="2100" spans="2:6" s="82" customFormat="1">
      <c r="B2100" s="270">
        <f>MATIÈRES!$I$20</f>
        <v>0</v>
      </c>
      <c r="C2100" s="270"/>
      <c r="D2100" s="270"/>
      <c r="E2100" s="270"/>
      <c r="F2100" s="193" t="str">
        <f ca="1">IF(ISERROR(INDIRECT("F15!BQ" &amp; A2071+6)),"",INDIRECT("F15!BQ" &amp; A2071+6))</f>
        <v/>
      </c>
    </row>
    <row r="2101" spans="2:6" s="82" customFormat="1">
      <c r="B2101" s="271"/>
      <c r="C2101" s="271"/>
      <c r="D2101" s="271"/>
      <c r="E2101" s="271"/>
      <c r="F2101" s="192"/>
    </row>
    <row r="2102" spans="2:6" s="82" customFormat="1">
      <c r="B2102" s="272" t="s">
        <v>167</v>
      </c>
      <c r="C2102" s="272"/>
      <c r="D2102" s="272"/>
      <c r="E2102" s="272"/>
      <c r="F2102" s="193" t="e">
        <f ca="1">AVERAGEIF(F2086:F2100,"&lt;&gt;#DIV/0!")</f>
        <v>#DIV/0!</v>
      </c>
    </row>
    <row r="2103" spans="2:6" s="82" customFormat="1">
      <c r="B2103" s="273" t="str">
        <f>"Nombre de cours en difficulté (…/" &amp; COUNTA(MATIÈRES!$N$6:$N$20) &amp; " cours)"</f>
        <v>Nombre de cours en difficulté (…/10 cours)</v>
      </c>
      <c r="C2103" s="273"/>
      <c r="D2103" s="273"/>
      <c r="E2103" s="273"/>
      <c r="F2103" s="191">
        <f ca="1">IF(F2086&lt;50,1,0)+IF(F2087&lt;50,1,0)+IF(F2088&lt;50,1,0)+IF(F2089&lt;50,1,0)+IF(F2090&lt;50,1,0)+IF(F2091&lt;50,1,0)+IF(F2092&lt;50,1,0)+IF(F2093&lt;50,1,0)+IF(F2094&lt;50,1,0)+IF(F2095&lt;50,1,0)+IF(F2096&lt;50,1,0)+IF(F2097&lt;50,1,0)+IF(F2098&lt;50,1,0)+IF(F2099&lt;50,1,0)+IF(F2100&lt;50,1,0)</f>
        <v>0</v>
      </c>
    </row>
    <row r="2104" spans="2:6" s="82" customFormat="1">
      <c r="B2104" s="273" t="str">
        <f>"Nombre de périodes en difficulté (…/" &amp; SUM(MATIÈRES!N2066:N2080) &amp; " périodes)"</f>
        <v>Nombre de périodes en difficulté (…/0 périodes)</v>
      </c>
      <c r="C2104" s="273"/>
      <c r="D2104" s="273"/>
      <c r="E2104" s="273"/>
      <c r="F2104" s="191">
        <f ca="1">IF(F2086&lt;50,MATIÈRES!N$6,0)+IF(F2087&lt;50,MATIÈRES!N$7,0)+IF(F2088&lt;50,MATIÈRES!N$8,0)+IF(F2089&lt;50,MATIÈRES!N$9,0)+IF(F2090&lt;50,MATIÈRES!N$10,0)+IF(F2091&lt;50,MATIÈRES!N$11,0)+IF(F2092&lt;50,MATIÈRES!N$12,0)+IF(F2093&lt;50,MATIÈRES!N$13,0)+IF(F2094&lt;50,MATIÈRES!N$14,0)+IF(F2095&lt;50,MATIÈRES!N$15,0)+IF(F2096&lt;50,MATIÈRES!N$16,0)+IF(F2097&lt;50,MATIÈRES!N$17,0)+IF(F2098&lt;50,MATIÈRES!N$18,0)+IF(F2099&lt;50,MATIÈRES!N$19,0)+IF(F2100&lt;50,MATIÈRES!N$20,0)</f>
        <v>0</v>
      </c>
    </row>
    <row r="2105" spans="2:6" s="82" customFormat="1"/>
    <row r="2106" spans="2:6" s="82" customFormat="1"/>
    <row r="2107" spans="2:6" s="82" customFormat="1"/>
    <row r="2108" spans="2:6" s="82" customFormat="1">
      <c r="F2108" s="82" t="s">
        <v>170</v>
      </c>
    </row>
    <row r="2109" spans="2:6" s="82" customFormat="1"/>
    <row r="2110" spans="2:6" s="82" customFormat="1"/>
    <row r="2111" spans="2:6" s="82" customFormat="1"/>
    <row r="2112" spans="2:6" s="82" customFormat="1"/>
    <row r="2113" spans="2:6" s="82" customFormat="1"/>
    <row r="2114" spans="2:6" s="82" customFormat="1"/>
    <row r="2115" spans="2:6" s="82" customFormat="1"/>
    <row r="2116" spans="2:6" s="82" customFormat="1"/>
    <row r="2117" spans="2:6" s="82" customFormat="1"/>
    <row r="2118" spans="2:6" s="82" customFormat="1"/>
    <row r="2119" spans="2:6" s="82" customFormat="1"/>
    <row r="2120" spans="2:6" s="82" customFormat="1"/>
    <row r="2121" spans="2:6" s="82" customFormat="1"/>
    <row r="2122" spans="2:6" s="82" customFormat="1"/>
    <row r="2123" spans="2:6" s="82" customFormat="1"/>
    <row r="2124" spans="2:6" s="82" customFormat="1"/>
    <row r="2125" spans="2:6" s="82" customFormat="1">
      <c r="B2125" s="84" t="s">
        <v>42</v>
      </c>
    </row>
    <row r="2126" spans="2:6" s="82" customFormat="1"/>
    <row r="2127" spans="2:6" s="82" customFormat="1">
      <c r="B2127" s="274" t="str">
        <f ca="1">(INDIRECT("Élèves!C" &amp;A2071+3) &amp; " " &amp; INDIRECT("Élèves!D" &amp; A2071+3) &amp; " :")</f>
        <v xml:space="preserve">  :</v>
      </c>
      <c r="C2127" s="275"/>
      <c r="D2127" s="275"/>
      <c r="E2127" s="275"/>
      <c r="F2127" s="276"/>
    </row>
    <row r="2128" spans="2:6" s="82" customFormat="1">
      <c r="B2128" s="243"/>
      <c r="C2128" s="244"/>
      <c r="D2128" s="244"/>
      <c r="E2128" s="244"/>
      <c r="F2128" s="245"/>
    </row>
    <row r="2129" spans="2:6" s="82" customFormat="1">
      <c r="B2129" s="243"/>
      <c r="C2129" s="244"/>
      <c r="D2129" s="244"/>
      <c r="E2129" s="244"/>
      <c r="F2129" s="245"/>
    </row>
    <row r="2130" spans="2:6" s="82" customFormat="1">
      <c r="B2130" s="243"/>
      <c r="C2130" s="244"/>
      <c r="D2130" s="244"/>
      <c r="E2130" s="244"/>
      <c r="F2130" s="245"/>
    </row>
    <row r="2131" spans="2:6" s="82" customFormat="1">
      <c r="B2131" s="243"/>
      <c r="C2131" s="244"/>
      <c r="D2131" s="244"/>
      <c r="E2131" s="244"/>
      <c r="F2131" s="245"/>
    </row>
    <row r="2132" spans="2:6" s="82" customFormat="1">
      <c r="B2132" s="243"/>
      <c r="C2132" s="244"/>
      <c r="D2132" s="244"/>
      <c r="E2132" s="244"/>
      <c r="F2132" s="245"/>
    </row>
    <row r="2133" spans="2:6" s="82" customFormat="1">
      <c r="B2133" s="246"/>
      <c r="C2133" s="247"/>
      <c r="D2133" s="247"/>
      <c r="E2133" s="247"/>
      <c r="F2133" s="248"/>
    </row>
    <row r="2134" spans="2:6" s="82" customFormat="1">
      <c r="B2134" s="195"/>
      <c r="C2134" s="195"/>
      <c r="D2134" s="195"/>
      <c r="E2134" s="195"/>
      <c r="F2134" s="195"/>
    </row>
    <row r="2135" spans="2:6" s="82" customFormat="1">
      <c r="B2135" s="195"/>
      <c r="C2135" s="195"/>
      <c r="D2135" s="195"/>
      <c r="E2135" s="195"/>
      <c r="F2135" s="195"/>
    </row>
    <row r="2136" spans="2:6" s="82" customFormat="1">
      <c r="B2136" s="195"/>
      <c r="C2136" s="195"/>
      <c r="D2136" s="195"/>
      <c r="E2136" s="195"/>
      <c r="F2136" s="195"/>
    </row>
    <row r="2137" spans="2:6" s="82" customFormat="1">
      <c r="B2137" s="84" t="s">
        <v>69</v>
      </c>
    </row>
    <row r="2138" spans="2:6" s="82" customFormat="1">
      <c r="B2138" s="83"/>
    </row>
    <row r="2139" spans="2:6" s="82" customFormat="1">
      <c r="B2139" s="89"/>
      <c r="C2139" s="89"/>
      <c r="D2139" s="89"/>
      <c r="E2139" s="89" t="s">
        <v>70</v>
      </c>
      <c r="F2139" s="90">
        <f ca="1">SUM(INDIRECT("EDUC!E" &amp;A2071+4),INDIRECT("EDUC!F" &amp;A2071+4),INDIRECT("EDUC!H" &amp;A2071+4))</f>
        <v>0</v>
      </c>
    </row>
    <row r="2140" spans="2:6" s="82" customFormat="1">
      <c r="B2140" s="83"/>
    </row>
    <row r="2141" spans="2:6" s="82" customFormat="1">
      <c r="B2141" s="249"/>
      <c r="C2141" s="250"/>
      <c r="D2141" s="250"/>
      <c r="E2141" s="250"/>
      <c r="F2141" s="251"/>
    </row>
    <row r="2142" spans="2:6" s="82" customFormat="1">
      <c r="B2142" s="252"/>
      <c r="C2142" s="253"/>
      <c r="D2142" s="253"/>
      <c r="E2142" s="253"/>
      <c r="F2142" s="254"/>
    </row>
    <row r="2143" spans="2:6" s="82" customFormat="1">
      <c r="B2143" s="252"/>
      <c r="C2143" s="253"/>
      <c r="D2143" s="253"/>
      <c r="E2143" s="253"/>
      <c r="F2143" s="254"/>
    </row>
    <row r="2144" spans="2:6" s="82" customFormat="1">
      <c r="B2144" s="252"/>
      <c r="C2144" s="253"/>
      <c r="D2144" s="253"/>
      <c r="E2144" s="253"/>
      <c r="F2144" s="254"/>
    </row>
    <row r="2145" spans="2:6" s="82" customFormat="1">
      <c r="B2145" s="252"/>
      <c r="C2145" s="253"/>
      <c r="D2145" s="253"/>
      <c r="E2145" s="253"/>
      <c r="F2145" s="254"/>
    </row>
    <row r="2146" spans="2:6" s="82" customFormat="1">
      <c r="B2146" s="252"/>
      <c r="C2146" s="253"/>
      <c r="D2146" s="253"/>
      <c r="E2146" s="253"/>
      <c r="F2146" s="254"/>
    </row>
    <row r="2147" spans="2:6" s="82" customFormat="1">
      <c r="B2147" s="252"/>
      <c r="C2147" s="253"/>
      <c r="D2147" s="253"/>
      <c r="E2147" s="253"/>
      <c r="F2147" s="254"/>
    </row>
    <row r="2148" spans="2:6" s="82" customFormat="1">
      <c r="B2148" s="252"/>
      <c r="C2148" s="253"/>
      <c r="D2148" s="253"/>
      <c r="E2148" s="253"/>
      <c r="F2148" s="254"/>
    </row>
    <row r="2149" spans="2:6" s="82" customFormat="1">
      <c r="B2149" s="255"/>
      <c r="C2149" s="256"/>
      <c r="D2149" s="256"/>
      <c r="E2149" s="256"/>
      <c r="F2149" s="257"/>
    </row>
    <row r="2150" spans="2:6" s="82" customFormat="1"/>
    <row r="2151" spans="2:6" s="82" customFormat="1">
      <c r="B2151" s="91" t="s">
        <v>71</v>
      </c>
    </row>
    <row r="2152" spans="2:6" s="82" customFormat="1"/>
    <row r="2153" spans="2:6" s="82" customFormat="1"/>
    <row r="2154" spans="2:6" s="82" customFormat="1"/>
    <row r="2155" spans="2:6" s="82" customFormat="1"/>
    <row r="2156" spans="2:6" s="82" customFormat="1"/>
    <row r="2157" spans="2:6" s="82" customFormat="1">
      <c r="B2157" s="84" t="s">
        <v>72</v>
      </c>
    </row>
    <row r="2158" spans="2:6" s="82" customFormat="1"/>
    <row r="2159" spans="2:6" s="82" customFormat="1">
      <c r="B2159" s="258"/>
      <c r="C2159" s="259"/>
      <c r="D2159" s="259"/>
      <c r="E2159" s="259"/>
      <c r="F2159" s="260"/>
    </row>
    <row r="2160" spans="2:6" s="82" customFormat="1">
      <c r="B2160" s="261"/>
      <c r="C2160" s="262"/>
      <c r="D2160" s="262"/>
      <c r="E2160" s="262"/>
      <c r="F2160" s="263"/>
    </row>
    <row r="2161" spans="1:6" s="82" customFormat="1">
      <c r="B2161" s="261"/>
      <c r="C2161" s="262"/>
      <c r="D2161" s="262"/>
      <c r="E2161" s="262"/>
      <c r="F2161" s="263"/>
    </row>
    <row r="2162" spans="1:6" s="82" customFormat="1">
      <c r="B2162" s="261"/>
      <c r="C2162" s="262"/>
      <c r="D2162" s="262"/>
      <c r="E2162" s="262"/>
      <c r="F2162" s="263"/>
    </row>
    <row r="2163" spans="1:6" s="82" customFormat="1">
      <c r="B2163" s="261"/>
      <c r="C2163" s="262"/>
      <c r="D2163" s="262"/>
      <c r="E2163" s="262"/>
      <c r="F2163" s="263"/>
    </row>
    <row r="2164" spans="1:6" s="82" customFormat="1">
      <c r="B2164" s="261"/>
      <c r="C2164" s="262"/>
      <c r="D2164" s="262"/>
      <c r="E2164" s="262"/>
      <c r="F2164" s="263"/>
    </row>
    <row r="2165" spans="1:6" s="82" customFormat="1">
      <c r="B2165" s="261"/>
      <c r="C2165" s="262"/>
      <c r="D2165" s="262"/>
      <c r="E2165" s="262"/>
      <c r="F2165" s="263"/>
    </row>
    <row r="2166" spans="1:6" s="82" customFormat="1">
      <c r="B2166" s="264"/>
      <c r="C2166" s="265"/>
      <c r="D2166" s="265"/>
      <c r="E2166" s="265"/>
      <c r="F2166" s="266"/>
    </row>
    <row r="2167" spans="1:6" s="82" customFormat="1"/>
    <row r="2168" spans="1:6" s="82" customFormat="1">
      <c r="F2168" s="82" t="s">
        <v>171</v>
      </c>
    </row>
    <row r="2169" spans="1:6" s="82" customFormat="1"/>
    <row r="2170" spans="1:6" s="82" customFormat="1"/>
    <row r="2171" spans="1:6" s="82" customFormat="1"/>
    <row r="2172" spans="1:6" s="82" customFormat="1"/>
    <row r="2173" spans="1:6" s="82" customFormat="1"/>
    <row r="2174" spans="1:6" ht="27.75" customHeight="1">
      <c r="A2174" s="82">
        <v>22</v>
      </c>
      <c r="B2174" s="82"/>
      <c r="C2174" s="82"/>
      <c r="D2174" s="82"/>
      <c r="E2174" s="82"/>
      <c r="F2174" s="82"/>
    </row>
    <row r="2175" spans="1:6" ht="15" customHeight="1">
      <c r="B2175" s="311"/>
      <c r="C2175" s="311"/>
      <c r="D2175" s="311"/>
      <c r="E2175" s="311"/>
      <c r="F2175" s="311"/>
    </row>
    <row r="2176" spans="1:6">
      <c r="B2176" s="185">
        <f ca="1">INDIRECT("Élèves!C" &amp; A2174+3)</f>
        <v>0</v>
      </c>
      <c r="C2176" s="312">
        <f ca="1">INDIRECT("Élèves!D" &amp; A2174+3)</f>
        <v>0</v>
      </c>
      <c r="D2176" s="312"/>
      <c r="E2176" s="312"/>
      <c r="F2176" s="312"/>
    </row>
    <row r="2177" spans="2:7" ht="15" customHeight="1">
      <c r="B2177" s="186"/>
      <c r="C2177" s="187"/>
      <c r="D2177" s="187"/>
      <c r="E2177" s="187"/>
      <c r="F2177" s="187"/>
    </row>
    <row r="2178" spans="2:7">
      <c r="B2178" s="311" t="s">
        <v>159</v>
      </c>
      <c r="C2178" s="311"/>
      <c r="D2178" s="311"/>
      <c r="E2178" s="311"/>
      <c r="F2178" s="311"/>
    </row>
    <row r="2179" spans="2:7">
      <c r="B2179" s="311" t="s">
        <v>172</v>
      </c>
      <c r="C2179" s="311"/>
      <c r="D2179" s="311"/>
      <c r="E2179" s="311"/>
      <c r="F2179" s="311"/>
    </row>
    <row r="2180" spans="2:7" s="82" customFormat="1">
      <c r="B2180" s="311"/>
      <c r="C2180" s="311"/>
      <c r="D2180" s="311"/>
      <c r="E2180" s="311"/>
      <c r="F2180" s="311"/>
    </row>
    <row r="2181" spans="2:7" s="82" customFormat="1"/>
    <row r="2182" spans="2:7" s="82" customFormat="1"/>
    <row r="2183" spans="2:7" s="82" customFormat="1"/>
    <row r="2184" spans="2:7" s="82" customFormat="1">
      <c r="B2184" s="279" t="str">
        <f ca="1">INDIRECT("Élèves!N" &amp; $A$11+5)</f>
        <v>1Cp</v>
      </c>
      <c r="C2184" s="280"/>
      <c r="D2184" s="280"/>
      <c r="E2184" s="280"/>
      <c r="F2184" s="281"/>
    </row>
    <row r="2185" spans="2:7" s="82" customFormat="1">
      <c r="B2185" s="282" t="s">
        <v>164</v>
      </c>
      <c r="C2185" s="282"/>
      <c r="D2185" s="282"/>
      <c r="E2185" s="282"/>
      <c r="F2185" s="282"/>
    </row>
    <row r="2186" spans="2:7" s="82" customFormat="1">
      <c r="B2186" s="206"/>
      <c r="C2186" s="206"/>
      <c r="D2186" s="206"/>
      <c r="E2186" s="206"/>
      <c r="F2186" s="206"/>
    </row>
    <row r="2187" spans="2:7" s="82" customFormat="1" ht="18.75">
      <c r="B2187" s="310" t="str">
        <f>"Formation commune (" &amp; SUM(MATIÈRES!N2169:N2183) &amp; " périodes)"</f>
        <v>Formation commune (0 périodes)</v>
      </c>
      <c r="C2187" s="310"/>
      <c r="D2187" s="310"/>
      <c r="E2187" s="310"/>
      <c r="F2187" s="207" t="s">
        <v>66</v>
      </c>
    </row>
    <row r="2188" spans="2:7" s="82" customFormat="1">
      <c r="B2188" s="192"/>
      <c r="C2188" s="192"/>
      <c r="D2188" s="192"/>
      <c r="E2188" s="192"/>
      <c r="F2188" s="192"/>
    </row>
    <row r="2189" spans="2:7" s="82" customFormat="1">
      <c r="B2189" s="270" t="str">
        <f>MATIÈRES!$I$6</f>
        <v>RELIGION (Mme Willems - 2p.)</v>
      </c>
      <c r="C2189" s="270"/>
      <c r="D2189" s="270"/>
      <c r="E2189" s="270"/>
      <c r="F2189" s="193" t="str">
        <f ca="1">IF(ISERROR(INDIRECT("F1!BQ" &amp; A2174+6)),"",INDIRECT("F1!BQ" &amp; A2174+6))</f>
        <v/>
      </c>
      <c r="G2189"/>
    </row>
    <row r="2190" spans="2:7" s="82" customFormat="1">
      <c r="B2190" s="267" t="str">
        <f>MATIÈRES!$I$7</f>
        <v>FRANÇAIS (Mr MIRGAUX - 6p.)</v>
      </c>
      <c r="C2190" s="268"/>
      <c r="D2190" s="268"/>
      <c r="E2190" s="269"/>
      <c r="F2190" s="193" t="str">
        <f ca="1">IF(ISERROR(INDIRECT("F2!BQ" &amp; A2174+6)),"",INDIRECT("F2!BQ" &amp; A2174+6))</f>
        <v/>
      </c>
    </row>
    <row r="2191" spans="2:7" s="82" customFormat="1">
      <c r="B2191" s="267" t="str">
        <f>MATIÈRES!$I$8</f>
        <v>MATH (Mme LIENART - 5p.)</v>
      </c>
      <c r="C2191" s="268"/>
      <c r="D2191" s="268"/>
      <c r="E2191" s="269"/>
      <c r="F2191" s="193" t="str">
        <f ca="1">IF(ISERROR(INDIRECT("F3!BQ" &amp; A2174+6)),"",INDIRECT("F3!BQ" &amp; A2174+6))</f>
        <v/>
      </c>
    </row>
    <row r="2192" spans="2:7" s="82" customFormat="1">
      <c r="B2192" s="267" t="str">
        <f>MATIÈRES!$I$9</f>
        <v>ÉTUDE DU MILIEU (Mr MIRGAUX - 4p.)</v>
      </c>
      <c r="C2192" s="268"/>
      <c r="D2192" s="268"/>
      <c r="E2192" s="269"/>
      <c r="F2192" s="193" t="str">
        <f ca="1">IF(ISERROR(INDIRECT("F4!BQ" &amp; A2174+6)),"",INDIRECT("F4!BQ" &amp; A2174+6))</f>
        <v/>
      </c>
    </row>
    <row r="2193" spans="2:6" s="82" customFormat="1">
      <c r="B2193" s="270" t="str">
        <f>MATIÈRES!$I$10</f>
        <v>ANGLAIS (Mme MICHAUX - 4p.)</v>
      </c>
      <c r="C2193" s="270"/>
      <c r="D2193" s="270"/>
      <c r="E2193" s="270"/>
      <c r="F2193" s="193" t="str">
        <f ca="1">IF(ISERROR(INDIRECT("F5!BQ" &amp; A2174+6)),"",INDIRECT("F5!BQ" &amp; A2174+6))</f>
        <v/>
      </c>
    </row>
    <row r="2194" spans="2:6" s="82" customFormat="1">
      <c r="B2194" s="270" t="str">
        <f>MATIÈRES!$I$11</f>
        <v>SCIENCES (Mr SMETS - 3p.)</v>
      </c>
      <c r="C2194" s="270"/>
      <c r="D2194" s="270"/>
      <c r="E2194" s="270"/>
      <c r="F2194" s="193" t="str">
        <f ca="1">IF(ISERROR(INDIRECT("F6!BQ" &amp; A2174+6)),"",INDIRECT("F6!BQ" &amp; A2174+6))</f>
        <v/>
      </c>
    </row>
    <row r="2195" spans="2:6" s="82" customFormat="1">
      <c r="B2195" s="267" t="str">
        <f>MATIÈRES!$I$12</f>
        <v>ÉDUCATION PHYSIQUE (Collectif - 3p.)</v>
      </c>
      <c r="C2195" s="268"/>
      <c r="D2195" s="268"/>
      <c r="E2195" s="269"/>
      <c r="F2195" s="193" t="str">
        <f ca="1">IF(ISERROR(INDIRECT("F7!BQ" &amp; A2174+6)),"",INDIRECT("F7!BQ" &amp; A2174+6))</f>
        <v/>
      </c>
    </row>
    <row r="2196" spans="2:6" s="82" customFormat="1">
      <c r="B2196" s="267" t="str">
        <f>MATIÈRES!$I$13</f>
        <v>ÉDUCATION ARTISTIQUE (Mme TASKIN - 2p.)</v>
      </c>
      <c r="C2196" s="268"/>
      <c r="D2196" s="268"/>
      <c r="E2196" s="269"/>
      <c r="F2196" s="193" t="str">
        <f ca="1">IF(ISERROR(INDIRECT("F8!BQ" &amp; A2174+6)),"",INDIRECT("F8!BQ" &amp; A2174+6))</f>
        <v/>
      </c>
    </row>
    <row r="2197" spans="2:6" s="82" customFormat="1">
      <c r="B2197" s="267" t="str">
        <f>MATIÈRES!$I$14</f>
        <v>ÉDUCATION TECHNOLOGIQUE (Mr SMETS - 1p.)</v>
      </c>
      <c r="C2197" s="268"/>
      <c r="D2197" s="268"/>
      <c r="E2197" s="269"/>
      <c r="F2197" s="193" t="str">
        <f ca="1">IF(ISERROR(INDIRECT("F9!BQ" &amp; A2174+6)),"",INDIRECT("F9!BQ" &amp; A2174+6))</f>
        <v/>
      </c>
    </row>
    <row r="2198" spans="2:6" s="82" customFormat="1">
      <c r="B2198" s="267" t="str">
        <f>MATIÈRES!$I$15</f>
        <v>ACTIVITÉDE SOUTIEN (Mme LIENART - 4p.)</v>
      </c>
      <c r="C2198" s="268"/>
      <c r="D2198" s="268"/>
      <c r="E2198" s="269"/>
      <c r="F2198" s="193" t="str">
        <f ca="1">IF(ISERROR(INDIRECT("F10!BQ" &amp; A2174+6)),"",INDIRECT("F10!BQ" &amp; A2174+6))</f>
        <v/>
      </c>
    </row>
    <row r="2199" spans="2:6" s="82" customFormat="1">
      <c r="B2199" s="267">
        <f>MATIÈRES!$I$16</f>
        <v>0</v>
      </c>
      <c r="C2199" s="268"/>
      <c r="D2199" s="268"/>
      <c r="E2199" s="269"/>
      <c r="F2199" s="193" t="str">
        <f ca="1">IF(ISERROR(INDIRECT("F11!BQ" &amp; A2174+6)),"",INDIRECT("F11!BQ" &amp; A2174+6))</f>
        <v/>
      </c>
    </row>
    <row r="2200" spans="2:6" s="82" customFormat="1">
      <c r="B2200" s="267">
        <f>MATIÈRES!$I$17</f>
        <v>0</v>
      </c>
      <c r="C2200" s="268"/>
      <c r="D2200" s="268"/>
      <c r="E2200" s="269"/>
      <c r="F2200" s="193" t="str">
        <f ca="1">IF(ISERROR(INDIRECT("F12!BQ" &amp; A2174+6)),"",INDIRECT("F12!BQ" &amp; A2174+6))</f>
        <v/>
      </c>
    </row>
    <row r="2201" spans="2:6" s="82" customFormat="1">
      <c r="B2201" s="267">
        <f>MATIÈRES!$I$18</f>
        <v>0</v>
      </c>
      <c r="C2201" s="268"/>
      <c r="D2201" s="268"/>
      <c r="E2201" s="269"/>
      <c r="F2201" s="193" t="str">
        <f ca="1">IF(ISERROR(INDIRECT("F13!BQ" &amp; A2174+6)),"",INDIRECT("F13!BQ" &amp; A2174+6))</f>
        <v/>
      </c>
    </row>
    <row r="2202" spans="2:6" s="82" customFormat="1">
      <c r="B2202" s="267">
        <f>MATIÈRES!$I$19</f>
        <v>0</v>
      </c>
      <c r="C2202" s="268"/>
      <c r="D2202" s="268"/>
      <c r="E2202" s="269"/>
      <c r="F2202" s="193" t="str">
        <f ca="1">IF(ISERROR(INDIRECT("F14!BQ" &amp; A2174+6)),"",INDIRECT("F14!BQ" &amp; A2174+6))</f>
        <v/>
      </c>
    </row>
    <row r="2203" spans="2:6" s="82" customFormat="1">
      <c r="B2203" s="270">
        <f>MATIÈRES!$I$20</f>
        <v>0</v>
      </c>
      <c r="C2203" s="270"/>
      <c r="D2203" s="270"/>
      <c r="E2203" s="270"/>
      <c r="F2203" s="193" t="str">
        <f ca="1">IF(ISERROR(INDIRECT("F15!BQ" &amp; A2174+6)),"",INDIRECT("F15!BQ" &amp; A2174+6))</f>
        <v/>
      </c>
    </row>
    <row r="2204" spans="2:6" s="82" customFormat="1">
      <c r="B2204" s="271"/>
      <c r="C2204" s="271"/>
      <c r="D2204" s="271"/>
      <c r="E2204" s="271"/>
      <c r="F2204" s="192"/>
    </row>
    <row r="2205" spans="2:6" s="82" customFormat="1">
      <c r="B2205" s="272" t="s">
        <v>167</v>
      </c>
      <c r="C2205" s="272"/>
      <c r="D2205" s="272"/>
      <c r="E2205" s="272"/>
      <c r="F2205" s="193" t="e">
        <f ca="1">AVERAGEIF(F2189:F2203,"&lt;&gt;#DIV/0!")</f>
        <v>#DIV/0!</v>
      </c>
    </row>
    <row r="2206" spans="2:6" s="82" customFormat="1">
      <c r="B2206" s="273" t="str">
        <f>"Nombre de cours en difficulté (…/" &amp; COUNTA(MATIÈRES!$N$6:$N$20) &amp; " cours)"</f>
        <v>Nombre de cours en difficulté (…/10 cours)</v>
      </c>
      <c r="C2206" s="273"/>
      <c r="D2206" s="273"/>
      <c r="E2206" s="273"/>
      <c r="F2206" s="191">
        <f ca="1">IF(F2189&lt;50,1,0)+IF(F2190&lt;50,1,0)+IF(F2191&lt;50,1,0)+IF(F2192&lt;50,1,0)+IF(F2193&lt;50,1,0)+IF(F2194&lt;50,1,0)+IF(F2195&lt;50,1,0)+IF(F2196&lt;50,1,0)+IF(F2197&lt;50,1,0)+IF(F2198&lt;50,1,0)+IF(F2199&lt;50,1,0)+IF(F2200&lt;50,1,0)+IF(F2201&lt;50,1,0)+IF(F2202&lt;50,1,0)+IF(F2203&lt;50,1,0)</f>
        <v>0</v>
      </c>
    </row>
    <row r="2207" spans="2:6" s="82" customFormat="1">
      <c r="B2207" s="273" t="str">
        <f>"Nombre de périodes en difficulté (…/" &amp; SUM(MATIÈRES!N2169:N2183) &amp; " périodes)"</f>
        <v>Nombre de périodes en difficulté (…/0 périodes)</v>
      </c>
      <c r="C2207" s="273"/>
      <c r="D2207" s="273"/>
      <c r="E2207" s="273"/>
      <c r="F2207" s="191">
        <f ca="1">IF(F2189&lt;50,MATIÈRES!N$6,0)+IF(F2190&lt;50,MATIÈRES!N$7,0)+IF(F2191&lt;50,MATIÈRES!N$8,0)+IF(F2192&lt;50,MATIÈRES!N$9,0)+IF(F2193&lt;50,MATIÈRES!N$10,0)+IF(F2194&lt;50,MATIÈRES!N$11,0)+IF(F2195&lt;50,MATIÈRES!N$12,0)+IF(F2196&lt;50,MATIÈRES!N$13,0)+IF(F2197&lt;50,MATIÈRES!N$14,0)+IF(F2198&lt;50,MATIÈRES!N$15,0)+IF(F2199&lt;50,MATIÈRES!N$16,0)+IF(F2200&lt;50,MATIÈRES!N$17,0)+IF(F2201&lt;50,MATIÈRES!N$18,0)+IF(F2202&lt;50,MATIÈRES!N$19,0)+IF(F2203&lt;50,MATIÈRES!N$20,0)</f>
        <v>0</v>
      </c>
    </row>
    <row r="2208" spans="2:6" s="82" customFormat="1"/>
    <row r="2209" spans="6:6" s="82" customFormat="1"/>
    <row r="2210" spans="6:6" s="82" customFormat="1"/>
    <row r="2211" spans="6:6" s="82" customFormat="1">
      <c r="F2211" s="82" t="s">
        <v>170</v>
      </c>
    </row>
    <row r="2212" spans="6:6" s="82" customFormat="1"/>
    <row r="2213" spans="6:6" s="82" customFormat="1"/>
    <row r="2214" spans="6:6" s="82" customFormat="1"/>
    <row r="2215" spans="6:6" s="82" customFormat="1"/>
    <row r="2216" spans="6:6" s="82" customFormat="1"/>
    <row r="2217" spans="6:6" s="82" customFormat="1"/>
    <row r="2218" spans="6:6" s="82" customFormat="1"/>
    <row r="2219" spans="6:6" s="82" customFormat="1"/>
    <row r="2220" spans="6:6" s="82" customFormat="1"/>
    <row r="2221" spans="6:6" s="82" customFormat="1"/>
    <row r="2222" spans="6:6" s="82" customFormat="1"/>
    <row r="2223" spans="6:6" s="82" customFormat="1"/>
    <row r="2224" spans="6:6" s="82" customFormat="1"/>
    <row r="2225" spans="2:6" s="82" customFormat="1"/>
    <row r="2226" spans="2:6" s="82" customFormat="1"/>
    <row r="2227" spans="2:6" s="82" customFormat="1"/>
    <row r="2228" spans="2:6" s="82" customFormat="1">
      <c r="B2228" s="84" t="s">
        <v>42</v>
      </c>
    </row>
    <row r="2229" spans="2:6" s="82" customFormat="1"/>
    <row r="2230" spans="2:6" s="82" customFormat="1">
      <c r="B2230" s="274" t="str">
        <f ca="1">(INDIRECT("Élèves!C" &amp;A2174+3) &amp; " " &amp; INDIRECT("Élèves!D" &amp; A2174+3) &amp; " :")</f>
        <v xml:space="preserve">  :</v>
      </c>
      <c r="C2230" s="275"/>
      <c r="D2230" s="275"/>
      <c r="E2230" s="275"/>
      <c r="F2230" s="276"/>
    </row>
    <row r="2231" spans="2:6" s="82" customFormat="1">
      <c r="B2231" s="243"/>
      <c r="C2231" s="244"/>
      <c r="D2231" s="244"/>
      <c r="E2231" s="244"/>
      <c r="F2231" s="245"/>
    </row>
    <row r="2232" spans="2:6" s="82" customFormat="1">
      <c r="B2232" s="243"/>
      <c r="C2232" s="244"/>
      <c r="D2232" s="244"/>
      <c r="E2232" s="244"/>
      <c r="F2232" s="245"/>
    </row>
    <row r="2233" spans="2:6" s="82" customFormat="1">
      <c r="B2233" s="243"/>
      <c r="C2233" s="244"/>
      <c r="D2233" s="244"/>
      <c r="E2233" s="244"/>
      <c r="F2233" s="245"/>
    </row>
    <row r="2234" spans="2:6" s="82" customFormat="1">
      <c r="B2234" s="243"/>
      <c r="C2234" s="244"/>
      <c r="D2234" s="244"/>
      <c r="E2234" s="244"/>
      <c r="F2234" s="245"/>
    </row>
    <row r="2235" spans="2:6" s="82" customFormat="1">
      <c r="B2235" s="243"/>
      <c r="C2235" s="244"/>
      <c r="D2235" s="244"/>
      <c r="E2235" s="244"/>
      <c r="F2235" s="245"/>
    </row>
    <row r="2236" spans="2:6" s="82" customFormat="1">
      <c r="B2236" s="246"/>
      <c r="C2236" s="247"/>
      <c r="D2236" s="247"/>
      <c r="E2236" s="247"/>
      <c r="F2236" s="248"/>
    </row>
    <row r="2237" spans="2:6" s="82" customFormat="1">
      <c r="B2237" s="195"/>
      <c r="C2237" s="195"/>
      <c r="D2237" s="195"/>
      <c r="E2237" s="195"/>
      <c r="F2237" s="195"/>
    </row>
    <row r="2238" spans="2:6" s="82" customFormat="1">
      <c r="B2238" s="195"/>
      <c r="C2238" s="195"/>
      <c r="D2238" s="195"/>
      <c r="E2238" s="195"/>
      <c r="F2238" s="195"/>
    </row>
    <row r="2239" spans="2:6" s="82" customFormat="1">
      <c r="B2239" s="195"/>
      <c r="C2239" s="195"/>
      <c r="D2239" s="195"/>
      <c r="E2239" s="195"/>
      <c r="F2239" s="195"/>
    </row>
    <row r="2240" spans="2:6" s="82" customFormat="1">
      <c r="B2240" s="84" t="s">
        <v>69</v>
      </c>
    </row>
    <row r="2241" spans="2:6" s="82" customFormat="1">
      <c r="B2241" s="83"/>
    </row>
    <row r="2242" spans="2:6" s="82" customFormat="1">
      <c r="B2242" s="89"/>
      <c r="C2242" s="89"/>
      <c r="D2242" s="89"/>
      <c r="E2242" s="89" t="s">
        <v>70</v>
      </c>
      <c r="F2242" s="90">
        <f ca="1">SUM(INDIRECT("EDUC!E" &amp;A2174+4),INDIRECT("EDUC!F" &amp;A2174+4),INDIRECT("EDUC!H" &amp;A2174+4))</f>
        <v>0</v>
      </c>
    </row>
    <row r="2243" spans="2:6" s="82" customFormat="1">
      <c r="B2243" s="83"/>
    </row>
    <row r="2244" spans="2:6" s="82" customFormat="1">
      <c r="B2244" s="249"/>
      <c r="C2244" s="250"/>
      <c r="D2244" s="250"/>
      <c r="E2244" s="250"/>
      <c r="F2244" s="251"/>
    </row>
    <row r="2245" spans="2:6" s="82" customFormat="1">
      <c r="B2245" s="252"/>
      <c r="C2245" s="253"/>
      <c r="D2245" s="253"/>
      <c r="E2245" s="253"/>
      <c r="F2245" s="254"/>
    </row>
    <row r="2246" spans="2:6" s="82" customFormat="1">
      <c r="B2246" s="252"/>
      <c r="C2246" s="253"/>
      <c r="D2246" s="253"/>
      <c r="E2246" s="253"/>
      <c r="F2246" s="254"/>
    </row>
    <row r="2247" spans="2:6" s="82" customFormat="1">
      <c r="B2247" s="252"/>
      <c r="C2247" s="253"/>
      <c r="D2247" s="253"/>
      <c r="E2247" s="253"/>
      <c r="F2247" s="254"/>
    </row>
    <row r="2248" spans="2:6" s="82" customFormat="1">
      <c r="B2248" s="252"/>
      <c r="C2248" s="253"/>
      <c r="D2248" s="253"/>
      <c r="E2248" s="253"/>
      <c r="F2248" s="254"/>
    </row>
    <row r="2249" spans="2:6" s="82" customFormat="1">
      <c r="B2249" s="252"/>
      <c r="C2249" s="253"/>
      <c r="D2249" s="253"/>
      <c r="E2249" s="253"/>
      <c r="F2249" s="254"/>
    </row>
    <row r="2250" spans="2:6" s="82" customFormat="1">
      <c r="B2250" s="252"/>
      <c r="C2250" s="253"/>
      <c r="D2250" s="253"/>
      <c r="E2250" s="253"/>
      <c r="F2250" s="254"/>
    </row>
    <row r="2251" spans="2:6" s="82" customFormat="1">
      <c r="B2251" s="252"/>
      <c r="C2251" s="253"/>
      <c r="D2251" s="253"/>
      <c r="E2251" s="253"/>
      <c r="F2251" s="254"/>
    </row>
    <row r="2252" spans="2:6" s="82" customFormat="1">
      <c r="B2252" s="255"/>
      <c r="C2252" s="256"/>
      <c r="D2252" s="256"/>
      <c r="E2252" s="256"/>
      <c r="F2252" s="257"/>
    </row>
    <row r="2253" spans="2:6" s="82" customFormat="1"/>
    <row r="2254" spans="2:6" s="82" customFormat="1">
      <c r="B2254" s="91" t="s">
        <v>71</v>
      </c>
    </row>
    <row r="2255" spans="2:6" s="82" customFormat="1"/>
    <row r="2256" spans="2:6" s="82" customFormat="1"/>
    <row r="2257" spans="2:6" s="82" customFormat="1"/>
    <row r="2258" spans="2:6" s="82" customFormat="1"/>
    <row r="2259" spans="2:6" s="82" customFormat="1"/>
    <row r="2260" spans="2:6" s="82" customFormat="1">
      <c r="B2260" s="84" t="s">
        <v>72</v>
      </c>
    </row>
    <row r="2261" spans="2:6" s="82" customFormat="1"/>
    <row r="2262" spans="2:6" s="82" customFormat="1">
      <c r="B2262" s="258"/>
      <c r="C2262" s="259"/>
      <c r="D2262" s="259"/>
      <c r="E2262" s="259"/>
      <c r="F2262" s="260"/>
    </row>
    <row r="2263" spans="2:6" s="82" customFormat="1">
      <c r="B2263" s="261"/>
      <c r="C2263" s="262"/>
      <c r="D2263" s="262"/>
      <c r="E2263" s="262"/>
      <c r="F2263" s="263"/>
    </row>
    <row r="2264" spans="2:6" s="82" customFormat="1">
      <c r="B2264" s="261"/>
      <c r="C2264" s="262"/>
      <c r="D2264" s="262"/>
      <c r="E2264" s="262"/>
      <c r="F2264" s="263"/>
    </row>
    <row r="2265" spans="2:6" s="82" customFormat="1">
      <c r="B2265" s="261"/>
      <c r="C2265" s="262"/>
      <c r="D2265" s="262"/>
      <c r="E2265" s="262"/>
      <c r="F2265" s="263"/>
    </row>
    <row r="2266" spans="2:6" s="82" customFormat="1">
      <c r="B2266" s="261"/>
      <c r="C2266" s="262"/>
      <c r="D2266" s="262"/>
      <c r="E2266" s="262"/>
      <c r="F2266" s="263"/>
    </row>
    <row r="2267" spans="2:6" s="82" customFormat="1">
      <c r="B2267" s="261"/>
      <c r="C2267" s="262"/>
      <c r="D2267" s="262"/>
      <c r="E2267" s="262"/>
      <c r="F2267" s="263"/>
    </row>
    <row r="2268" spans="2:6" s="82" customFormat="1">
      <c r="B2268" s="261"/>
      <c r="C2268" s="262"/>
      <c r="D2268" s="262"/>
      <c r="E2268" s="262"/>
      <c r="F2268" s="263"/>
    </row>
    <row r="2269" spans="2:6" s="82" customFormat="1">
      <c r="B2269" s="264"/>
      <c r="C2269" s="265"/>
      <c r="D2269" s="265"/>
      <c r="E2269" s="265"/>
      <c r="F2269" s="266"/>
    </row>
    <row r="2270" spans="2:6" s="82" customFormat="1"/>
    <row r="2271" spans="2:6" s="82" customFormat="1">
      <c r="F2271" s="82" t="s">
        <v>171</v>
      </c>
    </row>
    <row r="2272" spans="2:6" s="82" customFormat="1"/>
    <row r="2273" spans="1:6" s="82" customFormat="1"/>
    <row r="2274" spans="1:6" s="82" customFormat="1"/>
    <row r="2275" spans="1:6" s="82" customFormat="1"/>
    <row r="2276" spans="1:6" s="82" customFormat="1"/>
    <row r="2277" spans="1:6" ht="27.75" customHeight="1">
      <c r="A2277" s="82">
        <v>23</v>
      </c>
      <c r="B2277" s="82"/>
      <c r="C2277" s="82"/>
      <c r="D2277" s="82"/>
      <c r="E2277" s="82"/>
      <c r="F2277" s="82"/>
    </row>
    <row r="2278" spans="1:6" ht="15" customHeight="1">
      <c r="B2278" s="311"/>
      <c r="C2278" s="311"/>
      <c r="D2278" s="311"/>
      <c r="E2278" s="311"/>
      <c r="F2278" s="311"/>
    </row>
    <row r="2279" spans="1:6">
      <c r="B2279" s="185">
        <f ca="1">INDIRECT("Élèves!C" &amp; A2277+3)</f>
        <v>0</v>
      </c>
      <c r="C2279" s="312">
        <f ca="1">INDIRECT("Élèves!D" &amp; A2277+3)</f>
        <v>0</v>
      </c>
      <c r="D2279" s="312"/>
      <c r="E2279" s="312"/>
      <c r="F2279" s="312"/>
    </row>
    <row r="2280" spans="1:6" ht="15" customHeight="1">
      <c r="B2280" s="186"/>
      <c r="C2280" s="187"/>
      <c r="D2280" s="187"/>
      <c r="E2280" s="187"/>
      <c r="F2280" s="187"/>
    </row>
    <row r="2281" spans="1:6">
      <c r="B2281" s="311" t="s">
        <v>159</v>
      </c>
      <c r="C2281" s="311"/>
      <c r="D2281" s="311"/>
      <c r="E2281" s="311"/>
      <c r="F2281" s="311"/>
    </row>
    <row r="2282" spans="1:6">
      <c r="B2282" s="311" t="s">
        <v>172</v>
      </c>
      <c r="C2282" s="311"/>
      <c r="D2282" s="311"/>
      <c r="E2282" s="311"/>
      <c r="F2282" s="311"/>
    </row>
    <row r="2283" spans="1:6" s="82" customFormat="1">
      <c r="B2283" s="311"/>
      <c r="C2283" s="311"/>
      <c r="D2283" s="311"/>
      <c r="E2283" s="311"/>
      <c r="F2283" s="311"/>
    </row>
    <row r="2284" spans="1:6" s="82" customFormat="1"/>
    <row r="2285" spans="1:6" s="82" customFormat="1"/>
    <row r="2286" spans="1:6" s="82" customFormat="1"/>
    <row r="2287" spans="1:6" s="82" customFormat="1">
      <c r="B2287" s="279" t="str">
        <f ca="1">INDIRECT("Élèves!N" &amp; $A$11+5)</f>
        <v>1Cp</v>
      </c>
      <c r="C2287" s="280"/>
      <c r="D2287" s="280"/>
      <c r="E2287" s="280"/>
      <c r="F2287" s="281"/>
    </row>
    <row r="2288" spans="1:6" s="82" customFormat="1">
      <c r="B2288" s="282" t="s">
        <v>164</v>
      </c>
      <c r="C2288" s="282"/>
      <c r="D2288" s="282"/>
      <c r="E2288" s="282"/>
      <c r="F2288" s="282"/>
    </row>
    <row r="2289" spans="2:7" s="82" customFormat="1">
      <c r="B2289" s="206"/>
      <c r="C2289" s="206"/>
      <c r="D2289" s="206"/>
      <c r="E2289" s="206"/>
      <c r="F2289" s="206"/>
    </row>
    <row r="2290" spans="2:7" s="82" customFormat="1" ht="18.75">
      <c r="B2290" s="310" t="str">
        <f>"Formation commune (" &amp; SUM(MATIÈRES!N2272:N2286) &amp; " périodes)"</f>
        <v>Formation commune (0 périodes)</v>
      </c>
      <c r="C2290" s="310"/>
      <c r="D2290" s="310"/>
      <c r="E2290" s="310"/>
      <c r="F2290" s="207" t="s">
        <v>66</v>
      </c>
    </row>
    <row r="2291" spans="2:7" s="82" customFormat="1">
      <c r="B2291" s="192"/>
      <c r="C2291" s="192"/>
      <c r="D2291" s="192"/>
      <c r="E2291" s="192"/>
      <c r="F2291" s="192"/>
    </row>
    <row r="2292" spans="2:7" s="82" customFormat="1">
      <c r="B2292" s="270" t="str">
        <f>MATIÈRES!$I$6</f>
        <v>RELIGION (Mme Willems - 2p.)</v>
      </c>
      <c r="C2292" s="270"/>
      <c r="D2292" s="270"/>
      <c r="E2292" s="270"/>
      <c r="F2292" s="193" t="str">
        <f ca="1">IF(ISERROR(INDIRECT("F1!BQ" &amp; A2277+6)),"",INDIRECT("F1!BQ" &amp; A2277+6))</f>
        <v/>
      </c>
      <c r="G2292"/>
    </row>
    <row r="2293" spans="2:7" s="82" customFormat="1">
      <c r="B2293" s="267" t="str">
        <f>MATIÈRES!$I$7</f>
        <v>FRANÇAIS (Mr MIRGAUX - 6p.)</v>
      </c>
      <c r="C2293" s="268"/>
      <c r="D2293" s="268"/>
      <c r="E2293" s="269"/>
      <c r="F2293" s="193" t="str">
        <f ca="1">IF(ISERROR(INDIRECT("F2!BQ" &amp; A2277+6)),"",INDIRECT("F2!BQ" &amp; A2277+6))</f>
        <v/>
      </c>
    </row>
    <row r="2294" spans="2:7" s="82" customFormat="1">
      <c r="B2294" s="267" t="str">
        <f>MATIÈRES!$I$8</f>
        <v>MATH (Mme LIENART - 5p.)</v>
      </c>
      <c r="C2294" s="268"/>
      <c r="D2294" s="268"/>
      <c r="E2294" s="269"/>
      <c r="F2294" s="193" t="str">
        <f ca="1">IF(ISERROR(INDIRECT("F3!BQ" &amp; A2277+6)),"",INDIRECT("F3!BQ" &amp; A2277+6))</f>
        <v/>
      </c>
    </row>
    <row r="2295" spans="2:7" s="82" customFormat="1">
      <c r="B2295" s="267" t="str">
        <f>MATIÈRES!$I$9</f>
        <v>ÉTUDE DU MILIEU (Mr MIRGAUX - 4p.)</v>
      </c>
      <c r="C2295" s="268"/>
      <c r="D2295" s="268"/>
      <c r="E2295" s="269"/>
      <c r="F2295" s="193" t="str">
        <f ca="1">IF(ISERROR(INDIRECT("F4!BQ" &amp; A2277+6)),"",INDIRECT("F4!BQ" &amp; A2277+6))</f>
        <v/>
      </c>
    </row>
    <row r="2296" spans="2:7" s="82" customFormat="1">
      <c r="B2296" s="270" t="str">
        <f>MATIÈRES!$I$10</f>
        <v>ANGLAIS (Mme MICHAUX - 4p.)</v>
      </c>
      <c r="C2296" s="270"/>
      <c r="D2296" s="270"/>
      <c r="E2296" s="270"/>
      <c r="F2296" s="193" t="str">
        <f ca="1">IF(ISERROR(INDIRECT("F5!BQ" &amp; A2277+6)),"",INDIRECT("F5!BQ" &amp; A2277+6))</f>
        <v/>
      </c>
    </row>
    <row r="2297" spans="2:7" s="82" customFormat="1">
      <c r="B2297" s="270" t="str">
        <f>MATIÈRES!$I$11</f>
        <v>SCIENCES (Mr SMETS - 3p.)</v>
      </c>
      <c r="C2297" s="270"/>
      <c r="D2297" s="270"/>
      <c r="E2297" s="270"/>
      <c r="F2297" s="193" t="str">
        <f ca="1">IF(ISERROR(INDIRECT("F6!BQ" &amp; A2277+6)),"",INDIRECT("F6!BQ" &amp; A2277+6))</f>
        <v/>
      </c>
    </row>
    <row r="2298" spans="2:7" s="82" customFormat="1">
      <c r="B2298" s="267" t="str">
        <f>MATIÈRES!$I$12</f>
        <v>ÉDUCATION PHYSIQUE (Collectif - 3p.)</v>
      </c>
      <c r="C2298" s="268"/>
      <c r="D2298" s="268"/>
      <c r="E2298" s="269"/>
      <c r="F2298" s="193" t="str">
        <f ca="1">IF(ISERROR(INDIRECT("F7!BQ" &amp; A2277+6)),"",INDIRECT("F7!BQ" &amp; A2277+6))</f>
        <v/>
      </c>
    </row>
    <row r="2299" spans="2:7" s="82" customFormat="1">
      <c r="B2299" s="267" t="str">
        <f>MATIÈRES!$I$13</f>
        <v>ÉDUCATION ARTISTIQUE (Mme TASKIN - 2p.)</v>
      </c>
      <c r="C2299" s="268"/>
      <c r="D2299" s="268"/>
      <c r="E2299" s="269"/>
      <c r="F2299" s="193" t="str">
        <f ca="1">IF(ISERROR(INDIRECT("F8!BQ" &amp; A2277+6)),"",INDIRECT("F8!BQ" &amp; A2277+6))</f>
        <v/>
      </c>
    </row>
    <row r="2300" spans="2:7" s="82" customFormat="1">
      <c r="B2300" s="267" t="str">
        <f>MATIÈRES!$I$14</f>
        <v>ÉDUCATION TECHNOLOGIQUE (Mr SMETS - 1p.)</v>
      </c>
      <c r="C2300" s="268"/>
      <c r="D2300" s="268"/>
      <c r="E2300" s="269"/>
      <c r="F2300" s="193" t="str">
        <f ca="1">IF(ISERROR(INDIRECT("F9!BQ" &amp; A2277+6)),"",INDIRECT("F9!BQ" &amp; A2277+6))</f>
        <v/>
      </c>
    </row>
    <row r="2301" spans="2:7" s="82" customFormat="1">
      <c r="B2301" s="267" t="str">
        <f>MATIÈRES!$I$15</f>
        <v>ACTIVITÉDE SOUTIEN (Mme LIENART - 4p.)</v>
      </c>
      <c r="C2301" s="268"/>
      <c r="D2301" s="268"/>
      <c r="E2301" s="269"/>
      <c r="F2301" s="193" t="str">
        <f ca="1">IF(ISERROR(INDIRECT("F10!BQ" &amp; A2277+6)),"",INDIRECT("F10!BQ" &amp; A2277+6))</f>
        <v/>
      </c>
    </row>
    <row r="2302" spans="2:7" s="82" customFormat="1">
      <c r="B2302" s="267">
        <f>MATIÈRES!$I$16</f>
        <v>0</v>
      </c>
      <c r="C2302" s="268"/>
      <c r="D2302" s="268"/>
      <c r="E2302" s="269"/>
      <c r="F2302" s="193" t="str">
        <f ca="1">IF(ISERROR(INDIRECT("F11!BQ" &amp; A2277+6)),"",INDIRECT("F11!BQ" &amp; A2277+6))</f>
        <v/>
      </c>
    </row>
    <row r="2303" spans="2:7" s="82" customFormat="1">
      <c r="B2303" s="267">
        <f>MATIÈRES!$I$17</f>
        <v>0</v>
      </c>
      <c r="C2303" s="268"/>
      <c r="D2303" s="268"/>
      <c r="E2303" s="269"/>
      <c r="F2303" s="193" t="str">
        <f ca="1">IF(ISERROR(INDIRECT("F12!BQ" &amp; A2277+6)),"",INDIRECT("F12!BQ" &amp; A2277+6))</f>
        <v/>
      </c>
    </row>
    <row r="2304" spans="2:7" s="82" customFormat="1">
      <c r="B2304" s="267">
        <f>MATIÈRES!$I$18</f>
        <v>0</v>
      </c>
      <c r="C2304" s="268"/>
      <c r="D2304" s="268"/>
      <c r="E2304" s="269"/>
      <c r="F2304" s="193" t="str">
        <f ca="1">IF(ISERROR(INDIRECT("F13!BQ" &amp; A2277+6)),"",INDIRECT("F13!BQ" &amp; A2277+6))</f>
        <v/>
      </c>
    </row>
    <row r="2305" spans="2:6" s="82" customFormat="1">
      <c r="B2305" s="267">
        <f>MATIÈRES!$I$19</f>
        <v>0</v>
      </c>
      <c r="C2305" s="268"/>
      <c r="D2305" s="268"/>
      <c r="E2305" s="269"/>
      <c r="F2305" s="193" t="str">
        <f ca="1">IF(ISERROR(INDIRECT("F14!BQ" &amp; A2277+6)),"",INDIRECT("F14!BQ" &amp; A2277+6))</f>
        <v/>
      </c>
    </row>
    <row r="2306" spans="2:6" s="82" customFormat="1">
      <c r="B2306" s="270">
        <f>MATIÈRES!$I$20</f>
        <v>0</v>
      </c>
      <c r="C2306" s="270"/>
      <c r="D2306" s="270"/>
      <c r="E2306" s="270"/>
      <c r="F2306" s="193" t="str">
        <f ca="1">IF(ISERROR(INDIRECT("F15!BQ" &amp; A2277+6)),"",INDIRECT("F15!BQ" &amp; A2277+6))</f>
        <v/>
      </c>
    </row>
    <row r="2307" spans="2:6" s="82" customFormat="1">
      <c r="B2307" s="271"/>
      <c r="C2307" s="271"/>
      <c r="D2307" s="271"/>
      <c r="E2307" s="271"/>
      <c r="F2307" s="192"/>
    </row>
    <row r="2308" spans="2:6" s="82" customFormat="1">
      <c r="B2308" s="272" t="s">
        <v>167</v>
      </c>
      <c r="C2308" s="272"/>
      <c r="D2308" s="272"/>
      <c r="E2308" s="272"/>
      <c r="F2308" s="193" t="e">
        <f ca="1">AVERAGEIF(F2292:F2306,"&lt;&gt;#DIV/0!")</f>
        <v>#DIV/0!</v>
      </c>
    </row>
    <row r="2309" spans="2:6" s="82" customFormat="1">
      <c r="B2309" s="273" t="str">
        <f>"Nombre de cours en difficulté (…/" &amp; COUNTA(MATIÈRES!$N$6:$N$20) &amp; " cours)"</f>
        <v>Nombre de cours en difficulté (…/10 cours)</v>
      </c>
      <c r="C2309" s="273"/>
      <c r="D2309" s="273"/>
      <c r="E2309" s="273"/>
      <c r="F2309" s="191">
        <f ca="1">IF(F2292&lt;50,1,0)+IF(F2293&lt;50,1,0)+IF(F2294&lt;50,1,0)+IF(F2295&lt;50,1,0)+IF(F2296&lt;50,1,0)+IF(F2297&lt;50,1,0)+IF(F2298&lt;50,1,0)+IF(F2299&lt;50,1,0)+IF(F2300&lt;50,1,0)+IF(F2301&lt;50,1,0)+IF(F2302&lt;50,1,0)+IF(F2303&lt;50,1,0)+IF(F2304&lt;50,1,0)+IF(F2305&lt;50,1,0)+IF(F2306&lt;50,1,0)</f>
        <v>0</v>
      </c>
    </row>
    <row r="2310" spans="2:6" s="82" customFormat="1">
      <c r="B2310" s="273" t="str">
        <f>"Nombre de périodes en difficulté (…/" &amp; SUM(MATIÈRES!N2272:N2286) &amp; " périodes)"</f>
        <v>Nombre de périodes en difficulté (…/0 périodes)</v>
      </c>
      <c r="C2310" s="273"/>
      <c r="D2310" s="273"/>
      <c r="E2310" s="273"/>
      <c r="F2310" s="191">
        <f ca="1">IF(F2292&lt;50,MATIÈRES!N$6,0)+IF(F2293&lt;50,MATIÈRES!N$7,0)+IF(F2294&lt;50,MATIÈRES!N$8,0)+IF(F2295&lt;50,MATIÈRES!N$9,0)+IF(F2296&lt;50,MATIÈRES!N$10,0)+IF(F2297&lt;50,MATIÈRES!N$11,0)+IF(F2298&lt;50,MATIÈRES!N$12,0)+IF(F2299&lt;50,MATIÈRES!N$13,0)+IF(F2300&lt;50,MATIÈRES!N$14,0)+IF(F2301&lt;50,MATIÈRES!N$15,0)+IF(F2302&lt;50,MATIÈRES!N$16,0)+IF(F2303&lt;50,MATIÈRES!N$17,0)+IF(F2304&lt;50,MATIÈRES!N$18,0)+IF(F2305&lt;50,MATIÈRES!N$19,0)+IF(F2306&lt;50,MATIÈRES!N$20,0)</f>
        <v>0</v>
      </c>
    </row>
    <row r="2311" spans="2:6" s="82" customFormat="1"/>
    <row r="2312" spans="2:6" s="82" customFormat="1"/>
    <row r="2313" spans="2:6" s="82" customFormat="1"/>
    <row r="2314" spans="2:6" s="82" customFormat="1">
      <c r="F2314" s="82" t="s">
        <v>170</v>
      </c>
    </row>
    <row r="2315" spans="2:6" s="82" customFormat="1"/>
    <row r="2316" spans="2:6" s="82" customFormat="1"/>
    <row r="2317" spans="2:6" s="82" customFormat="1"/>
    <row r="2318" spans="2:6" s="82" customFormat="1"/>
    <row r="2319" spans="2:6" s="82" customFormat="1"/>
    <row r="2320" spans="2:6" s="82" customFormat="1"/>
    <row r="2321" spans="2:6" s="82" customFormat="1"/>
    <row r="2322" spans="2:6" s="82" customFormat="1"/>
    <row r="2323" spans="2:6" s="82" customFormat="1"/>
    <row r="2324" spans="2:6" s="82" customFormat="1"/>
    <row r="2325" spans="2:6" s="82" customFormat="1"/>
    <row r="2326" spans="2:6" s="82" customFormat="1"/>
    <row r="2327" spans="2:6" s="82" customFormat="1"/>
    <row r="2328" spans="2:6" s="82" customFormat="1"/>
    <row r="2329" spans="2:6" s="82" customFormat="1"/>
    <row r="2330" spans="2:6" s="82" customFormat="1"/>
    <row r="2331" spans="2:6" s="82" customFormat="1">
      <c r="B2331" s="84" t="s">
        <v>42</v>
      </c>
    </row>
    <row r="2332" spans="2:6" s="82" customFormat="1"/>
    <row r="2333" spans="2:6" s="82" customFormat="1">
      <c r="B2333" s="274" t="str">
        <f ca="1">(INDIRECT("Élèves!C" &amp;A2277+3) &amp; " " &amp; INDIRECT("Élèves!D" &amp; A2277+3) &amp; " :")</f>
        <v xml:space="preserve">  :</v>
      </c>
      <c r="C2333" s="275"/>
      <c r="D2333" s="275"/>
      <c r="E2333" s="275"/>
      <c r="F2333" s="276"/>
    </row>
    <row r="2334" spans="2:6" s="82" customFormat="1">
      <c r="B2334" s="243"/>
      <c r="C2334" s="244"/>
      <c r="D2334" s="244"/>
      <c r="E2334" s="244"/>
      <c r="F2334" s="245"/>
    </row>
    <row r="2335" spans="2:6" s="82" customFormat="1">
      <c r="B2335" s="243"/>
      <c r="C2335" s="244"/>
      <c r="D2335" s="244"/>
      <c r="E2335" s="244"/>
      <c r="F2335" s="245"/>
    </row>
    <row r="2336" spans="2:6" s="82" customFormat="1">
      <c r="B2336" s="243"/>
      <c r="C2336" s="244"/>
      <c r="D2336" s="244"/>
      <c r="E2336" s="244"/>
      <c r="F2336" s="245"/>
    </row>
    <row r="2337" spans="2:6" s="82" customFormat="1">
      <c r="B2337" s="243"/>
      <c r="C2337" s="244"/>
      <c r="D2337" s="244"/>
      <c r="E2337" s="244"/>
      <c r="F2337" s="245"/>
    </row>
    <row r="2338" spans="2:6" s="82" customFormat="1">
      <c r="B2338" s="243"/>
      <c r="C2338" s="244"/>
      <c r="D2338" s="244"/>
      <c r="E2338" s="244"/>
      <c r="F2338" s="245"/>
    </row>
    <row r="2339" spans="2:6" s="82" customFormat="1">
      <c r="B2339" s="246"/>
      <c r="C2339" s="247"/>
      <c r="D2339" s="247"/>
      <c r="E2339" s="247"/>
      <c r="F2339" s="248"/>
    </row>
    <row r="2340" spans="2:6" s="82" customFormat="1">
      <c r="B2340" s="195"/>
      <c r="C2340" s="195"/>
      <c r="D2340" s="195"/>
      <c r="E2340" s="195"/>
      <c r="F2340" s="195"/>
    </row>
    <row r="2341" spans="2:6" s="82" customFormat="1">
      <c r="B2341" s="195"/>
      <c r="C2341" s="195"/>
      <c r="D2341" s="195"/>
      <c r="E2341" s="195"/>
      <c r="F2341" s="195"/>
    </row>
    <row r="2342" spans="2:6" s="82" customFormat="1">
      <c r="B2342" s="195"/>
      <c r="C2342" s="195"/>
      <c r="D2342" s="195"/>
      <c r="E2342" s="195"/>
      <c r="F2342" s="195"/>
    </row>
    <row r="2343" spans="2:6" s="82" customFormat="1">
      <c r="B2343" s="84" t="s">
        <v>69</v>
      </c>
    </row>
    <row r="2344" spans="2:6" s="82" customFormat="1">
      <c r="B2344" s="83"/>
    </row>
    <row r="2345" spans="2:6" s="82" customFormat="1">
      <c r="B2345" s="89"/>
      <c r="C2345" s="89"/>
      <c r="D2345" s="89"/>
      <c r="E2345" s="89" t="s">
        <v>70</v>
      </c>
      <c r="F2345" s="90">
        <f ca="1">SUM(INDIRECT("EDUC!E" &amp;A2277+4),INDIRECT("EDUC!F" &amp;A2277+4),INDIRECT("EDUC!H" &amp;A2277+4))</f>
        <v>0</v>
      </c>
    </row>
    <row r="2346" spans="2:6" s="82" customFormat="1">
      <c r="B2346" s="83"/>
    </row>
    <row r="2347" spans="2:6" s="82" customFormat="1">
      <c r="B2347" s="249"/>
      <c r="C2347" s="250"/>
      <c r="D2347" s="250"/>
      <c r="E2347" s="250"/>
      <c r="F2347" s="251"/>
    </row>
    <row r="2348" spans="2:6" s="82" customFormat="1">
      <c r="B2348" s="252"/>
      <c r="C2348" s="253"/>
      <c r="D2348" s="253"/>
      <c r="E2348" s="253"/>
      <c r="F2348" s="254"/>
    </row>
    <row r="2349" spans="2:6" s="82" customFormat="1">
      <c r="B2349" s="252"/>
      <c r="C2349" s="253"/>
      <c r="D2349" s="253"/>
      <c r="E2349" s="253"/>
      <c r="F2349" s="254"/>
    </row>
    <row r="2350" spans="2:6" s="82" customFormat="1">
      <c r="B2350" s="252"/>
      <c r="C2350" s="253"/>
      <c r="D2350" s="253"/>
      <c r="E2350" s="253"/>
      <c r="F2350" s="254"/>
    </row>
    <row r="2351" spans="2:6" s="82" customFormat="1">
      <c r="B2351" s="252"/>
      <c r="C2351" s="253"/>
      <c r="D2351" s="253"/>
      <c r="E2351" s="253"/>
      <c r="F2351" s="254"/>
    </row>
    <row r="2352" spans="2:6" s="82" customFormat="1">
      <c r="B2352" s="252"/>
      <c r="C2352" s="253"/>
      <c r="D2352" s="253"/>
      <c r="E2352" s="253"/>
      <c r="F2352" s="254"/>
    </row>
    <row r="2353" spans="2:6" s="82" customFormat="1">
      <c r="B2353" s="252"/>
      <c r="C2353" s="253"/>
      <c r="D2353" s="253"/>
      <c r="E2353" s="253"/>
      <c r="F2353" s="254"/>
    </row>
    <row r="2354" spans="2:6" s="82" customFormat="1">
      <c r="B2354" s="252"/>
      <c r="C2354" s="253"/>
      <c r="D2354" s="253"/>
      <c r="E2354" s="253"/>
      <c r="F2354" s="254"/>
    </row>
    <row r="2355" spans="2:6" s="82" customFormat="1">
      <c r="B2355" s="255"/>
      <c r="C2355" s="256"/>
      <c r="D2355" s="256"/>
      <c r="E2355" s="256"/>
      <c r="F2355" s="257"/>
    </row>
    <row r="2356" spans="2:6" s="82" customFormat="1"/>
    <row r="2357" spans="2:6" s="82" customFormat="1">
      <c r="B2357" s="91" t="s">
        <v>71</v>
      </c>
    </row>
    <row r="2358" spans="2:6" s="82" customFormat="1"/>
    <row r="2359" spans="2:6" s="82" customFormat="1"/>
    <row r="2360" spans="2:6" s="82" customFormat="1"/>
    <row r="2361" spans="2:6" s="82" customFormat="1"/>
    <row r="2362" spans="2:6" s="82" customFormat="1"/>
    <row r="2363" spans="2:6" s="82" customFormat="1">
      <c r="B2363" s="84" t="s">
        <v>72</v>
      </c>
    </row>
    <row r="2364" spans="2:6" s="82" customFormat="1"/>
    <row r="2365" spans="2:6" s="82" customFormat="1">
      <c r="B2365" s="258"/>
      <c r="C2365" s="259"/>
      <c r="D2365" s="259"/>
      <c r="E2365" s="259"/>
      <c r="F2365" s="260"/>
    </row>
    <row r="2366" spans="2:6" s="82" customFormat="1">
      <c r="B2366" s="261"/>
      <c r="C2366" s="262"/>
      <c r="D2366" s="262"/>
      <c r="E2366" s="262"/>
      <c r="F2366" s="263"/>
    </row>
    <row r="2367" spans="2:6" s="82" customFormat="1">
      <c r="B2367" s="261"/>
      <c r="C2367" s="262"/>
      <c r="D2367" s="262"/>
      <c r="E2367" s="262"/>
      <c r="F2367" s="263"/>
    </row>
    <row r="2368" spans="2:6" s="82" customFormat="1">
      <c r="B2368" s="261"/>
      <c r="C2368" s="262"/>
      <c r="D2368" s="262"/>
      <c r="E2368" s="262"/>
      <c r="F2368" s="263"/>
    </row>
    <row r="2369" spans="1:6" s="82" customFormat="1">
      <c r="B2369" s="261"/>
      <c r="C2369" s="262"/>
      <c r="D2369" s="262"/>
      <c r="E2369" s="262"/>
      <c r="F2369" s="263"/>
    </row>
    <row r="2370" spans="1:6" s="82" customFormat="1">
      <c r="B2370" s="261"/>
      <c r="C2370" s="262"/>
      <c r="D2370" s="262"/>
      <c r="E2370" s="262"/>
      <c r="F2370" s="263"/>
    </row>
    <row r="2371" spans="1:6" s="82" customFormat="1">
      <c r="B2371" s="261"/>
      <c r="C2371" s="262"/>
      <c r="D2371" s="262"/>
      <c r="E2371" s="262"/>
      <c r="F2371" s="263"/>
    </row>
    <row r="2372" spans="1:6" s="82" customFormat="1">
      <c r="B2372" s="264"/>
      <c r="C2372" s="265"/>
      <c r="D2372" s="265"/>
      <c r="E2372" s="265"/>
      <c r="F2372" s="266"/>
    </row>
    <row r="2373" spans="1:6" s="82" customFormat="1"/>
    <row r="2374" spans="1:6" s="82" customFormat="1">
      <c r="F2374" s="82" t="s">
        <v>171</v>
      </c>
    </row>
    <row r="2375" spans="1:6" s="82" customFormat="1"/>
    <row r="2376" spans="1:6" s="82" customFormat="1"/>
    <row r="2377" spans="1:6" s="82" customFormat="1"/>
    <row r="2378" spans="1:6" s="82" customFormat="1"/>
    <row r="2379" spans="1:6" s="82" customFormat="1"/>
    <row r="2380" spans="1:6" ht="27.75" customHeight="1">
      <c r="A2380" s="82">
        <v>24</v>
      </c>
      <c r="B2380" s="82"/>
      <c r="C2380" s="82"/>
      <c r="D2380" s="82"/>
      <c r="E2380" s="82"/>
      <c r="F2380" s="82"/>
    </row>
    <row r="2381" spans="1:6" ht="15" customHeight="1">
      <c r="B2381" s="311"/>
      <c r="C2381" s="311"/>
      <c r="D2381" s="311"/>
      <c r="E2381" s="311"/>
      <c r="F2381" s="311"/>
    </row>
    <row r="2382" spans="1:6">
      <c r="B2382" s="185">
        <f ca="1">INDIRECT("Élèves!C" &amp; A2380+3)</f>
        <v>0</v>
      </c>
      <c r="C2382" s="312">
        <f ca="1">INDIRECT("Élèves!D" &amp; A2380+3)</f>
        <v>0</v>
      </c>
      <c r="D2382" s="312"/>
      <c r="E2382" s="312"/>
      <c r="F2382" s="312"/>
    </row>
    <row r="2383" spans="1:6" ht="15" customHeight="1">
      <c r="B2383" s="186"/>
      <c r="C2383" s="187"/>
      <c r="D2383" s="187"/>
      <c r="E2383" s="187"/>
      <c r="F2383" s="187"/>
    </row>
    <row r="2384" spans="1:6">
      <c r="B2384" s="311" t="s">
        <v>159</v>
      </c>
      <c r="C2384" s="311"/>
      <c r="D2384" s="311"/>
      <c r="E2384" s="311"/>
      <c r="F2384" s="311"/>
    </row>
    <row r="2385" spans="2:7">
      <c r="B2385" s="311" t="s">
        <v>172</v>
      </c>
      <c r="C2385" s="311"/>
      <c r="D2385" s="311"/>
      <c r="E2385" s="311"/>
      <c r="F2385" s="311"/>
    </row>
    <row r="2386" spans="2:7" s="82" customFormat="1">
      <c r="B2386" s="311"/>
      <c r="C2386" s="311"/>
      <c r="D2386" s="311"/>
      <c r="E2386" s="311"/>
      <c r="F2386" s="311"/>
    </row>
    <row r="2387" spans="2:7" s="82" customFormat="1"/>
    <row r="2388" spans="2:7" s="82" customFormat="1"/>
    <row r="2389" spans="2:7" s="82" customFormat="1"/>
    <row r="2390" spans="2:7" s="82" customFormat="1">
      <c r="B2390" s="279" t="str">
        <f ca="1">INDIRECT("Élèves!N" &amp; $A$11+5)</f>
        <v>1Cp</v>
      </c>
      <c r="C2390" s="280"/>
      <c r="D2390" s="280"/>
      <c r="E2390" s="280"/>
      <c r="F2390" s="281"/>
    </row>
    <row r="2391" spans="2:7" s="82" customFormat="1">
      <c r="B2391" s="282" t="s">
        <v>164</v>
      </c>
      <c r="C2391" s="282"/>
      <c r="D2391" s="282"/>
      <c r="E2391" s="282"/>
      <c r="F2391" s="282"/>
    </row>
    <row r="2392" spans="2:7" s="82" customFormat="1">
      <c r="B2392" s="206"/>
      <c r="C2392" s="206"/>
      <c r="D2392" s="206"/>
      <c r="E2392" s="206"/>
      <c r="F2392" s="206"/>
    </row>
    <row r="2393" spans="2:7" s="82" customFormat="1" ht="18.75">
      <c r="B2393" s="310" t="str">
        <f>"Formation commune (" &amp; SUM(MATIÈRES!N2375:N2389) &amp; " périodes)"</f>
        <v>Formation commune (0 périodes)</v>
      </c>
      <c r="C2393" s="310"/>
      <c r="D2393" s="310"/>
      <c r="E2393" s="310"/>
      <c r="F2393" s="207" t="s">
        <v>66</v>
      </c>
    </row>
    <row r="2394" spans="2:7" s="82" customFormat="1">
      <c r="B2394" s="192"/>
      <c r="C2394" s="192"/>
      <c r="D2394" s="192"/>
      <c r="E2394" s="192"/>
      <c r="F2394" s="192"/>
    </row>
    <row r="2395" spans="2:7" s="82" customFormat="1">
      <c r="B2395" s="270" t="str">
        <f>MATIÈRES!$I$6</f>
        <v>RELIGION (Mme Willems - 2p.)</v>
      </c>
      <c r="C2395" s="270"/>
      <c r="D2395" s="270"/>
      <c r="E2395" s="270"/>
      <c r="F2395" s="193" t="str">
        <f ca="1">IF(ISERROR(INDIRECT("F1!BQ" &amp; A2380+6)),"",INDIRECT("F1!BQ" &amp; A2380+6))</f>
        <v/>
      </c>
      <c r="G2395"/>
    </row>
    <row r="2396" spans="2:7" s="82" customFormat="1">
      <c r="B2396" s="267" t="str">
        <f>MATIÈRES!$I$7</f>
        <v>FRANÇAIS (Mr MIRGAUX - 6p.)</v>
      </c>
      <c r="C2396" s="268"/>
      <c r="D2396" s="268"/>
      <c r="E2396" s="269"/>
      <c r="F2396" s="193" t="str">
        <f ca="1">IF(ISERROR(INDIRECT("F2!BQ" &amp; A2380+6)),"",INDIRECT("F2!BQ" &amp; A2380+6))</f>
        <v/>
      </c>
    </row>
    <row r="2397" spans="2:7" s="82" customFormat="1">
      <c r="B2397" s="267" t="str">
        <f>MATIÈRES!$I$8</f>
        <v>MATH (Mme LIENART - 5p.)</v>
      </c>
      <c r="C2397" s="268"/>
      <c r="D2397" s="268"/>
      <c r="E2397" s="269"/>
      <c r="F2397" s="193" t="str">
        <f ca="1">IF(ISERROR(INDIRECT("F3!BQ" &amp; A2380+6)),"",INDIRECT("F3!BQ" &amp; A2380+6))</f>
        <v/>
      </c>
    </row>
    <row r="2398" spans="2:7" s="82" customFormat="1">
      <c r="B2398" s="267" t="str">
        <f>MATIÈRES!$I$9</f>
        <v>ÉTUDE DU MILIEU (Mr MIRGAUX - 4p.)</v>
      </c>
      <c r="C2398" s="268"/>
      <c r="D2398" s="268"/>
      <c r="E2398" s="269"/>
      <c r="F2398" s="193" t="str">
        <f ca="1">IF(ISERROR(INDIRECT("F4!BQ" &amp; A2380+6)),"",INDIRECT("F4!BQ" &amp; A2380+6))</f>
        <v/>
      </c>
    </row>
    <row r="2399" spans="2:7" s="82" customFormat="1">
      <c r="B2399" s="270" t="str">
        <f>MATIÈRES!$I$10</f>
        <v>ANGLAIS (Mme MICHAUX - 4p.)</v>
      </c>
      <c r="C2399" s="270"/>
      <c r="D2399" s="270"/>
      <c r="E2399" s="270"/>
      <c r="F2399" s="193" t="str">
        <f ca="1">IF(ISERROR(INDIRECT("F5!BQ" &amp; A2380+6)),"",INDIRECT("F5!BQ" &amp; A2380+6))</f>
        <v/>
      </c>
    </row>
    <row r="2400" spans="2:7" s="82" customFormat="1">
      <c r="B2400" s="270" t="str">
        <f>MATIÈRES!$I$11</f>
        <v>SCIENCES (Mr SMETS - 3p.)</v>
      </c>
      <c r="C2400" s="270"/>
      <c r="D2400" s="270"/>
      <c r="E2400" s="270"/>
      <c r="F2400" s="193" t="str">
        <f ca="1">IF(ISERROR(INDIRECT("F6!BQ" &amp; A2380+6)),"",INDIRECT("F6!BQ" &amp; A2380+6))</f>
        <v/>
      </c>
    </row>
    <row r="2401" spans="2:6" s="82" customFormat="1">
      <c r="B2401" s="267" t="str">
        <f>MATIÈRES!$I$12</f>
        <v>ÉDUCATION PHYSIQUE (Collectif - 3p.)</v>
      </c>
      <c r="C2401" s="268"/>
      <c r="D2401" s="268"/>
      <c r="E2401" s="269"/>
      <c r="F2401" s="193" t="str">
        <f ca="1">IF(ISERROR(INDIRECT("F7!BQ" &amp; A2380+6)),"",INDIRECT("F7!BQ" &amp; A2380+6))</f>
        <v/>
      </c>
    </row>
    <row r="2402" spans="2:6" s="82" customFormat="1">
      <c r="B2402" s="267" t="str">
        <f>MATIÈRES!$I$13</f>
        <v>ÉDUCATION ARTISTIQUE (Mme TASKIN - 2p.)</v>
      </c>
      <c r="C2402" s="268"/>
      <c r="D2402" s="268"/>
      <c r="E2402" s="269"/>
      <c r="F2402" s="193" t="str">
        <f ca="1">IF(ISERROR(INDIRECT("F8!BQ" &amp; A2380+6)),"",INDIRECT("F8!BQ" &amp; A2380+6))</f>
        <v/>
      </c>
    </row>
    <row r="2403" spans="2:6" s="82" customFormat="1">
      <c r="B2403" s="267" t="str">
        <f>MATIÈRES!$I$14</f>
        <v>ÉDUCATION TECHNOLOGIQUE (Mr SMETS - 1p.)</v>
      </c>
      <c r="C2403" s="268"/>
      <c r="D2403" s="268"/>
      <c r="E2403" s="269"/>
      <c r="F2403" s="193" t="str">
        <f ca="1">IF(ISERROR(INDIRECT("F9!BQ" &amp; A2380+6)),"",INDIRECT("F9!BQ" &amp; A2380+6))</f>
        <v/>
      </c>
    </row>
    <row r="2404" spans="2:6" s="82" customFormat="1">
      <c r="B2404" s="267" t="str">
        <f>MATIÈRES!$I$15</f>
        <v>ACTIVITÉDE SOUTIEN (Mme LIENART - 4p.)</v>
      </c>
      <c r="C2404" s="268"/>
      <c r="D2404" s="268"/>
      <c r="E2404" s="269"/>
      <c r="F2404" s="193" t="str">
        <f ca="1">IF(ISERROR(INDIRECT("F10!BQ" &amp; A2380+6)),"",INDIRECT("F10!BQ" &amp; A2380+6))</f>
        <v/>
      </c>
    </row>
    <row r="2405" spans="2:6" s="82" customFormat="1">
      <c r="B2405" s="267">
        <f>MATIÈRES!$I$16</f>
        <v>0</v>
      </c>
      <c r="C2405" s="268"/>
      <c r="D2405" s="268"/>
      <c r="E2405" s="269"/>
      <c r="F2405" s="193" t="str">
        <f ca="1">IF(ISERROR(INDIRECT("F11!BQ" &amp; A2380+6)),"",INDIRECT("F11!BQ" &amp; A2380+6))</f>
        <v/>
      </c>
    </row>
    <row r="2406" spans="2:6" s="82" customFormat="1">
      <c r="B2406" s="267">
        <f>MATIÈRES!$I$17</f>
        <v>0</v>
      </c>
      <c r="C2406" s="268"/>
      <c r="D2406" s="268"/>
      <c r="E2406" s="269"/>
      <c r="F2406" s="193" t="str">
        <f ca="1">IF(ISERROR(INDIRECT("F12!BQ" &amp; A2380+6)),"",INDIRECT("F12!BQ" &amp; A2380+6))</f>
        <v/>
      </c>
    </row>
    <row r="2407" spans="2:6" s="82" customFormat="1">
      <c r="B2407" s="267">
        <f>MATIÈRES!$I$18</f>
        <v>0</v>
      </c>
      <c r="C2407" s="268"/>
      <c r="D2407" s="268"/>
      <c r="E2407" s="269"/>
      <c r="F2407" s="193" t="str">
        <f ca="1">IF(ISERROR(INDIRECT("F13!BQ" &amp; A2380+6)),"",INDIRECT("F13!BQ" &amp; A2380+6))</f>
        <v/>
      </c>
    </row>
    <row r="2408" spans="2:6" s="82" customFormat="1">
      <c r="B2408" s="267">
        <f>MATIÈRES!$I$19</f>
        <v>0</v>
      </c>
      <c r="C2408" s="268"/>
      <c r="D2408" s="268"/>
      <c r="E2408" s="269"/>
      <c r="F2408" s="193" t="str">
        <f ca="1">IF(ISERROR(INDIRECT("F14!BQ" &amp; A2380+6)),"",INDIRECT("F14!BQ" &amp; A2380+6))</f>
        <v/>
      </c>
    </row>
    <row r="2409" spans="2:6" s="82" customFormat="1">
      <c r="B2409" s="270">
        <f>MATIÈRES!$I$20</f>
        <v>0</v>
      </c>
      <c r="C2409" s="270"/>
      <c r="D2409" s="270"/>
      <c r="E2409" s="270"/>
      <c r="F2409" s="193" t="str">
        <f ca="1">IF(ISERROR(INDIRECT("F15!BQ" &amp; A2380+6)),"",INDIRECT("F15!BQ" &amp; A2380+6))</f>
        <v/>
      </c>
    </row>
    <row r="2410" spans="2:6" s="82" customFormat="1">
      <c r="B2410" s="271"/>
      <c r="C2410" s="271"/>
      <c r="D2410" s="271"/>
      <c r="E2410" s="271"/>
      <c r="F2410" s="192"/>
    </row>
    <row r="2411" spans="2:6" s="82" customFormat="1">
      <c r="B2411" s="272" t="s">
        <v>167</v>
      </c>
      <c r="C2411" s="272"/>
      <c r="D2411" s="272"/>
      <c r="E2411" s="272"/>
      <c r="F2411" s="193" t="e">
        <f ca="1">AVERAGEIF(F2395:F2409,"&lt;&gt;#DIV/0!")</f>
        <v>#DIV/0!</v>
      </c>
    </row>
    <row r="2412" spans="2:6" s="82" customFormat="1">
      <c r="B2412" s="273" t="str">
        <f>"Nombre de cours en difficulté (…/" &amp; COUNTA(MATIÈRES!$N$6:$N$20) &amp; " cours)"</f>
        <v>Nombre de cours en difficulté (…/10 cours)</v>
      </c>
      <c r="C2412" s="273"/>
      <c r="D2412" s="273"/>
      <c r="E2412" s="273"/>
      <c r="F2412" s="191">
        <f ca="1">IF(F2395&lt;50,1,0)+IF(F2396&lt;50,1,0)+IF(F2397&lt;50,1,0)+IF(F2398&lt;50,1,0)+IF(F2399&lt;50,1,0)+IF(F2400&lt;50,1,0)+IF(F2401&lt;50,1,0)+IF(F2402&lt;50,1,0)+IF(F2403&lt;50,1,0)+IF(F2404&lt;50,1,0)+IF(F2405&lt;50,1,0)+IF(F2406&lt;50,1,0)+IF(F2407&lt;50,1,0)+IF(F2408&lt;50,1,0)+IF(F2409&lt;50,1,0)</f>
        <v>0</v>
      </c>
    </row>
    <row r="2413" spans="2:6" s="82" customFormat="1">
      <c r="B2413" s="273" t="str">
        <f>"Nombre de périodes en difficulté (…/" &amp; SUM(MATIÈRES!N2375:N2389) &amp; " périodes)"</f>
        <v>Nombre de périodes en difficulté (…/0 périodes)</v>
      </c>
      <c r="C2413" s="273"/>
      <c r="D2413" s="273"/>
      <c r="E2413" s="273"/>
      <c r="F2413" s="191">
        <f ca="1">IF(F2395&lt;50,MATIÈRES!N$6,0)+IF(F2396&lt;50,MATIÈRES!N$7,0)+IF(F2397&lt;50,MATIÈRES!N$8,0)+IF(F2398&lt;50,MATIÈRES!N$9,0)+IF(F2399&lt;50,MATIÈRES!N$10,0)+IF(F2400&lt;50,MATIÈRES!N$11,0)+IF(F2401&lt;50,MATIÈRES!N$12,0)+IF(F2402&lt;50,MATIÈRES!N$13,0)+IF(F2403&lt;50,MATIÈRES!N$14,0)+IF(F2404&lt;50,MATIÈRES!N$15,0)+IF(F2405&lt;50,MATIÈRES!N$16,0)+IF(F2406&lt;50,MATIÈRES!N$17,0)+IF(F2407&lt;50,MATIÈRES!N$18,0)+IF(F2408&lt;50,MATIÈRES!N$19,0)+IF(F2409&lt;50,MATIÈRES!N$20,0)</f>
        <v>0</v>
      </c>
    </row>
    <row r="2414" spans="2:6" s="82" customFormat="1"/>
    <row r="2415" spans="2:6" s="82" customFormat="1"/>
    <row r="2416" spans="2:6" s="82" customFormat="1"/>
    <row r="2417" spans="6:6" s="82" customFormat="1">
      <c r="F2417" s="82" t="s">
        <v>170</v>
      </c>
    </row>
    <row r="2418" spans="6:6" s="82" customFormat="1"/>
    <row r="2419" spans="6:6" s="82" customFormat="1"/>
    <row r="2420" spans="6:6" s="82" customFormat="1"/>
    <row r="2421" spans="6:6" s="82" customFormat="1"/>
    <row r="2422" spans="6:6" s="82" customFormat="1"/>
    <row r="2423" spans="6:6" s="82" customFormat="1"/>
    <row r="2424" spans="6:6" s="82" customFormat="1"/>
    <row r="2425" spans="6:6" s="82" customFormat="1"/>
    <row r="2426" spans="6:6" s="82" customFormat="1"/>
    <row r="2427" spans="6:6" s="82" customFormat="1"/>
    <row r="2428" spans="6:6" s="82" customFormat="1"/>
    <row r="2429" spans="6:6" s="82" customFormat="1"/>
    <row r="2430" spans="6:6" s="82" customFormat="1"/>
    <row r="2431" spans="6:6" s="82" customFormat="1"/>
    <row r="2432" spans="6:6" s="82" customFormat="1"/>
    <row r="2433" spans="2:6" s="82" customFormat="1"/>
    <row r="2434" spans="2:6" s="82" customFormat="1">
      <c r="B2434" s="84" t="s">
        <v>42</v>
      </c>
    </row>
    <row r="2435" spans="2:6" s="82" customFormat="1"/>
    <row r="2436" spans="2:6" s="82" customFormat="1">
      <c r="B2436" s="274" t="str">
        <f ca="1">(INDIRECT("Élèves!C" &amp;A2380+3) &amp; " " &amp; INDIRECT("Élèves!D" &amp; A2380+3) &amp; " :")</f>
        <v xml:space="preserve">  :</v>
      </c>
      <c r="C2436" s="275"/>
      <c r="D2436" s="275"/>
      <c r="E2436" s="275"/>
      <c r="F2436" s="276"/>
    </row>
    <row r="2437" spans="2:6" s="82" customFormat="1">
      <c r="B2437" s="243"/>
      <c r="C2437" s="244"/>
      <c r="D2437" s="244"/>
      <c r="E2437" s="244"/>
      <c r="F2437" s="245"/>
    </row>
    <row r="2438" spans="2:6" s="82" customFormat="1">
      <c r="B2438" s="243"/>
      <c r="C2438" s="244"/>
      <c r="D2438" s="244"/>
      <c r="E2438" s="244"/>
      <c r="F2438" s="245"/>
    </row>
    <row r="2439" spans="2:6" s="82" customFormat="1">
      <c r="B2439" s="243"/>
      <c r="C2439" s="244"/>
      <c r="D2439" s="244"/>
      <c r="E2439" s="244"/>
      <c r="F2439" s="245"/>
    </row>
    <row r="2440" spans="2:6" s="82" customFormat="1">
      <c r="B2440" s="243"/>
      <c r="C2440" s="244"/>
      <c r="D2440" s="244"/>
      <c r="E2440" s="244"/>
      <c r="F2440" s="245"/>
    </row>
    <row r="2441" spans="2:6" s="82" customFormat="1">
      <c r="B2441" s="243"/>
      <c r="C2441" s="244"/>
      <c r="D2441" s="244"/>
      <c r="E2441" s="244"/>
      <c r="F2441" s="245"/>
    </row>
    <row r="2442" spans="2:6" s="82" customFormat="1">
      <c r="B2442" s="246"/>
      <c r="C2442" s="247"/>
      <c r="D2442" s="247"/>
      <c r="E2442" s="247"/>
      <c r="F2442" s="248"/>
    </row>
    <row r="2443" spans="2:6" s="82" customFormat="1">
      <c r="B2443" s="195"/>
      <c r="C2443" s="195"/>
      <c r="D2443" s="195"/>
      <c r="E2443" s="195"/>
      <c r="F2443" s="195"/>
    </row>
    <row r="2444" spans="2:6" s="82" customFormat="1">
      <c r="B2444" s="195"/>
      <c r="C2444" s="195"/>
      <c r="D2444" s="195"/>
      <c r="E2444" s="195"/>
      <c r="F2444" s="195"/>
    </row>
    <row r="2445" spans="2:6" s="82" customFormat="1">
      <c r="B2445" s="195"/>
      <c r="C2445" s="195"/>
      <c r="D2445" s="195"/>
      <c r="E2445" s="195"/>
      <c r="F2445" s="195"/>
    </row>
    <row r="2446" spans="2:6" s="82" customFormat="1">
      <c r="B2446" s="84" t="s">
        <v>69</v>
      </c>
    </row>
    <row r="2447" spans="2:6" s="82" customFormat="1">
      <c r="B2447" s="83"/>
    </row>
    <row r="2448" spans="2:6" s="82" customFormat="1">
      <c r="B2448" s="89"/>
      <c r="C2448" s="89"/>
      <c r="D2448" s="89"/>
      <c r="E2448" s="89" t="s">
        <v>70</v>
      </c>
      <c r="F2448" s="90">
        <f ca="1">SUM(INDIRECT("EDUC!E" &amp;A2380+4),INDIRECT("EDUC!F" &amp;A2380+4),INDIRECT("EDUC!H" &amp;A2380+4))</f>
        <v>0</v>
      </c>
    </row>
    <row r="2449" spans="2:6" s="82" customFormat="1">
      <c r="B2449" s="83"/>
    </row>
    <row r="2450" spans="2:6" s="82" customFormat="1">
      <c r="B2450" s="249"/>
      <c r="C2450" s="250"/>
      <c r="D2450" s="250"/>
      <c r="E2450" s="250"/>
      <c r="F2450" s="251"/>
    </row>
    <row r="2451" spans="2:6" s="82" customFormat="1">
      <c r="B2451" s="252"/>
      <c r="C2451" s="253"/>
      <c r="D2451" s="253"/>
      <c r="E2451" s="253"/>
      <c r="F2451" s="254"/>
    </row>
    <row r="2452" spans="2:6" s="82" customFormat="1">
      <c r="B2452" s="252"/>
      <c r="C2452" s="253"/>
      <c r="D2452" s="253"/>
      <c r="E2452" s="253"/>
      <c r="F2452" s="254"/>
    </row>
    <row r="2453" spans="2:6" s="82" customFormat="1">
      <c r="B2453" s="252"/>
      <c r="C2453" s="253"/>
      <c r="D2453" s="253"/>
      <c r="E2453" s="253"/>
      <c r="F2453" s="254"/>
    </row>
    <row r="2454" spans="2:6" s="82" customFormat="1">
      <c r="B2454" s="252"/>
      <c r="C2454" s="253"/>
      <c r="D2454" s="253"/>
      <c r="E2454" s="253"/>
      <c r="F2454" s="254"/>
    </row>
    <row r="2455" spans="2:6" s="82" customFormat="1">
      <c r="B2455" s="252"/>
      <c r="C2455" s="253"/>
      <c r="D2455" s="253"/>
      <c r="E2455" s="253"/>
      <c r="F2455" s="254"/>
    </row>
    <row r="2456" spans="2:6" s="82" customFormat="1">
      <c r="B2456" s="252"/>
      <c r="C2456" s="253"/>
      <c r="D2456" s="253"/>
      <c r="E2456" s="253"/>
      <c r="F2456" s="254"/>
    </row>
    <row r="2457" spans="2:6" s="82" customFormat="1">
      <c r="B2457" s="252"/>
      <c r="C2457" s="253"/>
      <c r="D2457" s="253"/>
      <c r="E2457" s="253"/>
      <c r="F2457" s="254"/>
    </row>
    <row r="2458" spans="2:6" s="82" customFormat="1">
      <c r="B2458" s="255"/>
      <c r="C2458" s="256"/>
      <c r="D2458" s="256"/>
      <c r="E2458" s="256"/>
      <c r="F2458" s="257"/>
    </row>
    <row r="2459" spans="2:6" s="82" customFormat="1"/>
    <row r="2460" spans="2:6" s="82" customFormat="1">
      <c r="B2460" s="91" t="s">
        <v>71</v>
      </c>
    </row>
    <row r="2461" spans="2:6" s="82" customFormat="1"/>
    <row r="2462" spans="2:6" s="82" customFormat="1"/>
    <row r="2463" spans="2:6" s="82" customFormat="1"/>
    <row r="2464" spans="2:6" s="82" customFormat="1"/>
    <row r="2465" spans="2:6" s="82" customFormat="1"/>
    <row r="2466" spans="2:6" s="82" customFormat="1">
      <c r="B2466" s="84" t="s">
        <v>72</v>
      </c>
    </row>
    <row r="2467" spans="2:6" s="82" customFormat="1"/>
    <row r="2468" spans="2:6" s="82" customFormat="1">
      <c r="B2468" s="258"/>
      <c r="C2468" s="259"/>
      <c r="D2468" s="259"/>
      <c r="E2468" s="259"/>
      <c r="F2468" s="260"/>
    </row>
    <row r="2469" spans="2:6" s="82" customFormat="1">
      <c r="B2469" s="261"/>
      <c r="C2469" s="262"/>
      <c r="D2469" s="262"/>
      <c r="E2469" s="262"/>
      <c r="F2469" s="263"/>
    </row>
    <row r="2470" spans="2:6" s="82" customFormat="1">
      <c r="B2470" s="261"/>
      <c r="C2470" s="262"/>
      <c r="D2470" s="262"/>
      <c r="E2470" s="262"/>
      <c r="F2470" s="263"/>
    </row>
    <row r="2471" spans="2:6" s="82" customFormat="1">
      <c r="B2471" s="261"/>
      <c r="C2471" s="262"/>
      <c r="D2471" s="262"/>
      <c r="E2471" s="262"/>
      <c r="F2471" s="263"/>
    </row>
    <row r="2472" spans="2:6" s="82" customFormat="1">
      <c r="B2472" s="261"/>
      <c r="C2472" s="262"/>
      <c r="D2472" s="262"/>
      <c r="E2472" s="262"/>
      <c r="F2472" s="263"/>
    </row>
    <row r="2473" spans="2:6" s="82" customFormat="1">
      <c r="B2473" s="261"/>
      <c r="C2473" s="262"/>
      <c r="D2473" s="262"/>
      <c r="E2473" s="262"/>
      <c r="F2473" s="263"/>
    </row>
    <row r="2474" spans="2:6" s="82" customFormat="1">
      <c r="B2474" s="261"/>
      <c r="C2474" s="262"/>
      <c r="D2474" s="262"/>
      <c r="E2474" s="262"/>
      <c r="F2474" s="263"/>
    </row>
    <row r="2475" spans="2:6" s="82" customFormat="1">
      <c r="B2475" s="264"/>
      <c r="C2475" s="265"/>
      <c r="D2475" s="265"/>
      <c r="E2475" s="265"/>
      <c r="F2475" s="266"/>
    </row>
    <row r="2476" spans="2:6" s="82" customFormat="1"/>
    <row r="2477" spans="2:6" s="82" customFormat="1">
      <c r="F2477" s="82" t="s">
        <v>171</v>
      </c>
    </row>
    <row r="2478" spans="2:6" s="82" customFormat="1"/>
    <row r="2479" spans="2:6" s="82" customFormat="1"/>
    <row r="2480" spans="2:6" s="82" customFormat="1"/>
    <row r="2481" spans="1:6" s="82" customFormat="1"/>
    <row r="2482" spans="1:6" s="82" customFormat="1"/>
    <row r="2483" spans="1:6" ht="27.75" customHeight="1">
      <c r="A2483" s="82">
        <v>25</v>
      </c>
      <c r="B2483" s="82"/>
      <c r="C2483" s="82"/>
      <c r="D2483" s="82"/>
      <c r="E2483" s="82"/>
      <c r="F2483" s="82"/>
    </row>
    <row r="2484" spans="1:6" ht="15" customHeight="1">
      <c r="B2484" s="311"/>
      <c r="C2484" s="311"/>
      <c r="D2484" s="311"/>
      <c r="E2484" s="311"/>
      <c r="F2484" s="311"/>
    </row>
    <row r="2485" spans="1:6">
      <c r="B2485" s="185">
        <f ca="1">INDIRECT("Élèves!C" &amp; A2483+3)</f>
        <v>0</v>
      </c>
      <c r="C2485" s="312">
        <f ca="1">INDIRECT("Élèves!D" &amp; A2483+3)</f>
        <v>0</v>
      </c>
      <c r="D2485" s="312"/>
      <c r="E2485" s="312"/>
      <c r="F2485" s="312"/>
    </row>
    <row r="2486" spans="1:6" ht="15" customHeight="1">
      <c r="B2486" s="186"/>
      <c r="C2486" s="187"/>
      <c r="D2486" s="187"/>
      <c r="E2486" s="187"/>
      <c r="F2486" s="187"/>
    </row>
    <row r="2487" spans="1:6">
      <c r="B2487" s="311" t="s">
        <v>159</v>
      </c>
      <c r="C2487" s="311"/>
      <c r="D2487" s="311"/>
      <c r="E2487" s="311"/>
      <c r="F2487" s="311"/>
    </row>
    <row r="2488" spans="1:6">
      <c r="B2488" s="311" t="s">
        <v>172</v>
      </c>
      <c r="C2488" s="311"/>
      <c r="D2488" s="311"/>
      <c r="E2488" s="311"/>
      <c r="F2488" s="311"/>
    </row>
    <row r="2489" spans="1:6" s="82" customFormat="1">
      <c r="B2489" s="311"/>
      <c r="C2489" s="311"/>
      <c r="D2489" s="311"/>
      <c r="E2489" s="311"/>
      <c r="F2489" s="311"/>
    </row>
    <row r="2490" spans="1:6" s="82" customFormat="1"/>
    <row r="2491" spans="1:6" s="82" customFormat="1"/>
    <row r="2492" spans="1:6" s="82" customFormat="1"/>
    <row r="2493" spans="1:6" s="82" customFormat="1">
      <c r="B2493" s="279" t="str">
        <f ca="1">INDIRECT("Élèves!N" &amp; $A$11+5)</f>
        <v>1Cp</v>
      </c>
      <c r="C2493" s="280"/>
      <c r="D2493" s="280"/>
      <c r="E2493" s="280"/>
      <c r="F2493" s="281"/>
    </row>
    <row r="2494" spans="1:6" s="82" customFormat="1">
      <c r="B2494" s="282" t="s">
        <v>164</v>
      </c>
      <c r="C2494" s="282"/>
      <c r="D2494" s="282"/>
      <c r="E2494" s="282"/>
      <c r="F2494" s="282"/>
    </row>
    <row r="2495" spans="1:6" s="82" customFormat="1">
      <c r="B2495" s="206"/>
      <c r="C2495" s="206"/>
      <c r="D2495" s="206"/>
      <c r="E2495" s="206"/>
      <c r="F2495" s="206"/>
    </row>
    <row r="2496" spans="1:6" s="82" customFormat="1" ht="18.75">
      <c r="B2496" s="310" t="str">
        <f>"Formation commune (" &amp; SUM(MATIÈRES!N2478:N2492) &amp; " périodes)"</f>
        <v>Formation commune (0 périodes)</v>
      </c>
      <c r="C2496" s="310"/>
      <c r="D2496" s="310"/>
      <c r="E2496" s="310"/>
      <c r="F2496" s="207" t="s">
        <v>66</v>
      </c>
    </row>
    <row r="2497" spans="2:7" s="82" customFormat="1">
      <c r="B2497" s="192"/>
      <c r="C2497" s="192"/>
      <c r="D2497" s="192"/>
      <c r="E2497" s="192"/>
      <c r="F2497" s="192"/>
    </row>
    <row r="2498" spans="2:7" s="82" customFormat="1">
      <c r="B2498" s="270" t="str">
        <f>MATIÈRES!$I$6</f>
        <v>RELIGION (Mme Willems - 2p.)</v>
      </c>
      <c r="C2498" s="270"/>
      <c r="D2498" s="270"/>
      <c r="E2498" s="270"/>
      <c r="F2498" s="193" t="str">
        <f ca="1">IF(ISERROR(INDIRECT("F1!BQ" &amp; A2483+6)),"",INDIRECT("F1!BQ" &amp; A2483+6))</f>
        <v/>
      </c>
      <c r="G2498"/>
    </row>
    <row r="2499" spans="2:7" s="82" customFormat="1">
      <c r="B2499" s="267" t="str">
        <f>MATIÈRES!$I$7</f>
        <v>FRANÇAIS (Mr MIRGAUX - 6p.)</v>
      </c>
      <c r="C2499" s="268"/>
      <c r="D2499" s="268"/>
      <c r="E2499" s="269"/>
      <c r="F2499" s="193" t="str">
        <f ca="1">IF(ISERROR(INDIRECT("F2!BQ" &amp; A2483+6)),"",INDIRECT("F2!BQ" &amp; A2483+6))</f>
        <v/>
      </c>
    </row>
    <row r="2500" spans="2:7" s="82" customFormat="1">
      <c r="B2500" s="267" t="str">
        <f>MATIÈRES!$I$8</f>
        <v>MATH (Mme LIENART - 5p.)</v>
      </c>
      <c r="C2500" s="268"/>
      <c r="D2500" s="268"/>
      <c r="E2500" s="269"/>
      <c r="F2500" s="193" t="str">
        <f ca="1">IF(ISERROR(INDIRECT("F3!BQ" &amp; A2483+6)),"",INDIRECT("F3!BQ" &amp; A2483+6))</f>
        <v/>
      </c>
    </row>
    <row r="2501" spans="2:7" s="82" customFormat="1">
      <c r="B2501" s="267" t="str">
        <f>MATIÈRES!$I$9</f>
        <v>ÉTUDE DU MILIEU (Mr MIRGAUX - 4p.)</v>
      </c>
      <c r="C2501" s="268"/>
      <c r="D2501" s="268"/>
      <c r="E2501" s="269"/>
      <c r="F2501" s="193" t="str">
        <f ca="1">IF(ISERROR(INDIRECT("F4!BQ" &amp; A2483+6)),"",INDIRECT("F4!BQ" &amp; A2483+6))</f>
        <v/>
      </c>
    </row>
    <row r="2502" spans="2:7" s="82" customFormat="1">
      <c r="B2502" s="270" t="str">
        <f>MATIÈRES!$I$10</f>
        <v>ANGLAIS (Mme MICHAUX - 4p.)</v>
      </c>
      <c r="C2502" s="270"/>
      <c r="D2502" s="270"/>
      <c r="E2502" s="270"/>
      <c r="F2502" s="193" t="str">
        <f ca="1">IF(ISERROR(INDIRECT("F5!BQ" &amp; A2483+6)),"",INDIRECT("F5!BQ" &amp; A2483+6))</f>
        <v/>
      </c>
    </row>
    <row r="2503" spans="2:7" s="82" customFormat="1">
      <c r="B2503" s="270" t="str">
        <f>MATIÈRES!$I$11</f>
        <v>SCIENCES (Mr SMETS - 3p.)</v>
      </c>
      <c r="C2503" s="270"/>
      <c r="D2503" s="270"/>
      <c r="E2503" s="270"/>
      <c r="F2503" s="193" t="str">
        <f ca="1">IF(ISERROR(INDIRECT("F6!BQ" &amp; A2483+6)),"",INDIRECT("F6!BQ" &amp; A2483+6))</f>
        <v/>
      </c>
    </row>
    <row r="2504" spans="2:7" s="82" customFormat="1">
      <c r="B2504" s="267" t="str">
        <f>MATIÈRES!$I$12</f>
        <v>ÉDUCATION PHYSIQUE (Collectif - 3p.)</v>
      </c>
      <c r="C2504" s="268"/>
      <c r="D2504" s="268"/>
      <c r="E2504" s="269"/>
      <c r="F2504" s="193" t="str">
        <f ca="1">IF(ISERROR(INDIRECT("F7!BQ" &amp; A2483+6)),"",INDIRECT("F7!BQ" &amp; A2483+6))</f>
        <v/>
      </c>
    </row>
    <row r="2505" spans="2:7" s="82" customFormat="1">
      <c r="B2505" s="267" t="str">
        <f>MATIÈRES!$I$13</f>
        <v>ÉDUCATION ARTISTIQUE (Mme TASKIN - 2p.)</v>
      </c>
      <c r="C2505" s="268"/>
      <c r="D2505" s="268"/>
      <c r="E2505" s="269"/>
      <c r="F2505" s="193" t="str">
        <f ca="1">IF(ISERROR(INDIRECT("F8!BQ" &amp; A2483+6)),"",INDIRECT("F8!BQ" &amp; A2483+6))</f>
        <v/>
      </c>
    </row>
    <row r="2506" spans="2:7" s="82" customFormat="1">
      <c r="B2506" s="267" t="str">
        <f>MATIÈRES!$I$14</f>
        <v>ÉDUCATION TECHNOLOGIQUE (Mr SMETS - 1p.)</v>
      </c>
      <c r="C2506" s="268"/>
      <c r="D2506" s="268"/>
      <c r="E2506" s="269"/>
      <c r="F2506" s="193" t="str">
        <f ca="1">IF(ISERROR(INDIRECT("F9!BQ" &amp; A2483+6)),"",INDIRECT("F9!BQ" &amp; A2483+6))</f>
        <v/>
      </c>
    </row>
    <row r="2507" spans="2:7" s="82" customFormat="1">
      <c r="B2507" s="267" t="str">
        <f>MATIÈRES!$I$15</f>
        <v>ACTIVITÉDE SOUTIEN (Mme LIENART - 4p.)</v>
      </c>
      <c r="C2507" s="268"/>
      <c r="D2507" s="268"/>
      <c r="E2507" s="269"/>
      <c r="F2507" s="193" t="str">
        <f ca="1">IF(ISERROR(INDIRECT("F10!BQ" &amp; A2483+6)),"",INDIRECT("F10!BQ" &amp; A2483+6))</f>
        <v/>
      </c>
    </row>
    <row r="2508" spans="2:7" s="82" customFormat="1">
      <c r="B2508" s="267">
        <f>MATIÈRES!$I$16</f>
        <v>0</v>
      </c>
      <c r="C2508" s="268"/>
      <c r="D2508" s="268"/>
      <c r="E2508" s="269"/>
      <c r="F2508" s="193" t="str">
        <f ca="1">IF(ISERROR(INDIRECT("F11!BQ" &amp; A2483+6)),"",INDIRECT("F11!BQ" &amp; A2483+6))</f>
        <v/>
      </c>
    </row>
    <row r="2509" spans="2:7" s="82" customFormat="1">
      <c r="B2509" s="267">
        <f>MATIÈRES!$I$17</f>
        <v>0</v>
      </c>
      <c r="C2509" s="268"/>
      <c r="D2509" s="268"/>
      <c r="E2509" s="269"/>
      <c r="F2509" s="193" t="str">
        <f ca="1">IF(ISERROR(INDIRECT("F12!BQ" &amp; A2483+6)),"",INDIRECT("F12!BQ" &amp; A2483+6))</f>
        <v/>
      </c>
    </row>
    <row r="2510" spans="2:7" s="82" customFormat="1">
      <c r="B2510" s="267">
        <f>MATIÈRES!$I$18</f>
        <v>0</v>
      </c>
      <c r="C2510" s="268"/>
      <c r="D2510" s="268"/>
      <c r="E2510" s="269"/>
      <c r="F2510" s="193" t="str">
        <f ca="1">IF(ISERROR(INDIRECT("F13!BQ" &amp; A2483+6)),"",INDIRECT("F13!BQ" &amp; A2483+6))</f>
        <v/>
      </c>
    </row>
    <row r="2511" spans="2:7" s="82" customFormat="1">
      <c r="B2511" s="267">
        <f>MATIÈRES!$I$19</f>
        <v>0</v>
      </c>
      <c r="C2511" s="268"/>
      <c r="D2511" s="268"/>
      <c r="E2511" s="269"/>
      <c r="F2511" s="193" t="str">
        <f ca="1">IF(ISERROR(INDIRECT("F14!BQ" &amp; A2483+6)),"",INDIRECT("F14!BQ" &amp; A2483+6))</f>
        <v/>
      </c>
    </row>
    <row r="2512" spans="2:7" s="82" customFormat="1">
      <c r="B2512" s="270">
        <f>MATIÈRES!$I$20</f>
        <v>0</v>
      </c>
      <c r="C2512" s="270"/>
      <c r="D2512" s="270"/>
      <c r="E2512" s="270"/>
      <c r="F2512" s="193" t="str">
        <f ca="1">IF(ISERROR(INDIRECT("F15!BQ" &amp; A2483+6)),"",INDIRECT("F15!BQ" &amp; A2483+6))</f>
        <v/>
      </c>
    </row>
    <row r="2513" spans="2:6" s="82" customFormat="1">
      <c r="B2513" s="271"/>
      <c r="C2513" s="271"/>
      <c r="D2513" s="271"/>
      <c r="E2513" s="271"/>
      <c r="F2513" s="192"/>
    </row>
    <row r="2514" spans="2:6" s="82" customFormat="1">
      <c r="B2514" s="272" t="s">
        <v>167</v>
      </c>
      <c r="C2514" s="272"/>
      <c r="D2514" s="272"/>
      <c r="E2514" s="272"/>
      <c r="F2514" s="193" t="e">
        <f ca="1">AVERAGEIF(F2498:F2512,"&lt;&gt;#DIV/0!")</f>
        <v>#DIV/0!</v>
      </c>
    </row>
    <row r="2515" spans="2:6" s="82" customFormat="1">
      <c r="B2515" s="273" t="str">
        <f>"Nombre de cours en difficulté (…/" &amp; COUNTA(MATIÈRES!$N$6:$N$20) &amp; " cours)"</f>
        <v>Nombre de cours en difficulté (…/10 cours)</v>
      </c>
      <c r="C2515" s="273"/>
      <c r="D2515" s="273"/>
      <c r="E2515" s="273"/>
      <c r="F2515" s="191">
        <f ca="1">IF(F2498&lt;50,1,0)+IF(F2499&lt;50,1,0)+IF(F2500&lt;50,1,0)+IF(F2501&lt;50,1,0)+IF(F2502&lt;50,1,0)+IF(F2503&lt;50,1,0)+IF(F2504&lt;50,1,0)+IF(F2505&lt;50,1,0)+IF(F2506&lt;50,1,0)+IF(F2507&lt;50,1,0)+IF(F2508&lt;50,1,0)+IF(F2509&lt;50,1,0)+IF(F2510&lt;50,1,0)+IF(F2511&lt;50,1,0)+IF(F2512&lt;50,1,0)</f>
        <v>0</v>
      </c>
    </row>
    <row r="2516" spans="2:6" s="82" customFormat="1">
      <c r="B2516" s="273" t="str">
        <f>"Nombre de périodes en difficulté (…/" &amp; SUM(MATIÈRES!N2478:N2492) &amp; " périodes)"</f>
        <v>Nombre de périodes en difficulté (…/0 périodes)</v>
      </c>
      <c r="C2516" s="273"/>
      <c r="D2516" s="273"/>
      <c r="E2516" s="273"/>
      <c r="F2516" s="191">
        <f ca="1">IF(F2498&lt;50,MATIÈRES!N$6,0)+IF(F2499&lt;50,MATIÈRES!N$7,0)+IF(F2500&lt;50,MATIÈRES!N$8,0)+IF(F2501&lt;50,MATIÈRES!N$9,0)+IF(F2502&lt;50,MATIÈRES!N$10,0)+IF(F2503&lt;50,MATIÈRES!N$11,0)+IF(F2504&lt;50,MATIÈRES!N$12,0)+IF(F2505&lt;50,MATIÈRES!N$13,0)+IF(F2506&lt;50,MATIÈRES!N$14,0)+IF(F2507&lt;50,MATIÈRES!N$15,0)+IF(F2508&lt;50,MATIÈRES!N$16,0)+IF(F2509&lt;50,MATIÈRES!N$17,0)+IF(F2510&lt;50,MATIÈRES!N$18,0)+IF(F2511&lt;50,MATIÈRES!N$19,0)+IF(F2512&lt;50,MATIÈRES!N$20,0)</f>
        <v>0</v>
      </c>
    </row>
    <row r="2517" spans="2:6" s="82" customFormat="1"/>
    <row r="2518" spans="2:6" s="82" customFormat="1"/>
    <row r="2519" spans="2:6" s="82" customFormat="1"/>
    <row r="2520" spans="2:6" s="82" customFormat="1">
      <c r="F2520" s="82" t="s">
        <v>170</v>
      </c>
    </row>
    <row r="2521" spans="2:6" s="82" customFormat="1"/>
    <row r="2522" spans="2:6" s="82" customFormat="1"/>
    <row r="2523" spans="2:6" s="82" customFormat="1"/>
    <row r="2524" spans="2:6" s="82" customFormat="1"/>
    <row r="2525" spans="2:6" s="82" customFormat="1"/>
    <row r="2526" spans="2:6" s="82" customFormat="1"/>
    <row r="2527" spans="2:6" s="82" customFormat="1"/>
    <row r="2528" spans="2:6" s="82" customFormat="1"/>
    <row r="2529" spans="2:6" s="82" customFormat="1"/>
    <row r="2530" spans="2:6" s="82" customFormat="1"/>
    <row r="2531" spans="2:6" s="82" customFormat="1"/>
    <row r="2532" spans="2:6" s="82" customFormat="1"/>
    <row r="2533" spans="2:6" s="82" customFormat="1"/>
    <row r="2534" spans="2:6" s="82" customFormat="1"/>
    <row r="2535" spans="2:6" s="82" customFormat="1"/>
    <row r="2536" spans="2:6" s="82" customFormat="1"/>
    <row r="2537" spans="2:6" s="82" customFormat="1">
      <c r="B2537" s="84" t="s">
        <v>42</v>
      </c>
    </row>
    <row r="2538" spans="2:6" s="82" customFormat="1"/>
    <row r="2539" spans="2:6" s="82" customFormat="1">
      <c r="B2539" s="274" t="str">
        <f ca="1">(INDIRECT("Élèves!C" &amp;A2483+3) &amp; " " &amp; INDIRECT("Élèves!D" &amp; A2483+3) &amp; " :")</f>
        <v xml:space="preserve">  :</v>
      </c>
      <c r="C2539" s="275"/>
      <c r="D2539" s="275"/>
      <c r="E2539" s="275"/>
      <c r="F2539" s="276"/>
    </row>
    <row r="2540" spans="2:6" s="82" customFormat="1">
      <c r="B2540" s="243"/>
      <c r="C2540" s="244"/>
      <c r="D2540" s="244"/>
      <c r="E2540" s="244"/>
      <c r="F2540" s="245"/>
    </row>
    <row r="2541" spans="2:6" s="82" customFormat="1">
      <c r="B2541" s="243"/>
      <c r="C2541" s="244"/>
      <c r="D2541" s="244"/>
      <c r="E2541" s="244"/>
      <c r="F2541" s="245"/>
    </row>
    <row r="2542" spans="2:6" s="82" customFormat="1">
      <c r="B2542" s="243"/>
      <c r="C2542" s="244"/>
      <c r="D2542" s="244"/>
      <c r="E2542" s="244"/>
      <c r="F2542" s="245"/>
    </row>
    <row r="2543" spans="2:6" s="82" customFormat="1">
      <c r="B2543" s="243"/>
      <c r="C2543" s="244"/>
      <c r="D2543" s="244"/>
      <c r="E2543" s="244"/>
      <c r="F2543" s="245"/>
    </row>
    <row r="2544" spans="2:6" s="82" customFormat="1">
      <c r="B2544" s="243"/>
      <c r="C2544" s="244"/>
      <c r="D2544" s="244"/>
      <c r="E2544" s="244"/>
      <c r="F2544" s="245"/>
    </row>
    <row r="2545" spans="2:6" s="82" customFormat="1">
      <c r="B2545" s="246"/>
      <c r="C2545" s="247"/>
      <c r="D2545" s="247"/>
      <c r="E2545" s="247"/>
      <c r="F2545" s="248"/>
    </row>
    <row r="2546" spans="2:6" s="82" customFormat="1">
      <c r="B2546" s="195"/>
      <c r="C2546" s="195"/>
      <c r="D2546" s="195"/>
      <c r="E2546" s="195"/>
      <c r="F2546" s="195"/>
    </row>
    <row r="2547" spans="2:6" s="82" customFormat="1">
      <c r="B2547" s="195"/>
      <c r="C2547" s="195"/>
      <c r="D2547" s="195"/>
      <c r="E2547" s="195"/>
      <c r="F2547" s="195"/>
    </row>
    <row r="2548" spans="2:6" s="82" customFormat="1">
      <c r="B2548" s="195"/>
      <c r="C2548" s="195"/>
      <c r="D2548" s="195"/>
      <c r="E2548" s="195"/>
      <c r="F2548" s="195"/>
    </row>
    <row r="2549" spans="2:6" s="82" customFormat="1">
      <c r="B2549" s="84" t="s">
        <v>69</v>
      </c>
    </row>
    <row r="2550" spans="2:6" s="82" customFormat="1">
      <c r="B2550" s="83"/>
    </row>
    <row r="2551" spans="2:6" s="82" customFormat="1">
      <c r="B2551" s="89"/>
      <c r="C2551" s="89"/>
      <c r="D2551" s="89"/>
      <c r="E2551" s="89" t="s">
        <v>70</v>
      </c>
      <c r="F2551" s="90">
        <f ca="1">SUM(INDIRECT("EDUC!E" &amp;A2483+4),INDIRECT("EDUC!F" &amp;A2483+4),INDIRECT("EDUC!H" &amp;A2483+4))</f>
        <v>0</v>
      </c>
    </row>
    <row r="2552" spans="2:6" s="82" customFormat="1">
      <c r="B2552" s="83"/>
    </row>
    <row r="2553" spans="2:6" s="82" customFormat="1">
      <c r="B2553" s="249"/>
      <c r="C2553" s="250"/>
      <c r="D2553" s="250"/>
      <c r="E2553" s="250"/>
      <c r="F2553" s="251"/>
    </row>
    <row r="2554" spans="2:6" s="82" customFormat="1">
      <c r="B2554" s="252"/>
      <c r="C2554" s="253"/>
      <c r="D2554" s="253"/>
      <c r="E2554" s="253"/>
      <c r="F2554" s="254"/>
    </row>
    <row r="2555" spans="2:6" s="82" customFormat="1">
      <c r="B2555" s="252"/>
      <c r="C2555" s="253"/>
      <c r="D2555" s="253"/>
      <c r="E2555" s="253"/>
      <c r="F2555" s="254"/>
    </row>
    <row r="2556" spans="2:6" s="82" customFormat="1">
      <c r="B2556" s="252"/>
      <c r="C2556" s="253"/>
      <c r="D2556" s="253"/>
      <c r="E2556" s="253"/>
      <c r="F2556" s="254"/>
    </row>
    <row r="2557" spans="2:6" s="82" customFormat="1">
      <c r="B2557" s="252"/>
      <c r="C2557" s="253"/>
      <c r="D2557" s="253"/>
      <c r="E2557" s="253"/>
      <c r="F2557" s="254"/>
    </row>
    <row r="2558" spans="2:6" s="82" customFormat="1">
      <c r="B2558" s="252"/>
      <c r="C2558" s="253"/>
      <c r="D2558" s="253"/>
      <c r="E2558" s="253"/>
      <c r="F2558" s="254"/>
    </row>
    <row r="2559" spans="2:6" s="82" customFormat="1">
      <c r="B2559" s="252"/>
      <c r="C2559" s="253"/>
      <c r="D2559" s="253"/>
      <c r="E2559" s="253"/>
      <c r="F2559" s="254"/>
    </row>
    <row r="2560" spans="2:6" s="82" customFormat="1">
      <c r="B2560" s="252"/>
      <c r="C2560" s="253"/>
      <c r="D2560" s="253"/>
      <c r="E2560" s="253"/>
      <c r="F2560" s="254"/>
    </row>
    <row r="2561" spans="2:6" s="82" customFormat="1">
      <c r="B2561" s="255"/>
      <c r="C2561" s="256"/>
      <c r="D2561" s="256"/>
      <c r="E2561" s="256"/>
      <c r="F2561" s="257"/>
    </row>
    <row r="2562" spans="2:6" s="82" customFormat="1"/>
    <row r="2563" spans="2:6" s="82" customFormat="1">
      <c r="B2563" s="91" t="s">
        <v>71</v>
      </c>
    </row>
    <row r="2564" spans="2:6" s="82" customFormat="1"/>
    <row r="2565" spans="2:6" s="82" customFormat="1"/>
    <row r="2566" spans="2:6" s="82" customFormat="1"/>
    <row r="2567" spans="2:6" s="82" customFormat="1"/>
    <row r="2568" spans="2:6" s="82" customFormat="1"/>
    <row r="2569" spans="2:6" s="82" customFormat="1">
      <c r="B2569" s="84" t="s">
        <v>72</v>
      </c>
    </row>
    <row r="2570" spans="2:6" s="82" customFormat="1"/>
    <row r="2571" spans="2:6" s="82" customFormat="1">
      <c r="B2571" s="258"/>
      <c r="C2571" s="259"/>
      <c r="D2571" s="259"/>
      <c r="E2571" s="259"/>
      <c r="F2571" s="260"/>
    </row>
    <row r="2572" spans="2:6" s="82" customFormat="1">
      <c r="B2572" s="261"/>
      <c r="C2572" s="262"/>
      <c r="D2572" s="262"/>
      <c r="E2572" s="262"/>
      <c r="F2572" s="263"/>
    </row>
    <row r="2573" spans="2:6" s="82" customFormat="1">
      <c r="B2573" s="261"/>
      <c r="C2573" s="262"/>
      <c r="D2573" s="262"/>
      <c r="E2573" s="262"/>
      <c r="F2573" s="263"/>
    </row>
    <row r="2574" spans="2:6" s="82" customFormat="1">
      <c r="B2574" s="261"/>
      <c r="C2574" s="262"/>
      <c r="D2574" s="262"/>
      <c r="E2574" s="262"/>
      <c r="F2574" s="263"/>
    </row>
    <row r="2575" spans="2:6" s="82" customFormat="1">
      <c r="B2575" s="261"/>
      <c r="C2575" s="262"/>
      <c r="D2575" s="262"/>
      <c r="E2575" s="262"/>
      <c r="F2575" s="263"/>
    </row>
    <row r="2576" spans="2:6" s="82" customFormat="1">
      <c r="B2576" s="261"/>
      <c r="C2576" s="262"/>
      <c r="D2576" s="262"/>
      <c r="E2576" s="262"/>
      <c r="F2576" s="263"/>
    </row>
    <row r="2577" spans="2:6" s="82" customFormat="1">
      <c r="B2577" s="261"/>
      <c r="C2577" s="262"/>
      <c r="D2577" s="262"/>
      <c r="E2577" s="262"/>
      <c r="F2577" s="263"/>
    </row>
    <row r="2578" spans="2:6" s="82" customFormat="1">
      <c r="B2578" s="264"/>
      <c r="C2578" s="265"/>
      <c r="D2578" s="265"/>
      <c r="E2578" s="265"/>
      <c r="F2578" s="266"/>
    </row>
    <row r="2579" spans="2:6" s="82" customFormat="1"/>
    <row r="2580" spans="2:6" s="82" customFormat="1">
      <c r="F2580" s="82" t="s">
        <v>171</v>
      </c>
    </row>
    <row r="2581" spans="2:6" s="82" customFormat="1"/>
    <row r="2582" spans="2:6" s="82" customFormat="1"/>
    <row r="2583" spans="2:6" s="82" customFormat="1"/>
    <row r="2584" spans="2:6" s="82" customFormat="1"/>
    <row r="2585" spans="2:6" s="82" customFormat="1"/>
  </sheetData>
  <sheetProtection password="ED67" sheet="1" objects="1" scenarios="1" selectLockedCells="1"/>
  <mergeCells count="775">
    <mergeCell ref="B36:E36"/>
    <mergeCell ref="B37:E37"/>
    <mergeCell ref="B38:E38"/>
    <mergeCell ref="B39:E39"/>
    <mergeCell ref="B40:E40"/>
    <mergeCell ref="B99:F106"/>
    <mergeCell ref="B42:E42"/>
    <mergeCell ref="B43:E43"/>
    <mergeCell ref="B44:E44"/>
    <mergeCell ref="B67:F67"/>
    <mergeCell ref="B68:F73"/>
    <mergeCell ref="B81:F89"/>
    <mergeCell ref="B115:F115"/>
    <mergeCell ref="C116:F116"/>
    <mergeCell ref="B118:F118"/>
    <mergeCell ref="B119:F119"/>
    <mergeCell ref="B120:F120"/>
    <mergeCell ref="B29:E29"/>
    <mergeCell ref="B12:F12"/>
    <mergeCell ref="C13:F13"/>
    <mergeCell ref="B15:F15"/>
    <mergeCell ref="B16:F16"/>
    <mergeCell ref="B17:F17"/>
    <mergeCell ref="B21:F21"/>
    <mergeCell ref="B22:F22"/>
    <mergeCell ref="B24:E24"/>
    <mergeCell ref="B26:E26"/>
    <mergeCell ref="B27:E27"/>
    <mergeCell ref="B28:E28"/>
    <mergeCell ref="B41:E41"/>
    <mergeCell ref="B30:E30"/>
    <mergeCell ref="B31:E31"/>
    <mergeCell ref="B32:E32"/>
    <mergeCell ref="B33:E33"/>
    <mergeCell ref="B34:E34"/>
    <mergeCell ref="B35:E35"/>
    <mergeCell ref="B131:E131"/>
    <mergeCell ref="B132:E132"/>
    <mergeCell ref="B133:E133"/>
    <mergeCell ref="B134:E134"/>
    <mergeCell ref="B135:E135"/>
    <mergeCell ref="B124:F124"/>
    <mergeCell ref="B125:F125"/>
    <mergeCell ref="B127:E127"/>
    <mergeCell ref="B129:E129"/>
    <mergeCell ref="B130:E130"/>
    <mergeCell ref="B141:E141"/>
    <mergeCell ref="B142:E142"/>
    <mergeCell ref="B143:E143"/>
    <mergeCell ref="B144:E144"/>
    <mergeCell ref="B145:E145"/>
    <mergeCell ref="B136:E136"/>
    <mergeCell ref="B137:E137"/>
    <mergeCell ref="B138:E138"/>
    <mergeCell ref="B139:E139"/>
    <mergeCell ref="B140:E140"/>
    <mergeCell ref="B202:F209"/>
    <mergeCell ref="B218:F218"/>
    <mergeCell ref="C219:F219"/>
    <mergeCell ref="B221:F221"/>
    <mergeCell ref="B222:F222"/>
    <mergeCell ref="B146:E146"/>
    <mergeCell ref="B147:E147"/>
    <mergeCell ref="B170:F170"/>
    <mergeCell ref="B171:F176"/>
    <mergeCell ref="B184:F192"/>
    <mergeCell ref="B233:E233"/>
    <mergeCell ref="B234:E234"/>
    <mergeCell ref="B235:E235"/>
    <mergeCell ref="B236:E236"/>
    <mergeCell ref="B237:E237"/>
    <mergeCell ref="B223:F223"/>
    <mergeCell ref="B227:F227"/>
    <mergeCell ref="B228:F228"/>
    <mergeCell ref="B230:E230"/>
    <mergeCell ref="B232:E232"/>
    <mergeCell ref="B243:E243"/>
    <mergeCell ref="B244:E244"/>
    <mergeCell ref="B245:E245"/>
    <mergeCell ref="B246:E246"/>
    <mergeCell ref="B247:E247"/>
    <mergeCell ref="B238:E238"/>
    <mergeCell ref="B239:E239"/>
    <mergeCell ref="B240:E240"/>
    <mergeCell ref="B241:E241"/>
    <mergeCell ref="B242:E242"/>
    <mergeCell ref="B287:F295"/>
    <mergeCell ref="B305:F312"/>
    <mergeCell ref="B321:F321"/>
    <mergeCell ref="C322:F322"/>
    <mergeCell ref="B324:F324"/>
    <mergeCell ref="B248:E248"/>
    <mergeCell ref="B249:E249"/>
    <mergeCell ref="B250:E250"/>
    <mergeCell ref="B273:F273"/>
    <mergeCell ref="B274:F279"/>
    <mergeCell ref="B335:E335"/>
    <mergeCell ref="B336:E336"/>
    <mergeCell ref="B337:E337"/>
    <mergeCell ref="B338:E338"/>
    <mergeCell ref="B339:E339"/>
    <mergeCell ref="B325:F325"/>
    <mergeCell ref="B326:F326"/>
    <mergeCell ref="B330:F330"/>
    <mergeCell ref="B331:F331"/>
    <mergeCell ref="B333:E333"/>
    <mergeCell ref="B345:E345"/>
    <mergeCell ref="B346:E346"/>
    <mergeCell ref="B347:E347"/>
    <mergeCell ref="B348:E348"/>
    <mergeCell ref="B349:E349"/>
    <mergeCell ref="B340:E340"/>
    <mergeCell ref="B341:E341"/>
    <mergeCell ref="B342:E342"/>
    <mergeCell ref="B343:E343"/>
    <mergeCell ref="B344:E344"/>
    <mergeCell ref="B377:F382"/>
    <mergeCell ref="B390:F398"/>
    <mergeCell ref="B408:F415"/>
    <mergeCell ref="B424:F424"/>
    <mergeCell ref="C425:F425"/>
    <mergeCell ref="B350:E350"/>
    <mergeCell ref="B351:E351"/>
    <mergeCell ref="B352:E352"/>
    <mergeCell ref="B353:E353"/>
    <mergeCell ref="B376:F376"/>
    <mergeCell ref="B436:E436"/>
    <mergeCell ref="B438:E438"/>
    <mergeCell ref="B439:E439"/>
    <mergeCell ref="B440:E440"/>
    <mergeCell ref="B441:E441"/>
    <mergeCell ref="B427:F427"/>
    <mergeCell ref="B428:F428"/>
    <mergeCell ref="B429:F429"/>
    <mergeCell ref="B433:F433"/>
    <mergeCell ref="B434:F434"/>
    <mergeCell ref="B447:E447"/>
    <mergeCell ref="B448:E448"/>
    <mergeCell ref="B449:E449"/>
    <mergeCell ref="B450:E450"/>
    <mergeCell ref="B451:E451"/>
    <mergeCell ref="B442:E442"/>
    <mergeCell ref="B443:E443"/>
    <mergeCell ref="B444:E444"/>
    <mergeCell ref="B445:E445"/>
    <mergeCell ref="B446:E446"/>
    <mergeCell ref="B479:F479"/>
    <mergeCell ref="B480:F485"/>
    <mergeCell ref="B493:F501"/>
    <mergeCell ref="B511:F518"/>
    <mergeCell ref="B527:F527"/>
    <mergeCell ref="B452:E452"/>
    <mergeCell ref="B453:E453"/>
    <mergeCell ref="B454:E454"/>
    <mergeCell ref="B455:E455"/>
    <mergeCell ref="B456:E456"/>
    <mergeCell ref="B537:F537"/>
    <mergeCell ref="B539:E539"/>
    <mergeCell ref="B541:E541"/>
    <mergeCell ref="B542:E542"/>
    <mergeCell ref="B543:E543"/>
    <mergeCell ref="C528:F528"/>
    <mergeCell ref="B530:F530"/>
    <mergeCell ref="B531:F531"/>
    <mergeCell ref="B532:F532"/>
    <mergeCell ref="B536:F536"/>
    <mergeCell ref="B549:E549"/>
    <mergeCell ref="B550:E550"/>
    <mergeCell ref="B551:E551"/>
    <mergeCell ref="B552:E552"/>
    <mergeCell ref="B553:E553"/>
    <mergeCell ref="B544:E544"/>
    <mergeCell ref="B545:E545"/>
    <mergeCell ref="B546:E546"/>
    <mergeCell ref="B547:E547"/>
    <mergeCell ref="B548:E548"/>
    <mergeCell ref="B559:E559"/>
    <mergeCell ref="B582:F582"/>
    <mergeCell ref="B583:F588"/>
    <mergeCell ref="B596:F604"/>
    <mergeCell ref="B614:F621"/>
    <mergeCell ref="B554:E554"/>
    <mergeCell ref="B555:E555"/>
    <mergeCell ref="B556:E556"/>
    <mergeCell ref="B557:E557"/>
    <mergeCell ref="B558:E558"/>
    <mergeCell ref="B639:F639"/>
    <mergeCell ref="B640:F640"/>
    <mergeCell ref="B642:E642"/>
    <mergeCell ref="B644:E644"/>
    <mergeCell ref="B645:E645"/>
    <mergeCell ref="B630:F630"/>
    <mergeCell ref="C631:F631"/>
    <mergeCell ref="B633:F633"/>
    <mergeCell ref="B634:F634"/>
    <mergeCell ref="B635:F635"/>
    <mergeCell ref="B651:E651"/>
    <mergeCell ref="B652:E652"/>
    <mergeCell ref="B653:E653"/>
    <mergeCell ref="B654:E654"/>
    <mergeCell ref="B655:E655"/>
    <mergeCell ref="B646:E646"/>
    <mergeCell ref="B647:E647"/>
    <mergeCell ref="B648:E648"/>
    <mergeCell ref="B649:E649"/>
    <mergeCell ref="B650:E650"/>
    <mergeCell ref="B661:E661"/>
    <mergeCell ref="B662:E662"/>
    <mergeCell ref="B685:F685"/>
    <mergeCell ref="B686:F691"/>
    <mergeCell ref="B699:F707"/>
    <mergeCell ref="B656:E656"/>
    <mergeCell ref="B657:E657"/>
    <mergeCell ref="B658:E658"/>
    <mergeCell ref="B659:E659"/>
    <mergeCell ref="B660:E660"/>
    <mergeCell ref="B738:F738"/>
    <mergeCell ref="B742:F742"/>
    <mergeCell ref="B743:F743"/>
    <mergeCell ref="B745:E745"/>
    <mergeCell ref="B747:E747"/>
    <mergeCell ref="B717:F724"/>
    <mergeCell ref="B733:F733"/>
    <mergeCell ref="C734:F734"/>
    <mergeCell ref="B736:F736"/>
    <mergeCell ref="B737:F737"/>
    <mergeCell ref="B753:E753"/>
    <mergeCell ref="B754:E754"/>
    <mergeCell ref="B755:E755"/>
    <mergeCell ref="B756:E756"/>
    <mergeCell ref="B757:E757"/>
    <mergeCell ref="B748:E748"/>
    <mergeCell ref="B749:E749"/>
    <mergeCell ref="B750:E750"/>
    <mergeCell ref="B751:E751"/>
    <mergeCell ref="B752:E752"/>
    <mergeCell ref="B763:E763"/>
    <mergeCell ref="B764:E764"/>
    <mergeCell ref="B765:E765"/>
    <mergeCell ref="B788:F788"/>
    <mergeCell ref="B789:F794"/>
    <mergeCell ref="B758:E758"/>
    <mergeCell ref="B759:E759"/>
    <mergeCell ref="B760:E760"/>
    <mergeCell ref="B761:E761"/>
    <mergeCell ref="B762:E762"/>
    <mergeCell ref="B840:F840"/>
    <mergeCell ref="B841:F841"/>
    <mergeCell ref="B845:F845"/>
    <mergeCell ref="B846:F846"/>
    <mergeCell ref="B848:E848"/>
    <mergeCell ref="B802:F810"/>
    <mergeCell ref="B820:F827"/>
    <mergeCell ref="B836:F836"/>
    <mergeCell ref="C837:F837"/>
    <mergeCell ref="B839:F839"/>
    <mergeCell ref="B855:E855"/>
    <mergeCell ref="B856:E856"/>
    <mergeCell ref="B857:E857"/>
    <mergeCell ref="B858:E858"/>
    <mergeCell ref="B859:E859"/>
    <mergeCell ref="B850:E850"/>
    <mergeCell ref="B851:E851"/>
    <mergeCell ref="B852:E852"/>
    <mergeCell ref="B853:E853"/>
    <mergeCell ref="B854:E854"/>
    <mergeCell ref="B865:E865"/>
    <mergeCell ref="B866:E866"/>
    <mergeCell ref="B867:E867"/>
    <mergeCell ref="B868:E868"/>
    <mergeCell ref="B891:F891"/>
    <mergeCell ref="B860:E860"/>
    <mergeCell ref="B861:E861"/>
    <mergeCell ref="B862:E862"/>
    <mergeCell ref="B863:E863"/>
    <mergeCell ref="B864:E864"/>
    <mergeCell ref="B942:F942"/>
    <mergeCell ref="B943:F943"/>
    <mergeCell ref="B944:F944"/>
    <mergeCell ref="B948:F948"/>
    <mergeCell ref="B949:F949"/>
    <mergeCell ref="B892:F897"/>
    <mergeCell ref="B905:F913"/>
    <mergeCell ref="B923:F930"/>
    <mergeCell ref="B939:F939"/>
    <mergeCell ref="C940:F940"/>
    <mergeCell ref="B957:E957"/>
    <mergeCell ref="B958:E958"/>
    <mergeCell ref="B959:E959"/>
    <mergeCell ref="B960:E960"/>
    <mergeCell ref="B961:E961"/>
    <mergeCell ref="B951:E951"/>
    <mergeCell ref="B953:E953"/>
    <mergeCell ref="B954:E954"/>
    <mergeCell ref="B955:E955"/>
    <mergeCell ref="B956:E956"/>
    <mergeCell ref="B967:E967"/>
    <mergeCell ref="B968:E968"/>
    <mergeCell ref="B969:E969"/>
    <mergeCell ref="B970:E970"/>
    <mergeCell ref="B971:E971"/>
    <mergeCell ref="B962:E962"/>
    <mergeCell ref="B963:E963"/>
    <mergeCell ref="B964:E964"/>
    <mergeCell ref="B965:E965"/>
    <mergeCell ref="B966:E966"/>
    <mergeCell ref="C1043:F1043"/>
    <mergeCell ref="B1045:F1045"/>
    <mergeCell ref="B1046:F1046"/>
    <mergeCell ref="B1047:F1047"/>
    <mergeCell ref="B1051:F1051"/>
    <mergeCell ref="B994:F994"/>
    <mergeCell ref="B995:F1000"/>
    <mergeCell ref="B1008:F1016"/>
    <mergeCell ref="B1026:F1033"/>
    <mergeCell ref="B1042:F1042"/>
    <mergeCell ref="B1059:E1059"/>
    <mergeCell ref="B1060:E1060"/>
    <mergeCell ref="B1061:E1061"/>
    <mergeCell ref="B1062:E1062"/>
    <mergeCell ref="B1063:E1063"/>
    <mergeCell ref="B1052:F1052"/>
    <mergeCell ref="B1054:E1054"/>
    <mergeCell ref="B1056:E1056"/>
    <mergeCell ref="B1057:E1057"/>
    <mergeCell ref="B1058:E1058"/>
    <mergeCell ref="B1069:E1069"/>
    <mergeCell ref="B1070:E1070"/>
    <mergeCell ref="B1071:E1071"/>
    <mergeCell ref="B1072:E1072"/>
    <mergeCell ref="B1073:E1073"/>
    <mergeCell ref="B1064:E1064"/>
    <mergeCell ref="B1065:E1065"/>
    <mergeCell ref="B1066:E1066"/>
    <mergeCell ref="B1067:E1067"/>
    <mergeCell ref="B1068:E1068"/>
    <mergeCell ref="B1145:F1145"/>
    <mergeCell ref="C1146:F1146"/>
    <mergeCell ref="B1148:F1148"/>
    <mergeCell ref="B1149:F1149"/>
    <mergeCell ref="B1150:F1150"/>
    <mergeCell ref="B1074:E1074"/>
    <mergeCell ref="B1097:F1097"/>
    <mergeCell ref="B1098:F1103"/>
    <mergeCell ref="B1111:F1119"/>
    <mergeCell ref="B1129:F1136"/>
    <mergeCell ref="B1161:E1161"/>
    <mergeCell ref="B1162:E1162"/>
    <mergeCell ref="B1163:E1163"/>
    <mergeCell ref="B1164:E1164"/>
    <mergeCell ref="B1165:E1165"/>
    <mergeCell ref="B1154:F1154"/>
    <mergeCell ref="B1155:F1155"/>
    <mergeCell ref="B1157:E1157"/>
    <mergeCell ref="B1159:E1159"/>
    <mergeCell ref="B1160:E1160"/>
    <mergeCell ref="B1171:E1171"/>
    <mergeCell ref="B1172:E1172"/>
    <mergeCell ref="B1173:E1173"/>
    <mergeCell ref="B1174:E1174"/>
    <mergeCell ref="B1175:E1175"/>
    <mergeCell ref="B1166:E1166"/>
    <mergeCell ref="B1167:E1167"/>
    <mergeCell ref="B1168:E1168"/>
    <mergeCell ref="B1169:E1169"/>
    <mergeCell ref="B1170:E1170"/>
    <mergeCell ref="B1232:F1239"/>
    <mergeCell ref="B1248:F1248"/>
    <mergeCell ref="C1249:F1249"/>
    <mergeCell ref="B1251:F1251"/>
    <mergeCell ref="B1252:F1252"/>
    <mergeCell ref="B1176:E1176"/>
    <mergeCell ref="B1177:E1177"/>
    <mergeCell ref="B1200:F1200"/>
    <mergeCell ref="B1201:F1206"/>
    <mergeCell ref="B1214:F1222"/>
    <mergeCell ref="B1263:E1263"/>
    <mergeCell ref="B1264:E1264"/>
    <mergeCell ref="B1265:E1265"/>
    <mergeCell ref="B1266:E1266"/>
    <mergeCell ref="B1267:E1267"/>
    <mergeCell ref="B1253:F1253"/>
    <mergeCell ref="B1257:F1257"/>
    <mergeCell ref="B1258:F1258"/>
    <mergeCell ref="B1260:E1260"/>
    <mergeCell ref="B1262:E1262"/>
    <mergeCell ref="B1273:E1273"/>
    <mergeCell ref="B1274:E1274"/>
    <mergeCell ref="B1275:E1275"/>
    <mergeCell ref="B1276:E1276"/>
    <mergeCell ref="B1277:E1277"/>
    <mergeCell ref="B1268:E1268"/>
    <mergeCell ref="B1269:E1269"/>
    <mergeCell ref="B1270:E1270"/>
    <mergeCell ref="B1271:E1271"/>
    <mergeCell ref="B1272:E1272"/>
    <mergeCell ref="B1317:F1325"/>
    <mergeCell ref="B1335:F1342"/>
    <mergeCell ref="B1351:F1351"/>
    <mergeCell ref="C1352:F1352"/>
    <mergeCell ref="B1354:F1354"/>
    <mergeCell ref="B1278:E1278"/>
    <mergeCell ref="B1279:E1279"/>
    <mergeCell ref="B1280:E1280"/>
    <mergeCell ref="B1303:F1303"/>
    <mergeCell ref="B1304:F1309"/>
    <mergeCell ref="B1365:E1365"/>
    <mergeCell ref="B1366:E1366"/>
    <mergeCell ref="B1367:E1367"/>
    <mergeCell ref="B1368:E1368"/>
    <mergeCell ref="B1369:E1369"/>
    <mergeCell ref="B1355:F1355"/>
    <mergeCell ref="B1356:F1356"/>
    <mergeCell ref="B1360:F1360"/>
    <mergeCell ref="B1361:F1361"/>
    <mergeCell ref="B1363:E1363"/>
    <mergeCell ref="B1375:E1375"/>
    <mergeCell ref="B1376:E1376"/>
    <mergeCell ref="B1377:E1377"/>
    <mergeCell ref="B1378:E1378"/>
    <mergeCell ref="B1379:E1379"/>
    <mergeCell ref="B1370:E1370"/>
    <mergeCell ref="B1371:E1371"/>
    <mergeCell ref="B1372:E1372"/>
    <mergeCell ref="B1373:E1373"/>
    <mergeCell ref="B1374:E1374"/>
    <mergeCell ref="B1407:F1412"/>
    <mergeCell ref="B1420:F1428"/>
    <mergeCell ref="B1438:F1445"/>
    <mergeCell ref="B1454:F1454"/>
    <mergeCell ref="C1455:F1455"/>
    <mergeCell ref="B1380:E1380"/>
    <mergeCell ref="B1381:E1381"/>
    <mergeCell ref="B1382:E1382"/>
    <mergeCell ref="B1383:E1383"/>
    <mergeCell ref="B1406:F1406"/>
    <mergeCell ref="B1466:E1466"/>
    <mergeCell ref="B1468:E1468"/>
    <mergeCell ref="B1469:E1469"/>
    <mergeCell ref="B1470:E1470"/>
    <mergeCell ref="B1471:E1471"/>
    <mergeCell ref="B1457:F1457"/>
    <mergeCell ref="B1458:F1458"/>
    <mergeCell ref="B1459:F1459"/>
    <mergeCell ref="B1463:F1463"/>
    <mergeCell ref="B1464:F1464"/>
    <mergeCell ref="B1477:E1477"/>
    <mergeCell ref="B1478:E1478"/>
    <mergeCell ref="B1479:E1479"/>
    <mergeCell ref="B1480:E1480"/>
    <mergeCell ref="B1481:E1481"/>
    <mergeCell ref="B1472:E1472"/>
    <mergeCell ref="B1473:E1473"/>
    <mergeCell ref="B1474:E1474"/>
    <mergeCell ref="B1475:E1475"/>
    <mergeCell ref="B1476:E1476"/>
    <mergeCell ref="B1509:F1509"/>
    <mergeCell ref="B1510:F1515"/>
    <mergeCell ref="B1523:F1531"/>
    <mergeCell ref="B1541:F1548"/>
    <mergeCell ref="B1557:F1557"/>
    <mergeCell ref="B1482:E1482"/>
    <mergeCell ref="B1483:E1483"/>
    <mergeCell ref="B1484:E1484"/>
    <mergeCell ref="B1485:E1485"/>
    <mergeCell ref="B1486:E1486"/>
    <mergeCell ref="B1567:F1567"/>
    <mergeCell ref="B1569:E1569"/>
    <mergeCell ref="B1571:E1571"/>
    <mergeCell ref="B1572:E1572"/>
    <mergeCell ref="B1573:E1573"/>
    <mergeCell ref="C1558:F1558"/>
    <mergeCell ref="B1560:F1560"/>
    <mergeCell ref="B1561:F1561"/>
    <mergeCell ref="B1562:F1562"/>
    <mergeCell ref="B1566:F1566"/>
    <mergeCell ref="B1579:E1579"/>
    <mergeCell ref="B1580:E1580"/>
    <mergeCell ref="B1581:E1581"/>
    <mergeCell ref="B1582:E1582"/>
    <mergeCell ref="B1583:E1583"/>
    <mergeCell ref="B1574:E1574"/>
    <mergeCell ref="B1575:E1575"/>
    <mergeCell ref="B1576:E1576"/>
    <mergeCell ref="B1577:E1577"/>
    <mergeCell ref="B1578:E1578"/>
    <mergeCell ref="B1589:E1589"/>
    <mergeCell ref="B1612:F1612"/>
    <mergeCell ref="B1613:F1618"/>
    <mergeCell ref="B1626:F1634"/>
    <mergeCell ref="B1644:F1651"/>
    <mergeCell ref="B1584:E1584"/>
    <mergeCell ref="B1585:E1585"/>
    <mergeCell ref="B1586:E1586"/>
    <mergeCell ref="B1587:E1587"/>
    <mergeCell ref="B1588:E1588"/>
    <mergeCell ref="B1669:F1669"/>
    <mergeCell ref="B1670:F1670"/>
    <mergeCell ref="B1672:E1672"/>
    <mergeCell ref="B1674:E1674"/>
    <mergeCell ref="B1675:E1675"/>
    <mergeCell ref="B1660:F1660"/>
    <mergeCell ref="C1661:F1661"/>
    <mergeCell ref="B1663:F1663"/>
    <mergeCell ref="B1664:F1664"/>
    <mergeCell ref="B1665:F1665"/>
    <mergeCell ref="B1681:E1681"/>
    <mergeCell ref="B1682:E1682"/>
    <mergeCell ref="B1683:E1683"/>
    <mergeCell ref="B1684:E1684"/>
    <mergeCell ref="B1685:E1685"/>
    <mergeCell ref="B1676:E1676"/>
    <mergeCell ref="B1677:E1677"/>
    <mergeCell ref="B1678:E1678"/>
    <mergeCell ref="B1679:E1679"/>
    <mergeCell ref="B1680:E1680"/>
    <mergeCell ref="B1691:E1691"/>
    <mergeCell ref="B1692:E1692"/>
    <mergeCell ref="B1715:F1715"/>
    <mergeCell ref="B1716:F1721"/>
    <mergeCell ref="B1729:F1737"/>
    <mergeCell ref="B1686:E1686"/>
    <mergeCell ref="B1687:E1687"/>
    <mergeCell ref="B1688:E1688"/>
    <mergeCell ref="B1689:E1689"/>
    <mergeCell ref="B1690:E1690"/>
    <mergeCell ref="B1768:F1768"/>
    <mergeCell ref="B1772:F1772"/>
    <mergeCell ref="B1773:F1773"/>
    <mergeCell ref="B1775:E1775"/>
    <mergeCell ref="B1777:E1777"/>
    <mergeCell ref="B1747:F1754"/>
    <mergeCell ref="B1763:F1763"/>
    <mergeCell ref="C1764:F1764"/>
    <mergeCell ref="B1766:F1766"/>
    <mergeCell ref="B1767:F1767"/>
    <mergeCell ref="B1783:E1783"/>
    <mergeCell ref="B1784:E1784"/>
    <mergeCell ref="B1785:E1785"/>
    <mergeCell ref="B1786:E1786"/>
    <mergeCell ref="B1787:E1787"/>
    <mergeCell ref="B1778:E1778"/>
    <mergeCell ref="B1779:E1779"/>
    <mergeCell ref="B1780:E1780"/>
    <mergeCell ref="B1781:E1781"/>
    <mergeCell ref="B1782:E1782"/>
    <mergeCell ref="B1793:E1793"/>
    <mergeCell ref="B1794:E1794"/>
    <mergeCell ref="B1795:E1795"/>
    <mergeCell ref="B1818:F1818"/>
    <mergeCell ref="B1819:F1824"/>
    <mergeCell ref="B1788:E1788"/>
    <mergeCell ref="B1789:E1789"/>
    <mergeCell ref="B1790:E1790"/>
    <mergeCell ref="B1791:E1791"/>
    <mergeCell ref="B1792:E1792"/>
    <mergeCell ref="B1870:F1870"/>
    <mergeCell ref="B1871:F1871"/>
    <mergeCell ref="B1875:F1875"/>
    <mergeCell ref="B1876:F1876"/>
    <mergeCell ref="B1878:E1878"/>
    <mergeCell ref="B1832:F1840"/>
    <mergeCell ref="B1850:F1857"/>
    <mergeCell ref="B1866:F1866"/>
    <mergeCell ref="C1867:F1867"/>
    <mergeCell ref="B1869:F1869"/>
    <mergeCell ref="B1885:E1885"/>
    <mergeCell ref="B1886:E1886"/>
    <mergeCell ref="B1887:E1887"/>
    <mergeCell ref="B1888:E1888"/>
    <mergeCell ref="B1889:E1889"/>
    <mergeCell ref="B1880:E1880"/>
    <mergeCell ref="B1881:E1881"/>
    <mergeCell ref="B1882:E1882"/>
    <mergeCell ref="B1883:E1883"/>
    <mergeCell ref="B1884:E1884"/>
    <mergeCell ref="B1895:E1895"/>
    <mergeCell ref="B1896:E1896"/>
    <mergeCell ref="B1897:E1897"/>
    <mergeCell ref="B1898:E1898"/>
    <mergeCell ref="B1921:F1921"/>
    <mergeCell ref="B1890:E1890"/>
    <mergeCell ref="B1891:E1891"/>
    <mergeCell ref="B1892:E1892"/>
    <mergeCell ref="B1893:E1893"/>
    <mergeCell ref="B1894:E1894"/>
    <mergeCell ref="B1972:F1972"/>
    <mergeCell ref="B1973:F1973"/>
    <mergeCell ref="B1974:F1974"/>
    <mergeCell ref="B1978:F1978"/>
    <mergeCell ref="B1979:F1979"/>
    <mergeCell ref="B1922:F1927"/>
    <mergeCell ref="B1935:F1943"/>
    <mergeCell ref="B1953:F1960"/>
    <mergeCell ref="B1969:F1969"/>
    <mergeCell ref="C1970:F1970"/>
    <mergeCell ref="B1987:E1987"/>
    <mergeCell ref="B1988:E1988"/>
    <mergeCell ref="B1989:E1989"/>
    <mergeCell ref="B1990:E1990"/>
    <mergeCell ref="B1991:E1991"/>
    <mergeCell ref="B1981:E1981"/>
    <mergeCell ref="B1983:E1983"/>
    <mergeCell ref="B1984:E1984"/>
    <mergeCell ref="B1985:E1985"/>
    <mergeCell ref="B1986:E1986"/>
    <mergeCell ref="B1997:E1997"/>
    <mergeCell ref="B1998:E1998"/>
    <mergeCell ref="B1999:E1999"/>
    <mergeCell ref="B2000:E2000"/>
    <mergeCell ref="B2001:E2001"/>
    <mergeCell ref="B1992:E1992"/>
    <mergeCell ref="B1993:E1993"/>
    <mergeCell ref="B1994:E1994"/>
    <mergeCell ref="B1995:E1995"/>
    <mergeCell ref="B1996:E1996"/>
    <mergeCell ref="C2073:F2073"/>
    <mergeCell ref="B2075:F2075"/>
    <mergeCell ref="B2076:F2076"/>
    <mergeCell ref="B2077:F2077"/>
    <mergeCell ref="B2081:F2081"/>
    <mergeCell ref="B2024:F2024"/>
    <mergeCell ref="B2025:F2030"/>
    <mergeCell ref="B2038:F2046"/>
    <mergeCell ref="B2056:F2063"/>
    <mergeCell ref="B2072:F2072"/>
    <mergeCell ref="B2089:E2089"/>
    <mergeCell ref="B2090:E2090"/>
    <mergeCell ref="B2091:E2091"/>
    <mergeCell ref="B2092:E2092"/>
    <mergeCell ref="B2093:E2093"/>
    <mergeCell ref="B2082:F2082"/>
    <mergeCell ref="B2084:E2084"/>
    <mergeCell ref="B2086:E2086"/>
    <mergeCell ref="B2087:E2087"/>
    <mergeCell ref="B2088:E2088"/>
    <mergeCell ref="B2099:E2099"/>
    <mergeCell ref="B2100:E2100"/>
    <mergeCell ref="B2101:E2101"/>
    <mergeCell ref="B2102:E2102"/>
    <mergeCell ref="B2103:E2103"/>
    <mergeCell ref="B2094:E2094"/>
    <mergeCell ref="B2095:E2095"/>
    <mergeCell ref="B2096:E2096"/>
    <mergeCell ref="B2097:E2097"/>
    <mergeCell ref="B2098:E2098"/>
    <mergeCell ref="B2175:F2175"/>
    <mergeCell ref="C2176:F2176"/>
    <mergeCell ref="B2178:F2178"/>
    <mergeCell ref="B2179:F2179"/>
    <mergeCell ref="B2180:F2180"/>
    <mergeCell ref="B2104:E2104"/>
    <mergeCell ref="B2127:F2127"/>
    <mergeCell ref="B2128:F2133"/>
    <mergeCell ref="B2141:F2149"/>
    <mergeCell ref="B2159:F2166"/>
    <mergeCell ref="B2191:E2191"/>
    <mergeCell ref="B2192:E2192"/>
    <mergeCell ref="B2193:E2193"/>
    <mergeCell ref="B2194:E2194"/>
    <mergeCell ref="B2195:E2195"/>
    <mergeCell ref="B2184:F2184"/>
    <mergeCell ref="B2185:F2185"/>
    <mergeCell ref="B2187:E2187"/>
    <mergeCell ref="B2189:E2189"/>
    <mergeCell ref="B2190:E2190"/>
    <mergeCell ref="B2201:E2201"/>
    <mergeCell ref="B2202:E2202"/>
    <mergeCell ref="B2203:E2203"/>
    <mergeCell ref="B2204:E2204"/>
    <mergeCell ref="B2205:E2205"/>
    <mergeCell ref="B2196:E2196"/>
    <mergeCell ref="B2197:E2197"/>
    <mergeCell ref="B2198:E2198"/>
    <mergeCell ref="B2199:E2199"/>
    <mergeCell ref="B2200:E2200"/>
    <mergeCell ref="B2262:F2269"/>
    <mergeCell ref="B2278:F2278"/>
    <mergeCell ref="C2279:F2279"/>
    <mergeCell ref="B2281:F2281"/>
    <mergeCell ref="B2282:F2282"/>
    <mergeCell ref="B2206:E2206"/>
    <mergeCell ref="B2207:E2207"/>
    <mergeCell ref="B2230:F2230"/>
    <mergeCell ref="B2231:F2236"/>
    <mergeCell ref="B2244:F2252"/>
    <mergeCell ref="B2293:E2293"/>
    <mergeCell ref="B2294:E2294"/>
    <mergeCell ref="B2295:E2295"/>
    <mergeCell ref="B2296:E2296"/>
    <mergeCell ref="B2297:E2297"/>
    <mergeCell ref="B2283:F2283"/>
    <mergeCell ref="B2287:F2287"/>
    <mergeCell ref="B2288:F2288"/>
    <mergeCell ref="B2290:E2290"/>
    <mergeCell ref="B2292:E2292"/>
    <mergeCell ref="B2303:E2303"/>
    <mergeCell ref="B2304:E2304"/>
    <mergeCell ref="B2305:E2305"/>
    <mergeCell ref="B2306:E2306"/>
    <mergeCell ref="B2307:E2307"/>
    <mergeCell ref="B2298:E2298"/>
    <mergeCell ref="B2299:E2299"/>
    <mergeCell ref="B2300:E2300"/>
    <mergeCell ref="B2301:E2301"/>
    <mergeCell ref="B2302:E2302"/>
    <mergeCell ref="B2347:F2355"/>
    <mergeCell ref="B2365:F2372"/>
    <mergeCell ref="B2381:F2381"/>
    <mergeCell ref="C2382:F2382"/>
    <mergeCell ref="B2384:F2384"/>
    <mergeCell ref="B2308:E2308"/>
    <mergeCell ref="B2309:E2309"/>
    <mergeCell ref="B2310:E2310"/>
    <mergeCell ref="B2333:F2333"/>
    <mergeCell ref="B2334:F2339"/>
    <mergeCell ref="B2395:E2395"/>
    <mergeCell ref="B2396:E2396"/>
    <mergeCell ref="B2397:E2397"/>
    <mergeCell ref="B2398:E2398"/>
    <mergeCell ref="B2399:E2399"/>
    <mergeCell ref="B2385:F2385"/>
    <mergeCell ref="B2386:F2386"/>
    <mergeCell ref="B2390:F2390"/>
    <mergeCell ref="B2391:F2391"/>
    <mergeCell ref="B2393:E2393"/>
    <mergeCell ref="B2405:E2405"/>
    <mergeCell ref="B2406:E2406"/>
    <mergeCell ref="B2407:E2407"/>
    <mergeCell ref="B2408:E2408"/>
    <mergeCell ref="B2409:E2409"/>
    <mergeCell ref="B2400:E2400"/>
    <mergeCell ref="B2401:E2401"/>
    <mergeCell ref="B2402:E2402"/>
    <mergeCell ref="B2403:E2403"/>
    <mergeCell ref="B2404:E2404"/>
    <mergeCell ref="B2437:F2442"/>
    <mergeCell ref="B2450:F2458"/>
    <mergeCell ref="B2468:F2475"/>
    <mergeCell ref="B2484:F2484"/>
    <mergeCell ref="C2485:F2485"/>
    <mergeCell ref="B2410:E2410"/>
    <mergeCell ref="B2411:E2411"/>
    <mergeCell ref="B2412:E2412"/>
    <mergeCell ref="B2413:E2413"/>
    <mergeCell ref="B2436:F2436"/>
    <mergeCell ref="B2496:E2496"/>
    <mergeCell ref="B2498:E2498"/>
    <mergeCell ref="B2499:E2499"/>
    <mergeCell ref="B2500:E2500"/>
    <mergeCell ref="B2501:E2501"/>
    <mergeCell ref="B2487:F2487"/>
    <mergeCell ref="B2488:F2488"/>
    <mergeCell ref="B2489:F2489"/>
    <mergeCell ref="B2493:F2493"/>
    <mergeCell ref="B2494:F2494"/>
    <mergeCell ref="B2507:E2507"/>
    <mergeCell ref="B2508:E2508"/>
    <mergeCell ref="B2509:E2509"/>
    <mergeCell ref="B2510:E2510"/>
    <mergeCell ref="B2511:E2511"/>
    <mergeCell ref="B2502:E2502"/>
    <mergeCell ref="B2503:E2503"/>
    <mergeCell ref="B2504:E2504"/>
    <mergeCell ref="B2505:E2505"/>
    <mergeCell ref="B2506:E2506"/>
    <mergeCell ref="B2539:F2539"/>
    <mergeCell ref="B2540:F2545"/>
    <mergeCell ref="B2553:F2561"/>
    <mergeCell ref="B2571:F2578"/>
    <mergeCell ref="B2512:E2512"/>
    <mergeCell ref="B2513:E2513"/>
    <mergeCell ref="B2514:E2514"/>
    <mergeCell ref="B2515:E2515"/>
    <mergeCell ref="B2516:E2516"/>
  </mergeCells>
  <conditionalFormatting sqref="F26:F40">
    <cfRule type="cellIs" dxfId="1390" priority="326" operator="lessThan">
      <formula>50</formula>
    </cfRule>
  </conditionalFormatting>
  <conditionalFormatting sqref="F79">
    <cfRule type="cellIs" dxfId="1389" priority="325" operator="greaterThan">
      <formula>30</formula>
    </cfRule>
  </conditionalFormatting>
  <conditionalFormatting sqref="F42">
    <cfRule type="cellIs" dxfId="1388" priority="176" operator="lessThan">
      <formula>50</formula>
    </cfRule>
    <cfRule type="cellIs" priority="324" operator="lessThan">
      <formula>50</formula>
    </cfRule>
  </conditionalFormatting>
  <conditionalFormatting sqref="F44">
    <cfRule type="cellIs" dxfId="1387" priority="323" operator="greaterThan">
      <formula>4</formula>
    </cfRule>
  </conditionalFormatting>
  <conditionalFormatting sqref="B26:E40">
    <cfRule type="cellIs" dxfId="1386" priority="322" operator="equal">
      <formula>0</formula>
    </cfRule>
  </conditionalFormatting>
  <conditionalFormatting sqref="F43">
    <cfRule type="cellIs" dxfId="1385" priority="321" operator="greaterThan">
      <formula>2</formula>
    </cfRule>
  </conditionalFormatting>
  <conditionalFormatting sqref="F129:F143">
    <cfRule type="cellIs" dxfId="1384" priority="168" operator="lessThan">
      <formula>50</formula>
    </cfRule>
  </conditionalFormatting>
  <conditionalFormatting sqref="F182">
    <cfRule type="cellIs" dxfId="1383" priority="167" operator="greaterThan">
      <formula>30</formula>
    </cfRule>
  </conditionalFormatting>
  <conditionalFormatting sqref="F145">
    <cfRule type="cellIs" dxfId="1382" priority="165" operator="lessThan">
      <formula>50</formula>
    </cfRule>
    <cfRule type="cellIs" priority="166" operator="lessThan">
      <formula>50</formula>
    </cfRule>
  </conditionalFormatting>
  <conditionalFormatting sqref="F147">
    <cfRule type="cellIs" dxfId="1381" priority="164" operator="greaterThan">
      <formula>4</formula>
    </cfRule>
  </conditionalFormatting>
  <conditionalFormatting sqref="B129:E143">
    <cfRule type="cellIs" dxfId="1380" priority="163" operator="equal">
      <formula>0</formula>
    </cfRule>
  </conditionalFormatting>
  <conditionalFormatting sqref="F146">
    <cfRule type="cellIs" dxfId="1379" priority="162" operator="greaterThan">
      <formula>2</formula>
    </cfRule>
  </conditionalFormatting>
  <conditionalFormatting sqref="F232:F246">
    <cfRule type="cellIs" dxfId="1378" priority="161" operator="lessThan">
      <formula>50</formula>
    </cfRule>
  </conditionalFormatting>
  <conditionalFormatting sqref="F285">
    <cfRule type="cellIs" dxfId="1377" priority="160" operator="greaterThan">
      <formula>30</formula>
    </cfRule>
  </conditionalFormatting>
  <conditionalFormatting sqref="F248">
    <cfRule type="cellIs" dxfId="1376" priority="158" operator="lessThan">
      <formula>50</formula>
    </cfRule>
    <cfRule type="cellIs" priority="159" operator="lessThan">
      <formula>50</formula>
    </cfRule>
  </conditionalFormatting>
  <conditionalFormatting sqref="F250">
    <cfRule type="cellIs" dxfId="1375" priority="157" operator="greaterThan">
      <formula>4</formula>
    </cfRule>
  </conditionalFormatting>
  <conditionalFormatting sqref="B232:E246">
    <cfRule type="cellIs" dxfId="1374" priority="156" operator="equal">
      <formula>0</formula>
    </cfRule>
  </conditionalFormatting>
  <conditionalFormatting sqref="F249">
    <cfRule type="cellIs" dxfId="1373" priority="155" operator="greaterThan">
      <formula>2</formula>
    </cfRule>
  </conditionalFormatting>
  <conditionalFormatting sqref="F335:F349">
    <cfRule type="cellIs" dxfId="1372" priority="154" operator="lessThan">
      <formula>50</formula>
    </cfRule>
  </conditionalFormatting>
  <conditionalFormatting sqref="F388">
    <cfRule type="cellIs" dxfId="1371" priority="153" operator="greaterThan">
      <formula>30</formula>
    </cfRule>
  </conditionalFormatting>
  <conditionalFormatting sqref="F351">
    <cfRule type="cellIs" dxfId="1370" priority="151" operator="lessThan">
      <formula>50</formula>
    </cfRule>
    <cfRule type="cellIs" priority="152" operator="lessThan">
      <formula>50</formula>
    </cfRule>
  </conditionalFormatting>
  <conditionalFormatting sqref="F353">
    <cfRule type="cellIs" dxfId="1369" priority="150" operator="greaterThan">
      <formula>4</formula>
    </cfRule>
  </conditionalFormatting>
  <conditionalFormatting sqref="B335:E349">
    <cfRule type="cellIs" dxfId="1368" priority="149" operator="equal">
      <formula>0</formula>
    </cfRule>
  </conditionalFormatting>
  <conditionalFormatting sqref="F352">
    <cfRule type="cellIs" dxfId="1367" priority="148" operator="greaterThan">
      <formula>2</formula>
    </cfRule>
  </conditionalFormatting>
  <conditionalFormatting sqref="F438:F452">
    <cfRule type="cellIs" dxfId="1366" priority="147" operator="lessThan">
      <formula>50</formula>
    </cfRule>
  </conditionalFormatting>
  <conditionalFormatting sqref="F491">
    <cfRule type="cellIs" dxfId="1365" priority="146" operator="greaterThan">
      <formula>30</formula>
    </cfRule>
  </conditionalFormatting>
  <conditionalFormatting sqref="F454">
    <cfRule type="cellIs" dxfId="1364" priority="144" operator="lessThan">
      <formula>50</formula>
    </cfRule>
    <cfRule type="cellIs" priority="145" operator="lessThan">
      <formula>50</formula>
    </cfRule>
  </conditionalFormatting>
  <conditionalFormatting sqref="F456">
    <cfRule type="cellIs" dxfId="1363" priority="143" operator="greaterThan">
      <formula>4</formula>
    </cfRule>
  </conditionalFormatting>
  <conditionalFormatting sqref="B438:E452">
    <cfRule type="cellIs" dxfId="1362" priority="142" operator="equal">
      <formula>0</formula>
    </cfRule>
  </conditionalFormatting>
  <conditionalFormatting sqref="F455">
    <cfRule type="cellIs" dxfId="1361" priority="141" operator="greaterThan">
      <formula>2</formula>
    </cfRule>
  </conditionalFormatting>
  <conditionalFormatting sqref="F541:F555">
    <cfRule type="cellIs" dxfId="1360" priority="140" operator="lessThan">
      <formula>50</formula>
    </cfRule>
  </conditionalFormatting>
  <conditionalFormatting sqref="F594">
    <cfRule type="cellIs" dxfId="1359" priority="139" operator="greaterThan">
      <formula>30</formula>
    </cfRule>
  </conditionalFormatting>
  <conditionalFormatting sqref="F557">
    <cfRule type="cellIs" dxfId="1358" priority="137" operator="lessThan">
      <formula>50</formula>
    </cfRule>
    <cfRule type="cellIs" priority="138" operator="lessThan">
      <formula>50</formula>
    </cfRule>
  </conditionalFormatting>
  <conditionalFormatting sqref="F559">
    <cfRule type="cellIs" dxfId="1357" priority="136" operator="greaterThan">
      <formula>4</formula>
    </cfRule>
  </conditionalFormatting>
  <conditionalFormatting sqref="B541:E555">
    <cfRule type="cellIs" dxfId="1356" priority="135" operator="equal">
      <formula>0</formula>
    </cfRule>
  </conditionalFormatting>
  <conditionalFormatting sqref="F558">
    <cfRule type="cellIs" dxfId="1355" priority="134" operator="greaterThan">
      <formula>2</formula>
    </cfRule>
  </conditionalFormatting>
  <conditionalFormatting sqref="F644:F658">
    <cfRule type="cellIs" dxfId="1354" priority="133" operator="lessThan">
      <formula>50</formula>
    </cfRule>
  </conditionalFormatting>
  <conditionalFormatting sqref="F697">
    <cfRule type="cellIs" dxfId="1353" priority="132" operator="greaterThan">
      <formula>30</formula>
    </cfRule>
  </conditionalFormatting>
  <conditionalFormatting sqref="F660">
    <cfRule type="cellIs" dxfId="1352" priority="130" operator="lessThan">
      <formula>50</formula>
    </cfRule>
    <cfRule type="cellIs" priority="131" operator="lessThan">
      <formula>50</formula>
    </cfRule>
  </conditionalFormatting>
  <conditionalFormatting sqref="F662">
    <cfRule type="cellIs" dxfId="1351" priority="129" operator="greaterThan">
      <formula>4</formula>
    </cfRule>
  </conditionalFormatting>
  <conditionalFormatting sqref="B644:E658">
    <cfRule type="cellIs" dxfId="1350" priority="128" operator="equal">
      <formula>0</formula>
    </cfRule>
  </conditionalFormatting>
  <conditionalFormatting sqref="F661">
    <cfRule type="cellIs" dxfId="1349" priority="127" operator="greaterThan">
      <formula>2</formula>
    </cfRule>
  </conditionalFormatting>
  <conditionalFormatting sqref="F747:F761">
    <cfRule type="cellIs" dxfId="1348" priority="126" operator="lessThan">
      <formula>50</formula>
    </cfRule>
  </conditionalFormatting>
  <conditionalFormatting sqref="F800">
    <cfRule type="cellIs" dxfId="1347" priority="125" operator="greaterThan">
      <formula>30</formula>
    </cfRule>
  </conditionalFormatting>
  <conditionalFormatting sqref="F763">
    <cfRule type="cellIs" dxfId="1346" priority="123" operator="lessThan">
      <formula>50</formula>
    </cfRule>
    <cfRule type="cellIs" priority="124" operator="lessThan">
      <formula>50</formula>
    </cfRule>
  </conditionalFormatting>
  <conditionalFormatting sqref="F765">
    <cfRule type="cellIs" dxfId="1345" priority="122" operator="greaterThan">
      <formula>4</formula>
    </cfRule>
  </conditionalFormatting>
  <conditionalFormatting sqref="B747:E761">
    <cfRule type="cellIs" dxfId="1344" priority="121" operator="equal">
      <formula>0</formula>
    </cfRule>
  </conditionalFormatting>
  <conditionalFormatting sqref="F764">
    <cfRule type="cellIs" dxfId="1343" priority="120" operator="greaterThan">
      <formula>2</formula>
    </cfRule>
  </conditionalFormatting>
  <conditionalFormatting sqref="F850:F864">
    <cfRule type="cellIs" dxfId="1342" priority="119" operator="lessThan">
      <formula>50</formula>
    </cfRule>
  </conditionalFormatting>
  <conditionalFormatting sqref="F903">
    <cfRule type="cellIs" dxfId="1341" priority="118" operator="greaterThan">
      <formula>30</formula>
    </cfRule>
  </conditionalFormatting>
  <conditionalFormatting sqref="F866">
    <cfRule type="cellIs" dxfId="1340" priority="116" operator="lessThan">
      <formula>50</formula>
    </cfRule>
    <cfRule type="cellIs" priority="117" operator="lessThan">
      <formula>50</formula>
    </cfRule>
  </conditionalFormatting>
  <conditionalFormatting sqref="F868">
    <cfRule type="cellIs" dxfId="1339" priority="115" operator="greaterThan">
      <formula>4</formula>
    </cfRule>
  </conditionalFormatting>
  <conditionalFormatting sqref="B850:E864">
    <cfRule type="cellIs" dxfId="1338" priority="114" operator="equal">
      <formula>0</formula>
    </cfRule>
  </conditionalFormatting>
  <conditionalFormatting sqref="F867">
    <cfRule type="cellIs" dxfId="1337" priority="113" operator="greaterThan">
      <formula>2</formula>
    </cfRule>
  </conditionalFormatting>
  <conditionalFormatting sqref="F953:F967">
    <cfRule type="cellIs" dxfId="1336" priority="112" operator="lessThan">
      <formula>50</formula>
    </cfRule>
  </conditionalFormatting>
  <conditionalFormatting sqref="F1006">
    <cfRule type="cellIs" dxfId="1335" priority="111" operator="greaterThan">
      <formula>30</formula>
    </cfRule>
  </conditionalFormatting>
  <conditionalFormatting sqref="F969">
    <cfRule type="cellIs" dxfId="1334" priority="109" operator="lessThan">
      <formula>50</formula>
    </cfRule>
    <cfRule type="cellIs" priority="110" operator="lessThan">
      <formula>50</formula>
    </cfRule>
  </conditionalFormatting>
  <conditionalFormatting sqref="F971">
    <cfRule type="cellIs" dxfId="1333" priority="108" operator="greaterThan">
      <formula>4</formula>
    </cfRule>
  </conditionalFormatting>
  <conditionalFormatting sqref="B953:E967">
    <cfRule type="cellIs" dxfId="1332" priority="107" operator="equal">
      <formula>0</formula>
    </cfRule>
  </conditionalFormatting>
  <conditionalFormatting sqref="F970">
    <cfRule type="cellIs" dxfId="1331" priority="106" operator="greaterThan">
      <formula>2</formula>
    </cfRule>
  </conditionalFormatting>
  <conditionalFormatting sqref="F1056:F1070">
    <cfRule type="cellIs" dxfId="1330" priority="105" operator="lessThan">
      <formula>50</formula>
    </cfRule>
  </conditionalFormatting>
  <conditionalFormatting sqref="F1109">
    <cfRule type="cellIs" dxfId="1329" priority="104" operator="greaterThan">
      <formula>30</formula>
    </cfRule>
  </conditionalFormatting>
  <conditionalFormatting sqref="F1072">
    <cfRule type="cellIs" dxfId="1328" priority="102" operator="lessThan">
      <formula>50</formula>
    </cfRule>
    <cfRule type="cellIs" priority="103" operator="lessThan">
      <formula>50</formula>
    </cfRule>
  </conditionalFormatting>
  <conditionalFormatting sqref="F1074">
    <cfRule type="cellIs" dxfId="1327" priority="101" operator="greaterThan">
      <formula>4</formula>
    </cfRule>
  </conditionalFormatting>
  <conditionalFormatting sqref="B1056:E1070">
    <cfRule type="cellIs" dxfId="1326" priority="100" operator="equal">
      <formula>0</formula>
    </cfRule>
  </conditionalFormatting>
  <conditionalFormatting sqref="F1073">
    <cfRule type="cellIs" dxfId="1325" priority="99" operator="greaterThan">
      <formula>2</formula>
    </cfRule>
  </conditionalFormatting>
  <conditionalFormatting sqref="F1159:F1173">
    <cfRule type="cellIs" dxfId="1324" priority="98" operator="lessThan">
      <formula>50</formula>
    </cfRule>
  </conditionalFormatting>
  <conditionalFormatting sqref="F1212">
    <cfRule type="cellIs" dxfId="1323" priority="97" operator="greaterThan">
      <formula>30</formula>
    </cfRule>
  </conditionalFormatting>
  <conditionalFormatting sqref="F1175">
    <cfRule type="cellIs" dxfId="1322" priority="95" operator="lessThan">
      <formula>50</formula>
    </cfRule>
    <cfRule type="cellIs" priority="96" operator="lessThan">
      <formula>50</formula>
    </cfRule>
  </conditionalFormatting>
  <conditionalFormatting sqref="F1177">
    <cfRule type="cellIs" dxfId="1321" priority="94" operator="greaterThan">
      <formula>4</formula>
    </cfRule>
  </conditionalFormatting>
  <conditionalFormatting sqref="B1159:E1173">
    <cfRule type="cellIs" dxfId="1320" priority="93" operator="equal">
      <formula>0</formula>
    </cfRule>
  </conditionalFormatting>
  <conditionalFormatting sqref="F1176">
    <cfRule type="cellIs" dxfId="1319" priority="92" operator="greaterThan">
      <formula>2</formula>
    </cfRule>
  </conditionalFormatting>
  <conditionalFormatting sqref="F1262:F1276">
    <cfRule type="cellIs" dxfId="1318" priority="91" operator="lessThan">
      <formula>50</formula>
    </cfRule>
  </conditionalFormatting>
  <conditionalFormatting sqref="F1315">
    <cfRule type="cellIs" dxfId="1317" priority="90" operator="greaterThan">
      <formula>30</formula>
    </cfRule>
  </conditionalFormatting>
  <conditionalFormatting sqref="F1278">
    <cfRule type="cellIs" dxfId="1316" priority="88" operator="lessThan">
      <formula>50</formula>
    </cfRule>
    <cfRule type="cellIs" priority="89" operator="lessThan">
      <formula>50</formula>
    </cfRule>
  </conditionalFormatting>
  <conditionalFormatting sqref="F1280">
    <cfRule type="cellIs" dxfId="1315" priority="87" operator="greaterThan">
      <formula>4</formula>
    </cfRule>
  </conditionalFormatting>
  <conditionalFormatting sqref="B1262:E1276">
    <cfRule type="cellIs" dxfId="1314" priority="86" operator="equal">
      <formula>0</formula>
    </cfRule>
  </conditionalFormatting>
  <conditionalFormatting sqref="F1279">
    <cfRule type="cellIs" dxfId="1313" priority="85" operator="greaterThan">
      <formula>2</formula>
    </cfRule>
  </conditionalFormatting>
  <conditionalFormatting sqref="F1365:F1379">
    <cfRule type="cellIs" dxfId="1312" priority="84" operator="lessThan">
      <formula>50</formula>
    </cfRule>
  </conditionalFormatting>
  <conditionalFormatting sqref="F1418">
    <cfRule type="cellIs" dxfId="1311" priority="83" operator="greaterThan">
      <formula>30</formula>
    </cfRule>
  </conditionalFormatting>
  <conditionalFormatting sqref="F1381">
    <cfRule type="cellIs" dxfId="1310" priority="81" operator="lessThan">
      <formula>50</formula>
    </cfRule>
    <cfRule type="cellIs" priority="82" operator="lessThan">
      <formula>50</formula>
    </cfRule>
  </conditionalFormatting>
  <conditionalFormatting sqref="F1383">
    <cfRule type="cellIs" dxfId="1309" priority="80" operator="greaterThan">
      <formula>4</formula>
    </cfRule>
  </conditionalFormatting>
  <conditionalFormatting sqref="B1365:E1379">
    <cfRule type="cellIs" dxfId="1308" priority="79" operator="equal">
      <formula>0</formula>
    </cfRule>
  </conditionalFormatting>
  <conditionalFormatting sqref="F1382">
    <cfRule type="cellIs" dxfId="1307" priority="78" operator="greaterThan">
      <formula>2</formula>
    </cfRule>
  </conditionalFormatting>
  <conditionalFormatting sqref="F1468:F1482">
    <cfRule type="cellIs" dxfId="1306" priority="77" operator="lessThan">
      <formula>50</formula>
    </cfRule>
  </conditionalFormatting>
  <conditionalFormatting sqref="F1521">
    <cfRule type="cellIs" dxfId="1305" priority="76" operator="greaterThan">
      <formula>30</formula>
    </cfRule>
  </conditionalFormatting>
  <conditionalFormatting sqref="F1484">
    <cfRule type="cellIs" dxfId="1304" priority="74" operator="lessThan">
      <formula>50</formula>
    </cfRule>
    <cfRule type="cellIs" priority="75" operator="lessThan">
      <formula>50</formula>
    </cfRule>
  </conditionalFormatting>
  <conditionalFormatting sqref="F1486">
    <cfRule type="cellIs" dxfId="1303" priority="73" operator="greaterThan">
      <formula>4</formula>
    </cfRule>
  </conditionalFormatting>
  <conditionalFormatting sqref="B1468:E1482">
    <cfRule type="cellIs" dxfId="1302" priority="72" operator="equal">
      <formula>0</formula>
    </cfRule>
  </conditionalFormatting>
  <conditionalFormatting sqref="F1485">
    <cfRule type="cellIs" dxfId="1301" priority="71" operator="greaterThan">
      <formula>2</formula>
    </cfRule>
  </conditionalFormatting>
  <conditionalFormatting sqref="F1571:F1585">
    <cfRule type="cellIs" dxfId="1300" priority="70" operator="lessThan">
      <formula>50</formula>
    </cfRule>
  </conditionalFormatting>
  <conditionalFormatting sqref="F1624">
    <cfRule type="cellIs" dxfId="1299" priority="69" operator="greaterThan">
      <formula>30</formula>
    </cfRule>
  </conditionalFormatting>
  <conditionalFormatting sqref="F1587">
    <cfRule type="cellIs" dxfId="1298" priority="67" operator="lessThan">
      <formula>50</formula>
    </cfRule>
    <cfRule type="cellIs" priority="68" operator="lessThan">
      <formula>50</formula>
    </cfRule>
  </conditionalFormatting>
  <conditionalFormatting sqref="F1589">
    <cfRule type="cellIs" dxfId="1297" priority="66" operator="greaterThan">
      <formula>4</formula>
    </cfRule>
  </conditionalFormatting>
  <conditionalFormatting sqref="B1571:E1585">
    <cfRule type="cellIs" dxfId="1296" priority="65" operator="equal">
      <formula>0</formula>
    </cfRule>
  </conditionalFormatting>
  <conditionalFormatting sqref="F1588">
    <cfRule type="cellIs" dxfId="1295" priority="64" operator="greaterThan">
      <formula>2</formula>
    </cfRule>
  </conditionalFormatting>
  <conditionalFormatting sqref="F1674:F1688">
    <cfRule type="cellIs" dxfId="1294" priority="63" operator="lessThan">
      <formula>50</formula>
    </cfRule>
  </conditionalFormatting>
  <conditionalFormatting sqref="F1727">
    <cfRule type="cellIs" dxfId="1293" priority="62" operator="greaterThan">
      <formula>30</formula>
    </cfRule>
  </conditionalFormatting>
  <conditionalFormatting sqref="F1690">
    <cfRule type="cellIs" dxfId="1292" priority="60" operator="lessThan">
      <formula>50</formula>
    </cfRule>
    <cfRule type="cellIs" priority="61" operator="lessThan">
      <formula>50</formula>
    </cfRule>
  </conditionalFormatting>
  <conditionalFormatting sqref="F1692">
    <cfRule type="cellIs" dxfId="1291" priority="59" operator="greaterThan">
      <formula>4</formula>
    </cfRule>
  </conditionalFormatting>
  <conditionalFormatting sqref="B1674:E1688">
    <cfRule type="cellIs" dxfId="1290" priority="58" operator="equal">
      <formula>0</formula>
    </cfRule>
  </conditionalFormatting>
  <conditionalFormatting sqref="F1691">
    <cfRule type="cellIs" dxfId="1289" priority="57" operator="greaterThan">
      <formula>2</formula>
    </cfRule>
  </conditionalFormatting>
  <conditionalFormatting sqref="F1777:F1791">
    <cfRule type="cellIs" dxfId="1288" priority="56" operator="lessThan">
      <formula>50</formula>
    </cfRule>
  </conditionalFormatting>
  <conditionalFormatting sqref="F1830">
    <cfRule type="cellIs" dxfId="1287" priority="55" operator="greaterThan">
      <formula>30</formula>
    </cfRule>
  </conditionalFormatting>
  <conditionalFormatting sqref="F1793">
    <cfRule type="cellIs" dxfId="1286" priority="53" operator="lessThan">
      <formula>50</formula>
    </cfRule>
    <cfRule type="cellIs" priority="54" operator="lessThan">
      <formula>50</formula>
    </cfRule>
  </conditionalFormatting>
  <conditionalFormatting sqref="F1795">
    <cfRule type="cellIs" dxfId="1285" priority="52" operator="greaterThan">
      <formula>4</formula>
    </cfRule>
  </conditionalFormatting>
  <conditionalFormatting sqref="B1777:E1791">
    <cfRule type="cellIs" dxfId="1284" priority="51" operator="equal">
      <formula>0</formula>
    </cfRule>
  </conditionalFormatting>
  <conditionalFormatting sqref="F1794">
    <cfRule type="cellIs" dxfId="1283" priority="50" operator="greaterThan">
      <formula>2</formula>
    </cfRule>
  </conditionalFormatting>
  <conditionalFormatting sqref="F1880:F1894">
    <cfRule type="cellIs" dxfId="1282" priority="49" operator="lessThan">
      <formula>50</formula>
    </cfRule>
  </conditionalFormatting>
  <conditionalFormatting sqref="F1933">
    <cfRule type="cellIs" dxfId="1281" priority="48" operator="greaterThan">
      <formula>30</formula>
    </cfRule>
  </conditionalFormatting>
  <conditionalFormatting sqref="F1896">
    <cfRule type="cellIs" dxfId="1280" priority="46" operator="lessThan">
      <formula>50</formula>
    </cfRule>
    <cfRule type="cellIs" priority="47" operator="lessThan">
      <formula>50</formula>
    </cfRule>
  </conditionalFormatting>
  <conditionalFormatting sqref="F1898">
    <cfRule type="cellIs" dxfId="1279" priority="45" operator="greaterThan">
      <formula>4</formula>
    </cfRule>
  </conditionalFormatting>
  <conditionalFormatting sqref="B1880:E1894">
    <cfRule type="cellIs" dxfId="1278" priority="44" operator="equal">
      <formula>0</formula>
    </cfRule>
  </conditionalFormatting>
  <conditionalFormatting sqref="F1897">
    <cfRule type="cellIs" dxfId="1277" priority="43" operator="greaterThan">
      <formula>2</formula>
    </cfRule>
  </conditionalFormatting>
  <conditionalFormatting sqref="F1983:F1997">
    <cfRule type="cellIs" dxfId="1276" priority="42" operator="lessThan">
      <formula>50</formula>
    </cfRule>
  </conditionalFormatting>
  <conditionalFormatting sqref="F2036">
    <cfRule type="cellIs" dxfId="1275" priority="41" operator="greaterThan">
      <formula>30</formula>
    </cfRule>
  </conditionalFormatting>
  <conditionalFormatting sqref="F1999">
    <cfRule type="cellIs" dxfId="1274" priority="39" operator="lessThan">
      <formula>50</formula>
    </cfRule>
    <cfRule type="cellIs" priority="40" operator="lessThan">
      <formula>50</formula>
    </cfRule>
  </conditionalFormatting>
  <conditionalFormatting sqref="F2001">
    <cfRule type="cellIs" dxfId="1273" priority="38" operator="greaterThan">
      <formula>4</formula>
    </cfRule>
  </conditionalFormatting>
  <conditionalFormatting sqref="B1983:E1997">
    <cfRule type="cellIs" dxfId="1272" priority="37" operator="equal">
      <formula>0</formula>
    </cfRule>
  </conditionalFormatting>
  <conditionalFormatting sqref="F2000">
    <cfRule type="cellIs" dxfId="1271" priority="36" operator="greaterThan">
      <formula>2</formula>
    </cfRule>
  </conditionalFormatting>
  <conditionalFormatting sqref="F2086:F2100">
    <cfRule type="cellIs" dxfId="1270" priority="35" operator="lessThan">
      <formula>50</formula>
    </cfRule>
  </conditionalFormatting>
  <conditionalFormatting sqref="F2139">
    <cfRule type="cellIs" dxfId="1269" priority="34" operator="greaterThan">
      <formula>30</formula>
    </cfRule>
  </conditionalFormatting>
  <conditionalFormatting sqref="F2102">
    <cfRule type="cellIs" dxfId="1268" priority="32" operator="lessThan">
      <formula>50</formula>
    </cfRule>
    <cfRule type="cellIs" priority="33" operator="lessThan">
      <formula>50</formula>
    </cfRule>
  </conditionalFormatting>
  <conditionalFormatting sqref="F2104">
    <cfRule type="cellIs" dxfId="1267" priority="31" operator="greaterThan">
      <formula>4</formula>
    </cfRule>
  </conditionalFormatting>
  <conditionalFormatting sqref="B2086:E2100">
    <cfRule type="cellIs" dxfId="1266" priority="30" operator="equal">
      <formula>0</formula>
    </cfRule>
  </conditionalFormatting>
  <conditionalFormatting sqref="F2103">
    <cfRule type="cellIs" dxfId="1265" priority="29" operator="greaterThan">
      <formula>2</formula>
    </cfRule>
  </conditionalFormatting>
  <conditionalFormatting sqref="F2189:F2203">
    <cfRule type="cellIs" dxfId="1264" priority="28" operator="lessThan">
      <formula>50</formula>
    </cfRule>
  </conditionalFormatting>
  <conditionalFormatting sqref="F2242">
    <cfRule type="cellIs" dxfId="1263" priority="27" operator="greaterThan">
      <formula>30</formula>
    </cfRule>
  </conditionalFormatting>
  <conditionalFormatting sqref="F2205">
    <cfRule type="cellIs" dxfId="1262" priority="25" operator="lessThan">
      <formula>50</formula>
    </cfRule>
    <cfRule type="cellIs" priority="26" operator="lessThan">
      <formula>50</formula>
    </cfRule>
  </conditionalFormatting>
  <conditionalFormatting sqref="F2207">
    <cfRule type="cellIs" dxfId="1261" priority="24" operator="greaterThan">
      <formula>4</formula>
    </cfRule>
  </conditionalFormatting>
  <conditionalFormatting sqref="B2189:E2203">
    <cfRule type="cellIs" dxfId="1260" priority="23" operator="equal">
      <formula>0</formula>
    </cfRule>
  </conditionalFormatting>
  <conditionalFormatting sqref="F2206">
    <cfRule type="cellIs" dxfId="1259" priority="22" operator="greaterThan">
      <formula>2</formula>
    </cfRule>
  </conditionalFormatting>
  <conditionalFormatting sqref="F2292:F2306">
    <cfRule type="cellIs" dxfId="1258" priority="21" operator="lessThan">
      <formula>50</formula>
    </cfRule>
  </conditionalFormatting>
  <conditionalFormatting sqref="F2345">
    <cfRule type="cellIs" dxfId="1257" priority="20" operator="greaterThan">
      <formula>30</formula>
    </cfRule>
  </conditionalFormatting>
  <conditionalFormatting sqref="F2308">
    <cfRule type="cellIs" dxfId="1256" priority="18" operator="lessThan">
      <formula>50</formula>
    </cfRule>
    <cfRule type="cellIs" priority="19" operator="lessThan">
      <formula>50</formula>
    </cfRule>
  </conditionalFormatting>
  <conditionalFormatting sqref="F2310">
    <cfRule type="cellIs" dxfId="1255" priority="17" operator="greaterThan">
      <formula>4</formula>
    </cfRule>
  </conditionalFormatting>
  <conditionalFormatting sqref="B2292:E2306">
    <cfRule type="cellIs" dxfId="1254" priority="16" operator="equal">
      <formula>0</formula>
    </cfRule>
  </conditionalFormatting>
  <conditionalFormatting sqref="F2309">
    <cfRule type="cellIs" dxfId="1253" priority="15" operator="greaterThan">
      <formula>2</formula>
    </cfRule>
  </conditionalFormatting>
  <conditionalFormatting sqref="F2395:F2409">
    <cfRule type="cellIs" dxfId="1252" priority="14" operator="lessThan">
      <formula>50</formula>
    </cfRule>
  </conditionalFormatting>
  <conditionalFormatting sqref="F2448">
    <cfRule type="cellIs" dxfId="1251" priority="13" operator="greaterThan">
      <formula>30</formula>
    </cfRule>
  </conditionalFormatting>
  <conditionalFormatting sqref="F2411">
    <cfRule type="cellIs" dxfId="1250" priority="11" operator="lessThan">
      <formula>50</formula>
    </cfRule>
    <cfRule type="cellIs" priority="12" operator="lessThan">
      <formula>50</formula>
    </cfRule>
  </conditionalFormatting>
  <conditionalFormatting sqref="F2413">
    <cfRule type="cellIs" dxfId="1249" priority="10" operator="greaterThan">
      <formula>4</formula>
    </cfRule>
  </conditionalFormatting>
  <conditionalFormatting sqref="B2395:E2409">
    <cfRule type="cellIs" dxfId="1248" priority="9" operator="equal">
      <formula>0</formula>
    </cfRule>
  </conditionalFormatting>
  <conditionalFormatting sqref="F2412">
    <cfRule type="cellIs" dxfId="1247" priority="8" operator="greaterThan">
      <formula>2</formula>
    </cfRule>
  </conditionalFormatting>
  <conditionalFormatting sqref="F2498:F2512">
    <cfRule type="cellIs" dxfId="1246" priority="7" operator="lessThan">
      <formula>50</formula>
    </cfRule>
  </conditionalFormatting>
  <conditionalFormatting sqref="F2551">
    <cfRule type="cellIs" dxfId="1245" priority="6" operator="greaterThan">
      <formula>30</formula>
    </cfRule>
  </conditionalFormatting>
  <conditionalFormatting sqref="F2514">
    <cfRule type="cellIs" dxfId="1244" priority="4" operator="lessThan">
      <formula>50</formula>
    </cfRule>
    <cfRule type="cellIs" priority="5" operator="lessThan">
      <formula>50</formula>
    </cfRule>
  </conditionalFormatting>
  <conditionalFormatting sqref="F2516">
    <cfRule type="cellIs" dxfId="1243" priority="3" operator="greaterThan">
      <formula>4</formula>
    </cfRule>
  </conditionalFormatting>
  <conditionalFormatting sqref="B2498:E2512">
    <cfRule type="cellIs" dxfId="1242" priority="2" operator="equal">
      <formula>0</formula>
    </cfRule>
  </conditionalFormatting>
  <conditionalFormatting sqref="F2515">
    <cfRule type="cellIs" dxfId="1241" priority="1" operator="greaterThan">
      <formula>2</formula>
    </cfRule>
  </conditionalFormatting>
  <pageMargins left="0.23" right="0.19685039370078741" top="0.74803149606299213" bottom="0.74803149606299213" header="0.31496062992125984" footer="0.31496062992125984"/>
  <pageSetup paperSize="9" scale="97" orientation="portrait" horizontalDpi="1200" verticalDpi="12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>
  <sheetPr codeName="Feuil14">
    <tabColor rgb="FF00B050"/>
  </sheetPr>
  <dimension ref="A1:AG2485"/>
  <sheetViews>
    <sheetView topLeftCell="A11" workbookViewId="0">
      <selection activeCell="B66" sqref="B66:F71"/>
    </sheetView>
  </sheetViews>
  <sheetFormatPr baseColWidth="10" defaultRowHeight="15"/>
  <cols>
    <col min="1" max="1" width="5.7109375" style="82" customWidth="1"/>
    <col min="2" max="2" width="45.7109375" style="83" customWidth="1"/>
    <col min="3" max="3" width="15.7109375" style="83" customWidth="1"/>
    <col min="4" max="6" width="10.7109375" style="83" customWidth="1"/>
    <col min="7" max="7" width="5.7109375" style="82" customWidth="1"/>
    <col min="8" max="33" width="11.42578125" style="82"/>
    <col min="34" max="16384" width="11.42578125" style="83"/>
  </cols>
  <sheetData>
    <row r="1" spans="1:33" s="97" customFormat="1" hidden="1">
      <c r="H1" s="82"/>
      <c r="I1" s="82">
        <f>SUM(A11+0)</f>
        <v>1</v>
      </c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</row>
    <row r="2" spans="1:33" s="97" customFormat="1" hidden="1">
      <c r="H2" s="82"/>
      <c r="I2" s="82">
        <f>SUM(A11+1)</f>
        <v>2</v>
      </c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</row>
    <row r="3" spans="1:33" s="97" customFormat="1" hidden="1">
      <c r="H3" s="82"/>
      <c r="I3" s="82">
        <f>SUM(A11+2)</f>
        <v>3</v>
      </c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</row>
    <row r="4" spans="1:33" s="97" customFormat="1" hidden="1">
      <c r="H4" s="82"/>
      <c r="I4" s="82">
        <f>SUM(A11+3)</f>
        <v>4</v>
      </c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</row>
    <row r="5" spans="1:33" s="97" customFormat="1" hidden="1">
      <c r="H5" s="82"/>
      <c r="I5" s="82">
        <f>SUM(A11+4)</f>
        <v>5</v>
      </c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</row>
    <row r="6" spans="1:33" s="97" customFormat="1" hidden="1">
      <c r="H6" s="82"/>
      <c r="I6" s="82">
        <f>SUM(A11+5)</f>
        <v>6</v>
      </c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</row>
    <row r="7" spans="1:33" s="97" customFormat="1" hidden="1">
      <c r="H7" s="82"/>
      <c r="I7" s="82">
        <f>SUM(A11+6)</f>
        <v>7</v>
      </c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</row>
    <row r="8" spans="1:33" s="97" customFormat="1" hidden="1">
      <c r="H8" s="82"/>
      <c r="I8" s="82">
        <f>SUM(A11+7)</f>
        <v>8</v>
      </c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</row>
    <row r="9" spans="1:33" s="97" customFormat="1" hidden="1">
      <c r="H9" s="82"/>
      <c r="I9" s="82">
        <f>SUM(A11+8)</f>
        <v>9</v>
      </c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</row>
    <row r="10" spans="1:33" s="97" customFormat="1" hidden="1">
      <c r="H10" s="82"/>
      <c r="I10" s="82">
        <f>SUM(A11+9)</f>
        <v>10</v>
      </c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</row>
    <row r="11" spans="1:33" ht="27.75" customHeight="1">
      <c r="A11" s="82">
        <v>1</v>
      </c>
      <c r="B11" s="82"/>
      <c r="C11" s="82"/>
      <c r="D11" s="82"/>
      <c r="E11" s="82"/>
      <c r="F11" s="82"/>
    </row>
    <row r="12" spans="1:33" ht="15" customHeight="1">
      <c r="B12" s="315"/>
      <c r="C12" s="315"/>
      <c r="D12" s="315"/>
      <c r="E12" s="315"/>
      <c r="F12" s="315"/>
    </row>
    <row r="13" spans="1:33">
      <c r="B13" s="85" t="str">
        <f ca="1">INDIRECT("Élèves!C" &amp; A11+3)</f>
        <v>MARTIN</v>
      </c>
      <c r="C13" s="314" t="str">
        <f ca="1">INDIRECT("Élèves!D" &amp; A11+3)</f>
        <v>Paul</v>
      </c>
      <c r="D13" s="314"/>
      <c r="E13" s="314"/>
      <c r="F13" s="314"/>
    </row>
    <row r="14" spans="1:33" ht="15" customHeight="1">
      <c r="B14" s="86"/>
      <c r="C14" s="87"/>
      <c r="D14" s="87"/>
      <c r="E14" s="87"/>
      <c r="F14" s="87"/>
    </row>
    <row r="15" spans="1:33">
      <c r="B15" s="315" t="s">
        <v>73</v>
      </c>
      <c r="C15" s="315"/>
      <c r="D15" s="315"/>
      <c r="E15" s="315"/>
      <c r="F15" s="315"/>
    </row>
    <row r="16" spans="1:33">
      <c r="B16" s="316" t="s">
        <v>179</v>
      </c>
      <c r="C16" s="316"/>
      <c r="D16" s="316"/>
      <c r="E16" s="316"/>
      <c r="F16" s="316"/>
    </row>
    <row r="17" spans="2:6">
      <c r="B17" s="315"/>
      <c r="C17" s="315"/>
      <c r="D17" s="315"/>
      <c r="E17" s="315"/>
      <c r="F17" s="315"/>
    </row>
    <row r="18" spans="2:6">
      <c r="B18" s="82"/>
      <c r="C18" s="82"/>
      <c r="D18" s="82"/>
      <c r="E18" s="82"/>
      <c r="F18" s="82"/>
    </row>
    <row r="19" spans="2:6">
      <c r="B19" s="279" t="str">
        <f ca="1">INDIRECT("Élèves!N" &amp; A11+5)</f>
        <v>1Cp</v>
      </c>
      <c r="C19" s="280"/>
      <c r="D19" s="280"/>
      <c r="E19" s="280"/>
      <c r="F19" s="281"/>
    </row>
    <row r="20" spans="2:6" ht="45" customHeight="1">
      <c r="B20" s="297" t="s">
        <v>39</v>
      </c>
      <c r="C20" s="298" t="s">
        <v>67</v>
      </c>
      <c r="D20" s="300" t="s">
        <v>68</v>
      </c>
      <c r="E20" s="301"/>
      <c r="F20" s="302"/>
    </row>
    <row r="21" spans="2:6" ht="45" customHeight="1">
      <c r="B21" s="297"/>
      <c r="C21" s="299"/>
      <c r="D21" s="303"/>
      <c r="E21" s="304"/>
      <c r="F21" s="305"/>
    </row>
    <row r="22" spans="2:6">
      <c r="B22" s="297"/>
      <c r="C22" s="88" t="s">
        <v>66</v>
      </c>
      <c r="D22" s="88" t="s">
        <v>40</v>
      </c>
      <c r="E22" s="88" t="s">
        <v>41</v>
      </c>
      <c r="F22" s="88" t="s">
        <v>66</v>
      </c>
    </row>
    <row r="23" spans="2:6">
      <c r="B23" s="313" t="str">
        <f>"FORMATION COMMUNE (" &amp; SUM(MATIÈRES!N6:N20) &amp; " périodes)"</f>
        <v>FORMATION COMMUNE (34 périodes)</v>
      </c>
      <c r="C23" s="313"/>
      <c r="D23" s="313"/>
      <c r="E23" s="313"/>
      <c r="F23" s="313"/>
    </row>
    <row r="24" spans="2:6">
      <c r="B24" s="80" t="str">
        <f>MATIÈRES!$I$6</f>
        <v>RELIGION (Mme Willems - 2p.)</v>
      </c>
      <c r="C24" s="203" t="str">
        <f ca="1">IF(ISERROR(INDIRECT("F1!BR" &amp;A11+ 6)),"",INDIRECT("F1!BR" &amp;A11+ 6))</f>
        <v/>
      </c>
      <c r="D24" s="96">
        <f ca="1">SUM(INDIRECT("'C1'!E" &amp; A11+4),INDIRECT("'C1'!G" &amp; A11+4),INDIRECT("'C1'!I" &amp; A11+4),INDIRECT("'C1'!P" &amp; A11+4),INDIRECT("'C1'!R" &amp; A11+4),INDIRECT("'C1'!T" &amp;A11+4),INDIRECT("'C1'!V" &amp;A11+4),INDIRECT("'C1'!X" &amp;A11+4))</f>
        <v>0</v>
      </c>
      <c r="E24" s="96">
        <f ca="1">SUM(INDIRECT("'C1'!F" &amp;A11+4),INDIRECT("'C1'!H" &amp;A11+4),INDIRECT("'C1'!J" &amp;A11+4),INDIRECT("'C1'!Q" &amp;A11+4),INDIRECT("'C1'!S" &amp;A11+4),INDIRECT("'C1'!U" &amp;A11+4),INDIRECT("'C1'!W" &amp;A11+4),INDIRECT("'C1'!Y" &amp;A11+4))</f>
        <v>0</v>
      </c>
      <c r="F24" s="81" t="str">
        <f ca="1">IF(ISERROR(SUM(D24/E24)*100),"",(SUM(D24/E24)*100))</f>
        <v/>
      </c>
    </row>
    <row r="25" spans="2:6">
      <c r="B25" s="80" t="str">
        <f>MATIÈRES!$I$7</f>
        <v>FRANÇAIS (Mr MIRGAUX - 6p.)</v>
      </c>
      <c r="C25" s="203" t="str">
        <f ca="1">IF(ISERROR(INDIRECT("F2!BR" &amp;A11+ 6)),"",INDIRECT("F2!BR" &amp;A11+ 6))</f>
        <v/>
      </c>
      <c r="D25" s="202">
        <f ca="1">SUM(INDIRECT("'C2'!E" &amp; A11+4),INDIRECT("'C2'!G" &amp; A11+4),INDIRECT("'C2'!I" &amp; A11+4),INDIRECT("'C2'!P" &amp; A11+4),INDIRECT("'C2'!R" &amp; A11+4),INDIRECT("'C2'!T" &amp;A11+4),INDIRECT("'C2'!V" &amp;A11+4),INDIRECT("'C2'!X" &amp;A11+4))</f>
        <v>0</v>
      </c>
      <c r="E25" s="202">
        <f ca="1">SUM(INDIRECT("'C2'!F" &amp;A11+4),INDIRECT("'C2'!H" &amp;A11+4),INDIRECT("'C2'!J" &amp;A11+4),INDIRECT("'C2'!Q" &amp;A11+4),INDIRECT("'C2'!S" &amp;A11+4),INDIRECT("'C2'!U" &amp;A11+4),INDIRECT("'C2'!W" &amp;A11+4),INDIRECT("'C2'!Y" &amp;A11+4))</f>
        <v>0</v>
      </c>
      <c r="F25" s="81" t="str">
        <f t="shared" ref="F25:F38" ca="1" si="0">IF(ISERROR(SUM(D25/E25)*100),"",(SUM(D25/E25)*100))</f>
        <v/>
      </c>
    </row>
    <row r="26" spans="2:6">
      <c r="B26" s="80" t="str">
        <f>MATIÈRES!$I$8</f>
        <v>MATH (Mme LIENART - 5p.)</v>
      </c>
      <c r="C26" s="203" t="str">
        <f ca="1">IF(ISERROR(INDIRECT("F3!BR" &amp;A11+ 6)),"",INDIRECT("F3!BR" &amp;A11+ 6))</f>
        <v/>
      </c>
      <c r="D26" s="202">
        <f ca="1">SUM(INDIRECT("'C3'!E" &amp; A11+4),INDIRECT("'C3'!G" &amp; A11+4),INDIRECT("'C3'!I" &amp; A11+4),INDIRECT("'C3'!P" &amp; A11+4),INDIRECT("'C3'!R" &amp; A11+4),INDIRECT("'C3'!T" &amp;A11+4),INDIRECT("'C3'!V" &amp;A11+4),INDIRECT("'C3'!X" &amp;A11+4))</f>
        <v>0</v>
      </c>
      <c r="E26" s="202">
        <f ca="1">SUM(INDIRECT("'C3'!F" &amp;A11+4),INDIRECT("'C3'!H" &amp;A11+4),INDIRECT("'C3'!J" &amp;A11+4),INDIRECT("'C3'!Q" &amp;A11+4),INDIRECT("'C3'!S" &amp;A11+4),INDIRECT("'C3'!U" &amp;A11+4),INDIRECT("'C3'!W" &amp;A11+4),INDIRECT("'C3'!Y" &amp;A11+4))</f>
        <v>0</v>
      </c>
      <c r="F26" s="81" t="str">
        <f t="shared" ca="1" si="0"/>
        <v/>
      </c>
    </row>
    <row r="27" spans="2:6">
      <c r="B27" s="80" t="str">
        <f>MATIÈRES!$I$9</f>
        <v>ÉTUDE DU MILIEU (Mr MIRGAUX - 4p.)</v>
      </c>
      <c r="C27" s="203" t="str">
        <f ca="1">IF(ISERROR(INDIRECT("F4!BR" &amp;A11+ 6)),"",INDIRECT("F4!BR" &amp;A11+ 6))</f>
        <v/>
      </c>
      <c r="D27" s="202">
        <f ca="1">SUM(INDIRECT("'C4'!E" &amp; A11+4),INDIRECT("'C4'!G" &amp; A11+4),INDIRECT("'C4'!I" &amp; A11+4),INDIRECT("'C4'!P" &amp; A11+4),INDIRECT("'C4'!R" &amp; A11+4),INDIRECT("'C4'!T" &amp;A11+4),INDIRECT("'C4'!V" &amp;A11+4),INDIRECT("'C4'!X" &amp;A11+4))</f>
        <v>0</v>
      </c>
      <c r="E27" s="202">
        <f ca="1">SUM(INDIRECT("'C4'!F" &amp;A11+4),INDIRECT("'C4'!H" &amp;A11+4),INDIRECT("'C4'!J" &amp;A11+4),INDIRECT("'C4'!Q" &amp;A11+4),INDIRECT("'C4'!S" &amp;A11+4),INDIRECT("'C4'!U" &amp;A11+4),INDIRECT("'C4'!W" &amp;A11+4),INDIRECT("'C4'!Y" &amp;A11+4))</f>
        <v>0</v>
      </c>
      <c r="F27" s="81" t="str">
        <f t="shared" ca="1" si="0"/>
        <v/>
      </c>
    </row>
    <row r="28" spans="2:6">
      <c r="B28" s="80" t="str">
        <f>MATIÈRES!$I$10</f>
        <v>ANGLAIS (Mme MICHAUX - 4p.)</v>
      </c>
      <c r="C28" s="203" t="str">
        <f ca="1">IF(ISERROR(INDIRECT("F5!BR" &amp;A11+ 6)),"",INDIRECT("F5!BR" &amp;A11+ 6))</f>
        <v/>
      </c>
      <c r="D28" s="202">
        <f ca="1">SUM(INDIRECT("'C5'!E" &amp; A11+4),INDIRECT("'C5'!G" &amp; A11+4),INDIRECT("'C5'!I" &amp; A11+4),INDIRECT("'C5'!P" &amp; A11+4),INDIRECT("'C5'!R" &amp; A11+4),INDIRECT("'C5'!T" &amp;A11+4),INDIRECT("'C5'!V" &amp;A11+4),INDIRECT("'C5'!X" &amp;A11+4))</f>
        <v>0</v>
      </c>
      <c r="E28" s="202">
        <f ca="1">SUM(INDIRECT("'C5'!F" &amp;A11+4),INDIRECT("'C5'!H" &amp;A11+4),INDIRECT("'C5'!J" &amp;A11+4),INDIRECT("'C5'!Q" &amp;A11+4),INDIRECT("'C5'!S" &amp;A11+4),INDIRECT("'C5'!U" &amp;A11+4),INDIRECT("'C5'!W" &amp;A11+4),INDIRECT("'C5'!Y" &amp;A11+4))</f>
        <v>0</v>
      </c>
      <c r="F28" s="81" t="str">
        <f t="shared" ca="1" si="0"/>
        <v/>
      </c>
    </row>
    <row r="29" spans="2:6">
      <c r="B29" s="80" t="str">
        <f>MATIÈRES!$I$11</f>
        <v>SCIENCES (Mr SMETS - 3p.)</v>
      </c>
      <c r="C29" s="203" t="str">
        <f ca="1">IF(ISERROR(INDIRECT("F6!BR" &amp;A11+ 6)),"",INDIRECT("F6!BR" &amp;A11+ 6))</f>
        <v/>
      </c>
      <c r="D29" s="202">
        <f ca="1">SUM(INDIRECT("'C6'!E" &amp; A11+4),INDIRECT("'C6'!G" &amp; A11+4),INDIRECT("'C6'!I" &amp; A11+4),INDIRECT("'C6'!P" &amp; A11+4),INDIRECT("'C6'!R" &amp; A11+4),INDIRECT("'C6'!T" &amp;A11+4),INDIRECT("'C6'!V" &amp;A11+4),INDIRECT("'C6'!X" &amp;A11+4))</f>
        <v>0</v>
      </c>
      <c r="E29" s="202">
        <f ca="1">SUM(INDIRECT("'C6'!F" &amp;A11+4),INDIRECT("'C6'!H" &amp;A11+4),INDIRECT("'C6'!J" &amp;A11+4),INDIRECT("'C6'!Q" &amp;A11+4),INDIRECT("'C6'!S" &amp;A11+4),INDIRECT("'C6'!U" &amp;A11+4),INDIRECT("'C6'!W" &amp;A11+4),INDIRECT("'C6'!Y" &amp;A11+4))</f>
        <v>0</v>
      </c>
      <c r="F29" s="81" t="str">
        <f t="shared" ca="1" si="0"/>
        <v/>
      </c>
    </row>
    <row r="30" spans="2:6">
      <c r="B30" s="80" t="str">
        <f>MATIÈRES!$I$12</f>
        <v>ÉDUCATION PHYSIQUE (Collectif - 3p.)</v>
      </c>
      <c r="C30" s="203" t="str">
        <f ca="1">IF(ISERROR(INDIRECT("F7!BR" &amp;A11+ 6)),"",INDIRECT("F7!BR" &amp;A11+ 6))</f>
        <v/>
      </c>
      <c r="D30" s="202">
        <f ca="1">SUM(INDIRECT("'C7'!E" &amp; A11+4),INDIRECT("'C7'!G" &amp; A11+4),INDIRECT("'C7'!I" &amp; A11+4),INDIRECT("'C7'!P" &amp; A11+4),INDIRECT("'C7'!R" &amp; A11+4),INDIRECT("'C7'!T" &amp;A11+4),INDIRECT("'C7'!V" &amp;A11+4),INDIRECT("'C7'!X" &amp;A11+4))</f>
        <v>0</v>
      </c>
      <c r="E30" s="202">
        <f ca="1">SUM(INDIRECT("'C7'!F" &amp;A11+4),INDIRECT("'C7'!H" &amp;A11+4),INDIRECT("'C7'!J" &amp;A11+4),INDIRECT("'C7'!Q" &amp;A11+4),INDIRECT("'C7'!S" &amp;A11+4),INDIRECT("'C7'!U" &amp;A11+4),INDIRECT("'C7'!W" &amp;A11+4),INDIRECT("'C7'!Y" &amp;A11+4))</f>
        <v>0</v>
      </c>
      <c r="F30" s="81" t="str">
        <f t="shared" ca="1" si="0"/>
        <v/>
      </c>
    </row>
    <row r="31" spans="2:6">
      <c r="B31" s="80" t="str">
        <f>MATIÈRES!$I$13</f>
        <v>ÉDUCATION ARTISTIQUE (Mme TASKIN - 2p.)</v>
      </c>
      <c r="C31" s="203" t="str">
        <f ca="1">IF(ISERROR(INDIRECT("F8!BR" &amp;A11+ 6)),"",INDIRECT("F8!BR" &amp;A11+ 6))</f>
        <v/>
      </c>
      <c r="D31" s="202">
        <f ca="1">SUM(INDIRECT("'C8'!E" &amp; A11+4),INDIRECT("'C8'!G" &amp; A11+4),INDIRECT("'C8'!I" &amp; A11+4),INDIRECT("'C8'!P" &amp; A11+4),INDIRECT("'C8'!R" &amp; A11+4),INDIRECT("'C8'!T" &amp;A11+4),INDIRECT("'C8'!V" &amp;A11+4),INDIRECT("'C8'!X" &amp;A11+4))</f>
        <v>0</v>
      </c>
      <c r="E31" s="202">
        <f ca="1">SUM(INDIRECT("'C8'!F" &amp;A11+4),INDIRECT("'C8'!H" &amp;A11+4),INDIRECT("'C8'!J" &amp;A11+4),INDIRECT("'C8'!Q" &amp;A11+4),INDIRECT("'C8'!S" &amp;A11+4),INDIRECT("'C8'!U" &amp;A11+4),INDIRECT("'C8'!W" &amp;A11+4),INDIRECT("'C8'!Y" &amp;A11+4))</f>
        <v>0</v>
      </c>
      <c r="F31" s="81" t="str">
        <f t="shared" ca="1" si="0"/>
        <v/>
      </c>
    </row>
    <row r="32" spans="2:6">
      <c r="B32" s="80" t="str">
        <f>MATIÈRES!$I$14</f>
        <v>ÉDUCATION TECHNOLOGIQUE (Mr SMETS - 1p.)</v>
      </c>
      <c r="C32" s="203" t="str">
        <f ca="1">IF(ISERROR(INDIRECT("F9!BR" &amp;A11+ 6)),"",INDIRECT("F9!BR" &amp;A11+ 6))</f>
        <v/>
      </c>
      <c r="D32" s="202">
        <f ca="1">SUM(INDIRECT("'C9'!E" &amp; A11+4),INDIRECT("'C9'!G" &amp; A11+4),INDIRECT("'C9'!I" &amp; A11+4),INDIRECT("'C9'!P" &amp; A11+4),INDIRECT("'C9'!R" &amp; A11+4),INDIRECT("'C9'!T" &amp;A11+4),INDIRECT("'C9'!V" &amp;A11+4),INDIRECT("'C9'!X" &amp;A11+4))</f>
        <v>0</v>
      </c>
      <c r="E32" s="202">
        <f ca="1">SUM(INDIRECT("'C9'!F" &amp;A11+4),INDIRECT("'C9'!H" &amp;A11+4),INDIRECT("'C9'!J" &amp;A11+4),INDIRECT("'C9'!Q" &amp;A11+4),INDIRECT("'C9'!S" &amp;A11+4),INDIRECT("'C9'!U" &amp;A11+4),INDIRECT("'C9'!W" &amp;A11+4),INDIRECT("'C9'!Y" &amp;A11+4))</f>
        <v>0</v>
      </c>
      <c r="F32" s="81" t="str">
        <f t="shared" ca="1" si="0"/>
        <v/>
      </c>
    </row>
    <row r="33" spans="2:6">
      <c r="B33" s="80" t="str">
        <f>MATIÈRES!$I$15</f>
        <v>ACTIVITÉDE SOUTIEN (Mme LIENART - 4p.)</v>
      </c>
      <c r="C33" s="203" t="str">
        <f ca="1">IF(ISERROR(INDIRECT("F10!BR" &amp;A11+ 6)),"",INDIRECT("F10!BR" &amp;A11+ 6))</f>
        <v/>
      </c>
      <c r="D33" s="202">
        <f ca="1">SUM(INDIRECT("'C10'!E" &amp; A11+4),INDIRECT("'C10'!G" &amp; A11+4),INDIRECT("'C10'!I" &amp; A11+4),INDIRECT("'C10'!P" &amp; A11+4),INDIRECT("'C10'!R" &amp; A11+4),INDIRECT("'C10'!T" &amp;A11+4),INDIRECT("'C10'!V" &amp;A11+4),INDIRECT("'C10'!X" &amp;A11+4))</f>
        <v>0</v>
      </c>
      <c r="E33" s="202">
        <f ca="1">SUM(INDIRECT("'C10'!F" &amp;A11+4),INDIRECT("'C10'!H" &amp;A11+4),INDIRECT("'C10'!J" &amp;A11+4),INDIRECT("'C10'!Q" &amp;A11+4),INDIRECT("'C10'!S" &amp;A11+4),INDIRECT("'C10'!U" &amp;A11+4),INDIRECT("'C10'!W" &amp;A11+4),INDIRECT("'C10'!Y" &amp;A11+4))</f>
        <v>0</v>
      </c>
      <c r="F33" s="81" t="str">
        <f t="shared" ca="1" si="0"/>
        <v/>
      </c>
    </row>
    <row r="34" spans="2:6">
      <c r="B34" s="80">
        <f>MATIÈRES!$I$16</f>
        <v>0</v>
      </c>
      <c r="C34" s="203" t="str">
        <f ca="1">IF(ISERROR(INDIRECT("F11!BR" &amp;A11+ 6)),"",INDIRECT("F11!BR" &amp;A11+ 6))</f>
        <v/>
      </c>
      <c r="D34" s="202">
        <f ca="1">SUM(INDIRECT("'C11'!E" &amp; A11+4),INDIRECT("'C11'!G" &amp; A11+4),INDIRECT("'C11'!I" &amp; A11+4),INDIRECT("'C11'!P" &amp; A11+4),INDIRECT("'C11'!R" &amp; A11+4),INDIRECT("'C11'!T" &amp;A11+4),INDIRECT("'C11'!V" &amp;A11+4),INDIRECT("'C11'!X" &amp;A11+4))</f>
        <v>0</v>
      </c>
      <c r="E34" s="202">
        <f ca="1">SUM(INDIRECT("'C11'!F" &amp;A11+4),INDIRECT("'C11'!H" &amp;A11+4),INDIRECT("'C11'!J" &amp;A11+4),INDIRECT("'C11'!Q" &amp;A11+4),INDIRECT("'C11'!S" &amp;A11+4),INDIRECT("'C11'!U" &amp;A11+4),INDIRECT("'C11'!W" &amp;A11+4),INDIRECT("'C11'!Y" &amp;A11+4))</f>
        <v>0</v>
      </c>
      <c r="F34" s="81" t="str">
        <f t="shared" ca="1" si="0"/>
        <v/>
      </c>
    </row>
    <row r="35" spans="2:6">
      <c r="B35" s="80">
        <f>MATIÈRES!$I$17</f>
        <v>0</v>
      </c>
      <c r="C35" s="203" t="str">
        <f ca="1">IF(ISERROR(INDIRECT("F12!BR" &amp;A11+ 6)),"",INDIRECT("F12!BR" &amp;A11+ 6))</f>
        <v/>
      </c>
      <c r="D35" s="202">
        <f ca="1">SUM(INDIRECT("'C12'!E" &amp; A11+4),INDIRECT("'C12'!G" &amp; A11+4),INDIRECT("'C12'!I" &amp; A11+4),INDIRECT("'C12'!P" &amp; A11+4),INDIRECT("'C12'!R" &amp; A11+4),INDIRECT("'C12'!T" &amp;A11+4),INDIRECT("'C12'!V" &amp;A11+4),INDIRECT("'C12'!X" &amp;A11+4))</f>
        <v>0</v>
      </c>
      <c r="E35" s="202">
        <f ca="1">SUM(INDIRECT("'C12'!F" &amp;A11+4),INDIRECT("'C12'!H" &amp;A11+4),INDIRECT("'C12'!J" &amp;A11+4),INDIRECT("'C12'!Q" &amp;A11+4),INDIRECT("'C12'!S" &amp;A11+4),INDIRECT("'C12'!U" &amp;A11+4),INDIRECT("'C12'!W" &amp;A11+4),INDIRECT("'C12'!Y" &amp;A11+4))</f>
        <v>0</v>
      </c>
      <c r="F35" s="81" t="str">
        <f t="shared" ca="1" si="0"/>
        <v/>
      </c>
    </row>
    <row r="36" spans="2:6">
      <c r="B36" s="80">
        <f>MATIÈRES!$I$18</f>
        <v>0</v>
      </c>
      <c r="C36" s="203" t="str">
        <f ca="1">IF(ISERROR(INDIRECT("F13!BR" &amp;A11+ 6)),"",INDIRECT("F13!BR" &amp;A11+ 6))</f>
        <v/>
      </c>
      <c r="D36" s="202">
        <f ca="1">SUM(INDIRECT("'C13'!E" &amp; A11+4),INDIRECT("'C13'!G" &amp; A11+4),INDIRECT("'C13'!I" &amp; A11+4),INDIRECT("'C13'!P" &amp; A11+4),INDIRECT("'C13'!R" &amp; A11+4),INDIRECT("'C13'!T" &amp;A11+4),INDIRECT("'C13'!V" &amp;A11+4),INDIRECT("'C13'!X" &amp;A11+4))</f>
        <v>0</v>
      </c>
      <c r="E36" s="202">
        <f ca="1">SUM(INDIRECT("'C13'!F" &amp;A11+4),INDIRECT("'C13'!H" &amp;A11+4),INDIRECT("'C13'!J" &amp;A11+4),INDIRECT("'C13'!Q" &amp;A11+4),INDIRECT("'C13'!S" &amp;A11+4),INDIRECT("'C13'!U" &amp;A11+4),INDIRECT("'C13'!W" &amp;A11+4),INDIRECT("'C13'!Y" &amp;A11+4))</f>
        <v>0</v>
      </c>
      <c r="F36" s="81" t="str">
        <f t="shared" ca="1" si="0"/>
        <v/>
      </c>
    </row>
    <row r="37" spans="2:6">
      <c r="B37" s="80">
        <f>MATIÈRES!$I$19</f>
        <v>0</v>
      </c>
      <c r="C37" s="203" t="str">
        <f ca="1">IF(ISERROR(INDIRECT("F14!BR" &amp;A11+ 6)),"",INDIRECT("F14!BR" &amp;A11+ 6))</f>
        <v/>
      </c>
      <c r="D37" s="202">
        <f ca="1">SUM(INDIRECT("'C14'!E" &amp; A11+4),INDIRECT("'C14'!G" &amp; A11+4),INDIRECT("'C14'!I" &amp; A11+4),INDIRECT("'C14'!P" &amp; A11+4),INDIRECT("'C14'!R" &amp; A11+4),INDIRECT("'C14'!T" &amp;A11+4),INDIRECT("'C14'!V" &amp;A11+4),INDIRECT("'C14'!X" &amp;A11+4))</f>
        <v>0</v>
      </c>
      <c r="E37" s="202">
        <f ca="1">SUM(INDIRECT("'C14'!F" &amp;A11+4),INDIRECT("'C14'!H" &amp;A11+4),INDIRECT("'C14'!J" &amp;A11+4),INDIRECT("'C14'!Q" &amp;A11+4),INDIRECT("'C14'!S" &amp;A11+4),INDIRECT("'C14'!U" &amp;A11+4),INDIRECT("'C14'!W" &amp;A11+4),INDIRECT("'C14'!Y" &amp;A11+4))</f>
        <v>0</v>
      </c>
      <c r="F37" s="81" t="str">
        <f t="shared" ca="1" si="0"/>
        <v/>
      </c>
    </row>
    <row r="38" spans="2:6">
      <c r="B38" s="80">
        <f>MATIÈRES!$I$20</f>
        <v>0</v>
      </c>
      <c r="C38" s="203" t="str">
        <f ca="1">IF(ISERROR(INDIRECT("F15!BR" &amp;A11+ 6)),"",INDIRECT("F15!BR" &amp;A11+ 6))</f>
        <v/>
      </c>
      <c r="D38" s="202">
        <f ca="1">SUM(INDIRECT("'C15'!E" &amp; A11+4),INDIRECT("'C15'!G" &amp; A11+4),INDIRECT("'C15'!I" &amp; A11+4),INDIRECT("'C15'!P" &amp; A11+4),INDIRECT("'C15'!R" &amp; A11+4),INDIRECT("'C15'!T" &amp;A11+4),INDIRECT("'C15'!V" &amp;A11+4),INDIRECT("'C15'!X" &amp;A11+4))</f>
        <v>0</v>
      </c>
      <c r="E38" s="202">
        <f ca="1">SUM(INDIRECT("'C15'!F" &amp;A11+4),INDIRECT("'C15'!H" &amp;A11+4),INDIRECT("'C15'!J" &amp;A11+4),INDIRECT("'C15'!Q" &amp;A11+4),INDIRECT("'C15'!S" &amp;A11+4),INDIRECT("'C15'!U" &amp;A11+4),INDIRECT("'C15'!W" &amp;A11+4),INDIRECT("'C15'!Y" &amp;A11+4))</f>
        <v>0</v>
      </c>
      <c r="F38" s="81" t="str">
        <f t="shared" ca="1" si="0"/>
        <v/>
      </c>
    </row>
    <row r="39" spans="2:6">
      <c r="B39" s="208"/>
      <c r="C39" s="212" t="e">
        <f ca="1">AVERAGEIF(C24:C38,"&lt;&gt;#DIV/0!")</f>
        <v>#DIV/0!</v>
      </c>
      <c r="D39" s="206"/>
      <c r="E39" s="206"/>
      <c r="F39" s="209"/>
    </row>
    <row r="40" spans="2:6" s="82" customFormat="1">
      <c r="B40" s="271"/>
      <c r="C40" s="271"/>
      <c r="D40" s="271"/>
      <c r="E40" s="271"/>
      <c r="F40" s="192"/>
    </row>
    <row r="41" spans="2:6" s="82" customFormat="1">
      <c r="B41" s="272" t="s">
        <v>180</v>
      </c>
      <c r="C41" s="272"/>
      <c r="D41" s="272"/>
      <c r="E41" s="272"/>
      <c r="F41" s="193" t="e">
        <f ca="1">AVERAGEIF(F24:F38,"&lt;&gt;#DIV/0!")</f>
        <v>#DIV/0!</v>
      </c>
    </row>
    <row r="42" spans="2:6" s="82" customFormat="1">
      <c r="B42" s="273" t="str">
        <f>"Nombre de cours en difficulté (…/" &amp; COUNTA(MATIÈRES!$N$6:$N$20) &amp; " cours)"</f>
        <v>Nombre de cours en difficulté (…/10 cours)</v>
      </c>
      <c r="C42" s="273"/>
      <c r="D42" s="273"/>
      <c r="E42" s="273"/>
      <c r="F42" s="191">
        <f ca="1">IF(F24&lt;50,1,0)+IF(F25&lt;50,1,0)+IF(F26&lt;50,1,0)+IF(F27&lt;50,1,0)+IF(F28&lt;50,1,0)+IF(F29&lt;50,1,0)+IF(F30&lt;50,1,0)+IF(F31&lt;50,1,0)+IF(F32&lt;50,1,0)+IF(F33&lt;50,1,0)+IF(F34&lt;50,1,0)+IF(F35&lt;50,1,0)+IF(F36&lt;50,1,0)+IF(F37&lt;50,1,0)+IF(F38&lt;50,1,0)</f>
        <v>0</v>
      </c>
    </row>
    <row r="43" spans="2:6" s="82" customFormat="1">
      <c r="B43" s="273" t="str">
        <f>"Nombre de périodes en difficulté (…/" &amp; SUM(MATIÈRES!N4:N18) &amp; " périodes)"</f>
        <v>Nombre de périodes en difficulté (…/34 périodes)</v>
      </c>
      <c r="C43" s="273"/>
      <c r="D43" s="273"/>
      <c r="E43" s="273"/>
      <c r="F43" s="191">
        <f ca="1">IF(F24&lt;50,MATIÈRES!N$6,0)+IF(F25&lt;50,MATIÈRES!N$7,0)+IF(F26&lt;50,MATIÈRES!N$8,0)+IF(F27&lt;50,MATIÈRES!N$9,0)+IF(F28&lt;50,MATIÈRES!N$10,0)+IF(F29&lt;50,MATIÈRES!N$11,0)+IF(F30&lt;50,MATIÈRES!N$12,0)+IF(F31&lt;50,MATIÈRES!N$13,0)+IF(F32&lt;50,MATIÈRES!N$14,0)+IF(F33&lt;50,MATIÈRES!N$15,0)+IF(F34&lt;50,MATIÈRES!N$16,0)+IF(F35&lt;50,MATIÈRES!N$17,0)+IF(F36&lt;50,MATIÈRES!N$18,0)+IF(F37&lt;50,MATIÈRES!N$19,0)+IF(F38&lt;50,MATIÈRES!N$20,0)</f>
        <v>0</v>
      </c>
    </row>
    <row r="44" spans="2:6" s="82" customFormat="1"/>
    <row r="45" spans="2:6" s="82" customFormat="1"/>
    <row r="46" spans="2:6" s="82" customFormat="1"/>
    <row r="47" spans="2:6" s="82" customFormat="1">
      <c r="F47" s="82" t="s">
        <v>177</v>
      </c>
    </row>
    <row r="48" spans="2:6">
      <c r="B48" s="82"/>
      <c r="C48" s="82"/>
      <c r="D48" s="82"/>
      <c r="E48" s="82"/>
      <c r="F48" s="82"/>
    </row>
    <row r="49" spans="2:6">
      <c r="B49" s="82"/>
      <c r="C49" s="82"/>
      <c r="D49" s="82"/>
      <c r="E49" s="82"/>
      <c r="F49" s="82"/>
    </row>
    <row r="50" spans="2:6">
      <c r="B50" s="82"/>
      <c r="C50" s="82"/>
      <c r="D50" s="82"/>
      <c r="E50" s="82"/>
      <c r="F50" s="82"/>
    </row>
    <row r="51" spans="2:6">
      <c r="B51" s="82"/>
      <c r="C51" s="82"/>
      <c r="D51" s="82"/>
      <c r="E51" s="82"/>
      <c r="F51" s="82"/>
    </row>
    <row r="52" spans="2:6">
      <c r="B52" s="82"/>
      <c r="C52" s="82"/>
      <c r="D52" s="82"/>
      <c r="E52" s="82"/>
      <c r="F52" s="82"/>
    </row>
    <row r="53" spans="2:6">
      <c r="B53" s="82"/>
      <c r="C53" s="82"/>
      <c r="D53" s="82"/>
      <c r="E53" s="82"/>
      <c r="F53" s="82"/>
    </row>
    <row r="54" spans="2:6">
      <c r="B54" s="82"/>
      <c r="C54" s="82"/>
      <c r="D54" s="82"/>
      <c r="E54" s="82"/>
      <c r="F54" s="82"/>
    </row>
    <row r="55" spans="2:6">
      <c r="B55" s="82"/>
      <c r="C55" s="82"/>
      <c r="D55" s="82"/>
      <c r="E55" s="82"/>
      <c r="F55" s="82"/>
    </row>
    <row r="56" spans="2:6">
      <c r="B56" s="82"/>
      <c r="C56" s="82"/>
      <c r="D56" s="82"/>
      <c r="E56" s="82"/>
      <c r="F56" s="82"/>
    </row>
    <row r="57" spans="2:6">
      <c r="B57" s="82"/>
      <c r="C57" s="82"/>
      <c r="D57" s="82"/>
      <c r="E57" s="82"/>
      <c r="F57" s="82"/>
    </row>
    <row r="58" spans="2:6">
      <c r="B58" s="82"/>
      <c r="C58" s="82"/>
      <c r="D58" s="82"/>
      <c r="E58" s="82"/>
      <c r="F58" s="82"/>
    </row>
    <row r="59" spans="2:6">
      <c r="B59" s="82"/>
      <c r="C59" s="82"/>
      <c r="D59" s="82"/>
      <c r="E59" s="82"/>
      <c r="F59" s="82"/>
    </row>
    <row r="60" spans="2:6">
      <c r="B60" s="82"/>
      <c r="C60" s="82"/>
      <c r="D60" s="82"/>
      <c r="E60" s="82"/>
      <c r="F60" s="82"/>
    </row>
    <row r="61" spans="2:6">
      <c r="B61" s="82"/>
      <c r="C61" s="82"/>
      <c r="D61" s="82"/>
      <c r="E61" s="82"/>
      <c r="F61" s="82"/>
    </row>
    <row r="62" spans="2:6">
      <c r="B62" s="82"/>
      <c r="C62" s="82"/>
      <c r="D62" s="82"/>
      <c r="E62" s="82"/>
      <c r="F62" s="82"/>
    </row>
    <row r="63" spans="2:6">
      <c r="B63" s="84" t="s">
        <v>42</v>
      </c>
      <c r="C63" s="82"/>
      <c r="D63" s="82"/>
      <c r="E63" s="82"/>
      <c r="F63" s="82"/>
    </row>
    <row r="64" spans="2:6">
      <c r="B64" s="82"/>
      <c r="C64" s="82"/>
      <c r="D64" s="82"/>
      <c r="E64" s="82"/>
      <c r="F64" s="82"/>
    </row>
    <row r="65" spans="2:6">
      <c r="B65" s="274" t="str">
        <f ca="1">(INDIRECT("Élèves!C" &amp;A11+3) &amp; " " &amp; INDIRECT("Élèves!D" &amp; A11+3) &amp; " :")</f>
        <v>MARTIN Paul :</v>
      </c>
      <c r="C65" s="275"/>
      <c r="D65" s="275"/>
      <c r="E65" s="275"/>
      <c r="F65" s="276"/>
    </row>
    <row r="66" spans="2:6">
      <c r="B66" s="243"/>
      <c r="C66" s="244"/>
      <c r="D66" s="244"/>
      <c r="E66" s="244"/>
      <c r="F66" s="245"/>
    </row>
    <row r="67" spans="2:6">
      <c r="B67" s="243"/>
      <c r="C67" s="244"/>
      <c r="D67" s="244"/>
      <c r="E67" s="244"/>
      <c r="F67" s="245"/>
    </row>
    <row r="68" spans="2:6">
      <c r="B68" s="243"/>
      <c r="C68" s="244"/>
      <c r="D68" s="244"/>
      <c r="E68" s="244"/>
      <c r="F68" s="245"/>
    </row>
    <row r="69" spans="2:6">
      <c r="B69" s="243"/>
      <c r="C69" s="244"/>
      <c r="D69" s="244"/>
      <c r="E69" s="244"/>
      <c r="F69" s="245"/>
    </row>
    <row r="70" spans="2:6">
      <c r="B70" s="243"/>
      <c r="C70" s="244"/>
      <c r="D70" s="244"/>
      <c r="E70" s="244"/>
      <c r="F70" s="245"/>
    </row>
    <row r="71" spans="2:6">
      <c r="B71" s="246"/>
      <c r="C71" s="247"/>
      <c r="D71" s="247"/>
      <c r="E71" s="247"/>
      <c r="F71" s="248"/>
    </row>
    <row r="72" spans="2:6">
      <c r="B72" s="103"/>
      <c r="C72" s="103"/>
      <c r="D72" s="103"/>
      <c r="E72" s="103"/>
      <c r="F72" s="103"/>
    </row>
    <row r="73" spans="2:6">
      <c r="B73" s="103"/>
      <c r="C73" s="103"/>
      <c r="D73" s="103"/>
      <c r="E73" s="103"/>
      <c r="F73" s="103"/>
    </row>
    <row r="74" spans="2:6">
      <c r="B74" s="103"/>
      <c r="C74" s="103"/>
      <c r="D74" s="103"/>
      <c r="E74" s="103"/>
      <c r="F74" s="103"/>
    </row>
    <row r="75" spans="2:6">
      <c r="B75" s="84" t="s">
        <v>69</v>
      </c>
      <c r="C75" s="82"/>
      <c r="D75" s="82"/>
      <c r="E75" s="82"/>
      <c r="F75" s="82"/>
    </row>
    <row r="76" spans="2:6">
      <c r="C76" s="82"/>
      <c r="D76" s="82"/>
      <c r="E76" s="82"/>
      <c r="F76" s="82"/>
    </row>
    <row r="77" spans="2:6">
      <c r="B77" s="89"/>
      <c r="C77" s="89"/>
      <c r="D77" s="89"/>
      <c r="E77" s="89" t="s">
        <v>70</v>
      </c>
      <c r="F77" s="90">
        <f ca="1">SUM(INDIRECT("EDUC!E" &amp;A11+4),INDIRECT("EDUC!F" &amp;A11+4),INDIRECT("EDUC!H" &amp;A11+4),INDIRECT("EDUC!i" &amp;A11+4))</f>
        <v>5</v>
      </c>
    </row>
    <row r="78" spans="2:6">
      <c r="C78" s="82"/>
      <c r="D78" s="82"/>
      <c r="E78" s="82"/>
      <c r="F78" s="82"/>
    </row>
    <row r="79" spans="2:6">
      <c r="B79" s="249"/>
      <c r="C79" s="250"/>
      <c r="D79" s="250"/>
      <c r="E79" s="250"/>
      <c r="F79" s="251"/>
    </row>
    <row r="80" spans="2:6">
      <c r="B80" s="252"/>
      <c r="C80" s="253"/>
      <c r="D80" s="253"/>
      <c r="E80" s="253"/>
      <c r="F80" s="254"/>
    </row>
    <row r="81" spans="2:6">
      <c r="B81" s="252"/>
      <c r="C81" s="253"/>
      <c r="D81" s="253"/>
      <c r="E81" s="253"/>
      <c r="F81" s="254"/>
    </row>
    <row r="82" spans="2:6">
      <c r="B82" s="252"/>
      <c r="C82" s="253"/>
      <c r="D82" s="253"/>
      <c r="E82" s="253"/>
      <c r="F82" s="254"/>
    </row>
    <row r="83" spans="2:6">
      <c r="B83" s="252"/>
      <c r="C83" s="253"/>
      <c r="D83" s="253"/>
      <c r="E83" s="253"/>
      <c r="F83" s="254"/>
    </row>
    <row r="84" spans="2:6">
      <c r="B84" s="252"/>
      <c r="C84" s="253"/>
      <c r="D84" s="253"/>
      <c r="E84" s="253"/>
      <c r="F84" s="254"/>
    </row>
    <row r="85" spans="2:6">
      <c r="B85" s="252"/>
      <c r="C85" s="253"/>
      <c r="D85" s="253"/>
      <c r="E85" s="253"/>
      <c r="F85" s="254"/>
    </row>
    <row r="86" spans="2:6">
      <c r="B86" s="252"/>
      <c r="C86" s="253"/>
      <c r="D86" s="253"/>
      <c r="E86" s="253"/>
      <c r="F86" s="254"/>
    </row>
    <row r="87" spans="2:6">
      <c r="B87" s="255"/>
      <c r="C87" s="256"/>
      <c r="D87" s="256"/>
      <c r="E87" s="256"/>
      <c r="F87" s="257"/>
    </row>
    <row r="88" spans="2:6">
      <c r="B88" s="82"/>
      <c r="C88" s="82"/>
      <c r="D88" s="82"/>
      <c r="E88" s="82"/>
      <c r="F88" s="82"/>
    </row>
    <row r="89" spans="2:6">
      <c r="B89" s="91" t="s">
        <v>71</v>
      </c>
      <c r="C89" s="82"/>
      <c r="D89" s="82"/>
      <c r="E89" s="82"/>
      <c r="F89" s="82"/>
    </row>
    <row r="90" spans="2:6">
      <c r="B90" s="82"/>
      <c r="C90" s="82"/>
      <c r="D90" s="82"/>
      <c r="E90" s="82"/>
      <c r="F90" s="82"/>
    </row>
    <row r="91" spans="2:6">
      <c r="B91" s="82"/>
      <c r="C91" s="82"/>
      <c r="D91" s="82"/>
      <c r="E91" s="82"/>
      <c r="F91" s="82"/>
    </row>
    <row r="92" spans="2:6">
      <c r="B92" s="82"/>
      <c r="C92" s="82"/>
      <c r="D92" s="82"/>
      <c r="E92" s="82"/>
      <c r="F92" s="82"/>
    </row>
    <row r="93" spans="2:6">
      <c r="B93" s="82"/>
      <c r="C93" s="82"/>
      <c r="D93" s="82"/>
      <c r="E93" s="82"/>
      <c r="F93" s="82"/>
    </row>
    <row r="94" spans="2:6">
      <c r="B94" s="82"/>
      <c r="C94" s="82"/>
      <c r="D94" s="82"/>
      <c r="E94" s="82"/>
      <c r="F94" s="82"/>
    </row>
    <row r="95" spans="2:6">
      <c r="B95" s="84" t="s">
        <v>72</v>
      </c>
      <c r="C95" s="82"/>
      <c r="D95" s="82"/>
      <c r="E95" s="82"/>
      <c r="F95" s="82"/>
    </row>
    <row r="96" spans="2:6">
      <c r="B96" s="82"/>
      <c r="C96" s="82"/>
      <c r="D96" s="82"/>
      <c r="E96" s="82"/>
      <c r="F96" s="82"/>
    </row>
    <row r="97" spans="1:6">
      <c r="B97" s="288"/>
      <c r="C97" s="289"/>
      <c r="D97" s="289"/>
      <c r="E97" s="289"/>
      <c r="F97" s="290"/>
    </row>
    <row r="98" spans="1:6">
      <c r="B98" s="291"/>
      <c r="C98" s="292"/>
      <c r="D98" s="292"/>
      <c r="E98" s="292"/>
      <c r="F98" s="293"/>
    </row>
    <row r="99" spans="1:6">
      <c r="B99" s="291"/>
      <c r="C99" s="292"/>
      <c r="D99" s="292"/>
      <c r="E99" s="292"/>
      <c r="F99" s="293"/>
    </row>
    <row r="100" spans="1:6">
      <c r="B100" s="291"/>
      <c r="C100" s="292"/>
      <c r="D100" s="292"/>
      <c r="E100" s="292"/>
      <c r="F100" s="293"/>
    </row>
    <row r="101" spans="1:6">
      <c r="B101" s="291"/>
      <c r="C101" s="292"/>
      <c r="D101" s="292"/>
      <c r="E101" s="292"/>
      <c r="F101" s="293"/>
    </row>
    <row r="102" spans="1:6">
      <c r="B102" s="291"/>
      <c r="C102" s="292"/>
      <c r="D102" s="292"/>
      <c r="E102" s="292"/>
      <c r="F102" s="293"/>
    </row>
    <row r="103" spans="1:6">
      <c r="B103" s="291"/>
      <c r="C103" s="292"/>
      <c r="D103" s="292"/>
      <c r="E103" s="292"/>
      <c r="F103" s="293"/>
    </row>
    <row r="104" spans="1:6">
      <c r="B104" s="294"/>
      <c r="C104" s="295"/>
      <c r="D104" s="295"/>
      <c r="E104" s="295"/>
      <c r="F104" s="296"/>
    </row>
    <row r="105" spans="1:6">
      <c r="B105" s="82"/>
      <c r="C105" s="82"/>
      <c r="D105" s="82"/>
      <c r="E105" s="82"/>
      <c r="F105" s="82"/>
    </row>
    <row r="106" spans="1:6">
      <c r="B106" s="82"/>
      <c r="C106" s="82"/>
      <c r="D106" s="82"/>
      <c r="E106" s="82"/>
      <c r="F106" s="82" t="s">
        <v>178</v>
      </c>
    </row>
    <row r="107" spans="1:6">
      <c r="B107" s="82"/>
      <c r="C107" s="82"/>
      <c r="D107" s="82"/>
      <c r="E107" s="82"/>
      <c r="F107" s="82"/>
    </row>
    <row r="108" spans="1:6">
      <c r="B108" s="82"/>
      <c r="C108" s="82"/>
      <c r="D108" s="82"/>
      <c r="E108" s="82"/>
      <c r="F108" s="82"/>
    </row>
    <row r="109" spans="1:6">
      <c r="B109" s="82"/>
      <c r="C109" s="82"/>
      <c r="D109" s="82"/>
      <c r="E109" s="82"/>
      <c r="F109" s="82"/>
    </row>
    <row r="110" spans="1:6" ht="27.75" customHeight="1">
      <c r="A110" s="82">
        <v>2</v>
      </c>
      <c r="B110" s="82"/>
      <c r="C110" s="82"/>
      <c r="D110" s="82"/>
      <c r="E110" s="82"/>
      <c r="F110" s="82"/>
    </row>
    <row r="111" spans="1:6" ht="15" customHeight="1">
      <c r="B111" s="315"/>
      <c r="C111" s="315"/>
      <c r="D111" s="315"/>
      <c r="E111" s="315"/>
      <c r="F111" s="315"/>
    </row>
    <row r="112" spans="1:6">
      <c r="B112" s="85" t="str">
        <f ca="1">INDIRECT("Élèves!C" &amp; A110+3)</f>
        <v>DUPOND</v>
      </c>
      <c r="C112" s="314" t="str">
        <f ca="1">INDIRECT("Élèves!D" &amp; A110+3)</f>
        <v>Henri</v>
      </c>
      <c r="D112" s="314"/>
      <c r="E112" s="314"/>
      <c r="F112" s="314"/>
    </row>
    <row r="113" spans="2:6" ht="15" customHeight="1">
      <c r="B113" s="86"/>
      <c r="C113" s="87"/>
      <c r="D113" s="87"/>
      <c r="E113" s="87"/>
      <c r="F113" s="87"/>
    </row>
    <row r="114" spans="2:6">
      <c r="B114" s="315" t="s">
        <v>73</v>
      </c>
      <c r="C114" s="315"/>
      <c r="D114" s="315"/>
      <c r="E114" s="315"/>
      <c r="F114" s="315"/>
    </row>
    <row r="115" spans="2:6">
      <c r="B115" s="316" t="s">
        <v>179</v>
      </c>
      <c r="C115" s="316"/>
      <c r="D115" s="316"/>
      <c r="E115" s="316"/>
      <c r="F115" s="316"/>
    </row>
    <row r="116" spans="2:6">
      <c r="B116" s="315"/>
      <c r="C116" s="315"/>
      <c r="D116" s="315"/>
      <c r="E116" s="315"/>
      <c r="F116" s="315"/>
    </row>
    <row r="117" spans="2:6">
      <c r="B117" s="82"/>
      <c r="C117" s="82"/>
      <c r="D117" s="82"/>
      <c r="E117" s="82"/>
      <c r="F117" s="82"/>
    </row>
    <row r="118" spans="2:6">
      <c r="B118" s="279">
        <f ca="1">INDIRECT("Élèves!N" &amp; A110+5)</f>
        <v>0</v>
      </c>
      <c r="C118" s="280"/>
      <c r="D118" s="280"/>
      <c r="E118" s="280"/>
      <c r="F118" s="281"/>
    </row>
    <row r="119" spans="2:6" ht="45" customHeight="1">
      <c r="B119" s="297" t="s">
        <v>39</v>
      </c>
      <c r="C119" s="298" t="s">
        <v>67</v>
      </c>
      <c r="D119" s="300" t="s">
        <v>68</v>
      </c>
      <c r="E119" s="301"/>
      <c r="F119" s="302"/>
    </row>
    <row r="120" spans="2:6" ht="45" customHeight="1">
      <c r="B120" s="297"/>
      <c r="C120" s="299"/>
      <c r="D120" s="303"/>
      <c r="E120" s="304"/>
      <c r="F120" s="305"/>
    </row>
    <row r="121" spans="2:6">
      <c r="B121" s="297"/>
      <c r="C121" s="88" t="s">
        <v>66</v>
      </c>
      <c r="D121" s="88" t="s">
        <v>40</v>
      </c>
      <c r="E121" s="88" t="s">
        <v>41</v>
      </c>
      <c r="F121" s="88" t="s">
        <v>66</v>
      </c>
    </row>
    <row r="122" spans="2:6">
      <c r="B122" s="313" t="str">
        <f>"FORMATION COMMUNE (" &amp; SUM(MATIÈRES!N105:N119) &amp; " périodes)"</f>
        <v>FORMATION COMMUNE (0 périodes)</v>
      </c>
      <c r="C122" s="313"/>
      <c r="D122" s="313"/>
      <c r="E122" s="313"/>
      <c r="F122" s="313"/>
    </row>
    <row r="123" spans="2:6">
      <c r="B123" s="80" t="str">
        <f>MATIÈRES!$I$6</f>
        <v>RELIGION (Mme Willems - 2p.)</v>
      </c>
      <c r="C123" s="203" t="str">
        <f ca="1">IF(ISERROR(INDIRECT("F1!BR" &amp;A110+ 6)),"",INDIRECT("F1!BR" &amp;A110+ 6))</f>
        <v/>
      </c>
      <c r="D123" s="205">
        <f ca="1">SUM(INDIRECT("'C1'!E" &amp; A110+4),INDIRECT("'C1'!G" &amp; A110+4),INDIRECT("'C1'!I" &amp; A110+4),INDIRECT("'C1'!P" &amp; A110+4),INDIRECT("'C1'!R" &amp; A110+4),INDIRECT("'C1'!T" &amp;A110+4),INDIRECT("'C1'!V" &amp;A110+4),INDIRECT("'C1'!X" &amp;A110+4))</f>
        <v>0</v>
      </c>
      <c r="E123" s="205">
        <f ca="1">SUM(INDIRECT("'C1'!F" &amp;A110+4),INDIRECT("'C1'!H" &amp;A110+4),INDIRECT("'C1'!J" &amp;A110+4),INDIRECT("'C1'!Q" &amp;A110+4),INDIRECT("'C1'!S" &amp;A110+4),INDIRECT("'C1'!U" &amp;A110+4),INDIRECT("'C1'!W" &amp;A110+4),INDIRECT("'C1'!Y" &amp;A110+4))</f>
        <v>0</v>
      </c>
      <c r="F123" s="81" t="str">
        <f ca="1">IF(ISERROR(SUM(D123/E123)*100),"",(SUM(D123/E123)*100))</f>
        <v/>
      </c>
    </row>
    <row r="124" spans="2:6">
      <c r="B124" s="80" t="str">
        <f>MATIÈRES!$I$7</f>
        <v>FRANÇAIS (Mr MIRGAUX - 6p.)</v>
      </c>
      <c r="C124" s="203" t="str">
        <f ca="1">IF(ISERROR(INDIRECT("F2!BR" &amp;A110+ 6)),"",INDIRECT("F2!BR" &amp;A110+ 6))</f>
        <v/>
      </c>
      <c r="D124" s="205">
        <f ca="1">SUM(INDIRECT("'C2'!E" &amp; A110+4),INDIRECT("'C2'!G" &amp; A110+4),INDIRECT("'C2'!I" &amp; A110+4),INDIRECT("'C2'!P" &amp; A110+4),INDIRECT("'C2'!R" &amp; A110+4),INDIRECT("'C2'!T" &amp;A110+4),INDIRECT("'C2'!V" &amp;A110+4),INDIRECT("'C2'!X" &amp;A110+4))</f>
        <v>0</v>
      </c>
      <c r="E124" s="205">
        <f ca="1">SUM(INDIRECT("'C2'!F" &amp;A110+4),INDIRECT("'C2'!H" &amp;A110+4),INDIRECT("'C2'!J" &amp;A110+4),INDIRECT("'C2'!Q" &amp;A110+4),INDIRECT("'C2'!S" &amp;A110+4),INDIRECT("'C2'!U" &amp;A110+4),INDIRECT("'C2'!W" &amp;A110+4),INDIRECT("'C2'!Y" &amp;A110+4))</f>
        <v>0</v>
      </c>
      <c r="F124" s="81" t="str">
        <f t="shared" ref="F124:F137" ca="1" si="1">IF(ISERROR(SUM(D124/E124)*100),"",(SUM(D124/E124)*100))</f>
        <v/>
      </c>
    </row>
    <row r="125" spans="2:6">
      <c r="B125" s="80" t="str">
        <f>MATIÈRES!$I$8</f>
        <v>MATH (Mme LIENART - 5p.)</v>
      </c>
      <c r="C125" s="203" t="str">
        <f ca="1">IF(ISERROR(INDIRECT("F3!BR" &amp;A110+ 6)),"",INDIRECT("F3!BR" &amp;A110+ 6))</f>
        <v/>
      </c>
      <c r="D125" s="205">
        <f ca="1">SUM(INDIRECT("'C3'!E" &amp; A110+4),INDIRECT("'C3'!G" &amp; A110+4),INDIRECT("'C3'!I" &amp; A110+4),INDIRECT("'C3'!P" &amp; A110+4),INDIRECT("'C3'!R" &amp; A110+4),INDIRECT("'C3'!T" &amp;A110+4),INDIRECT("'C3'!V" &amp;A110+4),INDIRECT("'C3'!X" &amp;A110+4))</f>
        <v>0</v>
      </c>
      <c r="E125" s="205">
        <f ca="1">SUM(INDIRECT("'C3'!F" &amp;A110+4),INDIRECT("'C3'!H" &amp;A110+4),INDIRECT("'C3'!J" &amp;A110+4),INDIRECT("'C3'!Q" &amp;A110+4),INDIRECT("'C3'!S" &amp;A110+4),INDIRECT("'C3'!U" &amp;A110+4),INDIRECT("'C3'!W" &amp;A110+4),INDIRECT("'C3'!Y" &amp;A110+4))</f>
        <v>0</v>
      </c>
      <c r="F125" s="81" t="str">
        <f t="shared" ca="1" si="1"/>
        <v/>
      </c>
    </row>
    <row r="126" spans="2:6">
      <c r="B126" s="80" t="str">
        <f>MATIÈRES!$I$9</f>
        <v>ÉTUDE DU MILIEU (Mr MIRGAUX - 4p.)</v>
      </c>
      <c r="C126" s="203" t="str">
        <f ca="1">IF(ISERROR(INDIRECT("F4!BR" &amp;A110+ 6)),"",INDIRECT("F4!BR" &amp;A110+ 6))</f>
        <v/>
      </c>
      <c r="D126" s="205">
        <f ca="1">SUM(INDIRECT("'C4'!E" &amp; A110+4),INDIRECT("'C4'!G" &amp; A110+4),INDIRECT("'C4'!I" &amp; A110+4),INDIRECT("'C4'!P" &amp; A110+4),INDIRECT("'C4'!R" &amp; A110+4),INDIRECT("'C4'!T" &amp;A110+4),INDIRECT("'C4'!V" &amp;A110+4),INDIRECT("'C4'!X" &amp;A110+4))</f>
        <v>0</v>
      </c>
      <c r="E126" s="205">
        <f ca="1">SUM(INDIRECT("'C4'!F" &amp;A110+4),INDIRECT("'C4'!H" &amp;A110+4),INDIRECT("'C4'!J" &amp;A110+4),INDIRECT("'C4'!Q" &amp;A110+4),INDIRECT("'C4'!S" &amp;A110+4),INDIRECT("'C4'!U" &amp;A110+4),INDIRECT("'C4'!W" &amp;A110+4),INDIRECT("'C4'!Y" &amp;A110+4))</f>
        <v>0</v>
      </c>
      <c r="F126" s="81" t="str">
        <f t="shared" ca="1" si="1"/>
        <v/>
      </c>
    </row>
    <row r="127" spans="2:6">
      <c r="B127" s="80" t="str">
        <f>MATIÈRES!$I$10</f>
        <v>ANGLAIS (Mme MICHAUX - 4p.)</v>
      </c>
      <c r="C127" s="203" t="str">
        <f ca="1">IF(ISERROR(INDIRECT("F5!BR" &amp;A110+ 6)),"",INDIRECT("F5!BR" &amp;A110+ 6))</f>
        <v/>
      </c>
      <c r="D127" s="205">
        <f ca="1">SUM(INDIRECT("'C5'!E" &amp; A110+4),INDIRECT("'C5'!G" &amp; A110+4),INDIRECT("'C5'!I" &amp; A110+4),INDIRECT("'C5'!P" &amp; A110+4),INDIRECT("'C5'!R" &amp; A110+4),INDIRECT("'C5'!T" &amp;A110+4),INDIRECT("'C5'!V" &amp;A110+4),INDIRECT("'C5'!X" &amp;A110+4))</f>
        <v>0</v>
      </c>
      <c r="E127" s="205">
        <f ca="1">SUM(INDIRECT("'C5'!F" &amp;A110+4),INDIRECT("'C5'!H" &amp;A110+4),INDIRECT("'C5'!J" &amp;A110+4),INDIRECT("'C5'!Q" &amp;A110+4),INDIRECT("'C5'!S" &amp;A110+4),INDIRECT("'C5'!U" &amp;A110+4),INDIRECT("'C5'!W" &amp;A110+4),INDIRECT("'C5'!Y" &amp;A110+4))</f>
        <v>0</v>
      </c>
      <c r="F127" s="81" t="str">
        <f t="shared" ca="1" si="1"/>
        <v/>
      </c>
    </row>
    <row r="128" spans="2:6">
      <c r="B128" s="80" t="str">
        <f>MATIÈRES!$I$11</f>
        <v>SCIENCES (Mr SMETS - 3p.)</v>
      </c>
      <c r="C128" s="203" t="str">
        <f ca="1">IF(ISERROR(INDIRECT("F6!BR" &amp;A110+ 6)),"",INDIRECT("F6!BR" &amp;A110+ 6))</f>
        <v/>
      </c>
      <c r="D128" s="205">
        <f ca="1">SUM(INDIRECT("'C6'!E" &amp; A110+4),INDIRECT("'C6'!G" &amp; A110+4),INDIRECT("'C6'!I" &amp; A110+4),INDIRECT("'C6'!P" &amp; A110+4),INDIRECT("'C6'!R" &amp; A110+4),INDIRECT("'C6'!T" &amp;A110+4),INDIRECT("'C6'!V" &amp;A110+4),INDIRECT("'C6'!X" &amp;A110+4))</f>
        <v>0</v>
      </c>
      <c r="E128" s="205">
        <f ca="1">SUM(INDIRECT("'C6'!F" &amp;A110+4),INDIRECT("'C6'!H" &amp;A110+4),INDIRECT("'C6'!J" &amp;A110+4),INDIRECT("'C6'!Q" &amp;A110+4),INDIRECT("'C6'!S" &amp;A110+4),INDIRECT("'C6'!U" &amp;A110+4),INDIRECT("'C6'!W" &amp;A110+4),INDIRECT("'C6'!Y" &amp;A110+4))</f>
        <v>0</v>
      </c>
      <c r="F128" s="81" t="str">
        <f t="shared" ca="1" si="1"/>
        <v/>
      </c>
    </row>
    <row r="129" spans="2:6">
      <c r="B129" s="80" t="str">
        <f>MATIÈRES!$I$12</f>
        <v>ÉDUCATION PHYSIQUE (Collectif - 3p.)</v>
      </c>
      <c r="C129" s="203" t="str">
        <f ca="1">IF(ISERROR(INDIRECT("F7!BR" &amp;A110+ 6)),"",INDIRECT("F7!BR" &amp;A110+ 6))</f>
        <v/>
      </c>
      <c r="D129" s="205">
        <f ca="1">SUM(INDIRECT("'C7'!E" &amp; A110+4),INDIRECT("'C7'!G" &amp; A110+4),INDIRECT("'C7'!I" &amp; A110+4),INDIRECT("'C7'!P" &amp; A110+4),INDIRECT("'C7'!R" &amp; A110+4),INDIRECT("'C7'!T" &amp;A110+4),INDIRECT("'C7'!V" &amp;A110+4),INDIRECT("'C7'!X" &amp;A110+4))</f>
        <v>0</v>
      </c>
      <c r="E129" s="205">
        <f ca="1">SUM(INDIRECT("'C7'!F" &amp;A110+4),INDIRECT("'C7'!H" &amp;A110+4),INDIRECT("'C7'!J" &amp;A110+4),INDIRECT("'C7'!Q" &amp;A110+4),INDIRECT("'C7'!S" &amp;A110+4),INDIRECT("'C7'!U" &amp;A110+4),INDIRECT("'C7'!W" &amp;A110+4),INDIRECT("'C7'!Y" &amp;A110+4))</f>
        <v>0</v>
      </c>
      <c r="F129" s="81" t="str">
        <f t="shared" ca="1" si="1"/>
        <v/>
      </c>
    </row>
    <row r="130" spans="2:6">
      <c r="B130" s="80" t="str">
        <f>MATIÈRES!$I$13</f>
        <v>ÉDUCATION ARTISTIQUE (Mme TASKIN - 2p.)</v>
      </c>
      <c r="C130" s="203" t="str">
        <f ca="1">IF(ISERROR(INDIRECT("F8!BR" &amp;A110+ 6)),"",INDIRECT("F8!BR" &amp;A110+ 6))</f>
        <v/>
      </c>
      <c r="D130" s="205">
        <f ca="1">SUM(INDIRECT("'C8'!E" &amp; A110+4),INDIRECT("'C8'!G" &amp; A110+4),INDIRECT("'C8'!I" &amp; A110+4),INDIRECT("'C8'!P" &amp; A110+4),INDIRECT("'C8'!R" &amp; A110+4),INDIRECT("'C8'!T" &amp;A110+4),INDIRECT("'C8'!V" &amp;A110+4),INDIRECT("'C8'!X" &amp;A110+4))</f>
        <v>0</v>
      </c>
      <c r="E130" s="205">
        <f ca="1">SUM(INDIRECT("'C8'!F" &amp;A110+4),INDIRECT("'C8'!H" &amp;A110+4),INDIRECT("'C8'!J" &amp;A110+4),INDIRECT("'C8'!Q" &amp;A110+4),INDIRECT("'C8'!S" &amp;A110+4),INDIRECT("'C8'!U" &amp;A110+4),INDIRECT("'C8'!W" &amp;A110+4),INDIRECT("'C8'!Y" &amp;A110+4))</f>
        <v>0</v>
      </c>
      <c r="F130" s="81" t="str">
        <f t="shared" ca="1" si="1"/>
        <v/>
      </c>
    </row>
    <row r="131" spans="2:6">
      <c r="B131" s="80" t="str">
        <f>MATIÈRES!$I$14</f>
        <v>ÉDUCATION TECHNOLOGIQUE (Mr SMETS - 1p.)</v>
      </c>
      <c r="C131" s="203" t="str">
        <f ca="1">IF(ISERROR(INDIRECT("F9!BR" &amp;A110+ 6)),"",INDIRECT("F9!BR" &amp;A110+ 6))</f>
        <v/>
      </c>
      <c r="D131" s="205">
        <f ca="1">SUM(INDIRECT("'C9'!E" &amp; A110+4),INDIRECT("'C9'!G" &amp; A110+4),INDIRECT("'C9'!I" &amp; A110+4),INDIRECT("'C9'!P" &amp; A110+4),INDIRECT("'C9'!R" &amp; A110+4),INDIRECT("'C9'!T" &amp;A110+4),INDIRECT("'C9'!V" &amp;A110+4),INDIRECT("'C9'!X" &amp;A110+4))</f>
        <v>0</v>
      </c>
      <c r="E131" s="205">
        <f ca="1">SUM(INDIRECT("'C9'!F" &amp;A110+4),INDIRECT("'C9'!H" &amp;A110+4),INDIRECT("'C9'!J" &amp;A110+4),INDIRECT("'C9'!Q" &amp;A110+4),INDIRECT("'C9'!S" &amp;A110+4),INDIRECT("'C9'!U" &amp;A110+4),INDIRECT("'C9'!W" &amp;A110+4),INDIRECT("'C9'!Y" &amp;A110+4))</f>
        <v>0</v>
      </c>
      <c r="F131" s="81" t="str">
        <f t="shared" ca="1" si="1"/>
        <v/>
      </c>
    </row>
    <row r="132" spans="2:6">
      <c r="B132" s="80" t="str">
        <f>MATIÈRES!$I$15</f>
        <v>ACTIVITÉDE SOUTIEN (Mme LIENART - 4p.)</v>
      </c>
      <c r="C132" s="203" t="str">
        <f ca="1">IF(ISERROR(INDIRECT("F10!BR" &amp;A110+ 6)),"",INDIRECT("F10!BR" &amp;A110+ 6))</f>
        <v/>
      </c>
      <c r="D132" s="205">
        <f ca="1">SUM(INDIRECT("'C10'!E" &amp; A110+4),INDIRECT("'C10'!G" &amp; A110+4),INDIRECT("'C10'!I" &amp; A110+4),INDIRECT("'C10'!P" &amp; A110+4),INDIRECT("'C10'!R" &amp; A110+4),INDIRECT("'C10'!T" &amp;A110+4),INDIRECT("'C10'!V" &amp;A110+4),INDIRECT("'C10'!X" &amp;A110+4))</f>
        <v>0</v>
      </c>
      <c r="E132" s="205">
        <f ca="1">SUM(INDIRECT("'C10'!F" &amp;A110+4),INDIRECT("'C10'!H" &amp;A110+4),INDIRECT("'C10'!J" &amp;A110+4),INDIRECT("'C10'!Q" &amp;A110+4),INDIRECT("'C10'!S" &amp;A110+4),INDIRECT("'C10'!U" &amp;A110+4),INDIRECT("'C10'!W" &amp;A110+4),INDIRECT("'C10'!Y" &amp;A110+4))</f>
        <v>0</v>
      </c>
      <c r="F132" s="81" t="str">
        <f t="shared" ca="1" si="1"/>
        <v/>
      </c>
    </row>
    <row r="133" spans="2:6">
      <c r="B133" s="80">
        <f>MATIÈRES!$I$16</f>
        <v>0</v>
      </c>
      <c r="C133" s="203" t="str">
        <f ca="1">IF(ISERROR(INDIRECT("F11!BR" &amp;A110+ 6)),"",INDIRECT("F11!BR" &amp;A110+ 6))</f>
        <v/>
      </c>
      <c r="D133" s="205">
        <f ca="1">SUM(INDIRECT("'C11'!E" &amp; A110+4),INDIRECT("'C11'!G" &amp; A110+4),INDIRECT("'C11'!I" &amp; A110+4),INDIRECT("'C11'!P" &amp; A110+4),INDIRECT("'C11'!R" &amp; A110+4),INDIRECT("'C11'!T" &amp;A110+4),INDIRECT("'C11'!V" &amp;A110+4),INDIRECT("'C11'!X" &amp;A110+4))</f>
        <v>0</v>
      </c>
      <c r="E133" s="205">
        <f ca="1">SUM(INDIRECT("'C11'!F" &amp;A110+4),INDIRECT("'C11'!H" &amp;A110+4),INDIRECT("'C11'!J" &amp;A110+4),INDIRECT("'C11'!Q" &amp;A110+4),INDIRECT("'C11'!S" &amp;A110+4),INDIRECT("'C11'!U" &amp;A110+4),INDIRECT("'C11'!W" &amp;A110+4),INDIRECT("'C11'!Y" &amp;A110+4))</f>
        <v>0</v>
      </c>
      <c r="F133" s="81" t="str">
        <f t="shared" ca="1" si="1"/>
        <v/>
      </c>
    </row>
    <row r="134" spans="2:6">
      <c r="B134" s="80">
        <f>MATIÈRES!$I$17</f>
        <v>0</v>
      </c>
      <c r="C134" s="203" t="str">
        <f ca="1">IF(ISERROR(INDIRECT("F12!BR" &amp;A110+ 6)),"",INDIRECT("F12!BR" &amp;A110+ 6))</f>
        <v/>
      </c>
      <c r="D134" s="205">
        <f ca="1">SUM(INDIRECT("'C12'!E" &amp; A110+4),INDIRECT("'C12'!G" &amp; A110+4),INDIRECT("'C12'!I" &amp; A110+4),INDIRECT("'C12'!P" &amp; A110+4),INDIRECT("'C12'!R" &amp; A110+4),INDIRECT("'C12'!T" &amp;A110+4),INDIRECT("'C12'!V" &amp;A110+4),INDIRECT("'C12'!X" &amp;A110+4))</f>
        <v>0</v>
      </c>
      <c r="E134" s="205">
        <f ca="1">SUM(INDIRECT("'C12'!F" &amp;A110+4),INDIRECT("'C12'!H" &amp;A110+4),INDIRECT("'C12'!J" &amp;A110+4),INDIRECT("'C12'!Q" &amp;A110+4),INDIRECT("'C12'!S" &amp;A110+4),INDIRECT("'C12'!U" &amp;A110+4),INDIRECT("'C12'!W" &amp;A110+4),INDIRECT("'C12'!Y" &amp;A110+4))</f>
        <v>0</v>
      </c>
      <c r="F134" s="81" t="str">
        <f t="shared" ca="1" si="1"/>
        <v/>
      </c>
    </row>
    <row r="135" spans="2:6">
      <c r="B135" s="80">
        <f>MATIÈRES!$I$18</f>
        <v>0</v>
      </c>
      <c r="C135" s="203" t="str">
        <f ca="1">IF(ISERROR(INDIRECT("F13!BR" &amp;A110+ 6)),"",INDIRECT("F13!BR" &amp;A110+ 6))</f>
        <v/>
      </c>
      <c r="D135" s="205">
        <f ca="1">SUM(INDIRECT("'C13'!E" &amp; A110+4),INDIRECT("'C13'!G" &amp; A110+4),INDIRECT("'C13'!I" &amp; A110+4),INDIRECT("'C13'!P" &amp; A110+4),INDIRECT("'C13'!R" &amp; A110+4),INDIRECT("'C13'!T" &amp;A110+4),INDIRECT("'C13'!V" &amp;A110+4),INDIRECT("'C13'!X" &amp;A110+4))</f>
        <v>0</v>
      </c>
      <c r="E135" s="205">
        <f ca="1">SUM(INDIRECT("'C13'!F" &amp;A110+4),INDIRECT("'C13'!H" &amp;A110+4),INDIRECT("'C13'!J" &amp;A110+4),INDIRECT("'C13'!Q" &amp;A110+4),INDIRECT("'C13'!S" &amp;A110+4),INDIRECT("'C13'!U" &amp;A110+4),INDIRECT("'C13'!W" &amp;A110+4),INDIRECT("'C13'!Y" &amp;A110+4))</f>
        <v>0</v>
      </c>
      <c r="F135" s="81" t="str">
        <f t="shared" ca="1" si="1"/>
        <v/>
      </c>
    </row>
    <row r="136" spans="2:6">
      <c r="B136" s="80">
        <f>MATIÈRES!$I$19</f>
        <v>0</v>
      </c>
      <c r="C136" s="203" t="str">
        <f ca="1">IF(ISERROR(INDIRECT("F14!BR" &amp;A110+ 6)),"",INDIRECT("F14!BR" &amp;A110+ 6))</f>
        <v/>
      </c>
      <c r="D136" s="205">
        <f ca="1">SUM(INDIRECT("'C14'!E" &amp; A110+4),INDIRECT("'C14'!G" &amp; A110+4),INDIRECT("'C14'!I" &amp; A110+4),INDIRECT("'C14'!P" &amp; A110+4),INDIRECT("'C14'!R" &amp; A110+4),INDIRECT("'C14'!T" &amp;A110+4),INDIRECT("'C14'!V" &amp;A110+4),INDIRECT("'C14'!X" &amp;A110+4))</f>
        <v>0</v>
      </c>
      <c r="E136" s="205">
        <f ca="1">SUM(INDIRECT("'C14'!F" &amp;A110+4),INDIRECT("'C14'!H" &amp;A110+4),INDIRECT("'C14'!J" &amp;A110+4),INDIRECT("'C14'!Q" &amp;A110+4),INDIRECT("'C14'!S" &amp;A110+4),INDIRECT("'C14'!U" &amp;A110+4),INDIRECT("'C14'!W" &amp;A110+4),INDIRECT("'C14'!Y" &amp;A110+4))</f>
        <v>0</v>
      </c>
      <c r="F136" s="81" t="str">
        <f t="shared" ca="1" si="1"/>
        <v/>
      </c>
    </row>
    <row r="137" spans="2:6">
      <c r="B137" s="80">
        <f>MATIÈRES!$I$20</f>
        <v>0</v>
      </c>
      <c r="C137" s="203" t="str">
        <f ca="1">IF(ISERROR(INDIRECT("F15!BR" &amp;A110+ 6)),"",INDIRECT("F15!BR" &amp;A110+ 6))</f>
        <v/>
      </c>
      <c r="D137" s="205">
        <f ca="1">SUM(INDIRECT("'C15'!E" &amp; A110+4),INDIRECT("'C15'!G" &amp; A110+4),INDIRECT("'C15'!I" &amp; A110+4),INDIRECT("'C15'!P" &amp; A110+4),INDIRECT("'C15'!R" &amp; A110+4),INDIRECT("'C15'!T" &amp;A110+4),INDIRECT("'C15'!V" &amp;A110+4),INDIRECT("'C15'!X" &amp;A110+4))</f>
        <v>0</v>
      </c>
      <c r="E137" s="205">
        <f ca="1">SUM(INDIRECT("'C15'!F" &amp;A110+4),INDIRECT("'C15'!H" &amp;A110+4),INDIRECT("'C15'!J" &amp;A110+4),INDIRECT("'C15'!Q" &amp;A110+4),INDIRECT("'C15'!S" &amp;A110+4),INDIRECT("'C15'!U" &amp;A110+4),INDIRECT("'C15'!W" &amp;A110+4),INDIRECT("'C15'!Y" &amp;A110+4))</f>
        <v>0</v>
      </c>
      <c r="F137" s="81" t="str">
        <f t="shared" ca="1" si="1"/>
        <v/>
      </c>
    </row>
    <row r="138" spans="2:6">
      <c r="B138" s="208"/>
      <c r="C138" s="212" t="e">
        <f ca="1">AVERAGEIF(C123:C137,"&lt;&gt;#DIV/0!")</f>
        <v>#DIV/0!</v>
      </c>
      <c r="D138" s="206"/>
      <c r="E138" s="206"/>
      <c r="F138" s="209"/>
    </row>
    <row r="139" spans="2:6" s="82" customFormat="1">
      <c r="B139" s="271"/>
      <c r="C139" s="271"/>
      <c r="D139" s="271"/>
      <c r="E139" s="271"/>
      <c r="F139" s="192"/>
    </row>
    <row r="140" spans="2:6" s="82" customFormat="1">
      <c r="B140" s="272" t="s">
        <v>180</v>
      </c>
      <c r="C140" s="272"/>
      <c r="D140" s="272"/>
      <c r="E140" s="272"/>
      <c r="F140" s="193" t="e">
        <f ca="1">AVERAGEIF(F123:F137,"&lt;&gt;#DIV/0!")</f>
        <v>#DIV/0!</v>
      </c>
    </row>
    <row r="141" spans="2:6" s="82" customFormat="1">
      <c r="B141" s="273" t="str">
        <f>"Nombre de cours en difficulté (…/" &amp; COUNTA(MATIÈRES!$N$6:$N$20) &amp; " cours)"</f>
        <v>Nombre de cours en difficulté (…/10 cours)</v>
      </c>
      <c r="C141" s="273"/>
      <c r="D141" s="273"/>
      <c r="E141" s="273"/>
      <c r="F141" s="191">
        <f ca="1">IF(F123&lt;50,1,0)+IF(F124&lt;50,1,0)+IF(F125&lt;50,1,0)+IF(F126&lt;50,1,0)+IF(F127&lt;50,1,0)+IF(F128&lt;50,1,0)+IF(F129&lt;50,1,0)+IF(F130&lt;50,1,0)+IF(F131&lt;50,1,0)+IF(F132&lt;50,1,0)+IF(F133&lt;50,1,0)+IF(F134&lt;50,1,0)+IF(F135&lt;50,1,0)+IF(F136&lt;50,1,0)+IF(F137&lt;50,1,0)</f>
        <v>0</v>
      </c>
    </row>
    <row r="142" spans="2:6" s="82" customFormat="1">
      <c r="B142" s="273" t="str">
        <f>"Nombre de périodes en difficulté (…/" &amp; SUM(MATIÈRES!N103:N117) &amp; " périodes)"</f>
        <v>Nombre de périodes en difficulté (…/0 périodes)</v>
      </c>
      <c r="C142" s="273"/>
      <c r="D142" s="273"/>
      <c r="E142" s="273"/>
      <c r="F142" s="191">
        <f ca="1">IF(F123&lt;50,MATIÈRES!N$6,0)+IF(F124&lt;50,MATIÈRES!N$7,0)+IF(F125&lt;50,MATIÈRES!N$8,0)+IF(F126&lt;50,MATIÈRES!N$9,0)+IF(F127&lt;50,MATIÈRES!N$10,0)+IF(F128&lt;50,MATIÈRES!N$11,0)+IF(F129&lt;50,MATIÈRES!N$12,0)+IF(F130&lt;50,MATIÈRES!N$13,0)+IF(F131&lt;50,MATIÈRES!N$14,0)+IF(F132&lt;50,MATIÈRES!N$15,0)+IF(F133&lt;50,MATIÈRES!N$16,0)+IF(F134&lt;50,MATIÈRES!N$17,0)+IF(F135&lt;50,MATIÈRES!N$18,0)+IF(F136&lt;50,MATIÈRES!N$19,0)+IF(F137&lt;50,MATIÈRES!N$20,0)</f>
        <v>0</v>
      </c>
    </row>
    <row r="143" spans="2:6" s="82" customFormat="1"/>
    <row r="144" spans="2:6" s="82" customFormat="1"/>
    <row r="145" spans="2:6" s="82" customFormat="1"/>
    <row r="146" spans="2:6" s="82" customFormat="1">
      <c r="F146" s="82" t="s">
        <v>177</v>
      </c>
    </row>
    <row r="147" spans="2:6">
      <c r="B147" s="82"/>
      <c r="C147" s="82"/>
      <c r="D147" s="82"/>
      <c r="E147" s="82"/>
      <c r="F147" s="82"/>
    </row>
    <row r="148" spans="2:6">
      <c r="B148" s="82"/>
      <c r="C148" s="82"/>
      <c r="D148" s="82"/>
      <c r="E148" s="82"/>
      <c r="F148" s="82"/>
    </row>
    <row r="149" spans="2:6">
      <c r="B149" s="82"/>
      <c r="C149" s="82"/>
      <c r="D149" s="82"/>
      <c r="E149" s="82"/>
      <c r="F149" s="82"/>
    </row>
    <row r="150" spans="2:6">
      <c r="B150" s="82"/>
      <c r="C150" s="82"/>
      <c r="D150" s="82"/>
      <c r="E150" s="82"/>
      <c r="F150" s="82"/>
    </row>
    <row r="151" spans="2:6">
      <c r="B151" s="82"/>
      <c r="C151" s="82"/>
      <c r="D151" s="82"/>
      <c r="E151" s="82"/>
      <c r="F151" s="82"/>
    </row>
    <row r="152" spans="2:6">
      <c r="B152" s="82"/>
      <c r="C152" s="82"/>
      <c r="D152" s="82"/>
      <c r="E152" s="82"/>
      <c r="F152" s="82"/>
    </row>
    <row r="153" spans="2:6">
      <c r="B153" s="82"/>
      <c r="C153" s="82"/>
      <c r="D153" s="82"/>
      <c r="E153" s="82"/>
      <c r="F153" s="82"/>
    </row>
    <row r="154" spans="2:6">
      <c r="B154" s="82"/>
      <c r="C154" s="82"/>
      <c r="D154" s="82"/>
      <c r="E154" s="82"/>
      <c r="F154" s="82"/>
    </row>
    <row r="155" spans="2:6">
      <c r="B155" s="82"/>
      <c r="C155" s="82"/>
      <c r="D155" s="82"/>
      <c r="E155" s="82"/>
      <c r="F155" s="82"/>
    </row>
    <row r="156" spans="2:6">
      <c r="B156" s="82"/>
      <c r="C156" s="82"/>
      <c r="D156" s="82"/>
      <c r="E156" s="82"/>
      <c r="F156" s="82"/>
    </row>
    <row r="157" spans="2:6">
      <c r="B157" s="82"/>
      <c r="C157" s="82"/>
      <c r="D157" s="82"/>
      <c r="E157" s="82"/>
      <c r="F157" s="82"/>
    </row>
    <row r="158" spans="2:6">
      <c r="B158" s="82"/>
      <c r="C158" s="82"/>
      <c r="D158" s="82"/>
      <c r="E158" s="82"/>
      <c r="F158" s="82"/>
    </row>
    <row r="159" spans="2:6">
      <c r="B159" s="82"/>
      <c r="C159" s="82"/>
      <c r="D159" s="82"/>
      <c r="E159" s="82"/>
      <c r="F159" s="82"/>
    </row>
    <row r="160" spans="2:6">
      <c r="B160" s="82"/>
      <c r="C160" s="82"/>
      <c r="D160" s="82"/>
      <c r="E160" s="82"/>
      <c r="F160" s="82"/>
    </row>
    <row r="161" spans="2:6">
      <c r="B161" s="82"/>
      <c r="C161" s="82"/>
      <c r="D161" s="82"/>
      <c r="E161" s="82"/>
      <c r="F161" s="82"/>
    </row>
    <row r="162" spans="2:6">
      <c r="B162" s="84" t="s">
        <v>42</v>
      </c>
      <c r="C162" s="82"/>
      <c r="D162" s="82"/>
      <c r="E162" s="82"/>
      <c r="F162" s="82"/>
    </row>
    <row r="163" spans="2:6">
      <c r="B163" s="82"/>
      <c r="C163" s="82"/>
      <c r="D163" s="82"/>
      <c r="E163" s="82"/>
      <c r="F163" s="82"/>
    </row>
    <row r="164" spans="2:6">
      <c r="B164" s="274" t="str">
        <f ca="1">(INDIRECT("Élèves!C" &amp;A110+3) &amp; " " &amp; INDIRECT("Élèves!D" &amp; A110+3) &amp; " :")</f>
        <v>DUPOND Henri :</v>
      </c>
      <c r="C164" s="275"/>
      <c r="D164" s="275"/>
      <c r="E164" s="275"/>
      <c r="F164" s="276"/>
    </row>
    <row r="165" spans="2:6">
      <c r="B165" s="243"/>
      <c r="C165" s="244"/>
      <c r="D165" s="244"/>
      <c r="E165" s="244"/>
      <c r="F165" s="245"/>
    </row>
    <row r="166" spans="2:6">
      <c r="B166" s="243"/>
      <c r="C166" s="244"/>
      <c r="D166" s="244"/>
      <c r="E166" s="244"/>
      <c r="F166" s="245"/>
    </row>
    <row r="167" spans="2:6">
      <c r="B167" s="243"/>
      <c r="C167" s="244"/>
      <c r="D167" s="244"/>
      <c r="E167" s="244"/>
      <c r="F167" s="245"/>
    </row>
    <row r="168" spans="2:6">
      <c r="B168" s="243"/>
      <c r="C168" s="244"/>
      <c r="D168" s="244"/>
      <c r="E168" s="244"/>
      <c r="F168" s="245"/>
    </row>
    <row r="169" spans="2:6">
      <c r="B169" s="243"/>
      <c r="C169" s="244"/>
      <c r="D169" s="244"/>
      <c r="E169" s="244"/>
      <c r="F169" s="245"/>
    </row>
    <row r="170" spans="2:6">
      <c r="B170" s="246"/>
      <c r="C170" s="247"/>
      <c r="D170" s="247"/>
      <c r="E170" s="247"/>
      <c r="F170" s="248"/>
    </row>
    <row r="171" spans="2:6">
      <c r="B171" s="204"/>
      <c r="C171" s="204"/>
      <c r="D171" s="204"/>
      <c r="E171" s="204"/>
      <c r="F171" s="204"/>
    </row>
    <row r="172" spans="2:6">
      <c r="B172" s="204"/>
      <c r="C172" s="204"/>
      <c r="D172" s="204"/>
      <c r="E172" s="204"/>
      <c r="F172" s="204"/>
    </row>
    <row r="173" spans="2:6">
      <c r="B173" s="204"/>
      <c r="C173" s="204"/>
      <c r="D173" s="204"/>
      <c r="E173" s="204"/>
      <c r="F173" s="204"/>
    </row>
    <row r="174" spans="2:6">
      <c r="B174" s="84" t="s">
        <v>69</v>
      </c>
      <c r="C174" s="82"/>
      <c r="D174" s="82"/>
      <c r="E174" s="82"/>
      <c r="F174" s="82"/>
    </row>
    <row r="175" spans="2:6">
      <c r="C175" s="82"/>
      <c r="D175" s="82"/>
      <c r="E175" s="82"/>
      <c r="F175" s="82"/>
    </row>
    <row r="176" spans="2:6">
      <c r="B176" s="89"/>
      <c r="C176" s="89"/>
      <c r="D176" s="89"/>
      <c r="E176" s="89" t="s">
        <v>70</v>
      </c>
      <c r="F176" s="90">
        <f ca="1">SUM(INDIRECT("EDUC!E" &amp;A110+4),INDIRECT("EDUC!F" &amp;A110+4),INDIRECT("EDUC!H" &amp;A110+4),INDIRECT("EDUC!i" &amp;A110+4))</f>
        <v>1</v>
      </c>
    </row>
    <row r="177" spans="2:6">
      <c r="C177" s="82"/>
      <c r="D177" s="82"/>
      <c r="E177" s="82"/>
      <c r="F177" s="82"/>
    </row>
    <row r="178" spans="2:6">
      <c r="B178" s="249"/>
      <c r="C178" s="250"/>
      <c r="D178" s="250"/>
      <c r="E178" s="250"/>
      <c r="F178" s="251"/>
    </row>
    <row r="179" spans="2:6">
      <c r="B179" s="252"/>
      <c r="C179" s="253"/>
      <c r="D179" s="253"/>
      <c r="E179" s="253"/>
      <c r="F179" s="254"/>
    </row>
    <row r="180" spans="2:6">
      <c r="B180" s="252"/>
      <c r="C180" s="253"/>
      <c r="D180" s="253"/>
      <c r="E180" s="253"/>
      <c r="F180" s="254"/>
    </row>
    <row r="181" spans="2:6">
      <c r="B181" s="252"/>
      <c r="C181" s="253"/>
      <c r="D181" s="253"/>
      <c r="E181" s="253"/>
      <c r="F181" s="254"/>
    </row>
    <row r="182" spans="2:6">
      <c r="B182" s="252"/>
      <c r="C182" s="253"/>
      <c r="D182" s="253"/>
      <c r="E182" s="253"/>
      <c r="F182" s="254"/>
    </row>
    <row r="183" spans="2:6">
      <c r="B183" s="252"/>
      <c r="C183" s="253"/>
      <c r="D183" s="253"/>
      <c r="E183" s="253"/>
      <c r="F183" s="254"/>
    </row>
    <row r="184" spans="2:6">
      <c r="B184" s="252"/>
      <c r="C184" s="253"/>
      <c r="D184" s="253"/>
      <c r="E184" s="253"/>
      <c r="F184" s="254"/>
    </row>
    <row r="185" spans="2:6">
      <c r="B185" s="252"/>
      <c r="C185" s="253"/>
      <c r="D185" s="253"/>
      <c r="E185" s="253"/>
      <c r="F185" s="254"/>
    </row>
    <row r="186" spans="2:6">
      <c r="B186" s="255"/>
      <c r="C186" s="256"/>
      <c r="D186" s="256"/>
      <c r="E186" s="256"/>
      <c r="F186" s="257"/>
    </row>
    <row r="187" spans="2:6">
      <c r="B187" s="82"/>
      <c r="C187" s="82"/>
      <c r="D187" s="82"/>
      <c r="E187" s="82"/>
      <c r="F187" s="82"/>
    </row>
    <row r="188" spans="2:6">
      <c r="B188" s="91" t="s">
        <v>71</v>
      </c>
      <c r="C188" s="82"/>
      <c r="D188" s="82"/>
      <c r="E188" s="82"/>
      <c r="F188" s="82"/>
    </row>
    <row r="189" spans="2:6">
      <c r="B189" s="82"/>
      <c r="C189" s="82"/>
      <c r="D189" s="82"/>
      <c r="E189" s="82"/>
      <c r="F189" s="82"/>
    </row>
    <row r="190" spans="2:6">
      <c r="B190" s="82"/>
      <c r="C190" s="82"/>
      <c r="D190" s="82"/>
      <c r="E190" s="82"/>
      <c r="F190" s="82"/>
    </row>
    <row r="191" spans="2:6">
      <c r="B191" s="82"/>
      <c r="C191" s="82"/>
      <c r="D191" s="82"/>
      <c r="E191" s="82"/>
      <c r="F191" s="82"/>
    </row>
    <row r="192" spans="2:6">
      <c r="B192" s="82"/>
      <c r="C192" s="82"/>
      <c r="D192" s="82"/>
      <c r="E192" s="82"/>
      <c r="F192" s="82"/>
    </row>
    <row r="193" spans="2:6">
      <c r="B193" s="82"/>
      <c r="C193" s="82"/>
      <c r="D193" s="82"/>
      <c r="E193" s="82"/>
      <c r="F193" s="82"/>
    </row>
    <row r="194" spans="2:6">
      <c r="B194" s="84" t="s">
        <v>72</v>
      </c>
      <c r="C194" s="82"/>
      <c r="D194" s="82"/>
      <c r="E194" s="82"/>
      <c r="F194" s="82"/>
    </row>
    <row r="195" spans="2:6">
      <c r="B195" s="82"/>
      <c r="C195" s="82"/>
      <c r="D195" s="82"/>
      <c r="E195" s="82"/>
      <c r="F195" s="82"/>
    </row>
    <row r="196" spans="2:6">
      <c r="B196" s="288"/>
      <c r="C196" s="289"/>
      <c r="D196" s="289"/>
      <c r="E196" s="289"/>
      <c r="F196" s="290"/>
    </row>
    <row r="197" spans="2:6">
      <c r="B197" s="291"/>
      <c r="C197" s="292"/>
      <c r="D197" s="292"/>
      <c r="E197" s="292"/>
      <c r="F197" s="293"/>
    </row>
    <row r="198" spans="2:6">
      <c r="B198" s="291"/>
      <c r="C198" s="292"/>
      <c r="D198" s="292"/>
      <c r="E198" s="292"/>
      <c r="F198" s="293"/>
    </row>
    <row r="199" spans="2:6">
      <c r="B199" s="291"/>
      <c r="C199" s="292"/>
      <c r="D199" s="292"/>
      <c r="E199" s="292"/>
      <c r="F199" s="293"/>
    </row>
    <row r="200" spans="2:6">
      <c r="B200" s="291"/>
      <c r="C200" s="292"/>
      <c r="D200" s="292"/>
      <c r="E200" s="292"/>
      <c r="F200" s="293"/>
    </row>
    <row r="201" spans="2:6">
      <c r="B201" s="291"/>
      <c r="C201" s="292"/>
      <c r="D201" s="292"/>
      <c r="E201" s="292"/>
      <c r="F201" s="293"/>
    </row>
    <row r="202" spans="2:6">
      <c r="B202" s="291"/>
      <c r="C202" s="292"/>
      <c r="D202" s="292"/>
      <c r="E202" s="292"/>
      <c r="F202" s="293"/>
    </row>
    <row r="203" spans="2:6">
      <c r="B203" s="294"/>
      <c r="C203" s="295"/>
      <c r="D203" s="295"/>
      <c r="E203" s="295"/>
      <c r="F203" s="296"/>
    </row>
    <row r="204" spans="2:6">
      <c r="B204" s="82"/>
      <c r="C204" s="82"/>
      <c r="D204" s="82"/>
      <c r="E204" s="82"/>
      <c r="F204" s="82"/>
    </row>
    <row r="205" spans="2:6">
      <c r="B205" s="82"/>
      <c r="C205" s="82"/>
      <c r="D205" s="82"/>
      <c r="E205" s="82"/>
      <c r="F205" s="82" t="s">
        <v>178</v>
      </c>
    </row>
    <row r="206" spans="2:6">
      <c r="B206" s="82"/>
      <c r="C206" s="82"/>
      <c r="D206" s="82"/>
      <c r="E206" s="82"/>
      <c r="F206" s="82"/>
    </row>
    <row r="207" spans="2:6">
      <c r="B207" s="82"/>
      <c r="C207" s="82"/>
      <c r="D207" s="82"/>
      <c r="E207" s="82"/>
      <c r="F207" s="82"/>
    </row>
    <row r="208" spans="2:6">
      <c r="B208" s="82"/>
      <c r="C208" s="82"/>
      <c r="D208" s="82"/>
      <c r="E208" s="82"/>
      <c r="F208" s="82"/>
    </row>
    <row r="209" spans="1:6" ht="27.75" customHeight="1">
      <c r="A209" s="82">
        <v>3</v>
      </c>
      <c r="B209" s="82"/>
      <c r="C209" s="82"/>
      <c r="D209" s="82"/>
      <c r="E209" s="82"/>
      <c r="F209" s="82"/>
    </row>
    <row r="210" spans="1:6" ht="15" customHeight="1">
      <c r="B210" s="315"/>
      <c r="C210" s="315"/>
      <c r="D210" s="315"/>
      <c r="E210" s="315"/>
      <c r="F210" s="315"/>
    </row>
    <row r="211" spans="1:6">
      <c r="B211" s="85" t="str">
        <f ca="1">INDIRECT("Élèves!C" &amp; A209+3)</f>
        <v>TABERNACLE</v>
      </c>
      <c r="C211" s="314" t="str">
        <f ca="1">INDIRECT("Élèves!D" &amp; A209+3)</f>
        <v>Ghislain</v>
      </c>
      <c r="D211" s="314"/>
      <c r="E211" s="314"/>
      <c r="F211" s="314"/>
    </row>
    <row r="212" spans="1:6" ht="15" customHeight="1">
      <c r="B212" s="86"/>
      <c r="C212" s="87"/>
      <c r="D212" s="87"/>
      <c r="E212" s="87"/>
      <c r="F212" s="87"/>
    </row>
    <row r="213" spans="1:6">
      <c r="B213" s="315" t="s">
        <v>73</v>
      </c>
      <c r="C213" s="315"/>
      <c r="D213" s="315"/>
      <c r="E213" s="315"/>
      <c r="F213" s="315"/>
    </row>
    <row r="214" spans="1:6">
      <c r="B214" s="316" t="s">
        <v>179</v>
      </c>
      <c r="C214" s="316"/>
      <c r="D214" s="316"/>
      <c r="E214" s="316"/>
      <c r="F214" s="316"/>
    </row>
    <row r="215" spans="1:6">
      <c r="B215" s="315"/>
      <c r="C215" s="315"/>
      <c r="D215" s="315"/>
      <c r="E215" s="315"/>
      <c r="F215" s="315"/>
    </row>
    <row r="216" spans="1:6">
      <c r="B216" s="82"/>
      <c r="C216" s="82"/>
      <c r="D216" s="82"/>
      <c r="E216" s="82"/>
      <c r="F216" s="82"/>
    </row>
    <row r="217" spans="1:6">
      <c r="B217" s="279">
        <f ca="1">INDIRECT("Élèves!N" &amp; A209+5)</f>
        <v>0</v>
      </c>
      <c r="C217" s="280"/>
      <c r="D217" s="280"/>
      <c r="E217" s="280"/>
      <c r="F217" s="281"/>
    </row>
    <row r="218" spans="1:6" ht="45" customHeight="1">
      <c r="B218" s="297" t="s">
        <v>39</v>
      </c>
      <c r="C218" s="298" t="s">
        <v>67</v>
      </c>
      <c r="D218" s="300" t="s">
        <v>68</v>
      </c>
      <c r="E218" s="301"/>
      <c r="F218" s="302"/>
    </row>
    <row r="219" spans="1:6" ht="45" customHeight="1">
      <c r="B219" s="297"/>
      <c r="C219" s="299"/>
      <c r="D219" s="303"/>
      <c r="E219" s="304"/>
      <c r="F219" s="305"/>
    </row>
    <row r="220" spans="1:6">
      <c r="B220" s="297"/>
      <c r="C220" s="88" t="s">
        <v>66</v>
      </c>
      <c r="D220" s="88" t="s">
        <v>40</v>
      </c>
      <c r="E220" s="88" t="s">
        <v>41</v>
      </c>
      <c r="F220" s="88" t="s">
        <v>66</v>
      </c>
    </row>
    <row r="221" spans="1:6">
      <c r="B221" s="313" t="str">
        <f>"FORMATION COMMUNE (" &amp; SUM(MATIÈRES!N204:N218) &amp; " périodes)"</f>
        <v>FORMATION COMMUNE (0 périodes)</v>
      </c>
      <c r="C221" s="313"/>
      <c r="D221" s="313"/>
      <c r="E221" s="313"/>
      <c r="F221" s="313"/>
    </row>
    <row r="222" spans="1:6">
      <c r="B222" s="80" t="str">
        <f>MATIÈRES!$I$6</f>
        <v>RELIGION (Mme Willems - 2p.)</v>
      </c>
      <c r="C222" s="203" t="str">
        <f ca="1">IF(ISERROR(INDIRECT("F1!BR" &amp;A209+ 6)),"",INDIRECT("F1!BR" &amp;A209+ 6))</f>
        <v/>
      </c>
      <c r="D222" s="205">
        <f ca="1">SUM(INDIRECT("'C1'!E" &amp; A209+4),INDIRECT("'C1'!G" &amp; A209+4),INDIRECT("'C1'!I" &amp; A209+4),INDIRECT("'C1'!P" &amp; A209+4),INDIRECT("'C1'!R" &amp; A209+4),INDIRECT("'C1'!T" &amp;A209+4),INDIRECT("'C1'!V" &amp;A209+4),INDIRECT("'C1'!X" &amp;A209+4))</f>
        <v>0</v>
      </c>
      <c r="E222" s="205">
        <f ca="1">SUM(INDIRECT("'C1'!F" &amp;A209+4),INDIRECT("'C1'!H" &amp;A209+4),INDIRECT("'C1'!J" &amp;A209+4),INDIRECT("'C1'!Q" &amp;A209+4),INDIRECT("'C1'!S" &amp;A209+4),INDIRECT("'C1'!U" &amp;A209+4),INDIRECT("'C1'!W" &amp;A209+4),INDIRECT("'C1'!Y" &amp;A209+4))</f>
        <v>0</v>
      </c>
      <c r="F222" s="81" t="str">
        <f ca="1">IF(ISERROR(SUM(D222/E222)*100),"",(SUM(D222/E222)*100))</f>
        <v/>
      </c>
    </row>
    <row r="223" spans="1:6">
      <c r="B223" s="80" t="str">
        <f>MATIÈRES!$I$7</f>
        <v>FRANÇAIS (Mr MIRGAUX - 6p.)</v>
      </c>
      <c r="C223" s="203" t="str">
        <f ca="1">IF(ISERROR(INDIRECT("F2!BR" &amp;A209+ 6)),"",INDIRECT("F2!BR" &amp;A209+ 6))</f>
        <v/>
      </c>
      <c r="D223" s="205">
        <f ca="1">SUM(INDIRECT("'C2'!E" &amp; A209+4),INDIRECT("'C2'!G" &amp; A209+4),INDIRECT("'C2'!I" &amp; A209+4),INDIRECT("'C2'!P" &amp; A209+4),INDIRECT("'C2'!R" &amp; A209+4),INDIRECT("'C2'!T" &amp;A209+4),INDIRECT("'C2'!V" &amp;A209+4),INDIRECT("'C2'!X" &amp;A209+4))</f>
        <v>0</v>
      </c>
      <c r="E223" s="205">
        <f ca="1">SUM(INDIRECT("'C2'!F" &amp;A209+4),INDIRECT("'C2'!H" &amp;A209+4),INDIRECT("'C2'!J" &amp;A209+4),INDIRECT("'C2'!Q" &amp;A209+4),INDIRECT("'C2'!S" &amp;A209+4),INDIRECT("'C2'!U" &amp;A209+4),INDIRECT("'C2'!W" &amp;A209+4),INDIRECT("'C2'!Y" &amp;A209+4))</f>
        <v>0</v>
      </c>
      <c r="F223" s="81" t="str">
        <f t="shared" ref="F223:F236" ca="1" si="2">IF(ISERROR(SUM(D223/E223)*100),"",(SUM(D223/E223)*100))</f>
        <v/>
      </c>
    </row>
    <row r="224" spans="1:6">
      <c r="B224" s="80" t="str">
        <f>MATIÈRES!$I$8</f>
        <v>MATH (Mme LIENART - 5p.)</v>
      </c>
      <c r="C224" s="203" t="str">
        <f ca="1">IF(ISERROR(INDIRECT("F3!BR" &amp;A209+ 6)),"",INDIRECT("F3!BR" &amp;A209+ 6))</f>
        <v/>
      </c>
      <c r="D224" s="205">
        <f ca="1">SUM(INDIRECT("'C3'!E" &amp; A209+4),INDIRECT("'C3'!G" &amp; A209+4),INDIRECT("'C3'!I" &amp; A209+4),INDIRECT("'C3'!P" &amp; A209+4),INDIRECT("'C3'!R" &amp; A209+4),INDIRECT("'C3'!T" &amp;A209+4),INDIRECT("'C3'!V" &amp;A209+4),INDIRECT("'C3'!X" &amp;A209+4))</f>
        <v>0</v>
      </c>
      <c r="E224" s="205">
        <f ca="1">SUM(INDIRECT("'C3'!F" &amp;A209+4),INDIRECT("'C3'!H" &amp;A209+4),INDIRECT("'C3'!J" &amp;A209+4),INDIRECT("'C3'!Q" &amp;A209+4),INDIRECT("'C3'!S" &amp;A209+4),INDIRECT("'C3'!U" &amp;A209+4),INDIRECT("'C3'!W" &amp;A209+4),INDIRECT("'C3'!Y" &amp;A209+4))</f>
        <v>0</v>
      </c>
      <c r="F224" s="81" t="str">
        <f t="shared" ca="1" si="2"/>
        <v/>
      </c>
    </row>
    <row r="225" spans="2:6">
      <c r="B225" s="80" t="str">
        <f>MATIÈRES!$I$9</f>
        <v>ÉTUDE DU MILIEU (Mr MIRGAUX - 4p.)</v>
      </c>
      <c r="C225" s="203" t="str">
        <f ca="1">IF(ISERROR(INDIRECT("F4!BR" &amp;A209+ 6)),"",INDIRECT("F4!BR" &amp;A209+ 6))</f>
        <v/>
      </c>
      <c r="D225" s="205">
        <f ca="1">SUM(INDIRECT("'C4'!E" &amp; A209+4),INDIRECT("'C4'!G" &amp; A209+4),INDIRECT("'C4'!I" &amp; A209+4),INDIRECT("'C4'!P" &amp; A209+4),INDIRECT("'C4'!R" &amp; A209+4),INDIRECT("'C4'!T" &amp;A209+4),INDIRECT("'C4'!V" &amp;A209+4),INDIRECT("'C4'!X" &amp;A209+4))</f>
        <v>0</v>
      </c>
      <c r="E225" s="205">
        <f ca="1">SUM(INDIRECT("'C4'!F" &amp;A209+4),INDIRECT("'C4'!H" &amp;A209+4),INDIRECT("'C4'!J" &amp;A209+4),INDIRECT("'C4'!Q" &amp;A209+4),INDIRECT("'C4'!S" &amp;A209+4),INDIRECT("'C4'!U" &amp;A209+4),INDIRECT("'C4'!W" &amp;A209+4),INDIRECT("'C4'!Y" &amp;A209+4))</f>
        <v>0</v>
      </c>
      <c r="F225" s="81" t="str">
        <f t="shared" ca="1" si="2"/>
        <v/>
      </c>
    </row>
    <row r="226" spans="2:6">
      <c r="B226" s="80" t="str">
        <f>MATIÈRES!$I$10</f>
        <v>ANGLAIS (Mme MICHAUX - 4p.)</v>
      </c>
      <c r="C226" s="203" t="str">
        <f ca="1">IF(ISERROR(INDIRECT("F5!BR" &amp;A209+ 6)),"",INDIRECT("F5!BR" &amp;A209+ 6))</f>
        <v/>
      </c>
      <c r="D226" s="205">
        <f ca="1">SUM(INDIRECT("'C5'!E" &amp; A209+4),INDIRECT("'C5'!G" &amp; A209+4),INDIRECT("'C5'!I" &amp; A209+4),INDIRECT("'C5'!P" &amp; A209+4),INDIRECT("'C5'!R" &amp; A209+4),INDIRECT("'C5'!T" &amp;A209+4),INDIRECT("'C5'!V" &amp;A209+4),INDIRECT("'C5'!X" &amp;A209+4))</f>
        <v>0</v>
      </c>
      <c r="E226" s="205">
        <f ca="1">SUM(INDIRECT("'C5'!F" &amp;A209+4),INDIRECT("'C5'!H" &amp;A209+4),INDIRECT("'C5'!J" &amp;A209+4),INDIRECT("'C5'!Q" &amp;A209+4),INDIRECT("'C5'!S" &amp;A209+4),INDIRECT("'C5'!U" &amp;A209+4),INDIRECT("'C5'!W" &amp;A209+4),INDIRECT("'C5'!Y" &amp;A209+4))</f>
        <v>0</v>
      </c>
      <c r="F226" s="81" t="str">
        <f t="shared" ca="1" si="2"/>
        <v/>
      </c>
    </row>
    <row r="227" spans="2:6">
      <c r="B227" s="80" t="str">
        <f>MATIÈRES!$I$11</f>
        <v>SCIENCES (Mr SMETS - 3p.)</v>
      </c>
      <c r="C227" s="203" t="str">
        <f ca="1">IF(ISERROR(INDIRECT("F6!BR" &amp;A209+ 6)),"",INDIRECT("F6!BR" &amp;A209+ 6))</f>
        <v/>
      </c>
      <c r="D227" s="205">
        <f ca="1">SUM(INDIRECT("'C6'!E" &amp; A209+4),INDIRECT("'C6'!G" &amp; A209+4),INDIRECT("'C6'!I" &amp; A209+4),INDIRECT("'C6'!P" &amp; A209+4),INDIRECT("'C6'!R" &amp; A209+4),INDIRECT("'C6'!T" &amp;A209+4),INDIRECT("'C6'!V" &amp;A209+4),INDIRECT("'C6'!X" &amp;A209+4))</f>
        <v>0</v>
      </c>
      <c r="E227" s="205">
        <f ca="1">SUM(INDIRECT("'C6'!F" &amp;A209+4),INDIRECT("'C6'!H" &amp;A209+4),INDIRECT("'C6'!J" &amp;A209+4),INDIRECT("'C6'!Q" &amp;A209+4),INDIRECT("'C6'!S" &amp;A209+4),INDIRECT("'C6'!U" &amp;A209+4),INDIRECT("'C6'!W" &amp;A209+4),INDIRECT("'C6'!Y" &amp;A209+4))</f>
        <v>0</v>
      </c>
      <c r="F227" s="81" t="str">
        <f t="shared" ca="1" si="2"/>
        <v/>
      </c>
    </row>
    <row r="228" spans="2:6">
      <c r="B228" s="80" t="str">
        <f>MATIÈRES!$I$12</f>
        <v>ÉDUCATION PHYSIQUE (Collectif - 3p.)</v>
      </c>
      <c r="C228" s="203" t="str">
        <f ca="1">IF(ISERROR(INDIRECT("F7!BR" &amp;A209+ 6)),"",INDIRECT("F7!BR" &amp;A209+ 6))</f>
        <v/>
      </c>
      <c r="D228" s="205">
        <f ca="1">SUM(INDIRECT("'C7'!E" &amp; A209+4),INDIRECT("'C7'!G" &amp; A209+4),INDIRECT("'C7'!I" &amp; A209+4),INDIRECT("'C7'!P" &amp; A209+4),INDIRECT("'C7'!R" &amp; A209+4),INDIRECT("'C7'!T" &amp;A209+4),INDIRECT("'C7'!V" &amp;A209+4),INDIRECT("'C7'!X" &amp;A209+4))</f>
        <v>0</v>
      </c>
      <c r="E228" s="205">
        <f ca="1">SUM(INDIRECT("'C7'!F" &amp;A209+4),INDIRECT("'C7'!H" &amp;A209+4),INDIRECT("'C7'!J" &amp;A209+4),INDIRECT("'C7'!Q" &amp;A209+4),INDIRECT("'C7'!S" &amp;A209+4),INDIRECT("'C7'!U" &amp;A209+4),INDIRECT("'C7'!W" &amp;A209+4),INDIRECT("'C7'!Y" &amp;A209+4))</f>
        <v>0</v>
      </c>
      <c r="F228" s="81" t="str">
        <f t="shared" ca="1" si="2"/>
        <v/>
      </c>
    </row>
    <row r="229" spans="2:6">
      <c r="B229" s="80" t="str">
        <f>MATIÈRES!$I$13</f>
        <v>ÉDUCATION ARTISTIQUE (Mme TASKIN - 2p.)</v>
      </c>
      <c r="C229" s="203" t="str">
        <f ca="1">IF(ISERROR(INDIRECT("F8!BR" &amp;A209+ 6)),"",INDIRECT("F8!BR" &amp;A209+ 6))</f>
        <v/>
      </c>
      <c r="D229" s="205">
        <f ca="1">SUM(INDIRECT("'C8'!E" &amp; A209+4),INDIRECT("'C8'!G" &amp; A209+4),INDIRECT("'C8'!I" &amp; A209+4),INDIRECT("'C8'!P" &amp; A209+4),INDIRECT("'C8'!R" &amp; A209+4),INDIRECT("'C8'!T" &amp;A209+4),INDIRECT("'C8'!V" &amp;A209+4),INDIRECT("'C8'!X" &amp;A209+4))</f>
        <v>0</v>
      </c>
      <c r="E229" s="205">
        <f ca="1">SUM(INDIRECT("'C8'!F" &amp;A209+4),INDIRECT("'C8'!H" &amp;A209+4),INDIRECT("'C8'!J" &amp;A209+4),INDIRECT("'C8'!Q" &amp;A209+4),INDIRECT("'C8'!S" &amp;A209+4),INDIRECT("'C8'!U" &amp;A209+4),INDIRECT("'C8'!W" &amp;A209+4),INDIRECT("'C8'!Y" &amp;A209+4))</f>
        <v>0</v>
      </c>
      <c r="F229" s="81" t="str">
        <f t="shared" ca="1" si="2"/>
        <v/>
      </c>
    </row>
    <row r="230" spans="2:6">
      <c r="B230" s="80" t="str">
        <f>MATIÈRES!$I$14</f>
        <v>ÉDUCATION TECHNOLOGIQUE (Mr SMETS - 1p.)</v>
      </c>
      <c r="C230" s="203" t="str">
        <f ca="1">IF(ISERROR(INDIRECT("F9!BR" &amp;A209+ 6)),"",INDIRECT("F9!BR" &amp;A209+ 6))</f>
        <v/>
      </c>
      <c r="D230" s="205">
        <f ca="1">SUM(INDIRECT("'C9'!E" &amp; A209+4),INDIRECT("'C9'!G" &amp; A209+4),INDIRECT("'C9'!I" &amp; A209+4),INDIRECT("'C9'!P" &amp; A209+4),INDIRECT("'C9'!R" &amp; A209+4),INDIRECT("'C9'!T" &amp;A209+4),INDIRECT("'C9'!V" &amp;A209+4),INDIRECT("'C9'!X" &amp;A209+4))</f>
        <v>0</v>
      </c>
      <c r="E230" s="205">
        <f ca="1">SUM(INDIRECT("'C9'!F" &amp;A209+4),INDIRECT("'C9'!H" &amp;A209+4),INDIRECT("'C9'!J" &amp;A209+4),INDIRECT("'C9'!Q" &amp;A209+4),INDIRECT("'C9'!S" &amp;A209+4),INDIRECT("'C9'!U" &amp;A209+4),INDIRECT("'C9'!W" &amp;A209+4),INDIRECT("'C9'!Y" &amp;A209+4))</f>
        <v>0</v>
      </c>
      <c r="F230" s="81" t="str">
        <f t="shared" ca="1" si="2"/>
        <v/>
      </c>
    </row>
    <row r="231" spans="2:6">
      <c r="B231" s="80" t="str">
        <f>MATIÈRES!$I$15</f>
        <v>ACTIVITÉDE SOUTIEN (Mme LIENART - 4p.)</v>
      </c>
      <c r="C231" s="203" t="str">
        <f ca="1">IF(ISERROR(INDIRECT("F10!BR" &amp;A209+ 6)),"",INDIRECT("F10!BR" &amp;A209+ 6))</f>
        <v/>
      </c>
      <c r="D231" s="205">
        <f ca="1">SUM(INDIRECT("'C10'!E" &amp; A209+4),INDIRECT("'C10'!G" &amp; A209+4),INDIRECT("'C10'!I" &amp; A209+4),INDIRECT("'C10'!P" &amp; A209+4),INDIRECT("'C10'!R" &amp; A209+4),INDIRECT("'C10'!T" &amp;A209+4),INDIRECT("'C10'!V" &amp;A209+4),INDIRECT("'C10'!X" &amp;A209+4))</f>
        <v>0</v>
      </c>
      <c r="E231" s="205">
        <f ca="1">SUM(INDIRECT("'C10'!F" &amp;A209+4),INDIRECT("'C10'!H" &amp;A209+4),INDIRECT("'C10'!J" &amp;A209+4),INDIRECT("'C10'!Q" &amp;A209+4),INDIRECT("'C10'!S" &amp;A209+4),INDIRECT("'C10'!U" &amp;A209+4),INDIRECT("'C10'!W" &amp;A209+4),INDIRECT("'C10'!Y" &amp;A209+4))</f>
        <v>0</v>
      </c>
      <c r="F231" s="81" t="str">
        <f t="shared" ca="1" si="2"/>
        <v/>
      </c>
    </row>
    <row r="232" spans="2:6">
      <c r="B232" s="80">
        <f>MATIÈRES!$I$16</f>
        <v>0</v>
      </c>
      <c r="C232" s="203" t="str">
        <f ca="1">IF(ISERROR(INDIRECT("F11!BR" &amp;A209+ 6)),"",INDIRECT("F11!BR" &amp;A209+ 6))</f>
        <v/>
      </c>
      <c r="D232" s="205">
        <f ca="1">SUM(INDIRECT("'C11'!E" &amp; A209+4),INDIRECT("'C11'!G" &amp; A209+4),INDIRECT("'C11'!I" &amp; A209+4),INDIRECT("'C11'!P" &amp; A209+4),INDIRECT("'C11'!R" &amp; A209+4),INDIRECT("'C11'!T" &amp;A209+4),INDIRECT("'C11'!V" &amp;A209+4),INDIRECT("'C11'!X" &amp;A209+4))</f>
        <v>0</v>
      </c>
      <c r="E232" s="205">
        <f ca="1">SUM(INDIRECT("'C11'!F" &amp;A209+4),INDIRECT("'C11'!H" &amp;A209+4),INDIRECT("'C11'!J" &amp;A209+4),INDIRECT("'C11'!Q" &amp;A209+4),INDIRECT("'C11'!S" &amp;A209+4),INDIRECT("'C11'!U" &amp;A209+4),INDIRECT("'C11'!W" &amp;A209+4),INDIRECT("'C11'!Y" &amp;A209+4))</f>
        <v>0</v>
      </c>
      <c r="F232" s="81" t="str">
        <f t="shared" ca="1" si="2"/>
        <v/>
      </c>
    </row>
    <row r="233" spans="2:6">
      <c r="B233" s="80">
        <f>MATIÈRES!$I$17</f>
        <v>0</v>
      </c>
      <c r="C233" s="203" t="str">
        <f ca="1">IF(ISERROR(INDIRECT("F12!BR" &amp;A209+ 6)),"",INDIRECT("F12!BR" &amp;A209+ 6))</f>
        <v/>
      </c>
      <c r="D233" s="205">
        <f ca="1">SUM(INDIRECT("'C12'!E" &amp; A209+4),INDIRECT("'C12'!G" &amp; A209+4),INDIRECT("'C12'!I" &amp; A209+4),INDIRECT("'C12'!P" &amp; A209+4),INDIRECT("'C12'!R" &amp; A209+4),INDIRECT("'C12'!T" &amp;A209+4),INDIRECT("'C12'!V" &amp;A209+4),INDIRECT("'C12'!X" &amp;A209+4))</f>
        <v>0</v>
      </c>
      <c r="E233" s="205">
        <f ca="1">SUM(INDIRECT("'C12'!F" &amp;A209+4),INDIRECT("'C12'!H" &amp;A209+4),INDIRECT("'C12'!J" &amp;A209+4),INDIRECT("'C12'!Q" &amp;A209+4),INDIRECT("'C12'!S" &amp;A209+4),INDIRECT("'C12'!U" &amp;A209+4),INDIRECT("'C12'!W" &amp;A209+4),INDIRECT("'C12'!Y" &amp;A209+4))</f>
        <v>0</v>
      </c>
      <c r="F233" s="81" t="str">
        <f t="shared" ca="1" si="2"/>
        <v/>
      </c>
    </row>
    <row r="234" spans="2:6">
      <c r="B234" s="80">
        <f>MATIÈRES!$I$18</f>
        <v>0</v>
      </c>
      <c r="C234" s="203" t="str">
        <f ca="1">IF(ISERROR(INDIRECT("F13!BR" &amp;A209+ 6)),"",INDIRECT("F13!BR" &amp;A209+ 6))</f>
        <v/>
      </c>
      <c r="D234" s="205">
        <f ca="1">SUM(INDIRECT("'C13'!E" &amp; A209+4),INDIRECT("'C13'!G" &amp; A209+4),INDIRECT("'C13'!I" &amp; A209+4),INDIRECT("'C13'!P" &amp; A209+4),INDIRECT("'C13'!R" &amp; A209+4),INDIRECT("'C13'!T" &amp;A209+4),INDIRECT("'C13'!V" &amp;A209+4),INDIRECT("'C13'!X" &amp;A209+4))</f>
        <v>0</v>
      </c>
      <c r="E234" s="205">
        <f ca="1">SUM(INDIRECT("'C13'!F" &amp;A209+4),INDIRECT("'C13'!H" &amp;A209+4),INDIRECT("'C13'!J" &amp;A209+4),INDIRECT("'C13'!Q" &amp;A209+4),INDIRECT("'C13'!S" &amp;A209+4),INDIRECT("'C13'!U" &amp;A209+4),INDIRECT("'C13'!W" &amp;A209+4),INDIRECT("'C13'!Y" &amp;A209+4))</f>
        <v>0</v>
      </c>
      <c r="F234" s="81" t="str">
        <f t="shared" ca="1" si="2"/>
        <v/>
      </c>
    </row>
    <row r="235" spans="2:6">
      <c r="B235" s="80">
        <f>MATIÈRES!$I$19</f>
        <v>0</v>
      </c>
      <c r="C235" s="203" t="str">
        <f ca="1">IF(ISERROR(INDIRECT("F14!BR" &amp;A209+ 6)),"",INDIRECT("F14!BR" &amp;A209+ 6))</f>
        <v/>
      </c>
      <c r="D235" s="205">
        <f ca="1">SUM(INDIRECT("'C14'!E" &amp; A209+4),INDIRECT("'C14'!G" &amp; A209+4),INDIRECT("'C14'!I" &amp; A209+4),INDIRECT("'C14'!P" &amp; A209+4),INDIRECT("'C14'!R" &amp; A209+4),INDIRECT("'C14'!T" &amp;A209+4),INDIRECT("'C14'!V" &amp;A209+4),INDIRECT("'C14'!X" &amp;A209+4))</f>
        <v>0</v>
      </c>
      <c r="E235" s="205">
        <f ca="1">SUM(INDIRECT("'C14'!F" &amp;A209+4),INDIRECT("'C14'!H" &amp;A209+4),INDIRECT("'C14'!J" &amp;A209+4),INDIRECT("'C14'!Q" &amp;A209+4),INDIRECT("'C14'!S" &amp;A209+4),INDIRECT("'C14'!U" &amp;A209+4),INDIRECT("'C14'!W" &amp;A209+4),INDIRECT("'C14'!Y" &amp;A209+4))</f>
        <v>0</v>
      </c>
      <c r="F235" s="81" t="str">
        <f t="shared" ca="1" si="2"/>
        <v/>
      </c>
    </row>
    <row r="236" spans="2:6">
      <c r="B236" s="80">
        <f>MATIÈRES!$I$20</f>
        <v>0</v>
      </c>
      <c r="C236" s="203" t="str">
        <f ca="1">IF(ISERROR(INDIRECT("F15!BR" &amp;A209+ 6)),"",INDIRECT("F15!BR" &amp;A209+ 6))</f>
        <v/>
      </c>
      <c r="D236" s="205">
        <f ca="1">SUM(INDIRECT("'C15'!E" &amp; A209+4),INDIRECT("'C15'!G" &amp; A209+4),INDIRECT("'C15'!I" &amp; A209+4),INDIRECT("'C15'!P" &amp; A209+4),INDIRECT("'C15'!R" &amp; A209+4),INDIRECT("'C15'!T" &amp;A209+4),INDIRECT("'C15'!V" &amp;A209+4),INDIRECT("'C15'!X" &amp;A209+4))</f>
        <v>0</v>
      </c>
      <c r="E236" s="205">
        <f ca="1">SUM(INDIRECT("'C15'!F" &amp;A209+4),INDIRECT("'C15'!H" &amp;A209+4),INDIRECT("'C15'!J" &amp;A209+4),INDIRECT("'C15'!Q" &amp;A209+4),INDIRECT("'C15'!S" &amp;A209+4),INDIRECT("'C15'!U" &amp;A209+4),INDIRECT("'C15'!W" &amp;A209+4),INDIRECT("'C15'!Y" &amp;A209+4))</f>
        <v>0</v>
      </c>
      <c r="F236" s="81" t="str">
        <f t="shared" ca="1" si="2"/>
        <v/>
      </c>
    </row>
    <row r="237" spans="2:6">
      <c r="B237" s="208"/>
      <c r="C237" s="212" t="e">
        <f ca="1">AVERAGEIF(C222:C236,"&lt;&gt;#DIV/0!")</f>
        <v>#DIV/0!</v>
      </c>
      <c r="D237" s="206"/>
      <c r="E237" s="206"/>
      <c r="F237" s="209"/>
    </row>
    <row r="238" spans="2:6" s="82" customFormat="1">
      <c r="B238" s="271"/>
      <c r="C238" s="271"/>
      <c r="D238" s="271"/>
      <c r="E238" s="271"/>
      <c r="F238" s="192"/>
    </row>
    <row r="239" spans="2:6" s="82" customFormat="1">
      <c r="B239" s="272" t="s">
        <v>180</v>
      </c>
      <c r="C239" s="272"/>
      <c r="D239" s="272"/>
      <c r="E239" s="272"/>
      <c r="F239" s="193" t="e">
        <f ca="1">AVERAGEIF(F222:F236,"&lt;&gt;#DIV/0!")</f>
        <v>#DIV/0!</v>
      </c>
    </row>
    <row r="240" spans="2:6" s="82" customFormat="1">
      <c r="B240" s="273" t="str">
        <f>"Nombre de cours en difficulté (…/" &amp; COUNTA(MATIÈRES!$N$6:$N$20) &amp; " cours)"</f>
        <v>Nombre de cours en difficulté (…/10 cours)</v>
      </c>
      <c r="C240" s="273"/>
      <c r="D240" s="273"/>
      <c r="E240" s="273"/>
      <c r="F240" s="191">
        <f ca="1">IF(F222&lt;50,1,0)+IF(F223&lt;50,1,0)+IF(F224&lt;50,1,0)+IF(F225&lt;50,1,0)+IF(F226&lt;50,1,0)+IF(F227&lt;50,1,0)+IF(F228&lt;50,1,0)+IF(F229&lt;50,1,0)+IF(F230&lt;50,1,0)+IF(F231&lt;50,1,0)+IF(F232&lt;50,1,0)+IF(F233&lt;50,1,0)+IF(F234&lt;50,1,0)+IF(F235&lt;50,1,0)+IF(F236&lt;50,1,0)</f>
        <v>0</v>
      </c>
    </row>
    <row r="241" spans="2:6" s="82" customFormat="1">
      <c r="B241" s="273" t="str">
        <f>"Nombre de périodes en difficulté (…/" &amp; SUM(MATIÈRES!N202:N216) &amp; " périodes)"</f>
        <v>Nombre de périodes en difficulté (…/0 périodes)</v>
      </c>
      <c r="C241" s="273"/>
      <c r="D241" s="273"/>
      <c r="E241" s="273"/>
      <c r="F241" s="191">
        <f ca="1">IF(F222&lt;50,MATIÈRES!N$6,0)+IF(F223&lt;50,MATIÈRES!N$7,0)+IF(F224&lt;50,MATIÈRES!N$8,0)+IF(F225&lt;50,MATIÈRES!N$9,0)+IF(F226&lt;50,MATIÈRES!N$10,0)+IF(F227&lt;50,MATIÈRES!N$11,0)+IF(F228&lt;50,MATIÈRES!N$12,0)+IF(F229&lt;50,MATIÈRES!N$13,0)+IF(F230&lt;50,MATIÈRES!N$14,0)+IF(F231&lt;50,MATIÈRES!N$15,0)+IF(F232&lt;50,MATIÈRES!N$16,0)+IF(F233&lt;50,MATIÈRES!N$17,0)+IF(F234&lt;50,MATIÈRES!N$18,0)+IF(F235&lt;50,MATIÈRES!N$19,0)+IF(F236&lt;50,MATIÈRES!N$20,0)</f>
        <v>0</v>
      </c>
    </row>
    <row r="242" spans="2:6" s="82" customFormat="1"/>
    <row r="243" spans="2:6" s="82" customFormat="1"/>
    <row r="244" spans="2:6" s="82" customFormat="1"/>
    <row r="245" spans="2:6" s="82" customFormat="1">
      <c r="F245" s="82" t="s">
        <v>177</v>
      </c>
    </row>
    <row r="246" spans="2:6">
      <c r="B246" s="82"/>
      <c r="C246" s="82"/>
      <c r="D246" s="82"/>
      <c r="E246" s="82"/>
      <c r="F246" s="82"/>
    </row>
    <row r="247" spans="2:6">
      <c r="B247" s="82"/>
      <c r="C247" s="82"/>
      <c r="D247" s="82"/>
      <c r="E247" s="82"/>
      <c r="F247" s="82"/>
    </row>
    <row r="248" spans="2:6">
      <c r="B248" s="82"/>
      <c r="C248" s="82"/>
      <c r="D248" s="82"/>
      <c r="E248" s="82"/>
      <c r="F248" s="82"/>
    </row>
    <row r="249" spans="2:6">
      <c r="B249" s="82"/>
      <c r="C249" s="82"/>
      <c r="D249" s="82"/>
      <c r="E249" s="82"/>
      <c r="F249" s="82"/>
    </row>
    <row r="250" spans="2:6">
      <c r="B250" s="82"/>
      <c r="C250" s="82"/>
      <c r="D250" s="82"/>
      <c r="E250" s="82"/>
      <c r="F250" s="82"/>
    </row>
    <row r="251" spans="2:6">
      <c r="B251" s="82"/>
      <c r="C251" s="82"/>
      <c r="D251" s="82"/>
      <c r="E251" s="82"/>
      <c r="F251" s="82"/>
    </row>
    <row r="252" spans="2:6">
      <c r="B252" s="82"/>
      <c r="C252" s="82"/>
      <c r="D252" s="82"/>
      <c r="E252" s="82"/>
      <c r="F252" s="82"/>
    </row>
    <row r="253" spans="2:6">
      <c r="B253" s="82"/>
      <c r="C253" s="82"/>
      <c r="D253" s="82"/>
      <c r="E253" s="82"/>
      <c r="F253" s="82"/>
    </row>
    <row r="254" spans="2:6">
      <c r="B254" s="82"/>
      <c r="C254" s="82"/>
      <c r="D254" s="82"/>
      <c r="E254" s="82"/>
      <c r="F254" s="82"/>
    </row>
    <row r="255" spans="2:6">
      <c r="B255" s="82"/>
      <c r="C255" s="82"/>
      <c r="D255" s="82"/>
      <c r="E255" s="82"/>
      <c r="F255" s="82"/>
    </row>
    <row r="256" spans="2:6">
      <c r="B256" s="82"/>
      <c r="C256" s="82"/>
      <c r="D256" s="82"/>
      <c r="E256" s="82"/>
      <c r="F256" s="82"/>
    </row>
    <row r="257" spans="2:6">
      <c r="B257" s="82"/>
      <c r="C257" s="82"/>
      <c r="D257" s="82"/>
      <c r="E257" s="82"/>
      <c r="F257" s="82"/>
    </row>
    <row r="258" spans="2:6">
      <c r="B258" s="82"/>
      <c r="C258" s="82"/>
      <c r="D258" s="82"/>
      <c r="E258" s="82"/>
      <c r="F258" s="82"/>
    </row>
    <row r="259" spans="2:6">
      <c r="B259" s="82"/>
      <c r="C259" s="82"/>
      <c r="D259" s="82"/>
      <c r="E259" s="82"/>
      <c r="F259" s="82"/>
    </row>
    <row r="260" spans="2:6">
      <c r="B260" s="82"/>
      <c r="C260" s="82"/>
      <c r="D260" s="82"/>
      <c r="E260" s="82"/>
      <c r="F260" s="82"/>
    </row>
    <row r="261" spans="2:6">
      <c r="B261" s="84" t="s">
        <v>42</v>
      </c>
      <c r="C261" s="82"/>
      <c r="D261" s="82"/>
      <c r="E261" s="82"/>
      <c r="F261" s="82"/>
    </row>
    <row r="262" spans="2:6">
      <c r="B262" s="82"/>
      <c r="C262" s="82"/>
      <c r="D262" s="82"/>
      <c r="E262" s="82"/>
      <c r="F262" s="82"/>
    </row>
    <row r="263" spans="2:6">
      <c r="B263" s="274" t="str">
        <f ca="1">(INDIRECT("Élèves!C" &amp;A209+3) &amp; " " &amp; INDIRECT("Élèves!D" &amp; A209+3) &amp; " :")</f>
        <v>TABERNACLE Ghislain :</v>
      </c>
      <c r="C263" s="275"/>
      <c r="D263" s="275"/>
      <c r="E263" s="275"/>
      <c r="F263" s="276"/>
    </row>
    <row r="264" spans="2:6">
      <c r="B264" s="243"/>
      <c r="C264" s="244"/>
      <c r="D264" s="244"/>
      <c r="E264" s="244"/>
      <c r="F264" s="245"/>
    </row>
    <row r="265" spans="2:6">
      <c r="B265" s="243"/>
      <c r="C265" s="244"/>
      <c r="D265" s="244"/>
      <c r="E265" s="244"/>
      <c r="F265" s="245"/>
    </row>
    <row r="266" spans="2:6">
      <c r="B266" s="243"/>
      <c r="C266" s="244"/>
      <c r="D266" s="244"/>
      <c r="E266" s="244"/>
      <c r="F266" s="245"/>
    </row>
    <row r="267" spans="2:6">
      <c r="B267" s="243"/>
      <c r="C267" s="244"/>
      <c r="D267" s="244"/>
      <c r="E267" s="244"/>
      <c r="F267" s="245"/>
    </row>
    <row r="268" spans="2:6">
      <c r="B268" s="243"/>
      <c r="C268" s="244"/>
      <c r="D268" s="244"/>
      <c r="E268" s="244"/>
      <c r="F268" s="245"/>
    </row>
    <row r="269" spans="2:6">
      <c r="B269" s="246"/>
      <c r="C269" s="247"/>
      <c r="D269" s="247"/>
      <c r="E269" s="247"/>
      <c r="F269" s="248"/>
    </row>
    <row r="270" spans="2:6">
      <c r="B270" s="204"/>
      <c r="C270" s="204"/>
      <c r="D270" s="204"/>
      <c r="E270" s="204"/>
      <c r="F270" s="204"/>
    </row>
    <row r="271" spans="2:6">
      <c r="B271" s="204"/>
      <c r="C271" s="204"/>
      <c r="D271" s="204"/>
      <c r="E271" s="204"/>
      <c r="F271" s="204"/>
    </row>
    <row r="272" spans="2:6">
      <c r="B272" s="204"/>
      <c r="C272" s="204"/>
      <c r="D272" s="204"/>
      <c r="E272" s="204"/>
      <c r="F272" s="204"/>
    </row>
    <row r="273" spans="2:6">
      <c r="B273" s="84" t="s">
        <v>69</v>
      </c>
      <c r="C273" s="82"/>
      <c r="D273" s="82"/>
      <c r="E273" s="82"/>
      <c r="F273" s="82"/>
    </row>
    <row r="274" spans="2:6">
      <c r="C274" s="82"/>
      <c r="D274" s="82"/>
      <c r="E274" s="82"/>
      <c r="F274" s="82"/>
    </row>
    <row r="275" spans="2:6">
      <c r="B275" s="89"/>
      <c r="C275" s="89"/>
      <c r="D275" s="89"/>
      <c r="E275" s="89" t="s">
        <v>70</v>
      </c>
      <c r="F275" s="90">
        <f ca="1">SUM(INDIRECT("EDUC!E" &amp;A209+4),INDIRECT("EDUC!F" &amp;A209+4),INDIRECT("EDUC!H" &amp;A209+4),INDIRECT("EDUC!i" &amp;A209+4))</f>
        <v>6</v>
      </c>
    </row>
    <row r="276" spans="2:6">
      <c r="C276" s="82"/>
      <c r="D276" s="82"/>
      <c r="E276" s="82"/>
      <c r="F276" s="82"/>
    </row>
    <row r="277" spans="2:6">
      <c r="B277" s="249"/>
      <c r="C277" s="250"/>
      <c r="D277" s="250"/>
      <c r="E277" s="250"/>
      <c r="F277" s="251"/>
    </row>
    <row r="278" spans="2:6">
      <c r="B278" s="252"/>
      <c r="C278" s="253"/>
      <c r="D278" s="253"/>
      <c r="E278" s="253"/>
      <c r="F278" s="254"/>
    </row>
    <row r="279" spans="2:6">
      <c r="B279" s="252"/>
      <c r="C279" s="253"/>
      <c r="D279" s="253"/>
      <c r="E279" s="253"/>
      <c r="F279" s="254"/>
    </row>
    <row r="280" spans="2:6">
      <c r="B280" s="252"/>
      <c r="C280" s="253"/>
      <c r="D280" s="253"/>
      <c r="E280" s="253"/>
      <c r="F280" s="254"/>
    </row>
    <row r="281" spans="2:6">
      <c r="B281" s="252"/>
      <c r="C281" s="253"/>
      <c r="D281" s="253"/>
      <c r="E281" s="253"/>
      <c r="F281" s="254"/>
    </row>
    <row r="282" spans="2:6">
      <c r="B282" s="252"/>
      <c r="C282" s="253"/>
      <c r="D282" s="253"/>
      <c r="E282" s="253"/>
      <c r="F282" s="254"/>
    </row>
    <row r="283" spans="2:6">
      <c r="B283" s="252"/>
      <c r="C283" s="253"/>
      <c r="D283" s="253"/>
      <c r="E283" s="253"/>
      <c r="F283" s="254"/>
    </row>
    <row r="284" spans="2:6">
      <c r="B284" s="252"/>
      <c r="C284" s="253"/>
      <c r="D284" s="253"/>
      <c r="E284" s="253"/>
      <c r="F284" s="254"/>
    </row>
    <row r="285" spans="2:6">
      <c r="B285" s="255"/>
      <c r="C285" s="256"/>
      <c r="D285" s="256"/>
      <c r="E285" s="256"/>
      <c r="F285" s="257"/>
    </row>
    <row r="286" spans="2:6">
      <c r="B286" s="82"/>
      <c r="C286" s="82"/>
      <c r="D286" s="82"/>
      <c r="E286" s="82"/>
      <c r="F286" s="82"/>
    </row>
    <row r="287" spans="2:6">
      <c r="B287" s="91" t="s">
        <v>71</v>
      </c>
      <c r="C287" s="82"/>
      <c r="D287" s="82"/>
      <c r="E287" s="82"/>
      <c r="F287" s="82"/>
    </row>
    <row r="288" spans="2:6">
      <c r="B288" s="82"/>
      <c r="C288" s="82"/>
      <c r="D288" s="82"/>
      <c r="E288" s="82"/>
      <c r="F288" s="82"/>
    </row>
    <row r="289" spans="2:6">
      <c r="B289" s="82"/>
      <c r="C289" s="82"/>
      <c r="D289" s="82"/>
      <c r="E289" s="82"/>
      <c r="F289" s="82"/>
    </row>
    <row r="290" spans="2:6">
      <c r="B290" s="82"/>
      <c r="C290" s="82"/>
      <c r="D290" s="82"/>
      <c r="E290" s="82"/>
      <c r="F290" s="82"/>
    </row>
    <row r="291" spans="2:6">
      <c r="B291" s="82"/>
      <c r="C291" s="82"/>
      <c r="D291" s="82"/>
      <c r="E291" s="82"/>
      <c r="F291" s="82"/>
    </row>
    <row r="292" spans="2:6">
      <c r="B292" s="82"/>
      <c r="C292" s="82"/>
      <c r="D292" s="82"/>
      <c r="E292" s="82"/>
      <c r="F292" s="82"/>
    </row>
    <row r="293" spans="2:6">
      <c r="B293" s="84" t="s">
        <v>72</v>
      </c>
      <c r="C293" s="82"/>
      <c r="D293" s="82"/>
      <c r="E293" s="82"/>
      <c r="F293" s="82"/>
    </row>
    <row r="294" spans="2:6">
      <c r="B294" s="82"/>
      <c r="C294" s="82"/>
      <c r="D294" s="82"/>
      <c r="E294" s="82"/>
      <c r="F294" s="82"/>
    </row>
    <row r="295" spans="2:6">
      <c r="B295" s="288"/>
      <c r="C295" s="289"/>
      <c r="D295" s="289"/>
      <c r="E295" s="289"/>
      <c r="F295" s="290"/>
    </row>
    <row r="296" spans="2:6">
      <c r="B296" s="291"/>
      <c r="C296" s="292"/>
      <c r="D296" s="292"/>
      <c r="E296" s="292"/>
      <c r="F296" s="293"/>
    </row>
    <row r="297" spans="2:6">
      <c r="B297" s="291"/>
      <c r="C297" s="292"/>
      <c r="D297" s="292"/>
      <c r="E297" s="292"/>
      <c r="F297" s="293"/>
    </row>
    <row r="298" spans="2:6">
      <c r="B298" s="291"/>
      <c r="C298" s="292"/>
      <c r="D298" s="292"/>
      <c r="E298" s="292"/>
      <c r="F298" s="293"/>
    </row>
    <row r="299" spans="2:6">
      <c r="B299" s="291"/>
      <c r="C299" s="292"/>
      <c r="D299" s="292"/>
      <c r="E299" s="292"/>
      <c r="F299" s="293"/>
    </row>
    <row r="300" spans="2:6">
      <c r="B300" s="291"/>
      <c r="C300" s="292"/>
      <c r="D300" s="292"/>
      <c r="E300" s="292"/>
      <c r="F300" s="293"/>
    </row>
    <row r="301" spans="2:6">
      <c r="B301" s="291"/>
      <c r="C301" s="292"/>
      <c r="D301" s="292"/>
      <c r="E301" s="292"/>
      <c r="F301" s="293"/>
    </row>
    <row r="302" spans="2:6">
      <c r="B302" s="294"/>
      <c r="C302" s="295"/>
      <c r="D302" s="295"/>
      <c r="E302" s="295"/>
      <c r="F302" s="296"/>
    </row>
    <row r="303" spans="2:6">
      <c r="B303" s="82"/>
      <c r="C303" s="82"/>
      <c r="D303" s="82"/>
      <c r="E303" s="82"/>
      <c r="F303" s="82"/>
    </row>
    <row r="304" spans="2:6">
      <c r="B304" s="82"/>
      <c r="C304" s="82"/>
      <c r="D304" s="82"/>
      <c r="E304" s="82"/>
      <c r="F304" s="82" t="s">
        <v>178</v>
      </c>
    </row>
    <row r="305" spans="1:6">
      <c r="B305" s="82"/>
      <c r="C305" s="82"/>
      <c r="D305" s="82"/>
      <c r="E305" s="82"/>
      <c r="F305" s="82"/>
    </row>
    <row r="306" spans="1:6">
      <c r="B306" s="82"/>
      <c r="C306" s="82"/>
      <c r="D306" s="82"/>
      <c r="E306" s="82"/>
      <c r="F306" s="82"/>
    </row>
    <row r="307" spans="1:6">
      <c r="B307" s="82"/>
      <c r="C307" s="82"/>
      <c r="D307" s="82"/>
      <c r="E307" s="82"/>
      <c r="F307" s="82"/>
    </row>
    <row r="308" spans="1:6" ht="27.75" customHeight="1">
      <c r="A308" s="82">
        <v>4</v>
      </c>
      <c r="B308" s="82"/>
      <c r="C308" s="82"/>
      <c r="D308" s="82"/>
      <c r="E308" s="82"/>
      <c r="F308" s="82"/>
    </row>
    <row r="309" spans="1:6" ht="15" customHeight="1">
      <c r="B309" s="315"/>
      <c r="C309" s="315"/>
      <c r="D309" s="315"/>
      <c r="E309" s="315"/>
      <c r="F309" s="315"/>
    </row>
    <row r="310" spans="1:6">
      <c r="B310" s="85" t="str">
        <f ca="1">INDIRECT("Élèves!C" &amp; A308+3)</f>
        <v>EASY</v>
      </c>
      <c r="C310" s="314" t="str">
        <f ca="1">INDIRECT("Élèves!D" &amp; A308+3)</f>
        <v>Isabelle</v>
      </c>
      <c r="D310" s="314"/>
      <c r="E310" s="314"/>
      <c r="F310" s="314"/>
    </row>
    <row r="311" spans="1:6" ht="15" customHeight="1">
      <c r="B311" s="86"/>
      <c r="C311" s="87"/>
      <c r="D311" s="87"/>
      <c r="E311" s="87"/>
      <c r="F311" s="87"/>
    </row>
    <row r="312" spans="1:6">
      <c r="B312" s="315" t="s">
        <v>73</v>
      </c>
      <c r="C312" s="315"/>
      <c r="D312" s="315"/>
      <c r="E312" s="315"/>
      <c r="F312" s="315"/>
    </row>
    <row r="313" spans="1:6">
      <c r="B313" s="316" t="s">
        <v>179</v>
      </c>
      <c r="C313" s="316"/>
      <c r="D313" s="316"/>
      <c r="E313" s="316"/>
      <c r="F313" s="316"/>
    </row>
    <row r="314" spans="1:6">
      <c r="B314" s="315"/>
      <c r="C314" s="315"/>
      <c r="D314" s="315"/>
      <c r="E314" s="315"/>
      <c r="F314" s="315"/>
    </row>
    <row r="315" spans="1:6">
      <c r="B315" s="82"/>
      <c r="C315" s="82"/>
      <c r="D315" s="82"/>
      <c r="E315" s="82"/>
      <c r="F315" s="82"/>
    </row>
    <row r="316" spans="1:6">
      <c r="B316" s="279">
        <f ca="1">INDIRECT("Élèves!N" &amp; A308+5)</f>
        <v>0</v>
      </c>
      <c r="C316" s="280"/>
      <c r="D316" s="280"/>
      <c r="E316" s="280"/>
      <c r="F316" s="281"/>
    </row>
    <row r="317" spans="1:6" ht="45" customHeight="1">
      <c r="B317" s="297" t="s">
        <v>39</v>
      </c>
      <c r="C317" s="298" t="s">
        <v>67</v>
      </c>
      <c r="D317" s="300" t="s">
        <v>68</v>
      </c>
      <c r="E317" s="301"/>
      <c r="F317" s="302"/>
    </row>
    <row r="318" spans="1:6" ht="45" customHeight="1">
      <c r="B318" s="297"/>
      <c r="C318" s="299"/>
      <c r="D318" s="303"/>
      <c r="E318" s="304"/>
      <c r="F318" s="305"/>
    </row>
    <row r="319" spans="1:6">
      <c r="B319" s="297"/>
      <c r="C319" s="88" t="s">
        <v>66</v>
      </c>
      <c r="D319" s="88" t="s">
        <v>40</v>
      </c>
      <c r="E319" s="88" t="s">
        <v>41</v>
      </c>
      <c r="F319" s="88" t="s">
        <v>66</v>
      </c>
    </row>
    <row r="320" spans="1:6">
      <c r="B320" s="313" t="str">
        <f>"FORMATION COMMUNE (" &amp; SUM(MATIÈRES!N303:N317) &amp; " périodes)"</f>
        <v>FORMATION COMMUNE (0 périodes)</v>
      </c>
      <c r="C320" s="313"/>
      <c r="D320" s="313"/>
      <c r="E320" s="313"/>
      <c r="F320" s="313"/>
    </row>
    <row r="321" spans="2:6">
      <c r="B321" s="80" t="str">
        <f>MATIÈRES!$I$6</f>
        <v>RELIGION (Mme Willems - 2p.)</v>
      </c>
      <c r="C321" s="203" t="str">
        <f ca="1">IF(ISERROR(INDIRECT("F1!BR" &amp;A308+ 6)),"",INDIRECT("F1!BR" &amp;A308+ 6))</f>
        <v/>
      </c>
      <c r="D321" s="205">
        <f ca="1">SUM(INDIRECT("'C1'!E" &amp; A308+4),INDIRECT("'C1'!G" &amp; A308+4),INDIRECT("'C1'!I" &amp; A308+4),INDIRECT("'C1'!P" &amp; A308+4),INDIRECT("'C1'!R" &amp; A308+4),INDIRECT("'C1'!T" &amp;A308+4),INDIRECT("'C1'!V" &amp;A308+4),INDIRECT("'C1'!X" &amp;A308+4))</f>
        <v>0</v>
      </c>
      <c r="E321" s="205">
        <f ca="1">SUM(INDIRECT("'C1'!F" &amp;A308+4),INDIRECT("'C1'!H" &amp;A308+4),INDIRECT("'C1'!J" &amp;A308+4),INDIRECT("'C1'!Q" &amp;A308+4),INDIRECT("'C1'!S" &amp;A308+4),INDIRECT("'C1'!U" &amp;A308+4),INDIRECT("'C1'!W" &amp;A308+4),INDIRECT("'C1'!Y" &amp;A308+4))</f>
        <v>0</v>
      </c>
      <c r="F321" s="81" t="str">
        <f ca="1">IF(ISERROR(SUM(D321/E321)*100),"",(SUM(D321/E321)*100))</f>
        <v/>
      </c>
    </row>
    <row r="322" spans="2:6">
      <c r="B322" s="80" t="str">
        <f>MATIÈRES!$I$7</f>
        <v>FRANÇAIS (Mr MIRGAUX - 6p.)</v>
      </c>
      <c r="C322" s="203" t="str">
        <f ca="1">IF(ISERROR(INDIRECT("F2!BR" &amp;A308+ 6)),"",INDIRECT("F2!BR" &amp;A308+ 6))</f>
        <v/>
      </c>
      <c r="D322" s="205">
        <f ca="1">SUM(INDIRECT("'C2'!E" &amp; A308+4),INDIRECT("'C2'!G" &amp; A308+4),INDIRECT("'C2'!I" &amp; A308+4),INDIRECT("'C2'!P" &amp; A308+4),INDIRECT("'C2'!R" &amp; A308+4),INDIRECT("'C2'!T" &amp;A308+4),INDIRECT("'C2'!V" &amp;A308+4),INDIRECT("'C2'!X" &amp;A308+4))</f>
        <v>0</v>
      </c>
      <c r="E322" s="205">
        <f ca="1">SUM(INDIRECT("'C2'!F" &amp;A308+4),INDIRECT("'C2'!H" &amp;A308+4),INDIRECT("'C2'!J" &amp;A308+4),INDIRECT("'C2'!Q" &amp;A308+4),INDIRECT("'C2'!S" &amp;A308+4),INDIRECT("'C2'!U" &amp;A308+4),INDIRECT("'C2'!W" &amp;A308+4),INDIRECT("'C2'!Y" &amp;A308+4))</f>
        <v>0</v>
      </c>
      <c r="F322" s="81" t="str">
        <f t="shared" ref="F322:F335" ca="1" si="3">IF(ISERROR(SUM(D322/E322)*100),"",(SUM(D322/E322)*100))</f>
        <v/>
      </c>
    </row>
    <row r="323" spans="2:6">
      <c r="B323" s="80" t="str">
        <f>MATIÈRES!$I$8</f>
        <v>MATH (Mme LIENART - 5p.)</v>
      </c>
      <c r="C323" s="203" t="str">
        <f ca="1">IF(ISERROR(INDIRECT("F3!BR" &amp;A308+ 6)),"",INDIRECT("F3!BR" &amp;A308+ 6))</f>
        <v/>
      </c>
      <c r="D323" s="205">
        <f ca="1">SUM(INDIRECT("'C3'!E" &amp; A308+4),INDIRECT("'C3'!G" &amp; A308+4),INDIRECT("'C3'!I" &amp; A308+4),INDIRECT("'C3'!P" &amp; A308+4),INDIRECT("'C3'!R" &amp; A308+4),INDIRECT("'C3'!T" &amp;A308+4),INDIRECT("'C3'!V" &amp;A308+4),INDIRECT("'C3'!X" &amp;A308+4))</f>
        <v>0</v>
      </c>
      <c r="E323" s="205">
        <f ca="1">SUM(INDIRECT("'C3'!F" &amp;A308+4),INDIRECT("'C3'!H" &amp;A308+4),INDIRECT("'C3'!J" &amp;A308+4),INDIRECT("'C3'!Q" &amp;A308+4),INDIRECT("'C3'!S" &amp;A308+4),INDIRECT("'C3'!U" &amp;A308+4),INDIRECT("'C3'!W" &amp;A308+4),INDIRECT("'C3'!Y" &amp;A308+4))</f>
        <v>0</v>
      </c>
      <c r="F323" s="81" t="str">
        <f t="shared" ca="1" si="3"/>
        <v/>
      </c>
    </row>
    <row r="324" spans="2:6">
      <c r="B324" s="80" t="str">
        <f>MATIÈRES!$I$9</f>
        <v>ÉTUDE DU MILIEU (Mr MIRGAUX - 4p.)</v>
      </c>
      <c r="C324" s="203" t="str">
        <f ca="1">IF(ISERROR(INDIRECT("F4!BR" &amp;A308+ 6)),"",INDIRECT("F4!BR" &amp;A308+ 6))</f>
        <v/>
      </c>
      <c r="D324" s="205">
        <f ca="1">SUM(INDIRECT("'C4'!E" &amp; A308+4),INDIRECT("'C4'!G" &amp; A308+4),INDIRECT("'C4'!I" &amp; A308+4),INDIRECT("'C4'!P" &amp; A308+4),INDIRECT("'C4'!R" &amp; A308+4),INDIRECT("'C4'!T" &amp;A308+4),INDIRECT("'C4'!V" &amp;A308+4),INDIRECT("'C4'!X" &amp;A308+4))</f>
        <v>0</v>
      </c>
      <c r="E324" s="205">
        <f ca="1">SUM(INDIRECT("'C4'!F" &amp;A308+4),INDIRECT("'C4'!H" &amp;A308+4),INDIRECT("'C4'!J" &amp;A308+4),INDIRECT("'C4'!Q" &amp;A308+4),INDIRECT("'C4'!S" &amp;A308+4),INDIRECT("'C4'!U" &amp;A308+4),INDIRECT("'C4'!W" &amp;A308+4),INDIRECT("'C4'!Y" &amp;A308+4))</f>
        <v>0</v>
      </c>
      <c r="F324" s="81" t="str">
        <f t="shared" ca="1" si="3"/>
        <v/>
      </c>
    </row>
    <row r="325" spans="2:6">
      <c r="B325" s="80" t="str">
        <f>MATIÈRES!$I$10</f>
        <v>ANGLAIS (Mme MICHAUX - 4p.)</v>
      </c>
      <c r="C325" s="203" t="str">
        <f ca="1">IF(ISERROR(INDIRECT("F5!BR" &amp;A308+ 6)),"",INDIRECT("F5!BR" &amp;A308+ 6))</f>
        <v/>
      </c>
      <c r="D325" s="205">
        <f ca="1">SUM(INDIRECT("'C5'!E" &amp; A308+4),INDIRECT("'C5'!G" &amp; A308+4),INDIRECT("'C5'!I" &amp; A308+4),INDIRECT("'C5'!P" &amp; A308+4),INDIRECT("'C5'!R" &amp; A308+4),INDIRECT("'C5'!T" &amp;A308+4),INDIRECT("'C5'!V" &amp;A308+4),INDIRECT("'C5'!X" &amp;A308+4))</f>
        <v>0</v>
      </c>
      <c r="E325" s="205">
        <f ca="1">SUM(INDIRECT("'C5'!F" &amp;A308+4),INDIRECT("'C5'!H" &amp;A308+4),INDIRECT("'C5'!J" &amp;A308+4),INDIRECT("'C5'!Q" &amp;A308+4),INDIRECT("'C5'!S" &amp;A308+4),INDIRECT("'C5'!U" &amp;A308+4),INDIRECT("'C5'!W" &amp;A308+4),INDIRECT("'C5'!Y" &amp;A308+4))</f>
        <v>0</v>
      </c>
      <c r="F325" s="81" t="str">
        <f t="shared" ca="1" si="3"/>
        <v/>
      </c>
    </row>
    <row r="326" spans="2:6">
      <c r="B326" s="80" t="str">
        <f>MATIÈRES!$I$11</f>
        <v>SCIENCES (Mr SMETS - 3p.)</v>
      </c>
      <c r="C326" s="203" t="str">
        <f ca="1">IF(ISERROR(INDIRECT("F6!BR" &amp;A308+ 6)),"",INDIRECT("F6!BR" &amp;A308+ 6))</f>
        <v/>
      </c>
      <c r="D326" s="205">
        <f ca="1">SUM(INDIRECT("'C6'!E" &amp; A308+4),INDIRECT("'C6'!G" &amp; A308+4),INDIRECT("'C6'!I" &amp; A308+4),INDIRECT("'C6'!P" &amp; A308+4),INDIRECT("'C6'!R" &amp; A308+4),INDIRECT("'C6'!T" &amp;A308+4),INDIRECT("'C6'!V" &amp;A308+4),INDIRECT("'C6'!X" &amp;A308+4))</f>
        <v>0</v>
      </c>
      <c r="E326" s="205">
        <f ca="1">SUM(INDIRECT("'C6'!F" &amp;A308+4),INDIRECT("'C6'!H" &amp;A308+4),INDIRECT("'C6'!J" &amp;A308+4),INDIRECT("'C6'!Q" &amp;A308+4),INDIRECT("'C6'!S" &amp;A308+4),INDIRECT("'C6'!U" &amp;A308+4),INDIRECT("'C6'!W" &amp;A308+4),INDIRECT("'C6'!Y" &amp;A308+4))</f>
        <v>0</v>
      </c>
      <c r="F326" s="81" t="str">
        <f t="shared" ca="1" si="3"/>
        <v/>
      </c>
    </row>
    <row r="327" spans="2:6">
      <c r="B327" s="80" t="str">
        <f>MATIÈRES!$I$12</f>
        <v>ÉDUCATION PHYSIQUE (Collectif - 3p.)</v>
      </c>
      <c r="C327" s="203" t="str">
        <f ca="1">IF(ISERROR(INDIRECT("F7!BR" &amp;A308+ 6)),"",INDIRECT("F7!BR" &amp;A308+ 6))</f>
        <v/>
      </c>
      <c r="D327" s="205">
        <f ca="1">SUM(INDIRECT("'C7'!E" &amp; A308+4),INDIRECT("'C7'!G" &amp; A308+4),INDIRECT("'C7'!I" &amp; A308+4),INDIRECT("'C7'!P" &amp; A308+4),INDIRECT("'C7'!R" &amp; A308+4),INDIRECT("'C7'!T" &amp;A308+4),INDIRECT("'C7'!V" &amp;A308+4),INDIRECT("'C7'!X" &amp;A308+4))</f>
        <v>0</v>
      </c>
      <c r="E327" s="205">
        <f ca="1">SUM(INDIRECT("'C7'!F" &amp;A308+4),INDIRECT("'C7'!H" &amp;A308+4),INDIRECT("'C7'!J" &amp;A308+4),INDIRECT("'C7'!Q" &amp;A308+4),INDIRECT("'C7'!S" &amp;A308+4),INDIRECT("'C7'!U" &amp;A308+4),INDIRECT("'C7'!W" &amp;A308+4),INDIRECT("'C7'!Y" &amp;A308+4))</f>
        <v>0</v>
      </c>
      <c r="F327" s="81" t="str">
        <f t="shared" ca="1" si="3"/>
        <v/>
      </c>
    </row>
    <row r="328" spans="2:6">
      <c r="B328" s="80" t="str">
        <f>MATIÈRES!$I$13</f>
        <v>ÉDUCATION ARTISTIQUE (Mme TASKIN - 2p.)</v>
      </c>
      <c r="C328" s="203" t="str">
        <f ca="1">IF(ISERROR(INDIRECT("F8!BR" &amp;A308+ 6)),"",INDIRECT("F8!BR" &amp;A308+ 6))</f>
        <v/>
      </c>
      <c r="D328" s="205">
        <f ca="1">SUM(INDIRECT("'C8'!E" &amp; A308+4),INDIRECT("'C8'!G" &amp; A308+4),INDIRECT("'C8'!I" &amp; A308+4),INDIRECT("'C8'!P" &amp; A308+4),INDIRECT("'C8'!R" &amp; A308+4),INDIRECT("'C8'!T" &amp;A308+4),INDIRECT("'C8'!V" &amp;A308+4),INDIRECT("'C8'!X" &amp;A308+4))</f>
        <v>0</v>
      </c>
      <c r="E328" s="205">
        <f ca="1">SUM(INDIRECT("'C8'!F" &amp;A308+4),INDIRECT("'C8'!H" &amp;A308+4),INDIRECT("'C8'!J" &amp;A308+4),INDIRECT("'C8'!Q" &amp;A308+4),INDIRECT("'C8'!S" &amp;A308+4),INDIRECT("'C8'!U" &amp;A308+4),INDIRECT("'C8'!W" &amp;A308+4),INDIRECT("'C8'!Y" &amp;A308+4))</f>
        <v>0</v>
      </c>
      <c r="F328" s="81" t="str">
        <f t="shared" ca="1" si="3"/>
        <v/>
      </c>
    </row>
    <row r="329" spans="2:6">
      <c r="B329" s="80" t="str">
        <f>MATIÈRES!$I$14</f>
        <v>ÉDUCATION TECHNOLOGIQUE (Mr SMETS - 1p.)</v>
      </c>
      <c r="C329" s="203" t="str">
        <f ca="1">IF(ISERROR(INDIRECT("F9!BR" &amp;A308+ 6)),"",INDIRECT("F9!BR" &amp;A308+ 6))</f>
        <v/>
      </c>
      <c r="D329" s="205">
        <f ca="1">SUM(INDIRECT("'C9'!E" &amp; A308+4),INDIRECT("'C9'!G" &amp; A308+4),INDIRECT("'C9'!I" &amp; A308+4),INDIRECT("'C9'!P" &amp; A308+4),INDIRECT("'C9'!R" &amp; A308+4),INDIRECT("'C9'!T" &amp;A308+4),INDIRECT("'C9'!V" &amp;A308+4),INDIRECT("'C9'!X" &amp;A308+4))</f>
        <v>0</v>
      </c>
      <c r="E329" s="205">
        <f ca="1">SUM(INDIRECT("'C9'!F" &amp;A308+4),INDIRECT("'C9'!H" &amp;A308+4),INDIRECT("'C9'!J" &amp;A308+4),INDIRECT("'C9'!Q" &amp;A308+4),INDIRECT("'C9'!S" &amp;A308+4),INDIRECT("'C9'!U" &amp;A308+4),INDIRECT("'C9'!W" &amp;A308+4),INDIRECT("'C9'!Y" &amp;A308+4))</f>
        <v>0</v>
      </c>
      <c r="F329" s="81" t="str">
        <f t="shared" ca="1" si="3"/>
        <v/>
      </c>
    </row>
    <row r="330" spans="2:6">
      <c r="B330" s="80" t="str">
        <f>MATIÈRES!$I$15</f>
        <v>ACTIVITÉDE SOUTIEN (Mme LIENART - 4p.)</v>
      </c>
      <c r="C330" s="203" t="str">
        <f ca="1">IF(ISERROR(INDIRECT("F10!BR" &amp;A308+ 6)),"",INDIRECT("F10!BR" &amp;A308+ 6))</f>
        <v/>
      </c>
      <c r="D330" s="205">
        <f ca="1">SUM(INDIRECT("'C10'!E" &amp; A308+4),INDIRECT("'C10'!G" &amp; A308+4),INDIRECT("'C10'!I" &amp; A308+4),INDIRECT("'C10'!P" &amp; A308+4),INDIRECT("'C10'!R" &amp; A308+4),INDIRECT("'C10'!T" &amp;A308+4),INDIRECT("'C10'!V" &amp;A308+4),INDIRECT("'C10'!X" &amp;A308+4))</f>
        <v>0</v>
      </c>
      <c r="E330" s="205">
        <f ca="1">SUM(INDIRECT("'C10'!F" &amp;A308+4),INDIRECT("'C10'!H" &amp;A308+4),INDIRECT("'C10'!J" &amp;A308+4),INDIRECT("'C10'!Q" &amp;A308+4),INDIRECT("'C10'!S" &amp;A308+4),INDIRECT("'C10'!U" &amp;A308+4),INDIRECT("'C10'!W" &amp;A308+4),INDIRECT("'C10'!Y" &amp;A308+4))</f>
        <v>0</v>
      </c>
      <c r="F330" s="81" t="str">
        <f t="shared" ca="1" si="3"/>
        <v/>
      </c>
    </row>
    <row r="331" spans="2:6">
      <c r="B331" s="80">
        <f>MATIÈRES!$I$16</f>
        <v>0</v>
      </c>
      <c r="C331" s="203" t="str">
        <f ca="1">IF(ISERROR(INDIRECT("F11!BR" &amp;A308+ 6)),"",INDIRECT("F11!BR" &amp;A308+ 6))</f>
        <v/>
      </c>
      <c r="D331" s="205">
        <f ca="1">SUM(INDIRECT("'C11'!E" &amp; A308+4),INDIRECT("'C11'!G" &amp; A308+4),INDIRECT("'C11'!I" &amp; A308+4),INDIRECT("'C11'!P" &amp; A308+4),INDIRECT("'C11'!R" &amp; A308+4),INDIRECT("'C11'!T" &amp;A308+4),INDIRECT("'C11'!V" &amp;A308+4),INDIRECT("'C11'!X" &amp;A308+4))</f>
        <v>0</v>
      </c>
      <c r="E331" s="205">
        <f ca="1">SUM(INDIRECT("'C11'!F" &amp;A308+4),INDIRECT("'C11'!H" &amp;A308+4),INDIRECT("'C11'!J" &amp;A308+4),INDIRECT("'C11'!Q" &amp;A308+4),INDIRECT("'C11'!S" &amp;A308+4),INDIRECT("'C11'!U" &amp;A308+4),INDIRECT("'C11'!W" &amp;A308+4),INDIRECT("'C11'!Y" &amp;A308+4))</f>
        <v>0</v>
      </c>
      <c r="F331" s="81" t="str">
        <f t="shared" ca="1" si="3"/>
        <v/>
      </c>
    </row>
    <row r="332" spans="2:6">
      <c r="B332" s="80">
        <f>MATIÈRES!$I$17</f>
        <v>0</v>
      </c>
      <c r="C332" s="203" t="str">
        <f ca="1">IF(ISERROR(INDIRECT("F12!BR" &amp;A308+ 6)),"",INDIRECT("F12!BR" &amp;A308+ 6))</f>
        <v/>
      </c>
      <c r="D332" s="205">
        <f ca="1">SUM(INDIRECT("'C12'!E" &amp; A308+4),INDIRECT("'C12'!G" &amp; A308+4),INDIRECT("'C12'!I" &amp; A308+4),INDIRECT("'C12'!P" &amp; A308+4),INDIRECT("'C12'!R" &amp; A308+4),INDIRECT("'C12'!T" &amp;A308+4),INDIRECT("'C12'!V" &amp;A308+4),INDIRECT("'C12'!X" &amp;A308+4))</f>
        <v>0</v>
      </c>
      <c r="E332" s="205">
        <f ca="1">SUM(INDIRECT("'C12'!F" &amp;A308+4),INDIRECT("'C12'!H" &amp;A308+4),INDIRECT("'C12'!J" &amp;A308+4),INDIRECT("'C12'!Q" &amp;A308+4),INDIRECT("'C12'!S" &amp;A308+4),INDIRECT("'C12'!U" &amp;A308+4),INDIRECT("'C12'!W" &amp;A308+4),INDIRECT("'C12'!Y" &amp;A308+4))</f>
        <v>0</v>
      </c>
      <c r="F332" s="81" t="str">
        <f t="shared" ca="1" si="3"/>
        <v/>
      </c>
    </row>
    <row r="333" spans="2:6">
      <c r="B333" s="80">
        <f>MATIÈRES!$I$18</f>
        <v>0</v>
      </c>
      <c r="C333" s="203" t="str">
        <f ca="1">IF(ISERROR(INDIRECT("F13!BR" &amp;A308+ 6)),"",INDIRECT("F13!BR" &amp;A308+ 6))</f>
        <v/>
      </c>
      <c r="D333" s="205">
        <f ca="1">SUM(INDIRECT("'C13'!E" &amp; A308+4),INDIRECT("'C13'!G" &amp; A308+4),INDIRECT("'C13'!I" &amp; A308+4),INDIRECT("'C13'!P" &amp; A308+4),INDIRECT("'C13'!R" &amp; A308+4),INDIRECT("'C13'!T" &amp;A308+4),INDIRECT("'C13'!V" &amp;A308+4),INDIRECT("'C13'!X" &amp;A308+4))</f>
        <v>0</v>
      </c>
      <c r="E333" s="205">
        <f ca="1">SUM(INDIRECT("'C13'!F" &amp;A308+4),INDIRECT("'C13'!H" &amp;A308+4),INDIRECT("'C13'!J" &amp;A308+4),INDIRECT("'C13'!Q" &amp;A308+4),INDIRECT("'C13'!S" &amp;A308+4),INDIRECT("'C13'!U" &amp;A308+4),INDIRECT("'C13'!W" &amp;A308+4),INDIRECT("'C13'!Y" &amp;A308+4))</f>
        <v>0</v>
      </c>
      <c r="F333" s="81" t="str">
        <f t="shared" ca="1" si="3"/>
        <v/>
      </c>
    </row>
    <row r="334" spans="2:6">
      <c r="B334" s="80">
        <f>MATIÈRES!$I$19</f>
        <v>0</v>
      </c>
      <c r="C334" s="203" t="str">
        <f ca="1">IF(ISERROR(INDIRECT("F14!BR" &amp;A308+ 6)),"",INDIRECT("F14!BR" &amp;A308+ 6))</f>
        <v/>
      </c>
      <c r="D334" s="205">
        <f ca="1">SUM(INDIRECT("'C14'!E" &amp; A308+4),INDIRECT("'C14'!G" &amp; A308+4),INDIRECT("'C14'!I" &amp; A308+4),INDIRECT("'C14'!P" &amp; A308+4),INDIRECT("'C14'!R" &amp; A308+4),INDIRECT("'C14'!T" &amp;A308+4),INDIRECT("'C14'!V" &amp;A308+4),INDIRECT("'C14'!X" &amp;A308+4))</f>
        <v>0</v>
      </c>
      <c r="E334" s="205">
        <f ca="1">SUM(INDIRECT("'C14'!F" &amp;A308+4),INDIRECT("'C14'!H" &amp;A308+4),INDIRECT("'C14'!J" &amp;A308+4),INDIRECT("'C14'!Q" &amp;A308+4),INDIRECT("'C14'!S" &amp;A308+4),INDIRECT("'C14'!U" &amp;A308+4),INDIRECT("'C14'!W" &amp;A308+4),INDIRECT("'C14'!Y" &amp;A308+4))</f>
        <v>0</v>
      </c>
      <c r="F334" s="81" t="str">
        <f t="shared" ca="1" si="3"/>
        <v/>
      </c>
    </row>
    <row r="335" spans="2:6">
      <c r="B335" s="80">
        <f>MATIÈRES!$I$20</f>
        <v>0</v>
      </c>
      <c r="C335" s="203" t="str">
        <f ca="1">IF(ISERROR(INDIRECT("F15!BR" &amp;A308+ 6)),"",INDIRECT("F15!BR" &amp;A308+ 6))</f>
        <v/>
      </c>
      <c r="D335" s="205">
        <f ca="1">SUM(INDIRECT("'C15'!E" &amp; A308+4),INDIRECT("'C15'!G" &amp; A308+4),INDIRECT("'C15'!I" &amp; A308+4),INDIRECT("'C15'!P" &amp; A308+4),INDIRECT("'C15'!R" &amp; A308+4),INDIRECT("'C15'!T" &amp;A308+4),INDIRECT("'C15'!V" &amp;A308+4),INDIRECT("'C15'!X" &amp;A308+4))</f>
        <v>0</v>
      </c>
      <c r="E335" s="205">
        <f ca="1">SUM(INDIRECT("'C15'!F" &amp;A308+4),INDIRECT("'C15'!H" &amp;A308+4),INDIRECT("'C15'!J" &amp;A308+4),INDIRECT("'C15'!Q" &amp;A308+4),INDIRECT("'C15'!S" &amp;A308+4),INDIRECT("'C15'!U" &amp;A308+4),INDIRECT("'C15'!W" &amp;A308+4),INDIRECT("'C15'!Y" &amp;A308+4))</f>
        <v>0</v>
      </c>
      <c r="F335" s="81" t="str">
        <f t="shared" ca="1" si="3"/>
        <v/>
      </c>
    </row>
    <row r="336" spans="2:6">
      <c r="B336" s="208"/>
      <c r="C336" s="212" t="e">
        <f ca="1">AVERAGEIF(C321:C335,"&lt;&gt;#DIV/0!")</f>
        <v>#DIV/0!</v>
      </c>
      <c r="D336" s="206"/>
      <c r="E336" s="206"/>
      <c r="F336" s="209"/>
    </row>
    <row r="337" spans="2:6" s="82" customFormat="1">
      <c r="B337" s="271"/>
      <c r="C337" s="271"/>
      <c r="D337" s="271"/>
      <c r="E337" s="271"/>
      <c r="F337" s="192"/>
    </row>
    <row r="338" spans="2:6" s="82" customFormat="1">
      <c r="B338" s="272" t="s">
        <v>180</v>
      </c>
      <c r="C338" s="272"/>
      <c r="D338" s="272"/>
      <c r="E338" s="272"/>
      <c r="F338" s="193" t="e">
        <f ca="1">AVERAGEIF(F321:F335,"&lt;&gt;#DIV/0!")</f>
        <v>#DIV/0!</v>
      </c>
    </row>
    <row r="339" spans="2:6" s="82" customFormat="1">
      <c r="B339" s="273" t="str">
        <f>"Nombre de cours en difficulté (…/" &amp; COUNTA(MATIÈRES!$N$6:$N$20) &amp; " cours)"</f>
        <v>Nombre de cours en difficulté (…/10 cours)</v>
      </c>
      <c r="C339" s="273"/>
      <c r="D339" s="273"/>
      <c r="E339" s="273"/>
      <c r="F339" s="191">
        <f ca="1">IF(F321&lt;50,1,0)+IF(F322&lt;50,1,0)+IF(F323&lt;50,1,0)+IF(F324&lt;50,1,0)+IF(F325&lt;50,1,0)+IF(F326&lt;50,1,0)+IF(F327&lt;50,1,0)+IF(F328&lt;50,1,0)+IF(F329&lt;50,1,0)+IF(F330&lt;50,1,0)+IF(F331&lt;50,1,0)+IF(F332&lt;50,1,0)+IF(F333&lt;50,1,0)+IF(F334&lt;50,1,0)+IF(F335&lt;50,1,0)</f>
        <v>0</v>
      </c>
    </row>
    <row r="340" spans="2:6" s="82" customFormat="1">
      <c r="B340" s="273" t="str">
        <f>"Nombre de périodes en difficulté (…/" &amp; SUM(MATIÈRES!N301:N315) &amp; " périodes)"</f>
        <v>Nombre de périodes en difficulté (…/0 périodes)</v>
      </c>
      <c r="C340" s="273"/>
      <c r="D340" s="273"/>
      <c r="E340" s="273"/>
      <c r="F340" s="191">
        <f ca="1">IF(F321&lt;50,MATIÈRES!N$6,0)+IF(F322&lt;50,MATIÈRES!N$7,0)+IF(F323&lt;50,MATIÈRES!N$8,0)+IF(F324&lt;50,MATIÈRES!N$9,0)+IF(F325&lt;50,MATIÈRES!N$10,0)+IF(F326&lt;50,MATIÈRES!N$11,0)+IF(F327&lt;50,MATIÈRES!N$12,0)+IF(F328&lt;50,MATIÈRES!N$13,0)+IF(F329&lt;50,MATIÈRES!N$14,0)+IF(F330&lt;50,MATIÈRES!N$15,0)+IF(F331&lt;50,MATIÈRES!N$16,0)+IF(F332&lt;50,MATIÈRES!N$17,0)+IF(F333&lt;50,MATIÈRES!N$18,0)+IF(F334&lt;50,MATIÈRES!N$19,0)+IF(F335&lt;50,MATIÈRES!N$20,0)</f>
        <v>0</v>
      </c>
    </row>
    <row r="341" spans="2:6" s="82" customFormat="1"/>
    <row r="342" spans="2:6" s="82" customFormat="1"/>
    <row r="343" spans="2:6" s="82" customFormat="1"/>
    <row r="344" spans="2:6" s="82" customFormat="1">
      <c r="F344" s="82" t="s">
        <v>177</v>
      </c>
    </row>
    <row r="345" spans="2:6">
      <c r="B345" s="82"/>
      <c r="C345" s="82"/>
      <c r="D345" s="82"/>
      <c r="E345" s="82"/>
      <c r="F345" s="82"/>
    </row>
    <row r="346" spans="2:6">
      <c r="B346" s="82"/>
      <c r="C346" s="82"/>
      <c r="D346" s="82"/>
      <c r="E346" s="82"/>
      <c r="F346" s="82"/>
    </row>
    <row r="347" spans="2:6">
      <c r="B347" s="82"/>
      <c r="C347" s="82"/>
      <c r="D347" s="82"/>
      <c r="E347" s="82"/>
      <c r="F347" s="82"/>
    </row>
    <row r="348" spans="2:6">
      <c r="B348" s="82"/>
      <c r="C348" s="82"/>
      <c r="D348" s="82"/>
      <c r="E348" s="82"/>
      <c r="F348" s="82"/>
    </row>
    <row r="349" spans="2:6">
      <c r="B349" s="82"/>
      <c r="C349" s="82"/>
      <c r="D349" s="82"/>
      <c r="E349" s="82"/>
      <c r="F349" s="82"/>
    </row>
    <row r="350" spans="2:6">
      <c r="B350" s="82"/>
      <c r="C350" s="82"/>
      <c r="D350" s="82"/>
      <c r="E350" s="82"/>
      <c r="F350" s="82"/>
    </row>
    <row r="351" spans="2:6">
      <c r="B351" s="82"/>
      <c r="C351" s="82"/>
      <c r="D351" s="82"/>
      <c r="E351" s="82"/>
      <c r="F351" s="82"/>
    </row>
    <row r="352" spans="2:6">
      <c r="B352" s="82"/>
      <c r="C352" s="82"/>
      <c r="D352" s="82"/>
      <c r="E352" s="82"/>
      <c r="F352" s="82"/>
    </row>
    <row r="353" spans="2:6">
      <c r="B353" s="82"/>
      <c r="C353" s="82"/>
      <c r="D353" s="82"/>
      <c r="E353" s="82"/>
      <c r="F353" s="82"/>
    </row>
    <row r="354" spans="2:6">
      <c r="B354" s="82"/>
      <c r="C354" s="82"/>
      <c r="D354" s="82"/>
      <c r="E354" s="82"/>
      <c r="F354" s="82"/>
    </row>
    <row r="355" spans="2:6">
      <c r="B355" s="82"/>
      <c r="C355" s="82"/>
      <c r="D355" s="82"/>
      <c r="E355" s="82"/>
      <c r="F355" s="82"/>
    </row>
    <row r="356" spans="2:6">
      <c r="B356" s="82"/>
      <c r="C356" s="82"/>
      <c r="D356" s="82"/>
      <c r="E356" s="82"/>
      <c r="F356" s="82"/>
    </row>
    <row r="357" spans="2:6">
      <c r="B357" s="82"/>
      <c r="C357" s="82"/>
      <c r="D357" s="82"/>
      <c r="E357" s="82"/>
      <c r="F357" s="82"/>
    </row>
    <row r="358" spans="2:6">
      <c r="B358" s="82"/>
      <c r="C358" s="82"/>
      <c r="D358" s="82"/>
      <c r="E358" s="82"/>
      <c r="F358" s="82"/>
    </row>
    <row r="359" spans="2:6">
      <c r="B359" s="82"/>
      <c r="C359" s="82"/>
      <c r="D359" s="82"/>
      <c r="E359" s="82"/>
      <c r="F359" s="82"/>
    </row>
    <row r="360" spans="2:6">
      <c r="B360" s="84" t="s">
        <v>42</v>
      </c>
      <c r="C360" s="82"/>
      <c r="D360" s="82"/>
      <c r="E360" s="82"/>
      <c r="F360" s="82"/>
    </row>
    <row r="361" spans="2:6">
      <c r="B361" s="82"/>
      <c r="C361" s="82"/>
      <c r="D361" s="82"/>
      <c r="E361" s="82"/>
      <c r="F361" s="82"/>
    </row>
    <row r="362" spans="2:6">
      <c r="B362" s="274" t="str">
        <f ca="1">(INDIRECT("Élèves!C" &amp;A308+3) &amp; " " &amp; INDIRECT("Élèves!D" &amp; A308+3) &amp; " :")</f>
        <v>EASY Isabelle :</v>
      </c>
      <c r="C362" s="275"/>
      <c r="D362" s="275"/>
      <c r="E362" s="275"/>
      <c r="F362" s="276"/>
    </row>
    <row r="363" spans="2:6">
      <c r="B363" s="243"/>
      <c r="C363" s="244"/>
      <c r="D363" s="244"/>
      <c r="E363" s="244"/>
      <c r="F363" s="245"/>
    </row>
    <row r="364" spans="2:6">
      <c r="B364" s="243"/>
      <c r="C364" s="244"/>
      <c r="D364" s="244"/>
      <c r="E364" s="244"/>
      <c r="F364" s="245"/>
    </row>
    <row r="365" spans="2:6">
      <c r="B365" s="243"/>
      <c r="C365" s="244"/>
      <c r="D365" s="244"/>
      <c r="E365" s="244"/>
      <c r="F365" s="245"/>
    </row>
    <row r="366" spans="2:6">
      <c r="B366" s="243"/>
      <c r="C366" s="244"/>
      <c r="D366" s="244"/>
      <c r="E366" s="244"/>
      <c r="F366" s="245"/>
    </row>
    <row r="367" spans="2:6">
      <c r="B367" s="243"/>
      <c r="C367" s="244"/>
      <c r="D367" s="244"/>
      <c r="E367" s="244"/>
      <c r="F367" s="245"/>
    </row>
    <row r="368" spans="2:6">
      <c r="B368" s="246"/>
      <c r="C368" s="247"/>
      <c r="D368" s="247"/>
      <c r="E368" s="247"/>
      <c r="F368" s="248"/>
    </row>
    <row r="369" spans="2:6">
      <c r="B369" s="204"/>
      <c r="C369" s="204"/>
      <c r="D369" s="204"/>
      <c r="E369" s="204"/>
      <c r="F369" s="204"/>
    </row>
    <row r="370" spans="2:6">
      <c r="B370" s="204"/>
      <c r="C370" s="204"/>
      <c r="D370" s="204"/>
      <c r="E370" s="204"/>
      <c r="F370" s="204"/>
    </row>
    <row r="371" spans="2:6">
      <c r="B371" s="204"/>
      <c r="C371" s="204"/>
      <c r="D371" s="204"/>
      <c r="E371" s="204"/>
      <c r="F371" s="204"/>
    </row>
    <row r="372" spans="2:6">
      <c r="B372" s="84" t="s">
        <v>69</v>
      </c>
      <c r="C372" s="82"/>
      <c r="D372" s="82"/>
      <c r="E372" s="82"/>
      <c r="F372" s="82"/>
    </row>
    <row r="373" spans="2:6">
      <c r="C373" s="82"/>
      <c r="D373" s="82"/>
      <c r="E373" s="82"/>
      <c r="F373" s="82"/>
    </row>
    <row r="374" spans="2:6">
      <c r="B374" s="89"/>
      <c r="C374" s="89"/>
      <c r="D374" s="89"/>
      <c r="E374" s="89" t="s">
        <v>70</v>
      </c>
      <c r="F374" s="90">
        <f ca="1">SUM(INDIRECT("EDUC!E" &amp;A308+4),INDIRECT("EDUC!F" &amp;A308+4),INDIRECT("EDUC!H" &amp;A308+4),INDIRECT("EDUC!i" &amp;A308+4))</f>
        <v>15</v>
      </c>
    </row>
    <row r="375" spans="2:6">
      <c r="C375" s="82"/>
      <c r="D375" s="82"/>
      <c r="E375" s="82"/>
      <c r="F375" s="82"/>
    </row>
    <row r="376" spans="2:6">
      <c r="B376" s="249"/>
      <c r="C376" s="250"/>
      <c r="D376" s="250"/>
      <c r="E376" s="250"/>
      <c r="F376" s="251"/>
    </row>
    <row r="377" spans="2:6">
      <c r="B377" s="252"/>
      <c r="C377" s="253"/>
      <c r="D377" s="253"/>
      <c r="E377" s="253"/>
      <c r="F377" s="254"/>
    </row>
    <row r="378" spans="2:6">
      <c r="B378" s="252"/>
      <c r="C378" s="253"/>
      <c r="D378" s="253"/>
      <c r="E378" s="253"/>
      <c r="F378" s="254"/>
    </row>
    <row r="379" spans="2:6">
      <c r="B379" s="252"/>
      <c r="C379" s="253"/>
      <c r="D379" s="253"/>
      <c r="E379" s="253"/>
      <c r="F379" s="254"/>
    </row>
    <row r="380" spans="2:6">
      <c r="B380" s="252"/>
      <c r="C380" s="253"/>
      <c r="D380" s="253"/>
      <c r="E380" s="253"/>
      <c r="F380" s="254"/>
    </row>
    <row r="381" spans="2:6">
      <c r="B381" s="252"/>
      <c r="C381" s="253"/>
      <c r="D381" s="253"/>
      <c r="E381" s="253"/>
      <c r="F381" s="254"/>
    </row>
    <row r="382" spans="2:6">
      <c r="B382" s="252"/>
      <c r="C382" s="253"/>
      <c r="D382" s="253"/>
      <c r="E382" s="253"/>
      <c r="F382" s="254"/>
    </row>
    <row r="383" spans="2:6">
      <c r="B383" s="252"/>
      <c r="C383" s="253"/>
      <c r="D383" s="253"/>
      <c r="E383" s="253"/>
      <c r="F383" s="254"/>
    </row>
    <row r="384" spans="2:6">
      <c r="B384" s="255"/>
      <c r="C384" s="256"/>
      <c r="D384" s="256"/>
      <c r="E384" s="256"/>
      <c r="F384" s="257"/>
    </row>
    <row r="385" spans="2:6">
      <c r="B385" s="82"/>
      <c r="C385" s="82"/>
      <c r="D385" s="82"/>
      <c r="E385" s="82"/>
      <c r="F385" s="82"/>
    </row>
    <row r="386" spans="2:6">
      <c r="B386" s="91" t="s">
        <v>71</v>
      </c>
      <c r="C386" s="82"/>
      <c r="D386" s="82"/>
      <c r="E386" s="82"/>
      <c r="F386" s="82"/>
    </row>
    <row r="387" spans="2:6">
      <c r="B387" s="82"/>
      <c r="C387" s="82"/>
      <c r="D387" s="82"/>
      <c r="E387" s="82"/>
      <c r="F387" s="82"/>
    </row>
    <row r="388" spans="2:6">
      <c r="B388" s="82"/>
      <c r="C388" s="82"/>
      <c r="D388" s="82"/>
      <c r="E388" s="82"/>
      <c r="F388" s="82"/>
    </row>
    <row r="389" spans="2:6">
      <c r="B389" s="82"/>
      <c r="C389" s="82"/>
      <c r="D389" s="82"/>
      <c r="E389" s="82"/>
      <c r="F389" s="82"/>
    </row>
    <row r="390" spans="2:6">
      <c r="B390" s="82"/>
      <c r="C390" s="82"/>
      <c r="D390" s="82"/>
      <c r="E390" s="82"/>
      <c r="F390" s="82"/>
    </row>
    <row r="391" spans="2:6">
      <c r="B391" s="82"/>
      <c r="C391" s="82"/>
      <c r="D391" s="82"/>
      <c r="E391" s="82"/>
      <c r="F391" s="82"/>
    </row>
    <row r="392" spans="2:6">
      <c r="B392" s="84" t="s">
        <v>72</v>
      </c>
      <c r="C392" s="82"/>
      <c r="D392" s="82"/>
      <c r="E392" s="82"/>
      <c r="F392" s="82"/>
    </row>
    <row r="393" spans="2:6">
      <c r="B393" s="82"/>
      <c r="C393" s="82"/>
      <c r="D393" s="82"/>
      <c r="E393" s="82"/>
      <c r="F393" s="82"/>
    </row>
    <row r="394" spans="2:6">
      <c r="B394" s="288"/>
      <c r="C394" s="289"/>
      <c r="D394" s="289"/>
      <c r="E394" s="289"/>
      <c r="F394" s="290"/>
    </row>
    <row r="395" spans="2:6">
      <c r="B395" s="291"/>
      <c r="C395" s="292"/>
      <c r="D395" s="292"/>
      <c r="E395" s="292"/>
      <c r="F395" s="293"/>
    </row>
    <row r="396" spans="2:6">
      <c r="B396" s="291"/>
      <c r="C396" s="292"/>
      <c r="D396" s="292"/>
      <c r="E396" s="292"/>
      <c r="F396" s="293"/>
    </row>
    <row r="397" spans="2:6">
      <c r="B397" s="291"/>
      <c r="C397" s="292"/>
      <c r="D397" s="292"/>
      <c r="E397" s="292"/>
      <c r="F397" s="293"/>
    </row>
    <row r="398" spans="2:6">
      <c r="B398" s="291"/>
      <c r="C398" s="292"/>
      <c r="D398" s="292"/>
      <c r="E398" s="292"/>
      <c r="F398" s="293"/>
    </row>
    <row r="399" spans="2:6">
      <c r="B399" s="291"/>
      <c r="C399" s="292"/>
      <c r="D399" s="292"/>
      <c r="E399" s="292"/>
      <c r="F399" s="293"/>
    </row>
    <row r="400" spans="2:6">
      <c r="B400" s="291"/>
      <c r="C400" s="292"/>
      <c r="D400" s="292"/>
      <c r="E400" s="292"/>
      <c r="F400" s="293"/>
    </row>
    <row r="401" spans="1:6">
      <c r="B401" s="294"/>
      <c r="C401" s="295"/>
      <c r="D401" s="295"/>
      <c r="E401" s="295"/>
      <c r="F401" s="296"/>
    </row>
    <row r="402" spans="1:6">
      <c r="B402" s="82"/>
      <c r="C402" s="82"/>
      <c r="D402" s="82"/>
      <c r="E402" s="82"/>
      <c r="F402" s="82"/>
    </row>
    <row r="403" spans="1:6">
      <c r="B403" s="82"/>
      <c r="C403" s="82"/>
      <c r="D403" s="82"/>
      <c r="E403" s="82"/>
      <c r="F403" s="82" t="s">
        <v>178</v>
      </c>
    </row>
    <row r="404" spans="1:6">
      <c r="B404" s="82"/>
      <c r="C404" s="82"/>
      <c r="D404" s="82"/>
      <c r="E404" s="82"/>
      <c r="F404" s="82"/>
    </row>
    <row r="405" spans="1:6">
      <c r="B405" s="82"/>
      <c r="C405" s="82"/>
      <c r="D405" s="82"/>
      <c r="E405" s="82"/>
      <c r="F405" s="82"/>
    </row>
    <row r="406" spans="1:6">
      <c r="B406" s="82"/>
      <c r="C406" s="82"/>
      <c r="D406" s="82"/>
      <c r="E406" s="82"/>
      <c r="F406" s="82"/>
    </row>
    <row r="407" spans="1:6" ht="27.75" customHeight="1">
      <c r="A407" s="82">
        <v>5</v>
      </c>
      <c r="B407" s="82"/>
      <c r="C407" s="82"/>
      <c r="D407" s="82"/>
      <c r="E407" s="82"/>
      <c r="F407" s="82"/>
    </row>
    <row r="408" spans="1:6" ht="15" customHeight="1">
      <c r="B408" s="315"/>
      <c r="C408" s="315"/>
      <c r="D408" s="315"/>
      <c r="E408" s="315"/>
      <c r="F408" s="315"/>
    </row>
    <row r="409" spans="1:6">
      <c r="B409" s="85" t="str">
        <f ca="1">INDIRECT("Élèves!C" &amp; A407+3)</f>
        <v>KINGDOM</v>
      </c>
      <c r="C409" s="314" t="str">
        <f ca="1">INDIRECT("Élèves!D" &amp; A407+3)</f>
        <v>Aline</v>
      </c>
      <c r="D409" s="314"/>
      <c r="E409" s="314"/>
      <c r="F409" s="314"/>
    </row>
    <row r="410" spans="1:6" ht="15" customHeight="1">
      <c r="B410" s="86"/>
      <c r="C410" s="87"/>
      <c r="D410" s="87"/>
      <c r="E410" s="87"/>
      <c r="F410" s="87"/>
    </row>
    <row r="411" spans="1:6">
      <c r="B411" s="315" t="s">
        <v>73</v>
      </c>
      <c r="C411" s="315"/>
      <c r="D411" s="315"/>
      <c r="E411" s="315"/>
      <c r="F411" s="315"/>
    </row>
    <row r="412" spans="1:6">
      <c r="B412" s="316" t="s">
        <v>179</v>
      </c>
      <c r="C412" s="316"/>
      <c r="D412" s="316"/>
      <c r="E412" s="316"/>
      <c r="F412" s="316"/>
    </row>
    <row r="413" spans="1:6">
      <c r="B413" s="315"/>
      <c r="C413" s="315"/>
      <c r="D413" s="315"/>
      <c r="E413" s="315"/>
      <c r="F413" s="315"/>
    </row>
    <row r="414" spans="1:6">
      <c r="B414" s="82"/>
      <c r="C414" s="82"/>
      <c r="D414" s="82"/>
      <c r="E414" s="82"/>
      <c r="F414" s="82"/>
    </row>
    <row r="415" spans="1:6">
      <c r="B415" s="279">
        <f ca="1">INDIRECT("Élèves!N" &amp; A407+5)</f>
        <v>0</v>
      </c>
      <c r="C415" s="280"/>
      <c r="D415" s="280"/>
      <c r="E415" s="280"/>
      <c r="F415" s="281"/>
    </row>
    <row r="416" spans="1:6" ht="45" customHeight="1">
      <c r="B416" s="297" t="s">
        <v>39</v>
      </c>
      <c r="C416" s="298" t="s">
        <v>67</v>
      </c>
      <c r="D416" s="300" t="s">
        <v>68</v>
      </c>
      <c r="E416" s="301"/>
      <c r="F416" s="302"/>
    </row>
    <row r="417" spans="2:6" ht="45" customHeight="1">
      <c r="B417" s="297"/>
      <c r="C417" s="299"/>
      <c r="D417" s="303"/>
      <c r="E417" s="304"/>
      <c r="F417" s="305"/>
    </row>
    <row r="418" spans="2:6">
      <c r="B418" s="297"/>
      <c r="C418" s="88" t="s">
        <v>66</v>
      </c>
      <c r="D418" s="88" t="s">
        <v>40</v>
      </c>
      <c r="E418" s="88" t="s">
        <v>41</v>
      </c>
      <c r="F418" s="88" t="s">
        <v>66</v>
      </c>
    </row>
    <row r="419" spans="2:6">
      <c r="B419" s="313" t="str">
        <f>"FORMATION COMMUNE (" &amp; SUM(MATIÈRES!N402:N416) &amp; " périodes)"</f>
        <v>FORMATION COMMUNE (0 périodes)</v>
      </c>
      <c r="C419" s="313"/>
      <c r="D419" s="313"/>
      <c r="E419" s="313"/>
      <c r="F419" s="313"/>
    </row>
    <row r="420" spans="2:6">
      <c r="B420" s="80" t="str">
        <f>MATIÈRES!$I$6</f>
        <v>RELIGION (Mme Willems - 2p.)</v>
      </c>
      <c r="C420" s="203" t="str">
        <f ca="1">IF(ISERROR(INDIRECT("F1!BR" &amp;A407+ 6)),"",INDIRECT("F1!BR" &amp;A407+ 6))</f>
        <v/>
      </c>
      <c r="D420" s="205">
        <f ca="1">SUM(INDIRECT("'C1'!E" &amp; A407+4),INDIRECT("'C1'!G" &amp; A407+4),INDIRECT("'C1'!I" &amp; A407+4),INDIRECT("'C1'!P" &amp; A407+4),INDIRECT("'C1'!R" &amp; A407+4),INDIRECT("'C1'!T" &amp;A407+4),INDIRECT("'C1'!V" &amp;A407+4),INDIRECT("'C1'!X" &amp;A407+4))</f>
        <v>0</v>
      </c>
      <c r="E420" s="205">
        <f ca="1">SUM(INDIRECT("'C1'!F" &amp;A407+4),INDIRECT("'C1'!H" &amp;A407+4),INDIRECT("'C1'!J" &amp;A407+4),INDIRECT("'C1'!Q" &amp;A407+4),INDIRECT("'C1'!S" &amp;A407+4),INDIRECT("'C1'!U" &amp;A407+4),INDIRECT("'C1'!W" &amp;A407+4),INDIRECT("'C1'!Y" &amp;A407+4))</f>
        <v>0</v>
      </c>
      <c r="F420" s="81" t="str">
        <f ca="1">IF(ISERROR(SUM(D420/E420)*100),"",(SUM(D420/E420)*100))</f>
        <v/>
      </c>
    </row>
    <row r="421" spans="2:6">
      <c r="B421" s="80" t="str">
        <f>MATIÈRES!$I$7</f>
        <v>FRANÇAIS (Mr MIRGAUX - 6p.)</v>
      </c>
      <c r="C421" s="203" t="str">
        <f ca="1">IF(ISERROR(INDIRECT("F2!BR" &amp;A407+ 6)),"",INDIRECT("F2!BR" &amp;A407+ 6))</f>
        <v/>
      </c>
      <c r="D421" s="205">
        <f ca="1">SUM(INDIRECT("'C2'!E" &amp; A407+4),INDIRECT("'C2'!G" &amp; A407+4),INDIRECT("'C2'!I" &amp; A407+4),INDIRECT("'C2'!P" &amp; A407+4),INDIRECT("'C2'!R" &amp; A407+4),INDIRECT("'C2'!T" &amp;A407+4),INDIRECT("'C2'!V" &amp;A407+4),INDIRECT("'C2'!X" &amp;A407+4))</f>
        <v>0</v>
      </c>
      <c r="E421" s="205">
        <f ca="1">SUM(INDIRECT("'C2'!F" &amp;A407+4),INDIRECT("'C2'!H" &amp;A407+4),INDIRECT("'C2'!J" &amp;A407+4),INDIRECT("'C2'!Q" &amp;A407+4),INDIRECT("'C2'!S" &amp;A407+4),INDIRECT("'C2'!U" &amp;A407+4),INDIRECT("'C2'!W" &amp;A407+4),INDIRECT("'C2'!Y" &amp;A407+4))</f>
        <v>0</v>
      </c>
      <c r="F421" s="81" t="str">
        <f t="shared" ref="F421:F434" ca="1" si="4">IF(ISERROR(SUM(D421/E421)*100),"",(SUM(D421/E421)*100))</f>
        <v/>
      </c>
    </row>
    <row r="422" spans="2:6">
      <c r="B422" s="80" t="str">
        <f>MATIÈRES!$I$8</f>
        <v>MATH (Mme LIENART - 5p.)</v>
      </c>
      <c r="C422" s="203" t="str">
        <f ca="1">IF(ISERROR(INDIRECT("F3!BR" &amp;A407+ 6)),"",INDIRECT("F3!BR" &amp;A407+ 6))</f>
        <v/>
      </c>
      <c r="D422" s="205">
        <f ca="1">SUM(INDIRECT("'C3'!E" &amp; A407+4),INDIRECT("'C3'!G" &amp; A407+4),INDIRECT("'C3'!I" &amp; A407+4),INDIRECT("'C3'!P" &amp; A407+4),INDIRECT("'C3'!R" &amp; A407+4),INDIRECT("'C3'!T" &amp;A407+4),INDIRECT("'C3'!V" &amp;A407+4),INDIRECT("'C3'!X" &amp;A407+4))</f>
        <v>0</v>
      </c>
      <c r="E422" s="205">
        <f ca="1">SUM(INDIRECT("'C3'!F" &amp;A407+4),INDIRECT("'C3'!H" &amp;A407+4),INDIRECT("'C3'!J" &amp;A407+4),INDIRECT("'C3'!Q" &amp;A407+4),INDIRECT("'C3'!S" &amp;A407+4),INDIRECT("'C3'!U" &amp;A407+4),INDIRECT("'C3'!W" &amp;A407+4),INDIRECT("'C3'!Y" &amp;A407+4))</f>
        <v>0</v>
      </c>
      <c r="F422" s="81" t="str">
        <f t="shared" ca="1" si="4"/>
        <v/>
      </c>
    </row>
    <row r="423" spans="2:6">
      <c r="B423" s="80" t="str">
        <f>MATIÈRES!$I$9</f>
        <v>ÉTUDE DU MILIEU (Mr MIRGAUX - 4p.)</v>
      </c>
      <c r="C423" s="203" t="str">
        <f ca="1">IF(ISERROR(INDIRECT("F4!BR" &amp;A407+ 6)),"",INDIRECT("F4!BR" &amp;A407+ 6))</f>
        <v/>
      </c>
      <c r="D423" s="205">
        <f ca="1">SUM(INDIRECT("'C4'!E" &amp; A407+4),INDIRECT("'C4'!G" &amp; A407+4),INDIRECT("'C4'!I" &amp; A407+4),INDIRECT("'C4'!P" &amp; A407+4),INDIRECT("'C4'!R" &amp; A407+4),INDIRECT("'C4'!T" &amp;A407+4),INDIRECT("'C4'!V" &amp;A407+4),INDIRECT("'C4'!X" &amp;A407+4))</f>
        <v>0</v>
      </c>
      <c r="E423" s="205">
        <f ca="1">SUM(INDIRECT("'C4'!F" &amp;A407+4),INDIRECT("'C4'!H" &amp;A407+4),INDIRECT("'C4'!J" &amp;A407+4),INDIRECT("'C4'!Q" &amp;A407+4),INDIRECT("'C4'!S" &amp;A407+4),INDIRECT("'C4'!U" &amp;A407+4),INDIRECT("'C4'!W" &amp;A407+4),INDIRECT("'C4'!Y" &amp;A407+4))</f>
        <v>0</v>
      </c>
      <c r="F423" s="81" t="str">
        <f t="shared" ca="1" si="4"/>
        <v/>
      </c>
    </row>
    <row r="424" spans="2:6">
      <c r="B424" s="80" t="str">
        <f>MATIÈRES!$I$10</f>
        <v>ANGLAIS (Mme MICHAUX - 4p.)</v>
      </c>
      <c r="C424" s="203" t="str">
        <f ca="1">IF(ISERROR(INDIRECT("F5!BR" &amp;A407+ 6)),"",INDIRECT("F5!BR" &amp;A407+ 6))</f>
        <v/>
      </c>
      <c r="D424" s="205">
        <f ca="1">SUM(INDIRECT("'C5'!E" &amp; A407+4),INDIRECT("'C5'!G" &amp; A407+4),INDIRECT("'C5'!I" &amp; A407+4),INDIRECT("'C5'!P" &amp; A407+4),INDIRECT("'C5'!R" &amp; A407+4),INDIRECT("'C5'!T" &amp;A407+4),INDIRECT("'C5'!V" &amp;A407+4),INDIRECT("'C5'!X" &amp;A407+4))</f>
        <v>0</v>
      </c>
      <c r="E424" s="205">
        <f ca="1">SUM(INDIRECT("'C5'!F" &amp;A407+4),INDIRECT("'C5'!H" &amp;A407+4),INDIRECT("'C5'!J" &amp;A407+4),INDIRECT("'C5'!Q" &amp;A407+4),INDIRECT("'C5'!S" &amp;A407+4),INDIRECT("'C5'!U" &amp;A407+4),INDIRECT("'C5'!W" &amp;A407+4),INDIRECT("'C5'!Y" &amp;A407+4))</f>
        <v>0</v>
      </c>
      <c r="F424" s="81" t="str">
        <f t="shared" ca="1" si="4"/>
        <v/>
      </c>
    </row>
    <row r="425" spans="2:6">
      <c r="B425" s="80" t="str">
        <f>MATIÈRES!$I$11</f>
        <v>SCIENCES (Mr SMETS - 3p.)</v>
      </c>
      <c r="C425" s="203" t="str">
        <f ca="1">IF(ISERROR(INDIRECT("F6!BR" &amp;A407+ 6)),"",INDIRECT("F6!BR" &amp;A407+ 6))</f>
        <v/>
      </c>
      <c r="D425" s="205">
        <f ca="1">SUM(INDIRECT("'C6'!E" &amp; A407+4),INDIRECT("'C6'!G" &amp; A407+4),INDIRECT("'C6'!I" &amp; A407+4),INDIRECT("'C6'!P" &amp; A407+4),INDIRECT("'C6'!R" &amp; A407+4),INDIRECT("'C6'!T" &amp;A407+4),INDIRECT("'C6'!V" &amp;A407+4),INDIRECT("'C6'!X" &amp;A407+4))</f>
        <v>0</v>
      </c>
      <c r="E425" s="205">
        <f ca="1">SUM(INDIRECT("'C6'!F" &amp;A407+4),INDIRECT("'C6'!H" &amp;A407+4),INDIRECT("'C6'!J" &amp;A407+4),INDIRECT("'C6'!Q" &amp;A407+4),INDIRECT("'C6'!S" &amp;A407+4),INDIRECT("'C6'!U" &amp;A407+4),INDIRECT("'C6'!W" &amp;A407+4),INDIRECT("'C6'!Y" &amp;A407+4))</f>
        <v>0</v>
      </c>
      <c r="F425" s="81" t="str">
        <f t="shared" ca="1" si="4"/>
        <v/>
      </c>
    </row>
    <row r="426" spans="2:6">
      <c r="B426" s="80" t="str">
        <f>MATIÈRES!$I$12</f>
        <v>ÉDUCATION PHYSIQUE (Collectif - 3p.)</v>
      </c>
      <c r="C426" s="203" t="str">
        <f ca="1">IF(ISERROR(INDIRECT("F7!BR" &amp;A407+ 6)),"",INDIRECT("F7!BR" &amp;A407+ 6))</f>
        <v/>
      </c>
      <c r="D426" s="205">
        <f ca="1">SUM(INDIRECT("'C7'!E" &amp; A407+4),INDIRECT("'C7'!G" &amp; A407+4),INDIRECT("'C7'!I" &amp; A407+4),INDIRECT("'C7'!P" &amp; A407+4),INDIRECT("'C7'!R" &amp; A407+4),INDIRECT("'C7'!T" &amp;A407+4),INDIRECT("'C7'!V" &amp;A407+4),INDIRECT("'C7'!X" &amp;A407+4))</f>
        <v>0</v>
      </c>
      <c r="E426" s="205">
        <f ca="1">SUM(INDIRECT("'C7'!F" &amp;A407+4),INDIRECT("'C7'!H" &amp;A407+4),INDIRECT("'C7'!J" &amp;A407+4),INDIRECT("'C7'!Q" &amp;A407+4),INDIRECT("'C7'!S" &amp;A407+4),INDIRECT("'C7'!U" &amp;A407+4),INDIRECT("'C7'!W" &amp;A407+4),INDIRECT("'C7'!Y" &amp;A407+4))</f>
        <v>0</v>
      </c>
      <c r="F426" s="81" t="str">
        <f t="shared" ca="1" si="4"/>
        <v/>
      </c>
    </row>
    <row r="427" spans="2:6">
      <c r="B427" s="80" t="str">
        <f>MATIÈRES!$I$13</f>
        <v>ÉDUCATION ARTISTIQUE (Mme TASKIN - 2p.)</v>
      </c>
      <c r="C427" s="203" t="str">
        <f ca="1">IF(ISERROR(INDIRECT("F8!BR" &amp;A407+ 6)),"",INDIRECT("F8!BR" &amp;A407+ 6))</f>
        <v/>
      </c>
      <c r="D427" s="205">
        <f ca="1">SUM(INDIRECT("'C8'!E" &amp; A407+4),INDIRECT("'C8'!G" &amp; A407+4),INDIRECT("'C8'!I" &amp; A407+4),INDIRECT("'C8'!P" &amp; A407+4),INDIRECT("'C8'!R" &amp; A407+4),INDIRECT("'C8'!T" &amp;A407+4),INDIRECT("'C8'!V" &amp;A407+4),INDIRECT("'C8'!X" &amp;A407+4))</f>
        <v>0</v>
      </c>
      <c r="E427" s="205">
        <f ca="1">SUM(INDIRECT("'C8'!F" &amp;A407+4),INDIRECT("'C8'!H" &amp;A407+4),INDIRECT("'C8'!J" &amp;A407+4),INDIRECT("'C8'!Q" &amp;A407+4),INDIRECT("'C8'!S" &amp;A407+4),INDIRECT("'C8'!U" &amp;A407+4),INDIRECT("'C8'!W" &amp;A407+4),INDIRECT("'C8'!Y" &amp;A407+4))</f>
        <v>0</v>
      </c>
      <c r="F427" s="81" t="str">
        <f t="shared" ca="1" si="4"/>
        <v/>
      </c>
    </row>
    <row r="428" spans="2:6">
      <c r="B428" s="80" t="str">
        <f>MATIÈRES!$I$14</f>
        <v>ÉDUCATION TECHNOLOGIQUE (Mr SMETS - 1p.)</v>
      </c>
      <c r="C428" s="203" t="str">
        <f ca="1">IF(ISERROR(INDIRECT("F9!BR" &amp;A407+ 6)),"",INDIRECT("F9!BR" &amp;A407+ 6))</f>
        <v/>
      </c>
      <c r="D428" s="205">
        <f ca="1">SUM(INDIRECT("'C9'!E" &amp; A407+4),INDIRECT("'C9'!G" &amp; A407+4),INDIRECT("'C9'!I" &amp; A407+4),INDIRECT("'C9'!P" &amp; A407+4),INDIRECT("'C9'!R" &amp; A407+4),INDIRECT("'C9'!T" &amp;A407+4),INDIRECT("'C9'!V" &amp;A407+4),INDIRECT("'C9'!X" &amp;A407+4))</f>
        <v>0</v>
      </c>
      <c r="E428" s="205">
        <f ca="1">SUM(INDIRECT("'C9'!F" &amp;A407+4),INDIRECT("'C9'!H" &amp;A407+4),INDIRECT("'C9'!J" &amp;A407+4),INDIRECT("'C9'!Q" &amp;A407+4),INDIRECT("'C9'!S" &amp;A407+4),INDIRECT("'C9'!U" &amp;A407+4),INDIRECT("'C9'!W" &amp;A407+4),INDIRECT("'C9'!Y" &amp;A407+4))</f>
        <v>0</v>
      </c>
      <c r="F428" s="81" t="str">
        <f t="shared" ca="1" si="4"/>
        <v/>
      </c>
    </row>
    <row r="429" spans="2:6">
      <c r="B429" s="80" t="str">
        <f>MATIÈRES!$I$15</f>
        <v>ACTIVITÉDE SOUTIEN (Mme LIENART - 4p.)</v>
      </c>
      <c r="C429" s="203" t="str">
        <f ca="1">IF(ISERROR(INDIRECT("F10!BR" &amp;A407+ 6)),"",INDIRECT("F10!BR" &amp;A407+ 6))</f>
        <v/>
      </c>
      <c r="D429" s="205">
        <f ca="1">SUM(INDIRECT("'C10'!E" &amp; A407+4),INDIRECT("'C10'!G" &amp; A407+4),INDIRECT("'C10'!I" &amp; A407+4),INDIRECT("'C10'!P" &amp; A407+4),INDIRECT("'C10'!R" &amp; A407+4),INDIRECT("'C10'!T" &amp;A407+4),INDIRECT("'C10'!V" &amp;A407+4),INDIRECT("'C10'!X" &amp;A407+4))</f>
        <v>0</v>
      </c>
      <c r="E429" s="205">
        <f ca="1">SUM(INDIRECT("'C10'!F" &amp;A407+4),INDIRECT("'C10'!H" &amp;A407+4),INDIRECT("'C10'!J" &amp;A407+4),INDIRECT("'C10'!Q" &amp;A407+4),INDIRECT("'C10'!S" &amp;A407+4),INDIRECT("'C10'!U" &amp;A407+4),INDIRECT("'C10'!W" &amp;A407+4),INDIRECT("'C10'!Y" &amp;A407+4))</f>
        <v>0</v>
      </c>
      <c r="F429" s="81" t="str">
        <f t="shared" ca="1" si="4"/>
        <v/>
      </c>
    </row>
    <row r="430" spans="2:6">
      <c r="B430" s="80">
        <f>MATIÈRES!$I$16</f>
        <v>0</v>
      </c>
      <c r="C430" s="203" t="str">
        <f ca="1">IF(ISERROR(INDIRECT("F11!BR" &amp;A407+ 6)),"",INDIRECT("F11!BR" &amp;A407+ 6))</f>
        <v/>
      </c>
      <c r="D430" s="205">
        <f ca="1">SUM(INDIRECT("'C11'!E" &amp; A407+4),INDIRECT("'C11'!G" &amp; A407+4),INDIRECT("'C11'!I" &amp; A407+4),INDIRECT("'C11'!P" &amp; A407+4),INDIRECT("'C11'!R" &amp; A407+4),INDIRECT("'C11'!T" &amp;A407+4),INDIRECT("'C11'!V" &amp;A407+4),INDIRECT("'C11'!X" &amp;A407+4))</f>
        <v>0</v>
      </c>
      <c r="E430" s="205">
        <f ca="1">SUM(INDIRECT("'C11'!F" &amp;A407+4),INDIRECT("'C11'!H" &amp;A407+4),INDIRECT("'C11'!J" &amp;A407+4),INDIRECT("'C11'!Q" &amp;A407+4),INDIRECT("'C11'!S" &amp;A407+4),INDIRECT("'C11'!U" &amp;A407+4),INDIRECT("'C11'!W" &amp;A407+4),INDIRECT("'C11'!Y" &amp;A407+4))</f>
        <v>0</v>
      </c>
      <c r="F430" s="81" t="str">
        <f t="shared" ca="1" si="4"/>
        <v/>
      </c>
    </row>
    <row r="431" spans="2:6">
      <c r="B431" s="80">
        <f>MATIÈRES!$I$17</f>
        <v>0</v>
      </c>
      <c r="C431" s="203" t="str">
        <f ca="1">IF(ISERROR(INDIRECT("F12!BR" &amp;A407+ 6)),"",INDIRECT("F12!BR" &amp;A407+ 6))</f>
        <v/>
      </c>
      <c r="D431" s="205">
        <f ca="1">SUM(INDIRECT("'C12'!E" &amp; A407+4),INDIRECT("'C12'!G" &amp; A407+4),INDIRECT("'C12'!I" &amp; A407+4),INDIRECT("'C12'!P" &amp; A407+4),INDIRECT("'C12'!R" &amp; A407+4),INDIRECT("'C12'!T" &amp;A407+4),INDIRECT("'C12'!V" &amp;A407+4),INDIRECT("'C12'!X" &amp;A407+4))</f>
        <v>0</v>
      </c>
      <c r="E431" s="205">
        <f ca="1">SUM(INDIRECT("'C12'!F" &amp;A407+4),INDIRECT("'C12'!H" &amp;A407+4),INDIRECT("'C12'!J" &amp;A407+4),INDIRECT("'C12'!Q" &amp;A407+4),INDIRECT("'C12'!S" &amp;A407+4),INDIRECT("'C12'!U" &amp;A407+4),INDIRECT("'C12'!W" &amp;A407+4),INDIRECT("'C12'!Y" &amp;A407+4))</f>
        <v>0</v>
      </c>
      <c r="F431" s="81" t="str">
        <f t="shared" ca="1" si="4"/>
        <v/>
      </c>
    </row>
    <row r="432" spans="2:6">
      <c r="B432" s="80">
        <f>MATIÈRES!$I$18</f>
        <v>0</v>
      </c>
      <c r="C432" s="203" t="str">
        <f ca="1">IF(ISERROR(INDIRECT("F13!BR" &amp;A407+ 6)),"",INDIRECT("F13!BR" &amp;A407+ 6))</f>
        <v/>
      </c>
      <c r="D432" s="205">
        <f ca="1">SUM(INDIRECT("'C13'!E" &amp; A407+4),INDIRECT("'C13'!G" &amp; A407+4),INDIRECT("'C13'!I" &amp; A407+4),INDIRECT("'C13'!P" &amp; A407+4),INDIRECT("'C13'!R" &amp; A407+4),INDIRECT("'C13'!T" &amp;A407+4),INDIRECT("'C13'!V" &amp;A407+4),INDIRECT("'C13'!X" &amp;A407+4))</f>
        <v>0</v>
      </c>
      <c r="E432" s="205">
        <f ca="1">SUM(INDIRECT("'C13'!F" &amp;A407+4),INDIRECT("'C13'!H" &amp;A407+4),INDIRECT("'C13'!J" &amp;A407+4),INDIRECT("'C13'!Q" &amp;A407+4),INDIRECT("'C13'!S" &amp;A407+4),INDIRECT("'C13'!U" &amp;A407+4),INDIRECT("'C13'!W" &amp;A407+4),INDIRECT("'C13'!Y" &amp;A407+4))</f>
        <v>0</v>
      </c>
      <c r="F432" s="81" t="str">
        <f t="shared" ca="1" si="4"/>
        <v/>
      </c>
    </row>
    <row r="433" spans="2:6">
      <c r="B433" s="80">
        <f>MATIÈRES!$I$19</f>
        <v>0</v>
      </c>
      <c r="C433" s="203" t="str">
        <f ca="1">IF(ISERROR(INDIRECT("F14!BR" &amp;A407+ 6)),"",INDIRECT("F14!BR" &amp;A407+ 6))</f>
        <v/>
      </c>
      <c r="D433" s="205">
        <f ca="1">SUM(INDIRECT("'C14'!E" &amp; A407+4),INDIRECT("'C14'!G" &amp; A407+4),INDIRECT("'C14'!I" &amp; A407+4),INDIRECT("'C14'!P" &amp; A407+4),INDIRECT("'C14'!R" &amp; A407+4),INDIRECT("'C14'!T" &amp;A407+4),INDIRECT("'C14'!V" &amp;A407+4),INDIRECT("'C14'!X" &amp;A407+4))</f>
        <v>0</v>
      </c>
      <c r="E433" s="205">
        <f ca="1">SUM(INDIRECT("'C14'!F" &amp;A407+4),INDIRECT("'C14'!H" &amp;A407+4),INDIRECT("'C14'!J" &amp;A407+4),INDIRECT("'C14'!Q" &amp;A407+4),INDIRECT("'C14'!S" &amp;A407+4),INDIRECT("'C14'!U" &amp;A407+4),INDIRECT("'C14'!W" &amp;A407+4),INDIRECT("'C14'!Y" &amp;A407+4))</f>
        <v>0</v>
      </c>
      <c r="F433" s="81" t="str">
        <f t="shared" ca="1" si="4"/>
        <v/>
      </c>
    </row>
    <row r="434" spans="2:6">
      <c r="B434" s="80">
        <f>MATIÈRES!$I$20</f>
        <v>0</v>
      </c>
      <c r="C434" s="203" t="str">
        <f ca="1">IF(ISERROR(INDIRECT("F15!BR" &amp;A407+ 6)),"",INDIRECT("F15!BR" &amp;A407+ 6))</f>
        <v/>
      </c>
      <c r="D434" s="205">
        <f ca="1">SUM(INDIRECT("'C15'!E" &amp; A407+4),INDIRECT("'C15'!G" &amp; A407+4),INDIRECT("'C15'!I" &amp; A407+4),INDIRECT("'C15'!P" &amp; A407+4),INDIRECT("'C15'!R" &amp; A407+4),INDIRECT("'C15'!T" &amp;A407+4),INDIRECT("'C15'!V" &amp;A407+4),INDIRECT("'C15'!X" &amp;A407+4))</f>
        <v>0</v>
      </c>
      <c r="E434" s="205">
        <f ca="1">SUM(INDIRECT("'C15'!F" &amp;A407+4),INDIRECT("'C15'!H" &amp;A407+4),INDIRECT("'C15'!J" &amp;A407+4),INDIRECT("'C15'!Q" &amp;A407+4),INDIRECT("'C15'!S" &amp;A407+4),INDIRECT("'C15'!U" &amp;A407+4),INDIRECT("'C15'!W" &amp;A407+4),INDIRECT("'C15'!Y" &amp;A407+4))</f>
        <v>0</v>
      </c>
      <c r="F434" s="81" t="str">
        <f t="shared" ca="1" si="4"/>
        <v/>
      </c>
    </row>
    <row r="435" spans="2:6">
      <c r="B435" s="208"/>
      <c r="C435" s="212" t="e">
        <f ca="1">AVERAGEIF(C420:C434,"&lt;&gt;#DIV/0!")</f>
        <v>#DIV/0!</v>
      </c>
      <c r="D435" s="206"/>
      <c r="E435" s="206"/>
      <c r="F435" s="209"/>
    </row>
    <row r="436" spans="2:6" s="82" customFormat="1">
      <c r="B436" s="271"/>
      <c r="C436" s="271"/>
      <c r="D436" s="271"/>
      <c r="E436" s="271"/>
      <c r="F436" s="192"/>
    </row>
    <row r="437" spans="2:6" s="82" customFormat="1">
      <c r="B437" s="272" t="s">
        <v>180</v>
      </c>
      <c r="C437" s="272"/>
      <c r="D437" s="272"/>
      <c r="E437" s="272"/>
      <c r="F437" s="193" t="e">
        <f ca="1">AVERAGEIF(F420:F434,"&lt;&gt;#DIV/0!")</f>
        <v>#DIV/0!</v>
      </c>
    </row>
    <row r="438" spans="2:6" s="82" customFormat="1">
      <c r="B438" s="273" t="str">
        <f>"Nombre de cours en difficulté (…/" &amp; COUNTA(MATIÈRES!$N$6:$N$20) &amp; " cours)"</f>
        <v>Nombre de cours en difficulté (…/10 cours)</v>
      </c>
      <c r="C438" s="273"/>
      <c r="D438" s="273"/>
      <c r="E438" s="273"/>
      <c r="F438" s="191">
        <f ca="1">IF(F420&lt;50,1,0)+IF(F421&lt;50,1,0)+IF(F422&lt;50,1,0)+IF(F423&lt;50,1,0)+IF(F424&lt;50,1,0)+IF(F425&lt;50,1,0)+IF(F426&lt;50,1,0)+IF(F427&lt;50,1,0)+IF(F428&lt;50,1,0)+IF(F429&lt;50,1,0)+IF(F430&lt;50,1,0)+IF(F431&lt;50,1,0)+IF(F432&lt;50,1,0)+IF(F433&lt;50,1,0)+IF(F434&lt;50,1,0)</f>
        <v>0</v>
      </c>
    </row>
    <row r="439" spans="2:6" s="82" customFormat="1">
      <c r="B439" s="273" t="str">
        <f>"Nombre de périodes en difficulté (…/" &amp; SUM(MATIÈRES!N400:N414) &amp; " périodes)"</f>
        <v>Nombre de périodes en difficulté (…/0 périodes)</v>
      </c>
      <c r="C439" s="273"/>
      <c r="D439" s="273"/>
      <c r="E439" s="273"/>
      <c r="F439" s="191">
        <f ca="1">IF(F420&lt;50,MATIÈRES!N$6,0)+IF(F421&lt;50,MATIÈRES!N$7,0)+IF(F422&lt;50,MATIÈRES!N$8,0)+IF(F423&lt;50,MATIÈRES!N$9,0)+IF(F424&lt;50,MATIÈRES!N$10,0)+IF(F425&lt;50,MATIÈRES!N$11,0)+IF(F426&lt;50,MATIÈRES!N$12,0)+IF(F427&lt;50,MATIÈRES!N$13,0)+IF(F428&lt;50,MATIÈRES!N$14,0)+IF(F429&lt;50,MATIÈRES!N$15,0)+IF(F430&lt;50,MATIÈRES!N$16,0)+IF(F431&lt;50,MATIÈRES!N$17,0)+IF(F432&lt;50,MATIÈRES!N$18,0)+IF(F433&lt;50,MATIÈRES!N$19,0)+IF(F434&lt;50,MATIÈRES!N$20,0)</f>
        <v>0</v>
      </c>
    </row>
    <row r="440" spans="2:6" s="82" customFormat="1"/>
    <row r="441" spans="2:6" s="82" customFormat="1"/>
    <row r="442" spans="2:6" s="82" customFormat="1"/>
    <row r="443" spans="2:6" s="82" customFormat="1">
      <c r="F443" s="82" t="s">
        <v>177</v>
      </c>
    </row>
    <row r="444" spans="2:6">
      <c r="B444" s="82"/>
      <c r="C444" s="82"/>
      <c r="D444" s="82"/>
      <c r="E444" s="82"/>
      <c r="F444" s="82"/>
    </row>
    <row r="445" spans="2:6">
      <c r="B445" s="82"/>
      <c r="C445" s="82"/>
      <c r="D445" s="82"/>
      <c r="E445" s="82"/>
      <c r="F445" s="82"/>
    </row>
    <row r="446" spans="2:6">
      <c r="B446" s="82"/>
      <c r="C446" s="82"/>
      <c r="D446" s="82"/>
      <c r="E446" s="82"/>
      <c r="F446" s="82"/>
    </row>
    <row r="447" spans="2:6">
      <c r="B447" s="82"/>
      <c r="C447" s="82"/>
      <c r="D447" s="82"/>
      <c r="E447" s="82"/>
      <c r="F447" s="82"/>
    </row>
    <row r="448" spans="2:6">
      <c r="B448" s="82"/>
      <c r="C448" s="82"/>
      <c r="D448" s="82"/>
      <c r="E448" s="82"/>
      <c r="F448" s="82"/>
    </row>
    <row r="449" spans="2:6">
      <c r="B449" s="82"/>
      <c r="C449" s="82"/>
      <c r="D449" s="82"/>
      <c r="E449" s="82"/>
      <c r="F449" s="82"/>
    </row>
    <row r="450" spans="2:6">
      <c r="B450" s="82"/>
      <c r="C450" s="82"/>
      <c r="D450" s="82"/>
      <c r="E450" s="82"/>
      <c r="F450" s="82"/>
    </row>
    <row r="451" spans="2:6">
      <c r="B451" s="82"/>
      <c r="C451" s="82"/>
      <c r="D451" s="82"/>
      <c r="E451" s="82"/>
      <c r="F451" s="82"/>
    </row>
    <row r="452" spans="2:6">
      <c r="B452" s="82"/>
      <c r="C452" s="82"/>
      <c r="D452" s="82"/>
      <c r="E452" s="82"/>
      <c r="F452" s="82"/>
    </row>
    <row r="453" spans="2:6">
      <c r="B453" s="82"/>
      <c r="C453" s="82"/>
      <c r="D453" s="82"/>
      <c r="E453" s="82"/>
      <c r="F453" s="82"/>
    </row>
    <row r="454" spans="2:6">
      <c r="B454" s="82"/>
      <c r="C454" s="82"/>
      <c r="D454" s="82"/>
      <c r="E454" s="82"/>
      <c r="F454" s="82"/>
    </row>
    <row r="455" spans="2:6">
      <c r="B455" s="82"/>
      <c r="C455" s="82"/>
      <c r="D455" s="82"/>
      <c r="E455" s="82"/>
      <c r="F455" s="82"/>
    </row>
    <row r="456" spans="2:6">
      <c r="B456" s="82"/>
      <c r="C456" s="82"/>
      <c r="D456" s="82"/>
      <c r="E456" s="82"/>
      <c r="F456" s="82"/>
    </row>
    <row r="457" spans="2:6">
      <c r="B457" s="82"/>
      <c r="C457" s="82"/>
      <c r="D457" s="82"/>
      <c r="E457" s="82"/>
      <c r="F457" s="82"/>
    </row>
    <row r="458" spans="2:6">
      <c r="B458" s="82"/>
      <c r="C458" s="82"/>
      <c r="D458" s="82"/>
      <c r="E458" s="82"/>
      <c r="F458" s="82"/>
    </row>
    <row r="459" spans="2:6">
      <c r="B459" s="84" t="s">
        <v>42</v>
      </c>
      <c r="C459" s="82"/>
      <c r="D459" s="82"/>
      <c r="E459" s="82"/>
      <c r="F459" s="82"/>
    </row>
    <row r="460" spans="2:6">
      <c r="B460" s="82"/>
      <c r="C460" s="82"/>
      <c r="D460" s="82"/>
      <c r="E460" s="82"/>
      <c r="F460" s="82"/>
    </row>
    <row r="461" spans="2:6">
      <c r="B461" s="274" t="str">
        <f ca="1">(INDIRECT("Élèves!C" &amp;A407+3) &amp; " " &amp; INDIRECT("Élèves!D" &amp; A407+3) &amp; " :")</f>
        <v>KINGDOM Aline :</v>
      </c>
      <c r="C461" s="275"/>
      <c r="D461" s="275"/>
      <c r="E461" s="275"/>
      <c r="F461" s="276"/>
    </row>
    <row r="462" spans="2:6">
      <c r="B462" s="243"/>
      <c r="C462" s="244"/>
      <c r="D462" s="244"/>
      <c r="E462" s="244"/>
      <c r="F462" s="245"/>
    </row>
    <row r="463" spans="2:6">
      <c r="B463" s="243"/>
      <c r="C463" s="244"/>
      <c r="D463" s="244"/>
      <c r="E463" s="244"/>
      <c r="F463" s="245"/>
    </row>
    <row r="464" spans="2:6">
      <c r="B464" s="243"/>
      <c r="C464" s="244"/>
      <c r="D464" s="244"/>
      <c r="E464" s="244"/>
      <c r="F464" s="245"/>
    </row>
    <row r="465" spans="2:6">
      <c r="B465" s="243"/>
      <c r="C465" s="244"/>
      <c r="D465" s="244"/>
      <c r="E465" s="244"/>
      <c r="F465" s="245"/>
    </row>
    <row r="466" spans="2:6">
      <c r="B466" s="243"/>
      <c r="C466" s="244"/>
      <c r="D466" s="244"/>
      <c r="E466" s="244"/>
      <c r="F466" s="245"/>
    </row>
    <row r="467" spans="2:6">
      <c r="B467" s="246"/>
      <c r="C467" s="247"/>
      <c r="D467" s="247"/>
      <c r="E467" s="247"/>
      <c r="F467" s="248"/>
    </row>
    <row r="468" spans="2:6">
      <c r="B468" s="204"/>
      <c r="C468" s="204"/>
      <c r="D468" s="204"/>
      <c r="E468" s="204"/>
      <c r="F468" s="204"/>
    </row>
    <row r="469" spans="2:6">
      <c r="B469" s="204"/>
      <c r="C469" s="204"/>
      <c r="D469" s="204"/>
      <c r="E469" s="204"/>
      <c r="F469" s="204"/>
    </row>
    <row r="470" spans="2:6">
      <c r="B470" s="204"/>
      <c r="C470" s="204"/>
      <c r="D470" s="204"/>
      <c r="E470" s="204"/>
      <c r="F470" s="204"/>
    </row>
    <row r="471" spans="2:6">
      <c r="B471" s="84" t="s">
        <v>69</v>
      </c>
      <c r="C471" s="82"/>
      <c r="D471" s="82"/>
      <c r="E471" s="82"/>
      <c r="F471" s="82"/>
    </row>
    <row r="472" spans="2:6">
      <c r="C472" s="82"/>
      <c r="D472" s="82"/>
      <c r="E472" s="82"/>
      <c r="F472" s="82"/>
    </row>
    <row r="473" spans="2:6">
      <c r="B473" s="89"/>
      <c r="C473" s="89"/>
      <c r="D473" s="89"/>
      <c r="E473" s="89" t="s">
        <v>70</v>
      </c>
      <c r="F473" s="90">
        <f ca="1">SUM(INDIRECT("EDUC!E" &amp;A407+4),INDIRECT("EDUC!F" &amp;A407+4),INDIRECT("EDUC!H" &amp;A407+4),INDIRECT("EDUC!i" &amp;A407+4))</f>
        <v>0</v>
      </c>
    </row>
    <row r="474" spans="2:6">
      <c r="C474" s="82"/>
      <c r="D474" s="82"/>
      <c r="E474" s="82"/>
      <c r="F474" s="82"/>
    </row>
    <row r="475" spans="2:6">
      <c r="B475" s="249"/>
      <c r="C475" s="250"/>
      <c r="D475" s="250"/>
      <c r="E475" s="250"/>
      <c r="F475" s="251"/>
    </row>
    <row r="476" spans="2:6">
      <c r="B476" s="252"/>
      <c r="C476" s="253"/>
      <c r="D476" s="253"/>
      <c r="E476" s="253"/>
      <c r="F476" s="254"/>
    </row>
    <row r="477" spans="2:6">
      <c r="B477" s="252"/>
      <c r="C477" s="253"/>
      <c r="D477" s="253"/>
      <c r="E477" s="253"/>
      <c r="F477" s="254"/>
    </row>
    <row r="478" spans="2:6">
      <c r="B478" s="252"/>
      <c r="C478" s="253"/>
      <c r="D478" s="253"/>
      <c r="E478" s="253"/>
      <c r="F478" s="254"/>
    </row>
    <row r="479" spans="2:6">
      <c r="B479" s="252"/>
      <c r="C479" s="253"/>
      <c r="D479" s="253"/>
      <c r="E479" s="253"/>
      <c r="F479" s="254"/>
    </row>
    <row r="480" spans="2:6">
      <c r="B480" s="252"/>
      <c r="C480" s="253"/>
      <c r="D480" s="253"/>
      <c r="E480" s="253"/>
      <c r="F480" s="254"/>
    </row>
    <row r="481" spans="2:6">
      <c r="B481" s="252"/>
      <c r="C481" s="253"/>
      <c r="D481" s="253"/>
      <c r="E481" s="253"/>
      <c r="F481" s="254"/>
    </row>
    <row r="482" spans="2:6">
      <c r="B482" s="252"/>
      <c r="C482" s="253"/>
      <c r="D482" s="253"/>
      <c r="E482" s="253"/>
      <c r="F482" s="254"/>
    </row>
    <row r="483" spans="2:6">
      <c r="B483" s="255"/>
      <c r="C483" s="256"/>
      <c r="D483" s="256"/>
      <c r="E483" s="256"/>
      <c r="F483" s="257"/>
    </row>
    <row r="484" spans="2:6">
      <c r="B484" s="82"/>
      <c r="C484" s="82"/>
      <c r="D484" s="82"/>
      <c r="E484" s="82"/>
      <c r="F484" s="82"/>
    </row>
    <row r="485" spans="2:6">
      <c r="B485" s="91" t="s">
        <v>71</v>
      </c>
      <c r="C485" s="82"/>
      <c r="D485" s="82"/>
      <c r="E485" s="82"/>
      <c r="F485" s="82"/>
    </row>
    <row r="486" spans="2:6">
      <c r="B486" s="82"/>
      <c r="C486" s="82"/>
      <c r="D486" s="82"/>
      <c r="E486" s="82"/>
      <c r="F486" s="82"/>
    </row>
    <row r="487" spans="2:6">
      <c r="B487" s="82"/>
      <c r="C487" s="82"/>
      <c r="D487" s="82"/>
      <c r="E487" s="82"/>
      <c r="F487" s="82"/>
    </row>
    <row r="488" spans="2:6">
      <c r="B488" s="82"/>
      <c r="C488" s="82"/>
      <c r="D488" s="82"/>
      <c r="E488" s="82"/>
      <c r="F488" s="82"/>
    </row>
    <row r="489" spans="2:6">
      <c r="B489" s="82"/>
      <c r="C489" s="82"/>
      <c r="D489" s="82"/>
      <c r="E489" s="82"/>
      <c r="F489" s="82"/>
    </row>
    <row r="490" spans="2:6">
      <c r="B490" s="82"/>
      <c r="C490" s="82"/>
      <c r="D490" s="82"/>
      <c r="E490" s="82"/>
      <c r="F490" s="82"/>
    </row>
    <row r="491" spans="2:6">
      <c r="B491" s="84" t="s">
        <v>72</v>
      </c>
      <c r="C491" s="82"/>
      <c r="D491" s="82"/>
      <c r="E491" s="82"/>
      <c r="F491" s="82"/>
    </row>
    <row r="492" spans="2:6">
      <c r="B492" s="82"/>
      <c r="C492" s="82"/>
      <c r="D492" s="82"/>
      <c r="E492" s="82"/>
      <c r="F492" s="82"/>
    </row>
    <row r="493" spans="2:6">
      <c r="B493" s="288"/>
      <c r="C493" s="289"/>
      <c r="D493" s="289"/>
      <c r="E493" s="289"/>
      <c r="F493" s="290"/>
    </row>
    <row r="494" spans="2:6">
      <c r="B494" s="291"/>
      <c r="C494" s="292"/>
      <c r="D494" s="292"/>
      <c r="E494" s="292"/>
      <c r="F494" s="293"/>
    </row>
    <row r="495" spans="2:6">
      <c r="B495" s="291"/>
      <c r="C495" s="292"/>
      <c r="D495" s="292"/>
      <c r="E495" s="292"/>
      <c r="F495" s="293"/>
    </row>
    <row r="496" spans="2:6">
      <c r="B496" s="291"/>
      <c r="C496" s="292"/>
      <c r="D496" s="292"/>
      <c r="E496" s="292"/>
      <c r="F496" s="293"/>
    </row>
    <row r="497" spans="1:6">
      <c r="B497" s="291"/>
      <c r="C497" s="292"/>
      <c r="D497" s="292"/>
      <c r="E497" s="292"/>
      <c r="F497" s="293"/>
    </row>
    <row r="498" spans="1:6">
      <c r="B498" s="291"/>
      <c r="C498" s="292"/>
      <c r="D498" s="292"/>
      <c r="E498" s="292"/>
      <c r="F498" s="293"/>
    </row>
    <row r="499" spans="1:6">
      <c r="B499" s="291"/>
      <c r="C499" s="292"/>
      <c r="D499" s="292"/>
      <c r="E499" s="292"/>
      <c r="F499" s="293"/>
    </row>
    <row r="500" spans="1:6">
      <c r="B500" s="294"/>
      <c r="C500" s="295"/>
      <c r="D500" s="295"/>
      <c r="E500" s="295"/>
      <c r="F500" s="296"/>
    </row>
    <row r="501" spans="1:6">
      <c r="B501" s="82"/>
      <c r="C501" s="82"/>
      <c r="D501" s="82"/>
      <c r="E501" s="82"/>
      <c r="F501" s="82"/>
    </row>
    <row r="502" spans="1:6">
      <c r="B502" s="82"/>
      <c r="C502" s="82"/>
      <c r="D502" s="82"/>
      <c r="E502" s="82"/>
      <c r="F502" s="82" t="s">
        <v>178</v>
      </c>
    </row>
    <row r="503" spans="1:6">
      <c r="B503" s="82"/>
      <c r="C503" s="82"/>
      <c r="D503" s="82"/>
      <c r="E503" s="82"/>
      <c r="F503" s="82"/>
    </row>
    <row r="504" spans="1:6">
      <c r="B504" s="82"/>
      <c r="C504" s="82"/>
      <c r="D504" s="82"/>
      <c r="E504" s="82"/>
      <c r="F504" s="82"/>
    </row>
    <row r="505" spans="1:6">
      <c r="B505" s="82"/>
      <c r="C505" s="82"/>
      <c r="D505" s="82"/>
      <c r="E505" s="82"/>
      <c r="F505" s="82"/>
    </row>
    <row r="506" spans="1:6" ht="27.75" customHeight="1">
      <c r="A506" s="82">
        <v>6</v>
      </c>
      <c r="B506" s="82"/>
      <c r="C506" s="82"/>
      <c r="D506" s="82"/>
      <c r="E506" s="82"/>
      <c r="F506" s="82"/>
    </row>
    <row r="507" spans="1:6" ht="15" customHeight="1">
      <c r="B507" s="315"/>
      <c r="C507" s="315"/>
      <c r="D507" s="315"/>
      <c r="E507" s="315"/>
      <c r="F507" s="315"/>
    </row>
    <row r="508" spans="1:6">
      <c r="B508" s="85" t="str">
        <f ca="1">INDIRECT("Élèves!C" &amp; A506+3)</f>
        <v>FORTE</v>
      </c>
      <c r="C508" s="314" t="str">
        <f ca="1">INDIRECT("Élèves!D" &amp; A506+3)</f>
        <v>Salie</v>
      </c>
      <c r="D508" s="314"/>
      <c r="E508" s="314"/>
      <c r="F508" s="314"/>
    </row>
    <row r="509" spans="1:6" ht="15" customHeight="1">
      <c r="B509" s="86"/>
      <c r="C509" s="87"/>
      <c r="D509" s="87"/>
      <c r="E509" s="87"/>
      <c r="F509" s="87"/>
    </row>
    <row r="510" spans="1:6">
      <c r="B510" s="315" t="s">
        <v>73</v>
      </c>
      <c r="C510" s="315"/>
      <c r="D510" s="315"/>
      <c r="E510" s="315"/>
      <c r="F510" s="315"/>
    </row>
    <row r="511" spans="1:6">
      <c r="B511" s="316" t="s">
        <v>179</v>
      </c>
      <c r="C511" s="316"/>
      <c r="D511" s="316"/>
      <c r="E511" s="316"/>
      <c r="F511" s="316"/>
    </row>
    <row r="512" spans="1:6">
      <c r="B512" s="315"/>
      <c r="C512" s="315"/>
      <c r="D512" s="315"/>
      <c r="E512" s="315"/>
      <c r="F512" s="315"/>
    </row>
    <row r="513" spans="2:6">
      <c r="B513" s="82"/>
      <c r="C513" s="82"/>
      <c r="D513" s="82"/>
      <c r="E513" s="82"/>
      <c r="F513" s="82"/>
    </row>
    <row r="514" spans="2:6">
      <c r="B514" s="279">
        <f ca="1">INDIRECT("Élèves!N" &amp; A506+5)</f>
        <v>0</v>
      </c>
      <c r="C514" s="280"/>
      <c r="D514" s="280"/>
      <c r="E514" s="280"/>
      <c r="F514" s="281"/>
    </row>
    <row r="515" spans="2:6" ht="45" customHeight="1">
      <c r="B515" s="297" t="s">
        <v>39</v>
      </c>
      <c r="C515" s="298" t="s">
        <v>67</v>
      </c>
      <c r="D515" s="300" t="s">
        <v>68</v>
      </c>
      <c r="E515" s="301"/>
      <c r="F515" s="302"/>
    </row>
    <row r="516" spans="2:6" ht="45" customHeight="1">
      <c r="B516" s="297"/>
      <c r="C516" s="299"/>
      <c r="D516" s="303"/>
      <c r="E516" s="304"/>
      <c r="F516" s="305"/>
    </row>
    <row r="517" spans="2:6">
      <c r="B517" s="297"/>
      <c r="C517" s="88" t="s">
        <v>66</v>
      </c>
      <c r="D517" s="88" t="s">
        <v>40</v>
      </c>
      <c r="E517" s="88" t="s">
        <v>41</v>
      </c>
      <c r="F517" s="88" t="s">
        <v>66</v>
      </c>
    </row>
    <row r="518" spans="2:6">
      <c r="B518" s="313" t="str">
        <f>"FORMATION COMMUNE (" &amp; SUM(MATIÈRES!N501:N515) &amp; " périodes)"</f>
        <v>FORMATION COMMUNE (0 périodes)</v>
      </c>
      <c r="C518" s="313"/>
      <c r="D518" s="313"/>
      <c r="E518" s="313"/>
      <c r="F518" s="313"/>
    </row>
    <row r="519" spans="2:6">
      <c r="B519" s="80" t="str">
        <f>MATIÈRES!$I$6</f>
        <v>RELIGION (Mme Willems - 2p.)</v>
      </c>
      <c r="C519" s="203" t="str">
        <f ca="1">IF(ISERROR(INDIRECT("F1!BR" &amp;A506+ 6)),"",INDIRECT("F1!BR" &amp;A506+ 6))</f>
        <v/>
      </c>
      <c r="D519" s="205">
        <f ca="1">SUM(INDIRECT("'C1'!E" &amp; A506+4),INDIRECT("'C1'!G" &amp; A506+4),INDIRECT("'C1'!I" &amp; A506+4),INDIRECT("'C1'!P" &amp; A506+4),INDIRECT("'C1'!R" &amp; A506+4),INDIRECT("'C1'!T" &amp;A506+4),INDIRECT("'C1'!V" &amp;A506+4),INDIRECT("'C1'!X" &amp;A506+4))</f>
        <v>0</v>
      </c>
      <c r="E519" s="205">
        <f ca="1">SUM(INDIRECT("'C1'!F" &amp;A506+4),INDIRECT("'C1'!H" &amp;A506+4),INDIRECT("'C1'!J" &amp;A506+4),INDIRECT("'C1'!Q" &amp;A506+4),INDIRECT("'C1'!S" &amp;A506+4),INDIRECT("'C1'!U" &amp;A506+4),INDIRECT("'C1'!W" &amp;A506+4),INDIRECT("'C1'!Y" &amp;A506+4))</f>
        <v>0</v>
      </c>
      <c r="F519" s="81" t="str">
        <f ca="1">IF(ISERROR(SUM(D519/E519)*100),"",(SUM(D519/E519)*100))</f>
        <v/>
      </c>
    </row>
    <row r="520" spans="2:6">
      <c r="B520" s="80" t="str">
        <f>MATIÈRES!$I$7</f>
        <v>FRANÇAIS (Mr MIRGAUX - 6p.)</v>
      </c>
      <c r="C520" s="203" t="str">
        <f ca="1">IF(ISERROR(INDIRECT("F2!BR" &amp;A506+ 6)),"",INDIRECT("F2!BR" &amp;A506+ 6))</f>
        <v/>
      </c>
      <c r="D520" s="205">
        <f ca="1">SUM(INDIRECT("'C2'!E" &amp; A506+4),INDIRECT("'C2'!G" &amp; A506+4),INDIRECT("'C2'!I" &amp; A506+4),INDIRECT("'C2'!P" &amp; A506+4),INDIRECT("'C2'!R" &amp; A506+4),INDIRECT("'C2'!T" &amp;A506+4),INDIRECT("'C2'!V" &amp;A506+4),INDIRECT("'C2'!X" &amp;A506+4))</f>
        <v>0</v>
      </c>
      <c r="E520" s="205">
        <f ca="1">SUM(INDIRECT("'C2'!F" &amp;A506+4),INDIRECT("'C2'!H" &amp;A506+4),INDIRECT("'C2'!J" &amp;A506+4),INDIRECT("'C2'!Q" &amp;A506+4),INDIRECT("'C2'!S" &amp;A506+4),INDIRECT("'C2'!U" &amp;A506+4),INDIRECT("'C2'!W" &amp;A506+4),INDIRECT("'C2'!Y" &amp;A506+4))</f>
        <v>0</v>
      </c>
      <c r="F520" s="81" t="str">
        <f t="shared" ref="F520:F533" ca="1" si="5">IF(ISERROR(SUM(D520/E520)*100),"",(SUM(D520/E520)*100))</f>
        <v/>
      </c>
    </row>
    <row r="521" spans="2:6">
      <c r="B521" s="80" t="str">
        <f>MATIÈRES!$I$8</f>
        <v>MATH (Mme LIENART - 5p.)</v>
      </c>
      <c r="C521" s="203" t="str">
        <f ca="1">IF(ISERROR(INDIRECT("F3!BR" &amp;A506+ 6)),"",INDIRECT("F3!BR" &amp;A506+ 6))</f>
        <v/>
      </c>
      <c r="D521" s="205">
        <f ca="1">SUM(INDIRECT("'C3'!E" &amp; A506+4),INDIRECT("'C3'!G" &amp; A506+4),INDIRECT("'C3'!I" &amp; A506+4),INDIRECT("'C3'!P" &amp; A506+4),INDIRECT("'C3'!R" &amp; A506+4),INDIRECT("'C3'!T" &amp;A506+4),INDIRECT("'C3'!V" &amp;A506+4),INDIRECT("'C3'!X" &amp;A506+4))</f>
        <v>0</v>
      </c>
      <c r="E521" s="205">
        <f ca="1">SUM(INDIRECT("'C3'!F" &amp;A506+4),INDIRECT("'C3'!H" &amp;A506+4),INDIRECT("'C3'!J" &amp;A506+4),INDIRECT("'C3'!Q" &amp;A506+4),INDIRECT("'C3'!S" &amp;A506+4),INDIRECT("'C3'!U" &amp;A506+4),INDIRECT("'C3'!W" &amp;A506+4),INDIRECT("'C3'!Y" &amp;A506+4))</f>
        <v>0</v>
      </c>
      <c r="F521" s="81" t="str">
        <f t="shared" ca="1" si="5"/>
        <v/>
      </c>
    </row>
    <row r="522" spans="2:6">
      <c r="B522" s="80" t="str">
        <f>MATIÈRES!$I$9</f>
        <v>ÉTUDE DU MILIEU (Mr MIRGAUX - 4p.)</v>
      </c>
      <c r="C522" s="203" t="str">
        <f ca="1">IF(ISERROR(INDIRECT("F4!BR" &amp;A506+ 6)),"",INDIRECT("F4!BR" &amp;A506+ 6))</f>
        <v/>
      </c>
      <c r="D522" s="205">
        <f ca="1">SUM(INDIRECT("'C4'!E" &amp; A506+4),INDIRECT("'C4'!G" &amp; A506+4),INDIRECT("'C4'!I" &amp; A506+4),INDIRECT("'C4'!P" &amp; A506+4),INDIRECT("'C4'!R" &amp; A506+4),INDIRECT("'C4'!T" &amp;A506+4),INDIRECT("'C4'!V" &amp;A506+4),INDIRECT("'C4'!X" &amp;A506+4))</f>
        <v>0</v>
      </c>
      <c r="E522" s="205">
        <f ca="1">SUM(INDIRECT("'C4'!F" &amp;A506+4),INDIRECT("'C4'!H" &amp;A506+4),INDIRECT("'C4'!J" &amp;A506+4),INDIRECT("'C4'!Q" &amp;A506+4),INDIRECT("'C4'!S" &amp;A506+4),INDIRECT("'C4'!U" &amp;A506+4),INDIRECT("'C4'!W" &amp;A506+4),INDIRECT("'C4'!Y" &amp;A506+4))</f>
        <v>0</v>
      </c>
      <c r="F522" s="81" t="str">
        <f t="shared" ca="1" si="5"/>
        <v/>
      </c>
    </row>
    <row r="523" spans="2:6">
      <c r="B523" s="80" t="str">
        <f>MATIÈRES!$I$10</f>
        <v>ANGLAIS (Mme MICHAUX - 4p.)</v>
      </c>
      <c r="C523" s="203" t="str">
        <f ca="1">IF(ISERROR(INDIRECT("F5!BR" &amp;A506+ 6)),"",INDIRECT("F5!BR" &amp;A506+ 6))</f>
        <v/>
      </c>
      <c r="D523" s="205">
        <f ca="1">SUM(INDIRECT("'C5'!E" &amp; A506+4),INDIRECT("'C5'!G" &amp; A506+4),INDIRECT("'C5'!I" &amp; A506+4),INDIRECT("'C5'!P" &amp; A506+4),INDIRECT("'C5'!R" &amp; A506+4),INDIRECT("'C5'!T" &amp;A506+4),INDIRECT("'C5'!V" &amp;A506+4),INDIRECT("'C5'!X" &amp;A506+4))</f>
        <v>0</v>
      </c>
      <c r="E523" s="205">
        <f ca="1">SUM(INDIRECT("'C5'!F" &amp;A506+4),INDIRECT("'C5'!H" &amp;A506+4),INDIRECT("'C5'!J" &amp;A506+4),INDIRECT("'C5'!Q" &amp;A506+4),INDIRECT("'C5'!S" &amp;A506+4),INDIRECT("'C5'!U" &amp;A506+4),INDIRECT("'C5'!W" &amp;A506+4),INDIRECT("'C5'!Y" &amp;A506+4))</f>
        <v>0</v>
      </c>
      <c r="F523" s="81" t="str">
        <f t="shared" ca="1" si="5"/>
        <v/>
      </c>
    </row>
    <row r="524" spans="2:6">
      <c r="B524" s="80" t="str">
        <f>MATIÈRES!$I$11</f>
        <v>SCIENCES (Mr SMETS - 3p.)</v>
      </c>
      <c r="C524" s="203" t="str">
        <f ca="1">IF(ISERROR(INDIRECT("F6!BR" &amp;A506+ 6)),"",INDIRECT("F6!BR" &amp;A506+ 6))</f>
        <v/>
      </c>
      <c r="D524" s="205">
        <f ca="1">SUM(INDIRECT("'C6'!E" &amp; A506+4),INDIRECT("'C6'!G" &amp; A506+4),INDIRECT("'C6'!I" &amp; A506+4),INDIRECT("'C6'!P" &amp; A506+4),INDIRECT("'C6'!R" &amp; A506+4),INDIRECT("'C6'!T" &amp;A506+4),INDIRECT("'C6'!V" &amp;A506+4),INDIRECT("'C6'!X" &amp;A506+4))</f>
        <v>0</v>
      </c>
      <c r="E524" s="205">
        <f ca="1">SUM(INDIRECT("'C6'!F" &amp;A506+4),INDIRECT("'C6'!H" &amp;A506+4),INDIRECT("'C6'!J" &amp;A506+4),INDIRECT("'C6'!Q" &amp;A506+4),INDIRECT("'C6'!S" &amp;A506+4),INDIRECT("'C6'!U" &amp;A506+4),INDIRECT("'C6'!W" &amp;A506+4),INDIRECT("'C6'!Y" &amp;A506+4))</f>
        <v>0</v>
      </c>
      <c r="F524" s="81" t="str">
        <f t="shared" ca="1" si="5"/>
        <v/>
      </c>
    </row>
    <row r="525" spans="2:6">
      <c r="B525" s="80" t="str">
        <f>MATIÈRES!$I$12</f>
        <v>ÉDUCATION PHYSIQUE (Collectif - 3p.)</v>
      </c>
      <c r="C525" s="203" t="str">
        <f ca="1">IF(ISERROR(INDIRECT("F7!BR" &amp;A506+ 6)),"",INDIRECT("F7!BR" &amp;A506+ 6))</f>
        <v/>
      </c>
      <c r="D525" s="205">
        <f ca="1">SUM(INDIRECT("'C7'!E" &amp; A506+4),INDIRECT("'C7'!G" &amp; A506+4),INDIRECT("'C7'!I" &amp; A506+4),INDIRECT("'C7'!P" &amp; A506+4),INDIRECT("'C7'!R" &amp; A506+4),INDIRECT("'C7'!T" &amp;A506+4),INDIRECT("'C7'!V" &amp;A506+4),INDIRECT("'C7'!X" &amp;A506+4))</f>
        <v>0</v>
      </c>
      <c r="E525" s="205">
        <f ca="1">SUM(INDIRECT("'C7'!F" &amp;A506+4),INDIRECT("'C7'!H" &amp;A506+4),INDIRECT("'C7'!J" &amp;A506+4),INDIRECT("'C7'!Q" &amp;A506+4),INDIRECT("'C7'!S" &amp;A506+4),INDIRECT("'C7'!U" &amp;A506+4),INDIRECT("'C7'!W" &amp;A506+4),INDIRECT("'C7'!Y" &amp;A506+4))</f>
        <v>0</v>
      </c>
      <c r="F525" s="81" t="str">
        <f t="shared" ca="1" si="5"/>
        <v/>
      </c>
    </row>
    <row r="526" spans="2:6">
      <c r="B526" s="80" t="str">
        <f>MATIÈRES!$I$13</f>
        <v>ÉDUCATION ARTISTIQUE (Mme TASKIN - 2p.)</v>
      </c>
      <c r="C526" s="203" t="str">
        <f ca="1">IF(ISERROR(INDIRECT("F8!BR" &amp;A506+ 6)),"",INDIRECT("F8!BR" &amp;A506+ 6))</f>
        <v/>
      </c>
      <c r="D526" s="205">
        <f ca="1">SUM(INDIRECT("'C8'!E" &amp; A506+4),INDIRECT("'C8'!G" &amp; A506+4),INDIRECT("'C8'!I" &amp; A506+4),INDIRECT("'C8'!P" &amp; A506+4),INDIRECT("'C8'!R" &amp; A506+4),INDIRECT("'C8'!T" &amp;A506+4),INDIRECT("'C8'!V" &amp;A506+4),INDIRECT("'C8'!X" &amp;A506+4))</f>
        <v>0</v>
      </c>
      <c r="E526" s="205">
        <f ca="1">SUM(INDIRECT("'C8'!F" &amp;A506+4),INDIRECT("'C8'!H" &amp;A506+4),INDIRECT("'C8'!J" &amp;A506+4),INDIRECT("'C8'!Q" &amp;A506+4),INDIRECT("'C8'!S" &amp;A506+4),INDIRECT("'C8'!U" &amp;A506+4),INDIRECT("'C8'!W" &amp;A506+4),INDIRECT("'C8'!Y" &amp;A506+4))</f>
        <v>0</v>
      </c>
      <c r="F526" s="81" t="str">
        <f t="shared" ca="1" si="5"/>
        <v/>
      </c>
    </row>
    <row r="527" spans="2:6">
      <c r="B527" s="80" t="str">
        <f>MATIÈRES!$I$14</f>
        <v>ÉDUCATION TECHNOLOGIQUE (Mr SMETS - 1p.)</v>
      </c>
      <c r="C527" s="203" t="str">
        <f ca="1">IF(ISERROR(INDIRECT("F9!BR" &amp;A506+ 6)),"",INDIRECT("F9!BR" &amp;A506+ 6))</f>
        <v/>
      </c>
      <c r="D527" s="205">
        <f ca="1">SUM(INDIRECT("'C9'!E" &amp; A506+4),INDIRECT("'C9'!G" &amp; A506+4),INDIRECT("'C9'!I" &amp; A506+4),INDIRECT("'C9'!P" &amp; A506+4),INDIRECT("'C9'!R" &amp; A506+4),INDIRECT("'C9'!T" &amp;A506+4),INDIRECT("'C9'!V" &amp;A506+4),INDIRECT("'C9'!X" &amp;A506+4))</f>
        <v>0</v>
      </c>
      <c r="E527" s="205">
        <f ca="1">SUM(INDIRECT("'C9'!F" &amp;A506+4),INDIRECT("'C9'!H" &amp;A506+4),INDIRECT("'C9'!J" &amp;A506+4),INDIRECT("'C9'!Q" &amp;A506+4),INDIRECT("'C9'!S" &amp;A506+4),INDIRECT("'C9'!U" &amp;A506+4),INDIRECT("'C9'!W" &amp;A506+4),INDIRECT("'C9'!Y" &amp;A506+4))</f>
        <v>0</v>
      </c>
      <c r="F527" s="81" t="str">
        <f t="shared" ca="1" si="5"/>
        <v/>
      </c>
    </row>
    <row r="528" spans="2:6">
      <c r="B528" s="80" t="str">
        <f>MATIÈRES!$I$15</f>
        <v>ACTIVITÉDE SOUTIEN (Mme LIENART - 4p.)</v>
      </c>
      <c r="C528" s="203" t="str">
        <f ca="1">IF(ISERROR(INDIRECT("F10!BR" &amp;A506+ 6)),"",INDIRECT("F10!BR" &amp;A506+ 6))</f>
        <v/>
      </c>
      <c r="D528" s="205">
        <f ca="1">SUM(INDIRECT("'C10'!E" &amp; A506+4),INDIRECT("'C10'!G" &amp; A506+4),INDIRECT("'C10'!I" &amp; A506+4),INDIRECT("'C10'!P" &amp; A506+4),INDIRECT("'C10'!R" &amp; A506+4),INDIRECT("'C10'!T" &amp;A506+4),INDIRECT("'C10'!V" &amp;A506+4),INDIRECT("'C10'!X" &amp;A506+4))</f>
        <v>0</v>
      </c>
      <c r="E528" s="205">
        <f ca="1">SUM(INDIRECT("'C10'!F" &amp;A506+4),INDIRECT("'C10'!H" &amp;A506+4),INDIRECT("'C10'!J" &amp;A506+4),INDIRECT("'C10'!Q" &amp;A506+4),INDIRECT("'C10'!S" &amp;A506+4),INDIRECT("'C10'!U" &amp;A506+4),INDIRECT("'C10'!W" &amp;A506+4),INDIRECT("'C10'!Y" &amp;A506+4))</f>
        <v>0</v>
      </c>
      <c r="F528" s="81" t="str">
        <f t="shared" ca="1" si="5"/>
        <v/>
      </c>
    </row>
    <row r="529" spans="2:6">
      <c r="B529" s="80">
        <f>MATIÈRES!$I$16</f>
        <v>0</v>
      </c>
      <c r="C529" s="203" t="str">
        <f ca="1">IF(ISERROR(INDIRECT("F11!BR" &amp;A506+ 6)),"",INDIRECT("F11!BR" &amp;A506+ 6))</f>
        <v/>
      </c>
      <c r="D529" s="205">
        <f ca="1">SUM(INDIRECT("'C11'!E" &amp; A506+4),INDIRECT("'C11'!G" &amp; A506+4),INDIRECT("'C11'!I" &amp; A506+4),INDIRECT("'C11'!P" &amp; A506+4),INDIRECT("'C11'!R" &amp; A506+4),INDIRECT("'C11'!T" &amp;A506+4),INDIRECT("'C11'!V" &amp;A506+4),INDIRECT("'C11'!X" &amp;A506+4))</f>
        <v>0</v>
      </c>
      <c r="E529" s="205">
        <f ca="1">SUM(INDIRECT("'C11'!F" &amp;A506+4),INDIRECT("'C11'!H" &amp;A506+4),INDIRECT("'C11'!J" &amp;A506+4),INDIRECT("'C11'!Q" &amp;A506+4),INDIRECT("'C11'!S" &amp;A506+4),INDIRECT("'C11'!U" &amp;A506+4),INDIRECT("'C11'!W" &amp;A506+4),INDIRECT("'C11'!Y" &amp;A506+4))</f>
        <v>0</v>
      </c>
      <c r="F529" s="81" t="str">
        <f t="shared" ca="1" si="5"/>
        <v/>
      </c>
    </row>
    <row r="530" spans="2:6">
      <c r="B530" s="80">
        <f>MATIÈRES!$I$17</f>
        <v>0</v>
      </c>
      <c r="C530" s="203" t="str">
        <f ca="1">IF(ISERROR(INDIRECT("F12!BR" &amp;A506+ 6)),"",INDIRECT("F12!BR" &amp;A506+ 6))</f>
        <v/>
      </c>
      <c r="D530" s="205">
        <f ca="1">SUM(INDIRECT("'C12'!E" &amp; A506+4),INDIRECT("'C12'!G" &amp; A506+4),INDIRECT("'C12'!I" &amp; A506+4),INDIRECT("'C12'!P" &amp; A506+4),INDIRECT("'C12'!R" &amp; A506+4),INDIRECT("'C12'!T" &amp;A506+4),INDIRECT("'C12'!V" &amp;A506+4),INDIRECT("'C12'!X" &amp;A506+4))</f>
        <v>0</v>
      </c>
      <c r="E530" s="205">
        <f ca="1">SUM(INDIRECT("'C12'!F" &amp;A506+4),INDIRECT("'C12'!H" &amp;A506+4),INDIRECT("'C12'!J" &amp;A506+4),INDIRECT("'C12'!Q" &amp;A506+4),INDIRECT("'C12'!S" &amp;A506+4),INDIRECT("'C12'!U" &amp;A506+4),INDIRECT("'C12'!W" &amp;A506+4),INDIRECT("'C12'!Y" &amp;A506+4))</f>
        <v>0</v>
      </c>
      <c r="F530" s="81" t="str">
        <f t="shared" ca="1" si="5"/>
        <v/>
      </c>
    </row>
    <row r="531" spans="2:6">
      <c r="B531" s="80">
        <f>MATIÈRES!$I$18</f>
        <v>0</v>
      </c>
      <c r="C531" s="203" t="str">
        <f ca="1">IF(ISERROR(INDIRECT("F13!BR" &amp;A506+ 6)),"",INDIRECT("F13!BR" &amp;A506+ 6))</f>
        <v/>
      </c>
      <c r="D531" s="205">
        <f ca="1">SUM(INDIRECT("'C13'!E" &amp; A506+4),INDIRECT("'C13'!G" &amp; A506+4),INDIRECT("'C13'!I" &amp; A506+4),INDIRECT("'C13'!P" &amp; A506+4),INDIRECT("'C13'!R" &amp; A506+4),INDIRECT("'C13'!T" &amp;A506+4),INDIRECT("'C13'!V" &amp;A506+4),INDIRECT("'C13'!X" &amp;A506+4))</f>
        <v>0</v>
      </c>
      <c r="E531" s="205">
        <f ca="1">SUM(INDIRECT("'C13'!F" &amp;A506+4),INDIRECT("'C13'!H" &amp;A506+4),INDIRECT("'C13'!J" &amp;A506+4),INDIRECT("'C13'!Q" &amp;A506+4),INDIRECT("'C13'!S" &amp;A506+4),INDIRECT("'C13'!U" &amp;A506+4),INDIRECT("'C13'!W" &amp;A506+4),INDIRECT("'C13'!Y" &amp;A506+4))</f>
        <v>0</v>
      </c>
      <c r="F531" s="81" t="str">
        <f t="shared" ca="1" si="5"/>
        <v/>
      </c>
    </row>
    <row r="532" spans="2:6">
      <c r="B532" s="80">
        <f>MATIÈRES!$I$19</f>
        <v>0</v>
      </c>
      <c r="C532" s="203" t="str">
        <f ca="1">IF(ISERROR(INDIRECT("F14!BR" &amp;A506+ 6)),"",INDIRECT("F14!BR" &amp;A506+ 6))</f>
        <v/>
      </c>
      <c r="D532" s="205">
        <f ca="1">SUM(INDIRECT("'C14'!E" &amp; A506+4),INDIRECT("'C14'!G" &amp; A506+4),INDIRECT("'C14'!I" &amp; A506+4),INDIRECT("'C14'!P" &amp; A506+4),INDIRECT("'C14'!R" &amp; A506+4),INDIRECT("'C14'!T" &amp;A506+4),INDIRECT("'C14'!V" &amp;A506+4),INDIRECT("'C14'!X" &amp;A506+4))</f>
        <v>0</v>
      </c>
      <c r="E532" s="205">
        <f ca="1">SUM(INDIRECT("'C14'!F" &amp;A506+4),INDIRECT("'C14'!H" &amp;A506+4),INDIRECT("'C14'!J" &amp;A506+4),INDIRECT("'C14'!Q" &amp;A506+4),INDIRECT("'C14'!S" &amp;A506+4),INDIRECT("'C14'!U" &amp;A506+4),INDIRECT("'C14'!W" &amp;A506+4),INDIRECT("'C14'!Y" &amp;A506+4))</f>
        <v>0</v>
      </c>
      <c r="F532" s="81" t="str">
        <f t="shared" ca="1" si="5"/>
        <v/>
      </c>
    </row>
    <row r="533" spans="2:6">
      <c r="B533" s="80">
        <f>MATIÈRES!$I$20</f>
        <v>0</v>
      </c>
      <c r="C533" s="203" t="str">
        <f ca="1">IF(ISERROR(INDIRECT("F15!BR" &amp;A506+ 6)),"",INDIRECT("F15!BR" &amp;A506+ 6))</f>
        <v/>
      </c>
      <c r="D533" s="205">
        <f ca="1">SUM(INDIRECT("'C15'!E" &amp; A506+4),INDIRECT("'C15'!G" &amp; A506+4),INDIRECT("'C15'!I" &amp; A506+4),INDIRECT("'C15'!P" &amp; A506+4),INDIRECT("'C15'!R" &amp; A506+4),INDIRECT("'C15'!T" &amp;A506+4),INDIRECT("'C15'!V" &amp;A506+4),INDIRECT("'C15'!X" &amp;A506+4))</f>
        <v>0</v>
      </c>
      <c r="E533" s="205">
        <f ca="1">SUM(INDIRECT("'C15'!F" &amp;A506+4),INDIRECT("'C15'!H" &amp;A506+4),INDIRECT("'C15'!J" &amp;A506+4),INDIRECT("'C15'!Q" &amp;A506+4),INDIRECT("'C15'!S" &amp;A506+4),INDIRECT("'C15'!U" &amp;A506+4),INDIRECT("'C15'!W" &amp;A506+4),INDIRECT("'C15'!Y" &amp;A506+4))</f>
        <v>0</v>
      </c>
      <c r="F533" s="81" t="str">
        <f t="shared" ca="1" si="5"/>
        <v/>
      </c>
    </row>
    <row r="534" spans="2:6">
      <c r="B534" s="208"/>
      <c r="C534" s="212" t="e">
        <f ca="1">AVERAGEIF(C519:C533,"&lt;&gt;#DIV/0!")</f>
        <v>#DIV/0!</v>
      </c>
      <c r="D534" s="206"/>
      <c r="E534" s="206"/>
      <c r="F534" s="209"/>
    </row>
    <row r="535" spans="2:6" s="82" customFormat="1">
      <c r="B535" s="271"/>
      <c r="C535" s="271"/>
      <c r="D535" s="271"/>
      <c r="E535" s="271"/>
      <c r="F535" s="192"/>
    </row>
    <row r="536" spans="2:6" s="82" customFormat="1">
      <c r="B536" s="272" t="s">
        <v>180</v>
      </c>
      <c r="C536" s="272"/>
      <c r="D536" s="272"/>
      <c r="E536" s="272"/>
      <c r="F536" s="193" t="e">
        <f ca="1">AVERAGEIF(F519:F533,"&lt;&gt;#DIV/0!")</f>
        <v>#DIV/0!</v>
      </c>
    </row>
    <row r="537" spans="2:6" s="82" customFormat="1">
      <c r="B537" s="273" t="str">
        <f>"Nombre de cours en difficulté (…/" &amp; COUNTA(MATIÈRES!$N$6:$N$20) &amp; " cours)"</f>
        <v>Nombre de cours en difficulté (…/10 cours)</v>
      </c>
      <c r="C537" s="273"/>
      <c r="D537" s="273"/>
      <c r="E537" s="273"/>
      <c r="F537" s="191">
        <f ca="1">IF(F519&lt;50,1,0)+IF(F520&lt;50,1,0)+IF(F521&lt;50,1,0)+IF(F522&lt;50,1,0)+IF(F523&lt;50,1,0)+IF(F524&lt;50,1,0)+IF(F525&lt;50,1,0)+IF(F526&lt;50,1,0)+IF(F527&lt;50,1,0)+IF(F528&lt;50,1,0)+IF(F529&lt;50,1,0)+IF(F530&lt;50,1,0)+IF(F531&lt;50,1,0)+IF(F532&lt;50,1,0)+IF(F533&lt;50,1,0)</f>
        <v>0</v>
      </c>
    </row>
    <row r="538" spans="2:6" s="82" customFormat="1">
      <c r="B538" s="273" t="str">
        <f>"Nombre de périodes en difficulté (…/" &amp; SUM(MATIÈRES!N499:N513) &amp; " périodes)"</f>
        <v>Nombre de périodes en difficulté (…/0 périodes)</v>
      </c>
      <c r="C538" s="273"/>
      <c r="D538" s="273"/>
      <c r="E538" s="273"/>
      <c r="F538" s="191">
        <f ca="1">IF(F519&lt;50,MATIÈRES!N$6,0)+IF(F520&lt;50,MATIÈRES!N$7,0)+IF(F521&lt;50,MATIÈRES!N$8,0)+IF(F522&lt;50,MATIÈRES!N$9,0)+IF(F523&lt;50,MATIÈRES!N$10,0)+IF(F524&lt;50,MATIÈRES!N$11,0)+IF(F525&lt;50,MATIÈRES!N$12,0)+IF(F526&lt;50,MATIÈRES!N$13,0)+IF(F527&lt;50,MATIÈRES!N$14,0)+IF(F528&lt;50,MATIÈRES!N$15,0)+IF(F529&lt;50,MATIÈRES!N$16,0)+IF(F530&lt;50,MATIÈRES!N$17,0)+IF(F531&lt;50,MATIÈRES!N$18,0)+IF(F532&lt;50,MATIÈRES!N$19,0)+IF(F533&lt;50,MATIÈRES!N$20,0)</f>
        <v>0</v>
      </c>
    </row>
    <row r="539" spans="2:6" s="82" customFormat="1"/>
    <row r="540" spans="2:6" s="82" customFormat="1"/>
    <row r="541" spans="2:6" s="82" customFormat="1"/>
    <row r="542" spans="2:6" s="82" customFormat="1">
      <c r="F542" s="82" t="s">
        <v>177</v>
      </c>
    </row>
    <row r="543" spans="2:6">
      <c r="B543" s="82"/>
      <c r="C543" s="82"/>
      <c r="D543" s="82"/>
      <c r="E543" s="82"/>
      <c r="F543" s="82"/>
    </row>
    <row r="544" spans="2:6">
      <c r="B544" s="82"/>
      <c r="C544" s="82"/>
      <c r="D544" s="82"/>
      <c r="E544" s="82"/>
      <c r="F544" s="82"/>
    </row>
    <row r="545" spans="2:6">
      <c r="B545" s="82"/>
      <c r="C545" s="82"/>
      <c r="D545" s="82"/>
      <c r="E545" s="82"/>
      <c r="F545" s="82"/>
    </row>
    <row r="546" spans="2:6">
      <c r="B546" s="82"/>
      <c r="C546" s="82"/>
      <c r="D546" s="82"/>
      <c r="E546" s="82"/>
      <c r="F546" s="82"/>
    </row>
    <row r="547" spans="2:6">
      <c r="B547" s="82"/>
      <c r="C547" s="82"/>
      <c r="D547" s="82"/>
      <c r="E547" s="82"/>
      <c r="F547" s="82"/>
    </row>
    <row r="548" spans="2:6">
      <c r="B548" s="82"/>
      <c r="C548" s="82"/>
      <c r="D548" s="82"/>
      <c r="E548" s="82"/>
      <c r="F548" s="82"/>
    </row>
    <row r="549" spans="2:6">
      <c r="B549" s="82"/>
      <c r="C549" s="82"/>
      <c r="D549" s="82"/>
      <c r="E549" s="82"/>
      <c r="F549" s="82"/>
    </row>
    <row r="550" spans="2:6">
      <c r="B550" s="82"/>
      <c r="C550" s="82"/>
      <c r="D550" s="82"/>
      <c r="E550" s="82"/>
      <c r="F550" s="82"/>
    </row>
    <row r="551" spans="2:6">
      <c r="B551" s="82"/>
      <c r="C551" s="82"/>
      <c r="D551" s="82"/>
      <c r="E551" s="82"/>
      <c r="F551" s="82"/>
    </row>
    <row r="552" spans="2:6">
      <c r="B552" s="82"/>
      <c r="C552" s="82"/>
      <c r="D552" s="82"/>
      <c r="E552" s="82"/>
      <c r="F552" s="82"/>
    </row>
    <row r="553" spans="2:6">
      <c r="B553" s="82"/>
      <c r="C553" s="82"/>
      <c r="D553" s="82"/>
      <c r="E553" s="82"/>
      <c r="F553" s="82"/>
    </row>
    <row r="554" spans="2:6">
      <c r="B554" s="82"/>
      <c r="C554" s="82"/>
      <c r="D554" s="82"/>
      <c r="E554" s="82"/>
      <c r="F554" s="82"/>
    </row>
    <row r="555" spans="2:6">
      <c r="B555" s="82"/>
      <c r="C555" s="82"/>
      <c r="D555" s="82"/>
      <c r="E555" s="82"/>
      <c r="F555" s="82"/>
    </row>
    <row r="556" spans="2:6">
      <c r="B556" s="82"/>
      <c r="C556" s="82"/>
      <c r="D556" s="82"/>
      <c r="E556" s="82"/>
      <c r="F556" s="82"/>
    </row>
    <row r="557" spans="2:6">
      <c r="B557" s="82"/>
      <c r="C557" s="82"/>
      <c r="D557" s="82"/>
      <c r="E557" s="82"/>
      <c r="F557" s="82"/>
    </row>
    <row r="558" spans="2:6">
      <c r="B558" s="84" t="s">
        <v>42</v>
      </c>
      <c r="C558" s="82"/>
      <c r="D558" s="82"/>
      <c r="E558" s="82"/>
      <c r="F558" s="82"/>
    </row>
    <row r="559" spans="2:6">
      <c r="B559" s="82"/>
      <c r="C559" s="82"/>
      <c r="D559" s="82"/>
      <c r="E559" s="82"/>
      <c r="F559" s="82"/>
    </row>
    <row r="560" spans="2:6">
      <c r="B560" s="274" t="str">
        <f ca="1">(INDIRECT("Élèves!C" &amp;A506+3) &amp; " " &amp; INDIRECT("Élèves!D" &amp; A506+3) &amp; " :")</f>
        <v>FORTE Salie :</v>
      </c>
      <c r="C560" s="275"/>
      <c r="D560" s="275"/>
      <c r="E560" s="275"/>
      <c r="F560" s="276"/>
    </row>
    <row r="561" spans="2:6">
      <c r="B561" s="243"/>
      <c r="C561" s="244"/>
      <c r="D561" s="244"/>
      <c r="E561" s="244"/>
      <c r="F561" s="245"/>
    </row>
    <row r="562" spans="2:6">
      <c r="B562" s="243"/>
      <c r="C562" s="244"/>
      <c r="D562" s="244"/>
      <c r="E562" s="244"/>
      <c r="F562" s="245"/>
    </row>
    <row r="563" spans="2:6">
      <c r="B563" s="243"/>
      <c r="C563" s="244"/>
      <c r="D563" s="244"/>
      <c r="E563" s="244"/>
      <c r="F563" s="245"/>
    </row>
    <row r="564" spans="2:6">
      <c r="B564" s="243"/>
      <c r="C564" s="244"/>
      <c r="D564" s="244"/>
      <c r="E564" s="244"/>
      <c r="F564" s="245"/>
    </row>
    <row r="565" spans="2:6">
      <c r="B565" s="243"/>
      <c r="C565" s="244"/>
      <c r="D565" s="244"/>
      <c r="E565" s="244"/>
      <c r="F565" s="245"/>
    </row>
    <row r="566" spans="2:6">
      <c r="B566" s="246"/>
      <c r="C566" s="247"/>
      <c r="D566" s="247"/>
      <c r="E566" s="247"/>
      <c r="F566" s="248"/>
    </row>
    <row r="567" spans="2:6">
      <c r="B567" s="204"/>
      <c r="C567" s="204"/>
      <c r="D567" s="204"/>
      <c r="E567" s="204"/>
      <c r="F567" s="204"/>
    </row>
    <row r="568" spans="2:6">
      <c r="B568" s="204"/>
      <c r="C568" s="204"/>
      <c r="D568" s="204"/>
      <c r="E568" s="204"/>
      <c r="F568" s="204"/>
    </row>
    <row r="569" spans="2:6">
      <c r="B569" s="204"/>
      <c r="C569" s="204"/>
      <c r="D569" s="204"/>
      <c r="E569" s="204"/>
      <c r="F569" s="204"/>
    </row>
    <row r="570" spans="2:6">
      <c r="B570" s="84" t="s">
        <v>69</v>
      </c>
      <c r="C570" s="82"/>
      <c r="D570" s="82"/>
      <c r="E570" s="82"/>
      <c r="F570" s="82"/>
    </row>
    <row r="571" spans="2:6">
      <c r="C571" s="82"/>
      <c r="D571" s="82"/>
      <c r="E571" s="82"/>
      <c r="F571" s="82"/>
    </row>
    <row r="572" spans="2:6">
      <c r="B572" s="89"/>
      <c r="C572" s="89"/>
      <c r="D572" s="89"/>
      <c r="E572" s="89" t="s">
        <v>70</v>
      </c>
      <c r="F572" s="90">
        <f ca="1">SUM(INDIRECT("EDUC!E" &amp;A506+4),INDIRECT("EDUC!F" &amp;A506+4),INDIRECT("EDUC!H" &amp;A506+4),INDIRECT("EDUC!i" &amp;A506+4))</f>
        <v>8</v>
      </c>
    </row>
    <row r="573" spans="2:6">
      <c r="C573" s="82"/>
      <c r="D573" s="82"/>
      <c r="E573" s="82"/>
      <c r="F573" s="82"/>
    </row>
    <row r="574" spans="2:6">
      <c r="B574" s="249"/>
      <c r="C574" s="250"/>
      <c r="D574" s="250"/>
      <c r="E574" s="250"/>
      <c r="F574" s="251"/>
    </row>
    <row r="575" spans="2:6">
      <c r="B575" s="252"/>
      <c r="C575" s="253"/>
      <c r="D575" s="253"/>
      <c r="E575" s="253"/>
      <c r="F575" s="254"/>
    </row>
    <row r="576" spans="2:6">
      <c r="B576" s="252"/>
      <c r="C576" s="253"/>
      <c r="D576" s="253"/>
      <c r="E576" s="253"/>
      <c r="F576" s="254"/>
    </row>
    <row r="577" spans="2:6">
      <c r="B577" s="252"/>
      <c r="C577" s="253"/>
      <c r="D577" s="253"/>
      <c r="E577" s="253"/>
      <c r="F577" s="254"/>
    </row>
    <row r="578" spans="2:6">
      <c r="B578" s="252"/>
      <c r="C578" s="253"/>
      <c r="D578" s="253"/>
      <c r="E578" s="253"/>
      <c r="F578" s="254"/>
    </row>
    <row r="579" spans="2:6">
      <c r="B579" s="252"/>
      <c r="C579" s="253"/>
      <c r="D579" s="253"/>
      <c r="E579" s="253"/>
      <c r="F579" s="254"/>
    </row>
    <row r="580" spans="2:6">
      <c r="B580" s="252"/>
      <c r="C580" s="253"/>
      <c r="D580" s="253"/>
      <c r="E580" s="253"/>
      <c r="F580" s="254"/>
    </row>
    <row r="581" spans="2:6">
      <c r="B581" s="252"/>
      <c r="C581" s="253"/>
      <c r="D581" s="253"/>
      <c r="E581" s="253"/>
      <c r="F581" s="254"/>
    </row>
    <row r="582" spans="2:6">
      <c r="B582" s="255"/>
      <c r="C582" s="256"/>
      <c r="D582" s="256"/>
      <c r="E582" s="256"/>
      <c r="F582" s="257"/>
    </row>
    <row r="583" spans="2:6">
      <c r="B583" s="82"/>
      <c r="C583" s="82"/>
      <c r="D583" s="82"/>
      <c r="E583" s="82"/>
      <c r="F583" s="82"/>
    </row>
    <row r="584" spans="2:6">
      <c r="B584" s="91" t="s">
        <v>71</v>
      </c>
      <c r="C584" s="82"/>
      <c r="D584" s="82"/>
      <c r="E584" s="82"/>
      <c r="F584" s="82"/>
    </row>
    <row r="585" spans="2:6">
      <c r="B585" s="82"/>
      <c r="C585" s="82"/>
      <c r="D585" s="82"/>
      <c r="E585" s="82"/>
      <c r="F585" s="82"/>
    </row>
    <row r="586" spans="2:6">
      <c r="B586" s="82"/>
      <c r="C586" s="82"/>
      <c r="D586" s="82"/>
      <c r="E586" s="82"/>
      <c r="F586" s="82"/>
    </row>
    <row r="587" spans="2:6">
      <c r="B587" s="82"/>
      <c r="C587" s="82"/>
      <c r="D587" s="82"/>
      <c r="E587" s="82"/>
      <c r="F587" s="82"/>
    </row>
    <row r="588" spans="2:6">
      <c r="B588" s="82"/>
      <c r="C588" s="82"/>
      <c r="D588" s="82"/>
      <c r="E588" s="82"/>
      <c r="F588" s="82"/>
    </row>
    <row r="589" spans="2:6">
      <c r="B589" s="82"/>
      <c r="C589" s="82"/>
      <c r="D589" s="82"/>
      <c r="E589" s="82"/>
      <c r="F589" s="82"/>
    </row>
    <row r="590" spans="2:6">
      <c r="B590" s="84" t="s">
        <v>72</v>
      </c>
      <c r="C590" s="82"/>
      <c r="D590" s="82"/>
      <c r="E590" s="82"/>
      <c r="F590" s="82"/>
    </row>
    <row r="591" spans="2:6">
      <c r="B591" s="82"/>
      <c r="C591" s="82"/>
      <c r="D591" s="82"/>
      <c r="E591" s="82"/>
      <c r="F591" s="82"/>
    </row>
    <row r="592" spans="2:6">
      <c r="B592" s="288"/>
      <c r="C592" s="289"/>
      <c r="D592" s="289"/>
      <c r="E592" s="289"/>
      <c r="F592" s="290"/>
    </row>
    <row r="593" spans="1:6">
      <c r="B593" s="291"/>
      <c r="C593" s="292"/>
      <c r="D593" s="292"/>
      <c r="E593" s="292"/>
      <c r="F593" s="293"/>
    </row>
    <row r="594" spans="1:6">
      <c r="B594" s="291"/>
      <c r="C594" s="292"/>
      <c r="D594" s="292"/>
      <c r="E594" s="292"/>
      <c r="F594" s="293"/>
    </row>
    <row r="595" spans="1:6">
      <c r="B595" s="291"/>
      <c r="C595" s="292"/>
      <c r="D595" s="292"/>
      <c r="E595" s="292"/>
      <c r="F595" s="293"/>
    </row>
    <row r="596" spans="1:6">
      <c r="B596" s="291"/>
      <c r="C596" s="292"/>
      <c r="D596" s="292"/>
      <c r="E596" s="292"/>
      <c r="F596" s="293"/>
    </row>
    <row r="597" spans="1:6">
      <c r="B597" s="291"/>
      <c r="C597" s="292"/>
      <c r="D597" s="292"/>
      <c r="E597" s="292"/>
      <c r="F597" s="293"/>
    </row>
    <row r="598" spans="1:6">
      <c r="B598" s="291"/>
      <c r="C598" s="292"/>
      <c r="D598" s="292"/>
      <c r="E598" s="292"/>
      <c r="F598" s="293"/>
    </row>
    <row r="599" spans="1:6">
      <c r="B599" s="294"/>
      <c r="C599" s="295"/>
      <c r="D599" s="295"/>
      <c r="E599" s="295"/>
      <c r="F599" s="296"/>
    </row>
    <row r="600" spans="1:6">
      <c r="B600" s="82"/>
      <c r="C600" s="82"/>
      <c r="D600" s="82"/>
      <c r="E600" s="82"/>
      <c r="F600" s="82"/>
    </row>
    <row r="601" spans="1:6">
      <c r="B601" s="82"/>
      <c r="C601" s="82"/>
      <c r="D601" s="82"/>
      <c r="E601" s="82"/>
      <c r="F601" s="82" t="s">
        <v>178</v>
      </c>
    </row>
    <row r="602" spans="1:6">
      <c r="B602" s="82"/>
      <c r="C602" s="82"/>
      <c r="D602" s="82"/>
      <c r="E602" s="82"/>
      <c r="F602" s="82"/>
    </row>
    <row r="603" spans="1:6">
      <c r="B603" s="82"/>
      <c r="C603" s="82"/>
      <c r="D603" s="82"/>
      <c r="E603" s="82"/>
      <c r="F603" s="82"/>
    </row>
    <row r="604" spans="1:6">
      <c r="B604" s="82"/>
      <c r="C604" s="82"/>
      <c r="D604" s="82"/>
      <c r="E604" s="82"/>
      <c r="F604" s="82"/>
    </row>
    <row r="605" spans="1:6" ht="27.75" customHeight="1">
      <c r="A605" s="82">
        <v>7</v>
      </c>
      <c r="B605" s="82"/>
      <c r="C605" s="82"/>
      <c r="D605" s="82"/>
      <c r="E605" s="82"/>
      <c r="F605" s="82"/>
    </row>
    <row r="606" spans="1:6" ht="15" customHeight="1">
      <c r="B606" s="315"/>
      <c r="C606" s="315"/>
      <c r="D606" s="315"/>
      <c r="E606" s="315"/>
      <c r="F606" s="315"/>
    </row>
    <row r="607" spans="1:6">
      <c r="B607" s="85" t="str">
        <f ca="1">INDIRECT("Élèves!C" &amp; A605+3)</f>
        <v>SEGEC</v>
      </c>
      <c r="C607" s="314" t="str">
        <f ca="1">INDIRECT("Élèves!D" &amp; A605+3)</f>
        <v>Rédoine</v>
      </c>
      <c r="D607" s="314"/>
      <c r="E607" s="314"/>
      <c r="F607" s="314"/>
    </row>
    <row r="608" spans="1:6" ht="15" customHeight="1">
      <c r="B608" s="86"/>
      <c r="C608" s="87"/>
      <c r="D608" s="87"/>
      <c r="E608" s="87"/>
      <c r="F608" s="87"/>
    </row>
    <row r="609" spans="2:6">
      <c r="B609" s="315" t="s">
        <v>73</v>
      </c>
      <c r="C609" s="315"/>
      <c r="D609" s="315"/>
      <c r="E609" s="315"/>
      <c r="F609" s="315"/>
    </row>
    <row r="610" spans="2:6">
      <c r="B610" s="316" t="s">
        <v>179</v>
      </c>
      <c r="C610" s="316"/>
      <c r="D610" s="316"/>
      <c r="E610" s="316"/>
      <c r="F610" s="316"/>
    </row>
    <row r="611" spans="2:6">
      <c r="B611" s="315"/>
      <c r="C611" s="315"/>
      <c r="D611" s="315"/>
      <c r="E611" s="315"/>
      <c r="F611" s="315"/>
    </row>
    <row r="612" spans="2:6">
      <c r="B612" s="82"/>
      <c r="C612" s="82"/>
      <c r="D612" s="82"/>
      <c r="E612" s="82"/>
      <c r="F612" s="82"/>
    </row>
    <row r="613" spans="2:6">
      <c r="B613" s="279">
        <f ca="1">INDIRECT("Élèves!N" &amp; A605+5)</f>
        <v>0</v>
      </c>
      <c r="C613" s="280"/>
      <c r="D613" s="280"/>
      <c r="E613" s="280"/>
      <c r="F613" s="281"/>
    </row>
    <row r="614" spans="2:6" ht="45" customHeight="1">
      <c r="B614" s="297" t="s">
        <v>39</v>
      </c>
      <c r="C614" s="298" t="s">
        <v>67</v>
      </c>
      <c r="D614" s="300" t="s">
        <v>68</v>
      </c>
      <c r="E614" s="301"/>
      <c r="F614" s="302"/>
    </row>
    <row r="615" spans="2:6" ht="45" customHeight="1">
      <c r="B615" s="297"/>
      <c r="C615" s="299"/>
      <c r="D615" s="303"/>
      <c r="E615" s="304"/>
      <c r="F615" s="305"/>
    </row>
    <row r="616" spans="2:6">
      <c r="B616" s="297"/>
      <c r="C616" s="88" t="s">
        <v>66</v>
      </c>
      <c r="D616" s="88" t="s">
        <v>40</v>
      </c>
      <c r="E616" s="88" t="s">
        <v>41</v>
      </c>
      <c r="F616" s="88" t="s">
        <v>66</v>
      </c>
    </row>
    <row r="617" spans="2:6">
      <c r="B617" s="313" t="str">
        <f>"FORMATION COMMUNE (" &amp; SUM(MATIÈRES!N600:N614) &amp; " périodes)"</f>
        <v>FORMATION COMMUNE (0 périodes)</v>
      </c>
      <c r="C617" s="313"/>
      <c r="D617" s="313"/>
      <c r="E617" s="313"/>
      <c r="F617" s="313"/>
    </row>
    <row r="618" spans="2:6">
      <c r="B618" s="80" t="str">
        <f>MATIÈRES!$I$6</f>
        <v>RELIGION (Mme Willems - 2p.)</v>
      </c>
      <c r="C618" s="203" t="str">
        <f ca="1">IF(ISERROR(INDIRECT("F1!BR" &amp;A605+ 6)),"",INDIRECT("F1!BR" &amp;A605+ 6))</f>
        <v/>
      </c>
      <c r="D618" s="205">
        <f ca="1">SUM(INDIRECT("'C1'!E" &amp; A605+4),INDIRECT("'C1'!G" &amp; A605+4),INDIRECT("'C1'!I" &amp; A605+4),INDIRECT("'C1'!P" &amp; A605+4),INDIRECT("'C1'!R" &amp; A605+4),INDIRECT("'C1'!T" &amp;A605+4),INDIRECT("'C1'!V" &amp;A605+4),INDIRECT("'C1'!X" &amp;A605+4))</f>
        <v>0</v>
      </c>
      <c r="E618" s="205">
        <f ca="1">SUM(INDIRECT("'C1'!F" &amp;A605+4),INDIRECT("'C1'!H" &amp;A605+4),INDIRECT("'C1'!J" &amp;A605+4),INDIRECT("'C1'!Q" &amp;A605+4),INDIRECT("'C1'!S" &amp;A605+4),INDIRECT("'C1'!U" &amp;A605+4),INDIRECT("'C1'!W" &amp;A605+4),INDIRECT("'C1'!Y" &amp;A605+4))</f>
        <v>0</v>
      </c>
      <c r="F618" s="81" t="str">
        <f ca="1">IF(ISERROR(SUM(D618/E618)*100),"",(SUM(D618/E618)*100))</f>
        <v/>
      </c>
    </row>
    <row r="619" spans="2:6">
      <c r="B619" s="80" t="str">
        <f>MATIÈRES!$I$7</f>
        <v>FRANÇAIS (Mr MIRGAUX - 6p.)</v>
      </c>
      <c r="C619" s="203" t="str">
        <f ca="1">IF(ISERROR(INDIRECT("F2!BR" &amp;A605+ 6)),"",INDIRECT("F2!BR" &amp;A605+ 6))</f>
        <v/>
      </c>
      <c r="D619" s="205">
        <f ca="1">SUM(INDIRECT("'C2'!E" &amp; A605+4),INDIRECT("'C2'!G" &amp; A605+4),INDIRECT("'C2'!I" &amp; A605+4),INDIRECT("'C2'!P" &amp; A605+4),INDIRECT("'C2'!R" &amp; A605+4),INDIRECT("'C2'!T" &amp;A605+4),INDIRECT("'C2'!V" &amp;A605+4),INDIRECT("'C2'!X" &amp;A605+4))</f>
        <v>0</v>
      </c>
      <c r="E619" s="205">
        <f ca="1">SUM(INDIRECT("'C2'!F" &amp;A605+4),INDIRECT("'C2'!H" &amp;A605+4),INDIRECT("'C2'!J" &amp;A605+4),INDIRECT("'C2'!Q" &amp;A605+4),INDIRECT("'C2'!S" &amp;A605+4),INDIRECT("'C2'!U" &amp;A605+4),INDIRECT("'C2'!W" &amp;A605+4),INDIRECT("'C2'!Y" &amp;A605+4))</f>
        <v>0</v>
      </c>
      <c r="F619" s="81" t="str">
        <f t="shared" ref="F619:F632" ca="1" si="6">IF(ISERROR(SUM(D619/E619)*100),"",(SUM(D619/E619)*100))</f>
        <v/>
      </c>
    </row>
    <row r="620" spans="2:6">
      <c r="B620" s="80" t="str">
        <f>MATIÈRES!$I$8</f>
        <v>MATH (Mme LIENART - 5p.)</v>
      </c>
      <c r="C620" s="203" t="str">
        <f ca="1">IF(ISERROR(INDIRECT("F3!BR" &amp;A605+ 6)),"",INDIRECT("F3!BR" &amp;A605+ 6))</f>
        <v/>
      </c>
      <c r="D620" s="205">
        <f ca="1">SUM(INDIRECT("'C3'!E" &amp; A605+4),INDIRECT("'C3'!G" &amp; A605+4),INDIRECT("'C3'!I" &amp; A605+4),INDIRECT("'C3'!P" &amp; A605+4),INDIRECT("'C3'!R" &amp; A605+4),INDIRECT("'C3'!T" &amp;A605+4),INDIRECT("'C3'!V" &amp;A605+4),INDIRECT("'C3'!X" &amp;A605+4))</f>
        <v>0</v>
      </c>
      <c r="E620" s="205">
        <f ca="1">SUM(INDIRECT("'C3'!F" &amp;A605+4),INDIRECT("'C3'!H" &amp;A605+4),INDIRECT("'C3'!J" &amp;A605+4),INDIRECT("'C3'!Q" &amp;A605+4),INDIRECT("'C3'!S" &amp;A605+4),INDIRECT("'C3'!U" &amp;A605+4),INDIRECT("'C3'!W" &amp;A605+4),INDIRECT("'C3'!Y" &amp;A605+4))</f>
        <v>0</v>
      </c>
      <c r="F620" s="81" t="str">
        <f t="shared" ca="1" si="6"/>
        <v/>
      </c>
    </row>
    <row r="621" spans="2:6">
      <c r="B621" s="80" t="str">
        <f>MATIÈRES!$I$9</f>
        <v>ÉTUDE DU MILIEU (Mr MIRGAUX - 4p.)</v>
      </c>
      <c r="C621" s="203" t="str">
        <f ca="1">IF(ISERROR(INDIRECT("F4!BR" &amp;A605+ 6)),"",INDIRECT("F4!BR" &amp;A605+ 6))</f>
        <v/>
      </c>
      <c r="D621" s="205">
        <f ca="1">SUM(INDIRECT("'C4'!E" &amp; A605+4),INDIRECT("'C4'!G" &amp; A605+4),INDIRECT("'C4'!I" &amp; A605+4),INDIRECT("'C4'!P" &amp; A605+4),INDIRECT("'C4'!R" &amp; A605+4),INDIRECT("'C4'!T" &amp;A605+4),INDIRECT("'C4'!V" &amp;A605+4),INDIRECT("'C4'!X" &amp;A605+4))</f>
        <v>0</v>
      </c>
      <c r="E621" s="205">
        <f ca="1">SUM(INDIRECT("'C4'!F" &amp;A605+4),INDIRECT("'C4'!H" &amp;A605+4),INDIRECT("'C4'!J" &amp;A605+4),INDIRECT("'C4'!Q" &amp;A605+4),INDIRECT("'C4'!S" &amp;A605+4),INDIRECT("'C4'!U" &amp;A605+4),INDIRECT("'C4'!W" &amp;A605+4),INDIRECT("'C4'!Y" &amp;A605+4))</f>
        <v>0</v>
      </c>
      <c r="F621" s="81" t="str">
        <f t="shared" ca="1" si="6"/>
        <v/>
      </c>
    </row>
    <row r="622" spans="2:6">
      <c r="B622" s="80" t="str">
        <f>MATIÈRES!$I$10</f>
        <v>ANGLAIS (Mme MICHAUX - 4p.)</v>
      </c>
      <c r="C622" s="203" t="str">
        <f ca="1">IF(ISERROR(INDIRECT("F5!BR" &amp;A605+ 6)),"",INDIRECT("F5!BR" &amp;A605+ 6))</f>
        <v/>
      </c>
      <c r="D622" s="205">
        <f ca="1">SUM(INDIRECT("'C5'!E" &amp; A605+4),INDIRECT("'C5'!G" &amp; A605+4),INDIRECT("'C5'!I" &amp; A605+4),INDIRECT("'C5'!P" &amp; A605+4),INDIRECT("'C5'!R" &amp; A605+4),INDIRECT("'C5'!T" &amp;A605+4),INDIRECT("'C5'!V" &amp;A605+4),INDIRECT("'C5'!X" &amp;A605+4))</f>
        <v>0</v>
      </c>
      <c r="E622" s="205">
        <f ca="1">SUM(INDIRECT("'C5'!F" &amp;A605+4),INDIRECT("'C5'!H" &amp;A605+4),INDIRECT("'C5'!J" &amp;A605+4),INDIRECT("'C5'!Q" &amp;A605+4),INDIRECT("'C5'!S" &amp;A605+4),INDIRECT("'C5'!U" &amp;A605+4),INDIRECT("'C5'!W" &amp;A605+4),INDIRECT("'C5'!Y" &amp;A605+4))</f>
        <v>0</v>
      </c>
      <c r="F622" s="81" t="str">
        <f t="shared" ca="1" si="6"/>
        <v/>
      </c>
    </row>
    <row r="623" spans="2:6">
      <c r="B623" s="80" t="str">
        <f>MATIÈRES!$I$11</f>
        <v>SCIENCES (Mr SMETS - 3p.)</v>
      </c>
      <c r="C623" s="203" t="str">
        <f ca="1">IF(ISERROR(INDIRECT("F6!BR" &amp;A605+ 6)),"",INDIRECT("F6!BR" &amp;A605+ 6))</f>
        <v/>
      </c>
      <c r="D623" s="205">
        <f ca="1">SUM(INDIRECT("'C6'!E" &amp; A605+4),INDIRECT("'C6'!G" &amp; A605+4),INDIRECT("'C6'!I" &amp; A605+4),INDIRECT("'C6'!P" &amp; A605+4),INDIRECT("'C6'!R" &amp; A605+4),INDIRECT("'C6'!T" &amp;A605+4),INDIRECT("'C6'!V" &amp;A605+4),INDIRECT("'C6'!X" &amp;A605+4))</f>
        <v>0</v>
      </c>
      <c r="E623" s="205">
        <f ca="1">SUM(INDIRECT("'C6'!F" &amp;A605+4),INDIRECT("'C6'!H" &amp;A605+4),INDIRECT("'C6'!J" &amp;A605+4),INDIRECT("'C6'!Q" &amp;A605+4),INDIRECT("'C6'!S" &amp;A605+4),INDIRECT("'C6'!U" &amp;A605+4),INDIRECT("'C6'!W" &amp;A605+4),INDIRECT("'C6'!Y" &amp;A605+4))</f>
        <v>0</v>
      </c>
      <c r="F623" s="81" t="str">
        <f t="shared" ca="1" si="6"/>
        <v/>
      </c>
    </row>
    <row r="624" spans="2:6">
      <c r="B624" s="80" t="str">
        <f>MATIÈRES!$I$12</f>
        <v>ÉDUCATION PHYSIQUE (Collectif - 3p.)</v>
      </c>
      <c r="C624" s="203" t="str">
        <f ca="1">IF(ISERROR(INDIRECT("F7!BR" &amp;A605+ 6)),"",INDIRECT("F7!BR" &amp;A605+ 6))</f>
        <v/>
      </c>
      <c r="D624" s="205">
        <f ca="1">SUM(INDIRECT("'C7'!E" &amp; A605+4),INDIRECT("'C7'!G" &amp; A605+4),INDIRECT("'C7'!I" &amp; A605+4),INDIRECT("'C7'!P" &amp; A605+4),INDIRECT("'C7'!R" &amp; A605+4),INDIRECT("'C7'!T" &amp;A605+4),INDIRECT("'C7'!V" &amp;A605+4),INDIRECT("'C7'!X" &amp;A605+4))</f>
        <v>0</v>
      </c>
      <c r="E624" s="205">
        <f ca="1">SUM(INDIRECT("'C7'!F" &amp;A605+4),INDIRECT("'C7'!H" &amp;A605+4),INDIRECT("'C7'!J" &amp;A605+4),INDIRECT("'C7'!Q" &amp;A605+4),INDIRECT("'C7'!S" &amp;A605+4),INDIRECT("'C7'!U" &amp;A605+4),INDIRECT("'C7'!W" &amp;A605+4),INDIRECT("'C7'!Y" &amp;A605+4))</f>
        <v>0</v>
      </c>
      <c r="F624" s="81" t="str">
        <f t="shared" ca="1" si="6"/>
        <v/>
      </c>
    </row>
    <row r="625" spans="2:6">
      <c r="B625" s="80" t="str">
        <f>MATIÈRES!$I$13</f>
        <v>ÉDUCATION ARTISTIQUE (Mme TASKIN - 2p.)</v>
      </c>
      <c r="C625" s="203" t="str">
        <f ca="1">IF(ISERROR(INDIRECT("F8!BR" &amp;A605+ 6)),"",INDIRECT("F8!BR" &amp;A605+ 6))</f>
        <v/>
      </c>
      <c r="D625" s="205">
        <f ca="1">SUM(INDIRECT("'C8'!E" &amp; A605+4),INDIRECT("'C8'!G" &amp; A605+4),INDIRECT("'C8'!I" &amp; A605+4),INDIRECT("'C8'!P" &amp; A605+4),INDIRECT("'C8'!R" &amp; A605+4),INDIRECT("'C8'!T" &amp;A605+4),INDIRECT("'C8'!V" &amp;A605+4),INDIRECT("'C8'!X" &amp;A605+4))</f>
        <v>0</v>
      </c>
      <c r="E625" s="205">
        <f ca="1">SUM(INDIRECT("'C8'!F" &amp;A605+4),INDIRECT("'C8'!H" &amp;A605+4),INDIRECT("'C8'!J" &amp;A605+4),INDIRECT("'C8'!Q" &amp;A605+4),INDIRECT("'C8'!S" &amp;A605+4),INDIRECT("'C8'!U" &amp;A605+4),INDIRECT("'C8'!W" &amp;A605+4),INDIRECT("'C8'!Y" &amp;A605+4))</f>
        <v>0</v>
      </c>
      <c r="F625" s="81" t="str">
        <f t="shared" ca="1" si="6"/>
        <v/>
      </c>
    </row>
    <row r="626" spans="2:6">
      <c r="B626" s="80" t="str">
        <f>MATIÈRES!$I$14</f>
        <v>ÉDUCATION TECHNOLOGIQUE (Mr SMETS - 1p.)</v>
      </c>
      <c r="C626" s="203" t="str">
        <f ca="1">IF(ISERROR(INDIRECT("F9!BR" &amp;A605+ 6)),"",INDIRECT("F9!BR" &amp;A605+ 6))</f>
        <v/>
      </c>
      <c r="D626" s="205">
        <f ca="1">SUM(INDIRECT("'C9'!E" &amp; A605+4),INDIRECT("'C9'!G" &amp; A605+4),INDIRECT("'C9'!I" &amp; A605+4),INDIRECT("'C9'!P" &amp; A605+4),INDIRECT("'C9'!R" &amp; A605+4),INDIRECT("'C9'!T" &amp;A605+4),INDIRECT("'C9'!V" &amp;A605+4),INDIRECT("'C9'!X" &amp;A605+4))</f>
        <v>0</v>
      </c>
      <c r="E626" s="205">
        <f ca="1">SUM(INDIRECT("'C9'!F" &amp;A605+4),INDIRECT("'C9'!H" &amp;A605+4),INDIRECT("'C9'!J" &amp;A605+4),INDIRECT("'C9'!Q" &amp;A605+4),INDIRECT("'C9'!S" &amp;A605+4),INDIRECT("'C9'!U" &amp;A605+4),INDIRECT("'C9'!W" &amp;A605+4),INDIRECT("'C9'!Y" &amp;A605+4))</f>
        <v>0</v>
      </c>
      <c r="F626" s="81" t="str">
        <f t="shared" ca="1" si="6"/>
        <v/>
      </c>
    </row>
    <row r="627" spans="2:6">
      <c r="B627" s="80" t="str">
        <f>MATIÈRES!$I$15</f>
        <v>ACTIVITÉDE SOUTIEN (Mme LIENART - 4p.)</v>
      </c>
      <c r="C627" s="203" t="str">
        <f ca="1">IF(ISERROR(INDIRECT("F10!BR" &amp;A605+ 6)),"",INDIRECT("F10!BR" &amp;A605+ 6))</f>
        <v/>
      </c>
      <c r="D627" s="205">
        <f ca="1">SUM(INDIRECT("'C10'!E" &amp; A605+4),INDIRECT("'C10'!G" &amp; A605+4),INDIRECT("'C10'!I" &amp; A605+4),INDIRECT("'C10'!P" &amp; A605+4),INDIRECT("'C10'!R" &amp; A605+4),INDIRECT("'C10'!T" &amp;A605+4),INDIRECT("'C10'!V" &amp;A605+4),INDIRECT("'C10'!X" &amp;A605+4))</f>
        <v>0</v>
      </c>
      <c r="E627" s="205">
        <f ca="1">SUM(INDIRECT("'C10'!F" &amp;A605+4),INDIRECT("'C10'!H" &amp;A605+4),INDIRECT("'C10'!J" &amp;A605+4),INDIRECT("'C10'!Q" &amp;A605+4),INDIRECT("'C10'!S" &amp;A605+4),INDIRECT("'C10'!U" &amp;A605+4),INDIRECT("'C10'!W" &amp;A605+4),INDIRECT("'C10'!Y" &amp;A605+4))</f>
        <v>0</v>
      </c>
      <c r="F627" s="81" t="str">
        <f t="shared" ca="1" si="6"/>
        <v/>
      </c>
    </row>
    <row r="628" spans="2:6">
      <c r="B628" s="80">
        <f>MATIÈRES!$I$16</f>
        <v>0</v>
      </c>
      <c r="C628" s="203" t="str">
        <f ca="1">IF(ISERROR(INDIRECT("F11!BR" &amp;A605+ 6)),"",INDIRECT("F11!BR" &amp;A605+ 6))</f>
        <v/>
      </c>
      <c r="D628" s="205">
        <f ca="1">SUM(INDIRECT("'C11'!E" &amp; A605+4),INDIRECT("'C11'!G" &amp; A605+4),INDIRECT("'C11'!I" &amp; A605+4),INDIRECT("'C11'!P" &amp; A605+4),INDIRECT("'C11'!R" &amp; A605+4),INDIRECT("'C11'!T" &amp;A605+4),INDIRECT("'C11'!V" &amp;A605+4),INDIRECT("'C11'!X" &amp;A605+4))</f>
        <v>0</v>
      </c>
      <c r="E628" s="205">
        <f ca="1">SUM(INDIRECT("'C11'!F" &amp;A605+4),INDIRECT("'C11'!H" &amp;A605+4),INDIRECT("'C11'!J" &amp;A605+4),INDIRECT("'C11'!Q" &amp;A605+4),INDIRECT("'C11'!S" &amp;A605+4),INDIRECT("'C11'!U" &amp;A605+4),INDIRECT("'C11'!W" &amp;A605+4),INDIRECT("'C11'!Y" &amp;A605+4))</f>
        <v>0</v>
      </c>
      <c r="F628" s="81" t="str">
        <f t="shared" ca="1" si="6"/>
        <v/>
      </c>
    </row>
    <row r="629" spans="2:6">
      <c r="B629" s="80">
        <f>MATIÈRES!$I$17</f>
        <v>0</v>
      </c>
      <c r="C629" s="203" t="str">
        <f ca="1">IF(ISERROR(INDIRECT("F12!BR" &amp;A605+ 6)),"",INDIRECT("F12!BR" &amp;A605+ 6))</f>
        <v/>
      </c>
      <c r="D629" s="205">
        <f ca="1">SUM(INDIRECT("'C12'!E" &amp; A605+4),INDIRECT("'C12'!G" &amp; A605+4),INDIRECT("'C12'!I" &amp; A605+4),INDIRECT("'C12'!P" &amp; A605+4),INDIRECT("'C12'!R" &amp; A605+4),INDIRECT("'C12'!T" &amp;A605+4),INDIRECT("'C12'!V" &amp;A605+4),INDIRECT("'C12'!X" &amp;A605+4))</f>
        <v>0</v>
      </c>
      <c r="E629" s="205">
        <f ca="1">SUM(INDIRECT("'C12'!F" &amp;A605+4),INDIRECT("'C12'!H" &amp;A605+4),INDIRECT("'C12'!J" &amp;A605+4),INDIRECT("'C12'!Q" &amp;A605+4),INDIRECT("'C12'!S" &amp;A605+4),INDIRECT("'C12'!U" &amp;A605+4),INDIRECT("'C12'!W" &amp;A605+4),INDIRECT("'C12'!Y" &amp;A605+4))</f>
        <v>0</v>
      </c>
      <c r="F629" s="81" t="str">
        <f t="shared" ca="1" si="6"/>
        <v/>
      </c>
    </row>
    <row r="630" spans="2:6">
      <c r="B630" s="80">
        <f>MATIÈRES!$I$18</f>
        <v>0</v>
      </c>
      <c r="C630" s="203" t="str">
        <f ca="1">IF(ISERROR(INDIRECT("F13!BR" &amp;A605+ 6)),"",INDIRECT("F13!BR" &amp;A605+ 6))</f>
        <v/>
      </c>
      <c r="D630" s="205">
        <f ca="1">SUM(INDIRECT("'C13'!E" &amp; A605+4),INDIRECT("'C13'!G" &amp; A605+4),INDIRECT("'C13'!I" &amp; A605+4),INDIRECT("'C13'!P" &amp; A605+4),INDIRECT("'C13'!R" &amp; A605+4),INDIRECT("'C13'!T" &amp;A605+4),INDIRECT("'C13'!V" &amp;A605+4),INDIRECT("'C13'!X" &amp;A605+4))</f>
        <v>0</v>
      </c>
      <c r="E630" s="205">
        <f ca="1">SUM(INDIRECT("'C13'!F" &amp;A605+4),INDIRECT("'C13'!H" &amp;A605+4),INDIRECT("'C13'!J" &amp;A605+4),INDIRECT("'C13'!Q" &amp;A605+4),INDIRECT("'C13'!S" &amp;A605+4),INDIRECT("'C13'!U" &amp;A605+4),INDIRECT("'C13'!W" &amp;A605+4),INDIRECT("'C13'!Y" &amp;A605+4))</f>
        <v>0</v>
      </c>
      <c r="F630" s="81" t="str">
        <f t="shared" ca="1" si="6"/>
        <v/>
      </c>
    </row>
    <row r="631" spans="2:6">
      <c r="B631" s="80">
        <f>MATIÈRES!$I$19</f>
        <v>0</v>
      </c>
      <c r="C631" s="203" t="str">
        <f ca="1">IF(ISERROR(INDIRECT("F14!BR" &amp;A605+ 6)),"",INDIRECT("F14!BR" &amp;A605+ 6))</f>
        <v/>
      </c>
      <c r="D631" s="205">
        <f ca="1">SUM(INDIRECT("'C14'!E" &amp; A605+4),INDIRECT("'C14'!G" &amp; A605+4),INDIRECT("'C14'!I" &amp; A605+4),INDIRECT("'C14'!P" &amp; A605+4),INDIRECT("'C14'!R" &amp; A605+4),INDIRECT("'C14'!T" &amp;A605+4),INDIRECT("'C14'!V" &amp;A605+4),INDIRECT("'C14'!X" &amp;A605+4))</f>
        <v>0</v>
      </c>
      <c r="E631" s="205">
        <f ca="1">SUM(INDIRECT("'C14'!F" &amp;A605+4),INDIRECT("'C14'!H" &amp;A605+4),INDIRECT("'C14'!J" &amp;A605+4),INDIRECT("'C14'!Q" &amp;A605+4),INDIRECT("'C14'!S" &amp;A605+4),INDIRECT("'C14'!U" &amp;A605+4),INDIRECT("'C14'!W" &amp;A605+4),INDIRECT("'C14'!Y" &amp;A605+4))</f>
        <v>0</v>
      </c>
      <c r="F631" s="81" t="str">
        <f t="shared" ca="1" si="6"/>
        <v/>
      </c>
    </row>
    <row r="632" spans="2:6">
      <c r="B632" s="80">
        <f>MATIÈRES!$I$20</f>
        <v>0</v>
      </c>
      <c r="C632" s="203" t="str">
        <f ca="1">IF(ISERROR(INDIRECT("F15!BR" &amp;A605+ 6)),"",INDIRECT("F15!BR" &amp;A605+ 6))</f>
        <v/>
      </c>
      <c r="D632" s="205">
        <f ca="1">SUM(INDIRECT("'C15'!E" &amp; A605+4),INDIRECT("'C15'!G" &amp; A605+4),INDIRECT("'C15'!I" &amp; A605+4),INDIRECT("'C15'!P" &amp; A605+4),INDIRECT("'C15'!R" &amp; A605+4),INDIRECT("'C15'!T" &amp;A605+4),INDIRECT("'C15'!V" &amp;A605+4),INDIRECT("'C15'!X" &amp;A605+4))</f>
        <v>0</v>
      </c>
      <c r="E632" s="205">
        <f ca="1">SUM(INDIRECT("'C15'!F" &amp;A605+4),INDIRECT("'C15'!H" &amp;A605+4),INDIRECT("'C15'!J" &amp;A605+4),INDIRECT("'C15'!Q" &amp;A605+4),INDIRECT("'C15'!S" &amp;A605+4),INDIRECT("'C15'!U" &amp;A605+4),INDIRECT("'C15'!W" &amp;A605+4),INDIRECT("'C15'!Y" &amp;A605+4))</f>
        <v>0</v>
      </c>
      <c r="F632" s="81" t="str">
        <f t="shared" ca="1" si="6"/>
        <v/>
      </c>
    </row>
    <row r="633" spans="2:6">
      <c r="B633" s="208"/>
      <c r="C633" s="212" t="e">
        <f ca="1">AVERAGEIF(C618:C632,"&lt;&gt;#DIV/0!")</f>
        <v>#DIV/0!</v>
      </c>
      <c r="D633" s="206"/>
      <c r="E633" s="206"/>
      <c r="F633" s="209"/>
    </row>
    <row r="634" spans="2:6" s="82" customFormat="1">
      <c r="B634" s="271"/>
      <c r="C634" s="271"/>
      <c r="D634" s="271"/>
      <c r="E634" s="271"/>
      <c r="F634" s="192"/>
    </row>
    <row r="635" spans="2:6" s="82" customFormat="1">
      <c r="B635" s="272" t="s">
        <v>180</v>
      </c>
      <c r="C635" s="272"/>
      <c r="D635" s="272"/>
      <c r="E635" s="272"/>
      <c r="F635" s="193" t="e">
        <f ca="1">AVERAGEIF(F618:F632,"&lt;&gt;#DIV/0!")</f>
        <v>#DIV/0!</v>
      </c>
    </row>
    <row r="636" spans="2:6" s="82" customFormat="1">
      <c r="B636" s="273" t="str">
        <f>"Nombre de cours en difficulté (…/" &amp; COUNTA(MATIÈRES!$N$6:$N$20) &amp; " cours)"</f>
        <v>Nombre de cours en difficulté (…/10 cours)</v>
      </c>
      <c r="C636" s="273"/>
      <c r="D636" s="273"/>
      <c r="E636" s="273"/>
      <c r="F636" s="191">
        <f ca="1">IF(F618&lt;50,1,0)+IF(F619&lt;50,1,0)+IF(F620&lt;50,1,0)+IF(F621&lt;50,1,0)+IF(F622&lt;50,1,0)+IF(F623&lt;50,1,0)+IF(F624&lt;50,1,0)+IF(F625&lt;50,1,0)+IF(F626&lt;50,1,0)+IF(F627&lt;50,1,0)+IF(F628&lt;50,1,0)+IF(F629&lt;50,1,0)+IF(F630&lt;50,1,0)+IF(F631&lt;50,1,0)+IF(F632&lt;50,1,0)</f>
        <v>0</v>
      </c>
    </row>
    <row r="637" spans="2:6" s="82" customFormat="1">
      <c r="B637" s="273" t="str">
        <f>"Nombre de périodes en difficulté (…/" &amp; SUM(MATIÈRES!N598:N612) &amp; " périodes)"</f>
        <v>Nombre de périodes en difficulté (…/0 périodes)</v>
      </c>
      <c r="C637" s="273"/>
      <c r="D637" s="273"/>
      <c r="E637" s="273"/>
      <c r="F637" s="191">
        <f ca="1">IF(F618&lt;50,MATIÈRES!N$6,0)+IF(F619&lt;50,MATIÈRES!N$7,0)+IF(F620&lt;50,MATIÈRES!N$8,0)+IF(F621&lt;50,MATIÈRES!N$9,0)+IF(F622&lt;50,MATIÈRES!N$10,0)+IF(F623&lt;50,MATIÈRES!N$11,0)+IF(F624&lt;50,MATIÈRES!N$12,0)+IF(F625&lt;50,MATIÈRES!N$13,0)+IF(F626&lt;50,MATIÈRES!N$14,0)+IF(F627&lt;50,MATIÈRES!N$15,0)+IF(F628&lt;50,MATIÈRES!N$16,0)+IF(F629&lt;50,MATIÈRES!N$17,0)+IF(F630&lt;50,MATIÈRES!N$18,0)+IF(F631&lt;50,MATIÈRES!N$19,0)+IF(F632&lt;50,MATIÈRES!N$20,0)</f>
        <v>0</v>
      </c>
    </row>
    <row r="638" spans="2:6" s="82" customFormat="1"/>
    <row r="639" spans="2:6" s="82" customFormat="1"/>
    <row r="640" spans="2:6" s="82" customFormat="1"/>
    <row r="641" spans="2:6" s="82" customFormat="1">
      <c r="F641" s="82" t="s">
        <v>177</v>
      </c>
    </row>
    <row r="642" spans="2:6">
      <c r="B642" s="82"/>
      <c r="C642" s="82"/>
      <c r="D642" s="82"/>
      <c r="E642" s="82"/>
      <c r="F642" s="82"/>
    </row>
    <row r="643" spans="2:6">
      <c r="B643" s="82"/>
      <c r="C643" s="82"/>
      <c r="D643" s="82"/>
      <c r="E643" s="82"/>
      <c r="F643" s="82"/>
    </row>
    <row r="644" spans="2:6">
      <c r="B644" s="82"/>
      <c r="C644" s="82"/>
      <c r="D644" s="82"/>
      <c r="E644" s="82"/>
      <c r="F644" s="82"/>
    </row>
    <row r="645" spans="2:6">
      <c r="B645" s="82"/>
      <c r="C645" s="82"/>
      <c r="D645" s="82"/>
      <c r="E645" s="82"/>
      <c r="F645" s="82"/>
    </row>
    <row r="646" spans="2:6">
      <c r="B646" s="82"/>
      <c r="C646" s="82"/>
      <c r="D646" s="82"/>
      <c r="E646" s="82"/>
      <c r="F646" s="82"/>
    </row>
    <row r="647" spans="2:6">
      <c r="B647" s="82"/>
      <c r="C647" s="82"/>
      <c r="D647" s="82"/>
      <c r="E647" s="82"/>
      <c r="F647" s="82"/>
    </row>
    <row r="648" spans="2:6">
      <c r="B648" s="82"/>
      <c r="C648" s="82"/>
      <c r="D648" s="82"/>
      <c r="E648" s="82"/>
      <c r="F648" s="82"/>
    </row>
    <row r="649" spans="2:6">
      <c r="B649" s="82"/>
      <c r="C649" s="82"/>
      <c r="D649" s="82"/>
      <c r="E649" s="82"/>
      <c r="F649" s="82"/>
    </row>
    <row r="650" spans="2:6">
      <c r="B650" s="82"/>
      <c r="C650" s="82"/>
      <c r="D650" s="82"/>
      <c r="E650" s="82"/>
      <c r="F650" s="82"/>
    </row>
    <row r="651" spans="2:6">
      <c r="B651" s="82"/>
      <c r="C651" s="82"/>
      <c r="D651" s="82"/>
      <c r="E651" s="82"/>
      <c r="F651" s="82"/>
    </row>
    <row r="652" spans="2:6">
      <c r="B652" s="82"/>
      <c r="C652" s="82"/>
      <c r="D652" s="82"/>
      <c r="E652" s="82"/>
      <c r="F652" s="82"/>
    </row>
    <row r="653" spans="2:6">
      <c r="B653" s="82"/>
      <c r="C653" s="82"/>
      <c r="D653" s="82"/>
      <c r="E653" s="82"/>
      <c r="F653" s="82"/>
    </row>
    <row r="654" spans="2:6">
      <c r="B654" s="82"/>
      <c r="C654" s="82"/>
      <c r="D654" s="82"/>
      <c r="E654" s="82"/>
      <c r="F654" s="82"/>
    </row>
    <row r="655" spans="2:6">
      <c r="B655" s="82"/>
      <c r="C655" s="82"/>
      <c r="D655" s="82"/>
      <c r="E655" s="82"/>
      <c r="F655" s="82"/>
    </row>
    <row r="656" spans="2:6">
      <c r="B656" s="82"/>
      <c r="C656" s="82"/>
      <c r="D656" s="82"/>
      <c r="E656" s="82"/>
      <c r="F656" s="82"/>
    </row>
    <row r="657" spans="2:6">
      <c r="B657" s="84" t="s">
        <v>42</v>
      </c>
      <c r="C657" s="82"/>
      <c r="D657" s="82"/>
      <c r="E657" s="82"/>
      <c r="F657" s="82"/>
    </row>
    <row r="658" spans="2:6">
      <c r="B658" s="82"/>
      <c r="C658" s="82"/>
      <c r="D658" s="82"/>
      <c r="E658" s="82"/>
      <c r="F658" s="82"/>
    </row>
    <row r="659" spans="2:6">
      <c r="B659" s="274" t="str">
        <f ca="1">(INDIRECT("Élèves!C" &amp;A605+3) &amp; " " &amp; INDIRECT("Élèves!D" &amp; A605+3) &amp; " :")</f>
        <v>SEGEC Rédoine :</v>
      </c>
      <c r="C659" s="275"/>
      <c r="D659" s="275"/>
      <c r="E659" s="275"/>
      <c r="F659" s="276"/>
    </row>
    <row r="660" spans="2:6">
      <c r="B660" s="243"/>
      <c r="C660" s="244"/>
      <c r="D660" s="244"/>
      <c r="E660" s="244"/>
      <c r="F660" s="245"/>
    </row>
    <row r="661" spans="2:6">
      <c r="B661" s="243"/>
      <c r="C661" s="244"/>
      <c r="D661" s="244"/>
      <c r="E661" s="244"/>
      <c r="F661" s="245"/>
    </row>
    <row r="662" spans="2:6">
      <c r="B662" s="243"/>
      <c r="C662" s="244"/>
      <c r="D662" s="244"/>
      <c r="E662" s="244"/>
      <c r="F662" s="245"/>
    </row>
    <row r="663" spans="2:6">
      <c r="B663" s="243"/>
      <c r="C663" s="244"/>
      <c r="D663" s="244"/>
      <c r="E663" s="244"/>
      <c r="F663" s="245"/>
    </row>
    <row r="664" spans="2:6">
      <c r="B664" s="243"/>
      <c r="C664" s="244"/>
      <c r="D664" s="244"/>
      <c r="E664" s="244"/>
      <c r="F664" s="245"/>
    </row>
    <row r="665" spans="2:6">
      <c r="B665" s="246"/>
      <c r="C665" s="247"/>
      <c r="D665" s="247"/>
      <c r="E665" s="247"/>
      <c r="F665" s="248"/>
    </row>
    <row r="666" spans="2:6">
      <c r="B666" s="204"/>
      <c r="C666" s="204"/>
      <c r="D666" s="204"/>
      <c r="E666" s="204"/>
      <c r="F666" s="204"/>
    </row>
    <row r="667" spans="2:6">
      <c r="B667" s="204"/>
      <c r="C667" s="204"/>
      <c r="D667" s="204"/>
      <c r="E667" s="204"/>
      <c r="F667" s="204"/>
    </row>
    <row r="668" spans="2:6">
      <c r="B668" s="204"/>
      <c r="C668" s="204"/>
      <c r="D668" s="204"/>
      <c r="E668" s="204"/>
      <c r="F668" s="204"/>
    </row>
    <row r="669" spans="2:6">
      <c r="B669" s="84" t="s">
        <v>69</v>
      </c>
      <c r="C669" s="82"/>
      <c r="D669" s="82"/>
      <c r="E669" s="82"/>
      <c r="F669" s="82"/>
    </row>
    <row r="670" spans="2:6">
      <c r="C670" s="82"/>
      <c r="D670" s="82"/>
      <c r="E670" s="82"/>
      <c r="F670" s="82"/>
    </row>
    <row r="671" spans="2:6">
      <c r="B671" s="89"/>
      <c r="C671" s="89"/>
      <c r="D671" s="89"/>
      <c r="E671" s="89" t="s">
        <v>70</v>
      </c>
      <c r="F671" s="90">
        <f ca="1">SUM(INDIRECT("EDUC!E" &amp;A605+4),INDIRECT("EDUC!F" &amp;A605+4),INDIRECT("EDUC!H" &amp;A605+4),INDIRECT("EDUC!i" &amp;A605+4))</f>
        <v>10</v>
      </c>
    </row>
    <row r="672" spans="2:6">
      <c r="C672" s="82"/>
      <c r="D672" s="82"/>
      <c r="E672" s="82"/>
      <c r="F672" s="82"/>
    </row>
    <row r="673" spans="2:6">
      <c r="B673" s="249"/>
      <c r="C673" s="250"/>
      <c r="D673" s="250"/>
      <c r="E673" s="250"/>
      <c r="F673" s="251"/>
    </row>
    <row r="674" spans="2:6">
      <c r="B674" s="252"/>
      <c r="C674" s="253"/>
      <c r="D674" s="253"/>
      <c r="E674" s="253"/>
      <c r="F674" s="254"/>
    </row>
    <row r="675" spans="2:6">
      <c r="B675" s="252"/>
      <c r="C675" s="253"/>
      <c r="D675" s="253"/>
      <c r="E675" s="253"/>
      <c r="F675" s="254"/>
    </row>
    <row r="676" spans="2:6">
      <c r="B676" s="252"/>
      <c r="C676" s="253"/>
      <c r="D676" s="253"/>
      <c r="E676" s="253"/>
      <c r="F676" s="254"/>
    </row>
    <row r="677" spans="2:6">
      <c r="B677" s="252"/>
      <c r="C677" s="253"/>
      <c r="D677" s="253"/>
      <c r="E677" s="253"/>
      <c r="F677" s="254"/>
    </row>
    <row r="678" spans="2:6">
      <c r="B678" s="252"/>
      <c r="C678" s="253"/>
      <c r="D678" s="253"/>
      <c r="E678" s="253"/>
      <c r="F678" s="254"/>
    </row>
    <row r="679" spans="2:6">
      <c r="B679" s="252"/>
      <c r="C679" s="253"/>
      <c r="D679" s="253"/>
      <c r="E679" s="253"/>
      <c r="F679" s="254"/>
    </row>
    <row r="680" spans="2:6">
      <c r="B680" s="252"/>
      <c r="C680" s="253"/>
      <c r="D680" s="253"/>
      <c r="E680" s="253"/>
      <c r="F680" s="254"/>
    </row>
    <row r="681" spans="2:6">
      <c r="B681" s="255"/>
      <c r="C681" s="256"/>
      <c r="D681" s="256"/>
      <c r="E681" s="256"/>
      <c r="F681" s="257"/>
    </row>
    <row r="682" spans="2:6">
      <c r="B682" s="82"/>
      <c r="C682" s="82"/>
      <c r="D682" s="82"/>
      <c r="E682" s="82"/>
      <c r="F682" s="82"/>
    </row>
    <row r="683" spans="2:6">
      <c r="B683" s="91" t="s">
        <v>71</v>
      </c>
      <c r="C683" s="82"/>
      <c r="D683" s="82"/>
      <c r="E683" s="82"/>
      <c r="F683" s="82"/>
    </row>
    <row r="684" spans="2:6">
      <c r="B684" s="82"/>
      <c r="C684" s="82"/>
      <c r="D684" s="82"/>
      <c r="E684" s="82"/>
      <c r="F684" s="82"/>
    </row>
    <row r="685" spans="2:6">
      <c r="B685" s="82"/>
      <c r="C685" s="82"/>
      <c r="D685" s="82"/>
      <c r="E685" s="82"/>
      <c r="F685" s="82"/>
    </row>
    <row r="686" spans="2:6">
      <c r="B686" s="82"/>
      <c r="C686" s="82"/>
      <c r="D686" s="82"/>
      <c r="E686" s="82"/>
      <c r="F686" s="82"/>
    </row>
    <row r="687" spans="2:6">
      <c r="B687" s="82"/>
      <c r="C687" s="82"/>
      <c r="D687" s="82"/>
      <c r="E687" s="82"/>
      <c r="F687" s="82"/>
    </row>
    <row r="688" spans="2:6">
      <c r="B688" s="82"/>
      <c r="C688" s="82"/>
      <c r="D688" s="82"/>
      <c r="E688" s="82"/>
      <c r="F688" s="82"/>
    </row>
    <row r="689" spans="1:6">
      <c r="B689" s="84" t="s">
        <v>72</v>
      </c>
      <c r="C689" s="82"/>
      <c r="D689" s="82"/>
      <c r="E689" s="82"/>
      <c r="F689" s="82"/>
    </row>
    <row r="690" spans="1:6">
      <c r="B690" s="82"/>
      <c r="C690" s="82"/>
      <c r="D690" s="82"/>
      <c r="E690" s="82"/>
      <c r="F690" s="82"/>
    </row>
    <row r="691" spans="1:6">
      <c r="B691" s="288"/>
      <c r="C691" s="289"/>
      <c r="D691" s="289"/>
      <c r="E691" s="289"/>
      <c r="F691" s="290"/>
    </row>
    <row r="692" spans="1:6">
      <c r="B692" s="291"/>
      <c r="C692" s="292"/>
      <c r="D692" s="292"/>
      <c r="E692" s="292"/>
      <c r="F692" s="293"/>
    </row>
    <row r="693" spans="1:6">
      <c r="B693" s="291"/>
      <c r="C693" s="292"/>
      <c r="D693" s="292"/>
      <c r="E693" s="292"/>
      <c r="F693" s="293"/>
    </row>
    <row r="694" spans="1:6">
      <c r="B694" s="291"/>
      <c r="C694" s="292"/>
      <c r="D694" s="292"/>
      <c r="E694" s="292"/>
      <c r="F694" s="293"/>
    </row>
    <row r="695" spans="1:6">
      <c r="B695" s="291"/>
      <c r="C695" s="292"/>
      <c r="D695" s="292"/>
      <c r="E695" s="292"/>
      <c r="F695" s="293"/>
    </row>
    <row r="696" spans="1:6">
      <c r="B696" s="291"/>
      <c r="C696" s="292"/>
      <c r="D696" s="292"/>
      <c r="E696" s="292"/>
      <c r="F696" s="293"/>
    </row>
    <row r="697" spans="1:6">
      <c r="B697" s="291"/>
      <c r="C697" s="292"/>
      <c r="D697" s="292"/>
      <c r="E697" s="292"/>
      <c r="F697" s="293"/>
    </row>
    <row r="698" spans="1:6">
      <c r="B698" s="294"/>
      <c r="C698" s="295"/>
      <c r="D698" s="295"/>
      <c r="E698" s="295"/>
      <c r="F698" s="296"/>
    </row>
    <row r="699" spans="1:6">
      <c r="B699" s="82"/>
      <c r="C699" s="82"/>
      <c r="D699" s="82"/>
      <c r="E699" s="82"/>
      <c r="F699" s="82"/>
    </row>
    <row r="700" spans="1:6">
      <c r="B700" s="82"/>
      <c r="C700" s="82"/>
      <c r="D700" s="82"/>
      <c r="E700" s="82"/>
      <c r="F700" s="82" t="s">
        <v>178</v>
      </c>
    </row>
    <row r="701" spans="1:6">
      <c r="B701" s="82"/>
      <c r="C701" s="82"/>
      <c r="D701" s="82"/>
      <c r="E701" s="82"/>
      <c r="F701" s="82"/>
    </row>
    <row r="702" spans="1:6">
      <c r="B702" s="82"/>
      <c r="C702" s="82"/>
      <c r="D702" s="82"/>
      <c r="E702" s="82"/>
      <c r="F702" s="82"/>
    </row>
    <row r="703" spans="1:6">
      <c r="B703" s="82"/>
      <c r="C703" s="82"/>
      <c r="D703" s="82"/>
      <c r="E703" s="82"/>
      <c r="F703" s="82"/>
    </row>
    <row r="704" spans="1:6" ht="27.75" customHeight="1">
      <c r="A704" s="82">
        <v>8</v>
      </c>
      <c r="B704" s="82"/>
      <c r="C704" s="82"/>
      <c r="D704" s="82"/>
      <c r="E704" s="82"/>
      <c r="F704" s="82"/>
    </row>
    <row r="705" spans="2:6" ht="15" customHeight="1">
      <c r="B705" s="315"/>
      <c r="C705" s="315"/>
      <c r="D705" s="315"/>
      <c r="E705" s="315"/>
      <c r="F705" s="315"/>
    </row>
    <row r="706" spans="2:6">
      <c r="B706" s="85">
        <f ca="1">INDIRECT("Élèves!C" &amp; A704+3)</f>
        <v>0</v>
      </c>
      <c r="C706" s="314">
        <f ca="1">INDIRECT("Élèves!D" &amp; A704+3)</f>
        <v>0</v>
      </c>
      <c r="D706" s="314"/>
      <c r="E706" s="314"/>
      <c r="F706" s="314"/>
    </row>
    <row r="707" spans="2:6" ht="15" customHeight="1">
      <c r="B707" s="86"/>
      <c r="C707" s="87"/>
      <c r="D707" s="87"/>
      <c r="E707" s="87"/>
      <c r="F707" s="87"/>
    </row>
    <row r="708" spans="2:6">
      <c r="B708" s="315" t="s">
        <v>73</v>
      </c>
      <c r="C708" s="315"/>
      <c r="D708" s="315"/>
      <c r="E708" s="315"/>
      <c r="F708" s="315"/>
    </row>
    <row r="709" spans="2:6">
      <c r="B709" s="316" t="s">
        <v>179</v>
      </c>
      <c r="C709" s="316"/>
      <c r="D709" s="316"/>
      <c r="E709" s="316"/>
      <c r="F709" s="316"/>
    </row>
    <row r="710" spans="2:6">
      <c r="B710" s="315"/>
      <c r="C710" s="315"/>
      <c r="D710" s="315"/>
      <c r="E710" s="315"/>
      <c r="F710" s="315"/>
    </row>
    <row r="711" spans="2:6">
      <c r="B711" s="82"/>
      <c r="C711" s="82"/>
      <c r="D711" s="82"/>
      <c r="E711" s="82"/>
      <c r="F711" s="82"/>
    </row>
    <row r="712" spans="2:6">
      <c r="B712" s="279">
        <f ca="1">INDIRECT("Élèves!N" &amp; A704+5)</f>
        <v>0</v>
      </c>
      <c r="C712" s="280"/>
      <c r="D712" s="280"/>
      <c r="E712" s="280"/>
      <c r="F712" s="281"/>
    </row>
    <row r="713" spans="2:6" ht="45" customHeight="1">
      <c r="B713" s="297" t="s">
        <v>39</v>
      </c>
      <c r="C713" s="298" t="s">
        <v>67</v>
      </c>
      <c r="D713" s="300" t="s">
        <v>68</v>
      </c>
      <c r="E713" s="301"/>
      <c r="F713" s="302"/>
    </row>
    <row r="714" spans="2:6" ht="45" customHeight="1">
      <c r="B714" s="297"/>
      <c r="C714" s="299"/>
      <c r="D714" s="303"/>
      <c r="E714" s="304"/>
      <c r="F714" s="305"/>
    </row>
    <row r="715" spans="2:6">
      <c r="B715" s="297"/>
      <c r="C715" s="88" t="s">
        <v>66</v>
      </c>
      <c r="D715" s="88" t="s">
        <v>40</v>
      </c>
      <c r="E715" s="88" t="s">
        <v>41</v>
      </c>
      <c r="F715" s="88" t="s">
        <v>66</v>
      </c>
    </row>
    <row r="716" spans="2:6">
      <c r="B716" s="313" t="str">
        <f>"FORMATION COMMUNE (" &amp; SUM(MATIÈRES!N699:N713) &amp; " périodes)"</f>
        <v>FORMATION COMMUNE (0 périodes)</v>
      </c>
      <c r="C716" s="313"/>
      <c r="D716" s="313"/>
      <c r="E716" s="313"/>
      <c r="F716" s="313"/>
    </row>
    <row r="717" spans="2:6">
      <c r="B717" s="80" t="str">
        <f>MATIÈRES!$I$6</f>
        <v>RELIGION (Mme Willems - 2p.)</v>
      </c>
      <c r="C717" s="203" t="str">
        <f ca="1">IF(ISERROR(INDIRECT("F1!BR" &amp;A704+ 6)),"",INDIRECT("F1!BR" &amp;A704+ 6))</f>
        <v/>
      </c>
      <c r="D717" s="205">
        <f ca="1">SUM(INDIRECT("'C1'!E" &amp; A704+4),INDIRECT("'C1'!G" &amp; A704+4),INDIRECT("'C1'!I" &amp; A704+4),INDIRECT("'C1'!P" &amp; A704+4),INDIRECT("'C1'!R" &amp; A704+4),INDIRECT("'C1'!T" &amp;A704+4),INDIRECT("'C1'!V" &amp;A704+4),INDIRECT("'C1'!X" &amp;A704+4))</f>
        <v>0</v>
      </c>
      <c r="E717" s="205">
        <f ca="1">SUM(INDIRECT("'C1'!F" &amp;A704+4),INDIRECT("'C1'!H" &amp;A704+4),INDIRECT("'C1'!J" &amp;A704+4),INDIRECT("'C1'!Q" &amp;A704+4),INDIRECT("'C1'!S" &amp;A704+4),INDIRECT("'C1'!U" &amp;A704+4),INDIRECT("'C1'!W" &amp;A704+4),INDIRECT("'C1'!Y" &amp;A704+4))</f>
        <v>0</v>
      </c>
      <c r="F717" s="81" t="str">
        <f ca="1">IF(ISERROR(SUM(D717/E717)*100),"",(SUM(D717/E717)*100))</f>
        <v/>
      </c>
    </row>
    <row r="718" spans="2:6">
      <c r="B718" s="80" t="str">
        <f>MATIÈRES!$I$7</f>
        <v>FRANÇAIS (Mr MIRGAUX - 6p.)</v>
      </c>
      <c r="C718" s="203" t="str">
        <f ca="1">IF(ISERROR(INDIRECT("F2!BR" &amp;A704+ 6)),"",INDIRECT("F2!BR" &amp;A704+ 6))</f>
        <v/>
      </c>
      <c r="D718" s="205">
        <f ca="1">SUM(INDIRECT("'C2'!E" &amp; A704+4),INDIRECT("'C2'!G" &amp; A704+4),INDIRECT("'C2'!I" &amp; A704+4),INDIRECT("'C2'!P" &amp; A704+4),INDIRECT("'C2'!R" &amp; A704+4),INDIRECT("'C2'!T" &amp;A704+4),INDIRECT("'C2'!V" &amp;A704+4),INDIRECT("'C2'!X" &amp;A704+4))</f>
        <v>0</v>
      </c>
      <c r="E718" s="205">
        <f ca="1">SUM(INDIRECT("'C2'!F" &amp;A704+4),INDIRECT("'C2'!H" &amp;A704+4),INDIRECT("'C2'!J" &amp;A704+4),INDIRECT("'C2'!Q" &amp;A704+4),INDIRECT("'C2'!S" &amp;A704+4),INDIRECT("'C2'!U" &amp;A704+4),INDIRECT("'C2'!W" &amp;A704+4),INDIRECT("'C2'!Y" &amp;A704+4))</f>
        <v>0</v>
      </c>
      <c r="F718" s="81" t="str">
        <f t="shared" ref="F718:F731" ca="1" si="7">IF(ISERROR(SUM(D718/E718)*100),"",(SUM(D718/E718)*100))</f>
        <v/>
      </c>
    </row>
    <row r="719" spans="2:6">
      <c r="B719" s="80" t="str">
        <f>MATIÈRES!$I$8</f>
        <v>MATH (Mme LIENART - 5p.)</v>
      </c>
      <c r="C719" s="203" t="str">
        <f ca="1">IF(ISERROR(INDIRECT("F3!BR" &amp;A704+ 6)),"",INDIRECT("F3!BR" &amp;A704+ 6))</f>
        <v/>
      </c>
      <c r="D719" s="205">
        <f ca="1">SUM(INDIRECT("'C3'!E" &amp; A704+4),INDIRECT("'C3'!G" &amp; A704+4),INDIRECT("'C3'!I" &amp; A704+4),INDIRECT("'C3'!P" &amp; A704+4),INDIRECT("'C3'!R" &amp; A704+4),INDIRECT("'C3'!T" &amp;A704+4),INDIRECT("'C3'!V" &amp;A704+4),INDIRECT("'C3'!X" &amp;A704+4))</f>
        <v>0</v>
      </c>
      <c r="E719" s="205">
        <f ca="1">SUM(INDIRECT("'C3'!F" &amp;A704+4),INDIRECT("'C3'!H" &amp;A704+4),INDIRECT("'C3'!J" &amp;A704+4),INDIRECT("'C3'!Q" &amp;A704+4),INDIRECT("'C3'!S" &amp;A704+4),INDIRECT("'C3'!U" &amp;A704+4),INDIRECT("'C3'!W" &amp;A704+4),INDIRECT("'C3'!Y" &amp;A704+4))</f>
        <v>0</v>
      </c>
      <c r="F719" s="81" t="str">
        <f t="shared" ca="1" si="7"/>
        <v/>
      </c>
    </row>
    <row r="720" spans="2:6">
      <c r="B720" s="80" t="str">
        <f>MATIÈRES!$I$9</f>
        <v>ÉTUDE DU MILIEU (Mr MIRGAUX - 4p.)</v>
      </c>
      <c r="C720" s="203" t="str">
        <f ca="1">IF(ISERROR(INDIRECT("F4!BR" &amp;A704+ 6)),"",INDIRECT("F4!BR" &amp;A704+ 6))</f>
        <v/>
      </c>
      <c r="D720" s="205">
        <f ca="1">SUM(INDIRECT("'C4'!E" &amp; A704+4),INDIRECT("'C4'!G" &amp; A704+4),INDIRECT("'C4'!I" &amp; A704+4),INDIRECT("'C4'!P" &amp; A704+4),INDIRECT("'C4'!R" &amp; A704+4),INDIRECT("'C4'!T" &amp;A704+4),INDIRECT("'C4'!V" &amp;A704+4),INDIRECT("'C4'!X" &amp;A704+4))</f>
        <v>0</v>
      </c>
      <c r="E720" s="205">
        <f ca="1">SUM(INDIRECT("'C4'!F" &amp;A704+4),INDIRECT("'C4'!H" &amp;A704+4),INDIRECT("'C4'!J" &amp;A704+4),INDIRECT("'C4'!Q" &amp;A704+4),INDIRECT("'C4'!S" &amp;A704+4),INDIRECT("'C4'!U" &amp;A704+4),INDIRECT("'C4'!W" &amp;A704+4),INDIRECT("'C4'!Y" &amp;A704+4))</f>
        <v>0</v>
      </c>
      <c r="F720" s="81" t="str">
        <f t="shared" ca="1" si="7"/>
        <v/>
      </c>
    </row>
    <row r="721" spans="2:6">
      <c r="B721" s="80" t="str">
        <f>MATIÈRES!$I$10</f>
        <v>ANGLAIS (Mme MICHAUX - 4p.)</v>
      </c>
      <c r="C721" s="203" t="str">
        <f ca="1">IF(ISERROR(INDIRECT("F5!BR" &amp;A704+ 6)),"",INDIRECT("F5!BR" &amp;A704+ 6))</f>
        <v/>
      </c>
      <c r="D721" s="205">
        <f ca="1">SUM(INDIRECT("'C5'!E" &amp; A704+4),INDIRECT("'C5'!G" &amp; A704+4),INDIRECT("'C5'!I" &amp; A704+4),INDIRECT("'C5'!P" &amp; A704+4),INDIRECT("'C5'!R" &amp; A704+4),INDIRECT("'C5'!T" &amp;A704+4),INDIRECT("'C5'!V" &amp;A704+4),INDIRECT("'C5'!X" &amp;A704+4))</f>
        <v>0</v>
      </c>
      <c r="E721" s="205">
        <f ca="1">SUM(INDIRECT("'C5'!F" &amp;A704+4),INDIRECT("'C5'!H" &amp;A704+4),INDIRECT("'C5'!J" &amp;A704+4),INDIRECT("'C5'!Q" &amp;A704+4),INDIRECT("'C5'!S" &amp;A704+4),INDIRECT("'C5'!U" &amp;A704+4),INDIRECT("'C5'!W" &amp;A704+4),INDIRECT("'C5'!Y" &amp;A704+4))</f>
        <v>0</v>
      </c>
      <c r="F721" s="81" t="str">
        <f t="shared" ca="1" si="7"/>
        <v/>
      </c>
    </row>
    <row r="722" spans="2:6">
      <c r="B722" s="80" t="str">
        <f>MATIÈRES!$I$11</f>
        <v>SCIENCES (Mr SMETS - 3p.)</v>
      </c>
      <c r="C722" s="203" t="str">
        <f ca="1">IF(ISERROR(INDIRECT("F6!BR" &amp;A704+ 6)),"",INDIRECT("F6!BR" &amp;A704+ 6))</f>
        <v/>
      </c>
      <c r="D722" s="205">
        <f ca="1">SUM(INDIRECT("'C6'!E" &amp; A704+4),INDIRECT("'C6'!G" &amp; A704+4),INDIRECT("'C6'!I" &amp; A704+4),INDIRECT("'C6'!P" &amp; A704+4),INDIRECT("'C6'!R" &amp; A704+4),INDIRECT("'C6'!T" &amp;A704+4),INDIRECT("'C6'!V" &amp;A704+4),INDIRECT("'C6'!X" &amp;A704+4))</f>
        <v>0</v>
      </c>
      <c r="E722" s="205">
        <f ca="1">SUM(INDIRECT("'C6'!F" &amp;A704+4),INDIRECT("'C6'!H" &amp;A704+4),INDIRECT("'C6'!J" &amp;A704+4),INDIRECT("'C6'!Q" &amp;A704+4),INDIRECT("'C6'!S" &amp;A704+4),INDIRECT("'C6'!U" &amp;A704+4),INDIRECT("'C6'!W" &amp;A704+4),INDIRECT("'C6'!Y" &amp;A704+4))</f>
        <v>0</v>
      </c>
      <c r="F722" s="81" t="str">
        <f t="shared" ca="1" si="7"/>
        <v/>
      </c>
    </row>
    <row r="723" spans="2:6">
      <c r="B723" s="80" t="str">
        <f>MATIÈRES!$I$12</f>
        <v>ÉDUCATION PHYSIQUE (Collectif - 3p.)</v>
      </c>
      <c r="C723" s="203" t="str">
        <f ca="1">IF(ISERROR(INDIRECT("F7!BR" &amp;A704+ 6)),"",INDIRECT("F7!BR" &amp;A704+ 6))</f>
        <v/>
      </c>
      <c r="D723" s="205">
        <f ca="1">SUM(INDIRECT("'C7'!E" &amp; A704+4),INDIRECT("'C7'!G" &amp; A704+4),INDIRECT("'C7'!I" &amp; A704+4),INDIRECT("'C7'!P" &amp; A704+4),INDIRECT("'C7'!R" &amp; A704+4),INDIRECT("'C7'!T" &amp;A704+4),INDIRECT("'C7'!V" &amp;A704+4),INDIRECT("'C7'!X" &amp;A704+4))</f>
        <v>0</v>
      </c>
      <c r="E723" s="205">
        <f ca="1">SUM(INDIRECT("'C7'!F" &amp;A704+4),INDIRECT("'C7'!H" &amp;A704+4),INDIRECT("'C7'!J" &amp;A704+4),INDIRECT("'C7'!Q" &amp;A704+4),INDIRECT("'C7'!S" &amp;A704+4),INDIRECT("'C7'!U" &amp;A704+4),INDIRECT("'C7'!W" &amp;A704+4),INDIRECT("'C7'!Y" &amp;A704+4))</f>
        <v>0</v>
      </c>
      <c r="F723" s="81" t="str">
        <f t="shared" ca="1" si="7"/>
        <v/>
      </c>
    </row>
    <row r="724" spans="2:6">
      <c r="B724" s="80" t="str">
        <f>MATIÈRES!$I$13</f>
        <v>ÉDUCATION ARTISTIQUE (Mme TASKIN - 2p.)</v>
      </c>
      <c r="C724" s="203" t="str">
        <f ca="1">IF(ISERROR(INDIRECT("F8!BR" &amp;A704+ 6)),"",INDIRECT("F8!BR" &amp;A704+ 6))</f>
        <v/>
      </c>
      <c r="D724" s="205">
        <f ca="1">SUM(INDIRECT("'C8'!E" &amp; A704+4),INDIRECT("'C8'!G" &amp; A704+4),INDIRECT("'C8'!I" &amp; A704+4),INDIRECT("'C8'!P" &amp; A704+4),INDIRECT("'C8'!R" &amp; A704+4),INDIRECT("'C8'!T" &amp;A704+4),INDIRECT("'C8'!V" &amp;A704+4),INDIRECT("'C8'!X" &amp;A704+4))</f>
        <v>0</v>
      </c>
      <c r="E724" s="205">
        <f ca="1">SUM(INDIRECT("'C8'!F" &amp;A704+4),INDIRECT("'C8'!H" &amp;A704+4),INDIRECT("'C8'!J" &amp;A704+4),INDIRECT("'C8'!Q" &amp;A704+4),INDIRECT("'C8'!S" &amp;A704+4),INDIRECT("'C8'!U" &amp;A704+4),INDIRECT("'C8'!W" &amp;A704+4),INDIRECT("'C8'!Y" &amp;A704+4))</f>
        <v>0</v>
      </c>
      <c r="F724" s="81" t="str">
        <f t="shared" ca="1" si="7"/>
        <v/>
      </c>
    </row>
    <row r="725" spans="2:6">
      <c r="B725" s="80" t="str">
        <f>MATIÈRES!$I$14</f>
        <v>ÉDUCATION TECHNOLOGIQUE (Mr SMETS - 1p.)</v>
      </c>
      <c r="C725" s="203" t="str">
        <f ca="1">IF(ISERROR(INDIRECT("F9!BR" &amp;A704+ 6)),"",INDIRECT("F9!BR" &amp;A704+ 6))</f>
        <v/>
      </c>
      <c r="D725" s="205">
        <f ca="1">SUM(INDIRECT("'C9'!E" &amp; A704+4),INDIRECT("'C9'!G" &amp; A704+4),INDIRECT("'C9'!I" &amp; A704+4),INDIRECT("'C9'!P" &amp; A704+4),INDIRECT("'C9'!R" &amp; A704+4),INDIRECT("'C9'!T" &amp;A704+4),INDIRECT("'C9'!V" &amp;A704+4),INDIRECT("'C9'!X" &amp;A704+4))</f>
        <v>0</v>
      </c>
      <c r="E725" s="205">
        <f ca="1">SUM(INDIRECT("'C9'!F" &amp;A704+4),INDIRECT("'C9'!H" &amp;A704+4),INDIRECT("'C9'!J" &amp;A704+4),INDIRECT("'C9'!Q" &amp;A704+4),INDIRECT("'C9'!S" &amp;A704+4),INDIRECT("'C9'!U" &amp;A704+4),INDIRECT("'C9'!W" &amp;A704+4),INDIRECT("'C9'!Y" &amp;A704+4))</f>
        <v>0</v>
      </c>
      <c r="F725" s="81" t="str">
        <f t="shared" ca="1" si="7"/>
        <v/>
      </c>
    </row>
    <row r="726" spans="2:6">
      <c r="B726" s="80" t="str">
        <f>MATIÈRES!$I$15</f>
        <v>ACTIVITÉDE SOUTIEN (Mme LIENART - 4p.)</v>
      </c>
      <c r="C726" s="203" t="str">
        <f ca="1">IF(ISERROR(INDIRECT("F10!BR" &amp;A704+ 6)),"",INDIRECT("F10!BR" &amp;A704+ 6))</f>
        <v/>
      </c>
      <c r="D726" s="205">
        <f ca="1">SUM(INDIRECT("'C10'!E" &amp; A704+4),INDIRECT("'C10'!G" &amp; A704+4),INDIRECT("'C10'!I" &amp; A704+4),INDIRECT("'C10'!P" &amp; A704+4),INDIRECT("'C10'!R" &amp; A704+4),INDIRECT("'C10'!T" &amp;A704+4),INDIRECT("'C10'!V" &amp;A704+4),INDIRECT("'C10'!X" &amp;A704+4))</f>
        <v>0</v>
      </c>
      <c r="E726" s="205">
        <f ca="1">SUM(INDIRECT("'C10'!F" &amp;A704+4),INDIRECT("'C10'!H" &amp;A704+4),INDIRECT("'C10'!J" &amp;A704+4),INDIRECT("'C10'!Q" &amp;A704+4),INDIRECT("'C10'!S" &amp;A704+4),INDIRECT("'C10'!U" &amp;A704+4),INDIRECT("'C10'!W" &amp;A704+4),INDIRECT("'C10'!Y" &amp;A704+4))</f>
        <v>0</v>
      </c>
      <c r="F726" s="81" t="str">
        <f t="shared" ca="1" si="7"/>
        <v/>
      </c>
    </row>
    <row r="727" spans="2:6">
      <c r="B727" s="80">
        <f>MATIÈRES!$I$16</f>
        <v>0</v>
      </c>
      <c r="C727" s="203" t="str">
        <f ca="1">IF(ISERROR(INDIRECT("F11!BR" &amp;A704+ 6)),"",INDIRECT("F11!BR" &amp;A704+ 6))</f>
        <v/>
      </c>
      <c r="D727" s="205">
        <f ca="1">SUM(INDIRECT("'C11'!E" &amp; A704+4),INDIRECT("'C11'!G" &amp; A704+4),INDIRECT("'C11'!I" &amp; A704+4),INDIRECT("'C11'!P" &amp; A704+4),INDIRECT("'C11'!R" &amp; A704+4),INDIRECT("'C11'!T" &amp;A704+4),INDIRECT("'C11'!V" &amp;A704+4),INDIRECT("'C11'!X" &amp;A704+4))</f>
        <v>0</v>
      </c>
      <c r="E727" s="205">
        <f ca="1">SUM(INDIRECT("'C11'!F" &amp;A704+4),INDIRECT("'C11'!H" &amp;A704+4),INDIRECT("'C11'!J" &amp;A704+4),INDIRECT("'C11'!Q" &amp;A704+4),INDIRECT("'C11'!S" &amp;A704+4),INDIRECT("'C11'!U" &amp;A704+4),INDIRECT("'C11'!W" &amp;A704+4),INDIRECT("'C11'!Y" &amp;A704+4))</f>
        <v>0</v>
      </c>
      <c r="F727" s="81" t="str">
        <f t="shared" ca="1" si="7"/>
        <v/>
      </c>
    </row>
    <row r="728" spans="2:6">
      <c r="B728" s="80">
        <f>MATIÈRES!$I$17</f>
        <v>0</v>
      </c>
      <c r="C728" s="203" t="str">
        <f ca="1">IF(ISERROR(INDIRECT("F12!BR" &amp;A704+ 6)),"",INDIRECT("F12!BR" &amp;A704+ 6))</f>
        <v/>
      </c>
      <c r="D728" s="205">
        <f ca="1">SUM(INDIRECT("'C12'!E" &amp; A704+4),INDIRECT("'C12'!G" &amp; A704+4),INDIRECT("'C12'!I" &amp; A704+4),INDIRECT("'C12'!P" &amp; A704+4),INDIRECT("'C12'!R" &amp; A704+4),INDIRECT("'C12'!T" &amp;A704+4),INDIRECT("'C12'!V" &amp;A704+4),INDIRECT("'C12'!X" &amp;A704+4))</f>
        <v>0</v>
      </c>
      <c r="E728" s="205">
        <f ca="1">SUM(INDIRECT("'C12'!F" &amp;A704+4),INDIRECT("'C12'!H" &amp;A704+4),INDIRECT("'C12'!J" &amp;A704+4),INDIRECT("'C12'!Q" &amp;A704+4),INDIRECT("'C12'!S" &amp;A704+4),INDIRECT("'C12'!U" &amp;A704+4),INDIRECT("'C12'!W" &amp;A704+4),INDIRECT("'C12'!Y" &amp;A704+4))</f>
        <v>0</v>
      </c>
      <c r="F728" s="81" t="str">
        <f t="shared" ca="1" si="7"/>
        <v/>
      </c>
    </row>
    <row r="729" spans="2:6">
      <c r="B729" s="80">
        <f>MATIÈRES!$I$18</f>
        <v>0</v>
      </c>
      <c r="C729" s="203" t="str">
        <f ca="1">IF(ISERROR(INDIRECT("F13!BR" &amp;A704+ 6)),"",INDIRECT("F13!BR" &amp;A704+ 6))</f>
        <v/>
      </c>
      <c r="D729" s="205">
        <f ca="1">SUM(INDIRECT("'C13'!E" &amp; A704+4),INDIRECT("'C13'!G" &amp; A704+4),INDIRECT("'C13'!I" &amp; A704+4),INDIRECT("'C13'!P" &amp; A704+4),INDIRECT("'C13'!R" &amp; A704+4),INDIRECT("'C13'!T" &amp;A704+4),INDIRECT("'C13'!V" &amp;A704+4),INDIRECT("'C13'!X" &amp;A704+4))</f>
        <v>0</v>
      </c>
      <c r="E729" s="205">
        <f ca="1">SUM(INDIRECT("'C13'!F" &amp;A704+4),INDIRECT("'C13'!H" &amp;A704+4),INDIRECT("'C13'!J" &amp;A704+4),INDIRECT("'C13'!Q" &amp;A704+4),INDIRECT("'C13'!S" &amp;A704+4),INDIRECT("'C13'!U" &amp;A704+4),INDIRECT("'C13'!W" &amp;A704+4),INDIRECT("'C13'!Y" &amp;A704+4))</f>
        <v>0</v>
      </c>
      <c r="F729" s="81" t="str">
        <f t="shared" ca="1" si="7"/>
        <v/>
      </c>
    </row>
    <row r="730" spans="2:6">
      <c r="B730" s="80">
        <f>MATIÈRES!$I$19</f>
        <v>0</v>
      </c>
      <c r="C730" s="203" t="str">
        <f ca="1">IF(ISERROR(INDIRECT("F14!BR" &amp;A704+ 6)),"",INDIRECT("F14!BR" &amp;A704+ 6))</f>
        <v/>
      </c>
      <c r="D730" s="205">
        <f ca="1">SUM(INDIRECT("'C14'!E" &amp; A704+4),INDIRECT("'C14'!G" &amp; A704+4),INDIRECT("'C14'!I" &amp; A704+4),INDIRECT("'C14'!P" &amp; A704+4),INDIRECT("'C14'!R" &amp; A704+4),INDIRECT("'C14'!T" &amp;A704+4),INDIRECT("'C14'!V" &amp;A704+4),INDIRECT("'C14'!X" &amp;A704+4))</f>
        <v>0</v>
      </c>
      <c r="E730" s="205">
        <f ca="1">SUM(INDIRECT("'C14'!F" &amp;A704+4),INDIRECT("'C14'!H" &amp;A704+4),INDIRECT("'C14'!J" &amp;A704+4),INDIRECT("'C14'!Q" &amp;A704+4),INDIRECT("'C14'!S" &amp;A704+4),INDIRECT("'C14'!U" &amp;A704+4),INDIRECT("'C14'!W" &amp;A704+4),INDIRECT("'C14'!Y" &amp;A704+4))</f>
        <v>0</v>
      </c>
      <c r="F730" s="81" t="str">
        <f t="shared" ca="1" si="7"/>
        <v/>
      </c>
    </row>
    <row r="731" spans="2:6">
      <c r="B731" s="80">
        <f>MATIÈRES!$I$20</f>
        <v>0</v>
      </c>
      <c r="C731" s="203" t="str">
        <f ca="1">IF(ISERROR(INDIRECT("F15!BR" &amp;A704+ 6)),"",INDIRECT("F15!BR" &amp;A704+ 6))</f>
        <v/>
      </c>
      <c r="D731" s="205">
        <f ca="1">SUM(INDIRECT("'C15'!E" &amp; A704+4),INDIRECT("'C15'!G" &amp; A704+4),INDIRECT("'C15'!I" &amp; A704+4),INDIRECT("'C15'!P" &amp; A704+4),INDIRECT("'C15'!R" &amp; A704+4),INDIRECT("'C15'!T" &amp;A704+4),INDIRECT("'C15'!V" &amp;A704+4),INDIRECT("'C15'!X" &amp;A704+4))</f>
        <v>0</v>
      </c>
      <c r="E731" s="205">
        <f ca="1">SUM(INDIRECT("'C15'!F" &amp;A704+4),INDIRECT("'C15'!H" &amp;A704+4),INDIRECT("'C15'!J" &amp;A704+4),INDIRECT("'C15'!Q" &amp;A704+4),INDIRECT("'C15'!S" &amp;A704+4),INDIRECT("'C15'!U" &amp;A704+4),INDIRECT("'C15'!W" &amp;A704+4),INDIRECT("'C15'!Y" &amp;A704+4))</f>
        <v>0</v>
      </c>
      <c r="F731" s="81" t="str">
        <f t="shared" ca="1" si="7"/>
        <v/>
      </c>
    </row>
    <row r="732" spans="2:6">
      <c r="B732" s="208"/>
      <c r="C732" s="212" t="e">
        <f ca="1">AVERAGEIF(C717:C731,"&lt;&gt;#DIV/0!")</f>
        <v>#DIV/0!</v>
      </c>
      <c r="D732" s="206"/>
      <c r="E732" s="206"/>
      <c r="F732" s="209"/>
    </row>
    <row r="733" spans="2:6" s="82" customFormat="1">
      <c r="B733" s="271"/>
      <c r="C733" s="271"/>
      <c r="D733" s="271"/>
      <c r="E733" s="271"/>
      <c r="F733" s="192"/>
    </row>
    <row r="734" spans="2:6" s="82" customFormat="1">
      <c r="B734" s="272" t="s">
        <v>180</v>
      </c>
      <c r="C734" s="272"/>
      <c r="D734" s="272"/>
      <c r="E734" s="272"/>
      <c r="F734" s="193" t="e">
        <f ca="1">AVERAGEIF(F717:F731,"&lt;&gt;#DIV/0!")</f>
        <v>#DIV/0!</v>
      </c>
    </row>
    <row r="735" spans="2:6" s="82" customFormat="1">
      <c r="B735" s="273" t="str">
        <f>"Nombre de cours en difficulté (…/" &amp; COUNTA(MATIÈRES!$N$6:$N$20) &amp; " cours)"</f>
        <v>Nombre de cours en difficulté (…/10 cours)</v>
      </c>
      <c r="C735" s="273"/>
      <c r="D735" s="273"/>
      <c r="E735" s="273"/>
      <c r="F735" s="191">
        <f ca="1">IF(F717&lt;50,1,0)+IF(F718&lt;50,1,0)+IF(F719&lt;50,1,0)+IF(F720&lt;50,1,0)+IF(F721&lt;50,1,0)+IF(F722&lt;50,1,0)+IF(F723&lt;50,1,0)+IF(F724&lt;50,1,0)+IF(F725&lt;50,1,0)+IF(F726&lt;50,1,0)+IF(F727&lt;50,1,0)+IF(F728&lt;50,1,0)+IF(F729&lt;50,1,0)+IF(F730&lt;50,1,0)+IF(F731&lt;50,1,0)</f>
        <v>0</v>
      </c>
    </row>
    <row r="736" spans="2:6" s="82" customFormat="1">
      <c r="B736" s="273" t="str">
        <f>"Nombre de périodes en difficulté (…/" &amp; SUM(MATIÈRES!N697:N711) &amp; " périodes)"</f>
        <v>Nombre de périodes en difficulté (…/0 périodes)</v>
      </c>
      <c r="C736" s="273"/>
      <c r="D736" s="273"/>
      <c r="E736" s="273"/>
      <c r="F736" s="191">
        <f ca="1">IF(F717&lt;50,MATIÈRES!N$6,0)+IF(F718&lt;50,MATIÈRES!N$7,0)+IF(F719&lt;50,MATIÈRES!N$8,0)+IF(F720&lt;50,MATIÈRES!N$9,0)+IF(F721&lt;50,MATIÈRES!N$10,0)+IF(F722&lt;50,MATIÈRES!N$11,0)+IF(F723&lt;50,MATIÈRES!N$12,0)+IF(F724&lt;50,MATIÈRES!N$13,0)+IF(F725&lt;50,MATIÈRES!N$14,0)+IF(F726&lt;50,MATIÈRES!N$15,0)+IF(F727&lt;50,MATIÈRES!N$16,0)+IF(F728&lt;50,MATIÈRES!N$17,0)+IF(F729&lt;50,MATIÈRES!N$18,0)+IF(F730&lt;50,MATIÈRES!N$19,0)+IF(F731&lt;50,MATIÈRES!N$20,0)</f>
        <v>0</v>
      </c>
    </row>
    <row r="737" spans="2:6" s="82" customFormat="1"/>
    <row r="738" spans="2:6" s="82" customFormat="1"/>
    <row r="739" spans="2:6" s="82" customFormat="1"/>
    <row r="740" spans="2:6" s="82" customFormat="1">
      <c r="F740" s="82" t="s">
        <v>177</v>
      </c>
    </row>
    <row r="741" spans="2:6">
      <c r="B741" s="82"/>
      <c r="C741" s="82"/>
      <c r="D741" s="82"/>
      <c r="E741" s="82"/>
      <c r="F741" s="82"/>
    </row>
    <row r="742" spans="2:6">
      <c r="B742" s="82"/>
      <c r="C742" s="82"/>
      <c r="D742" s="82"/>
      <c r="E742" s="82"/>
      <c r="F742" s="82"/>
    </row>
    <row r="743" spans="2:6">
      <c r="B743" s="82"/>
      <c r="C743" s="82"/>
      <c r="D743" s="82"/>
      <c r="E743" s="82"/>
      <c r="F743" s="82"/>
    </row>
    <row r="744" spans="2:6">
      <c r="B744" s="82"/>
      <c r="C744" s="82"/>
      <c r="D744" s="82"/>
      <c r="E744" s="82"/>
      <c r="F744" s="82"/>
    </row>
    <row r="745" spans="2:6">
      <c r="B745" s="82"/>
      <c r="C745" s="82"/>
      <c r="D745" s="82"/>
      <c r="E745" s="82"/>
      <c r="F745" s="82"/>
    </row>
    <row r="746" spans="2:6">
      <c r="B746" s="82"/>
      <c r="C746" s="82"/>
      <c r="D746" s="82"/>
      <c r="E746" s="82"/>
      <c r="F746" s="82"/>
    </row>
    <row r="747" spans="2:6">
      <c r="B747" s="82"/>
      <c r="C747" s="82"/>
      <c r="D747" s="82"/>
      <c r="E747" s="82"/>
      <c r="F747" s="82"/>
    </row>
    <row r="748" spans="2:6">
      <c r="B748" s="82"/>
      <c r="C748" s="82"/>
      <c r="D748" s="82"/>
      <c r="E748" s="82"/>
      <c r="F748" s="82"/>
    </row>
    <row r="749" spans="2:6">
      <c r="B749" s="82"/>
      <c r="C749" s="82"/>
      <c r="D749" s="82"/>
      <c r="E749" s="82"/>
      <c r="F749" s="82"/>
    </row>
    <row r="750" spans="2:6">
      <c r="B750" s="82"/>
      <c r="C750" s="82"/>
      <c r="D750" s="82"/>
      <c r="E750" s="82"/>
      <c r="F750" s="82"/>
    </row>
    <row r="751" spans="2:6">
      <c r="B751" s="82"/>
      <c r="C751" s="82"/>
      <c r="D751" s="82"/>
      <c r="E751" s="82"/>
      <c r="F751" s="82"/>
    </row>
    <row r="752" spans="2:6">
      <c r="B752" s="82"/>
      <c r="C752" s="82"/>
      <c r="D752" s="82"/>
      <c r="E752" s="82"/>
      <c r="F752" s="82"/>
    </row>
    <row r="753" spans="2:6">
      <c r="B753" s="82"/>
      <c r="C753" s="82"/>
      <c r="D753" s="82"/>
      <c r="E753" s="82"/>
      <c r="F753" s="82"/>
    </row>
    <row r="754" spans="2:6">
      <c r="B754" s="82"/>
      <c r="C754" s="82"/>
      <c r="D754" s="82"/>
      <c r="E754" s="82"/>
      <c r="F754" s="82"/>
    </row>
    <row r="755" spans="2:6">
      <c r="B755" s="82"/>
      <c r="C755" s="82"/>
      <c r="D755" s="82"/>
      <c r="E755" s="82"/>
      <c r="F755" s="82"/>
    </row>
    <row r="756" spans="2:6">
      <c r="B756" s="84" t="s">
        <v>42</v>
      </c>
      <c r="C756" s="82"/>
      <c r="D756" s="82"/>
      <c r="E756" s="82"/>
      <c r="F756" s="82"/>
    </row>
    <row r="757" spans="2:6">
      <c r="B757" s="82"/>
      <c r="C757" s="82"/>
      <c r="D757" s="82"/>
      <c r="E757" s="82"/>
      <c r="F757" s="82"/>
    </row>
    <row r="758" spans="2:6">
      <c r="B758" s="274" t="str">
        <f ca="1">(INDIRECT("Élèves!C" &amp;A704+3) &amp; " " &amp; INDIRECT("Élèves!D" &amp; A704+3) &amp; " :")</f>
        <v xml:space="preserve">  :</v>
      </c>
      <c r="C758" s="275"/>
      <c r="D758" s="275"/>
      <c r="E758" s="275"/>
      <c r="F758" s="276"/>
    </row>
    <row r="759" spans="2:6">
      <c r="B759" s="243"/>
      <c r="C759" s="244"/>
      <c r="D759" s="244"/>
      <c r="E759" s="244"/>
      <c r="F759" s="245"/>
    </row>
    <row r="760" spans="2:6">
      <c r="B760" s="243"/>
      <c r="C760" s="244"/>
      <c r="D760" s="244"/>
      <c r="E760" s="244"/>
      <c r="F760" s="245"/>
    </row>
    <row r="761" spans="2:6">
      <c r="B761" s="243"/>
      <c r="C761" s="244"/>
      <c r="D761" s="244"/>
      <c r="E761" s="244"/>
      <c r="F761" s="245"/>
    </row>
    <row r="762" spans="2:6">
      <c r="B762" s="243"/>
      <c r="C762" s="244"/>
      <c r="D762" s="244"/>
      <c r="E762" s="244"/>
      <c r="F762" s="245"/>
    </row>
    <row r="763" spans="2:6">
      <c r="B763" s="243"/>
      <c r="C763" s="244"/>
      <c r="D763" s="244"/>
      <c r="E763" s="244"/>
      <c r="F763" s="245"/>
    </row>
    <row r="764" spans="2:6">
      <c r="B764" s="246"/>
      <c r="C764" s="247"/>
      <c r="D764" s="247"/>
      <c r="E764" s="247"/>
      <c r="F764" s="248"/>
    </row>
    <row r="765" spans="2:6">
      <c r="B765" s="204"/>
      <c r="C765" s="204"/>
      <c r="D765" s="204"/>
      <c r="E765" s="204"/>
      <c r="F765" s="204"/>
    </row>
    <row r="766" spans="2:6">
      <c r="B766" s="204"/>
      <c r="C766" s="204"/>
      <c r="D766" s="204"/>
      <c r="E766" s="204"/>
      <c r="F766" s="204"/>
    </row>
    <row r="767" spans="2:6">
      <c r="B767" s="204"/>
      <c r="C767" s="204"/>
      <c r="D767" s="204"/>
      <c r="E767" s="204"/>
      <c r="F767" s="204"/>
    </row>
    <row r="768" spans="2:6">
      <c r="B768" s="84" t="s">
        <v>69</v>
      </c>
      <c r="C768" s="82"/>
      <c r="D768" s="82"/>
      <c r="E768" s="82"/>
      <c r="F768" s="82"/>
    </row>
    <row r="769" spans="2:6">
      <c r="C769" s="82"/>
      <c r="D769" s="82"/>
      <c r="E769" s="82"/>
      <c r="F769" s="82"/>
    </row>
    <row r="770" spans="2:6">
      <c r="B770" s="89"/>
      <c r="C770" s="89"/>
      <c r="D770" s="89"/>
      <c r="E770" s="89" t="s">
        <v>70</v>
      </c>
      <c r="F770" s="90">
        <f ca="1">SUM(INDIRECT("EDUC!E" &amp;A704+4),INDIRECT("EDUC!F" &amp;A704+4),INDIRECT("EDUC!H" &amp;A704+4),INDIRECT("EDUC!i" &amp;A704+4))</f>
        <v>0</v>
      </c>
    </row>
    <row r="771" spans="2:6">
      <c r="C771" s="82"/>
      <c r="D771" s="82"/>
      <c r="E771" s="82"/>
      <c r="F771" s="82"/>
    </row>
    <row r="772" spans="2:6">
      <c r="B772" s="249"/>
      <c r="C772" s="250"/>
      <c r="D772" s="250"/>
      <c r="E772" s="250"/>
      <c r="F772" s="251"/>
    </row>
    <row r="773" spans="2:6">
      <c r="B773" s="252"/>
      <c r="C773" s="253"/>
      <c r="D773" s="253"/>
      <c r="E773" s="253"/>
      <c r="F773" s="254"/>
    </row>
    <row r="774" spans="2:6">
      <c r="B774" s="252"/>
      <c r="C774" s="253"/>
      <c r="D774" s="253"/>
      <c r="E774" s="253"/>
      <c r="F774" s="254"/>
    </row>
    <row r="775" spans="2:6">
      <c r="B775" s="252"/>
      <c r="C775" s="253"/>
      <c r="D775" s="253"/>
      <c r="E775" s="253"/>
      <c r="F775" s="254"/>
    </row>
    <row r="776" spans="2:6">
      <c r="B776" s="252"/>
      <c r="C776" s="253"/>
      <c r="D776" s="253"/>
      <c r="E776" s="253"/>
      <c r="F776" s="254"/>
    </row>
    <row r="777" spans="2:6">
      <c r="B777" s="252"/>
      <c r="C777" s="253"/>
      <c r="D777" s="253"/>
      <c r="E777" s="253"/>
      <c r="F777" s="254"/>
    </row>
    <row r="778" spans="2:6">
      <c r="B778" s="252"/>
      <c r="C778" s="253"/>
      <c r="D778" s="253"/>
      <c r="E778" s="253"/>
      <c r="F778" s="254"/>
    </row>
    <row r="779" spans="2:6">
      <c r="B779" s="252"/>
      <c r="C779" s="253"/>
      <c r="D779" s="253"/>
      <c r="E779" s="253"/>
      <c r="F779" s="254"/>
    </row>
    <row r="780" spans="2:6">
      <c r="B780" s="255"/>
      <c r="C780" s="256"/>
      <c r="D780" s="256"/>
      <c r="E780" s="256"/>
      <c r="F780" s="257"/>
    </row>
    <row r="781" spans="2:6">
      <c r="B781" s="82"/>
      <c r="C781" s="82"/>
      <c r="D781" s="82"/>
      <c r="E781" s="82"/>
      <c r="F781" s="82"/>
    </row>
    <row r="782" spans="2:6">
      <c r="B782" s="91" t="s">
        <v>71</v>
      </c>
      <c r="C782" s="82"/>
      <c r="D782" s="82"/>
      <c r="E782" s="82"/>
      <c r="F782" s="82"/>
    </row>
    <row r="783" spans="2:6">
      <c r="B783" s="82"/>
      <c r="C783" s="82"/>
      <c r="D783" s="82"/>
      <c r="E783" s="82"/>
      <c r="F783" s="82"/>
    </row>
    <row r="784" spans="2:6">
      <c r="B784" s="82"/>
      <c r="C784" s="82"/>
      <c r="D784" s="82"/>
      <c r="E784" s="82"/>
      <c r="F784" s="82"/>
    </row>
    <row r="785" spans="2:6">
      <c r="B785" s="82"/>
      <c r="C785" s="82"/>
      <c r="D785" s="82"/>
      <c r="E785" s="82"/>
      <c r="F785" s="82"/>
    </row>
    <row r="786" spans="2:6">
      <c r="B786" s="82"/>
      <c r="C786" s="82"/>
      <c r="D786" s="82"/>
      <c r="E786" s="82"/>
      <c r="F786" s="82"/>
    </row>
    <row r="787" spans="2:6">
      <c r="B787" s="82"/>
      <c r="C787" s="82"/>
      <c r="D787" s="82"/>
      <c r="E787" s="82"/>
      <c r="F787" s="82"/>
    </row>
    <row r="788" spans="2:6">
      <c r="B788" s="84" t="s">
        <v>72</v>
      </c>
      <c r="C788" s="82"/>
      <c r="D788" s="82"/>
      <c r="E788" s="82"/>
      <c r="F788" s="82"/>
    </row>
    <row r="789" spans="2:6">
      <c r="B789" s="82"/>
      <c r="C789" s="82"/>
      <c r="D789" s="82"/>
      <c r="E789" s="82"/>
      <c r="F789" s="82"/>
    </row>
    <row r="790" spans="2:6">
      <c r="B790" s="288"/>
      <c r="C790" s="289"/>
      <c r="D790" s="289"/>
      <c r="E790" s="289"/>
      <c r="F790" s="290"/>
    </row>
    <row r="791" spans="2:6">
      <c r="B791" s="291"/>
      <c r="C791" s="292"/>
      <c r="D791" s="292"/>
      <c r="E791" s="292"/>
      <c r="F791" s="293"/>
    </row>
    <row r="792" spans="2:6">
      <c r="B792" s="291"/>
      <c r="C792" s="292"/>
      <c r="D792" s="292"/>
      <c r="E792" s="292"/>
      <c r="F792" s="293"/>
    </row>
    <row r="793" spans="2:6">
      <c r="B793" s="291"/>
      <c r="C793" s="292"/>
      <c r="D793" s="292"/>
      <c r="E793" s="292"/>
      <c r="F793" s="293"/>
    </row>
    <row r="794" spans="2:6">
      <c r="B794" s="291"/>
      <c r="C794" s="292"/>
      <c r="D794" s="292"/>
      <c r="E794" s="292"/>
      <c r="F794" s="293"/>
    </row>
    <row r="795" spans="2:6">
      <c r="B795" s="291"/>
      <c r="C795" s="292"/>
      <c r="D795" s="292"/>
      <c r="E795" s="292"/>
      <c r="F795" s="293"/>
    </row>
    <row r="796" spans="2:6">
      <c r="B796" s="291"/>
      <c r="C796" s="292"/>
      <c r="D796" s="292"/>
      <c r="E796" s="292"/>
      <c r="F796" s="293"/>
    </row>
    <row r="797" spans="2:6">
      <c r="B797" s="294"/>
      <c r="C797" s="295"/>
      <c r="D797" s="295"/>
      <c r="E797" s="295"/>
      <c r="F797" s="296"/>
    </row>
    <row r="798" spans="2:6">
      <c r="B798" s="82"/>
      <c r="C798" s="82"/>
      <c r="D798" s="82"/>
      <c r="E798" s="82"/>
      <c r="F798" s="82"/>
    </row>
    <row r="799" spans="2:6">
      <c r="B799" s="82"/>
      <c r="C799" s="82"/>
      <c r="D799" s="82"/>
      <c r="E799" s="82"/>
      <c r="F799" s="82" t="s">
        <v>178</v>
      </c>
    </row>
    <row r="800" spans="2:6">
      <c r="B800" s="82"/>
      <c r="C800" s="82"/>
      <c r="D800" s="82"/>
      <c r="E800" s="82"/>
      <c r="F800" s="82"/>
    </row>
    <row r="801" spans="1:6">
      <c r="B801" s="82"/>
      <c r="C801" s="82"/>
      <c r="D801" s="82"/>
      <c r="E801" s="82"/>
      <c r="F801" s="82"/>
    </row>
    <row r="802" spans="1:6">
      <c r="B802" s="82"/>
      <c r="C802" s="82"/>
      <c r="D802" s="82"/>
      <c r="E802" s="82"/>
      <c r="F802" s="82"/>
    </row>
    <row r="803" spans="1:6" ht="27.75" customHeight="1">
      <c r="A803" s="82">
        <v>9</v>
      </c>
      <c r="B803" s="82"/>
      <c r="C803" s="82"/>
      <c r="D803" s="82"/>
      <c r="E803" s="82"/>
      <c r="F803" s="82"/>
    </row>
    <row r="804" spans="1:6" ht="15" customHeight="1">
      <c r="B804" s="315"/>
      <c r="C804" s="315"/>
      <c r="D804" s="315"/>
      <c r="E804" s="315"/>
      <c r="F804" s="315"/>
    </row>
    <row r="805" spans="1:6">
      <c r="B805" s="85">
        <f ca="1">INDIRECT("Élèves!C" &amp; A803+3)</f>
        <v>0</v>
      </c>
      <c r="C805" s="314">
        <f ca="1">INDIRECT("Élèves!D" &amp; A803+3)</f>
        <v>0</v>
      </c>
      <c r="D805" s="314"/>
      <c r="E805" s="314"/>
      <c r="F805" s="314"/>
    </row>
    <row r="806" spans="1:6" ht="15" customHeight="1">
      <c r="B806" s="86"/>
      <c r="C806" s="87"/>
      <c r="D806" s="87"/>
      <c r="E806" s="87"/>
      <c r="F806" s="87"/>
    </row>
    <row r="807" spans="1:6">
      <c r="B807" s="315" t="s">
        <v>73</v>
      </c>
      <c r="C807" s="315"/>
      <c r="D807" s="315"/>
      <c r="E807" s="315"/>
      <c r="F807" s="315"/>
    </row>
    <row r="808" spans="1:6">
      <c r="B808" s="316" t="s">
        <v>179</v>
      </c>
      <c r="C808" s="316"/>
      <c r="D808" s="316"/>
      <c r="E808" s="316"/>
      <c r="F808" s="316"/>
    </row>
    <row r="809" spans="1:6">
      <c r="B809" s="315"/>
      <c r="C809" s="315"/>
      <c r="D809" s="315"/>
      <c r="E809" s="315"/>
      <c r="F809" s="315"/>
    </row>
    <row r="810" spans="1:6">
      <c r="B810" s="82"/>
      <c r="C810" s="82"/>
      <c r="D810" s="82"/>
      <c r="E810" s="82"/>
      <c r="F810" s="82"/>
    </row>
    <row r="811" spans="1:6">
      <c r="B811" s="279">
        <f ca="1">INDIRECT("Élèves!N" &amp; A803+5)</f>
        <v>0</v>
      </c>
      <c r="C811" s="280"/>
      <c r="D811" s="280"/>
      <c r="E811" s="280"/>
      <c r="F811" s="281"/>
    </row>
    <row r="812" spans="1:6" ht="45" customHeight="1">
      <c r="B812" s="297" t="s">
        <v>39</v>
      </c>
      <c r="C812" s="298" t="s">
        <v>67</v>
      </c>
      <c r="D812" s="300" t="s">
        <v>68</v>
      </c>
      <c r="E812" s="301"/>
      <c r="F812" s="302"/>
    </row>
    <row r="813" spans="1:6" ht="45" customHeight="1">
      <c r="B813" s="297"/>
      <c r="C813" s="299"/>
      <c r="D813" s="303"/>
      <c r="E813" s="304"/>
      <c r="F813" s="305"/>
    </row>
    <row r="814" spans="1:6">
      <c r="B814" s="297"/>
      <c r="C814" s="88" t="s">
        <v>66</v>
      </c>
      <c r="D814" s="88" t="s">
        <v>40</v>
      </c>
      <c r="E814" s="88" t="s">
        <v>41</v>
      </c>
      <c r="F814" s="88" t="s">
        <v>66</v>
      </c>
    </row>
    <row r="815" spans="1:6">
      <c r="B815" s="313" t="str">
        <f>"FORMATION COMMUNE (" &amp; SUM(MATIÈRES!N798:N812) &amp; " périodes)"</f>
        <v>FORMATION COMMUNE (0 périodes)</v>
      </c>
      <c r="C815" s="313"/>
      <c r="D815" s="313"/>
      <c r="E815" s="313"/>
      <c r="F815" s="313"/>
    </row>
    <row r="816" spans="1:6">
      <c r="B816" s="80" t="str">
        <f>MATIÈRES!$I$6</f>
        <v>RELIGION (Mme Willems - 2p.)</v>
      </c>
      <c r="C816" s="203" t="str">
        <f ca="1">IF(ISERROR(INDIRECT("F1!BR" &amp;A803+ 6)),"",INDIRECT("F1!BR" &amp;A803+ 6))</f>
        <v/>
      </c>
      <c r="D816" s="205">
        <f ca="1">SUM(INDIRECT("'C1'!E" &amp; A803+4),INDIRECT("'C1'!G" &amp; A803+4),INDIRECT("'C1'!I" &amp; A803+4),INDIRECT("'C1'!P" &amp; A803+4),INDIRECT("'C1'!R" &amp; A803+4),INDIRECT("'C1'!T" &amp;A803+4),INDIRECT("'C1'!V" &amp;A803+4),INDIRECT("'C1'!X" &amp;A803+4))</f>
        <v>0</v>
      </c>
      <c r="E816" s="205">
        <f ca="1">SUM(INDIRECT("'C1'!F" &amp;A803+4),INDIRECT("'C1'!H" &amp;A803+4),INDIRECT("'C1'!J" &amp;A803+4),INDIRECT("'C1'!Q" &amp;A803+4),INDIRECT("'C1'!S" &amp;A803+4),INDIRECT("'C1'!U" &amp;A803+4),INDIRECT("'C1'!W" &amp;A803+4),INDIRECT("'C1'!Y" &amp;A803+4))</f>
        <v>0</v>
      </c>
      <c r="F816" s="81" t="str">
        <f ca="1">IF(ISERROR(SUM(D816/E816)*100),"",(SUM(D816/E816)*100))</f>
        <v/>
      </c>
    </row>
    <row r="817" spans="2:6">
      <c r="B817" s="80" t="str">
        <f>MATIÈRES!$I$7</f>
        <v>FRANÇAIS (Mr MIRGAUX - 6p.)</v>
      </c>
      <c r="C817" s="203" t="str">
        <f ca="1">IF(ISERROR(INDIRECT("F2!BR" &amp;A803+ 6)),"",INDIRECT("F2!BR" &amp;A803+ 6))</f>
        <v/>
      </c>
      <c r="D817" s="205">
        <f ca="1">SUM(INDIRECT("'C2'!E" &amp; A803+4),INDIRECT("'C2'!G" &amp; A803+4),INDIRECT("'C2'!I" &amp; A803+4),INDIRECT("'C2'!P" &amp; A803+4),INDIRECT("'C2'!R" &amp; A803+4),INDIRECT("'C2'!T" &amp;A803+4),INDIRECT("'C2'!V" &amp;A803+4),INDIRECT("'C2'!X" &amp;A803+4))</f>
        <v>0</v>
      </c>
      <c r="E817" s="205">
        <f ca="1">SUM(INDIRECT("'C2'!F" &amp;A803+4),INDIRECT("'C2'!H" &amp;A803+4),INDIRECT("'C2'!J" &amp;A803+4),INDIRECT("'C2'!Q" &amp;A803+4),INDIRECT("'C2'!S" &amp;A803+4),INDIRECT("'C2'!U" &amp;A803+4),INDIRECT("'C2'!W" &amp;A803+4),INDIRECT("'C2'!Y" &amp;A803+4))</f>
        <v>0</v>
      </c>
      <c r="F817" s="81" t="str">
        <f t="shared" ref="F817:F830" ca="1" si="8">IF(ISERROR(SUM(D817/E817)*100),"",(SUM(D817/E817)*100))</f>
        <v/>
      </c>
    </row>
    <row r="818" spans="2:6">
      <c r="B818" s="80" t="str">
        <f>MATIÈRES!$I$8</f>
        <v>MATH (Mme LIENART - 5p.)</v>
      </c>
      <c r="C818" s="203" t="str">
        <f ca="1">IF(ISERROR(INDIRECT("F3!BR" &amp;A803+ 6)),"",INDIRECT("F3!BR" &amp;A803+ 6))</f>
        <v/>
      </c>
      <c r="D818" s="205">
        <f ca="1">SUM(INDIRECT("'C3'!E" &amp; A803+4),INDIRECT("'C3'!G" &amp; A803+4),INDIRECT("'C3'!I" &amp; A803+4),INDIRECT("'C3'!P" &amp; A803+4),INDIRECT("'C3'!R" &amp; A803+4),INDIRECT("'C3'!T" &amp;A803+4),INDIRECT("'C3'!V" &amp;A803+4),INDIRECT("'C3'!X" &amp;A803+4))</f>
        <v>0</v>
      </c>
      <c r="E818" s="205">
        <f ca="1">SUM(INDIRECT("'C3'!F" &amp;A803+4),INDIRECT("'C3'!H" &amp;A803+4),INDIRECT("'C3'!J" &amp;A803+4),INDIRECT("'C3'!Q" &amp;A803+4),INDIRECT("'C3'!S" &amp;A803+4),INDIRECT("'C3'!U" &amp;A803+4),INDIRECT("'C3'!W" &amp;A803+4),INDIRECT("'C3'!Y" &amp;A803+4))</f>
        <v>0</v>
      </c>
      <c r="F818" s="81" t="str">
        <f t="shared" ca="1" si="8"/>
        <v/>
      </c>
    </row>
    <row r="819" spans="2:6">
      <c r="B819" s="80" t="str">
        <f>MATIÈRES!$I$9</f>
        <v>ÉTUDE DU MILIEU (Mr MIRGAUX - 4p.)</v>
      </c>
      <c r="C819" s="203" t="str">
        <f ca="1">IF(ISERROR(INDIRECT("F4!BR" &amp;A803+ 6)),"",INDIRECT("F4!BR" &amp;A803+ 6))</f>
        <v/>
      </c>
      <c r="D819" s="205">
        <f ca="1">SUM(INDIRECT("'C4'!E" &amp; A803+4),INDIRECT("'C4'!G" &amp; A803+4),INDIRECT("'C4'!I" &amp; A803+4),INDIRECT("'C4'!P" &amp; A803+4),INDIRECT("'C4'!R" &amp; A803+4),INDIRECT("'C4'!T" &amp;A803+4),INDIRECT("'C4'!V" &amp;A803+4),INDIRECT("'C4'!X" &amp;A803+4))</f>
        <v>0</v>
      </c>
      <c r="E819" s="205">
        <f ca="1">SUM(INDIRECT("'C4'!F" &amp;A803+4),INDIRECT("'C4'!H" &amp;A803+4),INDIRECT("'C4'!J" &amp;A803+4),INDIRECT("'C4'!Q" &amp;A803+4),INDIRECT("'C4'!S" &amp;A803+4),INDIRECT("'C4'!U" &amp;A803+4),INDIRECT("'C4'!W" &amp;A803+4),INDIRECT("'C4'!Y" &amp;A803+4))</f>
        <v>0</v>
      </c>
      <c r="F819" s="81" t="str">
        <f t="shared" ca="1" si="8"/>
        <v/>
      </c>
    </row>
    <row r="820" spans="2:6">
      <c r="B820" s="80" t="str">
        <f>MATIÈRES!$I$10</f>
        <v>ANGLAIS (Mme MICHAUX - 4p.)</v>
      </c>
      <c r="C820" s="203" t="str">
        <f ca="1">IF(ISERROR(INDIRECT("F5!BR" &amp;A803+ 6)),"",INDIRECT("F5!BR" &amp;A803+ 6))</f>
        <v/>
      </c>
      <c r="D820" s="205">
        <f ca="1">SUM(INDIRECT("'C5'!E" &amp; A803+4),INDIRECT("'C5'!G" &amp; A803+4),INDIRECT("'C5'!I" &amp; A803+4),INDIRECT("'C5'!P" &amp; A803+4),INDIRECT("'C5'!R" &amp; A803+4),INDIRECT("'C5'!T" &amp;A803+4),INDIRECT("'C5'!V" &amp;A803+4),INDIRECT("'C5'!X" &amp;A803+4))</f>
        <v>0</v>
      </c>
      <c r="E820" s="205">
        <f ca="1">SUM(INDIRECT("'C5'!F" &amp;A803+4),INDIRECT("'C5'!H" &amp;A803+4),INDIRECT("'C5'!J" &amp;A803+4),INDIRECT("'C5'!Q" &amp;A803+4),INDIRECT("'C5'!S" &amp;A803+4),INDIRECT("'C5'!U" &amp;A803+4),INDIRECT("'C5'!W" &amp;A803+4),INDIRECT("'C5'!Y" &amp;A803+4))</f>
        <v>0</v>
      </c>
      <c r="F820" s="81" t="str">
        <f t="shared" ca="1" si="8"/>
        <v/>
      </c>
    </row>
    <row r="821" spans="2:6">
      <c r="B821" s="80" t="str">
        <f>MATIÈRES!$I$11</f>
        <v>SCIENCES (Mr SMETS - 3p.)</v>
      </c>
      <c r="C821" s="203" t="str">
        <f ca="1">IF(ISERROR(INDIRECT("F6!BR" &amp;A803+ 6)),"",INDIRECT("F6!BR" &amp;A803+ 6))</f>
        <v/>
      </c>
      <c r="D821" s="205">
        <f ca="1">SUM(INDIRECT("'C6'!E" &amp; A803+4),INDIRECT("'C6'!G" &amp; A803+4),INDIRECT("'C6'!I" &amp; A803+4),INDIRECT("'C6'!P" &amp; A803+4),INDIRECT("'C6'!R" &amp; A803+4),INDIRECT("'C6'!T" &amp;A803+4),INDIRECT("'C6'!V" &amp;A803+4),INDIRECT("'C6'!X" &amp;A803+4))</f>
        <v>0</v>
      </c>
      <c r="E821" s="205">
        <f ca="1">SUM(INDIRECT("'C6'!F" &amp;A803+4),INDIRECT("'C6'!H" &amp;A803+4),INDIRECT("'C6'!J" &amp;A803+4),INDIRECT("'C6'!Q" &amp;A803+4),INDIRECT("'C6'!S" &amp;A803+4),INDIRECT("'C6'!U" &amp;A803+4),INDIRECT("'C6'!W" &amp;A803+4),INDIRECT("'C6'!Y" &amp;A803+4))</f>
        <v>0</v>
      </c>
      <c r="F821" s="81" t="str">
        <f t="shared" ca="1" si="8"/>
        <v/>
      </c>
    </row>
    <row r="822" spans="2:6">
      <c r="B822" s="80" t="str">
        <f>MATIÈRES!$I$12</f>
        <v>ÉDUCATION PHYSIQUE (Collectif - 3p.)</v>
      </c>
      <c r="C822" s="203" t="str">
        <f ca="1">IF(ISERROR(INDIRECT("F7!BR" &amp;A803+ 6)),"",INDIRECT("F7!BR" &amp;A803+ 6))</f>
        <v/>
      </c>
      <c r="D822" s="205">
        <f ca="1">SUM(INDIRECT("'C7'!E" &amp; A803+4),INDIRECT("'C7'!G" &amp; A803+4),INDIRECT("'C7'!I" &amp; A803+4),INDIRECT("'C7'!P" &amp; A803+4),INDIRECT("'C7'!R" &amp; A803+4),INDIRECT("'C7'!T" &amp;A803+4),INDIRECT("'C7'!V" &amp;A803+4),INDIRECT("'C7'!X" &amp;A803+4))</f>
        <v>0</v>
      </c>
      <c r="E822" s="205">
        <f ca="1">SUM(INDIRECT("'C7'!F" &amp;A803+4),INDIRECT("'C7'!H" &amp;A803+4),INDIRECT("'C7'!J" &amp;A803+4),INDIRECT("'C7'!Q" &amp;A803+4),INDIRECT("'C7'!S" &amp;A803+4),INDIRECT("'C7'!U" &amp;A803+4),INDIRECT("'C7'!W" &amp;A803+4),INDIRECT("'C7'!Y" &amp;A803+4))</f>
        <v>0</v>
      </c>
      <c r="F822" s="81" t="str">
        <f t="shared" ca="1" si="8"/>
        <v/>
      </c>
    </row>
    <row r="823" spans="2:6">
      <c r="B823" s="80" t="str">
        <f>MATIÈRES!$I$13</f>
        <v>ÉDUCATION ARTISTIQUE (Mme TASKIN - 2p.)</v>
      </c>
      <c r="C823" s="203" t="str">
        <f ca="1">IF(ISERROR(INDIRECT("F8!BR" &amp;A803+ 6)),"",INDIRECT("F8!BR" &amp;A803+ 6))</f>
        <v/>
      </c>
      <c r="D823" s="205">
        <f ca="1">SUM(INDIRECT("'C8'!E" &amp; A803+4),INDIRECT("'C8'!G" &amp; A803+4),INDIRECT("'C8'!I" &amp; A803+4),INDIRECT("'C8'!P" &amp; A803+4),INDIRECT("'C8'!R" &amp; A803+4),INDIRECT("'C8'!T" &amp;A803+4),INDIRECT("'C8'!V" &amp;A803+4),INDIRECT("'C8'!X" &amp;A803+4))</f>
        <v>0</v>
      </c>
      <c r="E823" s="205">
        <f ca="1">SUM(INDIRECT("'C8'!F" &amp;A803+4),INDIRECT("'C8'!H" &amp;A803+4),INDIRECT("'C8'!J" &amp;A803+4),INDIRECT("'C8'!Q" &amp;A803+4),INDIRECT("'C8'!S" &amp;A803+4),INDIRECT("'C8'!U" &amp;A803+4),INDIRECT("'C8'!W" &amp;A803+4),INDIRECT("'C8'!Y" &amp;A803+4))</f>
        <v>0</v>
      </c>
      <c r="F823" s="81" t="str">
        <f t="shared" ca="1" si="8"/>
        <v/>
      </c>
    </row>
    <row r="824" spans="2:6">
      <c r="B824" s="80" t="str">
        <f>MATIÈRES!$I$14</f>
        <v>ÉDUCATION TECHNOLOGIQUE (Mr SMETS - 1p.)</v>
      </c>
      <c r="C824" s="203" t="str">
        <f ca="1">IF(ISERROR(INDIRECT("F9!BR" &amp;A803+ 6)),"",INDIRECT("F9!BR" &amp;A803+ 6))</f>
        <v/>
      </c>
      <c r="D824" s="205">
        <f ca="1">SUM(INDIRECT("'C9'!E" &amp; A803+4),INDIRECT("'C9'!G" &amp; A803+4),INDIRECT("'C9'!I" &amp; A803+4),INDIRECT("'C9'!P" &amp; A803+4),INDIRECT("'C9'!R" &amp; A803+4),INDIRECT("'C9'!T" &amp;A803+4),INDIRECT("'C9'!V" &amp;A803+4),INDIRECT("'C9'!X" &amp;A803+4))</f>
        <v>0</v>
      </c>
      <c r="E824" s="205">
        <f ca="1">SUM(INDIRECT("'C9'!F" &amp;A803+4),INDIRECT("'C9'!H" &amp;A803+4),INDIRECT("'C9'!J" &amp;A803+4),INDIRECT("'C9'!Q" &amp;A803+4),INDIRECT("'C9'!S" &amp;A803+4),INDIRECT("'C9'!U" &amp;A803+4),INDIRECT("'C9'!W" &amp;A803+4),INDIRECT("'C9'!Y" &amp;A803+4))</f>
        <v>0</v>
      </c>
      <c r="F824" s="81" t="str">
        <f t="shared" ca="1" si="8"/>
        <v/>
      </c>
    </row>
    <row r="825" spans="2:6">
      <c r="B825" s="80" t="str">
        <f>MATIÈRES!$I$15</f>
        <v>ACTIVITÉDE SOUTIEN (Mme LIENART - 4p.)</v>
      </c>
      <c r="C825" s="203" t="str">
        <f ca="1">IF(ISERROR(INDIRECT("F10!BR" &amp;A803+ 6)),"",INDIRECT("F10!BR" &amp;A803+ 6))</f>
        <v/>
      </c>
      <c r="D825" s="205">
        <f ca="1">SUM(INDIRECT("'C10'!E" &amp; A803+4),INDIRECT("'C10'!G" &amp; A803+4),INDIRECT("'C10'!I" &amp; A803+4),INDIRECT("'C10'!P" &amp; A803+4),INDIRECT("'C10'!R" &amp; A803+4),INDIRECT("'C10'!T" &amp;A803+4),INDIRECT("'C10'!V" &amp;A803+4),INDIRECT("'C10'!X" &amp;A803+4))</f>
        <v>0</v>
      </c>
      <c r="E825" s="205">
        <f ca="1">SUM(INDIRECT("'C10'!F" &amp;A803+4),INDIRECT("'C10'!H" &amp;A803+4),INDIRECT("'C10'!J" &amp;A803+4),INDIRECT("'C10'!Q" &amp;A803+4),INDIRECT("'C10'!S" &amp;A803+4),INDIRECT("'C10'!U" &amp;A803+4),INDIRECT("'C10'!W" &amp;A803+4),INDIRECT("'C10'!Y" &amp;A803+4))</f>
        <v>0</v>
      </c>
      <c r="F825" s="81" t="str">
        <f t="shared" ca="1" si="8"/>
        <v/>
      </c>
    </row>
    <row r="826" spans="2:6">
      <c r="B826" s="80">
        <f>MATIÈRES!$I$16</f>
        <v>0</v>
      </c>
      <c r="C826" s="203" t="str">
        <f ca="1">IF(ISERROR(INDIRECT("F11!BR" &amp;A803+ 6)),"",INDIRECT("F11!BR" &amp;A803+ 6))</f>
        <v/>
      </c>
      <c r="D826" s="205">
        <f ca="1">SUM(INDIRECT("'C11'!E" &amp; A803+4),INDIRECT("'C11'!G" &amp; A803+4),INDIRECT("'C11'!I" &amp; A803+4),INDIRECT("'C11'!P" &amp; A803+4),INDIRECT("'C11'!R" &amp; A803+4),INDIRECT("'C11'!T" &amp;A803+4),INDIRECT("'C11'!V" &amp;A803+4),INDIRECT("'C11'!X" &amp;A803+4))</f>
        <v>0</v>
      </c>
      <c r="E826" s="205">
        <f ca="1">SUM(INDIRECT("'C11'!F" &amp;A803+4),INDIRECT("'C11'!H" &amp;A803+4),INDIRECT("'C11'!J" &amp;A803+4),INDIRECT("'C11'!Q" &amp;A803+4),INDIRECT("'C11'!S" &amp;A803+4),INDIRECT("'C11'!U" &amp;A803+4),INDIRECT("'C11'!W" &amp;A803+4),INDIRECT("'C11'!Y" &amp;A803+4))</f>
        <v>0</v>
      </c>
      <c r="F826" s="81" t="str">
        <f t="shared" ca="1" si="8"/>
        <v/>
      </c>
    </row>
    <row r="827" spans="2:6">
      <c r="B827" s="80">
        <f>MATIÈRES!$I$17</f>
        <v>0</v>
      </c>
      <c r="C827" s="203" t="str">
        <f ca="1">IF(ISERROR(INDIRECT("F12!BR" &amp;A803+ 6)),"",INDIRECT("F12!BR" &amp;A803+ 6))</f>
        <v/>
      </c>
      <c r="D827" s="205">
        <f ca="1">SUM(INDIRECT("'C12'!E" &amp; A803+4),INDIRECT("'C12'!G" &amp; A803+4),INDIRECT("'C12'!I" &amp; A803+4),INDIRECT("'C12'!P" &amp; A803+4),INDIRECT("'C12'!R" &amp; A803+4),INDIRECT("'C12'!T" &amp;A803+4),INDIRECT("'C12'!V" &amp;A803+4),INDIRECT("'C12'!X" &amp;A803+4))</f>
        <v>0</v>
      </c>
      <c r="E827" s="205">
        <f ca="1">SUM(INDIRECT("'C12'!F" &amp;A803+4),INDIRECT("'C12'!H" &amp;A803+4),INDIRECT("'C12'!J" &amp;A803+4),INDIRECT("'C12'!Q" &amp;A803+4),INDIRECT("'C12'!S" &amp;A803+4),INDIRECT("'C12'!U" &amp;A803+4),INDIRECT("'C12'!W" &amp;A803+4),INDIRECT("'C12'!Y" &amp;A803+4))</f>
        <v>0</v>
      </c>
      <c r="F827" s="81" t="str">
        <f t="shared" ca="1" si="8"/>
        <v/>
      </c>
    </row>
    <row r="828" spans="2:6">
      <c r="B828" s="80">
        <f>MATIÈRES!$I$18</f>
        <v>0</v>
      </c>
      <c r="C828" s="203" t="str">
        <f ca="1">IF(ISERROR(INDIRECT("F13!BR" &amp;A803+ 6)),"",INDIRECT("F13!BR" &amp;A803+ 6))</f>
        <v/>
      </c>
      <c r="D828" s="205">
        <f ca="1">SUM(INDIRECT("'C13'!E" &amp; A803+4),INDIRECT("'C13'!G" &amp; A803+4),INDIRECT("'C13'!I" &amp; A803+4),INDIRECT("'C13'!P" &amp; A803+4),INDIRECT("'C13'!R" &amp; A803+4),INDIRECT("'C13'!T" &amp;A803+4),INDIRECT("'C13'!V" &amp;A803+4),INDIRECT("'C13'!X" &amp;A803+4))</f>
        <v>0</v>
      </c>
      <c r="E828" s="205">
        <f ca="1">SUM(INDIRECT("'C13'!F" &amp;A803+4),INDIRECT("'C13'!H" &amp;A803+4),INDIRECT("'C13'!J" &amp;A803+4),INDIRECT("'C13'!Q" &amp;A803+4),INDIRECT("'C13'!S" &amp;A803+4),INDIRECT("'C13'!U" &amp;A803+4),INDIRECT("'C13'!W" &amp;A803+4),INDIRECT("'C13'!Y" &amp;A803+4))</f>
        <v>0</v>
      </c>
      <c r="F828" s="81" t="str">
        <f t="shared" ca="1" si="8"/>
        <v/>
      </c>
    </row>
    <row r="829" spans="2:6">
      <c r="B829" s="80">
        <f>MATIÈRES!$I$19</f>
        <v>0</v>
      </c>
      <c r="C829" s="203" t="str">
        <f ca="1">IF(ISERROR(INDIRECT("F14!BR" &amp;A803+ 6)),"",INDIRECT("F14!BR" &amp;A803+ 6))</f>
        <v/>
      </c>
      <c r="D829" s="205">
        <f ca="1">SUM(INDIRECT("'C14'!E" &amp; A803+4),INDIRECT("'C14'!G" &amp; A803+4),INDIRECT("'C14'!I" &amp; A803+4),INDIRECT("'C14'!P" &amp; A803+4),INDIRECT("'C14'!R" &amp; A803+4),INDIRECT("'C14'!T" &amp;A803+4),INDIRECT("'C14'!V" &amp;A803+4),INDIRECT("'C14'!X" &amp;A803+4))</f>
        <v>0</v>
      </c>
      <c r="E829" s="205">
        <f ca="1">SUM(INDIRECT("'C14'!F" &amp;A803+4),INDIRECT("'C14'!H" &amp;A803+4),INDIRECT("'C14'!J" &amp;A803+4),INDIRECT("'C14'!Q" &amp;A803+4),INDIRECT("'C14'!S" &amp;A803+4),INDIRECT("'C14'!U" &amp;A803+4),INDIRECT("'C14'!W" &amp;A803+4),INDIRECT("'C14'!Y" &amp;A803+4))</f>
        <v>0</v>
      </c>
      <c r="F829" s="81" t="str">
        <f t="shared" ca="1" si="8"/>
        <v/>
      </c>
    </row>
    <row r="830" spans="2:6">
      <c r="B830" s="80">
        <f>MATIÈRES!$I$20</f>
        <v>0</v>
      </c>
      <c r="C830" s="203" t="str">
        <f ca="1">IF(ISERROR(INDIRECT("F15!BR" &amp;A803+ 6)),"",INDIRECT("F15!BR" &amp;A803+ 6))</f>
        <v/>
      </c>
      <c r="D830" s="205">
        <f ca="1">SUM(INDIRECT("'C15'!E" &amp; A803+4),INDIRECT("'C15'!G" &amp; A803+4),INDIRECT("'C15'!I" &amp; A803+4),INDIRECT("'C15'!P" &amp; A803+4),INDIRECT("'C15'!R" &amp; A803+4),INDIRECT("'C15'!T" &amp;A803+4),INDIRECT("'C15'!V" &amp;A803+4),INDIRECT("'C15'!X" &amp;A803+4))</f>
        <v>0</v>
      </c>
      <c r="E830" s="205">
        <f ca="1">SUM(INDIRECT("'C15'!F" &amp;A803+4),INDIRECT("'C15'!H" &amp;A803+4),INDIRECT("'C15'!J" &amp;A803+4),INDIRECT("'C15'!Q" &amp;A803+4),INDIRECT("'C15'!S" &amp;A803+4),INDIRECT("'C15'!U" &amp;A803+4),INDIRECT("'C15'!W" &amp;A803+4),INDIRECT("'C15'!Y" &amp;A803+4))</f>
        <v>0</v>
      </c>
      <c r="F830" s="81" t="str">
        <f t="shared" ca="1" si="8"/>
        <v/>
      </c>
    </row>
    <row r="831" spans="2:6">
      <c r="B831" s="208"/>
      <c r="C831" s="212" t="e">
        <f ca="1">AVERAGEIF(C816:C830,"&lt;&gt;#DIV/0!")</f>
        <v>#DIV/0!</v>
      </c>
      <c r="D831" s="206"/>
      <c r="E831" s="206"/>
      <c r="F831" s="209"/>
    </row>
    <row r="832" spans="2:6" s="82" customFormat="1">
      <c r="B832" s="271"/>
      <c r="C832" s="271"/>
      <c r="D832" s="271"/>
      <c r="E832" s="271"/>
      <c r="F832" s="192"/>
    </row>
    <row r="833" spans="2:6" s="82" customFormat="1">
      <c r="B833" s="272" t="s">
        <v>180</v>
      </c>
      <c r="C833" s="272"/>
      <c r="D833" s="272"/>
      <c r="E833" s="272"/>
      <c r="F833" s="193" t="e">
        <f ca="1">AVERAGEIF(F816:F830,"&lt;&gt;#DIV/0!")</f>
        <v>#DIV/0!</v>
      </c>
    </row>
    <row r="834" spans="2:6" s="82" customFormat="1">
      <c r="B834" s="273" t="str">
        <f>"Nombre de cours en difficulté (…/" &amp; COUNTA(MATIÈRES!$N$6:$N$20) &amp; " cours)"</f>
        <v>Nombre de cours en difficulté (…/10 cours)</v>
      </c>
      <c r="C834" s="273"/>
      <c r="D834" s="273"/>
      <c r="E834" s="273"/>
      <c r="F834" s="191">
        <f ca="1">IF(F816&lt;50,1,0)+IF(F817&lt;50,1,0)+IF(F818&lt;50,1,0)+IF(F819&lt;50,1,0)+IF(F820&lt;50,1,0)+IF(F821&lt;50,1,0)+IF(F822&lt;50,1,0)+IF(F823&lt;50,1,0)+IF(F824&lt;50,1,0)+IF(F825&lt;50,1,0)+IF(F826&lt;50,1,0)+IF(F827&lt;50,1,0)+IF(F828&lt;50,1,0)+IF(F829&lt;50,1,0)+IF(F830&lt;50,1,0)</f>
        <v>0</v>
      </c>
    </row>
    <row r="835" spans="2:6" s="82" customFormat="1">
      <c r="B835" s="273" t="str">
        <f>"Nombre de périodes en difficulté (…/" &amp; SUM(MATIÈRES!N796:N810) &amp; " périodes)"</f>
        <v>Nombre de périodes en difficulté (…/0 périodes)</v>
      </c>
      <c r="C835" s="273"/>
      <c r="D835" s="273"/>
      <c r="E835" s="273"/>
      <c r="F835" s="191">
        <f ca="1">IF(F816&lt;50,MATIÈRES!N$6,0)+IF(F817&lt;50,MATIÈRES!N$7,0)+IF(F818&lt;50,MATIÈRES!N$8,0)+IF(F819&lt;50,MATIÈRES!N$9,0)+IF(F820&lt;50,MATIÈRES!N$10,0)+IF(F821&lt;50,MATIÈRES!N$11,0)+IF(F822&lt;50,MATIÈRES!N$12,0)+IF(F823&lt;50,MATIÈRES!N$13,0)+IF(F824&lt;50,MATIÈRES!N$14,0)+IF(F825&lt;50,MATIÈRES!N$15,0)+IF(F826&lt;50,MATIÈRES!N$16,0)+IF(F827&lt;50,MATIÈRES!N$17,0)+IF(F828&lt;50,MATIÈRES!N$18,0)+IF(F829&lt;50,MATIÈRES!N$19,0)+IF(F830&lt;50,MATIÈRES!N$20,0)</f>
        <v>0</v>
      </c>
    </row>
    <row r="836" spans="2:6" s="82" customFormat="1"/>
    <row r="837" spans="2:6" s="82" customFormat="1"/>
    <row r="838" spans="2:6" s="82" customFormat="1"/>
    <row r="839" spans="2:6" s="82" customFormat="1">
      <c r="F839" s="82" t="s">
        <v>177</v>
      </c>
    </row>
    <row r="840" spans="2:6">
      <c r="B840" s="82"/>
      <c r="C840" s="82"/>
      <c r="D840" s="82"/>
      <c r="E840" s="82"/>
      <c r="F840" s="82"/>
    </row>
    <row r="841" spans="2:6">
      <c r="B841" s="82"/>
      <c r="C841" s="82"/>
      <c r="D841" s="82"/>
      <c r="E841" s="82"/>
      <c r="F841" s="82"/>
    </row>
    <row r="842" spans="2:6">
      <c r="B842" s="82"/>
      <c r="C842" s="82"/>
      <c r="D842" s="82"/>
      <c r="E842" s="82"/>
      <c r="F842" s="82"/>
    </row>
    <row r="843" spans="2:6">
      <c r="B843" s="82"/>
      <c r="C843" s="82"/>
      <c r="D843" s="82"/>
      <c r="E843" s="82"/>
      <c r="F843" s="82"/>
    </row>
    <row r="844" spans="2:6">
      <c r="B844" s="82"/>
      <c r="C844" s="82"/>
      <c r="D844" s="82"/>
      <c r="E844" s="82"/>
      <c r="F844" s="82"/>
    </row>
    <row r="845" spans="2:6">
      <c r="B845" s="82"/>
      <c r="C845" s="82"/>
      <c r="D845" s="82"/>
      <c r="E845" s="82"/>
      <c r="F845" s="82"/>
    </row>
    <row r="846" spans="2:6">
      <c r="B846" s="82"/>
      <c r="C846" s="82"/>
      <c r="D846" s="82"/>
      <c r="E846" s="82"/>
      <c r="F846" s="82"/>
    </row>
    <row r="847" spans="2:6">
      <c r="B847" s="82"/>
      <c r="C847" s="82"/>
      <c r="D847" s="82"/>
      <c r="E847" s="82"/>
      <c r="F847" s="82"/>
    </row>
    <row r="848" spans="2:6">
      <c r="B848" s="82"/>
      <c r="C848" s="82"/>
      <c r="D848" s="82"/>
      <c r="E848" s="82"/>
      <c r="F848" s="82"/>
    </row>
    <row r="849" spans="2:6">
      <c r="B849" s="82"/>
      <c r="C849" s="82"/>
      <c r="D849" s="82"/>
      <c r="E849" s="82"/>
      <c r="F849" s="82"/>
    </row>
    <row r="850" spans="2:6">
      <c r="B850" s="82"/>
      <c r="C850" s="82"/>
      <c r="D850" s="82"/>
      <c r="E850" s="82"/>
      <c r="F850" s="82"/>
    </row>
    <row r="851" spans="2:6">
      <c r="B851" s="82"/>
      <c r="C851" s="82"/>
      <c r="D851" s="82"/>
      <c r="E851" s="82"/>
      <c r="F851" s="82"/>
    </row>
    <row r="852" spans="2:6">
      <c r="B852" s="82"/>
      <c r="C852" s="82"/>
      <c r="D852" s="82"/>
      <c r="E852" s="82"/>
      <c r="F852" s="82"/>
    </row>
    <row r="853" spans="2:6">
      <c r="B853" s="82"/>
      <c r="C853" s="82"/>
      <c r="D853" s="82"/>
      <c r="E853" s="82"/>
      <c r="F853" s="82"/>
    </row>
    <row r="854" spans="2:6">
      <c r="B854" s="82"/>
      <c r="C854" s="82"/>
      <c r="D854" s="82"/>
      <c r="E854" s="82"/>
      <c r="F854" s="82"/>
    </row>
    <row r="855" spans="2:6">
      <c r="B855" s="84" t="s">
        <v>42</v>
      </c>
      <c r="C855" s="82"/>
      <c r="D855" s="82"/>
      <c r="E855" s="82"/>
      <c r="F855" s="82"/>
    </row>
    <row r="856" spans="2:6">
      <c r="B856" s="82"/>
      <c r="C856" s="82"/>
      <c r="D856" s="82"/>
      <c r="E856" s="82"/>
      <c r="F856" s="82"/>
    </row>
    <row r="857" spans="2:6">
      <c r="B857" s="274" t="str">
        <f ca="1">(INDIRECT("Élèves!C" &amp;A803+3) &amp; " " &amp; INDIRECT("Élèves!D" &amp; A803+3) &amp; " :")</f>
        <v xml:space="preserve">  :</v>
      </c>
      <c r="C857" s="275"/>
      <c r="D857" s="275"/>
      <c r="E857" s="275"/>
      <c r="F857" s="276"/>
    </row>
    <row r="858" spans="2:6">
      <c r="B858" s="243"/>
      <c r="C858" s="244"/>
      <c r="D858" s="244"/>
      <c r="E858" s="244"/>
      <c r="F858" s="245"/>
    </row>
    <row r="859" spans="2:6">
      <c r="B859" s="243"/>
      <c r="C859" s="244"/>
      <c r="D859" s="244"/>
      <c r="E859" s="244"/>
      <c r="F859" s="245"/>
    </row>
    <row r="860" spans="2:6">
      <c r="B860" s="243"/>
      <c r="C860" s="244"/>
      <c r="D860" s="244"/>
      <c r="E860" s="244"/>
      <c r="F860" s="245"/>
    </row>
    <row r="861" spans="2:6">
      <c r="B861" s="243"/>
      <c r="C861" s="244"/>
      <c r="D861" s="244"/>
      <c r="E861" s="244"/>
      <c r="F861" s="245"/>
    </row>
    <row r="862" spans="2:6">
      <c r="B862" s="243"/>
      <c r="C862" s="244"/>
      <c r="D862" s="244"/>
      <c r="E862" s="244"/>
      <c r="F862" s="245"/>
    </row>
    <row r="863" spans="2:6">
      <c r="B863" s="246"/>
      <c r="C863" s="247"/>
      <c r="D863" s="247"/>
      <c r="E863" s="247"/>
      <c r="F863" s="248"/>
    </row>
    <row r="864" spans="2:6">
      <c r="B864" s="204"/>
      <c r="C864" s="204"/>
      <c r="D864" s="204"/>
      <c r="E864" s="204"/>
      <c r="F864" s="204"/>
    </row>
    <row r="865" spans="2:6">
      <c r="B865" s="204"/>
      <c r="C865" s="204"/>
      <c r="D865" s="204"/>
      <c r="E865" s="204"/>
      <c r="F865" s="204"/>
    </row>
    <row r="866" spans="2:6">
      <c r="B866" s="204"/>
      <c r="C866" s="204"/>
      <c r="D866" s="204"/>
      <c r="E866" s="204"/>
      <c r="F866" s="204"/>
    </row>
    <row r="867" spans="2:6">
      <c r="B867" s="84" t="s">
        <v>69</v>
      </c>
      <c r="C867" s="82"/>
      <c r="D867" s="82"/>
      <c r="E867" s="82"/>
      <c r="F867" s="82"/>
    </row>
    <row r="868" spans="2:6">
      <c r="C868" s="82"/>
      <c r="D868" s="82"/>
      <c r="E868" s="82"/>
      <c r="F868" s="82"/>
    </row>
    <row r="869" spans="2:6">
      <c r="B869" s="89"/>
      <c r="C869" s="89"/>
      <c r="D869" s="89"/>
      <c r="E869" s="89" t="s">
        <v>70</v>
      </c>
      <c r="F869" s="90">
        <f ca="1">SUM(INDIRECT("EDUC!E" &amp;A803+4),INDIRECT("EDUC!F" &amp;A803+4),INDIRECT("EDUC!H" &amp;A803+4),INDIRECT("EDUC!i" &amp;A803+4))</f>
        <v>0</v>
      </c>
    </row>
    <row r="870" spans="2:6">
      <c r="C870" s="82"/>
      <c r="D870" s="82"/>
      <c r="E870" s="82"/>
      <c r="F870" s="82"/>
    </row>
    <row r="871" spans="2:6">
      <c r="B871" s="249"/>
      <c r="C871" s="250"/>
      <c r="D871" s="250"/>
      <c r="E871" s="250"/>
      <c r="F871" s="251"/>
    </row>
    <row r="872" spans="2:6">
      <c r="B872" s="252"/>
      <c r="C872" s="253"/>
      <c r="D872" s="253"/>
      <c r="E872" s="253"/>
      <c r="F872" s="254"/>
    </row>
    <row r="873" spans="2:6">
      <c r="B873" s="252"/>
      <c r="C873" s="253"/>
      <c r="D873" s="253"/>
      <c r="E873" s="253"/>
      <c r="F873" s="254"/>
    </row>
    <row r="874" spans="2:6">
      <c r="B874" s="252"/>
      <c r="C874" s="253"/>
      <c r="D874" s="253"/>
      <c r="E874" s="253"/>
      <c r="F874" s="254"/>
    </row>
    <row r="875" spans="2:6">
      <c r="B875" s="252"/>
      <c r="C875" s="253"/>
      <c r="D875" s="253"/>
      <c r="E875" s="253"/>
      <c r="F875" s="254"/>
    </row>
    <row r="876" spans="2:6">
      <c r="B876" s="252"/>
      <c r="C876" s="253"/>
      <c r="D876" s="253"/>
      <c r="E876" s="253"/>
      <c r="F876" s="254"/>
    </row>
    <row r="877" spans="2:6">
      <c r="B877" s="252"/>
      <c r="C877" s="253"/>
      <c r="D877" s="253"/>
      <c r="E877" s="253"/>
      <c r="F877" s="254"/>
    </row>
    <row r="878" spans="2:6">
      <c r="B878" s="252"/>
      <c r="C878" s="253"/>
      <c r="D878" s="253"/>
      <c r="E878" s="253"/>
      <c r="F878" s="254"/>
    </row>
    <row r="879" spans="2:6">
      <c r="B879" s="255"/>
      <c r="C879" s="256"/>
      <c r="D879" s="256"/>
      <c r="E879" s="256"/>
      <c r="F879" s="257"/>
    </row>
    <row r="880" spans="2:6">
      <c r="B880" s="82"/>
      <c r="C880" s="82"/>
      <c r="D880" s="82"/>
      <c r="E880" s="82"/>
      <c r="F880" s="82"/>
    </row>
    <row r="881" spans="2:6">
      <c r="B881" s="91" t="s">
        <v>71</v>
      </c>
      <c r="C881" s="82"/>
      <c r="D881" s="82"/>
      <c r="E881" s="82"/>
      <c r="F881" s="82"/>
    </row>
    <row r="882" spans="2:6">
      <c r="B882" s="82"/>
      <c r="C882" s="82"/>
      <c r="D882" s="82"/>
      <c r="E882" s="82"/>
      <c r="F882" s="82"/>
    </row>
    <row r="883" spans="2:6">
      <c r="B883" s="82"/>
      <c r="C883" s="82"/>
      <c r="D883" s="82"/>
      <c r="E883" s="82"/>
      <c r="F883" s="82"/>
    </row>
    <row r="884" spans="2:6">
      <c r="B884" s="82"/>
      <c r="C884" s="82"/>
      <c r="D884" s="82"/>
      <c r="E884" s="82"/>
      <c r="F884" s="82"/>
    </row>
    <row r="885" spans="2:6">
      <c r="B885" s="82"/>
      <c r="C885" s="82"/>
      <c r="D885" s="82"/>
      <c r="E885" s="82"/>
      <c r="F885" s="82"/>
    </row>
    <row r="886" spans="2:6">
      <c r="B886" s="82"/>
      <c r="C886" s="82"/>
      <c r="D886" s="82"/>
      <c r="E886" s="82"/>
      <c r="F886" s="82"/>
    </row>
    <row r="887" spans="2:6">
      <c r="B887" s="84" t="s">
        <v>72</v>
      </c>
      <c r="C887" s="82"/>
      <c r="D887" s="82"/>
      <c r="E887" s="82"/>
      <c r="F887" s="82"/>
    </row>
    <row r="888" spans="2:6">
      <c r="B888" s="82"/>
      <c r="C888" s="82"/>
      <c r="D888" s="82"/>
      <c r="E888" s="82"/>
      <c r="F888" s="82"/>
    </row>
    <row r="889" spans="2:6">
      <c r="B889" s="288"/>
      <c r="C889" s="289"/>
      <c r="D889" s="289"/>
      <c r="E889" s="289"/>
      <c r="F889" s="290"/>
    </row>
    <row r="890" spans="2:6">
      <c r="B890" s="291"/>
      <c r="C890" s="292"/>
      <c r="D890" s="292"/>
      <c r="E890" s="292"/>
      <c r="F890" s="293"/>
    </row>
    <row r="891" spans="2:6">
      <c r="B891" s="291"/>
      <c r="C891" s="292"/>
      <c r="D891" s="292"/>
      <c r="E891" s="292"/>
      <c r="F891" s="293"/>
    </row>
    <row r="892" spans="2:6">
      <c r="B892" s="291"/>
      <c r="C892" s="292"/>
      <c r="D892" s="292"/>
      <c r="E892" s="292"/>
      <c r="F892" s="293"/>
    </row>
    <row r="893" spans="2:6">
      <c r="B893" s="291"/>
      <c r="C893" s="292"/>
      <c r="D893" s="292"/>
      <c r="E893" s="292"/>
      <c r="F893" s="293"/>
    </row>
    <row r="894" spans="2:6">
      <c r="B894" s="291"/>
      <c r="C894" s="292"/>
      <c r="D894" s="292"/>
      <c r="E894" s="292"/>
      <c r="F894" s="293"/>
    </row>
    <row r="895" spans="2:6">
      <c r="B895" s="291"/>
      <c r="C895" s="292"/>
      <c r="D895" s="292"/>
      <c r="E895" s="292"/>
      <c r="F895" s="293"/>
    </row>
    <row r="896" spans="2:6">
      <c r="B896" s="294"/>
      <c r="C896" s="295"/>
      <c r="D896" s="295"/>
      <c r="E896" s="295"/>
      <c r="F896" s="296"/>
    </row>
    <row r="897" spans="1:6">
      <c r="B897" s="82"/>
      <c r="C897" s="82"/>
      <c r="D897" s="82"/>
      <c r="E897" s="82"/>
      <c r="F897" s="82"/>
    </row>
    <row r="898" spans="1:6">
      <c r="B898" s="82"/>
      <c r="C898" s="82"/>
      <c r="D898" s="82"/>
      <c r="E898" s="82"/>
      <c r="F898" s="82" t="s">
        <v>178</v>
      </c>
    </row>
    <row r="899" spans="1:6">
      <c r="B899" s="82"/>
      <c r="C899" s="82"/>
      <c r="D899" s="82"/>
      <c r="E899" s="82"/>
      <c r="F899" s="82"/>
    </row>
    <row r="900" spans="1:6">
      <c r="B900" s="82"/>
      <c r="C900" s="82"/>
      <c r="D900" s="82"/>
      <c r="E900" s="82"/>
      <c r="F900" s="82"/>
    </row>
    <row r="901" spans="1:6">
      <c r="B901" s="82"/>
      <c r="C901" s="82"/>
      <c r="D901" s="82"/>
      <c r="E901" s="82"/>
      <c r="F901" s="82"/>
    </row>
    <row r="902" spans="1:6" ht="27.75" customHeight="1">
      <c r="A902" s="82">
        <v>10</v>
      </c>
      <c r="B902" s="82"/>
      <c r="C902" s="82"/>
      <c r="D902" s="82"/>
      <c r="E902" s="82"/>
      <c r="F902" s="82"/>
    </row>
    <row r="903" spans="1:6" ht="15" customHeight="1">
      <c r="B903" s="315"/>
      <c r="C903" s="315"/>
      <c r="D903" s="315"/>
      <c r="E903" s="315"/>
      <c r="F903" s="315"/>
    </row>
    <row r="904" spans="1:6">
      <c r="B904" s="85">
        <f ca="1">INDIRECT("Élèves!C" &amp; A902+3)</f>
        <v>0</v>
      </c>
      <c r="C904" s="314">
        <f ca="1">INDIRECT("Élèves!D" &amp; A902+3)</f>
        <v>0</v>
      </c>
      <c r="D904" s="314"/>
      <c r="E904" s="314"/>
      <c r="F904" s="314"/>
    </row>
    <row r="905" spans="1:6" ht="15" customHeight="1">
      <c r="B905" s="86"/>
      <c r="C905" s="87"/>
      <c r="D905" s="87"/>
      <c r="E905" s="87"/>
      <c r="F905" s="87"/>
    </row>
    <row r="906" spans="1:6">
      <c r="B906" s="315" t="s">
        <v>73</v>
      </c>
      <c r="C906" s="315"/>
      <c r="D906" s="315"/>
      <c r="E906" s="315"/>
      <c r="F906" s="315"/>
    </row>
    <row r="907" spans="1:6">
      <c r="B907" s="316" t="s">
        <v>179</v>
      </c>
      <c r="C907" s="316"/>
      <c r="D907" s="316"/>
      <c r="E907" s="316"/>
      <c r="F907" s="316"/>
    </row>
    <row r="908" spans="1:6">
      <c r="B908" s="315"/>
      <c r="C908" s="315"/>
      <c r="D908" s="315"/>
      <c r="E908" s="315"/>
      <c r="F908" s="315"/>
    </row>
    <row r="909" spans="1:6">
      <c r="B909" s="82"/>
      <c r="C909" s="82"/>
      <c r="D909" s="82"/>
      <c r="E909" s="82"/>
      <c r="F909" s="82"/>
    </row>
    <row r="910" spans="1:6">
      <c r="B910" s="279">
        <f ca="1">INDIRECT("Élèves!N" &amp; A902+5)</f>
        <v>0</v>
      </c>
      <c r="C910" s="280"/>
      <c r="D910" s="280"/>
      <c r="E910" s="280"/>
      <c r="F910" s="281"/>
    </row>
    <row r="911" spans="1:6" ht="45" customHeight="1">
      <c r="B911" s="297" t="s">
        <v>39</v>
      </c>
      <c r="C911" s="298" t="s">
        <v>67</v>
      </c>
      <c r="D911" s="300" t="s">
        <v>68</v>
      </c>
      <c r="E911" s="301"/>
      <c r="F911" s="302"/>
    </row>
    <row r="912" spans="1:6" ht="45" customHeight="1">
      <c r="B912" s="297"/>
      <c r="C912" s="299"/>
      <c r="D912" s="303"/>
      <c r="E912" s="304"/>
      <c r="F912" s="305"/>
    </row>
    <row r="913" spans="2:6">
      <c r="B913" s="297"/>
      <c r="C913" s="88" t="s">
        <v>66</v>
      </c>
      <c r="D913" s="88" t="s">
        <v>40</v>
      </c>
      <c r="E913" s="88" t="s">
        <v>41</v>
      </c>
      <c r="F913" s="88" t="s">
        <v>66</v>
      </c>
    </row>
    <row r="914" spans="2:6">
      <c r="B914" s="313" t="str">
        <f>"FORMATION COMMUNE (" &amp; SUM(MATIÈRES!N897:N911) &amp; " périodes)"</f>
        <v>FORMATION COMMUNE (0 périodes)</v>
      </c>
      <c r="C914" s="313"/>
      <c r="D914" s="313"/>
      <c r="E914" s="313"/>
      <c r="F914" s="313"/>
    </row>
    <row r="915" spans="2:6">
      <c r="B915" s="80" t="str">
        <f>MATIÈRES!$I$6</f>
        <v>RELIGION (Mme Willems - 2p.)</v>
      </c>
      <c r="C915" s="203" t="str">
        <f ca="1">IF(ISERROR(INDIRECT("F1!BR" &amp;A902+ 6)),"",INDIRECT("F1!BR" &amp;A902+ 6))</f>
        <v/>
      </c>
      <c r="D915" s="205">
        <f ca="1">SUM(INDIRECT("'C1'!E" &amp; A902+4),INDIRECT("'C1'!G" &amp; A902+4),INDIRECT("'C1'!I" &amp; A902+4),INDIRECT("'C1'!P" &amp; A902+4),INDIRECT("'C1'!R" &amp; A902+4),INDIRECT("'C1'!T" &amp;A902+4),INDIRECT("'C1'!V" &amp;A902+4),INDIRECT("'C1'!X" &amp;A902+4))</f>
        <v>0</v>
      </c>
      <c r="E915" s="205">
        <f ca="1">SUM(INDIRECT("'C1'!F" &amp;A902+4),INDIRECT("'C1'!H" &amp;A902+4),INDIRECT("'C1'!J" &amp;A902+4),INDIRECT("'C1'!Q" &amp;A902+4),INDIRECT("'C1'!S" &amp;A902+4),INDIRECT("'C1'!U" &amp;A902+4),INDIRECT("'C1'!W" &amp;A902+4),INDIRECT("'C1'!Y" &amp;A902+4))</f>
        <v>0</v>
      </c>
      <c r="F915" s="81" t="str">
        <f ca="1">IF(ISERROR(SUM(D915/E915)*100),"",(SUM(D915/E915)*100))</f>
        <v/>
      </c>
    </row>
    <row r="916" spans="2:6">
      <c r="B916" s="80" t="str">
        <f>MATIÈRES!$I$7</f>
        <v>FRANÇAIS (Mr MIRGAUX - 6p.)</v>
      </c>
      <c r="C916" s="203" t="str">
        <f ca="1">IF(ISERROR(INDIRECT("F2!BR" &amp;A902+ 6)),"",INDIRECT("F2!BR" &amp;A902+ 6))</f>
        <v/>
      </c>
      <c r="D916" s="205">
        <f ca="1">SUM(INDIRECT("'C2'!E" &amp; A902+4),INDIRECT("'C2'!G" &amp; A902+4),INDIRECT("'C2'!I" &amp; A902+4),INDIRECT("'C2'!P" &amp; A902+4),INDIRECT("'C2'!R" &amp; A902+4),INDIRECT("'C2'!T" &amp;A902+4),INDIRECT("'C2'!V" &amp;A902+4),INDIRECT("'C2'!X" &amp;A902+4))</f>
        <v>0</v>
      </c>
      <c r="E916" s="205">
        <f ca="1">SUM(INDIRECT("'C2'!F" &amp;A902+4),INDIRECT("'C2'!H" &amp;A902+4),INDIRECT("'C2'!J" &amp;A902+4),INDIRECT("'C2'!Q" &amp;A902+4),INDIRECT("'C2'!S" &amp;A902+4),INDIRECT("'C2'!U" &amp;A902+4),INDIRECT("'C2'!W" &amp;A902+4),INDIRECT("'C2'!Y" &amp;A902+4))</f>
        <v>0</v>
      </c>
      <c r="F916" s="81" t="str">
        <f t="shared" ref="F916:F929" ca="1" si="9">IF(ISERROR(SUM(D916/E916)*100),"",(SUM(D916/E916)*100))</f>
        <v/>
      </c>
    </row>
    <row r="917" spans="2:6">
      <c r="B917" s="80" t="str">
        <f>MATIÈRES!$I$8</f>
        <v>MATH (Mme LIENART - 5p.)</v>
      </c>
      <c r="C917" s="203" t="str">
        <f ca="1">IF(ISERROR(INDIRECT("F3!BR" &amp;A902+ 6)),"",INDIRECT("F3!BR" &amp;A902+ 6))</f>
        <v/>
      </c>
      <c r="D917" s="205">
        <f ca="1">SUM(INDIRECT("'C3'!E" &amp; A902+4),INDIRECT("'C3'!G" &amp; A902+4),INDIRECT("'C3'!I" &amp; A902+4),INDIRECT("'C3'!P" &amp; A902+4),INDIRECT("'C3'!R" &amp; A902+4),INDIRECT("'C3'!T" &amp;A902+4),INDIRECT("'C3'!V" &amp;A902+4),INDIRECT("'C3'!X" &amp;A902+4))</f>
        <v>0</v>
      </c>
      <c r="E917" s="205">
        <f ca="1">SUM(INDIRECT("'C3'!F" &amp;A902+4),INDIRECT("'C3'!H" &amp;A902+4),INDIRECT("'C3'!J" &amp;A902+4),INDIRECT("'C3'!Q" &amp;A902+4),INDIRECT("'C3'!S" &amp;A902+4),INDIRECT("'C3'!U" &amp;A902+4),INDIRECT("'C3'!W" &amp;A902+4),INDIRECT("'C3'!Y" &amp;A902+4))</f>
        <v>0</v>
      </c>
      <c r="F917" s="81" t="str">
        <f t="shared" ca="1" si="9"/>
        <v/>
      </c>
    </row>
    <row r="918" spans="2:6">
      <c r="B918" s="80" t="str">
        <f>MATIÈRES!$I$9</f>
        <v>ÉTUDE DU MILIEU (Mr MIRGAUX - 4p.)</v>
      </c>
      <c r="C918" s="203" t="str">
        <f ca="1">IF(ISERROR(INDIRECT("F4!BR" &amp;A902+ 6)),"",INDIRECT("F4!BR" &amp;A902+ 6))</f>
        <v/>
      </c>
      <c r="D918" s="205">
        <f ca="1">SUM(INDIRECT("'C4'!E" &amp; A902+4),INDIRECT("'C4'!G" &amp; A902+4),INDIRECT("'C4'!I" &amp; A902+4),INDIRECT("'C4'!P" &amp; A902+4),INDIRECT("'C4'!R" &amp; A902+4),INDIRECT("'C4'!T" &amp;A902+4),INDIRECT("'C4'!V" &amp;A902+4),INDIRECT("'C4'!X" &amp;A902+4))</f>
        <v>0</v>
      </c>
      <c r="E918" s="205">
        <f ca="1">SUM(INDIRECT("'C4'!F" &amp;A902+4),INDIRECT("'C4'!H" &amp;A902+4),INDIRECT("'C4'!J" &amp;A902+4),INDIRECT("'C4'!Q" &amp;A902+4),INDIRECT("'C4'!S" &amp;A902+4),INDIRECT("'C4'!U" &amp;A902+4),INDIRECT("'C4'!W" &amp;A902+4),INDIRECT("'C4'!Y" &amp;A902+4))</f>
        <v>0</v>
      </c>
      <c r="F918" s="81" t="str">
        <f t="shared" ca="1" si="9"/>
        <v/>
      </c>
    </row>
    <row r="919" spans="2:6">
      <c r="B919" s="80" t="str">
        <f>MATIÈRES!$I$10</f>
        <v>ANGLAIS (Mme MICHAUX - 4p.)</v>
      </c>
      <c r="C919" s="203" t="str">
        <f ca="1">IF(ISERROR(INDIRECT("F5!BR" &amp;A902+ 6)),"",INDIRECT("F5!BR" &amp;A902+ 6))</f>
        <v/>
      </c>
      <c r="D919" s="205">
        <f ca="1">SUM(INDIRECT("'C5'!E" &amp; A902+4),INDIRECT("'C5'!G" &amp; A902+4),INDIRECT("'C5'!I" &amp; A902+4),INDIRECT("'C5'!P" &amp; A902+4),INDIRECT("'C5'!R" &amp; A902+4),INDIRECT("'C5'!T" &amp;A902+4),INDIRECT("'C5'!V" &amp;A902+4),INDIRECT("'C5'!X" &amp;A902+4))</f>
        <v>0</v>
      </c>
      <c r="E919" s="205">
        <f ca="1">SUM(INDIRECT("'C5'!F" &amp;A902+4),INDIRECT("'C5'!H" &amp;A902+4),INDIRECT("'C5'!J" &amp;A902+4),INDIRECT("'C5'!Q" &amp;A902+4),INDIRECT("'C5'!S" &amp;A902+4),INDIRECT("'C5'!U" &amp;A902+4),INDIRECT("'C5'!W" &amp;A902+4),INDIRECT("'C5'!Y" &amp;A902+4))</f>
        <v>0</v>
      </c>
      <c r="F919" s="81" t="str">
        <f t="shared" ca="1" si="9"/>
        <v/>
      </c>
    </row>
    <row r="920" spans="2:6">
      <c r="B920" s="80" t="str">
        <f>MATIÈRES!$I$11</f>
        <v>SCIENCES (Mr SMETS - 3p.)</v>
      </c>
      <c r="C920" s="203" t="str">
        <f ca="1">IF(ISERROR(INDIRECT("F6!BR" &amp;A902+ 6)),"",INDIRECT("F6!BR" &amp;A902+ 6))</f>
        <v/>
      </c>
      <c r="D920" s="205">
        <f ca="1">SUM(INDIRECT("'C6'!E" &amp; A902+4),INDIRECT("'C6'!G" &amp; A902+4),INDIRECT("'C6'!I" &amp; A902+4),INDIRECT("'C6'!P" &amp; A902+4),INDIRECT("'C6'!R" &amp; A902+4),INDIRECT("'C6'!T" &amp;A902+4),INDIRECT("'C6'!V" &amp;A902+4),INDIRECT("'C6'!X" &amp;A902+4))</f>
        <v>0</v>
      </c>
      <c r="E920" s="205">
        <f ca="1">SUM(INDIRECT("'C6'!F" &amp;A902+4),INDIRECT("'C6'!H" &amp;A902+4),INDIRECT("'C6'!J" &amp;A902+4),INDIRECT("'C6'!Q" &amp;A902+4),INDIRECT("'C6'!S" &amp;A902+4),INDIRECT("'C6'!U" &amp;A902+4),INDIRECT("'C6'!W" &amp;A902+4),INDIRECT("'C6'!Y" &amp;A902+4))</f>
        <v>0</v>
      </c>
      <c r="F920" s="81" t="str">
        <f t="shared" ca="1" si="9"/>
        <v/>
      </c>
    </row>
    <row r="921" spans="2:6">
      <c r="B921" s="80" t="str">
        <f>MATIÈRES!$I$12</f>
        <v>ÉDUCATION PHYSIQUE (Collectif - 3p.)</v>
      </c>
      <c r="C921" s="203" t="str">
        <f ca="1">IF(ISERROR(INDIRECT("F7!BR" &amp;A902+ 6)),"",INDIRECT("F7!BR" &amp;A902+ 6))</f>
        <v/>
      </c>
      <c r="D921" s="205">
        <f ca="1">SUM(INDIRECT("'C7'!E" &amp; A902+4),INDIRECT("'C7'!G" &amp; A902+4),INDIRECT("'C7'!I" &amp; A902+4),INDIRECT("'C7'!P" &amp; A902+4),INDIRECT("'C7'!R" &amp; A902+4),INDIRECT("'C7'!T" &amp;A902+4),INDIRECT("'C7'!V" &amp;A902+4),INDIRECT("'C7'!X" &amp;A902+4))</f>
        <v>0</v>
      </c>
      <c r="E921" s="205">
        <f ca="1">SUM(INDIRECT("'C7'!F" &amp;A902+4),INDIRECT("'C7'!H" &amp;A902+4),INDIRECT("'C7'!J" &amp;A902+4),INDIRECT("'C7'!Q" &amp;A902+4),INDIRECT("'C7'!S" &amp;A902+4),INDIRECT("'C7'!U" &amp;A902+4),INDIRECT("'C7'!W" &amp;A902+4),INDIRECT("'C7'!Y" &amp;A902+4))</f>
        <v>0</v>
      </c>
      <c r="F921" s="81" t="str">
        <f t="shared" ca="1" si="9"/>
        <v/>
      </c>
    </row>
    <row r="922" spans="2:6">
      <c r="B922" s="80" t="str">
        <f>MATIÈRES!$I$13</f>
        <v>ÉDUCATION ARTISTIQUE (Mme TASKIN - 2p.)</v>
      </c>
      <c r="C922" s="203" t="str">
        <f ca="1">IF(ISERROR(INDIRECT("F8!BR" &amp;A902+ 6)),"",INDIRECT("F8!BR" &amp;A902+ 6))</f>
        <v/>
      </c>
      <c r="D922" s="205">
        <f ca="1">SUM(INDIRECT("'C8'!E" &amp; A902+4),INDIRECT("'C8'!G" &amp; A902+4),INDIRECT("'C8'!I" &amp; A902+4),INDIRECT("'C8'!P" &amp; A902+4),INDIRECT("'C8'!R" &amp; A902+4),INDIRECT("'C8'!T" &amp;A902+4),INDIRECT("'C8'!V" &amp;A902+4),INDIRECT("'C8'!X" &amp;A902+4))</f>
        <v>0</v>
      </c>
      <c r="E922" s="205">
        <f ca="1">SUM(INDIRECT("'C8'!F" &amp;A902+4),INDIRECT("'C8'!H" &amp;A902+4),INDIRECT("'C8'!J" &amp;A902+4),INDIRECT("'C8'!Q" &amp;A902+4),INDIRECT("'C8'!S" &amp;A902+4),INDIRECT("'C8'!U" &amp;A902+4),INDIRECT("'C8'!W" &amp;A902+4),INDIRECT("'C8'!Y" &amp;A902+4))</f>
        <v>0</v>
      </c>
      <c r="F922" s="81" t="str">
        <f t="shared" ca="1" si="9"/>
        <v/>
      </c>
    </row>
    <row r="923" spans="2:6">
      <c r="B923" s="80" t="str">
        <f>MATIÈRES!$I$14</f>
        <v>ÉDUCATION TECHNOLOGIQUE (Mr SMETS - 1p.)</v>
      </c>
      <c r="C923" s="203" t="str">
        <f ca="1">IF(ISERROR(INDIRECT("F9!BR" &amp;A902+ 6)),"",INDIRECT("F9!BR" &amp;A902+ 6))</f>
        <v/>
      </c>
      <c r="D923" s="205">
        <f ca="1">SUM(INDIRECT("'C9'!E" &amp; A902+4),INDIRECT("'C9'!G" &amp; A902+4),INDIRECT("'C9'!I" &amp; A902+4),INDIRECT("'C9'!P" &amp; A902+4),INDIRECT("'C9'!R" &amp; A902+4),INDIRECT("'C9'!T" &amp;A902+4),INDIRECT("'C9'!V" &amp;A902+4),INDIRECT("'C9'!X" &amp;A902+4))</f>
        <v>0</v>
      </c>
      <c r="E923" s="205">
        <f ca="1">SUM(INDIRECT("'C9'!F" &amp;A902+4),INDIRECT("'C9'!H" &amp;A902+4),INDIRECT("'C9'!J" &amp;A902+4),INDIRECT("'C9'!Q" &amp;A902+4),INDIRECT("'C9'!S" &amp;A902+4),INDIRECT("'C9'!U" &amp;A902+4),INDIRECT("'C9'!W" &amp;A902+4),INDIRECT("'C9'!Y" &amp;A902+4))</f>
        <v>0</v>
      </c>
      <c r="F923" s="81" t="str">
        <f t="shared" ca="1" si="9"/>
        <v/>
      </c>
    </row>
    <row r="924" spans="2:6">
      <c r="B924" s="80" t="str">
        <f>MATIÈRES!$I$15</f>
        <v>ACTIVITÉDE SOUTIEN (Mme LIENART - 4p.)</v>
      </c>
      <c r="C924" s="203" t="str">
        <f ca="1">IF(ISERROR(INDIRECT("F10!BR" &amp;A902+ 6)),"",INDIRECT("F10!BR" &amp;A902+ 6))</f>
        <v/>
      </c>
      <c r="D924" s="205">
        <f ca="1">SUM(INDIRECT("'C10'!E" &amp; A902+4),INDIRECT("'C10'!G" &amp; A902+4),INDIRECT("'C10'!I" &amp; A902+4),INDIRECT("'C10'!P" &amp; A902+4),INDIRECT("'C10'!R" &amp; A902+4),INDIRECT("'C10'!T" &amp;A902+4),INDIRECT("'C10'!V" &amp;A902+4),INDIRECT("'C10'!X" &amp;A902+4))</f>
        <v>0</v>
      </c>
      <c r="E924" s="205">
        <f ca="1">SUM(INDIRECT("'C10'!F" &amp;A902+4),INDIRECT("'C10'!H" &amp;A902+4),INDIRECT("'C10'!J" &amp;A902+4),INDIRECT("'C10'!Q" &amp;A902+4),INDIRECT("'C10'!S" &amp;A902+4),INDIRECT("'C10'!U" &amp;A902+4),INDIRECT("'C10'!W" &amp;A902+4),INDIRECT("'C10'!Y" &amp;A902+4))</f>
        <v>0</v>
      </c>
      <c r="F924" s="81" t="str">
        <f t="shared" ca="1" si="9"/>
        <v/>
      </c>
    </row>
    <row r="925" spans="2:6">
      <c r="B925" s="80">
        <f>MATIÈRES!$I$16</f>
        <v>0</v>
      </c>
      <c r="C925" s="203" t="str">
        <f ca="1">IF(ISERROR(INDIRECT("F11!BR" &amp;A902+ 6)),"",INDIRECT("F11!BR" &amp;A902+ 6))</f>
        <v/>
      </c>
      <c r="D925" s="205">
        <f ca="1">SUM(INDIRECT("'C11'!E" &amp; A902+4),INDIRECT("'C11'!G" &amp; A902+4),INDIRECT("'C11'!I" &amp; A902+4),INDIRECT("'C11'!P" &amp; A902+4),INDIRECT("'C11'!R" &amp; A902+4),INDIRECT("'C11'!T" &amp;A902+4),INDIRECT("'C11'!V" &amp;A902+4),INDIRECT("'C11'!X" &amp;A902+4))</f>
        <v>0</v>
      </c>
      <c r="E925" s="205">
        <f ca="1">SUM(INDIRECT("'C11'!F" &amp;A902+4),INDIRECT("'C11'!H" &amp;A902+4),INDIRECT("'C11'!J" &amp;A902+4),INDIRECT("'C11'!Q" &amp;A902+4),INDIRECT("'C11'!S" &amp;A902+4),INDIRECT("'C11'!U" &amp;A902+4),INDIRECT("'C11'!W" &amp;A902+4),INDIRECT("'C11'!Y" &amp;A902+4))</f>
        <v>0</v>
      </c>
      <c r="F925" s="81" t="str">
        <f t="shared" ca="1" si="9"/>
        <v/>
      </c>
    </row>
    <row r="926" spans="2:6">
      <c r="B926" s="80">
        <f>MATIÈRES!$I$17</f>
        <v>0</v>
      </c>
      <c r="C926" s="203" t="str">
        <f ca="1">IF(ISERROR(INDIRECT("F12!BR" &amp;A902+ 6)),"",INDIRECT("F12!BR" &amp;A902+ 6))</f>
        <v/>
      </c>
      <c r="D926" s="205">
        <f ca="1">SUM(INDIRECT("'C12'!E" &amp; A902+4),INDIRECT("'C12'!G" &amp; A902+4),INDIRECT("'C12'!I" &amp; A902+4),INDIRECT("'C12'!P" &amp; A902+4),INDIRECT("'C12'!R" &amp; A902+4),INDIRECT("'C12'!T" &amp;A902+4),INDIRECT("'C12'!V" &amp;A902+4),INDIRECT("'C12'!X" &amp;A902+4))</f>
        <v>0</v>
      </c>
      <c r="E926" s="205">
        <f ca="1">SUM(INDIRECT("'C12'!F" &amp;A902+4),INDIRECT("'C12'!H" &amp;A902+4),INDIRECT("'C12'!J" &amp;A902+4),INDIRECT("'C12'!Q" &amp;A902+4),INDIRECT("'C12'!S" &amp;A902+4),INDIRECT("'C12'!U" &amp;A902+4),INDIRECT("'C12'!W" &amp;A902+4),INDIRECT("'C12'!Y" &amp;A902+4))</f>
        <v>0</v>
      </c>
      <c r="F926" s="81" t="str">
        <f t="shared" ca="1" si="9"/>
        <v/>
      </c>
    </row>
    <row r="927" spans="2:6">
      <c r="B927" s="80">
        <f>MATIÈRES!$I$18</f>
        <v>0</v>
      </c>
      <c r="C927" s="203" t="str">
        <f ca="1">IF(ISERROR(INDIRECT("F13!BR" &amp;A902+ 6)),"",INDIRECT("F13!BR" &amp;A902+ 6))</f>
        <v/>
      </c>
      <c r="D927" s="205">
        <f ca="1">SUM(INDIRECT("'C13'!E" &amp; A902+4),INDIRECT("'C13'!G" &amp; A902+4),INDIRECT("'C13'!I" &amp; A902+4),INDIRECT("'C13'!P" &amp; A902+4),INDIRECT("'C13'!R" &amp; A902+4),INDIRECT("'C13'!T" &amp;A902+4),INDIRECT("'C13'!V" &amp;A902+4),INDIRECT("'C13'!X" &amp;A902+4))</f>
        <v>0</v>
      </c>
      <c r="E927" s="205">
        <f ca="1">SUM(INDIRECT("'C13'!F" &amp;A902+4),INDIRECT("'C13'!H" &amp;A902+4),INDIRECT("'C13'!J" &amp;A902+4),INDIRECT("'C13'!Q" &amp;A902+4),INDIRECT("'C13'!S" &amp;A902+4),INDIRECT("'C13'!U" &amp;A902+4),INDIRECT("'C13'!W" &amp;A902+4),INDIRECT("'C13'!Y" &amp;A902+4))</f>
        <v>0</v>
      </c>
      <c r="F927" s="81" t="str">
        <f t="shared" ca="1" si="9"/>
        <v/>
      </c>
    </row>
    <row r="928" spans="2:6">
      <c r="B928" s="80">
        <f>MATIÈRES!$I$19</f>
        <v>0</v>
      </c>
      <c r="C928" s="203" t="str">
        <f ca="1">IF(ISERROR(INDIRECT("F14!BR" &amp;A902+ 6)),"",INDIRECT("F14!BR" &amp;A902+ 6))</f>
        <v/>
      </c>
      <c r="D928" s="205">
        <f ca="1">SUM(INDIRECT("'C14'!E" &amp; A902+4),INDIRECT("'C14'!G" &amp; A902+4),INDIRECT("'C14'!I" &amp; A902+4),INDIRECT("'C14'!P" &amp; A902+4),INDIRECT("'C14'!R" &amp; A902+4),INDIRECT("'C14'!T" &amp;A902+4),INDIRECT("'C14'!V" &amp;A902+4),INDIRECT("'C14'!X" &amp;A902+4))</f>
        <v>0</v>
      </c>
      <c r="E928" s="205">
        <f ca="1">SUM(INDIRECT("'C14'!F" &amp;A902+4),INDIRECT("'C14'!H" &amp;A902+4),INDIRECT("'C14'!J" &amp;A902+4),INDIRECT("'C14'!Q" &amp;A902+4),INDIRECT("'C14'!S" &amp;A902+4),INDIRECT("'C14'!U" &amp;A902+4),INDIRECT("'C14'!W" &amp;A902+4),INDIRECT("'C14'!Y" &amp;A902+4))</f>
        <v>0</v>
      </c>
      <c r="F928" s="81" t="str">
        <f t="shared" ca="1" si="9"/>
        <v/>
      </c>
    </row>
    <row r="929" spans="2:6">
      <c r="B929" s="80">
        <f>MATIÈRES!$I$20</f>
        <v>0</v>
      </c>
      <c r="C929" s="203" t="str">
        <f ca="1">IF(ISERROR(INDIRECT("F15!BR" &amp;A902+ 6)),"",INDIRECT("F15!BR" &amp;A902+ 6))</f>
        <v/>
      </c>
      <c r="D929" s="205">
        <f ca="1">SUM(INDIRECT("'C15'!E" &amp; A902+4),INDIRECT("'C15'!G" &amp; A902+4),INDIRECT("'C15'!I" &amp; A902+4),INDIRECT("'C15'!P" &amp; A902+4),INDIRECT("'C15'!R" &amp; A902+4),INDIRECT("'C15'!T" &amp;A902+4),INDIRECT("'C15'!V" &amp;A902+4),INDIRECT("'C15'!X" &amp;A902+4))</f>
        <v>0</v>
      </c>
      <c r="E929" s="205">
        <f ca="1">SUM(INDIRECT("'C15'!F" &amp;A902+4),INDIRECT("'C15'!H" &amp;A902+4),INDIRECT("'C15'!J" &amp;A902+4),INDIRECT("'C15'!Q" &amp;A902+4),INDIRECT("'C15'!S" &amp;A902+4),INDIRECT("'C15'!U" &amp;A902+4),INDIRECT("'C15'!W" &amp;A902+4),INDIRECT("'C15'!Y" &amp;A902+4))</f>
        <v>0</v>
      </c>
      <c r="F929" s="81" t="str">
        <f t="shared" ca="1" si="9"/>
        <v/>
      </c>
    </row>
    <row r="930" spans="2:6">
      <c r="B930" s="208"/>
      <c r="C930" s="212" t="e">
        <f ca="1">AVERAGEIF(C915:C929,"&lt;&gt;#DIV/0!")</f>
        <v>#DIV/0!</v>
      </c>
      <c r="D930" s="206"/>
      <c r="E930" s="206"/>
      <c r="F930" s="209"/>
    </row>
    <row r="931" spans="2:6" s="82" customFormat="1">
      <c r="B931" s="271"/>
      <c r="C931" s="271"/>
      <c r="D931" s="271"/>
      <c r="E931" s="271"/>
      <c r="F931" s="192"/>
    </row>
    <row r="932" spans="2:6" s="82" customFormat="1">
      <c r="B932" s="272" t="s">
        <v>180</v>
      </c>
      <c r="C932" s="272"/>
      <c r="D932" s="272"/>
      <c r="E932" s="272"/>
      <c r="F932" s="193" t="e">
        <f ca="1">AVERAGEIF(F915:F929,"&lt;&gt;#DIV/0!")</f>
        <v>#DIV/0!</v>
      </c>
    </row>
    <row r="933" spans="2:6" s="82" customFormat="1">
      <c r="B933" s="273" t="str">
        <f>"Nombre de cours en difficulté (…/" &amp; COUNTA(MATIÈRES!$N$6:$N$20) &amp; " cours)"</f>
        <v>Nombre de cours en difficulté (…/10 cours)</v>
      </c>
      <c r="C933" s="273"/>
      <c r="D933" s="273"/>
      <c r="E933" s="273"/>
      <c r="F933" s="191">
        <f ca="1">IF(F915&lt;50,1,0)+IF(F916&lt;50,1,0)+IF(F917&lt;50,1,0)+IF(F918&lt;50,1,0)+IF(F919&lt;50,1,0)+IF(F920&lt;50,1,0)+IF(F921&lt;50,1,0)+IF(F922&lt;50,1,0)+IF(F923&lt;50,1,0)+IF(F924&lt;50,1,0)+IF(F925&lt;50,1,0)+IF(F926&lt;50,1,0)+IF(F927&lt;50,1,0)+IF(F928&lt;50,1,0)+IF(F929&lt;50,1,0)</f>
        <v>0</v>
      </c>
    </row>
    <row r="934" spans="2:6" s="82" customFormat="1">
      <c r="B934" s="273" t="str">
        <f>"Nombre de périodes en difficulté (…/" &amp; SUM(MATIÈRES!N895:N909) &amp; " périodes)"</f>
        <v>Nombre de périodes en difficulté (…/0 périodes)</v>
      </c>
      <c r="C934" s="273"/>
      <c r="D934" s="273"/>
      <c r="E934" s="273"/>
      <c r="F934" s="191">
        <f ca="1">IF(F915&lt;50,MATIÈRES!N$6,0)+IF(F916&lt;50,MATIÈRES!N$7,0)+IF(F917&lt;50,MATIÈRES!N$8,0)+IF(F918&lt;50,MATIÈRES!N$9,0)+IF(F919&lt;50,MATIÈRES!N$10,0)+IF(F920&lt;50,MATIÈRES!N$11,0)+IF(F921&lt;50,MATIÈRES!N$12,0)+IF(F922&lt;50,MATIÈRES!N$13,0)+IF(F923&lt;50,MATIÈRES!N$14,0)+IF(F924&lt;50,MATIÈRES!N$15,0)+IF(F925&lt;50,MATIÈRES!N$16,0)+IF(F926&lt;50,MATIÈRES!N$17,0)+IF(F927&lt;50,MATIÈRES!N$18,0)+IF(F928&lt;50,MATIÈRES!N$19,0)+IF(F929&lt;50,MATIÈRES!N$20,0)</f>
        <v>0</v>
      </c>
    </row>
    <row r="935" spans="2:6" s="82" customFormat="1"/>
    <row r="936" spans="2:6" s="82" customFormat="1"/>
    <row r="937" spans="2:6" s="82" customFormat="1"/>
    <row r="938" spans="2:6" s="82" customFormat="1">
      <c r="F938" s="82" t="s">
        <v>177</v>
      </c>
    </row>
    <row r="939" spans="2:6">
      <c r="B939" s="82"/>
      <c r="C939" s="82"/>
      <c r="D939" s="82"/>
      <c r="E939" s="82"/>
      <c r="F939" s="82"/>
    </row>
    <row r="940" spans="2:6">
      <c r="B940" s="82"/>
      <c r="C940" s="82"/>
      <c r="D940" s="82"/>
      <c r="E940" s="82"/>
      <c r="F940" s="82"/>
    </row>
    <row r="941" spans="2:6">
      <c r="B941" s="82"/>
      <c r="C941" s="82"/>
      <c r="D941" s="82"/>
      <c r="E941" s="82"/>
      <c r="F941" s="82"/>
    </row>
    <row r="942" spans="2:6">
      <c r="B942" s="82"/>
      <c r="C942" s="82"/>
      <c r="D942" s="82"/>
      <c r="E942" s="82"/>
      <c r="F942" s="82"/>
    </row>
    <row r="943" spans="2:6">
      <c r="B943" s="82"/>
      <c r="C943" s="82"/>
      <c r="D943" s="82"/>
      <c r="E943" s="82"/>
      <c r="F943" s="82"/>
    </row>
    <row r="944" spans="2:6">
      <c r="B944" s="82"/>
      <c r="C944" s="82"/>
      <c r="D944" s="82"/>
      <c r="E944" s="82"/>
      <c r="F944" s="82"/>
    </row>
    <row r="945" spans="2:6">
      <c r="B945" s="82"/>
      <c r="C945" s="82"/>
      <c r="D945" s="82"/>
      <c r="E945" s="82"/>
      <c r="F945" s="82"/>
    </row>
    <row r="946" spans="2:6">
      <c r="B946" s="82"/>
      <c r="C946" s="82"/>
      <c r="D946" s="82"/>
      <c r="E946" s="82"/>
      <c r="F946" s="82"/>
    </row>
    <row r="947" spans="2:6">
      <c r="B947" s="82"/>
      <c r="C947" s="82"/>
      <c r="D947" s="82"/>
      <c r="E947" s="82"/>
      <c r="F947" s="82"/>
    </row>
    <row r="948" spans="2:6">
      <c r="B948" s="82"/>
      <c r="C948" s="82"/>
      <c r="D948" s="82"/>
      <c r="E948" s="82"/>
      <c r="F948" s="82"/>
    </row>
    <row r="949" spans="2:6">
      <c r="B949" s="82"/>
      <c r="C949" s="82"/>
      <c r="D949" s="82"/>
      <c r="E949" s="82"/>
      <c r="F949" s="82"/>
    </row>
    <row r="950" spans="2:6">
      <c r="B950" s="82"/>
      <c r="C950" s="82"/>
      <c r="D950" s="82"/>
      <c r="E950" s="82"/>
      <c r="F950" s="82"/>
    </row>
    <row r="951" spans="2:6">
      <c r="B951" s="82"/>
      <c r="C951" s="82"/>
      <c r="D951" s="82"/>
      <c r="E951" s="82"/>
      <c r="F951" s="82"/>
    </row>
    <row r="952" spans="2:6">
      <c r="B952" s="82"/>
      <c r="C952" s="82"/>
      <c r="D952" s="82"/>
      <c r="E952" s="82"/>
      <c r="F952" s="82"/>
    </row>
    <row r="953" spans="2:6">
      <c r="B953" s="82"/>
      <c r="C953" s="82"/>
      <c r="D953" s="82"/>
      <c r="E953" s="82"/>
      <c r="F953" s="82"/>
    </row>
    <row r="954" spans="2:6">
      <c r="B954" s="84" t="s">
        <v>42</v>
      </c>
      <c r="C954" s="82"/>
      <c r="D954" s="82"/>
      <c r="E954" s="82"/>
      <c r="F954" s="82"/>
    </row>
    <row r="955" spans="2:6">
      <c r="B955" s="82"/>
      <c r="C955" s="82"/>
      <c r="D955" s="82"/>
      <c r="E955" s="82"/>
      <c r="F955" s="82"/>
    </row>
    <row r="956" spans="2:6">
      <c r="B956" s="274" t="str">
        <f ca="1">(INDIRECT("Élèves!C" &amp;A902+3) &amp; " " &amp; INDIRECT("Élèves!D" &amp; A902+3) &amp; " :")</f>
        <v xml:space="preserve">  :</v>
      </c>
      <c r="C956" s="275"/>
      <c r="D956" s="275"/>
      <c r="E956" s="275"/>
      <c r="F956" s="276"/>
    </row>
    <row r="957" spans="2:6">
      <c r="B957" s="243"/>
      <c r="C957" s="244"/>
      <c r="D957" s="244"/>
      <c r="E957" s="244"/>
      <c r="F957" s="245"/>
    </row>
    <row r="958" spans="2:6">
      <c r="B958" s="243"/>
      <c r="C958" s="244"/>
      <c r="D958" s="244"/>
      <c r="E958" s="244"/>
      <c r="F958" s="245"/>
    </row>
    <row r="959" spans="2:6">
      <c r="B959" s="243"/>
      <c r="C959" s="244"/>
      <c r="D959" s="244"/>
      <c r="E959" s="244"/>
      <c r="F959" s="245"/>
    </row>
    <row r="960" spans="2:6">
      <c r="B960" s="243"/>
      <c r="C960" s="244"/>
      <c r="D960" s="244"/>
      <c r="E960" s="244"/>
      <c r="F960" s="245"/>
    </row>
    <row r="961" spans="2:6">
      <c r="B961" s="243"/>
      <c r="C961" s="244"/>
      <c r="D961" s="244"/>
      <c r="E961" s="244"/>
      <c r="F961" s="245"/>
    </row>
    <row r="962" spans="2:6">
      <c r="B962" s="246"/>
      <c r="C962" s="247"/>
      <c r="D962" s="247"/>
      <c r="E962" s="247"/>
      <c r="F962" s="248"/>
    </row>
    <row r="963" spans="2:6">
      <c r="B963" s="204"/>
      <c r="C963" s="204"/>
      <c r="D963" s="204"/>
      <c r="E963" s="204"/>
      <c r="F963" s="204"/>
    </row>
    <row r="964" spans="2:6">
      <c r="B964" s="204"/>
      <c r="C964" s="204"/>
      <c r="D964" s="204"/>
      <c r="E964" s="204"/>
      <c r="F964" s="204"/>
    </row>
    <row r="965" spans="2:6">
      <c r="B965" s="204"/>
      <c r="C965" s="204"/>
      <c r="D965" s="204"/>
      <c r="E965" s="204"/>
      <c r="F965" s="204"/>
    </row>
    <row r="966" spans="2:6">
      <c r="B966" s="84" t="s">
        <v>69</v>
      </c>
      <c r="C966" s="82"/>
      <c r="D966" s="82"/>
      <c r="E966" s="82"/>
      <c r="F966" s="82"/>
    </row>
    <row r="967" spans="2:6">
      <c r="C967" s="82"/>
      <c r="D967" s="82"/>
      <c r="E967" s="82"/>
      <c r="F967" s="82"/>
    </row>
    <row r="968" spans="2:6">
      <c r="B968" s="89"/>
      <c r="C968" s="89"/>
      <c r="D968" s="89"/>
      <c r="E968" s="89" t="s">
        <v>70</v>
      </c>
      <c r="F968" s="90">
        <f ca="1">SUM(INDIRECT("EDUC!E" &amp;A902+4),INDIRECT("EDUC!F" &amp;A902+4),INDIRECT("EDUC!H" &amp;A902+4),INDIRECT("EDUC!i" &amp;A902+4))</f>
        <v>0</v>
      </c>
    </row>
    <row r="969" spans="2:6">
      <c r="C969" s="82"/>
      <c r="D969" s="82"/>
      <c r="E969" s="82"/>
      <c r="F969" s="82"/>
    </row>
    <row r="970" spans="2:6">
      <c r="B970" s="249"/>
      <c r="C970" s="250"/>
      <c r="D970" s="250"/>
      <c r="E970" s="250"/>
      <c r="F970" s="251"/>
    </row>
    <row r="971" spans="2:6">
      <c r="B971" s="252"/>
      <c r="C971" s="253"/>
      <c r="D971" s="253"/>
      <c r="E971" s="253"/>
      <c r="F971" s="254"/>
    </row>
    <row r="972" spans="2:6">
      <c r="B972" s="252"/>
      <c r="C972" s="253"/>
      <c r="D972" s="253"/>
      <c r="E972" s="253"/>
      <c r="F972" s="254"/>
    </row>
    <row r="973" spans="2:6">
      <c r="B973" s="252"/>
      <c r="C973" s="253"/>
      <c r="D973" s="253"/>
      <c r="E973" s="253"/>
      <c r="F973" s="254"/>
    </row>
    <row r="974" spans="2:6">
      <c r="B974" s="252"/>
      <c r="C974" s="253"/>
      <c r="D974" s="253"/>
      <c r="E974" s="253"/>
      <c r="F974" s="254"/>
    </row>
    <row r="975" spans="2:6">
      <c r="B975" s="252"/>
      <c r="C975" s="253"/>
      <c r="D975" s="253"/>
      <c r="E975" s="253"/>
      <c r="F975" s="254"/>
    </row>
    <row r="976" spans="2:6">
      <c r="B976" s="252"/>
      <c r="C976" s="253"/>
      <c r="D976" s="253"/>
      <c r="E976" s="253"/>
      <c r="F976" s="254"/>
    </row>
    <row r="977" spans="2:6">
      <c r="B977" s="252"/>
      <c r="C977" s="253"/>
      <c r="D977" s="253"/>
      <c r="E977" s="253"/>
      <c r="F977" s="254"/>
    </row>
    <row r="978" spans="2:6">
      <c r="B978" s="255"/>
      <c r="C978" s="256"/>
      <c r="D978" s="256"/>
      <c r="E978" s="256"/>
      <c r="F978" s="257"/>
    </row>
    <row r="979" spans="2:6">
      <c r="B979" s="82"/>
      <c r="C979" s="82"/>
      <c r="D979" s="82"/>
      <c r="E979" s="82"/>
      <c r="F979" s="82"/>
    </row>
    <row r="980" spans="2:6">
      <c r="B980" s="91" t="s">
        <v>71</v>
      </c>
      <c r="C980" s="82"/>
      <c r="D980" s="82"/>
      <c r="E980" s="82"/>
      <c r="F980" s="82"/>
    </row>
    <row r="981" spans="2:6">
      <c r="B981" s="82"/>
      <c r="C981" s="82"/>
      <c r="D981" s="82"/>
      <c r="E981" s="82"/>
      <c r="F981" s="82"/>
    </row>
    <row r="982" spans="2:6">
      <c r="B982" s="82"/>
      <c r="C982" s="82"/>
      <c r="D982" s="82"/>
      <c r="E982" s="82"/>
      <c r="F982" s="82"/>
    </row>
    <row r="983" spans="2:6">
      <c r="B983" s="82"/>
      <c r="C983" s="82"/>
      <c r="D983" s="82"/>
      <c r="E983" s="82"/>
      <c r="F983" s="82"/>
    </row>
    <row r="984" spans="2:6">
      <c r="B984" s="82"/>
      <c r="C984" s="82"/>
      <c r="D984" s="82"/>
      <c r="E984" s="82"/>
      <c r="F984" s="82"/>
    </row>
    <row r="985" spans="2:6">
      <c r="B985" s="82"/>
      <c r="C985" s="82"/>
      <c r="D985" s="82"/>
      <c r="E985" s="82"/>
      <c r="F985" s="82"/>
    </row>
    <row r="986" spans="2:6">
      <c r="B986" s="84" t="s">
        <v>72</v>
      </c>
      <c r="C986" s="82"/>
      <c r="D986" s="82"/>
      <c r="E986" s="82"/>
      <c r="F986" s="82"/>
    </row>
    <row r="987" spans="2:6">
      <c r="B987" s="82"/>
      <c r="C987" s="82"/>
      <c r="D987" s="82"/>
      <c r="E987" s="82"/>
      <c r="F987" s="82"/>
    </row>
    <row r="988" spans="2:6">
      <c r="B988" s="288"/>
      <c r="C988" s="289"/>
      <c r="D988" s="289"/>
      <c r="E988" s="289"/>
      <c r="F988" s="290"/>
    </row>
    <row r="989" spans="2:6">
      <c r="B989" s="291"/>
      <c r="C989" s="292"/>
      <c r="D989" s="292"/>
      <c r="E989" s="292"/>
      <c r="F989" s="293"/>
    </row>
    <row r="990" spans="2:6">
      <c r="B990" s="291"/>
      <c r="C990" s="292"/>
      <c r="D990" s="292"/>
      <c r="E990" s="292"/>
      <c r="F990" s="293"/>
    </row>
    <row r="991" spans="2:6">
      <c r="B991" s="291"/>
      <c r="C991" s="292"/>
      <c r="D991" s="292"/>
      <c r="E991" s="292"/>
      <c r="F991" s="293"/>
    </row>
    <row r="992" spans="2:6">
      <c r="B992" s="291"/>
      <c r="C992" s="292"/>
      <c r="D992" s="292"/>
      <c r="E992" s="292"/>
      <c r="F992" s="293"/>
    </row>
    <row r="993" spans="1:6">
      <c r="B993" s="291"/>
      <c r="C993" s="292"/>
      <c r="D993" s="292"/>
      <c r="E993" s="292"/>
      <c r="F993" s="293"/>
    </row>
    <row r="994" spans="1:6">
      <c r="B994" s="291"/>
      <c r="C994" s="292"/>
      <c r="D994" s="292"/>
      <c r="E994" s="292"/>
      <c r="F994" s="293"/>
    </row>
    <row r="995" spans="1:6">
      <c r="B995" s="294"/>
      <c r="C995" s="295"/>
      <c r="D995" s="295"/>
      <c r="E995" s="295"/>
      <c r="F995" s="296"/>
    </row>
    <row r="996" spans="1:6">
      <c r="B996" s="82"/>
      <c r="C996" s="82"/>
      <c r="D996" s="82"/>
      <c r="E996" s="82"/>
      <c r="F996" s="82"/>
    </row>
    <row r="997" spans="1:6">
      <c r="B997" s="82"/>
      <c r="C997" s="82"/>
      <c r="D997" s="82"/>
      <c r="E997" s="82"/>
      <c r="F997" s="82" t="s">
        <v>178</v>
      </c>
    </row>
    <row r="998" spans="1:6">
      <c r="B998" s="82"/>
      <c r="C998" s="82"/>
      <c r="D998" s="82"/>
      <c r="E998" s="82"/>
      <c r="F998" s="82"/>
    </row>
    <row r="999" spans="1:6">
      <c r="B999" s="82"/>
      <c r="C999" s="82"/>
      <c r="D999" s="82"/>
      <c r="E999" s="82"/>
      <c r="F999" s="82"/>
    </row>
    <row r="1000" spans="1:6">
      <c r="B1000" s="82"/>
      <c r="C1000" s="82"/>
      <c r="D1000" s="82"/>
      <c r="E1000" s="82"/>
      <c r="F1000" s="82"/>
    </row>
    <row r="1001" spans="1:6" ht="27.75" customHeight="1">
      <c r="A1001" s="82">
        <v>11</v>
      </c>
      <c r="B1001" s="82"/>
      <c r="C1001" s="82"/>
      <c r="D1001" s="82"/>
      <c r="E1001" s="82"/>
      <c r="F1001" s="82"/>
    </row>
    <row r="1002" spans="1:6" ht="15" customHeight="1">
      <c r="B1002" s="315"/>
      <c r="C1002" s="315"/>
      <c r="D1002" s="315"/>
      <c r="E1002" s="315"/>
      <c r="F1002" s="315"/>
    </row>
    <row r="1003" spans="1:6">
      <c r="B1003" s="85">
        <f ca="1">INDIRECT("Élèves!C" &amp; A1001+3)</f>
        <v>0</v>
      </c>
      <c r="C1003" s="314">
        <f ca="1">INDIRECT("Élèves!D" &amp; A1001+3)</f>
        <v>0</v>
      </c>
      <c r="D1003" s="314"/>
      <c r="E1003" s="314"/>
      <c r="F1003" s="314"/>
    </row>
    <row r="1004" spans="1:6" ht="15" customHeight="1">
      <c r="B1004" s="86"/>
      <c r="C1004" s="87"/>
      <c r="D1004" s="87"/>
      <c r="E1004" s="87"/>
      <c r="F1004" s="87"/>
    </row>
    <row r="1005" spans="1:6">
      <c r="B1005" s="315" t="s">
        <v>73</v>
      </c>
      <c r="C1005" s="315"/>
      <c r="D1005" s="315"/>
      <c r="E1005" s="315"/>
      <c r="F1005" s="315"/>
    </row>
    <row r="1006" spans="1:6">
      <c r="B1006" s="316" t="s">
        <v>179</v>
      </c>
      <c r="C1006" s="316"/>
      <c r="D1006" s="316"/>
      <c r="E1006" s="316"/>
      <c r="F1006" s="316"/>
    </row>
    <row r="1007" spans="1:6">
      <c r="B1007" s="315"/>
      <c r="C1007" s="315"/>
      <c r="D1007" s="315"/>
      <c r="E1007" s="315"/>
      <c r="F1007" s="315"/>
    </row>
    <row r="1008" spans="1:6">
      <c r="B1008" s="82"/>
      <c r="C1008" s="82"/>
      <c r="D1008" s="82"/>
      <c r="E1008" s="82"/>
      <c r="F1008" s="82"/>
    </row>
    <row r="1009" spans="2:6">
      <c r="B1009" s="279">
        <f ca="1">INDIRECT("Élèves!N" &amp; A1001+5)</f>
        <v>0</v>
      </c>
      <c r="C1009" s="280"/>
      <c r="D1009" s="280"/>
      <c r="E1009" s="280"/>
      <c r="F1009" s="281"/>
    </row>
    <row r="1010" spans="2:6" ht="45" customHeight="1">
      <c r="B1010" s="297" t="s">
        <v>39</v>
      </c>
      <c r="C1010" s="298" t="s">
        <v>67</v>
      </c>
      <c r="D1010" s="300" t="s">
        <v>68</v>
      </c>
      <c r="E1010" s="301"/>
      <c r="F1010" s="302"/>
    </row>
    <row r="1011" spans="2:6" ht="45" customHeight="1">
      <c r="B1011" s="297"/>
      <c r="C1011" s="299"/>
      <c r="D1011" s="303"/>
      <c r="E1011" s="304"/>
      <c r="F1011" s="305"/>
    </row>
    <row r="1012" spans="2:6">
      <c r="B1012" s="297"/>
      <c r="C1012" s="88" t="s">
        <v>66</v>
      </c>
      <c r="D1012" s="88" t="s">
        <v>40</v>
      </c>
      <c r="E1012" s="88" t="s">
        <v>41</v>
      </c>
      <c r="F1012" s="88" t="s">
        <v>66</v>
      </c>
    </row>
    <row r="1013" spans="2:6">
      <c r="B1013" s="313" t="str">
        <f>"FORMATION COMMUNE (" &amp; SUM(MATIÈRES!N996:N1010) &amp; " périodes)"</f>
        <v>FORMATION COMMUNE (0 périodes)</v>
      </c>
      <c r="C1013" s="313"/>
      <c r="D1013" s="313"/>
      <c r="E1013" s="313"/>
      <c r="F1013" s="313"/>
    </row>
    <row r="1014" spans="2:6">
      <c r="B1014" s="80" t="str">
        <f>MATIÈRES!$I$6</f>
        <v>RELIGION (Mme Willems - 2p.)</v>
      </c>
      <c r="C1014" s="203" t="str">
        <f ca="1">IF(ISERROR(INDIRECT("F1!BR" &amp;A1001+ 6)),"",INDIRECT("F1!BR" &amp;A1001+ 6))</f>
        <v/>
      </c>
      <c r="D1014" s="205">
        <f ca="1">SUM(INDIRECT("'C1'!E" &amp; A1001+4),INDIRECT("'C1'!G" &amp; A1001+4),INDIRECT("'C1'!I" &amp; A1001+4),INDIRECT("'C1'!P" &amp; A1001+4),INDIRECT("'C1'!R" &amp; A1001+4),INDIRECT("'C1'!T" &amp;A1001+4),INDIRECT("'C1'!V" &amp;A1001+4),INDIRECT("'C1'!X" &amp;A1001+4))</f>
        <v>0</v>
      </c>
      <c r="E1014" s="205">
        <f ca="1">SUM(INDIRECT("'C1'!F" &amp;A1001+4),INDIRECT("'C1'!H" &amp;A1001+4),INDIRECT("'C1'!J" &amp;A1001+4),INDIRECT("'C1'!Q" &amp;A1001+4),INDIRECT("'C1'!S" &amp;A1001+4),INDIRECT("'C1'!U" &amp;A1001+4),INDIRECT("'C1'!W" &amp;A1001+4),INDIRECT("'C1'!Y" &amp;A1001+4))</f>
        <v>0</v>
      </c>
      <c r="F1014" s="81" t="str">
        <f ca="1">IF(ISERROR(SUM(D1014/E1014)*100),"",(SUM(D1014/E1014)*100))</f>
        <v/>
      </c>
    </row>
    <row r="1015" spans="2:6">
      <c r="B1015" s="80" t="str">
        <f>MATIÈRES!$I$7</f>
        <v>FRANÇAIS (Mr MIRGAUX - 6p.)</v>
      </c>
      <c r="C1015" s="203" t="str">
        <f ca="1">IF(ISERROR(INDIRECT("F2!BR" &amp;A1001+ 6)),"",INDIRECT("F2!BR" &amp;A1001+ 6))</f>
        <v/>
      </c>
      <c r="D1015" s="205">
        <f ca="1">SUM(INDIRECT("'C2'!E" &amp; A1001+4),INDIRECT("'C2'!G" &amp; A1001+4),INDIRECT("'C2'!I" &amp; A1001+4),INDIRECT("'C2'!P" &amp; A1001+4),INDIRECT("'C2'!R" &amp; A1001+4),INDIRECT("'C2'!T" &amp;A1001+4),INDIRECT("'C2'!V" &amp;A1001+4),INDIRECT("'C2'!X" &amp;A1001+4))</f>
        <v>0</v>
      </c>
      <c r="E1015" s="205">
        <f ca="1">SUM(INDIRECT("'C2'!F" &amp;A1001+4),INDIRECT("'C2'!H" &amp;A1001+4),INDIRECT("'C2'!J" &amp;A1001+4),INDIRECT("'C2'!Q" &amp;A1001+4),INDIRECT("'C2'!S" &amp;A1001+4),INDIRECT("'C2'!U" &amp;A1001+4),INDIRECT("'C2'!W" &amp;A1001+4),INDIRECT("'C2'!Y" &amp;A1001+4))</f>
        <v>0</v>
      </c>
      <c r="F1015" s="81" t="str">
        <f t="shared" ref="F1015:F1028" ca="1" si="10">IF(ISERROR(SUM(D1015/E1015)*100),"",(SUM(D1015/E1015)*100))</f>
        <v/>
      </c>
    </row>
    <row r="1016" spans="2:6">
      <c r="B1016" s="80" t="str">
        <f>MATIÈRES!$I$8</f>
        <v>MATH (Mme LIENART - 5p.)</v>
      </c>
      <c r="C1016" s="203" t="str">
        <f ca="1">IF(ISERROR(INDIRECT("F3!BR" &amp;A1001+ 6)),"",INDIRECT("F3!BR" &amp;A1001+ 6))</f>
        <v/>
      </c>
      <c r="D1016" s="205">
        <f ca="1">SUM(INDIRECT("'C3'!E" &amp; A1001+4),INDIRECT("'C3'!G" &amp; A1001+4),INDIRECT("'C3'!I" &amp; A1001+4),INDIRECT("'C3'!P" &amp; A1001+4),INDIRECT("'C3'!R" &amp; A1001+4),INDIRECT("'C3'!T" &amp;A1001+4),INDIRECT("'C3'!V" &amp;A1001+4),INDIRECT("'C3'!X" &amp;A1001+4))</f>
        <v>0</v>
      </c>
      <c r="E1016" s="205">
        <f ca="1">SUM(INDIRECT("'C3'!F" &amp;A1001+4),INDIRECT("'C3'!H" &amp;A1001+4),INDIRECT("'C3'!J" &amp;A1001+4),INDIRECT("'C3'!Q" &amp;A1001+4),INDIRECT("'C3'!S" &amp;A1001+4),INDIRECT("'C3'!U" &amp;A1001+4),INDIRECT("'C3'!W" &amp;A1001+4),INDIRECT("'C3'!Y" &amp;A1001+4))</f>
        <v>0</v>
      </c>
      <c r="F1016" s="81" t="str">
        <f t="shared" ca="1" si="10"/>
        <v/>
      </c>
    </row>
    <row r="1017" spans="2:6">
      <c r="B1017" s="80" t="str">
        <f>MATIÈRES!$I$9</f>
        <v>ÉTUDE DU MILIEU (Mr MIRGAUX - 4p.)</v>
      </c>
      <c r="C1017" s="203" t="str">
        <f ca="1">IF(ISERROR(INDIRECT("F4!BR" &amp;A1001+ 6)),"",INDIRECT("F4!BR" &amp;A1001+ 6))</f>
        <v/>
      </c>
      <c r="D1017" s="205">
        <f ca="1">SUM(INDIRECT("'C4'!E" &amp; A1001+4),INDIRECT("'C4'!G" &amp; A1001+4),INDIRECT("'C4'!I" &amp; A1001+4),INDIRECT("'C4'!P" &amp; A1001+4),INDIRECT("'C4'!R" &amp; A1001+4),INDIRECT("'C4'!T" &amp;A1001+4),INDIRECT("'C4'!V" &amp;A1001+4),INDIRECT("'C4'!X" &amp;A1001+4))</f>
        <v>0</v>
      </c>
      <c r="E1017" s="205">
        <f ca="1">SUM(INDIRECT("'C4'!F" &amp;A1001+4),INDIRECT("'C4'!H" &amp;A1001+4),INDIRECT("'C4'!J" &amp;A1001+4),INDIRECT("'C4'!Q" &amp;A1001+4),INDIRECT("'C4'!S" &amp;A1001+4),INDIRECT("'C4'!U" &amp;A1001+4),INDIRECT("'C4'!W" &amp;A1001+4),INDIRECT("'C4'!Y" &amp;A1001+4))</f>
        <v>0</v>
      </c>
      <c r="F1017" s="81" t="str">
        <f t="shared" ca="1" si="10"/>
        <v/>
      </c>
    </row>
    <row r="1018" spans="2:6">
      <c r="B1018" s="80" t="str">
        <f>MATIÈRES!$I$10</f>
        <v>ANGLAIS (Mme MICHAUX - 4p.)</v>
      </c>
      <c r="C1018" s="203" t="str">
        <f ca="1">IF(ISERROR(INDIRECT("F5!BR" &amp;A1001+ 6)),"",INDIRECT("F5!BR" &amp;A1001+ 6))</f>
        <v/>
      </c>
      <c r="D1018" s="205">
        <f ca="1">SUM(INDIRECT("'C5'!E" &amp; A1001+4),INDIRECT("'C5'!G" &amp; A1001+4),INDIRECT("'C5'!I" &amp; A1001+4),INDIRECT("'C5'!P" &amp; A1001+4),INDIRECT("'C5'!R" &amp; A1001+4),INDIRECT("'C5'!T" &amp;A1001+4),INDIRECT("'C5'!V" &amp;A1001+4),INDIRECT("'C5'!X" &amp;A1001+4))</f>
        <v>0</v>
      </c>
      <c r="E1018" s="205">
        <f ca="1">SUM(INDIRECT("'C5'!F" &amp;A1001+4),INDIRECT("'C5'!H" &amp;A1001+4),INDIRECT("'C5'!J" &amp;A1001+4),INDIRECT("'C5'!Q" &amp;A1001+4),INDIRECT("'C5'!S" &amp;A1001+4),INDIRECT("'C5'!U" &amp;A1001+4),INDIRECT("'C5'!W" &amp;A1001+4),INDIRECT("'C5'!Y" &amp;A1001+4))</f>
        <v>0</v>
      </c>
      <c r="F1018" s="81" t="str">
        <f t="shared" ca="1" si="10"/>
        <v/>
      </c>
    </row>
    <row r="1019" spans="2:6">
      <c r="B1019" s="80" t="str">
        <f>MATIÈRES!$I$11</f>
        <v>SCIENCES (Mr SMETS - 3p.)</v>
      </c>
      <c r="C1019" s="203" t="str">
        <f ca="1">IF(ISERROR(INDIRECT("F6!BR" &amp;A1001+ 6)),"",INDIRECT("F6!BR" &amp;A1001+ 6))</f>
        <v/>
      </c>
      <c r="D1019" s="205">
        <f ca="1">SUM(INDIRECT("'C6'!E" &amp; A1001+4),INDIRECT("'C6'!G" &amp; A1001+4),INDIRECT("'C6'!I" &amp; A1001+4),INDIRECT("'C6'!P" &amp; A1001+4),INDIRECT("'C6'!R" &amp; A1001+4),INDIRECT("'C6'!T" &amp;A1001+4),INDIRECT("'C6'!V" &amp;A1001+4),INDIRECT("'C6'!X" &amp;A1001+4))</f>
        <v>0</v>
      </c>
      <c r="E1019" s="205">
        <f ca="1">SUM(INDIRECT("'C6'!F" &amp;A1001+4),INDIRECT("'C6'!H" &amp;A1001+4),INDIRECT("'C6'!J" &amp;A1001+4),INDIRECT("'C6'!Q" &amp;A1001+4),INDIRECT("'C6'!S" &amp;A1001+4),INDIRECT("'C6'!U" &amp;A1001+4),INDIRECT("'C6'!W" &amp;A1001+4),INDIRECT("'C6'!Y" &amp;A1001+4))</f>
        <v>0</v>
      </c>
      <c r="F1019" s="81" t="str">
        <f t="shared" ca="1" si="10"/>
        <v/>
      </c>
    </row>
    <row r="1020" spans="2:6">
      <c r="B1020" s="80" t="str">
        <f>MATIÈRES!$I$12</f>
        <v>ÉDUCATION PHYSIQUE (Collectif - 3p.)</v>
      </c>
      <c r="C1020" s="203" t="str">
        <f ca="1">IF(ISERROR(INDIRECT("F7!BR" &amp;A1001+ 6)),"",INDIRECT("F7!BR" &amp;A1001+ 6))</f>
        <v/>
      </c>
      <c r="D1020" s="205">
        <f ca="1">SUM(INDIRECT("'C7'!E" &amp; A1001+4),INDIRECT("'C7'!G" &amp; A1001+4),INDIRECT("'C7'!I" &amp; A1001+4),INDIRECT("'C7'!P" &amp; A1001+4),INDIRECT("'C7'!R" &amp; A1001+4),INDIRECT("'C7'!T" &amp;A1001+4),INDIRECT("'C7'!V" &amp;A1001+4),INDIRECT("'C7'!X" &amp;A1001+4))</f>
        <v>0</v>
      </c>
      <c r="E1020" s="205">
        <f ca="1">SUM(INDIRECT("'C7'!F" &amp;A1001+4),INDIRECT("'C7'!H" &amp;A1001+4),INDIRECT("'C7'!J" &amp;A1001+4),INDIRECT("'C7'!Q" &amp;A1001+4),INDIRECT("'C7'!S" &amp;A1001+4),INDIRECT("'C7'!U" &amp;A1001+4),INDIRECT("'C7'!W" &amp;A1001+4),INDIRECT("'C7'!Y" &amp;A1001+4))</f>
        <v>0</v>
      </c>
      <c r="F1020" s="81" t="str">
        <f t="shared" ca="1" si="10"/>
        <v/>
      </c>
    </row>
    <row r="1021" spans="2:6">
      <c r="B1021" s="80" t="str">
        <f>MATIÈRES!$I$13</f>
        <v>ÉDUCATION ARTISTIQUE (Mme TASKIN - 2p.)</v>
      </c>
      <c r="C1021" s="203" t="str">
        <f ca="1">IF(ISERROR(INDIRECT("F8!BR" &amp;A1001+ 6)),"",INDIRECT("F8!BR" &amp;A1001+ 6))</f>
        <v/>
      </c>
      <c r="D1021" s="205">
        <f ca="1">SUM(INDIRECT("'C8'!E" &amp; A1001+4),INDIRECT("'C8'!G" &amp; A1001+4),INDIRECT("'C8'!I" &amp; A1001+4),INDIRECT("'C8'!P" &amp; A1001+4),INDIRECT("'C8'!R" &amp; A1001+4),INDIRECT("'C8'!T" &amp;A1001+4),INDIRECT("'C8'!V" &amp;A1001+4),INDIRECT("'C8'!X" &amp;A1001+4))</f>
        <v>0</v>
      </c>
      <c r="E1021" s="205">
        <f ca="1">SUM(INDIRECT("'C8'!F" &amp;A1001+4),INDIRECT("'C8'!H" &amp;A1001+4),INDIRECT("'C8'!J" &amp;A1001+4),INDIRECT("'C8'!Q" &amp;A1001+4),INDIRECT("'C8'!S" &amp;A1001+4),INDIRECT("'C8'!U" &amp;A1001+4),INDIRECT("'C8'!W" &amp;A1001+4),INDIRECT("'C8'!Y" &amp;A1001+4))</f>
        <v>0</v>
      </c>
      <c r="F1021" s="81" t="str">
        <f t="shared" ca="1" si="10"/>
        <v/>
      </c>
    </row>
    <row r="1022" spans="2:6">
      <c r="B1022" s="80" t="str">
        <f>MATIÈRES!$I$14</f>
        <v>ÉDUCATION TECHNOLOGIQUE (Mr SMETS - 1p.)</v>
      </c>
      <c r="C1022" s="203" t="str">
        <f ca="1">IF(ISERROR(INDIRECT("F9!BR" &amp;A1001+ 6)),"",INDIRECT("F9!BR" &amp;A1001+ 6))</f>
        <v/>
      </c>
      <c r="D1022" s="205">
        <f ca="1">SUM(INDIRECT("'C9'!E" &amp; A1001+4),INDIRECT("'C9'!G" &amp; A1001+4),INDIRECT("'C9'!I" &amp; A1001+4),INDIRECT("'C9'!P" &amp; A1001+4),INDIRECT("'C9'!R" &amp; A1001+4),INDIRECT("'C9'!T" &amp;A1001+4),INDIRECT("'C9'!V" &amp;A1001+4),INDIRECT("'C9'!X" &amp;A1001+4))</f>
        <v>0</v>
      </c>
      <c r="E1022" s="205">
        <f ca="1">SUM(INDIRECT("'C9'!F" &amp;A1001+4),INDIRECT("'C9'!H" &amp;A1001+4),INDIRECT("'C9'!J" &amp;A1001+4),INDIRECT("'C9'!Q" &amp;A1001+4),INDIRECT("'C9'!S" &amp;A1001+4),INDIRECT("'C9'!U" &amp;A1001+4),INDIRECT("'C9'!W" &amp;A1001+4),INDIRECT("'C9'!Y" &amp;A1001+4))</f>
        <v>0</v>
      </c>
      <c r="F1022" s="81" t="str">
        <f t="shared" ca="1" si="10"/>
        <v/>
      </c>
    </row>
    <row r="1023" spans="2:6">
      <c r="B1023" s="80" t="str">
        <f>MATIÈRES!$I$15</f>
        <v>ACTIVITÉDE SOUTIEN (Mme LIENART - 4p.)</v>
      </c>
      <c r="C1023" s="203" t="str">
        <f ca="1">IF(ISERROR(INDIRECT("F10!BR" &amp;A1001+ 6)),"",INDIRECT("F10!BR" &amp;A1001+ 6))</f>
        <v/>
      </c>
      <c r="D1023" s="205">
        <f ca="1">SUM(INDIRECT("'C10'!E" &amp; A1001+4),INDIRECT("'C10'!G" &amp; A1001+4),INDIRECT("'C10'!I" &amp; A1001+4),INDIRECT("'C10'!P" &amp; A1001+4),INDIRECT("'C10'!R" &amp; A1001+4),INDIRECT("'C10'!T" &amp;A1001+4),INDIRECT("'C10'!V" &amp;A1001+4),INDIRECT("'C10'!X" &amp;A1001+4))</f>
        <v>0</v>
      </c>
      <c r="E1023" s="205">
        <f ca="1">SUM(INDIRECT("'C10'!F" &amp;A1001+4),INDIRECT("'C10'!H" &amp;A1001+4),INDIRECT("'C10'!J" &amp;A1001+4),INDIRECT("'C10'!Q" &amp;A1001+4),INDIRECT("'C10'!S" &amp;A1001+4),INDIRECT("'C10'!U" &amp;A1001+4),INDIRECT("'C10'!W" &amp;A1001+4),INDIRECT("'C10'!Y" &amp;A1001+4))</f>
        <v>0</v>
      </c>
      <c r="F1023" s="81" t="str">
        <f t="shared" ca="1" si="10"/>
        <v/>
      </c>
    </row>
    <row r="1024" spans="2:6">
      <c r="B1024" s="80">
        <f>MATIÈRES!$I$16</f>
        <v>0</v>
      </c>
      <c r="C1024" s="203" t="str">
        <f ca="1">IF(ISERROR(INDIRECT("F11!BR" &amp;A1001+ 6)),"",INDIRECT("F11!BR" &amp;A1001+ 6))</f>
        <v/>
      </c>
      <c r="D1024" s="205">
        <f ca="1">SUM(INDIRECT("'C11'!E" &amp; A1001+4),INDIRECT("'C11'!G" &amp; A1001+4),INDIRECT("'C11'!I" &amp; A1001+4),INDIRECT("'C11'!P" &amp; A1001+4),INDIRECT("'C11'!R" &amp; A1001+4),INDIRECT("'C11'!T" &amp;A1001+4),INDIRECT("'C11'!V" &amp;A1001+4),INDIRECT("'C11'!X" &amp;A1001+4))</f>
        <v>0</v>
      </c>
      <c r="E1024" s="205">
        <f ca="1">SUM(INDIRECT("'C11'!F" &amp;A1001+4),INDIRECT("'C11'!H" &amp;A1001+4),INDIRECT("'C11'!J" &amp;A1001+4),INDIRECT("'C11'!Q" &amp;A1001+4),INDIRECT("'C11'!S" &amp;A1001+4),INDIRECT("'C11'!U" &amp;A1001+4),INDIRECT("'C11'!W" &amp;A1001+4),INDIRECT("'C11'!Y" &amp;A1001+4))</f>
        <v>0</v>
      </c>
      <c r="F1024" s="81" t="str">
        <f t="shared" ca="1" si="10"/>
        <v/>
      </c>
    </row>
    <row r="1025" spans="2:6">
      <c r="B1025" s="80">
        <f>MATIÈRES!$I$17</f>
        <v>0</v>
      </c>
      <c r="C1025" s="203" t="str">
        <f ca="1">IF(ISERROR(INDIRECT("F12!BR" &amp;A1001+ 6)),"",INDIRECT("F12!BR" &amp;A1001+ 6))</f>
        <v/>
      </c>
      <c r="D1025" s="205">
        <f ca="1">SUM(INDIRECT("'C12'!E" &amp; A1001+4),INDIRECT("'C12'!G" &amp; A1001+4),INDIRECT("'C12'!I" &amp; A1001+4),INDIRECT("'C12'!P" &amp; A1001+4),INDIRECT("'C12'!R" &amp; A1001+4),INDIRECT("'C12'!T" &amp;A1001+4),INDIRECT("'C12'!V" &amp;A1001+4),INDIRECT("'C12'!X" &amp;A1001+4))</f>
        <v>0</v>
      </c>
      <c r="E1025" s="205">
        <f ca="1">SUM(INDIRECT("'C12'!F" &amp;A1001+4),INDIRECT("'C12'!H" &amp;A1001+4),INDIRECT("'C12'!J" &amp;A1001+4),INDIRECT("'C12'!Q" &amp;A1001+4),INDIRECT("'C12'!S" &amp;A1001+4),INDIRECT("'C12'!U" &amp;A1001+4),INDIRECT("'C12'!W" &amp;A1001+4),INDIRECT("'C12'!Y" &amp;A1001+4))</f>
        <v>0</v>
      </c>
      <c r="F1025" s="81" t="str">
        <f t="shared" ca="1" si="10"/>
        <v/>
      </c>
    </row>
    <row r="1026" spans="2:6">
      <c r="B1026" s="80">
        <f>MATIÈRES!$I$18</f>
        <v>0</v>
      </c>
      <c r="C1026" s="203" t="str">
        <f ca="1">IF(ISERROR(INDIRECT("F13!BR" &amp;A1001+ 6)),"",INDIRECT("F13!BR" &amp;A1001+ 6))</f>
        <v/>
      </c>
      <c r="D1026" s="205">
        <f ca="1">SUM(INDIRECT("'C13'!E" &amp; A1001+4),INDIRECT("'C13'!G" &amp; A1001+4),INDIRECT("'C13'!I" &amp; A1001+4),INDIRECT("'C13'!P" &amp; A1001+4),INDIRECT("'C13'!R" &amp; A1001+4),INDIRECT("'C13'!T" &amp;A1001+4),INDIRECT("'C13'!V" &amp;A1001+4),INDIRECT("'C13'!X" &amp;A1001+4))</f>
        <v>0</v>
      </c>
      <c r="E1026" s="205">
        <f ca="1">SUM(INDIRECT("'C13'!F" &amp;A1001+4),INDIRECT("'C13'!H" &amp;A1001+4),INDIRECT("'C13'!J" &amp;A1001+4),INDIRECT("'C13'!Q" &amp;A1001+4),INDIRECT("'C13'!S" &amp;A1001+4),INDIRECT("'C13'!U" &amp;A1001+4),INDIRECT("'C13'!W" &amp;A1001+4),INDIRECT("'C13'!Y" &amp;A1001+4))</f>
        <v>0</v>
      </c>
      <c r="F1026" s="81" t="str">
        <f t="shared" ca="1" si="10"/>
        <v/>
      </c>
    </row>
    <row r="1027" spans="2:6">
      <c r="B1027" s="80">
        <f>MATIÈRES!$I$19</f>
        <v>0</v>
      </c>
      <c r="C1027" s="203" t="str">
        <f ca="1">IF(ISERROR(INDIRECT("F14!BR" &amp;A1001+ 6)),"",INDIRECT("F14!BR" &amp;A1001+ 6))</f>
        <v/>
      </c>
      <c r="D1027" s="205">
        <f ca="1">SUM(INDIRECT("'C14'!E" &amp; A1001+4),INDIRECT("'C14'!G" &amp; A1001+4),INDIRECT("'C14'!I" &amp; A1001+4),INDIRECT("'C14'!P" &amp; A1001+4),INDIRECT("'C14'!R" &amp; A1001+4),INDIRECT("'C14'!T" &amp;A1001+4),INDIRECT("'C14'!V" &amp;A1001+4),INDIRECT("'C14'!X" &amp;A1001+4))</f>
        <v>0</v>
      </c>
      <c r="E1027" s="205">
        <f ca="1">SUM(INDIRECT("'C14'!F" &amp;A1001+4),INDIRECT("'C14'!H" &amp;A1001+4),INDIRECT("'C14'!J" &amp;A1001+4),INDIRECT("'C14'!Q" &amp;A1001+4),INDIRECT("'C14'!S" &amp;A1001+4),INDIRECT("'C14'!U" &amp;A1001+4),INDIRECT("'C14'!W" &amp;A1001+4),INDIRECT("'C14'!Y" &amp;A1001+4))</f>
        <v>0</v>
      </c>
      <c r="F1027" s="81" t="str">
        <f t="shared" ca="1" si="10"/>
        <v/>
      </c>
    </row>
    <row r="1028" spans="2:6">
      <c r="B1028" s="80">
        <f>MATIÈRES!$I$20</f>
        <v>0</v>
      </c>
      <c r="C1028" s="203" t="str">
        <f ca="1">IF(ISERROR(INDIRECT("F15!BR" &amp;A1001+ 6)),"",INDIRECT("F15!BR" &amp;A1001+ 6))</f>
        <v/>
      </c>
      <c r="D1028" s="205">
        <f ca="1">SUM(INDIRECT("'C15'!E" &amp; A1001+4),INDIRECT("'C15'!G" &amp; A1001+4),INDIRECT("'C15'!I" &amp; A1001+4),INDIRECT("'C15'!P" &amp; A1001+4),INDIRECT("'C15'!R" &amp; A1001+4),INDIRECT("'C15'!T" &amp;A1001+4),INDIRECT("'C15'!V" &amp;A1001+4),INDIRECT("'C15'!X" &amp;A1001+4))</f>
        <v>0</v>
      </c>
      <c r="E1028" s="205">
        <f ca="1">SUM(INDIRECT("'C15'!F" &amp;A1001+4),INDIRECT("'C15'!H" &amp;A1001+4),INDIRECT("'C15'!J" &amp;A1001+4),INDIRECT("'C15'!Q" &amp;A1001+4),INDIRECT("'C15'!S" &amp;A1001+4),INDIRECT("'C15'!U" &amp;A1001+4),INDIRECT("'C15'!W" &amp;A1001+4),INDIRECT("'C15'!Y" &amp;A1001+4))</f>
        <v>0</v>
      </c>
      <c r="F1028" s="81" t="str">
        <f t="shared" ca="1" si="10"/>
        <v/>
      </c>
    </row>
    <row r="1029" spans="2:6">
      <c r="B1029" s="208"/>
      <c r="C1029" s="212" t="e">
        <f ca="1">AVERAGEIF(C1014:C1028,"&lt;&gt;#DIV/0!")</f>
        <v>#DIV/0!</v>
      </c>
      <c r="D1029" s="206"/>
      <c r="E1029" s="206"/>
      <c r="F1029" s="209"/>
    </row>
    <row r="1030" spans="2:6" s="82" customFormat="1">
      <c r="B1030" s="271"/>
      <c r="C1030" s="271"/>
      <c r="D1030" s="271"/>
      <c r="E1030" s="271"/>
      <c r="F1030" s="192"/>
    </row>
    <row r="1031" spans="2:6" s="82" customFormat="1">
      <c r="B1031" s="272" t="s">
        <v>180</v>
      </c>
      <c r="C1031" s="272"/>
      <c r="D1031" s="272"/>
      <c r="E1031" s="272"/>
      <c r="F1031" s="193" t="e">
        <f ca="1">AVERAGEIF(F1014:F1028,"&lt;&gt;#DIV/0!")</f>
        <v>#DIV/0!</v>
      </c>
    </row>
    <row r="1032" spans="2:6" s="82" customFormat="1">
      <c r="B1032" s="273" t="str">
        <f>"Nombre de cours en difficulté (…/" &amp; COUNTA(MATIÈRES!$N$6:$N$20) &amp; " cours)"</f>
        <v>Nombre de cours en difficulté (…/10 cours)</v>
      </c>
      <c r="C1032" s="273"/>
      <c r="D1032" s="273"/>
      <c r="E1032" s="273"/>
      <c r="F1032" s="191">
        <f ca="1">IF(F1014&lt;50,1,0)+IF(F1015&lt;50,1,0)+IF(F1016&lt;50,1,0)+IF(F1017&lt;50,1,0)+IF(F1018&lt;50,1,0)+IF(F1019&lt;50,1,0)+IF(F1020&lt;50,1,0)+IF(F1021&lt;50,1,0)+IF(F1022&lt;50,1,0)+IF(F1023&lt;50,1,0)+IF(F1024&lt;50,1,0)+IF(F1025&lt;50,1,0)+IF(F1026&lt;50,1,0)+IF(F1027&lt;50,1,0)+IF(F1028&lt;50,1,0)</f>
        <v>0</v>
      </c>
    </row>
    <row r="1033" spans="2:6" s="82" customFormat="1">
      <c r="B1033" s="273" t="str">
        <f>"Nombre de périodes en difficulté (…/" &amp; SUM(MATIÈRES!N994:N1008) &amp; " périodes)"</f>
        <v>Nombre de périodes en difficulté (…/0 périodes)</v>
      </c>
      <c r="C1033" s="273"/>
      <c r="D1033" s="273"/>
      <c r="E1033" s="273"/>
      <c r="F1033" s="191">
        <f ca="1">IF(F1014&lt;50,MATIÈRES!N$6,0)+IF(F1015&lt;50,MATIÈRES!N$7,0)+IF(F1016&lt;50,MATIÈRES!N$8,0)+IF(F1017&lt;50,MATIÈRES!N$9,0)+IF(F1018&lt;50,MATIÈRES!N$10,0)+IF(F1019&lt;50,MATIÈRES!N$11,0)+IF(F1020&lt;50,MATIÈRES!N$12,0)+IF(F1021&lt;50,MATIÈRES!N$13,0)+IF(F1022&lt;50,MATIÈRES!N$14,0)+IF(F1023&lt;50,MATIÈRES!N$15,0)+IF(F1024&lt;50,MATIÈRES!N$16,0)+IF(F1025&lt;50,MATIÈRES!N$17,0)+IF(F1026&lt;50,MATIÈRES!N$18,0)+IF(F1027&lt;50,MATIÈRES!N$19,0)+IF(F1028&lt;50,MATIÈRES!N$20,0)</f>
        <v>0</v>
      </c>
    </row>
    <row r="1034" spans="2:6" s="82" customFormat="1"/>
    <row r="1035" spans="2:6" s="82" customFormat="1"/>
    <row r="1036" spans="2:6" s="82" customFormat="1"/>
    <row r="1037" spans="2:6" s="82" customFormat="1">
      <c r="F1037" s="82" t="s">
        <v>177</v>
      </c>
    </row>
    <row r="1038" spans="2:6">
      <c r="B1038" s="82"/>
      <c r="C1038" s="82"/>
      <c r="D1038" s="82"/>
      <c r="E1038" s="82"/>
      <c r="F1038" s="82"/>
    </row>
    <row r="1039" spans="2:6">
      <c r="B1039" s="82"/>
      <c r="C1039" s="82"/>
      <c r="D1039" s="82"/>
      <c r="E1039" s="82"/>
      <c r="F1039" s="82"/>
    </row>
    <row r="1040" spans="2:6">
      <c r="B1040" s="82"/>
      <c r="C1040" s="82"/>
      <c r="D1040" s="82"/>
      <c r="E1040" s="82"/>
      <c r="F1040" s="82"/>
    </row>
    <row r="1041" spans="2:6">
      <c r="B1041" s="82"/>
      <c r="C1041" s="82"/>
      <c r="D1041" s="82"/>
      <c r="E1041" s="82"/>
      <c r="F1041" s="82"/>
    </row>
    <row r="1042" spans="2:6">
      <c r="B1042" s="82"/>
      <c r="C1042" s="82"/>
      <c r="D1042" s="82"/>
      <c r="E1042" s="82"/>
      <c r="F1042" s="82"/>
    </row>
    <row r="1043" spans="2:6">
      <c r="B1043" s="82"/>
      <c r="C1043" s="82"/>
      <c r="D1043" s="82"/>
      <c r="E1043" s="82"/>
      <c r="F1043" s="82"/>
    </row>
    <row r="1044" spans="2:6">
      <c r="B1044" s="82"/>
      <c r="C1044" s="82"/>
      <c r="D1044" s="82"/>
      <c r="E1044" s="82"/>
      <c r="F1044" s="82"/>
    </row>
    <row r="1045" spans="2:6">
      <c r="B1045" s="82"/>
      <c r="C1045" s="82"/>
      <c r="D1045" s="82"/>
      <c r="E1045" s="82"/>
      <c r="F1045" s="82"/>
    </row>
    <row r="1046" spans="2:6">
      <c r="B1046" s="82"/>
      <c r="C1046" s="82"/>
      <c r="D1046" s="82"/>
      <c r="E1046" s="82"/>
      <c r="F1046" s="82"/>
    </row>
    <row r="1047" spans="2:6">
      <c r="B1047" s="82"/>
      <c r="C1047" s="82"/>
      <c r="D1047" s="82"/>
      <c r="E1047" s="82"/>
      <c r="F1047" s="82"/>
    </row>
    <row r="1048" spans="2:6">
      <c r="B1048" s="82"/>
      <c r="C1048" s="82"/>
      <c r="D1048" s="82"/>
      <c r="E1048" s="82"/>
      <c r="F1048" s="82"/>
    </row>
    <row r="1049" spans="2:6">
      <c r="B1049" s="82"/>
      <c r="C1049" s="82"/>
      <c r="D1049" s="82"/>
      <c r="E1049" s="82"/>
      <c r="F1049" s="82"/>
    </row>
    <row r="1050" spans="2:6">
      <c r="B1050" s="82"/>
      <c r="C1050" s="82"/>
      <c r="D1050" s="82"/>
      <c r="E1050" s="82"/>
      <c r="F1050" s="82"/>
    </row>
    <row r="1051" spans="2:6">
      <c r="B1051" s="82"/>
      <c r="C1051" s="82"/>
      <c r="D1051" s="82"/>
      <c r="E1051" s="82"/>
      <c r="F1051" s="82"/>
    </row>
    <row r="1052" spans="2:6">
      <c r="B1052" s="82"/>
      <c r="C1052" s="82"/>
      <c r="D1052" s="82"/>
      <c r="E1052" s="82"/>
      <c r="F1052" s="82"/>
    </row>
    <row r="1053" spans="2:6">
      <c r="B1053" s="84" t="s">
        <v>42</v>
      </c>
      <c r="C1053" s="82"/>
      <c r="D1053" s="82"/>
      <c r="E1053" s="82"/>
      <c r="F1053" s="82"/>
    </row>
    <row r="1054" spans="2:6">
      <c r="B1054" s="82"/>
      <c r="C1054" s="82"/>
      <c r="D1054" s="82"/>
      <c r="E1054" s="82"/>
      <c r="F1054" s="82"/>
    </row>
    <row r="1055" spans="2:6">
      <c r="B1055" s="274" t="str">
        <f ca="1">(INDIRECT("Élèves!C" &amp;A1001+3) &amp; " " &amp; INDIRECT("Élèves!D" &amp; A1001+3) &amp; " :")</f>
        <v xml:space="preserve">  :</v>
      </c>
      <c r="C1055" s="275"/>
      <c r="D1055" s="275"/>
      <c r="E1055" s="275"/>
      <c r="F1055" s="276"/>
    </row>
    <row r="1056" spans="2:6">
      <c r="B1056" s="243"/>
      <c r="C1056" s="244"/>
      <c r="D1056" s="244"/>
      <c r="E1056" s="244"/>
      <c r="F1056" s="245"/>
    </row>
    <row r="1057" spans="2:6">
      <c r="B1057" s="243"/>
      <c r="C1057" s="244"/>
      <c r="D1057" s="244"/>
      <c r="E1057" s="244"/>
      <c r="F1057" s="245"/>
    </row>
    <row r="1058" spans="2:6">
      <c r="B1058" s="243"/>
      <c r="C1058" s="244"/>
      <c r="D1058" s="244"/>
      <c r="E1058" s="244"/>
      <c r="F1058" s="245"/>
    </row>
    <row r="1059" spans="2:6">
      <c r="B1059" s="243"/>
      <c r="C1059" s="244"/>
      <c r="D1059" s="244"/>
      <c r="E1059" s="244"/>
      <c r="F1059" s="245"/>
    </row>
    <row r="1060" spans="2:6">
      <c r="B1060" s="243"/>
      <c r="C1060" s="244"/>
      <c r="D1060" s="244"/>
      <c r="E1060" s="244"/>
      <c r="F1060" s="245"/>
    </row>
    <row r="1061" spans="2:6">
      <c r="B1061" s="246"/>
      <c r="C1061" s="247"/>
      <c r="D1061" s="247"/>
      <c r="E1061" s="247"/>
      <c r="F1061" s="248"/>
    </row>
    <row r="1062" spans="2:6">
      <c r="B1062" s="204"/>
      <c r="C1062" s="204"/>
      <c r="D1062" s="204"/>
      <c r="E1062" s="204"/>
      <c r="F1062" s="204"/>
    </row>
    <row r="1063" spans="2:6">
      <c r="B1063" s="204"/>
      <c r="C1063" s="204"/>
      <c r="D1063" s="204"/>
      <c r="E1063" s="204"/>
      <c r="F1063" s="204"/>
    </row>
    <row r="1064" spans="2:6">
      <c r="B1064" s="204"/>
      <c r="C1064" s="204"/>
      <c r="D1064" s="204"/>
      <c r="E1064" s="204"/>
      <c r="F1064" s="204"/>
    </row>
    <row r="1065" spans="2:6">
      <c r="B1065" s="84" t="s">
        <v>69</v>
      </c>
      <c r="C1065" s="82"/>
      <c r="D1065" s="82"/>
      <c r="E1065" s="82"/>
      <c r="F1065" s="82"/>
    </row>
    <row r="1066" spans="2:6">
      <c r="C1066" s="82"/>
      <c r="D1066" s="82"/>
      <c r="E1066" s="82"/>
      <c r="F1066" s="82"/>
    </row>
    <row r="1067" spans="2:6">
      <c r="B1067" s="89"/>
      <c r="C1067" s="89"/>
      <c r="D1067" s="89"/>
      <c r="E1067" s="89" t="s">
        <v>70</v>
      </c>
      <c r="F1067" s="90">
        <f ca="1">SUM(INDIRECT("EDUC!E" &amp;A1001+4),INDIRECT("EDUC!F" &amp;A1001+4),INDIRECT("EDUC!H" &amp;A1001+4),INDIRECT("EDUC!i" &amp;A1001+4))</f>
        <v>0</v>
      </c>
    </row>
    <row r="1068" spans="2:6">
      <c r="C1068" s="82"/>
      <c r="D1068" s="82"/>
      <c r="E1068" s="82"/>
      <c r="F1068" s="82"/>
    </row>
    <row r="1069" spans="2:6">
      <c r="B1069" s="249"/>
      <c r="C1069" s="250"/>
      <c r="D1069" s="250"/>
      <c r="E1069" s="250"/>
      <c r="F1069" s="251"/>
    </row>
    <row r="1070" spans="2:6">
      <c r="B1070" s="252"/>
      <c r="C1070" s="253"/>
      <c r="D1070" s="253"/>
      <c r="E1070" s="253"/>
      <c r="F1070" s="254"/>
    </row>
    <row r="1071" spans="2:6">
      <c r="B1071" s="252"/>
      <c r="C1071" s="253"/>
      <c r="D1071" s="253"/>
      <c r="E1071" s="253"/>
      <c r="F1071" s="254"/>
    </row>
    <row r="1072" spans="2:6">
      <c r="B1072" s="252"/>
      <c r="C1072" s="253"/>
      <c r="D1072" s="253"/>
      <c r="E1072" s="253"/>
      <c r="F1072" s="254"/>
    </row>
    <row r="1073" spans="2:6">
      <c r="B1073" s="252"/>
      <c r="C1073" s="253"/>
      <c r="D1073" s="253"/>
      <c r="E1073" s="253"/>
      <c r="F1073" s="254"/>
    </row>
    <row r="1074" spans="2:6">
      <c r="B1074" s="252"/>
      <c r="C1074" s="253"/>
      <c r="D1074" s="253"/>
      <c r="E1074" s="253"/>
      <c r="F1074" s="254"/>
    </row>
    <row r="1075" spans="2:6">
      <c r="B1075" s="252"/>
      <c r="C1075" s="253"/>
      <c r="D1075" s="253"/>
      <c r="E1075" s="253"/>
      <c r="F1075" s="254"/>
    </row>
    <row r="1076" spans="2:6">
      <c r="B1076" s="252"/>
      <c r="C1076" s="253"/>
      <c r="D1076" s="253"/>
      <c r="E1076" s="253"/>
      <c r="F1076" s="254"/>
    </row>
    <row r="1077" spans="2:6">
      <c r="B1077" s="255"/>
      <c r="C1077" s="256"/>
      <c r="D1077" s="256"/>
      <c r="E1077" s="256"/>
      <c r="F1077" s="257"/>
    </row>
    <row r="1078" spans="2:6">
      <c r="B1078" s="82"/>
      <c r="C1078" s="82"/>
      <c r="D1078" s="82"/>
      <c r="E1078" s="82"/>
      <c r="F1078" s="82"/>
    </row>
    <row r="1079" spans="2:6">
      <c r="B1079" s="91" t="s">
        <v>71</v>
      </c>
      <c r="C1079" s="82"/>
      <c r="D1079" s="82"/>
      <c r="E1079" s="82"/>
      <c r="F1079" s="82"/>
    </row>
    <row r="1080" spans="2:6">
      <c r="B1080" s="82"/>
      <c r="C1080" s="82"/>
      <c r="D1080" s="82"/>
      <c r="E1080" s="82"/>
      <c r="F1080" s="82"/>
    </row>
    <row r="1081" spans="2:6">
      <c r="B1081" s="82"/>
      <c r="C1081" s="82"/>
      <c r="D1081" s="82"/>
      <c r="E1081" s="82"/>
      <c r="F1081" s="82"/>
    </row>
    <row r="1082" spans="2:6">
      <c r="B1082" s="82"/>
      <c r="C1082" s="82"/>
      <c r="D1082" s="82"/>
      <c r="E1082" s="82"/>
      <c r="F1082" s="82"/>
    </row>
    <row r="1083" spans="2:6">
      <c r="B1083" s="82"/>
      <c r="C1083" s="82"/>
      <c r="D1083" s="82"/>
      <c r="E1083" s="82"/>
      <c r="F1083" s="82"/>
    </row>
    <row r="1084" spans="2:6">
      <c r="B1084" s="82"/>
      <c r="C1084" s="82"/>
      <c r="D1084" s="82"/>
      <c r="E1084" s="82"/>
      <c r="F1084" s="82"/>
    </row>
    <row r="1085" spans="2:6">
      <c r="B1085" s="84" t="s">
        <v>72</v>
      </c>
      <c r="C1085" s="82"/>
      <c r="D1085" s="82"/>
      <c r="E1085" s="82"/>
      <c r="F1085" s="82"/>
    </row>
    <row r="1086" spans="2:6">
      <c r="B1086" s="82"/>
      <c r="C1086" s="82"/>
      <c r="D1086" s="82"/>
      <c r="E1086" s="82"/>
      <c r="F1086" s="82"/>
    </row>
    <row r="1087" spans="2:6">
      <c r="B1087" s="288"/>
      <c r="C1087" s="289"/>
      <c r="D1087" s="289"/>
      <c r="E1087" s="289"/>
      <c r="F1087" s="290"/>
    </row>
    <row r="1088" spans="2:6">
      <c r="B1088" s="291"/>
      <c r="C1088" s="292"/>
      <c r="D1088" s="292"/>
      <c r="E1088" s="292"/>
      <c r="F1088" s="293"/>
    </row>
    <row r="1089" spans="1:6">
      <c r="B1089" s="291"/>
      <c r="C1089" s="292"/>
      <c r="D1089" s="292"/>
      <c r="E1089" s="292"/>
      <c r="F1089" s="293"/>
    </row>
    <row r="1090" spans="1:6">
      <c r="B1090" s="291"/>
      <c r="C1090" s="292"/>
      <c r="D1090" s="292"/>
      <c r="E1090" s="292"/>
      <c r="F1090" s="293"/>
    </row>
    <row r="1091" spans="1:6">
      <c r="B1091" s="291"/>
      <c r="C1091" s="292"/>
      <c r="D1091" s="292"/>
      <c r="E1091" s="292"/>
      <c r="F1091" s="293"/>
    </row>
    <row r="1092" spans="1:6">
      <c r="B1092" s="291"/>
      <c r="C1092" s="292"/>
      <c r="D1092" s="292"/>
      <c r="E1092" s="292"/>
      <c r="F1092" s="293"/>
    </row>
    <row r="1093" spans="1:6">
      <c r="B1093" s="291"/>
      <c r="C1093" s="292"/>
      <c r="D1093" s="292"/>
      <c r="E1093" s="292"/>
      <c r="F1093" s="293"/>
    </row>
    <row r="1094" spans="1:6">
      <c r="B1094" s="294"/>
      <c r="C1094" s="295"/>
      <c r="D1094" s="295"/>
      <c r="E1094" s="295"/>
      <c r="F1094" s="296"/>
    </row>
    <row r="1095" spans="1:6">
      <c r="B1095" s="82"/>
      <c r="C1095" s="82"/>
      <c r="D1095" s="82"/>
      <c r="E1095" s="82"/>
      <c r="F1095" s="82"/>
    </row>
    <row r="1096" spans="1:6">
      <c r="B1096" s="82"/>
      <c r="C1096" s="82"/>
      <c r="D1096" s="82"/>
      <c r="E1096" s="82"/>
      <c r="F1096" s="82" t="s">
        <v>178</v>
      </c>
    </row>
    <row r="1097" spans="1:6">
      <c r="B1097" s="82"/>
      <c r="C1097" s="82"/>
      <c r="D1097" s="82"/>
      <c r="E1097" s="82"/>
      <c r="F1097" s="82"/>
    </row>
    <row r="1098" spans="1:6">
      <c r="B1098" s="82"/>
      <c r="C1098" s="82"/>
      <c r="D1098" s="82"/>
      <c r="E1098" s="82"/>
      <c r="F1098" s="82"/>
    </row>
    <row r="1099" spans="1:6">
      <c r="B1099" s="82"/>
      <c r="C1099" s="82"/>
      <c r="D1099" s="82"/>
      <c r="E1099" s="82"/>
      <c r="F1099" s="82"/>
    </row>
    <row r="1100" spans="1:6" ht="27.75" customHeight="1">
      <c r="A1100" s="82">
        <v>12</v>
      </c>
      <c r="B1100" s="82"/>
      <c r="C1100" s="82"/>
      <c r="D1100" s="82"/>
      <c r="E1100" s="82"/>
      <c r="F1100" s="82"/>
    </row>
    <row r="1101" spans="1:6" ht="15" customHeight="1">
      <c r="B1101" s="315"/>
      <c r="C1101" s="315"/>
      <c r="D1101" s="315"/>
      <c r="E1101" s="315"/>
      <c r="F1101" s="315"/>
    </row>
    <row r="1102" spans="1:6">
      <c r="B1102" s="85">
        <f ca="1">INDIRECT("Élèves!C" &amp; A1100+3)</f>
        <v>0</v>
      </c>
      <c r="C1102" s="314">
        <f ca="1">INDIRECT("Élèves!D" &amp; A1100+3)</f>
        <v>0</v>
      </c>
      <c r="D1102" s="314"/>
      <c r="E1102" s="314"/>
      <c r="F1102" s="314"/>
    </row>
    <row r="1103" spans="1:6" ht="15" customHeight="1">
      <c r="B1103" s="86"/>
      <c r="C1103" s="87"/>
      <c r="D1103" s="87"/>
      <c r="E1103" s="87"/>
      <c r="F1103" s="87"/>
    </row>
    <row r="1104" spans="1:6">
      <c r="B1104" s="315" t="s">
        <v>73</v>
      </c>
      <c r="C1104" s="315"/>
      <c r="D1104" s="315"/>
      <c r="E1104" s="315"/>
      <c r="F1104" s="315"/>
    </row>
    <row r="1105" spans="2:6">
      <c r="B1105" s="316" t="s">
        <v>179</v>
      </c>
      <c r="C1105" s="316"/>
      <c r="D1105" s="316"/>
      <c r="E1105" s="316"/>
      <c r="F1105" s="316"/>
    </row>
    <row r="1106" spans="2:6">
      <c r="B1106" s="315"/>
      <c r="C1106" s="315"/>
      <c r="D1106" s="315"/>
      <c r="E1106" s="315"/>
      <c r="F1106" s="315"/>
    </row>
    <row r="1107" spans="2:6">
      <c r="B1107" s="82"/>
      <c r="C1107" s="82"/>
      <c r="D1107" s="82"/>
      <c r="E1107" s="82"/>
      <c r="F1107" s="82"/>
    </row>
    <row r="1108" spans="2:6">
      <c r="B1108" s="279">
        <f ca="1">INDIRECT("Élèves!N" &amp; A1100+5)</f>
        <v>0</v>
      </c>
      <c r="C1108" s="280"/>
      <c r="D1108" s="280"/>
      <c r="E1108" s="280"/>
      <c r="F1108" s="281"/>
    </row>
    <row r="1109" spans="2:6" ht="45" customHeight="1">
      <c r="B1109" s="297" t="s">
        <v>39</v>
      </c>
      <c r="C1109" s="298" t="s">
        <v>67</v>
      </c>
      <c r="D1109" s="300" t="s">
        <v>68</v>
      </c>
      <c r="E1109" s="301"/>
      <c r="F1109" s="302"/>
    </row>
    <row r="1110" spans="2:6" ht="45" customHeight="1">
      <c r="B1110" s="297"/>
      <c r="C1110" s="299"/>
      <c r="D1110" s="303"/>
      <c r="E1110" s="304"/>
      <c r="F1110" s="305"/>
    </row>
    <row r="1111" spans="2:6">
      <c r="B1111" s="297"/>
      <c r="C1111" s="88" t="s">
        <v>66</v>
      </c>
      <c r="D1111" s="88" t="s">
        <v>40</v>
      </c>
      <c r="E1111" s="88" t="s">
        <v>41</v>
      </c>
      <c r="F1111" s="88" t="s">
        <v>66</v>
      </c>
    </row>
    <row r="1112" spans="2:6">
      <c r="B1112" s="313" t="str">
        <f>"FORMATION COMMUNE (" &amp; SUM(MATIÈRES!N1095:N1109) &amp; " périodes)"</f>
        <v>FORMATION COMMUNE (0 périodes)</v>
      </c>
      <c r="C1112" s="313"/>
      <c r="D1112" s="313"/>
      <c r="E1112" s="313"/>
      <c r="F1112" s="313"/>
    </row>
    <row r="1113" spans="2:6">
      <c r="B1113" s="80" t="str">
        <f>MATIÈRES!$I$6</f>
        <v>RELIGION (Mme Willems - 2p.)</v>
      </c>
      <c r="C1113" s="203" t="str">
        <f ca="1">IF(ISERROR(INDIRECT("F1!BR" &amp;A1100+ 6)),"",INDIRECT("F1!BR" &amp;A1100+ 6))</f>
        <v/>
      </c>
      <c r="D1113" s="205">
        <f ca="1">SUM(INDIRECT("'C1'!E" &amp; A1100+4),INDIRECT("'C1'!G" &amp; A1100+4),INDIRECT("'C1'!I" &amp; A1100+4),INDIRECT("'C1'!P" &amp; A1100+4),INDIRECT("'C1'!R" &amp; A1100+4),INDIRECT("'C1'!T" &amp;A1100+4),INDIRECT("'C1'!V" &amp;A1100+4),INDIRECT("'C1'!X" &amp;A1100+4))</f>
        <v>0</v>
      </c>
      <c r="E1113" s="205">
        <f ca="1">SUM(INDIRECT("'C1'!F" &amp;A1100+4),INDIRECT("'C1'!H" &amp;A1100+4),INDIRECT("'C1'!J" &amp;A1100+4),INDIRECT("'C1'!Q" &amp;A1100+4),INDIRECT("'C1'!S" &amp;A1100+4),INDIRECT("'C1'!U" &amp;A1100+4),INDIRECT("'C1'!W" &amp;A1100+4),INDIRECT("'C1'!Y" &amp;A1100+4))</f>
        <v>0</v>
      </c>
      <c r="F1113" s="81" t="str">
        <f ca="1">IF(ISERROR(SUM(D1113/E1113)*100),"",(SUM(D1113/E1113)*100))</f>
        <v/>
      </c>
    </row>
    <row r="1114" spans="2:6">
      <c r="B1114" s="80" t="str">
        <f>MATIÈRES!$I$7</f>
        <v>FRANÇAIS (Mr MIRGAUX - 6p.)</v>
      </c>
      <c r="C1114" s="203" t="str">
        <f ca="1">IF(ISERROR(INDIRECT("F2!BR" &amp;A1100+ 6)),"",INDIRECT("F2!BR" &amp;A1100+ 6))</f>
        <v/>
      </c>
      <c r="D1114" s="205">
        <f ca="1">SUM(INDIRECT("'C2'!E" &amp; A1100+4),INDIRECT("'C2'!G" &amp; A1100+4),INDIRECT("'C2'!I" &amp; A1100+4),INDIRECT("'C2'!P" &amp; A1100+4),INDIRECT("'C2'!R" &amp; A1100+4),INDIRECT("'C2'!T" &amp;A1100+4),INDIRECT("'C2'!V" &amp;A1100+4),INDIRECT("'C2'!X" &amp;A1100+4))</f>
        <v>0</v>
      </c>
      <c r="E1114" s="205">
        <f ca="1">SUM(INDIRECT("'C2'!F" &amp;A1100+4),INDIRECT("'C2'!H" &amp;A1100+4),INDIRECT("'C2'!J" &amp;A1100+4),INDIRECT("'C2'!Q" &amp;A1100+4),INDIRECT("'C2'!S" &amp;A1100+4),INDIRECT("'C2'!U" &amp;A1100+4),INDIRECT("'C2'!W" &amp;A1100+4),INDIRECT("'C2'!Y" &amp;A1100+4))</f>
        <v>0</v>
      </c>
      <c r="F1114" s="81" t="str">
        <f t="shared" ref="F1114:F1127" ca="1" si="11">IF(ISERROR(SUM(D1114/E1114)*100),"",(SUM(D1114/E1114)*100))</f>
        <v/>
      </c>
    </row>
    <row r="1115" spans="2:6">
      <c r="B1115" s="80" t="str">
        <f>MATIÈRES!$I$8</f>
        <v>MATH (Mme LIENART - 5p.)</v>
      </c>
      <c r="C1115" s="203" t="str">
        <f ca="1">IF(ISERROR(INDIRECT("F3!BR" &amp;A1100+ 6)),"",INDIRECT("F3!BR" &amp;A1100+ 6))</f>
        <v/>
      </c>
      <c r="D1115" s="205">
        <f ca="1">SUM(INDIRECT("'C3'!E" &amp; A1100+4),INDIRECT("'C3'!G" &amp; A1100+4),INDIRECT("'C3'!I" &amp; A1100+4),INDIRECT("'C3'!P" &amp; A1100+4),INDIRECT("'C3'!R" &amp; A1100+4),INDIRECT("'C3'!T" &amp;A1100+4),INDIRECT("'C3'!V" &amp;A1100+4),INDIRECT("'C3'!X" &amp;A1100+4))</f>
        <v>0</v>
      </c>
      <c r="E1115" s="205">
        <f ca="1">SUM(INDIRECT("'C3'!F" &amp;A1100+4),INDIRECT("'C3'!H" &amp;A1100+4),INDIRECT("'C3'!J" &amp;A1100+4),INDIRECT("'C3'!Q" &amp;A1100+4),INDIRECT("'C3'!S" &amp;A1100+4),INDIRECT("'C3'!U" &amp;A1100+4),INDIRECT("'C3'!W" &amp;A1100+4),INDIRECT("'C3'!Y" &amp;A1100+4))</f>
        <v>0</v>
      </c>
      <c r="F1115" s="81" t="str">
        <f t="shared" ca="1" si="11"/>
        <v/>
      </c>
    </row>
    <row r="1116" spans="2:6">
      <c r="B1116" s="80" t="str">
        <f>MATIÈRES!$I$9</f>
        <v>ÉTUDE DU MILIEU (Mr MIRGAUX - 4p.)</v>
      </c>
      <c r="C1116" s="203" t="str">
        <f ca="1">IF(ISERROR(INDIRECT("F4!BR" &amp;A1100+ 6)),"",INDIRECT("F4!BR" &amp;A1100+ 6))</f>
        <v/>
      </c>
      <c r="D1116" s="205">
        <f ca="1">SUM(INDIRECT("'C4'!E" &amp; A1100+4),INDIRECT("'C4'!G" &amp; A1100+4),INDIRECT("'C4'!I" &amp; A1100+4),INDIRECT("'C4'!P" &amp; A1100+4),INDIRECT("'C4'!R" &amp; A1100+4),INDIRECT("'C4'!T" &amp;A1100+4),INDIRECT("'C4'!V" &amp;A1100+4),INDIRECT("'C4'!X" &amp;A1100+4))</f>
        <v>0</v>
      </c>
      <c r="E1116" s="205">
        <f ca="1">SUM(INDIRECT("'C4'!F" &amp;A1100+4),INDIRECT("'C4'!H" &amp;A1100+4),INDIRECT("'C4'!J" &amp;A1100+4),INDIRECT("'C4'!Q" &amp;A1100+4),INDIRECT("'C4'!S" &amp;A1100+4),INDIRECT("'C4'!U" &amp;A1100+4),INDIRECT("'C4'!W" &amp;A1100+4),INDIRECT("'C4'!Y" &amp;A1100+4))</f>
        <v>0</v>
      </c>
      <c r="F1116" s="81" t="str">
        <f t="shared" ca="1" si="11"/>
        <v/>
      </c>
    </row>
    <row r="1117" spans="2:6">
      <c r="B1117" s="80" t="str">
        <f>MATIÈRES!$I$10</f>
        <v>ANGLAIS (Mme MICHAUX - 4p.)</v>
      </c>
      <c r="C1117" s="203" t="str">
        <f ca="1">IF(ISERROR(INDIRECT("F5!BR" &amp;A1100+ 6)),"",INDIRECT("F5!BR" &amp;A1100+ 6))</f>
        <v/>
      </c>
      <c r="D1117" s="205">
        <f ca="1">SUM(INDIRECT("'C5'!E" &amp; A1100+4),INDIRECT("'C5'!G" &amp; A1100+4),INDIRECT("'C5'!I" &amp; A1100+4),INDIRECT("'C5'!P" &amp; A1100+4),INDIRECT("'C5'!R" &amp; A1100+4),INDIRECT("'C5'!T" &amp;A1100+4),INDIRECT("'C5'!V" &amp;A1100+4),INDIRECT("'C5'!X" &amp;A1100+4))</f>
        <v>0</v>
      </c>
      <c r="E1117" s="205">
        <f ca="1">SUM(INDIRECT("'C5'!F" &amp;A1100+4),INDIRECT("'C5'!H" &amp;A1100+4),INDIRECT("'C5'!J" &amp;A1100+4),INDIRECT("'C5'!Q" &amp;A1100+4),INDIRECT("'C5'!S" &amp;A1100+4),INDIRECT("'C5'!U" &amp;A1100+4),INDIRECT("'C5'!W" &amp;A1100+4),INDIRECT("'C5'!Y" &amp;A1100+4))</f>
        <v>0</v>
      </c>
      <c r="F1117" s="81" t="str">
        <f t="shared" ca="1" si="11"/>
        <v/>
      </c>
    </row>
    <row r="1118" spans="2:6">
      <c r="B1118" s="80" t="str">
        <f>MATIÈRES!$I$11</f>
        <v>SCIENCES (Mr SMETS - 3p.)</v>
      </c>
      <c r="C1118" s="203" t="str">
        <f ca="1">IF(ISERROR(INDIRECT("F6!BR" &amp;A1100+ 6)),"",INDIRECT("F6!BR" &amp;A1100+ 6))</f>
        <v/>
      </c>
      <c r="D1118" s="205">
        <f ca="1">SUM(INDIRECT("'C6'!E" &amp; A1100+4),INDIRECT("'C6'!G" &amp; A1100+4),INDIRECT("'C6'!I" &amp; A1100+4),INDIRECT("'C6'!P" &amp; A1100+4),INDIRECT("'C6'!R" &amp; A1100+4),INDIRECT("'C6'!T" &amp;A1100+4),INDIRECT("'C6'!V" &amp;A1100+4),INDIRECT("'C6'!X" &amp;A1100+4))</f>
        <v>0</v>
      </c>
      <c r="E1118" s="205">
        <f ca="1">SUM(INDIRECT("'C6'!F" &amp;A1100+4),INDIRECT("'C6'!H" &amp;A1100+4),INDIRECT("'C6'!J" &amp;A1100+4),INDIRECT("'C6'!Q" &amp;A1100+4),INDIRECT("'C6'!S" &amp;A1100+4),INDIRECT("'C6'!U" &amp;A1100+4),INDIRECT("'C6'!W" &amp;A1100+4),INDIRECT("'C6'!Y" &amp;A1100+4))</f>
        <v>0</v>
      </c>
      <c r="F1118" s="81" t="str">
        <f t="shared" ca="1" si="11"/>
        <v/>
      </c>
    </row>
    <row r="1119" spans="2:6">
      <c r="B1119" s="80" t="str">
        <f>MATIÈRES!$I$12</f>
        <v>ÉDUCATION PHYSIQUE (Collectif - 3p.)</v>
      </c>
      <c r="C1119" s="203" t="str">
        <f ca="1">IF(ISERROR(INDIRECT("F7!BR" &amp;A1100+ 6)),"",INDIRECT("F7!BR" &amp;A1100+ 6))</f>
        <v/>
      </c>
      <c r="D1119" s="205">
        <f ca="1">SUM(INDIRECT("'C7'!E" &amp; A1100+4),INDIRECT("'C7'!G" &amp; A1100+4),INDIRECT("'C7'!I" &amp; A1100+4),INDIRECT("'C7'!P" &amp; A1100+4),INDIRECT("'C7'!R" &amp; A1100+4),INDIRECT("'C7'!T" &amp;A1100+4),INDIRECT("'C7'!V" &amp;A1100+4),INDIRECT("'C7'!X" &amp;A1100+4))</f>
        <v>0</v>
      </c>
      <c r="E1119" s="205">
        <f ca="1">SUM(INDIRECT("'C7'!F" &amp;A1100+4),INDIRECT("'C7'!H" &amp;A1100+4),INDIRECT("'C7'!J" &amp;A1100+4),INDIRECT("'C7'!Q" &amp;A1100+4),INDIRECT("'C7'!S" &amp;A1100+4),INDIRECT("'C7'!U" &amp;A1100+4),INDIRECT("'C7'!W" &amp;A1100+4),INDIRECT("'C7'!Y" &amp;A1100+4))</f>
        <v>0</v>
      </c>
      <c r="F1119" s="81" t="str">
        <f t="shared" ca="1" si="11"/>
        <v/>
      </c>
    </row>
    <row r="1120" spans="2:6">
      <c r="B1120" s="80" t="str">
        <f>MATIÈRES!$I$13</f>
        <v>ÉDUCATION ARTISTIQUE (Mme TASKIN - 2p.)</v>
      </c>
      <c r="C1120" s="203" t="str">
        <f ca="1">IF(ISERROR(INDIRECT("F8!BR" &amp;A1100+ 6)),"",INDIRECT("F8!BR" &amp;A1100+ 6))</f>
        <v/>
      </c>
      <c r="D1120" s="205">
        <f ca="1">SUM(INDIRECT("'C8'!E" &amp; A1100+4),INDIRECT("'C8'!G" &amp; A1100+4),INDIRECT("'C8'!I" &amp; A1100+4),INDIRECT("'C8'!P" &amp; A1100+4),INDIRECT("'C8'!R" &amp; A1100+4),INDIRECT("'C8'!T" &amp;A1100+4),INDIRECT("'C8'!V" &amp;A1100+4),INDIRECT("'C8'!X" &amp;A1100+4))</f>
        <v>0</v>
      </c>
      <c r="E1120" s="205">
        <f ca="1">SUM(INDIRECT("'C8'!F" &amp;A1100+4),INDIRECT("'C8'!H" &amp;A1100+4),INDIRECT("'C8'!J" &amp;A1100+4),INDIRECT("'C8'!Q" &amp;A1100+4),INDIRECT("'C8'!S" &amp;A1100+4),INDIRECT("'C8'!U" &amp;A1100+4),INDIRECT("'C8'!W" &amp;A1100+4),INDIRECT("'C8'!Y" &amp;A1100+4))</f>
        <v>0</v>
      </c>
      <c r="F1120" s="81" t="str">
        <f t="shared" ca="1" si="11"/>
        <v/>
      </c>
    </row>
    <row r="1121" spans="2:6">
      <c r="B1121" s="80" t="str">
        <f>MATIÈRES!$I$14</f>
        <v>ÉDUCATION TECHNOLOGIQUE (Mr SMETS - 1p.)</v>
      </c>
      <c r="C1121" s="203" t="str">
        <f ca="1">IF(ISERROR(INDIRECT("F9!BR" &amp;A1100+ 6)),"",INDIRECT("F9!BR" &amp;A1100+ 6))</f>
        <v/>
      </c>
      <c r="D1121" s="205">
        <f ca="1">SUM(INDIRECT("'C9'!E" &amp; A1100+4),INDIRECT("'C9'!G" &amp; A1100+4),INDIRECT("'C9'!I" &amp; A1100+4),INDIRECT("'C9'!P" &amp; A1100+4),INDIRECT("'C9'!R" &amp; A1100+4),INDIRECT("'C9'!T" &amp;A1100+4),INDIRECT("'C9'!V" &amp;A1100+4),INDIRECT("'C9'!X" &amp;A1100+4))</f>
        <v>0</v>
      </c>
      <c r="E1121" s="205">
        <f ca="1">SUM(INDIRECT("'C9'!F" &amp;A1100+4),INDIRECT("'C9'!H" &amp;A1100+4),INDIRECT("'C9'!J" &amp;A1100+4),INDIRECT("'C9'!Q" &amp;A1100+4),INDIRECT("'C9'!S" &amp;A1100+4),INDIRECT("'C9'!U" &amp;A1100+4),INDIRECT("'C9'!W" &amp;A1100+4),INDIRECT("'C9'!Y" &amp;A1100+4))</f>
        <v>0</v>
      </c>
      <c r="F1121" s="81" t="str">
        <f t="shared" ca="1" si="11"/>
        <v/>
      </c>
    </row>
    <row r="1122" spans="2:6">
      <c r="B1122" s="80" t="str">
        <f>MATIÈRES!$I$15</f>
        <v>ACTIVITÉDE SOUTIEN (Mme LIENART - 4p.)</v>
      </c>
      <c r="C1122" s="203" t="str">
        <f ca="1">IF(ISERROR(INDIRECT("F10!BR" &amp;A1100+ 6)),"",INDIRECT("F10!BR" &amp;A1100+ 6))</f>
        <v/>
      </c>
      <c r="D1122" s="205">
        <f ca="1">SUM(INDIRECT("'C10'!E" &amp; A1100+4),INDIRECT("'C10'!G" &amp; A1100+4),INDIRECT("'C10'!I" &amp; A1100+4),INDIRECT("'C10'!P" &amp; A1100+4),INDIRECT("'C10'!R" &amp; A1100+4),INDIRECT("'C10'!T" &amp;A1100+4),INDIRECT("'C10'!V" &amp;A1100+4),INDIRECT("'C10'!X" &amp;A1100+4))</f>
        <v>0</v>
      </c>
      <c r="E1122" s="205">
        <f ca="1">SUM(INDIRECT("'C10'!F" &amp;A1100+4),INDIRECT("'C10'!H" &amp;A1100+4),INDIRECT("'C10'!J" &amp;A1100+4),INDIRECT("'C10'!Q" &amp;A1100+4),INDIRECT("'C10'!S" &amp;A1100+4),INDIRECT("'C10'!U" &amp;A1100+4),INDIRECT("'C10'!W" &amp;A1100+4),INDIRECT("'C10'!Y" &amp;A1100+4))</f>
        <v>0</v>
      </c>
      <c r="F1122" s="81" t="str">
        <f t="shared" ca="1" si="11"/>
        <v/>
      </c>
    </row>
    <row r="1123" spans="2:6">
      <c r="B1123" s="80">
        <f>MATIÈRES!$I$16</f>
        <v>0</v>
      </c>
      <c r="C1123" s="203" t="str">
        <f ca="1">IF(ISERROR(INDIRECT("F11!BR" &amp;A1100+ 6)),"",INDIRECT("F11!BR" &amp;A1100+ 6))</f>
        <v/>
      </c>
      <c r="D1123" s="205">
        <f ca="1">SUM(INDIRECT("'C11'!E" &amp; A1100+4),INDIRECT("'C11'!G" &amp; A1100+4),INDIRECT("'C11'!I" &amp; A1100+4),INDIRECT("'C11'!P" &amp; A1100+4),INDIRECT("'C11'!R" &amp; A1100+4),INDIRECT("'C11'!T" &amp;A1100+4),INDIRECT("'C11'!V" &amp;A1100+4),INDIRECT("'C11'!X" &amp;A1100+4))</f>
        <v>0</v>
      </c>
      <c r="E1123" s="205">
        <f ca="1">SUM(INDIRECT("'C11'!F" &amp;A1100+4),INDIRECT("'C11'!H" &amp;A1100+4),INDIRECT("'C11'!J" &amp;A1100+4),INDIRECT("'C11'!Q" &amp;A1100+4),INDIRECT("'C11'!S" &amp;A1100+4),INDIRECT("'C11'!U" &amp;A1100+4),INDIRECT("'C11'!W" &amp;A1100+4),INDIRECT("'C11'!Y" &amp;A1100+4))</f>
        <v>0</v>
      </c>
      <c r="F1123" s="81" t="str">
        <f t="shared" ca="1" si="11"/>
        <v/>
      </c>
    </row>
    <row r="1124" spans="2:6">
      <c r="B1124" s="80">
        <f>MATIÈRES!$I$17</f>
        <v>0</v>
      </c>
      <c r="C1124" s="203" t="str">
        <f ca="1">IF(ISERROR(INDIRECT("F12!BR" &amp;A1100+ 6)),"",INDIRECT("F12!BR" &amp;A1100+ 6))</f>
        <v/>
      </c>
      <c r="D1124" s="205">
        <f ca="1">SUM(INDIRECT("'C12'!E" &amp; A1100+4),INDIRECT("'C12'!G" &amp; A1100+4),INDIRECT("'C12'!I" &amp; A1100+4),INDIRECT("'C12'!P" &amp; A1100+4),INDIRECT("'C12'!R" &amp; A1100+4),INDIRECT("'C12'!T" &amp;A1100+4),INDIRECT("'C12'!V" &amp;A1100+4),INDIRECT("'C12'!X" &amp;A1100+4))</f>
        <v>0</v>
      </c>
      <c r="E1124" s="205">
        <f ca="1">SUM(INDIRECT("'C12'!F" &amp;A1100+4),INDIRECT("'C12'!H" &amp;A1100+4),INDIRECT("'C12'!J" &amp;A1100+4),INDIRECT("'C12'!Q" &amp;A1100+4),INDIRECT("'C12'!S" &amp;A1100+4),INDIRECT("'C12'!U" &amp;A1100+4),INDIRECT("'C12'!W" &amp;A1100+4),INDIRECT("'C12'!Y" &amp;A1100+4))</f>
        <v>0</v>
      </c>
      <c r="F1124" s="81" t="str">
        <f t="shared" ca="1" si="11"/>
        <v/>
      </c>
    </row>
    <row r="1125" spans="2:6">
      <c r="B1125" s="80">
        <f>MATIÈRES!$I$18</f>
        <v>0</v>
      </c>
      <c r="C1125" s="203" t="str">
        <f ca="1">IF(ISERROR(INDIRECT("F13!BR" &amp;A1100+ 6)),"",INDIRECT("F13!BR" &amp;A1100+ 6))</f>
        <v/>
      </c>
      <c r="D1125" s="205">
        <f ca="1">SUM(INDIRECT("'C13'!E" &amp; A1100+4),INDIRECT("'C13'!G" &amp; A1100+4),INDIRECT("'C13'!I" &amp; A1100+4),INDIRECT("'C13'!P" &amp; A1100+4),INDIRECT("'C13'!R" &amp; A1100+4),INDIRECT("'C13'!T" &amp;A1100+4),INDIRECT("'C13'!V" &amp;A1100+4),INDIRECT("'C13'!X" &amp;A1100+4))</f>
        <v>0</v>
      </c>
      <c r="E1125" s="205">
        <f ca="1">SUM(INDIRECT("'C13'!F" &amp;A1100+4),INDIRECT("'C13'!H" &amp;A1100+4),INDIRECT("'C13'!J" &amp;A1100+4),INDIRECT("'C13'!Q" &amp;A1100+4),INDIRECT("'C13'!S" &amp;A1100+4),INDIRECT("'C13'!U" &amp;A1100+4),INDIRECT("'C13'!W" &amp;A1100+4),INDIRECT("'C13'!Y" &amp;A1100+4))</f>
        <v>0</v>
      </c>
      <c r="F1125" s="81" t="str">
        <f t="shared" ca="1" si="11"/>
        <v/>
      </c>
    </row>
    <row r="1126" spans="2:6">
      <c r="B1126" s="80">
        <f>MATIÈRES!$I$19</f>
        <v>0</v>
      </c>
      <c r="C1126" s="203" t="str">
        <f ca="1">IF(ISERROR(INDIRECT("F14!BR" &amp;A1100+ 6)),"",INDIRECT("F14!BR" &amp;A1100+ 6))</f>
        <v/>
      </c>
      <c r="D1126" s="205">
        <f ca="1">SUM(INDIRECT("'C14'!E" &amp; A1100+4),INDIRECT("'C14'!G" &amp; A1100+4),INDIRECT("'C14'!I" &amp; A1100+4),INDIRECT("'C14'!P" &amp; A1100+4),INDIRECT("'C14'!R" &amp; A1100+4),INDIRECT("'C14'!T" &amp;A1100+4),INDIRECT("'C14'!V" &amp;A1100+4),INDIRECT("'C14'!X" &amp;A1100+4))</f>
        <v>0</v>
      </c>
      <c r="E1126" s="205">
        <f ca="1">SUM(INDIRECT("'C14'!F" &amp;A1100+4),INDIRECT("'C14'!H" &amp;A1100+4),INDIRECT("'C14'!J" &amp;A1100+4),INDIRECT("'C14'!Q" &amp;A1100+4),INDIRECT("'C14'!S" &amp;A1100+4),INDIRECT("'C14'!U" &amp;A1100+4),INDIRECT("'C14'!W" &amp;A1100+4),INDIRECT("'C14'!Y" &amp;A1100+4))</f>
        <v>0</v>
      </c>
      <c r="F1126" s="81" t="str">
        <f t="shared" ca="1" si="11"/>
        <v/>
      </c>
    </row>
    <row r="1127" spans="2:6">
      <c r="B1127" s="80">
        <f>MATIÈRES!$I$20</f>
        <v>0</v>
      </c>
      <c r="C1127" s="203" t="str">
        <f ca="1">IF(ISERROR(INDIRECT("F15!BR" &amp;A1100+ 6)),"",INDIRECT("F15!BR" &amp;A1100+ 6))</f>
        <v/>
      </c>
      <c r="D1127" s="205">
        <f ca="1">SUM(INDIRECT("'C15'!E" &amp; A1100+4),INDIRECT("'C15'!G" &amp; A1100+4),INDIRECT("'C15'!I" &amp; A1100+4),INDIRECT("'C15'!P" &amp; A1100+4),INDIRECT("'C15'!R" &amp; A1100+4),INDIRECT("'C15'!T" &amp;A1100+4),INDIRECT("'C15'!V" &amp;A1100+4),INDIRECT("'C15'!X" &amp;A1100+4))</f>
        <v>0</v>
      </c>
      <c r="E1127" s="205">
        <f ca="1">SUM(INDIRECT("'C15'!F" &amp;A1100+4),INDIRECT("'C15'!H" &amp;A1100+4),INDIRECT("'C15'!J" &amp;A1100+4),INDIRECT("'C15'!Q" &amp;A1100+4),INDIRECT("'C15'!S" &amp;A1100+4),INDIRECT("'C15'!U" &amp;A1100+4),INDIRECT("'C15'!W" &amp;A1100+4),INDIRECT("'C15'!Y" &amp;A1100+4))</f>
        <v>0</v>
      </c>
      <c r="F1127" s="81" t="str">
        <f t="shared" ca="1" si="11"/>
        <v/>
      </c>
    </row>
    <row r="1128" spans="2:6">
      <c r="B1128" s="208"/>
      <c r="C1128" s="212" t="e">
        <f ca="1">AVERAGEIF(C1113:C1127,"&lt;&gt;#DIV/0!")</f>
        <v>#DIV/0!</v>
      </c>
      <c r="D1128" s="206"/>
      <c r="E1128" s="206"/>
      <c r="F1128" s="209"/>
    </row>
    <row r="1129" spans="2:6" s="82" customFormat="1">
      <c r="B1129" s="271"/>
      <c r="C1129" s="271"/>
      <c r="D1129" s="271"/>
      <c r="E1129" s="271"/>
      <c r="F1129" s="192"/>
    </row>
    <row r="1130" spans="2:6" s="82" customFormat="1">
      <c r="B1130" s="272" t="s">
        <v>180</v>
      </c>
      <c r="C1130" s="272"/>
      <c r="D1130" s="272"/>
      <c r="E1130" s="272"/>
      <c r="F1130" s="193" t="e">
        <f ca="1">AVERAGEIF(F1113:F1127,"&lt;&gt;#DIV/0!")</f>
        <v>#DIV/0!</v>
      </c>
    </row>
    <row r="1131" spans="2:6" s="82" customFormat="1">
      <c r="B1131" s="273" t="str">
        <f>"Nombre de cours en difficulté (…/" &amp; COUNTA(MATIÈRES!$N$6:$N$20) &amp; " cours)"</f>
        <v>Nombre de cours en difficulté (…/10 cours)</v>
      </c>
      <c r="C1131" s="273"/>
      <c r="D1131" s="273"/>
      <c r="E1131" s="273"/>
      <c r="F1131" s="191">
        <f ca="1">IF(F1113&lt;50,1,0)+IF(F1114&lt;50,1,0)+IF(F1115&lt;50,1,0)+IF(F1116&lt;50,1,0)+IF(F1117&lt;50,1,0)+IF(F1118&lt;50,1,0)+IF(F1119&lt;50,1,0)+IF(F1120&lt;50,1,0)+IF(F1121&lt;50,1,0)+IF(F1122&lt;50,1,0)+IF(F1123&lt;50,1,0)+IF(F1124&lt;50,1,0)+IF(F1125&lt;50,1,0)+IF(F1126&lt;50,1,0)+IF(F1127&lt;50,1,0)</f>
        <v>0</v>
      </c>
    </row>
    <row r="1132" spans="2:6" s="82" customFormat="1">
      <c r="B1132" s="273" t="str">
        <f>"Nombre de périodes en difficulté (…/" &amp; SUM(MATIÈRES!N1093:N1107) &amp; " périodes)"</f>
        <v>Nombre de périodes en difficulté (…/0 périodes)</v>
      </c>
      <c r="C1132" s="273"/>
      <c r="D1132" s="273"/>
      <c r="E1132" s="273"/>
      <c r="F1132" s="191">
        <f ca="1">IF(F1113&lt;50,MATIÈRES!N$6,0)+IF(F1114&lt;50,MATIÈRES!N$7,0)+IF(F1115&lt;50,MATIÈRES!N$8,0)+IF(F1116&lt;50,MATIÈRES!N$9,0)+IF(F1117&lt;50,MATIÈRES!N$10,0)+IF(F1118&lt;50,MATIÈRES!N$11,0)+IF(F1119&lt;50,MATIÈRES!N$12,0)+IF(F1120&lt;50,MATIÈRES!N$13,0)+IF(F1121&lt;50,MATIÈRES!N$14,0)+IF(F1122&lt;50,MATIÈRES!N$15,0)+IF(F1123&lt;50,MATIÈRES!N$16,0)+IF(F1124&lt;50,MATIÈRES!N$17,0)+IF(F1125&lt;50,MATIÈRES!N$18,0)+IF(F1126&lt;50,MATIÈRES!N$19,0)+IF(F1127&lt;50,MATIÈRES!N$20,0)</f>
        <v>0</v>
      </c>
    </row>
    <row r="1133" spans="2:6" s="82" customFormat="1"/>
    <row r="1134" spans="2:6" s="82" customFormat="1"/>
    <row r="1135" spans="2:6" s="82" customFormat="1"/>
    <row r="1136" spans="2:6" s="82" customFormat="1">
      <c r="F1136" s="82" t="s">
        <v>177</v>
      </c>
    </row>
    <row r="1137" spans="2:6">
      <c r="B1137" s="82"/>
      <c r="C1137" s="82"/>
      <c r="D1137" s="82"/>
      <c r="E1137" s="82"/>
      <c r="F1137" s="82"/>
    </row>
    <row r="1138" spans="2:6">
      <c r="B1138" s="82"/>
      <c r="C1138" s="82"/>
      <c r="D1138" s="82"/>
      <c r="E1138" s="82"/>
      <c r="F1138" s="82"/>
    </row>
    <row r="1139" spans="2:6">
      <c r="B1139" s="82"/>
      <c r="C1139" s="82"/>
      <c r="D1139" s="82"/>
      <c r="E1139" s="82"/>
      <c r="F1139" s="82"/>
    </row>
    <row r="1140" spans="2:6">
      <c r="B1140" s="82"/>
      <c r="C1140" s="82"/>
      <c r="D1140" s="82"/>
      <c r="E1140" s="82"/>
      <c r="F1140" s="82"/>
    </row>
    <row r="1141" spans="2:6">
      <c r="B1141" s="82"/>
      <c r="C1141" s="82"/>
      <c r="D1141" s="82"/>
      <c r="E1141" s="82"/>
      <c r="F1141" s="82"/>
    </row>
    <row r="1142" spans="2:6">
      <c r="B1142" s="82"/>
      <c r="C1142" s="82"/>
      <c r="D1142" s="82"/>
      <c r="E1142" s="82"/>
      <c r="F1142" s="82"/>
    </row>
    <row r="1143" spans="2:6">
      <c r="B1143" s="82"/>
      <c r="C1143" s="82"/>
      <c r="D1143" s="82"/>
      <c r="E1143" s="82"/>
      <c r="F1143" s="82"/>
    </row>
    <row r="1144" spans="2:6">
      <c r="B1144" s="82"/>
      <c r="C1144" s="82"/>
      <c r="D1144" s="82"/>
      <c r="E1144" s="82"/>
      <c r="F1144" s="82"/>
    </row>
    <row r="1145" spans="2:6">
      <c r="B1145" s="82"/>
      <c r="C1145" s="82"/>
      <c r="D1145" s="82"/>
      <c r="E1145" s="82"/>
      <c r="F1145" s="82"/>
    </row>
    <row r="1146" spans="2:6">
      <c r="B1146" s="82"/>
      <c r="C1146" s="82"/>
      <c r="D1146" s="82"/>
      <c r="E1146" s="82"/>
      <c r="F1146" s="82"/>
    </row>
    <row r="1147" spans="2:6">
      <c r="B1147" s="82"/>
      <c r="C1147" s="82"/>
      <c r="D1147" s="82"/>
      <c r="E1147" s="82"/>
      <c r="F1147" s="82"/>
    </row>
    <row r="1148" spans="2:6">
      <c r="B1148" s="82"/>
      <c r="C1148" s="82"/>
      <c r="D1148" s="82"/>
      <c r="E1148" s="82"/>
      <c r="F1148" s="82"/>
    </row>
    <row r="1149" spans="2:6">
      <c r="B1149" s="82"/>
      <c r="C1149" s="82"/>
      <c r="D1149" s="82"/>
      <c r="E1149" s="82"/>
      <c r="F1149" s="82"/>
    </row>
    <row r="1150" spans="2:6">
      <c r="B1150" s="82"/>
      <c r="C1150" s="82"/>
      <c r="D1150" s="82"/>
      <c r="E1150" s="82"/>
      <c r="F1150" s="82"/>
    </row>
    <row r="1151" spans="2:6">
      <c r="B1151" s="82"/>
      <c r="C1151" s="82"/>
      <c r="D1151" s="82"/>
      <c r="E1151" s="82"/>
      <c r="F1151" s="82"/>
    </row>
    <row r="1152" spans="2:6">
      <c r="B1152" s="84" t="s">
        <v>42</v>
      </c>
      <c r="C1152" s="82"/>
      <c r="D1152" s="82"/>
      <c r="E1152" s="82"/>
      <c r="F1152" s="82"/>
    </row>
    <row r="1153" spans="2:6">
      <c r="B1153" s="82"/>
      <c r="C1153" s="82"/>
      <c r="D1153" s="82"/>
      <c r="E1153" s="82"/>
      <c r="F1153" s="82"/>
    </row>
    <row r="1154" spans="2:6">
      <c r="B1154" s="274" t="str">
        <f ca="1">(INDIRECT("Élèves!C" &amp;A1100+3) &amp; " " &amp; INDIRECT("Élèves!D" &amp; A1100+3) &amp; " :")</f>
        <v xml:space="preserve">  :</v>
      </c>
      <c r="C1154" s="275"/>
      <c r="D1154" s="275"/>
      <c r="E1154" s="275"/>
      <c r="F1154" s="276"/>
    </row>
    <row r="1155" spans="2:6">
      <c r="B1155" s="243"/>
      <c r="C1155" s="244"/>
      <c r="D1155" s="244"/>
      <c r="E1155" s="244"/>
      <c r="F1155" s="245"/>
    </row>
    <row r="1156" spans="2:6">
      <c r="B1156" s="243"/>
      <c r="C1156" s="244"/>
      <c r="D1156" s="244"/>
      <c r="E1156" s="244"/>
      <c r="F1156" s="245"/>
    </row>
    <row r="1157" spans="2:6">
      <c r="B1157" s="243"/>
      <c r="C1157" s="244"/>
      <c r="D1157" s="244"/>
      <c r="E1157" s="244"/>
      <c r="F1157" s="245"/>
    </row>
    <row r="1158" spans="2:6">
      <c r="B1158" s="243"/>
      <c r="C1158" s="244"/>
      <c r="D1158" s="244"/>
      <c r="E1158" s="244"/>
      <c r="F1158" s="245"/>
    </row>
    <row r="1159" spans="2:6">
      <c r="B1159" s="243"/>
      <c r="C1159" s="244"/>
      <c r="D1159" s="244"/>
      <c r="E1159" s="244"/>
      <c r="F1159" s="245"/>
    </row>
    <row r="1160" spans="2:6">
      <c r="B1160" s="246"/>
      <c r="C1160" s="247"/>
      <c r="D1160" s="247"/>
      <c r="E1160" s="247"/>
      <c r="F1160" s="248"/>
    </row>
    <row r="1161" spans="2:6">
      <c r="B1161" s="204"/>
      <c r="C1161" s="204"/>
      <c r="D1161" s="204"/>
      <c r="E1161" s="204"/>
      <c r="F1161" s="204"/>
    </row>
    <row r="1162" spans="2:6">
      <c r="B1162" s="204"/>
      <c r="C1162" s="204"/>
      <c r="D1162" s="204"/>
      <c r="E1162" s="204"/>
      <c r="F1162" s="204"/>
    </row>
    <row r="1163" spans="2:6">
      <c r="B1163" s="204"/>
      <c r="C1163" s="204"/>
      <c r="D1163" s="204"/>
      <c r="E1163" s="204"/>
      <c r="F1163" s="204"/>
    </row>
    <row r="1164" spans="2:6">
      <c r="B1164" s="84" t="s">
        <v>69</v>
      </c>
      <c r="C1164" s="82"/>
      <c r="D1164" s="82"/>
      <c r="E1164" s="82"/>
      <c r="F1164" s="82"/>
    </row>
    <row r="1165" spans="2:6">
      <c r="C1165" s="82"/>
      <c r="D1165" s="82"/>
      <c r="E1165" s="82"/>
      <c r="F1165" s="82"/>
    </row>
    <row r="1166" spans="2:6">
      <c r="B1166" s="89"/>
      <c r="C1166" s="89"/>
      <c r="D1166" s="89"/>
      <c r="E1166" s="89" t="s">
        <v>70</v>
      </c>
      <c r="F1166" s="90">
        <f ca="1">SUM(INDIRECT("EDUC!E" &amp;A1100+4),INDIRECT("EDUC!F" &amp;A1100+4),INDIRECT("EDUC!H" &amp;A1100+4),INDIRECT("EDUC!i" &amp;A1100+4))</f>
        <v>0</v>
      </c>
    </row>
    <row r="1167" spans="2:6">
      <c r="C1167" s="82"/>
      <c r="D1167" s="82"/>
      <c r="E1167" s="82"/>
      <c r="F1167" s="82"/>
    </row>
    <row r="1168" spans="2:6">
      <c r="B1168" s="249"/>
      <c r="C1168" s="250"/>
      <c r="D1168" s="250"/>
      <c r="E1168" s="250"/>
      <c r="F1168" s="251"/>
    </row>
    <row r="1169" spans="2:6">
      <c r="B1169" s="252"/>
      <c r="C1169" s="253"/>
      <c r="D1169" s="253"/>
      <c r="E1169" s="253"/>
      <c r="F1169" s="254"/>
    </row>
    <row r="1170" spans="2:6">
      <c r="B1170" s="252"/>
      <c r="C1170" s="253"/>
      <c r="D1170" s="253"/>
      <c r="E1170" s="253"/>
      <c r="F1170" s="254"/>
    </row>
    <row r="1171" spans="2:6">
      <c r="B1171" s="252"/>
      <c r="C1171" s="253"/>
      <c r="D1171" s="253"/>
      <c r="E1171" s="253"/>
      <c r="F1171" s="254"/>
    </row>
    <row r="1172" spans="2:6">
      <c r="B1172" s="252"/>
      <c r="C1172" s="253"/>
      <c r="D1172" s="253"/>
      <c r="E1172" s="253"/>
      <c r="F1172" s="254"/>
    </row>
    <row r="1173" spans="2:6">
      <c r="B1173" s="252"/>
      <c r="C1173" s="253"/>
      <c r="D1173" s="253"/>
      <c r="E1173" s="253"/>
      <c r="F1173" s="254"/>
    </row>
    <row r="1174" spans="2:6">
      <c r="B1174" s="252"/>
      <c r="C1174" s="253"/>
      <c r="D1174" s="253"/>
      <c r="E1174" s="253"/>
      <c r="F1174" s="254"/>
    </row>
    <row r="1175" spans="2:6">
      <c r="B1175" s="252"/>
      <c r="C1175" s="253"/>
      <c r="D1175" s="253"/>
      <c r="E1175" s="253"/>
      <c r="F1175" s="254"/>
    </row>
    <row r="1176" spans="2:6">
      <c r="B1176" s="255"/>
      <c r="C1176" s="256"/>
      <c r="D1176" s="256"/>
      <c r="E1176" s="256"/>
      <c r="F1176" s="257"/>
    </row>
    <row r="1177" spans="2:6">
      <c r="B1177" s="82"/>
      <c r="C1177" s="82"/>
      <c r="D1177" s="82"/>
      <c r="E1177" s="82"/>
      <c r="F1177" s="82"/>
    </row>
    <row r="1178" spans="2:6">
      <c r="B1178" s="91" t="s">
        <v>71</v>
      </c>
      <c r="C1178" s="82"/>
      <c r="D1178" s="82"/>
      <c r="E1178" s="82"/>
      <c r="F1178" s="82"/>
    </row>
    <row r="1179" spans="2:6">
      <c r="B1179" s="82"/>
      <c r="C1179" s="82"/>
      <c r="D1179" s="82"/>
      <c r="E1179" s="82"/>
      <c r="F1179" s="82"/>
    </row>
    <row r="1180" spans="2:6">
      <c r="B1180" s="82"/>
      <c r="C1180" s="82"/>
      <c r="D1180" s="82"/>
      <c r="E1180" s="82"/>
      <c r="F1180" s="82"/>
    </row>
    <row r="1181" spans="2:6">
      <c r="B1181" s="82"/>
      <c r="C1181" s="82"/>
      <c r="D1181" s="82"/>
      <c r="E1181" s="82"/>
      <c r="F1181" s="82"/>
    </row>
    <row r="1182" spans="2:6">
      <c r="B1182" s="82"/>
      <c r="C1182" s="82"/>
      <c r="D1182" s="82"/>
      <c r="E1182" s="82"/>
      <c r="F1182" s="82"/>
    </row>
    <row r="1183" spans="2:6">
      <c r="B1183" s="82"/>
      <c r="C1183" s="82"/>
      <c r="D1183" s="82"/>
      <c r="E1183" s="82"/>
      <c r="F1183" s="82"/>
    </row>
    <row r="1184" spans="2:6">
      <c r="B1184" s="84" t="s">
        <v>72</v>
      </c>
      <c r="C1184" s="82"/>
      <c r="D1184" s="82"/>
      <c r="E1184" s="82"/>
      <c r="F1184" s="82"/>
    </row>
    <row r="1185" spans="1:6">
      <c r="B1185" s="82"/>
      <c r="C1185" s="82"/>
      <c r="D1185" s="82"/>
      <c r="E1185" s="82"/>
      <c r="F1185" s="82"/>
    </row>
    <row r="1186" spans="1:6">
      <c r="B1186" s="288"/>
      <c r="C1186" s="289"/>
      <c r="D1186" s="289"/>
      <c r="E1186" s="289"/>
      <c r="F1186" s="290"/>
    </row>
    <row r="1187" spans="1:6">
      <c r="B1187" s="291"/>
      <c r="C1187" s="292"/>
      <c r="D1187" s="292"/>
      <c r="E1187" s="292"/>
      <c r="F1187" s="293"/>
    </row>
    <row r="1188" spans="1:6">
      <c r="B1188" s="291"/>
      <c r="C1188" s="292"/>
      <c r="D1188" s="292"/>
      <c r="E1188" s="292"/>
      <c r="F1188" s="293"/>
    </row>
    <row r="1189" spans="1:6">
      <c r="B1189" s="291"/>
      <c r="C1189" s="292"/>
      <c r="D1189" s="292"/>
      <c r="E1189" s="292"/>
      <c r="F1189" s="293"/>
    </row>
    <row r="1190" spans="1:6">
      <c r="B1190" s="291"/>
      <c r="C1190" s="292"/>
      <c r="D1190" s="292"/>
      <c r="E1190" s="292"/>
      <c r="F1190" s="293"/>
    </row>
    <row r="1191" spans="1:6">
      <c r="B1191" s="291"/>
      <c r="C1191" s="292"/>
      <c r="D1191" s="292"/>
      <c r="E1191" s="292"/>
      <c r="F1191" s="293"/>
    </row>
    <row r="1192" spans="1:6">
      <c r="B1192" s="291"/>
      <c r="C1192" s="292"/>
      <c r="D1192" s="292"/>
      <c r="E1192" s="292"/>
      <c r="F1192" s="293"/>
    </row>
    <row r="1193" spans="1:6">
      <c r="B1193" s="294"/>
      <c r="C1193" s="295"/>
      <c r="D1193" s="295"/>
      <c r="E1193" s="295"/>
      <c r="F1193" s="296"/>
    </row>
    <row r="1194" spans="1:6">
      <c r="B1194" s="82"/>
      <c r="C1194" s="82"/>
      <c r="D1194" s="82"/>
      <c r="E1194" s="82"/>
      <c r="F1194" s="82"/>
    </row>
    <row r="1195" spans="1:6">
      <c r="B1195" s="82"/>
      <c r="C1195" s="82"/>
      <c r="D1195" s="82"/>
      <c r="E1195" s="82"/>
      <c r="F1195" s="82" t="s">
        <v>178</v>
      </c>
    </row>
    <row r="1196" spans="1:6">
      <c r="B1196" s="82"/>
      <c r="C1196" s="82"/>
      <c r="D1196" s="82"/>
      <c r="E1196" s="82"/>
      <c r="F1196" s="82"/>
    </row>
    <row r="1197" spans="1:6">
      <c r="B1197" s="82"/>
      <c r="C1197" s="82"/>
      <c r="D1197" s="82"/>
      <c r="E1197" s="82"/>
      <c r="F1197" s="82"/>
    </row>
    <row r="1198" spans="1:6">
      <c r="B1198" s="82"/>
      <c r="C1198" s="82"/>
      <c r="D1198" s="82"/>
      <c r="E1198" s="82"/>
      <c r="F1198" s="82"/>
    </row>
    <row r="1199" spans="1:6" ht="27.75" customHeight="1">
      <c r="A1199" s="82">
        <v>13</v>
      </c>
      <c r="B1199" s="82"/>
      <c r="C1199" s="82"/>
      <c r="D1199" s="82"/>
      <c r="E1199" s="82"/>
      <c r="F1199" s="82"/>
    </row>
    <row r="1200" spans="1:6" ht="15" customHeight="1">
      <c r="B1200" s="315"/>
      <c r="C1200" s="315"/>
      <c r="D1200" s="315"/>
      <c r="E1200" s="315"/>
      <c r="F1200" s="315"/>
    </row>
    <row r="1201" spans="2:6">
      <c r="B1201" s="85">
        <f ca="1">INDIRECT("Élèves!C" &amp; A1199+3)</f>
        <v>0</v>
      </c>
      <c r="C1201" s="314">
        <f ca="1">INDIRECT("Élèves!D" &amp; A1199+3)</f>
        <v>0</v>
      </c>
      <c r="D1201" s="314"/>
      <c r="E1201" s="314"/>
      <c r="F1201" s="314"/>
    </row>
    <row r="1202" spans="2:6" ht="15" customHeight="1">
      <c r="B1202" s="86"/>
      <c r="C1202" s="87"/>
      <c r="D1202" s="87"/>
      <c r="E1202" s="87"/>
      <c r="F1202" s="87"/>
    </row>
    <row r="1203" spans="2:6">
      <c r="B1203" s="315" t="s">
        <v>73</v>
      </c>
      <c r="C1203" s="315"/>
      <c r="D1203" s="315"/>
      <c r="E1203" s="315"/>
      <c r="F1203" s="315"/>
    </row>
    <row r="1204" spans="2:6">
      <c r="B1204" s="316" t="s">
        <v>179</v>
      </c>
      <c r="C1204" s="316"/>
      <c r="D1204" s="316"/>
      <c r="E1204" s="316"/>
      <c r="F1204" s="316"/>
    </row>
    <row r="1205" spans="2:6">
      <c r="B1205" s="315"/>
      <c r="C1205" s="315"/>
      <c r="D1205" s="315"/>
      <c r="E1205" s="315"/>
      <c r="F1205" s="315"/>
    </row>
    <row r="1206" spans="2:6">
      <c r="B1206" s="82"/>
      <c r="C1206" s="82"/>
      <c r="D1206" s="82"/>
      <c r="E1206" s="82"/>
      <c r="F1206" s="82"/>
    </row>
    <row r="1207" spans="2:6">
      <c r="B1207" s="279">
        <f ca="1">INDIRECT("Élèves!N" &amp; A1199+5)</f>
        <v>0</v>
      </c>
      <c r="C1207" s="280"/>
      <c r="D1207" s="280"/>
      <c r="E1207" s="280"/>
      <c r="F1207" s="281"/>
    </row>
    <row r="1208" spans="2:6" ht="45" customHeight="1">
      <c r="B1208" s="297" t="s">
        <v>39</v>
      </c>
      <c r="C1208" s="298" t="s">
        <v>67</v>
      </c>
      <c r="D1208" s="300" t="s">
        <v>68</v>
      </c>
      <c r="E1208" s="301"/>
      <c r="F1208" s="302"/>
    </row>
    <row r="1209" spans="2:6" ht="45" customHeight="1">
      <c r="B1209" s="297"/>
      <c r="C1209" s="299"/>
      <c r="D1209" s="303"/>
      <c r="E1209" s="304"/>
      <c r="F1209" s="305"/>
    </row>
    <row r="1210" spans="2:6">
      <c r="B1210" s="297"/>
      <c r="C1210" s="88" t="s">
        <v>66</v>
      </c>
      <c r="D1210" s="88" t="s">
        <v>40</v>
      </c>
      <c r="E1210" s="88" t="s">
        <v>41</v>
      </c>
      <c r="F1210" s="88" t="s">
        <v>66</v>
      </c>
    </row>
    <row r="1211" spans="2:6">
      <c r="B1211" s="313" t="str">
        <f>"FORMATION COMMUNE (" &amp; SUM(MATIÈRES!N1194:N1208) &amp; " périodes)"</f>
        <v>FORMATION COMMUNE (0 périodes)</v>
      </c>
      <c r="C1211" s="313"/>
      <c r="D1211" s="313"/>
      <c r="E1211" s="313"/>
      <c r="F1211" s="313"/>
    </row>
    <row r="1212" spans="2:6">
      <c r="B1212" s="80" t="str">
        <f>MATIÈRES!$I$6</f>
        <v>RELIGION (Mme Willems - 2p.)</v>
      </c>
      <c r="C1212" s="203" t="str">
        <f ca="1">IF(ISERROR(INDIRECT("F1!BR" &amp;A1199+ 6)),"",INDIRECT("F1!BR" &amp;A1199+ 6))</f>
        <v/>
      </c>
      <c r="D1212" s="205">
        <f ca="1">SUM(INDIRECT("'C1'!E" &amp; A1199+4),INDIRECT("'C1'!G" &amp; A1199+4),INDIRECT("'C1'!I" &amp; A1199+4),INDIRECT("'C1'!P" &amp; A1199+4),INDIRECT("'C1'!R" &amp; A1199+4),INDIRECT("'C1'!T" &amp;A1199+4),INDIRECT("'C1'!V" &amp;A1199+4),INDIRECT("'C1'!X" &amp;A1199+4))</f>
        <v>0</v>
      </c>
      <c r="E1212" s="205">
        <f ca="1">SUM(INDIRECT("'C1'!F" &amp;A1199+4),INDIRECT("'C1'!H" &amp;A1199+4),INDIRECT("'C1'!J" &amp;A1199+4),INDIRECT("'C1'!Q" &amp;A1199+4),INDIRECT("'C1'!S" &amp;A1199+4),INDIRECT("'C1'!U" &amp;A1199+4),INDIRECT("'C1'!W" &amp;A1199+4),INDIRECT("'C1'!Y" &amp;A1199+4))</f>
        <v>0</v>
      </c>
      <c r="F1212" s="81" t="str">
        <f ca="1">IF(ISERROR(SUM(D1212/E1212)*100),"",(SUM(D1212/E1212)*100))</f>
        <v/>
      </c>
    </row>
    <row r="1213" spans="2:6">
      <c r="B1213" s="80" t="str">
        <f>MATIÈRES!$I$7</f>
        <v>FRANÇAIS (Mr MIRGAUX - 6p.)</v>
      </c>
      <c r="C1213" s="203" t="str">
        <f ca="1">IF(ISERROR(INDIRECT("F2!BR" &amp;A1199+ 6)),"",INDIRECT("F2!BR" &amp;A1199+ 6))</f>
        <v/>
      </c>
      <c r="D1213" s="205">
        <f ca="1">SUM(INDIRECT("'C2'!E" &amp; A1199+4),INDIRECT("'C2'!G" &amp; A1199+4),INDIRECT("'C2'!I" &amp; A1199+4),INDIRECT("'C2'!P" &amp; A1199+4),INDIRECT("'C2'!R" &amp; A1199+4),INDIRECT("'C2'!T" &amp;A1199+4),INDIRECT("'C2'!V" &amp;A1199+4),INDIRECT("'C2'!X" &amp;A1199+4))</f>
        <v>0</v>
      </c>
      <c r="E1213" s="205">
        <f ca="1">SUM(INDIRECT("'C2'!F" &amp;A1199+4),INDIRECT("'C2'!H" &amp;A1199+4),INDIRECT("'C2'!J" &amp;A1199+4),INDIRECT("'C2'!Q" &amp;A1199+4),INDIRECT("'C2'!S" &amp;A1199+4),INDIRECT("'C2'!U" &amp;A1199+4),INDIRECT("'C2'!W" &amp;A1199+4),INDIRECT("'C2'!Y" &amp;A1199+4))</f>
        <v>0</v>
      </c>
      <c r="F1213" s="81" t="str">
        <f t="shared" ref="F1213:F1226" ca="1" si="12">IF(ISERROR(SUM(D1213/E1213)*100),"",(SUM(D1213/E1213)*100))</f>
        <v/>
      </c>
    </row>
    <row r="1214" spans="2:6">
      <c r="B1214" s="80" t="str">
        <f>MATIÈRES!$I$8</f>
        <v>MATH (Mme LIENART - 5p.)</v>
      </c>
      <c r="C1214" s="203" t="str">
        <f ca="1">IF(ISERROR(INDIRECT("F3!BR" &amp;A1199+ 6)),"",INDIRECT("F3!BR" &amp;A1199+ 6))</f>
        <v/>
      </c>
      <c r="D1214" s="205">
        <f ca="1">SUM(INDIRECT("'C3'!E" &amp; A1199+4),INDIRECT("'C3'!G" &amp; A1199+4),INDIRECT("'C3'!I" &amp; A1199+4),INDIRECT("'C3'!P" &amp; A1199+4),INDIRECT("'C3'!R" &amp; A1199+4),INDIRECT("'C3'!T" &amp;A1199+4),INDIRECT("'C3'!V" &amp;A1199+4),INDIRECT("'C3'!X" &amp;A1199+4))</f>
        <v>0</v>
      </c>
      <c r="E1214" s="205">
        <f ca="1">SUM(INDIRECT("'C3'!F" &amp;A1199+4),INDIRECT("'C3'!H" &amp;A1199+4),INDIRECT("'C3'!J" &amp;A1199+4),INDIRECT("'C3'!Q" &amp;A1199+4),INDIRECT("'C3'!S" &amp;A1199+4),INDIRECT("'C3'!U" &amp;A1199+4),INDIRECT("'C3'!W" &amp;A1199+4),INDIRECT("'C3'!Y" &amp;A1199+4))</f>
        <v>0</v>
      </c>
      <c r="F1214" s="81" t="str">
        <f t="shared" ca="1" si="12"/>
        <v/>
      </c>
    </row>
    <row r="1215" spans="2:6">
      <c r="B1215" s="80" t="str">
        <f>MATIÈRES!$I$9</f>
        <v>ÉTUDE DU MILIEU (Mr MIRGAUX - 4p.)</v>
      </c>
      <c r="C1215" s="203" t="str">
        <f ca="1">IF(ISERROR(INDIRECT("F4!BR" &amp;A1199+ 6)),"",INDIRECT("F4!BR" &amp;A1199+ 6))</f>
        <v/>
      </c>
      <c r="D1215" s="205">
        <f ca="1">SUM(INDIRECT("'C4'!E" &amp; A1199+4),INDIRECT("'C4'!G" &amp; A1199+4),INDIRECT("'C4'!I" &amp; A1199+4),INDIRECT("'C4'!P" &amp; A1199+4),INDIRECT("'C4'!R" &amp; A1199+4),INDIRECT("'C4'!T" &amp;A1199+4),INDIRECT("'C4'!V" &amp;A1199+4),INDIRECT("'C4'!X" &amp;A1199+4))</f>
        <v>0</v>
      </c>
      <c r="E1215" s="205">
        <f ca="1">SUM(INDIRECT("'C4'!F" &amp;A1199+4),INDIRECT("'C4'!H" &amp;A1199+4),INDIRECT("'C4'!J" &amp;A1199+4),INDIRECT("'C4'!Q" &amp;A1199+4),INDIRECT("'C4'!S" &amp;A1199+4),INDIRECT("'C4'!U" &amp;A1199+4),INDIRECT("'C4'!W" &amp;A1199+4),INDIRECT("'C4'!Y" &amp;A1199+4))</f>
        <v>0</v>
      </c>
      <c r="F1215" s="81" t="str">
        <f t="shared" ca="1" si="12"/>
        <v/>
      </c>
    </row>
    <row r="1216" spans="2:6">
      <c r="B1216" s="80" t="str">
        <f>MATIÈRES!$I$10</f>
        <v>ANGLAIS (Mme MICHAUX - 4p.)</v>
      </c>
      <c r="C1216" s="203" t="str">
        <f ca="1">IF(ISERROR(INDIRECT("F5!BR" &amp;A1199+ 6)),"",INDIRECT("F5!BR" &amp;A1199+ 6))</f>
        <v/>
      </c>
      <c r="D1216" s="205">
        <f ca="1">SUM(INDIRECT("'C5'!E" &amp; A1199+4),INDIRECT("'C5'!G" &amp; A1199+4),INDIRECT("'C5'!I" &amp; A1199+4),INDIRECT("'C5'!P" &amp; A1199+4),INDIRECT("'C5'!R" &amp; A1199+4),INDIRECT("'C5'!T" &amp;A1199+4),INDIRECT("'C5'!V" &amp;A1199+4),INDIRECT("'C5'!X" &amp;A1199+4))</f>
        <v>0</v>
      </c>
      <c r="E1216" s="205">
        <f ca="1">SUM(INDIRECT("'C5'!F" &amp;A1199+4),INDIRECT("'C5'!H" &amp;A1199+4),INDIRECT("'C5'!J" &amp;A1199+4),INDIRECT("'C5'!Q" &amp;A1199+4),INDIRECT("'C5'!S" &amp;A1199+4),INDIRECT("'C5'!U" &amp;A1199+4),INDIRECT("'C5'!W" &amp;A1199+4),INDIRECT("'C5'!Y" &amp;A1199+4))</f>
        <v>0</v>
      </c>
      <c r="F1216" s="81" t="str">
        <f t="shared" ca="1" si="12"/>
        <v/>
      </c>
    </row>
    <row r="1217" spans="2:6">
      <c r="B1217" s="80" t="str">
        <f>MATIÈRES!$I$11</f>
        <v>SCIENCES (Mr SMETS - 3p.)</v>
      </c>
      <c r="C1217" s="203" t="str">
        <f ca="1">IF(ISERROR(INDIRECT("F6!BR" &amp;A1199+ 6)),"",INDIRECT("F6!BR" &amp;A1199+ 6))</f>
        <v/>
      </c>
      <c r="D1217" s="205">
        <f ca="1">SUM(INDIRECT("'C6'!E" &amp; A1199+4),INDIRECT("'C6'!G" &amp; A1199+4),INDIRECT("'C6'!I" &amp; A1199+4),INDIRECT("'C6'!P" &amp; A1199+4),INDIRECT("'C6'!R" &amp; A1199+4),INDIRECT("'C6'!T" &amp;A1199+4),INDIRECT("'C6'!V" &amp;A1199+4),INDIRECT("'C6'!X" &amp;A1199+4))</f>
        <v>0</v>
      </c>
      <c r="E1217" s="205">
        <f ca="1">SUM(INDIRECT("'C6'!F" &amp;A1199+4),INDIRECT("'C6'!H" &amp;A1199+4),INDIRECT("'C6'!J" &amp;A1199+4),INDIRECT("'C6'!Q" &amp;A1199+4),INDIRECT("'C6'!S" &amp;A1199+4),INDIRECT("'C6'!U" &amp;A1199+4),INDIRECT("'C6'!W" &amp;A1199+4),INDIRECT("'C6'!Y" &amp;A1199+4))</f>
        <v>0</v>
      </c>
      <c r="F1217" s="81" t="str">
        <f t="shared" ca="1" si="12"/>
        <v/>
      </c>
    </row>
    <row r="1218" spans="2:6">
      <c r="B1218" s="80" t="str">
        <f>MATIÈRES!$I$12</f>
        <v>ÉDUCATION PHYSIQUE (Collectif - 3p.)</v>
      </c>
      <c r="C1218" s="203" t="str">
        <f ca="1">IF(ISERROR(INDIRECT("F7!BR" &amp;A1199+ 6)),"",INDIRECT("F7!BR" &amp;A1199+ 6))</f>
        <v/>
      </c>
      <c r="D1218" s="205">
        <f ca="1">SUM(INDIRECT("'C7'!E" &amp; A1199+4),INDIRECT("'C7'!G" &amp; A1199+4),INDIRECT("'C7'!I" &amp; A1199+4),INDIRECT("'C7'!P" &amp; A1199+4),INDIRECT("'C7'!R" &amp; A1199+4),INDIRECT("'C7'!T" &amp;A1199+4),INDIRECT("'C7'!V" &amp;A1199+4),INDIRECT("'C7'!X" &amp;A1199+4))</f>
        <v>0</v>
      </c>
      <c r="E1218" s="205">
        <f ca="1">SUM(INDIRECT("'C7'!F" &amp;A1199+4),INDIRECT("'C7'!H" &amp;A1199+4),INDIRECT("'C7'!J" &amp;A1199+4),INDIRECT("'C7'!Q" &amp;A1199+4),INDIRECT("'C7'!S" &amp;A1199+4),INDIRECT("'C7'!U" &amp;A1199+4),INDIRECT("'C7'!W" &amp;A1199+4),INDIRECT("'C7'!Y" &amp;A1199+4))</f>
        <v>0</v>
      </c>
      <c r="F1218" s="81" t="str">
        <f t="shared" ca="1" si="12"/>
        <v/>
      </c>
    </row>
    <row r="1219" spans="2:6">
      <c r="B1219" s="80" t="str">
        <f>MATIÈRES!$I$13</f>
        <v>ÉDUCATION ARTISTIQUE (Mme TASKIN - 2p.)</v>
      </c>
      <c r="C1219" s="203" t="str">
        <f ca="1">IF(ISERROR(INDIRECT("F8!BR" &amp;A1199+ 6)),"",INDIRECT("F8!BR" &amp;A1199+ 6))</f>
        <v/>
      </c>
      <c r="D1219" s="205">
        <f ca="1">SUM(INDIRECT("'C8'!E" &amp; A1199+4),INDIRECT("'C8'!G" &amp; A1199+4),INDIRECT("'C8'!I" &amp; A1199+4),INDIRECT("'C8'!P" &amp; A1199+4),INDIRECT("'C8'!R" &amp; A1199+4),INDIRECT("'C8'!T" &amp;A1199+4),INDIRECT("'C8'!V" &amp;A1199+4),INDIRECT("'C8'!X" &amp;A1199+4))</f>
        <v>0</v>
      </c>
      <c r="E1219" s="205">
        <f ca="1">SUM(INDIRECT("'C8'!F" &amp;A1199+4),INDIRECT("'C8'!H" &amp;A1199+4),INDIRECT("'C8'!J" &amp;A1199+4),INDIRECT("'C8'!Q" &amp;A1199+4),INDIRECT("'C8'!S" &amp;A1199+4),INDIRECT("'C8'!U" &amp;A1199+4),INDIRECT("'C8'!W" &amp;A1199+4),INDIRECT("'C8'!Y" &amp;A1199+4))</f>
        <v>0</v>
      </c>
      <c r="F1219" s="81" t="str">
        <f t="shared" ca="1" si="12"/>
        <v/>
      </c>
    </row>
    <row r="1220" spans="2:6">
      <c r="B1220" s="80" t="str">
        <f>MATIÈRES!$I$14</f>
        <v>ÉDUCATION TECHNOLOGIQUE (Mr SMETS - 1p.)</v>
      </c>
      <c r="C1220" s="203" t="str">
        <f ca="1">IF(ISERROR(INDIRECT("F9!BR" &amp;A1199+ 6)),"",INDIRECT("F9!BR" &amp;A1199+ 6))</f>
        <v/>
      </c>
      <c r="D1220" s="205">
        <f ca="1">SUM(INDIRECT("'C9'!E" &amp; A1199+4),INDIRECT("'C9'!G" &amp; A1199+4),INDIRECT("'C9'!I" &amp; A1199+4),INDIRECT("'C9'!P" &amp; A1199+4),INDIRECT("'C9'!R" &amp; A1199+4),INDIRECT("'C9'!T" &amp;A1199+4),INDIRECT("'C9'!V" &amp;A1199+4),INDIRECT("'C9'!X" &amp;A1199+4))</f>
        <v>0</v>
      </c>
      <c r="E1220" s="205">
        <f ca="1">SUM(INDIRECT("'C9'!F" &amp;A1199+4),INDIRECT("'C9'!H" &amp;A1199+4),INDIRECT("'C9'!J" &amp;A1199+4),INDIRECT("'C9'!Q" &amp;A1199+4),INDIRECT("'C9'!S" &amp;A1199+4),INDIRECT("'C9'!U" &amp;A1199+4),INDIRECT("'C9'!W" &amp;A1199+4),INDIRECT("'C9'!Y" &amp;A1199+4))</f>
        <v>0</v>
      </c>
      <c r="F1220" s="81" t="str">
        <f t="shared" ca="1" si="12"/>
        <v/>
      </c>
    </row>
    <row r="1221" spans="2:6">
      <c r="B1221" s="80" t="str">
        <f>MATIÈRES!$I$15</f>
        <v>ACTIVITÉDE SOUTIEN (Mme LIENART - 4p.)</v>
      </c>
      <c r="C1221" s="203" t="str">
        <f ca="1">IF(ISERROR(INDIRECT("F10!BR" &amp;A1199+ 6)),"",INDIRECT("F10!BR" &amp;A1199+ 6))</f>
        <v/>
      </c>
      <c r="D1221" s="205">
        <f ca="1">SUM(INDIRECT("'C10'!E" &amp; A1199+4),INDIRECT("'C10'!G" &amp; A1199+4),INDIRECT("'C10'!I" &amp; A1199+4),INDIRECT("'C10'!P" &amp; A1199+4),INDIRECT("'C10'!R" &amp; A1199+4),INDIRECT("'C10'!T" &amp;A1199+4),INDIRECT("'C10'!V" &amp;A1199+4),INDIRECT("'C10'!X" &amp;A1199+4))</f>
        <v>0</v>
      </c>
      <c r="E1221" s="205">
        <f ca="1">SUM(INDIRECT("'C10'!F" &amp;A1199+4),INDIRECT("'C10'!H" &amp;A1199+4),INDIRECT("'C10'!J" &amp;A1199+4),INDIRECT("'C10'!Q" &amp;A1199+4),INDIRECT("'C10'!S" &amp;A1199+4),INDIRECT("'C10'!U" &amp;A1199+4),INDIRECT("'C10'!W" &amp;A1199+4),INDIRECT("'C10'!Y" &amp;A1199+4))</f>
        <v>0</v>
      </c>
      <c r="F1221" s="81" t="str">
        <f t="shared" ca="1" si="12"/>
        <v/>
      </c>
    </row>
    <row r="1222" spans="2:6">
      <c r="B1222" s="80">
        <f>MATIÈRES!$I$16</f>
        <v>0</v>
      </c>
      <c r="C1222" s="203" t="str">
        <f ca="1">IF(ISERROR(INDIRECT("F11!BR" &amp;A1199+ 6)),"",INDIRECT("F11!BR" &amp;A1199+ 6))</f>
        <v/>
      </c>
      <c r="D1222" s="205">
        <f ca="1">SUM(INDIRECT("'C11'!E" &amp; A1199+4),INDIRECT("'C11'!G" &amp; A1199+4),INDIRECT("'C11'!I" &amp; A1199+4),INDIRECT("'C11'!P" &amp; A1199+4),INDIRECT("'C11'!R" &amp; A1199+4),INDIRECT("'C11'!T" &amp;A1199+4),INDIRECT("'C11'!V" &amp;A1199+4),INDIRECT("'C11'!X" &amp;A1199+4))</f>
        <v>0</v>
      </c>
      <c r="E1222" s="205">
        <f ca="1">SUM(INDIRECT("'C11'!F" &amp;A1199+4),INDIRECT("'C11'!H" &amp;A1199+4),INDIRECT("'C11'!J" &amp;A1199+4),INDIRECT("'C11'!Q" &amp;A1199+4),INDIRECT("'C11'!S" &amp;A1199+4),INDIRECT("'C11'!U" &amp;A1199+4),INDIRECT("'C11'!W" &amp;A1199+4),INDIRECT("'C11'!Y" &amp;A1199+4))</f>
        <v>0</v>
      </c>
      <c r="F1222" s="81" t="str">
        <f t="shared" ca="1" si="12"/>
        <v/>
      </c>
    </row>
    <row r="1223" spans="2:6">
      <c r="B1223" s="80">
        <f>MATIÈRES!$I$17</f>
        <v>0</v>
      </c>
      <c r="C1223" s="203" t="str">
        <f ca="1">IF(ISERROR(INDIRECT("F12!BR" &amp;A1199+ 6)),"",INDIRECT("F12!BR" &amp;A1199+ 6))</f>
        <v/>
      </c>
      <c r="D1223" s="205">
        <f ca="1">SUM(INDIRECT("'C12'!E" &amp; A1199+4),INDIRECT("'C12'!G" &amp; A1199+4),INDIRECT("'C12'!I" &amp; A1199+4),INDIRECT("'C12'!P" &amp; A1199+4),INDIRECT("'C12'!R" &amp; A1199+4),INDIRECT("'C12'!T" &amp;A1199+4),INDIRECT("'C12'!V" &amp;A1199+4),INDIRECT("'C12'!X" &amp;A1199+4))</f>
        <v>0</v>
      </c>
      <c r="E1223" s="205">
        <f ca="1">SUM(INDIRECT("'C12'!F" &amp;A1199+4),INDIRECT("'C12'!H" &amp;A1199+4),INDIRECT("'C12'!J" &amp;A1199+4),INDIRECT("'C12'!Q" &amp;A1199+4),INDIRECT("'C12'!S" &amp;A1199+4),INDIRECT("'C12'!U" &amp;A1199+4),INDIRECT("'C12'!W" &amp;A1199+4),INDIRECT("'C12'!Y" &amp;A1199+4))</f>
        <v>0</v>
      </c>
      <c r="F1223" s="81" t="str">
        <f t="shared" ca="1" si="12"/>
        <v/>
      </c>
    </row>
    <row r="1224" spans="2:6">
      <c r="B1224" s="80">
        <f>MATIÈRES!$I$18</f>
        <v>0</v>
      </c>
      <c r="C1224" s="203" t="str">
        <f ca="1">IF(ISERROR(INDIRECT("F13!BR" &amp;A1199+ 6)),"",INDIRECT("F13!BR" &amp;A1199+ 6))</f>
        <v/>
      </c>
      <c r="D1224" s="205">
        <f ca="1">SUM(INDIRECT("'C13'!E" &amp; A1199+4),INDIRECT("'C13'!G" &amp; A1199+4),INDIRECT("'C13'!I" &amp; A1199+4),INDIRECT("'C13'!P" &amp; A1199+4),INDIRECT("'C13'!R" &amp; A1199+4),INDIRECT("'C13'!T" &amp;A1199+4),INDIRECT("'C13'!V" &amp;A1199+4),INDIRECT("'C13'!X" &amp;A1199+4))</f>
        <v>0</v>
      </c>
      <c r="E1224" s="205">
        <f ca="1">SUM(INDIRECT("'C13'!F" &amp;A1199+4),INDIRECT("'C13'!H" &amp;A1199+4),INDIRECT("'C13'!J" &amp;A1199+4),INDIRECT("'C13'!Q" &amp;A1199+4),INDIRECT("'C13'!S" &amp;A1199+4),INDIRECT("'C13'!U" &amp;A1199+4),INDIRECT("'C13'!W" &amp;A1199+4),INDIRECT("'C13'!Y" &amp;A1199+4))</f>
        <v>0</v>
      </c>
      <c r="F1224" s="81" t="str">
        <f t="shared" ca="1" si="12"/>
        <v/>
      </c>
    </row>
    <row r="1225" spans="2:6">
      <c r="B1225" s="80">
        <f>MATIÈRES!$I$19</f>
        <v>0</v>
      </c>
      <c r="C1225" s="203" t="str">
        <f ca="1">IF(ISERROR(INDIRECT("F14!BR" &amp;A1199+ 6)),"",INDIRECT("F14!BR" &amp;A1199+ 6))</f>
        <v/>
      </c>
      <c r="D1225" s="205">
        <f ca="1">SUM(INDIRECT("'C14'!E" &amp; A1199+4),INDIRECT("'C14'!G" &amp; A1199+4),INDIRECT("'C14'!I" &amp; A1199+4),INDIRECT("'C14'!P" &amp; A1199+4),INDIRECT("'C14'!R" &amp; A1199+4),INDIRECT("'C14'!T" &amp;A1199+4),INDIRECT("'C14'!V" &amp;A1199+4),INDIRECT("'C14'!X" &amp;A1199+4))</f>
        <v>0</v>
      </c>
      <c r="E1225" s="205">
        <f ca="1">SUM(INDIRECT("'C14'!F" &amp;A1199+4),INDIRECT("'C14'!H" &amp;A1199+4),INDIRECT("'C14'!J" &amp;A1199+4),INDIRECT("'C14'!Q" &amp;A1199+4),INDIRECT("'C14'!S" &amp;A1199+4),INDIRECT("'C14'!U" &amp;A1199+4),INDIRECT("'C14'!W" &amp;A1199+4),INDIRECT("'C14'!Y" &amp;A1199+4))</f>
        <v>0</v>
      </c>
      <c r="F1225" s="81" t="str">
        <f t="shared" ca="1" si="12"/>
        <v/>
      </c>
    </row>
    <row r="1226" spans="2:6">
      <c r="B1226" s="80">
        <f>MATIÈRES!$I$20</f>
        <v>0</v>
      </c>
      <c r="C1226" s="203" t="str">
        <f ca="1">IF(ISERROR(INDIRECT("F15!BR" &amp;A1199+ 6)),"",INDIRECT("F15!BR" &amp;A1199+ 6))</f>
        <v/>
      </c>
      <c r="D1226" s="205">
        <f ca="1">SUM(INDIRECT("'C15'!E" &amp; A1199+4),INDIRECT("'C15'!G" &amp; A1199+4),INDIRECT("'C15'!I" &amp; A1199+4),INDIRECT("'C15'!P" &amp; A1199+4),INDIRECT("'C15'!R" &amp; A1199+4),INDIRECT("'C15'!T" &amp;A1199+4),INDIRECT("'C15'!V" &amp;A1199+4),INDIRECT("'C15'!X" &amp;A1199+4))</f>
        <v>0</v>
      </c>
      <c r="E1226" s="205">
        <f ca="1">SUM(INDIRECT("'C15'!F" &amp;A1199+4),INDIRECT("'C15'!H" &amp;A1199+4),INDIRECT("'C15'!J" &amp;A1199+4),INDIRECT("'C15'!Q" &amp;A1199+4),INDIRECT("'C15'!S" &amp;A1199+4),INDIRECT("'C15'!U" &amp;A1199+4),INDIRECT("'C15'!W" &amp;A1199+4),INDIRECT("'C15'!Y" &amp;A1199+4))</f>
        <v>0</v>
      </c>
      <c r="F1226" s="81" t="str">
        <f t="shared" ca="1" si="12"/>
        <v/>
      </c>
    </row>
    <row r="1227" spans="2:6">
      <c r="B1227" s="208"/>
      <c r="C1227" s="212" t="e">
        <f ca="1">AVERAGEIF(C1212:C1226,"&lt;&gt;#DIV/0!")</f>
        <v>#DIV/0!</v>
      </c>
      <c r="D1227" s="206"/>
      <c r="E1227" s="206"/>
      <c r="F1227" s="209"/>
    </row>
    <row r="1228" spans="2:6" s="82" customFormat="1">
      <c r="B1228" s="271"/>
      <c r="C1228" s="271"/>
      <c r="D1228" s="271"/>
      <c r="E1228" s="271"/>
      <c r="F1228" s="192"/>
    </row>
    <row r="1229" spans="2:6" s="82" customFormat="1">
      <c r="B1229" s="272" t="s">
        <v>180</v>
      </c>
      <c r="C1229" s="272"/>
      <c r="D1229" s="272"/>
      <c r="E1229" s="272"/>
      <c r="F1229" s="193" t="e">
        <f ca="1">AVERAGEIF(F1212:F1226,"&lt;&gt;#DIV/0!")</f>
        <v>#DIV/0!</v>
      </c>
    </row>
    <row r="1230" spans="2:6" s="82" customFormat="1">
      <c r="B1230" s="273" t="str">
        <f>"Nombre de cours en difficulté (…/" &amp; COUNTA(MATIÈRES!$N$6:$N$20) &amp; " cours)"</f>
        <v>Nombre de cours en difficulté (…/10 cours)</v>
      </c>
      <c r="C1230" s="273"/>
      <c r="D1230" s="273"/>
      <c r="E1230" s="273"/>
      <c r="F1230" s="191">
        <f ca="1">IF(F1212&lt;50,1,0)+IF(F1213&lt;50,1,0)+IF(F1214&lt;50,1,0)+IF(F1215&lt;50,1,0)+IF(F1216&lt;50,1,0)+IF(F1217&lt;50,1,0)+IF(F1218&lt;50,1,0)+IF(F1219&lt;50,1,0)+IF(F1220&lt;50,1,0)+IF(F1221&lt;50,1,0)+IF(F1222&lt;50,1,0)+IF(F1223&lt;50,1,0)+IF(F1224&lt;50,1,0)+IF(F1225&lt;50,1,0)+IF(F1226&lt;50,1,0)</f>
        <v>0</v>
      </c>
    </row>
    <row r="1231" spans="2:6" s="82" customFormat="1">
      <c r="B1231" s="273" t="str">
        <f>"Nombre de périodes en difficulté (…/" &amp; SUM(MATIÈRES!N1192:N1206) &amp; " périodes)"</f>
        <v>Nombre de périodes en difficulté (…/0 périodes)</v>
      </c>
      <c r="C1231" s="273"/>
      <c r="D1231" s="273"/>
      <c r="E1231" s="273"/>
      <c r="F1231" s="191">
        <f ca="1">IF(F1212&lt;50,MATIÈRES!N$6,0)+IF(F1213&lt;50,MATIÈRES!N$7,0)+IF(F1214&lt;50,MATIÈRES!N$8,0)+IF(F1215&lt;50,MATIÈRES!N$9,0)+IF(F1216&lt;50,MATIÈRES!N$10,0)+IF(F1217&lt;50,MATIÈRES!N$11,0)+IF(F1218&lt;50,MATIÈRES!N$12,0)+IF(F1219&lt;50,MATIÈRES!N$13,0)+IF(F1220&lt;50,MATIÈRES!N$14,0)+IF(F1221&lt;50,MATIÈRES!N$15,0)+IF(F1222&lt;50,MATIÈRES!N$16,0)+IF(F1223&lt;50,MATIÈRES!N$17,0)+IF(F1224&lt;50,MATIÈRES!N$18,0)+IF(F1225&lt;50,MATIÈRES!N$19,0)+IF(F1226&lt;50,MATIÈRES!N$20,0)</f>
        <v>0</v>
      </c>
    </row>
    <row r="1232" spans="2:6" s="82" customFormat="1"/>
    <row r="1233" spans="2:6" s="82" customFormat="1"/>
    <row r="1234" spans="2:6" s="82" customFormat="1"/>
    <row r="1235" spans="2:6" s="82" customFormat="1">
      <c r="F1235" s="82" t="s">
        <v>177</v>
      </c>
    </row>
    <row r="1236" spans="2:6">
      <c r="B1236" s="82"/>
      <c r="C1236" s="82"/>
      <c r="D1236" s="82"/>
      <c r="E1236" s="82"/>
      <c r="F1236" s="82"/>
    </row>
    <row r="1237" spans="2:6">
      <c r="B1237" s="82"/>
      <c r="C1237" s="82"/>
      <c r="D1237" s="82"/>
      <c r="E1237" s="82"/>
      <c r="F1237" s="82"/>
    </row>
    <row r="1238" spans="2:6">
      <c r="B1238" s="82"/>
      <c r="C1238" s="82"/>
      <c r="D1238" s="82"/>
      <c r="E1238" s="82"/>
      <c r="F1238" s="82"/>
    </row>
    <row r="1239" spans="2:6">
      <c r="B1239" s="82"/>
      <c r="C1239" s="82"/>
      <c r="D1239" s="82"/>
      <c r="E1239" s="82"/>
      <c r="F1239" s="82"/>
    </row>
    <row r="1240" spans="2:6">
      <c r="B1240" s="82"/>
      <c r="C1240" s="82"/>
      <c r="D1240" s="82"/>
      <c r="E1240" s="82"/>
      <c r="F1240" s="82"/>
    </row>
    <row r="1241" spans="2:6">
      <c r="B1241" s="82"/>
      <c r="C1241" s="82"/>
      <c r="D1241" s="82"/>
      <c r="E1241" s="82"/>
      <c r="F1241" s="82"/>
    </row>
    <row r="1242" spans="2:6">
      <c r="B1242" s="82"/>
      <c r="C1242" s="82"/>
      <c r="D1242" s="82"/>
      <c r="E1242" s="82"/>
      <c r="F1242" s="82"/>
    </row>
    <row r="1243" spans="2:6">
      <c r="B1243" s="82"/>
      <c r="C1243" s="82"/>
      <c r="D1243" s="82"/>
      <c r="E1243" s="82"/>
      <c r="F1243" s="82"/>
    </row>
    <row r="1244" spans="2:6">
      <c r="B1244" s="82"/>
      <c r="C1244" s="82"/>
      <c r="D1244" s="82"/>
      <c r="E1244" s="82"/>
      <c r="F1244" s="82"/>
    </row>
    <row r="1245" spans="2:6">
      <c r="B1245" s="82"/>
      <c r="C1245" s="82"/>
      <c r="D1245" s="82"/>
      <c r="E1245" s="82"/>
      <c r="F1245" s="82"/>
    </row>
    <row r="1246" spans="2:6">
      <c r="B1246" s="82"/>
      <c r="C1246" s="82"/>
      <c r="D1246" s="82"/>
      <c r="E1246" s="82"/>
      <c r="F1246" s="82"/>
    </row>
    <row r="1247" spans="2:6">
      <c r="B1247" s="82"/>
      <c r="C1247" s="82"/>
      <c r="D1247" s="82"/>
      <c r="E1247" s="82"/>
      <c r="F1247" s="82"/>
    </row>
    <row r="1248" spans="2:6">
      <c r="B1248" s="82"/>
      <c r="C1248" s="82"/>
      <c r="D1248" s="82"/>
      <c r="E1248" s="82"/>
      <c r="F1248" s="82"/>
    </row>
    <row r="1249" spans="2:6">
      <c r="B1249" s="82"/>
      <c r="C1249" s="82"/>
      <c r="D1249" s="82"/>
      <c r="E1249" s="82"/>
      <c r="F1249" s="82"/>
    </row>
    <row r="1250" spans="2:6">
      <c r="B1250" s="82"/>
      <c r="C1250" s="82"/>
      <c r="D1250" s="82"/>
      <c r="E1250" s="82"/>
      <c r="F1250" s="82"/>
    </row>
    <row r="1251" spans="2:6">
      <c r="B1251" s="84" t="s">
        <v>42</v>
      </c>
      <c r="C1251" s="82"/>
      <c r="D1251" s="82"/>
      <c r="E1251" s="82"/>
      <c r="F1251" s="82"/>
    </row>
    <row r="1252" spans="2:6">
      <c r="B1252" s="82"/>
      <c r="C1252" s="82"/>
      <c r="D1252" s="82"/>
      <c r="E1252" s="82"/>
      <c r="F1252" s="82"/>
    </row>
    <row r="1253" spans="2:6">
      <c r="B1253" s="274" t="str">
        <f ca="1">(INDIRECT("Élèves!C" &amp;A1199+3) &amp; " " &amp; INDIRECT("Élèves!D" &amp; A1199+3) &amp; " :")</f>
        <v xml:space="preserve">  :</v>
      </c>
      <c r="C1253" s="275"/>
      <c r="D1253" s="275"/>
      <c r="E1253" s="275"/>
      <c r="F1253" s="276"/>
    </row>
    <row r="1254" spans="2:6">
      <c r="B1254" s="243"/>
      <c r="C1254" s="244"/>
      <c r="D1254" s="244"/>
      <c r="E1254" s="244"/>
      <c r="F1254" s="245"/>
    </row>
    <row r="1255" spans="2:6">
      <c r="B1255" s="243"/>
      <c r="C1255" s="244"/>
      <c r="D1255" s="244"/>
      <c r="E1255" s="244"/>
      <c r="F1255" s="245"/>
    </row>
    <row r="1256" spans="2:6">
      <c r="B1256" s="243"/>
      <c r="C1256" s="244"/>
      <c r="D1256" s="244"/>
      <c r="E1256" s="244"/>
      <c r="F1256" s="245"/>
    </row>
    <row r="1257" spans="2:6">
      <c r="B1257" s="243"/>
      <c r="C1257" s="244"/>
      <c r="D1257" s="244"/>
      <c r="E1257" s="244"/>
      <c r="F1257" s="245"/>
    </row>
    <row r="1258" spans="2:6">
      <c r="B1258" s="243"/>
      <c r="C1258" s="244"/>
      <c r="D1258" s="244"/>
      <c r="E1258" s="244"/>
      <c r="F1258" s="245"/>
    </row>
    <row r="1259" spans="2:6">
      <c r="B1259" s="246"/>
      <c r="C1259" s="247"/>
      <c r="D1259" s="247"/>
      <c r="E1259" s="247"/>
      <c r="F1259" s="248"/>
    </row>
    <row r="1260" spans="2:6">
      <c r="B1260" s="204"/>
      <c r="C1260" s="204"/>
      <c r="D1260" s="204"/>
      <c r="E1260" s="204"/>
      <c r="F1260" s="204"/>
    </row>
    <row r="1261" spans="2:6">
      <c r="B1261" s="204"/>
      <c r="C1261" s="204"/>
      <c r="D1261" s="204"/>
      <c r="E1261" s="204"/>
      <c r="F1261" s="204"/>
    </row>
    <row r="1262" spans="2:6">
      <c r="B1262" s="204"/>
      <c r="C1262" s="204"/>
      <c r="D1262" s="204"/>
      <c r="E1262" s="204"/>
      <c r="F1262" s="204"/>
    </row>
    <row r="1263" spans="2:6">
      <c r="B1263" s="84" t="s">
        <v>69</v>
      </c>
      <c r="C1263" s="82"/>
      <c r="D1263" s="82"/>
      <c r="E1263" s="82"/>
      <c r="F1263" s="82"/>
    </row>
    <row r="1264" spans="2:6">
      <c r="C1264" s="82"/>
      <c r="D1264" s="82"/>
      <c r="E1264" s="82"/>
      <c r="F1264" s="82"/>
    </row>
    <row r="1265" spans="2:6">
      <c r="B1265" s="89"/>
      <c r="C1265" s="89"/>
      <c r="D1265" s="89"/>
      <c r="E1265" s="89" t="s">
        <v>70</v>
      </c>
      <c r="F1265" s="90">
        <f ca="1">SUM(INDIRECT("EDUC!E" &amp;A1199+4),INDIRECT("EDUC!F" &amp;A1199+4),INDIRECT("EDUC!H" &amp;A1199+4),INDIRECT("EDUC!i" &amp;A1199+4))</f>
        <v>0</v>
      </c>
    </row>
    <row r="1266" spans="2:6">
      <c r="C1266" s="82"/>
      <c r="D1266" s="82"/>
      <c r="E1266" s="82"/>
      <c r="F1266" s="82"/>
    </row>
    <row r="1267" spans="2:6">
      <c r="B1267" s="249"/>
      <c r="C1267" s="250"/>
      <c r="D1267" s="250"/>
      <c r="E1267" s="250"/>
      <c r="F1267" s="251"/>
    </row>
    <row r="1268" spans="2:6">
      <c r="B1268" s="252"/>
      <c r="C1268" s="253"/>
      <c r="D1268" s="253"/>
      <c r="E1268" s="253"/>
      <c r="F1268" s="254"/>
    </row>
    <row r="1269" spans="2:6">
      <c r="B1269" s="252"/>
      <c r="C1269" s="253"/>
      <c r="D1269" s="253"/>
      <c r="E1269" s="253"/>
      <c r="F1269" s="254"/>
    </row>
    <row r="1270" spans="2:6">
      <c r="B1270" s="252"/>
      <c r="C1270" s="253"/>
      <c r="D1270" s="253"/>
      <c r="E1270" s="253"/>
      <c r="F1270" s="254"/>
    </row>
    <row r="1271" spans="2:6">
      <c r="B1271" s="252"/>
      <c r="C1271" s="253"/>
      <c r="D1271" s="253"/>
      <c r="E1271" s="253"/>
      <c r="F1271" s="254"/>
    </row>
    <row r="1272" spans="2:6">
      <c r="B1272" s="252"/>
      <c r="C1272" s="253"/>
      <c r="D1272" s="253"/>
      <c r="E1272" s="253"/>
      <c r="F1272" s="254"/>
    </row>
    <row r="1273" spans="2:6">
      <c r="B1273" s="252"/>
      <c r="C1273" s="253"/>
      <c r="D1273" s="253"/>
      <c r="E1273" s="253"/>
      <c r="F1273" s="254"/>
    </row>
    <row r="1274" spans="2:6">
      <c r="B1274" s="252"/>
      <c r="C1274" s="253"/>
      <c r="D1274" s="253"/>
      <c r="E1274" s="253"/>
      <c r="F1274" s="254"/>
    </row>
    <row r="1275" spans="2:6">
      <c r="B1275" s="255"/>
      <c r="C1275" s="256"/>
      <c r="D1275" s="256"/>
      <c r="E1275" s="256"/>
      <c r="F1275" s="257"/>
    </row>
    <row r="1276" spans="2:6">
      <c r="B1276" s="82"/>
      <c r="C1276" s="82"/>
      <c r="D1276" s="82"/>
      <c r="E1276" s="82"/>
      <c r="F1276" s="82"/>
    </row>
    <row r="1277" spans="2:6">
      <c r="B1277" s="91" t="s">
        <v>71</v>
      </c>
      <c r="C1277" s="82"/>
      <c r="D1277" s="82"/>
      <c r="E1277" s="82"/>
      <c r="F1277" s="82"/>
    </row>
    <row r="1278" spans="2:6">
      <c r="B1278" s="82"/>
      <c r="C1278" s="82"/>
      <c r="D1278" s="82"/>
      <c r="E1278" s="82"/>
      <c r="F1278" s="82"/>
    </row>
    <row r="1279" spans="2:6">
      <c r="B1279" s="82"/>
      <c r="C1279" s="82"/>
      <c r="D1279" s="82"/>
      <c r="E1279" s="82"/>
      <c r="F1279" s="82"/>
    </row>
    <row r="1280" spans="2:6">
      <c r="B1280" s="82"/>
      <c r="C1280" s="82"/>
      <c r="D1280" s="82"/>
      <c r="E1280" s="82"/>
      <c r="F1280" s="82"/>
    </row>
    <row r="1281" spans="2:6">
      <c r="B1281" s="82"/>
      <c r="C1281" s="82"/>
      <c r="D1281" s="82"/>
      <c r="E1281" s="82"/>
      <c r="F1281" s="82"/>
    </row>
    <row r="1282" spans="2:6">
      <c r="B1282" s="82"/>
      <c r="C1282" s="82"/>
      <c r="D1282" s="82"/>
      <c r="E1282" s="82"/>
      <c r="F1282" s="82"/>
    </row>
    <row r="1283" spans="2:6">
      <c r="B1283" s="84" t="s">
        <v>72</v>
      </c>
      <c r="C1283" s="82"/>
      <c r="D1283" s="82"/>
      <c r="E1283" s="82"/>
      <c r="F1283" s="82"/>
    </row>
    <row r="1284" spans="2:6">
      <c r="B1284" s="82"/>
      <c r="C1284" s="82"/>
      <c r="D1284" s="82"/>
      <c r="E1284" s="82"/>
      <c r="F1284" s="82"/>
    </row>
    <row r="1285" spans="2:6">
      <c r="B1285" s="288"/>
      <c r="C1285" s="289"/>
      <c r="D1285" s="289"/>
      <c r="E1285" s="289"/>
      <c r="F1285" s="290"/>
    </row>
    <row r="1286" spans="2:6">
      <c r="B1286" s="291"/>
      <c r="C1286" s="292"/>
      <c r="D1286" s="292"/>
      <c r="E1286" s="292"/>
      <c r="F1286" s="293"/>
    </row>
    <row r="1287" spans="2:6">
      <c r="B1287" s="291"/>
      <c r="C1287" s="292"/>
      <c r="D1287" s="292"/>
      <c r="E1287" s="292"/>
      <c r="F1287" s="293"/>
    </row>
    <row r="1288" spans="2:6">
      <c r="B1288" s="291"/>
      <c r="C1288" s="292"/>
      <c r="D1288" s="292"/>
      <c r="E1288" s="292"/>
      <c r="F1288" s="293"/>
    </row>
    <row r="1289" spans="2:6">
      <c r="B1289" s="291"/>
      <c r="C1289" s="292"/>
      <c r="D1289" s="292"/>
      <c r="E1289" s="292"/>
      <c r="F1289" s="293"/>
    </row>
    <row r="1290" spans="2:6">
      <c r="B1290" s="291"/>
      <c r="C1290" s="292"/>
      <c r="D1290" s="292"/>
      <c r="E1290" s="292"/>
      <c r="F1290" s="293"/>
    </row>
    <row r="1291" spans="2:6">
      <c r="B1291" s="291"/>
      <c r="C1291" s="292"/>
      <c r="D1291" s="292"/>
      <c r="E1291" s="292"/>
      <c r="F1291" s="293"/>
    </row>
    <row r="1292" spans="2:6">
      <c r="B1292" s="294"/>
      <c r="C1292" s="295"/>
      <c r="D1292" s="295"/>
      <c r="E1292" s="295"/>
      <c r="F1292" s="296"/>
    </row>
    <row r="1293" spans="2:6">
      <c r="B1293" s="82"/>
      <c r="C1293" s="82"/>
      <c r="D1293" s="82"/>
      <c r="E1293" s="82"/>
      <c r="F1293" s="82"/>
    </row>
    <row r="1294" spans="2:6">
      <c r="B1294" s="82"/>
      <c r="C1294" s="82"/>
      <c r="D1294" s="82"/>
      <c r="E1294" s="82"/>
      <c r="F1294" s="82" t="s">
        <v>178</v>
      </c>
    </row>
    <row r="1295" spans="2:6">
      <c r="B1295" s="82"/>
      <c r="C1295" s="82"/>
      <c r="D1295" s="82"/>
      <c r="E1295" s="82"/>
      <c r="F1295" s="82"/>
    </row>
    <row r="1296" spans="2:6">
      <c r="B1296" s="82"/>
      <c r="C1296" s="82"/>
      <c r="D1296" s="82"/>
      <c r="E1296" s="82"/>
      <c r="F1296" s="82"/>
    </row>
    <row r="1297" spans="1:6">
      <c r="B1297" s="82"/>
      <c r="C1297" s="82"/>
      <c r="D1297" s="82"/>
      <c r="E1297" s="82"/>
      <c r="F1297" s="82"/>
    </row>
    <row r="1298" spans="1:6" ht="27.75" customHeight="1">
      <c r="A1298" s="82">
        <v>14</v>
      </c>
      <c r="B1298" s="82"/>
      <c r="C1298" s="82"/>
      <c r="D1298" s="82"/>
      <c r="E1298" s="82"/>
      <c r="F1298" s="82"/>
    </row>
    <row r="1299" spans="1:6" ht="15" customHeight="1">
      <c r="B1299" s="315"/>
      <c r="C1299" s="315"/>
      <c r="D1299" s="315"/>
      <c r="E1299" s="315"/>
      <c r="F1299" s="315"/>
    </row>
    <row r="1300" spans="1:6">
      <c r="B1300" s="85">
        <f ca="1">INDIRECT("Élèves!C" &amp; A1298+3)</f>
        <v>0</v>
      </c>
      <c r="C1300" s="314">
        <f ca="1">INDIRECT("Élèves!D" &amp; A1298+3)</f>
        <v>0</v>
      </c>
      <c r="D1300" s="314"/>
      <c r="E1300" s="314"/>
      <c r="F1300" s="314"/>
    </row>
    <row r="1301" spans="1:6" ht="15" customHeight="1">
      <c r="B1301" s="86"/>
      <c r="C1301" s="87"/>
      <c r="D1301" s="87"/>
      <c r="E1301" s="87"/>
      <c r="F1301" s="87"/>
    </row>
    <row r="1302" spans="1:6">
      <c r="B1302" s="315" t="s">
        <v>73</v>
      </c>
      <c r="C1302" s="315"/>
      <c r="D1302" s="315"/>
      <c r="E1302" s="315"/>
      <c r="F1302" s="315"/>
    </row>
    <row r="1303" spans="1:6">
      <c r="B1303" s="316" t="s">
        <v>179</v>
      </c>
      <c r="C1303" s="316"/>
      <c r="D1303" s="316"/>
      <c r="E1303" s="316"/>
      <c r="F1303" s="316"/>
    </row>
    <row r="1304" spans="1:6">
      <c r="B1304" s="315"/>
      <c r="C1304" s="315"/>
      <c r="D1304" s="315"/>
      <c r="E1304" s="315"/>
      <c r="F1304" s="315"/>
    </row>
    <row r="1305" spans="1:6">
      <c r="B1305" s="82"/>
      <c r="C1305" s="82"/>
      <c r="D1305" s="82"/>
      <c r="E1305" s="82"/>
      <c r="F1305" s="82"/>
    </row>
    <row r="1306" spans="1:6">
      <c r="B1306" s="279">
        <f ca="1">INDIRECT("Élèves!N" &amp; A1298+5)</f>
        <v>0</v>
      </c>
      <c r="C1306" s="280"/>
      <c r="D1306" s="280"/>
      <c r="E1306" s="280"/>
      <c r="F1306" s="281"/>
    </row>
    <row r="1307" spans="1:6" ht="45" customHeight="1">
      <c r="B1307" s="297" t="s">
        <v>39</v>
      </c>
      <c r="C1307" s="298" t="s">
        <v>67</v>
      </c>
      <c r="D1307" s="300" t="s">
        <v>68</v>
      </c>
      <c r="E1307" s="301"/>
      <c r="F1307" s="302"/>
    </row>
    <row r="1308" spans="1:6" ht="45" customHeight="1">
      <c r="B1308" s="297"/>
      <c r="C1308" s="299"/>
      <c r="D1308" s="303"/>
      <c r="E1308" s="304"/>
      <c r="F1308" s="305"/>
    </row>
    <row r="1309" spans="1:6">
      <c r="B1309" s="297"/>
      <c r="C1309" s="88" t="s">
        <v>66</v>
      </c>
      <c r="D1309" s="88" t="s">
        <v>40</v>
      </c>
      <c r="E1309" s="88" t="s">
        <v>41</v>
      </c>
      <c r="F1309" s="88" t="s">
        <v>66</v>
      </c>
    </row>
    <row r="1310" spans="1:6">
      <c r="B1310" s="313" t="str">
        <f>"FORMATION COMMUNE (" &amp; SUM(MATIÈRES!N1293:N1307) &amp; " périodes)"</f>
        <v>FORMATION COMMUNE (0 périodes)</v>
      </c>
      <c r="C1310" s="313"/>
      <c r="D1310" s="313"/>
      <c r="E1310" s="313"/>
      <c r="F1310" s="313"/>
    </row>
    <row r="1311" spans="1:6">
      <c r="B1311" s="80" t="str">
        <f>MATIÈRES!$I$6</f>
        <v>RELIGION (Mme Willems - 2p.)</v>
      </c>
      <c r="C1311" s="203" t="str">
        <f ca="1">IF(ISERROR(INDIRECT("F1!BR" &amp;A1298+ 6)),"",INDIRECT("F1!BR" &amp;A1298+ 6))</f>
        <v/>
      </c>
      <c r="D1311" s="205">
        <f ca="1">SUM(INDIRECT("'C1'!E" &amp; A1298+4),INDIRECT("'C1'!G" &amp; A1298+4),INDIRECT("'C1'!I" &amp; A1298+4),INDIRECT("'C1'!P" &amp; A1298+4),INDIRECT("'C1'!R" &amp; A1298+4),INDIRECT("'C1'!T" &amp;A1298+4),INDIRECT("'C1'!V" &amp;A1298+4),INDIRECT("'C1'!X" &amp;A1298+4))</f>
        <v>0</v>
      </c>
      <c r="E1311" s="205">
        <f ca="1">SUM(INDIRECT("'C1'!F" &amp;A1298+4),INDIRECT("'C1'!H" &amp;A1298+4),INDIRECT("'C1'!J" &amp;A1298+4),INDIRECT("'C1'!Q" &amp;A1298+4),INDIRECT("'C1'!S" &amp;A1298+4),INDIRECT("'C1'!U" &amp;A1298+4),INDIRECT("'C1'!W" &amp;A1298+4),INDIRECT("'C1'!Y" &amp;A1298+4))</f>
        <v>0</v>
      </c>
      <c r="F1311" s="81" t="str">
        <f ca="1">IF(ISERROR(SUM(D1311/E1311)*100),"",(SUM(D1311/E1311)*100))</f>
        <v/>
      </c>
    </row>
    <row r="1312" spans="1:6">
      <c r="B1312" s="80" t="str">
        <f>MATIÈRES!$I$7</f>
        <v>FRANÇAIS (Mr MIRGAUX - 6p.)</v>
      </c>
      <c r="C1312" s="203" t="str">
        <f ca="1">IF(ISERROR(INDIRECT("F2!BR" &amp;A1298+ 6)),"",INDIRECT("F2!BR" &amp;A1298+ 6))</f>
        <v/>
      </c>
      <c r="D1312" s="205">
        <f ca="1">SUM(INDIRECT("'C2'!E" &amp; A1298+4),INDIRECT("'C2'!G" &amp; A1298+4),INDIRECT("'C2'!I" &amp; A1298+4),INDIRECT("'C2'!P" &amp; A1298+4),INDIRECT("'C2'!R" &amp; A1298+4),INDIRECT("'C2'!T" &amp;A1298+4),INDIRECT("'C2'!V" &amp;A1298+4),INDIRECT("'C2'!X" &amp;A1298+4))</f>
        <v>0</v>
      </c>
      <c r="E1312" s="205">
        <f ca="1">SUM(INDIRECT("'C2'!F" &amp;A1298+4),INDIRECT("'C2'!H" &amp;A1298+4),INDIRECT("'C2'!J" &amp;A1298+4),INDIRECT("'C2'!Q" &amp;A1298+4),INDIRECT("'C2'!S" &amp;A1298+4),INDIRECT("'C2'!U" &amp;A1298+4),INDIRECT("'C2'!W" &amp;A1298+4),INDIRECT("'C2'!Y" &amp;A1298+4))</f>
        <v>0</v>
      </c>
      <c r="F1312" s="81" t="str">
        <f t="shared" ref="F1312:F1325" ca="1" si="13">IF(ISERROR(SUM(D1312/E1312)*100),"",(SUM(D1312/E1312)*100))</f>
        <v/>
      </c>
    </row>
    <row r="1313" spans="2:6">
      <c r="B1313" s="80" t="str">
        <f>MATIÈRES!$I$8</f>
        <v>MATH (Mme LIENART - 5p.)</v>
      </c>
      <c r="C1313" s="203" t="str">
        <f ca="1">IF(ISERROR(INDIRECT("F3!BR" &amp;A1298+ 6)),"",INDIRECT("F3!BR" &amp;A1298+ 6))</f>
        <v/>
      </c>
      <c r="D1313" s="205">
        <f ca="1">SUM(INDIRECT("'C3'!E" &amp; A1298+4),INDIRECT("'C3'!G" &amp; A1298+4),INDIRECT("'C3'!I" &amp; A1298+4),INDIRECT("'C3'!P" &amp; A1298+4),INDIRECT("'C3'!R" &amp; A1298+4),INDIRECT("'C3'!T" &amp;A1298+4),INDIRECT("'C3'!V" &amp;A1298+4),INDIRECT("'C3'!X" &amp;A1298+4))</f>
        <v>0</v>
      </c>
      <c r="E1313" s="205">
        <f ca="1">SUM(INDIRECT("'C3'!F" &amp;A1298+4),INDIRECT("'C3'!H" &amp;A1298+4),INDIRECT("'C3'!J" &amp;A1298+4),INDIRECT("'C3'!Q" &amp;A1298+4),INDIRECT("'C3'!S" &amp;A1298+4),INDIRECT("'C3'!U" &amp;A1298+4),INDIRECT("'C3'!W" &amp;A1298+4),INDIRECT("'C3'!Y" &amp;A1298+4))</f>
        <v>0</v>
      </c>
      <c r="F1313" s="81" t="str">
        <f t="shared" ca="1" si="13"/>
        <v/>
      </c>
    </row>
    <row r="1314" spans="2:6">
      <c r="B1314" s="80" t="str">
        <f>MATIÈRES!$I$9</f>
        <v>ÉTUDE DU MILIEU (Mr MIRGAUX - 4p.)</v>
      </c>
      <c r="C1314" s="203" t="str">
        <f ca="1">IF(ISERROR(INDIRECT("F4!BR" &amp;A1298+ 6)),"",INDIRECT("F4!BR" &amp;A1298+ 6))</f>
        <v/>
      </c>
      <c r="D1314" s="205">
        <f ca="1">SUM(INDIRECT("'C4'!E" &amp; A1298+4),INDIRECT("'C4'!G" &amp; A1298+4),INDIRECT("'C4'!I" &amp; A1298+4),INDIRECT("'C4'!P" &amp; A1298+4),INDIRECT("'C4'!R" &amp; A1298+4),INDIRECT("'C4'!T" &amp;A1298+4),INDIRECT("'C4'!V" &amp;A1298+4),INDIRECT("'C4'!X" &amp;A1298+4))</f>
        <v>0</v>
      </c>
      <c r="E1314" s="205">
        <f ca="1">SUM(INDIRECT("'C4'!F" &amp;A1298+4),INDIRECT("'C4'!H" &amp;A1298+4),INDIRECT("'C4'!J" &amp;A1298+4),INDIRECT("'C4'!Q" &amp;A1298+4),INDIRECT("'C4'!S" &amp;A1298+4),INDIRECT("'C4'!U" &amp;A1298+4),INDIRECT("'C4'!W" &amp;A1298+4),INDIRECT("'C4'!Y" &amp;A1298+4))</f>
        <v>0</v>
      </c>
      <c r="F1314" s="81" t="str">
        <f t="shared" ca="1" si="13"/>
        <v/>
      </c>
    </row>
    <row r="1315" spans="2:6">
      <c r="B1315" s="80" t="str">
        <f>MATIÈRES!$I$10</f>
        <v>ANGLAIS (Mme MICHAUX - 4p.)</v>
      </c>
      <c r="C1315" s="203" t="str">
        <f ca="1">IF(ISERROR(INDIRECT("F5!BR" &amp;A1298+ 6)),"",INDIRECT("F5!BR" &amp;A1298+ 6))</f>
        <v/>
      </c>
      <c r="D1315" s="205">
        <f ca="1">SUM(INDIRECT("'C5'!E" &amp; A1298+4),INDIRECT("'C5'!G" &amp; A1298+4),INDIRECT("'C5'!I" &amp; A1298+4),INDIRECT("'C5'!P" &amp; A1298+4),INDIRECT("'C5'!R" &amp; A1298+4),INDIRECT("'C5'!T" &amp;A1298+4),INDIRECT("'C5'!V" &amp;A1298+4),INDIRECT("'C5'!X" &amp;A1298+4))</f>
        <v>0</v>
      </c>
      <c r="E1315" s="205">
        <f ca="1">SUM(INDIRECT("'C5'!F" &amp;A1298+4),INDIRECT("'C5'!H" &amp;A1298+4),INDIRECT("'C5'!J" &amp;A1298+4),INDIRECT("'C5'!Q" &amp;A1298+4),INDIRECT("'C5'!S" &amp;A1298+4),INDIRECT("'C5'!U" &amp;A1298+4),INDIRECT("'C5'!W" &amp;A1298+4),INDIRECT("'C5'!Y" &amp;A1298+4))</f>
        <v>0</v>
      </c>
      <c r="F1315" s="81" t="str">
        <f t="shared" ca="1" si="13"/>
        <v/>
      </c>
    </row>
    <row r="1316" spans="2:6">
      <c r="B1316" s="80" t="str">
        <f>MATIÈRES!$I$11</f>
        <v>SCIENCES (Mr SMETS - 3p.)</v>
      </c>
      <c r="C1316" s="203" t="str">
        <f ca="1">IF(ISERROR(INDIRECT("F6!BR" &amp;A1298+ 6)),"",INDIRECT("F6!BR" &amp;A1298+ 6))</f>
        <v/>
      </c>
      <c r="D1316" s="205">
        <f ca="1">SUM(INDIRECT("'C6'!E" &amp; A1298+4),INDIRECT("'C6'!G" &amp; A1298+4),INDIRECT("'C6'!I" &amp; A1298+4),INDIRECT("'C6'!P" &amp; A1298+4),INDIRECT("'C6'!R" &amp; A1298+4),INDIRECT("'C6'!T" &amp;A1298+4),INDIRECT("'C6'!V" &amp;A1298+4),INDIRECT("'C6'!X" &amp;A1298+4))</f>
        <v>0</v>
      </c>
      <c r="E1316" s="205">
        <f ca="1">SUM(INDIRECT("'C6'!F" &amp;A1298+4),INDIRECT("'C6'!H" &amp;A1298+4),INDIRECT("'C6'!J" &amp;A1298+4),INDIRECT("'C6'!Q" &amp;A1298+4),INDIRECT("'C6'!S" &amp;A1298+4),INDIRECT("'C6'!U" &amp;A1298+4),INDIRECT("'C6'!W" &amp;A1298+4),INDIRECT("'C6'!Y" &amp;A1298+4))</f>
        <v>0</v>
      </c>
      <c r="F1316" s="81" t="str">
        <f t="shared" ca="1" si="13"/>
        <v/>
      </c>
    </row>
    <row r="1317" spans="2:6">
      <c r="B1317" s="80" t="str">
        <f>MATIÈRES!$I$12</f>
        <v>ÉDUCATION PHYSIQUE (Collectif - 3p.)</v>
      </c>
      <c r="C1317" s="203" t="str">
        <f ca="1">IF(ISERROR(INDIRECT("F7!BR" &amp;A1298+ 6)),"",INDIRECT("F7!BR" &amp;A1298+ 6))</f>
        <v/>
      </c>
      <c r="D1317" s="205">
        <f ca="1">SUM(INDIRECT("'C7'!E" &amp; A1298+4),INDIRECT("'C7'!G" &amp; A1298+4),INDIRECT("'C7'!I" &amp; A1298+4),INDIRECT("'C7'!P" &amp; A1298+4),INDIRECT("'C7'!R" &amp; A1298+4),INDIRECT("'C7'!T" &amp;A1298+4),INDIRECT("'C7'!V" &amp;A1298+4),INDIRECT("'C7'!X" &amp;A1298+4))</f>
        <v>0</v>
      </c>
      <c r="E1317" s="205">
        <f ca="1">SUM(INDIRECT("'C7'!F" &amp;A1298+4),INDIRECT("'C7'!H" &amp;A1298+4),INDIRECT("'C7'!J" &amp;A1298+4),INDIRECT("'C7'!Q" &amp;A1298+4),INDIRECT("'C7'!S" &amp;A1298+4),INDIRECT("'C7'!U" &amp;A1298+4),INDIRECT("'C7'!W" &amp;A1298+4),INDIRECT("'C7'!Y" &amp;A1298+4))</f>
        <v>0</v>
      </c>
      <c r="F1317" s="81" t="str">
        <f t="shared" ca="1" si="13"/>
        <v/>
      </c>
    </row>
    <row r="1318" spans="2:6">
      <c r="B1318" s="80" t="str">
        <f>MATIÈRES!$I$13</f>
        <v>ÉDUCATION ARTISTIQUE (Mme TASKIN - 2p.)</v>
      </c>
      <c r="C1318" s="203" t="str">
        <f ca="1">IF(ISERROR(INDIRECT("F8!BR" &amp;A1298+ 6)),"",INDIRECT("F8!BR" &amp;A1298+ 6))</f>
        <v/>
      </c>
      <c r="D1318" s="205">
        <f ca="1">SUM(INDIRECT("'C8'!E" &amp; A1298+4),INDIRECT("'C8'!G" &amp; A1298+4),INDIRECT("'C8'!I" &amp; A1298+4),INDIRECT("'C8'!P" &amp; A1298+4),INDIRECT("'C8'!R" &amp; A1298+4),INDIRECT("'C8'!T" &amp;A1298+4),INDIRECT("'C8'!V" &amp;A1298+4),INDIRECT("'C8'!X" &amp;A1298+4))</f>
        <v>0</v>
      </c>
      <c r="E1318" s="205">
        <f ca="1">SUM(INDIRECT("'C8'!F" &amp;A1298+4),INDIRECT("'C8'!H" &amp;A1298+4),INDIRECT("'C8'!J" &amp;A1298+4),INDIRECT("'C8'!Q" &amp;A1298+4),INDIRECT("'C8'!S" &amp;A1298+4),INDIRECT("'C8'!U" &amp;A1298+4),INDIRECT("'C8'!W" &amp;A1298+4),INDIRECT("'C8'!Y" &amp;A1298+4))</f>
        <v>0</v>
      </c>
      <c r="F1318" s="81" t="str">
        <f t="shared" ca="1" si="13"/>
        <v/>
      </c>
    </row>
    <row r="1319" spans="2:6">
      <c r="B1319" s="80" t="str">
        <f>MATIÈRES!$I$14</f>
        <v>ÉDUCATION TECHNOLOGIQUE (Mr SMETS - 1p.)</v>
      </c>
      <c r="C1319" s="203" t="str">
        <f ca="1">IF(ISERROR(INDIRECT("F9!BR" &amp;A1298+ 6)),"",INDIRECT("F9!BR" &amp;A1298+ 6))</f>
        <v/>
      </c>
      <c r="D1319" s="205">
        <f ca="1">SUM(INDIRECT("'C9'!E" &amp; A1298+4),INDIRECT("'C9'!G" &amp; A1298+4),INDIRECT("'C9'!I" &amp; A1298+4),INDIRECT("'C9'!P" &amp; A1298+4),INDIRECT("'C9'!R" &amp; A1298+4),INDIRECT("'C9'!T" &amp;A1298+4),INDIRECT("'C9'!V" &amp;A1298+4),INDIRECT("'C9'!X" &amp;A1298+4))</f>
        <v>0</v>
      </c>
      <c r="E1319" s="205">
        <f ca="1">SUM(INDIRECT("'C9'!F" &amp;A1298+4),INDIRECT("'C9'!H" &amp;A1298+4),INDIRECT("'C9'!J" &amp;A1298+4),INDIRECT("'C9'!Q" &amp;A1298+4),INDIRECT("'C9'!S" &amp;A1298+4),INDIRECT("'C9'!U" &amp;A1298+4),INDIRECT("'C9'!W" &amp;A1298+4),INDIRECT("'C9'!Y" &amp;A1298+4))</f>
        <v>0</v>
      </c>
      <c r="F1319" s="81" t="str">
        <f t="shared" ca="1" si="13"/>
        <v/>
      </c>
    </row>
    <row r="1320" spans="2:6">
      <c r="B1320" s="80" t="str">
        <f>MATIÈRES!$I$15</f>
        <v>ACTIVITÉDE SOUTIEN (Mme LIENART - 4p.)</v>
      </c>
      <c r="C1320" s="203" t="str">
        <f ca="1">IF(ISERROR(INDIRECT("F10!BR" &amp;A1298+ 6)),"",INDIRECT("F10!BR" &amp;A1298+ 6))</f>
        <v/>
      </c>
      <c r="D1320" s="205">
        <f ca="1">SUM(INDIRECT("'C10'!E" &amp; A1298+4),INDIRECT("'C10'!G" &amp; A1298+4),INDIRECT("'C10'!I" &amp; A1298+4),INDIRECT("'C10'!P" &amp; A1298+4),INDIRECT("'C10'!R" &amp; A1298+4),INDIRECT("'C10'!T" &amp;A1298+4),INDIRECT("'C10'!V" &amp;A1298+4),INDIRECT("'C10'!X" &amp;A1298+4))</f>
        <v>0</v>
      </c>
      <c r="E1320" s="205">
        <f ca="1">SUM(INDIRECT("'C10'!F" &amp;A1298+4),INDIRECT("'C10'!H" &amp;A1298+4),INDIRECT("'C10'!J" &amp;A1298+4),INDIRECT("'C10'!Q" &amp;A1298+4),INDIRECT("'C10'!S" &amp;A1298+4),INDIRECT("'C10'!U" &amp;A1298+4),INDIRECT("'C10'!W" &amp;A1298+4),INDIRECT("'C10'!Y" &amp;A1298+4))</f>
        <v>0</v>
      </c>
      <c r="F1320" s="81" t="str">
        <f t="shared" ca="1" si="13"/>
        <v/>
      </c>
    </row>
    <row r="1321" spans="2:6">
      <c r="B1321" s="80">
        <f>MATIÈRES!$I$16</f>
        <v>0</v>
      </c>
      <c r="C1321" s="203" t="str">
        <f ca="1">IF(ISERROR(INDIRECT("F11!BR" &amp;A1298+ 6)),"",INDIRECT("F11!BR" &amp;A1298+ 6))</f>
        <v/>
      </c>
      <c r="D1321" s="205">
        <f ca="1">SUM(INDIRECT("'C11'!E" &amp; A1298+4),INDIRECT("'C11'!G" &amp; A1298+4),INDIRECT("'C11'!I" &amp; A1298+4),INDIRECT("'C11'!P" &amp; A1298+4),INDIRECT("'C11'!R" &amp; A1298+4),INDIRECT("'C11'!T" &amp;A1298+4),INDIRECT("'C11'!V" &amp;A1298+4),INDIRECT("'C11'!X" &amp;A1298+4))</f>
        <v>0</v>
      </c>
      <c r="E1321" s="205">
        <f ca="1">SUM(INDIRECT("'C11'!F" &amp;A1298+4),INDIRECT("'C11'!H" &amp;A1298+4),INDIRECT("'C11'!J" &amp;A1298+4),INDIRECT("'C11'!Q" &amp;A1298+4),INDIRECT("'C11'!S" &amp;A1298+4),INDIRECT("'C11'!U" &amp;A1298+4),INDIRECT("'C11'!W" &amp;A1298+4),INDIRECT("'C11'!Y" &amp;A1298+4))</f>
        <v>0</v>
      </c>
      <c r="F1321" s="81" t="str">
        <f t="shared" ca="1" si="13"/>
        <v/>
      </c>
    </row>
    <row r="1322" spans="2:6">
      <c r="B1322" s="80">
        <f>MATIÈRES!$I$17</f>
        <v>0</v>
      </c>
      <c r="C1322" s="203" t="str">
        <f ca="1">IF(ISERROR(INDIRECT("F12!BR" &amp;A1298+ 6)),"",INDIRECT("F12!BR" &amp;A1298+ 6))</f>
        <v/>
      </c>
      <c r="D1322" s="205">
        <f ca="1">SUM(INDIRECT("'C12'!E" &amp; A1298+4),INDIRECT("'C12'!G" &amp; A1298+4),INDIRECT("'C12'!I" &amp; A1298+4),INDIRECT("'C12'!P" &amp; A1298+4),INDIRECT("'C12'!R" &amp; A1298+4),INDIRECT("'C12'!T" &amp;A1298+4),INDIRECT("'C12'!V" &amp;A1298+4),INDIRECT("'C12'!X" &amp;A1298+4))</f>
        <v>0</v>
      </c>
      <c r="E1322" s="205">
        <f ca="1">SUM(INDIRECT("'C12'!F" &amp;A1298+4),INDIRECT("'C12'!H" &amp;A1298+4),INDIRECT("'C12'!J" &amp;A1298+4),INDIRECT("'C12'!Q" &amp;A1298+4),INDIRECT("'C12'!S" &amp;A1298+4),INDIRECT("'C12'!U" &amp;A1298+4),INDIRECT("'C12'!W" &amp;A1298+4),INDIRECT("'C12'!Y" &amp;A1298+4))</f>
        <v>0</v>
      </c>
      <c r="F1322" s="81" t="str">
        <f t="shared" ca="1" si="13"/>
        <v/>
      </c>
    </row>
    <row r="1323" spans="2:6">
      <c r="B1323" s="80">
        <f>MATIÈRES!$I$18</f>
        <v>0</v>
      </c>
      <c r="C1323" s="203" t="str">
        <f ca="1">IF(ISERROR(INDIRECT("F13!BR" &amp;A1298+ 6)),"",INDIRECT("F13!BR" &amp;A1298+ 6))</f>
        <v/>
      </c>
      <c r="D1323" s="205">
        <f ca="1">SUM(INDIRECT("'C13'!E" &amp; A1298+4),INDIRECT("'C13'!G" &amp; A1298+4),INDIRECT("'C13'!I" &amp; A1298+4),INDIRECT("'C13'!P" &amp; A1298+4),INDIRECT("'C13'!R" &amp; A1298+4),INDIRECT("'C13'!T" &amp;A1298+4),INDIRECT("'C13'!V" &amp;A1298+4),INDIRECT("'C13'!X" &amp;A1298+4))</f>
        <v>0</v>
      </c>
      <c r="E1323" s="205">
        <f ca="1">SUM(INDIRECT("'C13'!F" &amp;A1298+4),INDIRECT("'C13'!H" &amp;A1298+4),INDIRECT("'C13'!J" &amp;A1298+4),INDIRECT("'C13'!Q" &amp;A1298+4),INDIRECT("'C13'!S" &amp;A1298+4),INDIRECT("'C13'!U" &amp;A1298+4),INDIRECT("'C13'!W" &amp;A1298+4),INDIRECT("'C13'!Y" &amp;A1298+4))</f>
        <v>0</v>
      </c>
      <c r="F1323" s="81" t="str">
        <f t="shared" ca="1" si="13"/>
        <v/>
      </c>
    </row>
    <row r="1324" spans="2:6">
      <c r="B1324" s="80">
        <f>MATIÈRES!$I$19</f>
        <v>0</v>
      </c>
      <c r="C1324" s="203" t="str">
        <f ca="1">IF(ISERROR(INDIRECT("F14!BR" &amp;A1298+ 6)),"",INDIRECT("F14!BR" &amp;A1298+ 6))</f>
        <v/>
      </c>
      <c r="D1324" s="205">
        <f ca="1">SUM(INDIRECT("'C14'!E" &amp; A1298+4),INDIRECT("'C14'!G" &amp; A1298+4),INDIRECT("'C14'!I" &amp; A1298+4),INDIRECT("'C14'!P" &amp; A1298+4),INDIRECT("'C14'!R" &amp; A1298+4),INDIRECT("'C14'!T" &amp;A1298+4),INDIRECT("'C14'!V" &amp;A1298+4),INDIRECT("'C14'!X" &amp;A1298+4))</f>
        <v>0</v>
      </c>
      <c r="E1324" s="205">
        <f ca="1">SUM(INDIRECT("'C14'!F" &amp;A1298+4),INDIRECT("'C14'!H" &amp;A1298+4),INDIRECT("'C14'!J" &amp;A1298+4),INDIRECT("'C14'!Q" &amp;A1298+4),INDIRECT("'C14'!S" &amp;A1298+4),INDIRECT("'C14'!U" &amp;A1298+4),INDIRECT("'C14'!W" &amp;A1298+4),INDIRECT("'C14'!Y" &amp;A1298+4))</f>
        <v>0</v>
      </c>
      <c r="F1324" s="81" t="str">
        <f t="shared" ca="1" si="13"/>
        <v/>
      </c>
    </row>
    <row r="1325" spans="2:6">
      <c r="B1325" s="80">
        <f>MATIÈRES!$I$20</f>
        <v>0</v>
      </c>
      <c r="C1325" s="203" t="str">
        <f ca="1">IF(ISERROR(INDIRECT("F15!BR" &amp;A1298+ 6)),"",INDIRECT("F15!BR" &amp;A1298+ 6))</f>
        <v/>
      </c>
      <c r="D1325" s="205">
        <f ca="1">SUM(INDIRECT("'C15'!E" &amp; A1298+4),INDIRECT("'C15'!G" &amp; A1298+4),INDIRECT("'C15'!I" &amp; A1298+4),INDIRECT("'C15'!P" &amp; A1298+4),INDIRECT("'C15'!R" &amp; A1298+4),INDIRECT("'C15'!T" &amp;A1298+4),INDIRECT("'C15'!V" &amp;A1298+4),INDIRECT("'C15'!X" &amp;A1298+4))</f>
        <v>0</v>
      </c>
      <c r="E1325" s="205">
        <f ca="1">SUM(INDIRECT("'C15'!F" &amp;A1298+4),INDIRECT("'C15'!H" &amp;A1298+4),INDIRECT("'C15'!J" &amp;A1298+4),INDIRECT("'C15'!Q" &amp;A1298+4),INDIRECT("'C15'!S" &amp;A1298+4),INDIRECT("'C15'!U" &amp;A1298+4),INDIRECT("'C15'!W" &amp;A1298+4),INDIRECT("'C15'!Y" &amp;A1298+4))</f>
        <v>0</v>
      </c>
      <c r="F1325" s="81" t="str">
        <f t="shared" ca="1" si="13"/>
        <v/>
      </c>
    </row>
    <row r="1326" spans="2:6">
      <c r="B1326" s="208"/>
      <c r="C1326" s="212" t="e">
        <f ca="1">AVERAGEIF(C1311:C1325,"&lt;&gt;#DIV/0!")</f>
        <v>#DIV/0!</v>
      </c>
      <c r="D1326" s="206"/>
      <c r="E1326" s="206"/>
      <c r="F1326" s="209"/>
    </row>
    <row r="1327" spans="2:6" s="82" customFormat="1">
      <c r="B1327" s="271"/>
      <c r="C1327" s="271"/>
      <c r="D1327" s="271"/>
      <c r="E1327" s="271"/>
      <c r="F1327" s="192"/>
    </row>
    <row r="1328" spans="2:6" s="82" customFormat="1">
      <c r="B1328" s="272" t="s">
        <v>180</v>
      </c>
      <c r="C1328" s="272"/>
      <c r="D1328" s="272"/>
      <c r="E1328" s="272"/>
      <c r="F1328" s="193" t="e">
        <f ca="1">AVERAGEIF(F1311:F1325,"&lt;&gt;#DIV/0!")</f>
        <v>#DIV/0!</v>
      </c>
    </row>
    <row r="1329" spans="2:6" s="82" customFormat="1">
      <c r="B1329" s="273" t="str">
        <f>"Nombre de cours en difficulté (…/" &amp; COUNTA(MATIÈRES!$N$6:$N$20) &amp; " cours)"</f>
        <v>Nombre de cours en difficulté (…/10 cours)</v>
      </c>
      <c r="C1329" s="273"/>
      <c r="D1329" s="273"/>
      <c r="E1329" s="273"/>
      <c r="F1329" s="191">
        <f ca="1">IF(F1311&lt;50,1,0)+IF(F1312&lt;50,1,0)+IF(F1313&lt;50,1,0)+IF(F1314&lt;50,1,0)+IF(F1315&lt;50,1,0)+IF(F1316&lt;50,1,0)+IF(F1317&lt;50,1,0)+IF(F1318&lt;50,1,0)+IF(F1319&lt;50,1,0)+IF(F1320&lt;50,1,0)+IF(F1321&lt;50,1,0)+IF(F1322&lt;50,1,0)+IF(F1323&lt;50,1,0)+IF(F1324&lt;50,1,0)+IF(F1325&lt;50,1,0)</f>
        <v>0</v>
      </c>
    </row>
    <row r="1330" spans="2:6" s="82" customFormat="1">
      <c r="B1330" s="273" t="str">
        <f>"Nombre de périodes en difficulté (…/" &amp; SUM(MATIÈRES!N1291:N1305) &amp; " périodes)"</f>
        <v>Nombre de périodes en difficulté (…/0 périodes)</v>
      </c>
      <c r="C1330" s="273"/>
      <c r="D1330" s="273"/>
      <c r="E1330" s="273"/>
      <c r="F1330" s="191">
        <f ca="1">IF(F1311&lt;50,MATIÈRES!N$6,0)+IF(F1312&lt;50,MATIÈRES!N$7,0)+IF(F1313&lt;50,MATIÈRES!N$8,0)+IF(F1314&lt;50,MATIÈRES!N$9,0)+IF(F1315&lt;50,MATIÈRES!N$10,0)+IF(F1316&lt;50,MATIÈRES!N$11,0)+IF(F1317&lt;50,MATIÈRES!N$12,0)+IF(F1318&lt;50,MATIÈRES!N$13,0)+IF(F1319&lt;50,MATIÈRES!N$14,0)+IF(F1320&lt;50,MATIÈRES!N$15,0)+IF(F1321&lt;50,MATIÈRES!N$16,0)+IF(F1322&lt;50,MATIÈRES!N$17,0)+IF(F1323&lt;50,MATIÈRES!N$18,0)+IF(F1324&lt;50,MATIÈRES!N$19,0)+IF(F1325&lt;50,MATIÈRES!N$20,0)</f>
        <v>0</v>
      </c>
    </row>
    <row r="1331" spans="2:6" s="82" customFormat="1"/>
    <row r="1332" spans="2:6" s="82" customFormat="1"/>
    <row r="1333" spans="2:6" s="82" customFormat="1"/>
    <row r="1334" spans="2:6" s="82" customFormat="1">
      <c r="F1334" s="82" t="s">
        <v>177</v>
      </c>
    </row>
    <row r="1335" spans="2:6">
      <c r="B1335" s="82"/>
      <c r="C1335" s="82"/>
      <c r="D1335" s="82"/>
      <c r="E1335" s="82"/>
      <c r="F1335" s="82"/>
    </row>
    <row r="1336" spans="2:6">
      <c r="B1336" s="82"/>
      <c r="C1336" s="82"/>
      <c r="D1336" s="82"/>
      <c r="E1336" s="82"/>
      <c r="F1336" s="82"/>
    </row>
    <row r="1337" spans="2:6">
      <c r="B1337" s="82"/>
      <c r="C1337" s="82"/>
      <c r="D1337" s="82"/>
      <c r="E1337" s="82"/>
      <c r="F1337" s="82"/>
    </row>
    <row r="1338" spans="2:6">
      <c r="B1338" s="82"/>
      <c r="C1338" s="82"/>
      <c r="D1338" s="82"/>
      <c r="E1338" s="82"/>
      <c r="F1338" s="82"/>
    </row>
    <row r="1339" spans="2:6">
      <c r="B1339" s="82"/>
      <c r="C1339" s="82"/>
      <c r="D1339" s="82"/>
      <c r="E1339" s="82"/>
      <c r="F1339" s="82"/>
    </row>
    <row r="1340" spans="2:6">
      <c r="B1340" s="82"/>
      <c r="C1340" s="82"/>
      <c r="D1340" s="82"/>
      <c r="E1340" s="82"/>
      <c r="F1340" s="82"/>
    </row>
    <row r="1341" spans="2:6">
      <c r="B1341" s="82"/>
      <c r="C1341" s="82"/>
      <c r="D1341" s="82"/>
      <c r="E1341" s="82"/>
      <c r="F1341" s="82"/>
    </row>
    <row r="1342" spans="2:6">
      <c r="B1342" s="82"/>
      <c r="C1342" s="82"/>
      <c r="D1342" s="82"/>
      <c r="E1342" s="82"/>
      <c r="F1342" s="82"/>
    </row>
    <row r="1343" spans="2:6">
      <c r="B1343" s="82"/>
      <c r="C1343" s="82"/>
      <c r="D1343" s="82"/>
      <c r="E1343" s="82"/>
      <c r="F1343" s="82"/>
    </row>
    <row r="1344" spans="2:6">
      <c r="B1344" s="82"/>
      <c r="C1344" s="82"/>
      <c r="D1344" s="82"/>
      <c r="E1344" s="82"/>
      <c r="F1344" s="82"/>
    </row>
    <row r="1345" spans="2:6">
      <c r="B1345" s="82"/>
      <c r="C1345" s="82"/>
      <c r="D1345" s="82"/>
      <c r="E1345" s="82"/>
      <c r="F1345" s="82"/>
    </row>
    <row r="1346" spans="2:6">
      <c r="B1346" s="82"/>
      <c r="C1346" s="82"/>
      <c r="D1346" s="82"/>
      <c r="E1346" s="82"/>
      <c r="F1346" s="82"/>
    </row>
    <row r="1347" spans="2:6">
      <c r="B1347" s="82"/>
      <c r="C1347" s="82"/>
      <c r="D1347" s="82"/>
      <c r="E1347" s="82"/>
      <c r="F1347" s="82"/>
    </row>
    <row r="1348" spans="2:6">
      <c r="B1348" s="82"/>
      <c r="C1348" s="82"/>
      <c r="D1348" s="82"/>
      <c r="E1348" s="82"/>
      <c r="F1348" s="82"/>
    </row>
    <row r="1349" spans="2:6">
      <c r="B1349" s="82"/>
      <c r="C1349" s="82"/>
      <c r="D1349" s="82"/>
      <c r="E1349" s="82"/>
      <c r="F1349" s="82"/>
    </row>
    <row r="1350" spans="2:6">
      <c r="B1350" s="84" t="s">
        <v>42</v>
      </c>
      <c r="C1350" s="82"/>
      <c r="D1350" s="82"/>
      <c r="E1350" s="82"/>
      <c r="F1350" s="82"/>
    </row>
    <row r="1351" spans="2:6">
      <c r="B1351" s="82"/>
      <c r="C1351" s="82"/>
      <c r="D1351" s="82"/>
      <c r="E1351" s="82"/>
      <c r="F1351" s="82"/>
    </row>
    <row r="1352" spans="2:6">
      <c r="B1352" s="274" t="str">
        <f ca="1">(INDIRECT("Élèves!C" &amp;A1298+3) &amp; " " &amp; INDIRECT("Élèves!D" &amp; A1298+3) &amp; " :")</f>
        <v xml:space="preserve">  :</v>
      </c>
      <c r="C1352" s="275"/>
      <c r="D1352" s="275"/>
      <c r="E1352" s="275"/>
      <c r="F1352" s="276"/>
    </row>
    <row r="1353" spans="2:6">
      <c r="B1353" s="243"/>
      <c r="C1353" s="244"/>
      <c r="D1353" s="244"/>
      <c r="E1353" s="244"/>
      <c r="F1353" s="245"/>
    </row>
    <row r="1354" spans="2:6">
      <c r="B1354" s="243"/>
      <c r="C1354" s="244"/>
      <c r="D1354" s="244"/>
      <c r="E1354" s="244"/>
      <c r="F1354" s="245"/>
    </row>
    <row r="1355" spans="2:6">
      <c r="B1355" s="243"/>
      <c r="C1355" s="244"/>
      <c r="D1355" s="244"/>
      <c r="E1355" s="244"/>
      <c r="F1355" s="245"/>
    </row>
    <row r="1356" spans="2:6">
      <c r="B1356" s="243"/>
      <c r="C1356" s="244"/>
      <c r="D1356" s="244"/>
      <c r="E1356" s="244"/>
      <c r="F1356" s="245"/>
    </row>
    <row r="1357" spans="2:6">
      <c r="B1357" s="243"/>
      <c r="C1357" s="244"/>
      <c r="D1357" s="244"/>
      <c r="E1357" s="244"/>
      <c r="F1357" s="245"/>
    </row>
    <row r="1358" spans="2:6">
      <c r="B1358" s="246"/>
      <c r="C1358" s="247"/>
      <c r="D1358" s="247"/>
      <c r="E1358" s="247"/>
      <c r="F1358" s="248"/>
    </row>
    <row r="1359" spans="2:6">
      <c r="B1359" s="204"/>
      <c r="C1359" s="204"/>
      <c r="D1359" s="204"/>
      <c r="E1359" s="204"/>
      <c r="F1359" s="204"/>
    </row>
    <row r="1360" spans="2:6">
      <c r="B1360" s="204"/>
      <c r="C1360" s="204"/>
      <c r="D1360" s="204"/>
      <c r="E1360" s="204"/>
      <c r="F1360" s="204"/>
    </row>
    <row r="1361" spans="2:6">
      <c r="B1361" s="204"/>
      <c r="C1361" s="204"/>
      <c r="D1361" s="204"/>
      <c r="E1361" s="204"/>
      <c r="F1361" s="204"/>
    </row>
    <row r="1362" spans="2:6">
      <c r="B1362" s="84" t="s">
        <v>69</v>
      </c>
      <c r="C1362" s="82"/>
      <c r="D1362" s="82"/>
      <c r="E1362" s="82"/>
      <c r="F1362" s="82"/>
    </row>
    <row r="1363" spans="2:6">
      <c r="C1363" s="82"/>
      <c r="D1363" s="82"/>
      <c r="E1363" s="82"/>
      <c r="F1363" s="82"/>
    </row>
    <row r="1364" spans="2:6">
      <c r="B1364" s="89"/>
      <c r="C1364" s="89"/>
      <c r="D1364" s="89"/>
      <c r="E1364" s="89" t="s">
        <v>70</v>
      </c>
      <c r="F1364" s="90">
        <f ca="1">SUM(INDIRECT("EDUC!E" &amp;A1298+4),INDIRECT("EDUC!F" &amp;A1298+4),INDIRECT("EDUC!H" &amp;A1298+4),INDIRECT("EDUC!i" &amp;A1298+4))</f>
        <v>0</v>
      </c>
    </row>
    <row r="1365" spans="2:6">
      <c r="C1365" s="82"/>
      <c r="D1365" s="82"/>
      <c r="E1365" s="82"/>
      <c r="F1365" s="82"/>
    </row>
    <row r="1366" spans="2:6">
      <c r="B1366" s="249"/>
      <c r="C1366" s="250"/>
      <c r="D1366" s="250"/>
      <c r="E1366" s="250"/>
      <c r="F1366" s="251"/>
    </row>
    <row r="1367" spans="2:6">
      <c r="B1367" s="252"/>
      <c r="C1367" s="253"/>
      <c r="D1367" s="253"/>
      <c r="E1367" s="253"/>
      <c r="F1367" s="254"/>
    </row>
    <row r="1368" spans="2:6">
      <c r="B1368" s="252"/>
      <c r="C1368" s="253"/>
      <c r="D1368" s="253"/>
      <c r="E1368" s="253"/>
      <c r="F1368" s="254"/>
    </row>
    <row r="1369" spans="2:6">
      <c r="B1369" s="252"/>
      <c r="C1369" s="253"/>
      <c r="D1369" s="253"/>
      <c r="E1369" s="253"/>
      <c r="F1369" s="254"/>
    </row>
    <row r="1370" spans="2:6">
      <c r="B1370" s="252"/>
      <c r="C1370" s="253"/>
      <c r="D1370" s="253"/>
      <c r="E1370" s="253"/>
      <c r="F1370" s="254"/>
    </row>
    <row r="1371" spans="2:6">
      <c r="B1371" s="252"/>
      <c r="C1371" s="253"/>
      <c r="D1371" s="253"/>
      <c r="E1371" s="253"/>
      <c r="F1371" s="254"/>
    </row>
    <row r="1372" spans="2:6">
      <c r="B1372" s="252"/>
      <c r="C1372" s="253"/>
      <c r="D1372" s="253"/>
      <c r="E1372" s="253"/>
      <c r="F1372" s="254"/>
    </row>
    <row r="1373" spans="2:6">
      <c r="B1373" s="252"/>
      <c r="C1373" s="253"/>
      <c r="D1373" s="253"/>
      <c r="E1373" s="253"/>
      <c r="F1373" s="254"/>
    </row>
    <row r="1374" spans="2:6">
      <c r="B1374" s="255"/>
      <c r="C1374" s="256"/>
      <c r="D1374" s="256"/>
      <c r="E1374" s="256"/>
      <c r="F1374" s="257"/>
    </row>
    <row r="1375" spans="2:6">
      <c r="B1375" s="82"/>
      <c r="C1375" s="82"/>
      <c r="D1375" s="82"/>
      <c r="E1375" s="82"/>
      <c r="F1375" s="82"/>
    </row>
    <row r="1376" spans="2:6">
      <c r="B1376" s="91" t="s">
        <v>71</v>
      </c>
      <c r="C1376" s="82"/>
      <c r="D1376" s="82"/>
      <c r="E1376" s="82"/>
      <c r="F1376" s="82"/>
    </row>
    <row r="1377" spans="2:6">
      <c r="B1377" s="82"/>
      <c r="C1377" s="82"/>
      <c r="D1377" s="82"/>
      <c r="E1377" s="82"/>
      <c r="F1377" s="82"/>
    </row>
    <row r="1378" spans="2:6">
      <c r="B1378" s="82"/>
      <c r="C1378" s="82"/>
      <c r="D1378" s="82"/>
      <c r="E1378" s="82"/>
      <c r="F1378" s="82"/>
    </row>
    <row r="1379" spans="2:6">
      <c r="B1379" s="82"/>
      <c r="C1379" s="82"/>
      <c r="D1379" s="82"/>
      <c r="E1379" s="82"/>
      <c r="F1379" s="82"/>
    </row>
    <row r="1380" spans="2:6">
      <c r="B1380" s="82"/>
      <c r="C1380" s="82"/>
      <c r="D1380" s="82"/>
      <c r="E1380" s="82"/>
      <c r="F1380" s="82"/>
    </row>
    <row r="1381" spans="2:6">
      <c r="B1381" s="82"/>
      <c r="C1381" s="82"/>
      <c r="D1381" s="82"/>
      <c r="E1381" s="82"/>
      <c r="F1381" s="82"/>
    </row>
    <row r="1382" spans="2:6">
      <c r="B1382" s="84" t="s">
        <v>72</v>
      </c>
      <c r="C1382" s="82"/>
      <c r="D1382" s="82"/>
      <c r="E1382" s="82"/>
      <c r="F1382" s="82"/>
    </row>
    <row r="1383" spans="2:6">
      <c r="B1383" s="82"/>
      <c r="C1383" s="82"/>
      <c r="D1383" s="82"/>
      <c r="E1383" s="82"/>
      <c r="F1383" s="82"/>
    </row>
    <row r="1384" spans="2:6">
      <c r="B1384" s="288"/>
      <c r="C1384" s="289"/>
      <c r="D1384" s="289"/>
      <c r="E1384" s="289"/>
      <c r="F1384" s="290"/>
    </row>
    <row r="1385" spans="2:6">
      <c r="B1385" s="291"/>
      <c r="C1385" s="292"/>
      <c r="D1385" s="292"/>
      <c r="E1385" s="292"/>
      <c r="F1385" s="293"/>
    </row>
    <row r="1386" spans="2:6">
      <c r="B1386" s="291"/>
      <c r="C1386" s="292"/>
      <c r="D1386" s="292"/>
      <c r="E1386" s="292"/>
      <c r="F1386" s="293"/>
    </row>
    <row r="1387" spans="2:6">
      <c r="B1387" s="291"/>
      <c r="C1387" s="292"/>
      <c r="D1387" s="292"/>
      <c r="E1387" s="292"/>
      <c r="F1387" s="293"/>
    </row>
    <row r="1388" spans="2:6">
      <c r="B1388" s="291"/>
      <c r="C1388" s="292"/>
      <c r="D1388" s="292"/>
      <c r="E1388" s="292"/>
      <c r="F1388" s="293"/>
    </row>
    <row r="1389" spans="2:6">
      <c r="B1389" s="291"/>
      <c r="C1389" s="292"/>
      <c r="D1389" s="292"/>
      <c r="E1389" s="292"/>
      <c r="F1389" s="293"/>
    </row>
    <row r="1390" spans="2:6">
      <c r="B1390" s="291"/>
      <c r="C1390" s="292"/>
      <c r="D1390" s="292"/>
      <c r="E1390" s="292"/>
      <c r="F1390" s="293"/>
    </row>
    <row r="1391" spans="2:6">
      <c r="B1391" s="294"/>
      <c r="C1391" s="295"/>
      <c r="D1391" s="295"/>
      <c r="E1391" s="295"/>
      <c r="F1391" s="296"/>
    </row>
    <row r="1392" spans="2:6">
      <c r="B1392" s="82"/>
      <c r="C1392" s="82"/>
      <c r="D1392" s="82"/>
      <c r="E1392" s="82"/>
      <c r="F1392" s="82"/>
    </row>
    <row r="1393" spans="1:6">
      <c r="B1393" s="82"/>
      <c r="C1393" s="82"/>
      <c r="D1393" s="82"/>
      <c r="E1393" s="82"/>
      <c r="F1393" s="82" t="s">
        <v>178</v>
      </c>
    </row>
    <row r="1394" spans="1:6">
      <c r="B1394" s="82"/>
      <c r="C1394" s="82"/>
      <c r="D1394" s="82"/>
      <c r="E1394" s="82"/>
      <c r="F1394" s="82"/>
    </row>
    <row r="1395" spans="1:6">
      <c r="B1395" s="82"/>
      <c r="C1395" s="82"/>
      <c r="D1395" s="82"/>
      <c r="E1395" s="82"/>
      <c r="F1395" s="82"/>
    </row>
    <row r="1396" spans="1:6">
      <c r="B1396" s="82"/>
      <c r="C1396" s="82"/>
      <c r="D1396" s="82"/>
      <c r="E1396" s="82"/>
      <c r="F1396" s="82"/>
    </row>
    <row r="1397" spans="1:6" ht="27.75" customHeight="1">
      <c r="A1397" s="82">
        <v>15</v>
      </c>
      <c r="B1397" s="82"/>
      <c r="C1397" s="82"/>
      <c r="D1397" s="82"/>
      <c r="E1397" s="82"/>
      <c r="F1397" s="82"/>
    </row>
    <row r="1398" spans="1:6" ht="15" customHeight="1">
      <c r="B1398" s="315"/>
      <c r="C1398" s="315"/>
      <c r="D1398" s="315"/>
      <c r="E1398" s="315"/>
      <c r="F1398" s="315"/>
    </row>
    <row r="1399" spans="1:6">
      <c r="B1399" s="85">
        <f ca="1">INDIRECT("Élèves!C" &amp; A1397+3)</f>
        <v>0</v>
      </c>
      <c r="C1399" s="314">
        <f ca="1">INDIRECT("Élèves!D" &amp; A1397+3)</f>
        <v>0</v>
      </c>
      <c r="D1399" s="314"/>
      <c r="E1399" s="314"/>
      <c r="F1399" s="314"/>
    </row>
    <row r="1400" spans="1:6" ht="15" customHeight="1">
      <c r="B1400" s="86"/>
      <c r="C1400" s="87"/>
      <c r="D1400" s="87"/>
      <c r="E1400" s="87"/>
      <c r="F1400" s="87"/>
    </row>
    <row r="1401" spans="1:6">
      <c r="B1401" s="315" t="s">
        <v>73</v>
      </c>
      <c r="C1401" s="315"/>
      <c r="D1401" s="315"/>
      <c r="E1401" s="315"/>
      <c r="F1401" s="315"/>
    </row>
    <row r="1402" spans="1:6">
      <c r="B1402" s="316" t="s">
        <v>179</v>
      </c>
      <c r="C1402" s="316"/>
      <c r="D1402" s="316"/>
      <c r="E1402" s="316"/>
      <c r="F1402" s="316"/>
    </row>
    <row r="1403" spans="1:6">
      <c r="B1403" s="315"/>
      <c r="C1403" s="315"/>
      <c r="D1403" s="315"/>
      <c r="E1403" s="315"/>
      <c r="F1403" s="315"/>
    </row>
    <row r="1404" spans="1:6">
      <c r="B1404" s="82"/>
      <c r="C1404" s="82"/>
      <c r="D1404" s="82"/>
      <c r="E1404" s="82"/>
      <c r="F1404" s="82"/>
    </row>
    <row r="1405" spans="1:6">
      <c r="B1405" s="279">
        <f ca="1">INDIRECT("Élèves!N" &amp; A1397+5)</f>
        <v>0</v>
      </c>
      <c r="C1405" s="280"/>
      <c r="D1405" s="280"/>
      <c r="E1405" s="280"/>
      <c r="F1405" s="281"/>
    </row>
    <row r="1406" spans="1:6" ht="45" customHeight="1">
      <c r="B1406" s="297" t="s">
        <v>39</v>
      </c>
      <c r="C1406" s="298" t="s">
        <v>67</v>
      </c>
      <c r="D1406" s="300" t="s">
        <v>68</v>
      </c>
      <c r="E1406" s="301"/>
      <c r="F1406" s="302"/>
    </row>
    <row r="1407" spans="1:6" ht="45" customHeight="1">
      <c r="B1407" s="297"/>
      <c r="C1407" s="299"/>
      <c r="D1407" s="303"/>
      <c r="E1407" s="304"/>
      <c r="F1407" s="305"/>
    </row>
    <row r="1408" spans="1:6">
      <c r="B1408" s="297"/>
      <c r="C1408" s="88" t="s">
        <v>66</v>
      </c>
      <c r="D1408" s="88" t="s">
        <v>40</v>
      </c>
      <c r="E1408" s="88" t="s">
        <v>41</v>
      </c>
      <c r="F1408" s="88" t="s">
        <v>66</v>
      </c>
    </row>
    <row r="1409" spans="2:6">
      <c r="B1409" s="313" t="str">
        <f>"FORMATION COMMUNE (" &amp; SUM(MATIÈRES!N1392:N1406) &amp; " périodes)"</f>
        <v>FORMATION COMMUNE (0 périodes)</v>
      </c>
      <c r="C1409" s="313"/>
      <c r="D1409" s="313"/>
      <c r="E1409" s="313"/>
      <c r="F1409" s="313"/>
    </row>
    <row r="1410" spans="2:6">
      <c r="B1410" s="80" t="str">
        <f>MATIÈRES!$I$6</f>
        <v>RELIGION (Mme Willems - 2p.)</v>
      </c>
      <c r="C1410" s="203" t="str">
        <f ca="1">IF(ISERROR(INDIRECT("F1!BR" &amp;A1397+ 6)),"",INDIRECT("F1!BR" &amp;A1397+ 6))</f>
        <v/>
      </c>
      <c r="D1410" s="205">
        <f ca="1">SUM(INDIRECT("'C1'!E" &amp; A1397+4),INDIRECT("'C1'!G" &amp; A1397+4),INDIRECT("'C1'!I" &amp; A1397+4),INDIRECT("'C1'!P" &amp; A1397+4),INDIRECT("'C1'!R" &amp; A1397+4),INDIRECT("'C1'!T" &amp;A1397+4),INDIRECT("'C1'!V" &amp;A1397+4),INDIRECT("'C1'!X" &amp;A1397+4))</f>
        <v>0</v>
      </c>
      <c r="E1410" s="205">
        <f ca="1">SUM(INDIRECT("'C1'!F" &amp;A1397+4),INDIRECT("'C1'!H" &amp;A1397+4),INDIRECT("'C1'!J" &amp;A1397+4),INDIRECT("'C1'!Q" &amp;A1397+4),INDIRECT("'C1'!S" &amp;A1397+4),INDIRECT("'C1'!U" &amp;A1397+4),INDIRECT("'C1'!W" &amp;A1397+4),INDIRECT("'C1'!Y" &amp;A1397+4))</f>
        <v>0</v>
      </c>
      <c r="F1410" s="81" t="str">
        <f ca="1">IF(ISERROR(SUM(D1410/E1410)*100),"",(SUM(D1410/E1410)*100))</f>
        <v/>
      </c>
    </row>
    <row r="1411" spans="2:6">
      <c r="B1411" s="80" t="str">
        <f>MATIÈRES!$I$7</f>
        <v>FRANÇAIS (Mr MIRGAUX - 6p.)</v>
      </c>
      <c r="C1411" s="203" t="str">
        <f ca="1">IF(ISERROR(INDIRECT("F2!BR" &amp;A1397+ 6)),"",INDIRECT("F2!BR" &amp;A1397+ 6))</f>
        <v/>
      </c>
      <c r="D1411" s="205">
        <f ca="1">SUM(INDIRECT("'C2'!E" &amp; A1397+4),INDIRECT("'C2'!G" &amp; A1397+4),INDIRECT("'C2'!I" &amp; A1397+4),INDIRECT("'C2'!P" &amp; A1397+4),INDIRECT("'C2'!R" &amp; A1397+4),INDIRECT("'C2'!T" &amp;A1397+4),INDIRECT("'C2'!V" &amp;A1397+4),INDIRECT("'C2'!X" &amp;A1397+4))</f>
        <v>0</v>
      </c>
      <c r="E1411" s="205">
        <f ca="1">SUM(INDIRECT("'C2'!F" &amp;A1397+4),INDIRECT("'C2'!H" &amp;A1397+4),INDIRECT("'C2'!J" &amp;A1397+4),INDIRECT("'C2'!Q" &amp;A1397+4),INDIRECT("'C2'!S" &amp;A1397+4),INDIRECT("'C2'!U" &amp;A1397+4),INDIRECT("'C2'!W" &amp;A1397+4),INDIRECT("'C2'!Y" &amp;A1397+4))</f>
        <v>0</v>
      </c>
      <c r="F1411" s="81" t="str">
        <f t="shared" ref="F1411:F1424" ca="1" si="14">IF(ISERROR(SUM(D1411/E1411)*100),"",(SUM(D1411/E1411)*100))</f>
        <v/>
      </c>
    </row>
    <row r="1412" spans="2:6">
      <c r="B1412" s="80" t="str">
        <f>MATIÈRES!$I$8</f>
        <v>MATH (Mme LIENART - 5p.)</v>
      </c>
      <c r="C1412" s="203" t="str">
        <f ca="1">IF(ISERROR(INDIRECT("F3!BR" &amp;A1397+ 6)),"",INDIRECT("F3!BR" &amp;A1397+ 6))</f>
        <v/>
      </c>
      <c r="D1412" s="205">
        <f ca="1">SUM(INDIRECT("'C3'!E" &amp; A1397+4),INDIRECT("'C3'!G" &amp; A1397+4),INDIRECT("'C3'!I" &amp; A1397+4),INDIRECT("'C3'!P" &amp; A1397+4),INDIRECT("'C3'!R" &amp; A1397+4),INDIRECT("'C3'!T" &amp;A1397+4),INDIRECT("'C3'!V" &amp;A1397+4),INDIRECT("'C3'!X" &amp;A1397+4))</f>
        <v>0</v>
      </c>
      <c r="E1412" s="205">
        <f ca="1">SUM(INDIRECT("'C3'!F" &amp;A1397+4),INDIRECT("'C3'!H" &amp;A1397+4),INDIRECT("'C3'!J" &amp;A1397+4),INDIRECT("'C3'!Q" &amp;A1397+4),INDIRECT("'C3'!S" &amp;A1397+4),INDIRECT("'C3'!U" &amp;A1397+4),INDIRECT("'C3'!W" &amp;A1397+4),INDIRECT("'C3'!Y" &amp;A1397+4))</f>
        <v>0</v>
      </c>
      <c r="F1412" s="81" t="str">
        <f t="shared" ca="1" si="14"/>
        <v/>
      </c>
    </row>
    <row r="1413" spans="2:6">
      <c r="B1413" s="80" t="str">
        <f>MATIÈRES!$I$9</f>
        <v>ÉTUDE DU MILIEU (Mr MIRGAUX - 4p.)</v>
      </c>
      <c r="C1413" s="203" t="str">
        <f ca="1">IF(ISERROR(INDIRECT("F4!BR" &amp;A1397+ 6)),"",INDIRECT("F4!BR" &amp;A1397+ 6))</f>
        <v/>
      </c>
      <c r="D1413" s="205">
        <f ca="1">SUM(INDIRECT("'C4'!E" &amp; A1397+4),INDIRECT("'C4'!G" &amp; A1397+4),INDIRECT("'C4'!I" &amp; A1397+4),INDIRECT("'C4'!P" &amp; A1397+4),INDIRECT("'C4'!R" &amp; A1397+4),INDIRECT("'C4'!T" &amp;A1397+4),INDIRECT("'C4'!V" &amp;A1397+4),INDIRECT("'C4'!X" &amp;A1397+4))</f>
        <v>0</v>
      </c>
      <c r="E1413" s="205">
        <f ca="1">SUM(INDIRECT("'C4'!F" &amp;A1397+4),INDIRECT("'C4'!H" &amp;A1397+4),INDIRECT("'C4'!J" &amp;A1397+4),INDIRECT("'C4'!Q" &amp;A1397+4),INDIRECT("'C4'!S" &amp;A1397+4),INDIRECT("'C4'!U" &amp;A1397+4),INDIRECT("'C4'!W" &amp;A1397+4),INDIRECT("'C4'!Y" &amp;A1397+4))</f>
        <v>0</v>
      </c>
      <c r="F1413" s="81" t="str">
        <f t="shared" ca="1" si="14"/>
        <v/>
      </c>
    </row>
    <row r="1414" spans="2:6">
      <c r="B1414" s="80" t="str">
        <f>MATIÈRES!$I$10</f>
        <v>ANGLAIS (Mme MICHAUX - 4p.)</v>
      </c>
      <c r="C1414" s="203" t="str">
        <f ca="1">IF(ISERROR(INDIRECT("F5!BR" &amp;A1397+ 6)),"",INDIRECT("F5!BR" &amp;A1397+ 6))</f>
        <v/>
      </c>
      <c r="D1414" s="205">
        <f ca="1">SUM(INDIRECT("'C5'!E" &amp; A1397+4),INDIRECT("'C5'!G" &amp; A1397+4),INDIRECT("'C5'!I" &amp; A1397+4),INDIRECT("'C5'!P" &amp; A1397+4),INDIRECT("'C5'!R" &amp; A1397+4),INDIRECT("'C5'!T" &amp;A1397+4),INDIRECT("'C5'!V" &amp;A1397+4),INDIRECT("'C5'!X" &amp;A1397+4))</f>
        <v>0</v>
      </c>
      <c r="E1414" s="205">
        <f ca="1">SUM(INDIRECT("'C5'!F" &amp;A1397+4),INDIRECT("'C5'!H" &amp;A1397+4),INDIRECT("'C5'!J" &amp;A1397+4),INDIRECT("'C5'!Q" &amp;A1397+4),INDIRECT("'C5'!S" &amp;A1397+4),INDIRECT("'C5'!U" &amp;A1397+4),INDIRECT("'C5'!W" &amp;A1397+4),INDIRECT("'C5'!Y" &amp;A1397+4))</f>
        <v>0</v>
      </c>
      <c r="F1414" s="81" t="str">
        <f t="shared" ca="1" si="14"/>
        <v/>
      </c>
    </row>
    <row r="1415" spans="2:6">
      <c r="B1415" s="80" t="str">
        <f>MATIÈRES!$I$11</f>
        <v>SCIENCES (Mr SMETS - 3p.)</v>
      </c>
      <c r="C1415" s="203" t="str">
        <f ca="1">IF(ISERROR(INDIRECT("F6!BR" &amp;A1397+ 6)),"",INDIRECT("F6!BR" &amp;A1397+ 6))</f>
        <v/>
      </c>
      <c r="D1415" s="205">
        <f ca="1">SUM(INDIRECT("'C6'!E" &amp; A1397+4),INDIRECT("'C6'!G" &amp; A1397+4),INDIRECT("'C6'!I" &amp; A1397+4),INDIRECT("'C6'!P" &amp; A1397+4),INDIRECT("'C6'!R" &amp; A1397+4),INDIRECT("'C6'!T" &amp;A1397+4),INDIRECT("'C6'!V" &amp;A1397+4),INDIRECT("'C6'!X" &amp;A1397+4))</f>
        <v>0</v>
      </c>
      <c r="E1415" s="205">
        <f ca="1">SUM(INDIRECT("'C6'!F" &amp;A1397+4),INDIRECT("'C6'!H" &amp;A1397+4),INDIRECT("'C6'!J" &amp;A1397+4),INDIRECT("'C6'!Q" &amp;A1397+4),INDIRECT("'C6'!S" &amp;A1397+4),INDIRECT("'C6'!U" &amp;A1397+4),INDIRECT("'C6'!W" &amp;A1397+4),INDIRECT("'C6'!Y" &amp;A1397+4))</f>
        <v>0</v>
      </c>
      <c r="F1415" s="81" t="str">
        <f t="shared" ca="1" si="14"/>
        <v/>
      </c>
    </row>
    <row r="1416" spans="2:6">
      <c r="B1416" s="80" t="str">
        <f>MATIÈRES!$I$12</f>
        <v>ÉDUCATION PHYSIQUE (Collectif - 3p.)</v>
      </c>
      <c r="C1416" s="203" t="str">
        <f ca="1">IF(ISERROR(INDIRECT("F7!BR" &amp;A1397+ 6)),"",INDIRECT("F7!BR" &amp;A1397+ 6))</f>
        <v/>
      </c>
      <c r="D1416" s="205">
        <f ca="1">SUM(INDIRECT("'C7'!E" &amp; A1397+4),INDIRECT("'C7'!G" &amp; A1397+4),INDIRECT("'C7'!I" &amp; A1397+4),INDIRECT("'C7'!P" &amp; A1397+4),INDIRECT("'C7'!R" &amp; A1397+4),INDIRECT("'C7'!T" &amp;A1397+4),INDIRECT("'C7'!V" &amp;A1397+4),INDIRECT("'C7'!X" &amp;A1397+4))</f>
        <v>0</v>
      </c>
      <c r="E1416" s="205">
        <f ca="1">SUM(INDIRECT("'C7'!F" &amp;A1397+4),INDIRECT("'C7'!H" &amp;A1397+4),INDIRECT("'C7'!J" &amp;A1397+4),INDIRECT("'C7'!Q" &amp;A1397+4),INDIRECT("'C7'!S" &amp;A1397+4),INDIRECT("'C7'!U" &amp;A1397+4),INDIRECT("'C7'!W" &amp;A1397+4),INDIRECT("'C7'!Y" &amp;A1397+4))</f>
        <v>0</v>
      </c>
      <c r="F1416" s="81" t="str">
        <f t="shared" ca="1" si="14"/>
        <v/>
      </c>
    </row>
    <row r="1417" spans="2:6">
      <c r="B1417" s="80" t="str">
        <f>MATIÈRES!$I$13</f>
        <v>ÉDUCATION ARTISTIQUE (Mme TASKIN - 2p.)</v>
      </c>
      <c r="C1417" s="203" t="str">
        <f ca="1">IF(ISERROR(INDIRECT("F8!BR" &amp;A1397+ 6)),"",INDIRECT("F8!BR" &amp;A1397+ 6))</f>
        <v/>
      </c>
      <c r="D1417" s="205">
        <f ca="1">SUM(INDIRECT("'C8'!E" &amp; A1397+4),INDIRECT("'C8'!G" &amp; A1397+4),INDIRECT("'C8'!I" &amp; A1397+4),INDIRECT("'C8'!P" &amp; A1397+4),INDIRECT("'C8'!R" &amp; A1397+4),INDIRECT("'C8'!T" &amp;A1397+4),INDIRECT("'C8'!V" &amp;A1397+4),INDIRECT("'C8'!X" &amp;A1397+4))</f>
        <v>0</v>
      </c>
      <c r="E1417" s="205">
        <f ca="1">SUM(INDIRECT("'C8'!F" &amp;A1397+4),INDIRECT("'C8'!H" &amp;A1397+4),INDIRECT("'C8'!J" &amp;A1397+4),INDIRECT("'C8'!Q" &amp;A1397+4),INDIRECT("'C8'!S" &amp;A1397+4),INDIRECT("'C8'!U" &amp;A1397+4),INDIRECT("'C8'!W" &amp;A1397+4),INDIRECT("'C8'!Y" &amp;A1397+4))</f>
        <v>0</v>
      </c>
      <c r="F1417" s="81" t="str">
        <f t="shared" ca="1" si="14"/>
        <v/>
      </c>
    </row>
    <row r="1418" spans="2:6">
      <c r="B1418" s="80" t="str">
        <f>MATIÈRES!$I$14</f>
        <v>ÉDUCATION TECHNOLOGIQUE (Mr SMETS - 1p.)</v>
      </c>
      <c r="C1418" s="203" t="str">
        <f ca="1">IF(ISERROR(INDIRECT("F9!BR" &amp;A1397+ 6)),"",INDIRECT("F9!BR" &amp;A1397+ 6))</f>
        <v/>
      </c>
      <c r="D1418" s="205">
        <f ca="1">SUM(INDIRECT("'C9'!E" &amp; A1397+4),INDIRECT("'C9'!G" &amp; A1397+4),INDIRECT("'C9'!I" &amp; A1397+4),INDIRECT("'C9'!P" &amp; A1397+4),INDIRECT("'C9'!R" &amp; A1397+4),INDIRECT("'C9'!T" &amp;A1397+4),INDIRECT("'C9'!V" &amp;A1397+4),INDIRECT("'C9'!X" &amp;A1397+4))</f>
        <v>0</v>
      </c>
      <c r="E1418" s="205">
        <f ca="1">SUM(INDIRECT("'C9'!F" &amp;A1397+4),INDIRECT("'C9'!H" &amp;A1397+4),INDIRECT("'C9'!J" &amp;A1397+4),INDIRECT("'C9'!Q" &amp;A1397+4),INDIRECT("'C9'!S" &amp;A1397+4),INDIRECT("'C9'!U" &amp;A1397+4),INDIRECT("'C9'!W" &amp;A1397+4),INDIRECT("'C9'!Y" &amp;A1397+4))</f>
        <v>0</v>
      </c>
      <c r="F1418" s="81" t="str">
        <f t="shared" ca="1" si="14"/>
        <v/>
      </c>
    </row>
    <row r="1419" spans="2:6">
      <c r="B1419" s="80" t="str">
        <f>MATIÈRES!$I$15</f>
        <v>ACTIVITÉDE SOUTIEN (Mme LIENART - 4p.)</v>
      </c>
      <c r="C1419" s="203" t="str">
        <f ca="1">IF(ISERROR(INDIRECT("F10!BR" &amp;A1397+ 6)),"",INDIRECT("F10!BR" &amp;A1397+ 6))</f>
        <v/>
      </c>
      <c r="D1419" s="205">
        <f ca="1">SUM(INDIRECT("'C10'!E" &amp; A1397+4),INDIRECT("'C10'!G" &amp; A1397+4),INDIRECT("'C10'!I" &amp; A1397+4),INDIRECT("'C10'!P" &amp; A1397+4),INDIRECT("'C10'!R" &amp; A1397+4),INDIRECT("'C10'!T" &amp;A1397+4),INDIRECT("'C10'!V" &amp;A1397+4),INDIRECT("'C10'!X" &amp;A1397+4))</f>
        <v>0</v>
      </c>
      <c r="E1419" s="205">
        <f ca="1">SUM(INDIRECT("'C10'!F" &amp;A1397+4),INDIRECT("'C10'!H" &amp;A1397+4),INDIRECT("'C10'!J" &amp;A1397+4),INDIRECT("'C10'!Q" &amp;A1397+4),INDIRECT("'C10'!S" &amp;A1397+4),INDIRECT("'C10'!U" &amp;A1397+4),INDIRECT("'C10'!W" &amp;A1397+4),INDIRECT("'C10'!Y" &amp;A1397+4))</f>
        <v>0</v>
      </c>
      <c r="F1419" s="81" t="str">
        <f t="shared" ca="1" si="14"/>
        <v/>
      </c>
    </row>
    <row r="1420" spans="2:6">
      <c r="B1420" s="80">
        <f>MATIÈRES!$I$16</f>
        <v>0</v>
      </c>
      <c r="C1420" s="203" t="str">
        <f ca="1">IF(ISERROR(INDIRECT("F11!BR" &amp;A1397+ 6)),"",INDIRECT("F11!BR" &amp;A1397+ 6))</f>
        <v/>
      </c>
      <c r="D1420" s="205">
        <f ca="1">SUM(INDIRECT("'C11'!E" &amp; A1397+4),INDIRECT("'C11'!G" &amp; A1397+4),INDIRECT("'C11'!I" &amp; A1397+4),INDIRECT("'C11'!P" &amp; A1397+4),INDIRECT("'C11'!R" &amp; A1397+4),INDIRECT("'C11'!T" &amp;A1397+4),INDIRECT("'C11'!V" &amp;A1397+4),INDIRECT("'C11'!X" &amp;A1397+4))</f>
        <v>0</v>
      </c>
      <c r="E1420" s="205">
        <f ca="1">SUM(INDIRECT("'C11'!F" &amp;A1397+4),INDIRECT("'C11'!H" &amp;A1397+4),INDIRECT("'C11'!J" &amp;A1397+4),INDIRECT("'C11'!Q" &amp;A1397+4),INDIRECT("'C11'!S" &amp;A1397+4),INDIRECT("'C11'!U" &amp;A1397+4),INDIRECT("'C11'!W" &amp;A1397+4),INDIRECT("'C11'!Y" &amp;A1397+4))</f>
        <v>0</v>
      </c>
      <c r="F1420" s="81" t="str">
        <f t="shared" ca="1" si="14"/>
        <v/>
      </c>
    </row>
    <row r="1421" spans="2:6">
      <c r="B1421" s="80">
        <f>MATIÈRES!$I$17</f>
        <v>0</v>
      </c>
      <c r="C1421" s="203" t="str">
        <f ca="1">IF(ISERROR(INDIRECT("F12!BR" &amp;A1397+ 6)),"",INDIRECT("F12!BR" &amp;A1397+ 6))</f>
        <v/>
      </c>
      <c r="D1421" s="205">
        <f ca="1">SUM(INDIRECT("'C12'!E" &amp; A1397+4),INDIRECT("'C12'!G" &amp; A1397+4),INDIRECT("'C12'!I" &amp; A1397+4),INDIRECT("'C12'!P" &amp; A1397+4),INDIRECT("'C12'!R" &amp; A1397+4),INDIRECT("'C12'!T" &amp;A1397+4),INDIRECT("'C12'!V" &amp;A1397+4),INDIRECT("'C12'!X" &amp;A1397+4))</f>
        <v>0</v>
      </c>
      <c r="E1421" s="205">
        <f ca="1">SUM(INDIRECT("'C12'!F" &amp;A1397+4),INDIRECT("'C12'!H" &amp;A1397+4),INDIRECT("'C12'!J" &amp;A1397+4),INDIRECT("'C12'!Q" &amp;A1397+4),INDIRECT("'C12'!S" &amp;A1397+4),INDIRECT("'C12'!U" &amp;A1397+4),INDIRECT("'C12'!W" &amp;A1397+4),INDIRECT("'C12'!Y" &amp;A1397+4))</f>
        <v>0</v>
      </c>
      <c r="F1421" s="81" t="str">
        <f t="shared" ca="1" si="14"/>
        <v/>
      </c>
    </row>
    <row r="1422" spans="2:6">
      <c r="B1422" s="80">
        <f>MATIÈRES!$I$18</f>
        <v>0</v>
      </c>
      <c r="C1422" s="203" t="str">
        <f ca="1">IF(ISERROR(INDIRECT("F13!BR" &amp;A1397+ 6)),"",INDIRECT("F13!BR" &amp;A1397+ 6))</f>
        <v/>
      </c>
      <c r="D1422" s="205">
        <f ca="1">SUM(INDIRECT("'C13'!E" &amp; A1397+4),INDIRECT("'C13'!G" &amp; A1397+4),INDIRECT("'C13'!I" &amp; A1397+4),INDIRECT("'C13'!P" &amp; A1397+4),INDIRECT("'C13'!R" &amp; A1397+4),INDIRECT("'C13'!T" &amp;A1397+4),INDIRECT("'C13'!V" &amp;A1397+4),INDIRECT("'C13'!X" &amp;A1397+4))</f>
        <v>0</v>
      </c>
      <c r="E1422" s="205">
        <f ca="1">SUM(INDIRECT("'C13'!F" &amp;A1397+4),INDIRECT("'C13'!H" &amp;A1397+4),INDIRECT("'C13'!J" &amp;A1397+4),INDIRECT("'C13'!Q" &amp;A1397+4),INDIRECT("'C13'!S" &amp;A1397+4),INDIRECT("'C13'!U" &amp;A1397+4),INDIRECT("'C13'!W" &amp;A1397+4),INDIRECT("'C13'!Y" &amp;A1397+4))</f>
        <v>0</v>
      </c>
      <c r="F1422" s="81" t="str">
        <f t="shared" ca="1" si="14"/>
        <v/>
      </c>
    </row>
    <row r="1423" spans="2:6">
      <c r="B1423" s="80">
        <f>MATIÈRES!$I$19</f>
        <v>0</v>
      </c>
      <c r="C1423" s="203" t="str">
        <f ca="1">IF(ISERROR(INDIRECT("F14!BR" &amp;A1397+ 6)),"",INDIRECT("F14!BR" &amp;A1397+ 6))</f>
        <v/>
      </c>
      <c r="D1423" s="205">
        <f ca="1">SUM(INDIRECT("'C14'!E" &amp; A1397+4),INDIRECT("'C14'!G" &amp; A1397+4),INDIRECT("'C14'!I" &amp; A1397+4),INDIRECT("'C14'!P" &amp; A1397+4),INDIRECT("'C14'!R" &amp; A1397+4),INDIRECT("'C14'!T" &amp;A1397+4),INDIRECT("'C14'!V" &amp;A1397+4),INDIRECT("'C14'!X" &amp;A1397+4))</f>
        <v>0</v>
      </c>
      <c r="E1423" s="205">
        <f ca="1">SUM(INDIRECT("'C14'!F" &amp;A1397+4),INDIRECT("'C14'!H" &amp;A1397+4),INDIRECT("'C14'!J" &amp;A1397+4),INDIRECT("'C14'!Q" &amp;A1397+4),INDIRECT("'C14'!S" &amp;A1397+4),INDIRECT("'C14'!U" &amp;A1397+4),INDIRECT("'C14'!W" &amp;A1397+4),INDIRECT("'C14'!Y" &amp;A1397+4))</f>
        <v>0</v>
      </c>
      <c r="F1423" s="81" t="str">
        <f t="shared" ca="1" si="14"/>
        <v/>
      </c>
    </row>
    <row r="1424" spans="2:6">
      <c r="B1424" s="80">
        <f>MATIÈRES!$I$20</f>
        <v>0</v>
      </c>
      <c r="C1424" s="203" t="str">
        <f ca="1">IF(ISERROR(INDIRECT("F15!BR" &amp;A1397+ 6)),"",INDIRECT("F15!BR" &amp;A1397+ 6))</f>
        <v/>
      </c>
      <c r="D1424" s="205">
        <f ca="1">SUM(INDIRECT("'C15'!E" &amp; A1397+4),INDIRECT("'C15'!G" &amp; A1397+4),INDIRECT("'C15'!I" &amp; A1397+4),INDIRECT("'C15'!P" &amp; A1397+4),INDIRECT("'C15'!R" &amp; A1397+4),INDIRECT("'C15'!T" &amp;A1397+4),INDIRECT("'C15'!V" &amp;A1397+4),INDIRECT("'C15'!X" &amp;A1397+4))</f>
        <v>0</v>
      </c>
      <c r="E1424" s="205">
        <f ca="1">SUM(INDIRECT("'C15'!F" &amp;A1397+4),INDIRECT("'C15'!H" &amp;A1397+4),INDIRECT("'C15'!J" &amp;A1397+4),INDIRECT("'C15'!Q" &amp;A1397+4),INDIRECT("'C15'!S" &amp;A1397+4),INDIRECT("'C15'!U" &amp;A1397+4),INDIRECT("'C15'!W" &amp;A1397+4),INDIRECT("'C15'!Y" &amp;A1397+4))</f>
        <v>0</v>
      </c>
      <c r="F1424" s="81" t="str">
        <f t="shared" ca="1" si="14"/>
        <v/>
      </c>
    </row>
    <row r="1425" spans="2:6">
      <c r="B1425" s="208"/>
      <c r="C1425" s="212" t="e">
        <f ca="1">AVERAGEIF(C1410:C1424,"&lt;&gt;#DIV/0!")</f>
        <v>#DIV/0!</v>
      </c>
      <c r="D1425" s="206"/>
      <c r="E1425" s="206"/>
      <c r="F1425" s="209"/>
    </row>
    <row r="1426" spans="2:6" s="82" customFormat="1">
      <c r="B1426" s="271"/>
      <c r="C1426" s="271"/>
      <c r="D1426" s="271"/>
      <c r="E1426" s="271"/>
      <c r="F1426" s="192"/>
    </row>
    <row r="1427" spans="2:6" s="82" customFormat="1">
      <c r="B1427" s="272" t="s">
        <v>180</v>
      </c>
      <c r="C1427" s="272"/>
      <c r="D1427" s="272"/>
      <c r="E1427" s="272"/>
      <c r="F1427" s="193" t="e">
        <f ca="1">AVERAGEIF(F1410:F1424,"&lt;&gt;#DIV/0!")</f>
        <v>#DIV/0!</v>
      </c>
    </row>
    <row r="1428" spans="2:6" s="82" customFormat="1">
      <c r="B1428" s="273" t="str">
        <f>"Nombre de cours en difficulté (…/" &amp; COUNTA(MATIÈRES!$N$6:$N$20) &amp; " cours)"</f>
        <v>Nombre de cours en difficulté (…/10 cours)</v>
      </c>
      <c r="C1428" s="273"/>
      <c r="D1428" s="273"/>
      <c r="E1428" s="273"/>
      <c r="F1428" s="191">
        <f ca="1">IF(F1410&lt;50,1,0)+IF(F1411&lt;50,1,0)+IF(F1412&lt;50,1,0)+IF(F1413&lt;50,1,0)+IF(F1414&lt;50,1,0)+IF(F1415&lt;50,1,0)+IF(F1416&lt;50,1,0)+IF(F1417&lt;50,1,0)+IF(F1418&lt;50,1,0)+IF(F1419&lt;50,1,0)+IF(F1420&lt;50,1,0)+IF(F1421&lt;50,1,0)+IF(F1422&lt;50,1,0)+IF(F1423&lt;50,1,0)+IF(F1424&lt;50,1,0)</f>
        <v>0</v>
      </c>
    </row>
    <row r="1429" spans="2:6" s="82" customFormat="1">
      <c r="B1429" s="273" t="str">
        <f>"Nombre de périodes en difficulté (…/" &amp; SUM(MATIÈRES!N1390:N1404) &amp; " périodes)"</f>
        <v>Nombre de périodes en difficulté (…/0 périodes)</v>
      </c>
      <c r="C1429" s="273"/>
      <c r="D1429" s="273"/>
      <c r="E1429" s="273"/>
      <c r="F1429" s="191">
        <f ca="1">IF(F1410&lt;50,MATIÈRES!N$6,0)+IF(F1411&lt;50,MATIÈRES!N$7,0)+IF(F1412&lt;50,MATIÈRES!N$8,0)+IF(F1413&lt;50,MATIÈRES!N$9,0)+IF(F1414&lt;50,MATIÈRES!N$10,0)+IF(F1415&lt;50,MATIÈRES!N$11,0)+IF(F1416&lt;50,MATIÈRES!N$12,0)+IF(F1417&lt;50,MATIÈRES!N$13,0)+IF(F1418&lt;50,MATIÈRES!N$14,0)+IF(F1419&lt;50,MATIÈRES!N$15,0)+IF(F1420&lt;50,MATIÈRES!N$16,0)+IF(F1421&lt;50,MATIÈRES!N$17,0)+IF(F1422&lt;50,MATIÈRES!N$18,0)+IF(F1423&lt;50,MATIÈRES!N$19,0)+IF(F1424&lt;50,MATIÈRES!N$20,0)</f>
        <v>0</v>
      </c>
    </row>
    <row r="1430" spans="2:6" s="82" customFormat="1"/>
    <row r="1431" spans="2:6" s="82" customFormat="1"/>
    <row r="1432" spans="2:6" s="82" customFormat="1"/>
    <row r="1433" spans="2:6" s="82" customFormat="1">
      <c r="F1433" s="82" t="s">
        <v>177</v>
      </c>
    </row>
    <row r="1434" spans="2:6">
      <c r="B1434" s="82"/>
      <c r="C1434" s="82"/>
      <c r="D1434" s="82"/>
      <c r="E1434" s="82"/>
      <c r="F1434" s="82"/>
    </row>
    <row r="1435" spans="2:6">
      <c r="B1435" s="82"/>
      <c r="C1435" s="82"/>
      <c r="D1435" s="82"/>
      <c r="E1435" s="82"/>
      <c r="F1435" s="82"/>
    </row>
    <row r="1436" spans="2:6">
      <c r="B1436" s="82"/>
      <c r="C1436" s="82"/>
      <c r="D1436" s="82"/>
      <c r="E1436" s="82"/>
      <c r="F1436" s="82"/>
    </row>
    <row r="1437" spans="2:6">
      <c r="B1437" s="82"/>
      <c r="C1437" s="82"/>
      <c r="D1437" s="82"/>
      <c r="E1437" s="82"/>
      <c r="F1437" s="82"/>
    </row>
    <row r="1438" spans="2:6">
      <c r="B1438" s="82"/>
      <c r="C1438" s="82"/>
      <c r="D1438" s="82"/>
      <c r="E1438" s="82"/>
      <c r="F1438" s="82"/>
    </row>
    <row r="1439" spans="2:6">
      <c r="B1439" s="82"/>
      <c r="C1439" s="82"/>
      <c r="D1439" s="82"/>
      <c r="E1439" s="82"/>
      <c r="F1439" s="82"/>
    </row>
    <row r="1440" spans="2:6">
      <c r="B1440" s="82"/>
      <c r="C1440" s="82"/>
      <c r="D1440" s="82"/>
      <c r="E1440" s="82"/>
      <c r="F1440" s="82"/>
    </row>
    <row r="1441" spans="2:6">
      <c r="B1441" s="82"/>
      <c r="C1441" s="82"/>
      <c r="D1441" s="82"/>
      <c r="E1441" s="82"/>
      <c r="F1441" s="82"/>
    </row>
    <row r="1442" spans="2:6">
      <c r="B1442" s="82"/>
      <c r="C1442" s="82"/>
      <c r="D1442" s="82"/>
      <c r="E1442" s="82"/>
      <c r="F1442" s="82"/>
    </row>
    <row r="1443" spans="2:6">
      <c r="B1443" s="82"/>
      <c r="C1443" s="82"/>
      <c r="D1443" s="82"/>
      <c r="E1443" s="82"/>
      <c r="F1443" s="82"/>
    </row>
    <row r="1444" spans="2:6">
      <c r="B1444" s="82"/>
      <c r="C1444" s="82"/>
      <c r="D1444" s="82"/>
      <c r="E1444" s="82"/>
      <c r="F1444" s="82"/>
    </row>
    <row r="1445" spans="2:6">
      <c r="B1445" s="82"/>
      <c r="C1445" s="82"/>
      <c r="D1445" s="82"/>
      <c r="E1445" s="82"/>
      <c r="F1445" s="82"/>
    </row>
    <row r="1446" spans="2:6">
      <c r="B1446" s="82"/>
      <c r="C1446" s="82"/>
      <c r="D1446" s="82"/>
      <c r="E1446" s="82"/>
      <c r="F1446" s="82"/>
    </row>
    <row r="1447" spans="2:6">
      <c r="B1447" s="82"/>
      <c r="C1447" s="82"/>
      <c r="D1447" s="82"/>
      <c r="E1447" s="82"/>
      <c r="F1447" s="82"/>
    </row>
    <row r="1448" spans="2:6">
      <c r="B1448" s="82"/>
      <c r="C1448" s="82"/>
      <c r="D1448" s="82"/>
      <c r="E1448" s="82"/>
      <c r="F1448" s="82"/>
    </row>
    <row r="1449" spans="2:6">
      <c r="B1449" s="84" t="s">
        <v>42</v>
      </c>
      <c r="C1449" s="82"/>
      <c r="D1449" s="82"/>
      <c r="E1449" s="82"/>
      <c r="F1449" s="82"/>
    </row>
    <row r="1450" spans="2:6">
      <c r="B1450" s="82"/>
      <c r="C1450" s="82"/>
      <c r="D1450" s="82"/>
      <c r="E1450" s="82"/>
      <c r="F1450" s="82"/>
    </row>
    <row r="1451" spans="2:6">
      <c r="B1451" s="274" t="str">
        <f ca="1">(INDIRECT("Élèves!C" &amp;A1397+3) &amp; " " &amp; INDIRECT("Élèves!D" &amp; A1397+3) &amp; " :")</f>
        <v xml:space="preserve">  :</v>
      </c>
      <c r="C1451" s="275"/>
      <c r="D1451" s="275"/>
      <c r="E1451" s="275"/>
      <c r="F1451" s="276"/>
    </row>
    <row r="1452" spans="2:6">
      <c r="B1452" s="243"/>
      <c r="C1452" s="244"/>
      <c r="D1452" s="244"/>
      <c r="E1452" s="244"/>
      <c r="F1452" s="245"/>
    </row>
    <row r="1453" spans="2:6">
      <c r="B1453" s="243"/>
      <c r="C1453" s="244"/>
      <c r="D1453" s="244"/>
      <c r="E1453" s="244"/>
      <c r="F1453" s="245"/>
    </row>
    <row r="1454" spans="2:6">
      <c r="B1454" s="243"/>
      <c r="C1454" s="244"/>
      <c r="D1454" s="244"/>
      <c r="E1454" s="244"/>
      <c r="F1454" s="245"/>
    </row>
    <row r="1455" spans="2:6">
      <c r="B1455" s="243"/>
      <c r="C1455" s="244"/>
      <c r="D1455" s="244"/>
      <c r="E1455" s="244"/>
      <c r="F1455" s="245"/>
    </row>
    <row r="1456" spans="2:6">
      <c r="B1456" s="243"/>
      <c r="C1456" s="244"/>
      <c r="D1456" s="244"/>
      <c r="E1456" s="244"/>
      <c r="F1456" s="245"/>
    </row>
    <row r="1457" spans="2:6">
      <c r="B1457" s="246"/>
      <c r="C1457" s="247"/>
      <c r="D1457" s="247"/>
      <c r="E1457" s="247"/>
      <c r="F1457" s="248"/>
    </row>
    <row r="1458" spans="2:6">
      <c r="B1458" s="204"/>
      <c r="C1458" s="204"/>
      <c r="D1458" s="204"/>
      <c r="E1458" s="204"/>
      <c r="F1458" s="204"/>
    </row>
    <row r="1459" spans="2:6">
      <c r="B1459" s="204"/>
      <c r="C1459" s="204"/>
      <c r="D1459" s="204"/>
      <c r="E1459" s="204"/>
      <c r="F1459" s="204"/>
    </row>
    <row r="1460" spans="2:6">
      <c r="B1460" s="204"/>
      <c r="C1460" s="204"/>
      <c r="D1460" s="204"/>
      <c r="E1460" s="204"/>
      <c r="F1460" s="204"/>
    </row>
    <row r="1461" spans="2:6">
      <c r="B1461" s="84" t="s">
        <v>69</v>
      </c>
      <c r="C1461" s="82"/>
      <c r="D1461" s="82"/>
      <c r="E1461" s="82"/>
      <c r="F1461" s="82"/>
    </row>
    <row r="1462" spans="2:6">
      <c r="C1462" s="82"/>
      <c r="D1462" s="82"/>
      <c r="E1462" s="82"/>
      <c r="F1462" s="82"/>
    </row>
    <row r="1463" spans="2:6">
      <c r="B1463" s="89"/>
      <c r="C1463" s="89"/>
      <c r="D1463" s="89"/>
      <c r="E1463" s="89" t="s">
        <v>70</v>
      </c>
      <c r="F1463" s="90">
        <f ca="1">SUM(INDIRECT("EDUC!E" &amp;A1397+4),INDIRECT("EDUC!F" &amp;A1397+4),INDIRECT("EDUC!H" &amp;A1397+4),INDIRECT("EDUC!i" &amp;A1397+4))</f>
        <v>0</v>
      </c>
    </row>
    <row r="1464" spans="2:6">
      <c r="C1464" s="82"/>
      <c r="D1464" s="82"/>
      <c r="E1464" s="82"/>
      <c r="F1464" s="82"/>
    </row>
    <row r="1465" spans="2:6">
      <c r="B1465" s="249"/>
      <c r="C1465" s="250"/>
      <c r="D1465" s="250"/>
      <c r="E1465" s="250"/>
      <c r="F1465" s="251"/>
    </row>
    <row r="1466" spans="2:6">
      <c r="B1466" s="252"/>
      <c r="C1466" s="253"/>
      <c r="D1466" s="253"/>
      <c r="E1466" s="253"/>
      <c r="F1466" s="254"/>
    </row>
    <row r="1467" spans="2:6">
      <c r="B1467" s="252"/>
      <c r="C1467" s="253"/>
      <c r="D1467" s="253"/>
      <c r="E1467" s="253"/>
      <c r="F1467" s="254"/>
    </row>
    <row r="1468" spans="2:6">
      <c r="B1468" s="252"/>
      <c r="C1468" s="253"/>
      <c r="D1468" s="253"/>
      <c r="E1468" s="253"/>
      <c r="F1468" s="254"/>
    </row>
    <row r="1469" spans="2:6">
      <c r="B1469" s="252"/>
      <c r="C1469" s="253"/>
      <c r="D1469" s="253"/>
      <c r="E1469" s="253"/>
      <c r="F1469" s="254"/>
    </row>
    <row r="1470" spans="2:6">
      <c r="B1470" s="252"/>
      <c r="C1470" s="253"/>
      <c r="D1470" s="253"/>
      <c r="E1470" s="253"/>
      <c r="F1470" s="254"/>
    </row>
    <row r="1471" spans="2:6">
      <c r="B1471" s="252"/>
      <c r="C1471" s="253"/>
      <c r="D1471" s="253"/>
      <c r="E1471" s="253"/>
      <c r="F1471" s="254"/>
    </row>
    <row r="1472" spans="2:6">
      <c r="B1472" s="252"/>
      <c r="C1472" s="253"/>
      <c r="D1472" s="253"/>
      <c r="E1472" s="253"/>
      <c r="F1472" s="254"/>
    </row>
    <row r="1473" spans="2:6">
      <c r="B1473" s="255"/>
      <c r="C1473" s="256"/>
      <c r="D1473" s="256"/>
      <c r="E1473" s="256"/>
      <c r="F1473" s="257"/>
    </row>
    <row r="1474" spans="2:6">
      <c r="B1474" s="82"/>
      <c r="C1474" s="82"/>
      <c r="D1474" s="82"/>
      <c r="E1474" s="82"/>
      <c r="F1474" s="82"/>
    </row>
    <row r="1475" spans="2:6">
      <c r="B1475" s="91" t="s">
        <v>71</v>
      </c>
      <c r="C1475" s="82"/>
      <c r="D1475" s="82"/>
      <c r="E1475" s="82"/>
      <c r="F1475" s="82"/>
    </row>
    <row r="1476" spans="2:6">
      <c r="B1476" s="82"/>
      <c r="C1476" s="82"/>
      <c r="D1476" s="82"/>
      <c r="E1476" s="82"/>
      <c r="F1476" s="82"/>
    </row>
    <row r="1477" spans="2:6">
      <c r="B1477" s="82"/>
      <c r="C1477" s="82"/>
      <c r="D1477" s="82"/>
      <c r="E1477" s="82"/>
      <c r="F1477" s="82"/>
    </row>
    <row r="1478" spans="2:6">
      <c r="B1478" s="82"/>
      <c r="C1478" s="82"/>
      <c r="D1478" s="82"/>
      <c r="E1478" s="82"/>
      <c r="F1478" s="82"/>
    </row>
    <row r="1479" spans="2:6">
      <c r="B1479" s="82"/>
      <c r="C1479" s="82"/>
      <c r="D1479" s="82"/>
      <c r="E1479" s="82"/>
      <c r="F1479" s="82"/>
    </row>
    <row r="1480" spans="2:6">
      <c r="B1480" s="82"/>
      <c r="C1480" s="82"/>
      <c r="D1480" s="82"/>
      <c r="E1480" s="82"/>
      <c r="F1480" s="82"/>
    </row>
    <row r="1481" spans="2:6">
      <c r="B1481" s="84" t="s">
        <v>72</v>
      </c>
      <c r="C1481" s="82"/>
      <c r="D1481" s="82"/>
      <c r="E1481" s="82"/>
      <c r="F1481" s="82"/>
    </row>
    <row r="1482" spans="2:6">
      <c r="B1482" s="82"/>
      <c r="C1482" s="82"/>
      <c r="D1482" s="82"/>
      <c r="E1482" s="82"/>
      <c r="F1482" s="82"/>
    </row>
    <row r="1483" spans="2:6">
      <c r="B1483" s="288"/>
      <c r="C1483" s="289"/>
      <c r="D1483" s="289"/>
      <c r="E1483" s="289"/>
      <c r="F1483" s="290"/>
    </row>
    <row r="1484" spans="2:6">
      <c r="B1484" s="291"/>
      <c r="C1484" s="292"/>
      <c r="D1484" s="292"/>
      <c r="E1484" s="292"/>
      <c r="F1484" s="293"/>
    </row>
    <row r="1485" spans="2:6">
      <c r="B1485" s="291"/>
      <c r="C1485" s="292"/>
      <c r="D1485" s="292"/>
      <c r="E1485" s="292"/>
      <c r="F1485" s="293"/>
    </row>
    <row r="1486" spans="2:6">
      <c r="B1486" s="291"/>
      <c r="C1486" s="292"/>
      <c r="D1486" s="292"/>
      <c r="E1486" s="292"/>
      <c r="F1486" s="293"/>
    </row>
    <row r="1487" spans="2:6">
      <c r="B1487" s="291"/>
      <c r="C1487" s="292"/>
      <c r="D1487" s="292"/>
      <c r="E1487" s="292"/>
      <c r="F1487" s="293"/>
    </row>
    <row r="1488" spans="2:6">
      <c r="B1488" s="291"/>
      <c r="C1488" s="292"/>
      <c r="D1488" s="292"/>
      <c r="E1488" s="292"/>
      <c r="F1488" s="293"/>
    </row>
    <row r="1489" spans="1:6">
      <c r="B1489" s="291"/>
      <c r="C1489" s="292"/>
      <c r="D1489" s="292"/>
      <c r="E1489" s="292"/>
      <c r="F1489" s="293"/>
    </row>
    <row r="1490" spans="1:6">
      <c r="B1490" s="294"/>
      <c r="C1490" s="295"/>
      <c r="D1490" s="295"/>
      <c r="E1490" s="295"/>
      <c r="F1490" s="296"/>
    </row>
    <row r="1491" spans="1:6">
      <c r="B1491" s="82"/>
      <c r="C1491" s="82"/>
      <c r="D1491" s="82"/>
      <c r="E1491" s="82"/>
      <c r="F1491" s="82"/>
    </row>
    <row r="1492" spans="1:6">
      <c r="B1492" s="82"/>
      <c r="C1492" s="82"/>
      <c r="D1492" s="82"/>
      <c r="E1492" s="82"/>
      <c r="F1492" s="82" t="s">
        <v>178</v>
      </c>
    </row>
    <row r="1493" spans="1:6">
      <c r="B1493" s="82"/>
      <c r="C1493" s="82"/>
      <c r="D1493" s="82"/>
      <c r="E1493" s="82"/>
      <c r="F1493" s="82"/>
    </row>
    <row r="1494" spans="1:6">
      <c r="B1494" s="82"/>
      <c r="C1494" s="82"/>
      <c r="D1494" s="82"/>
      <c r="E1494" s="82"/>
      <c r="F1494" s="82"/>
    </row>
    <row r="1495" spans="1:6">
      <c r="B1495" s="82"/>
      <c r="C1495" s="82"/>
      <c r="D1495" s="82"/>
      <c r="E1495" s="82"/>
      <c r="F1495" s="82"/>
    </row>
    <row r="1496" spans="1:6" ht="27.75" customHeight="1">
      <c r="A1496" s="82">
        <v>16</v>
      </c>
      <c r="B1496" s="82"/>
      <c r="C1496" s="82"/>
      <c r="D1496" s="82"/>
      <c r="E1496" s="82"/>
      <c r="F1496" s="82"/>
    </row>
    <row r="1497" spans="1:6" ht="15" customHeight="1">
      <c r="B1497" s="315"/>
      <c r="C1497" s="315"/>
      <c r="D1497" s="315"/>
      <c r="E1497" s="315"/>
      <c r="F1497" s="315"/>
    </row>
    <row r="1498" spans="1:6">
      <c r="B1498" s="85">
        <f ca="1">INDIRECT("Élèves!C" &amp; A1496+3)</f>
        <v>0</v>
      </c>
      <c r="C1498" s="314">
        <f ca="1">INDIRECT("Élèves!D" &amp; A1496+3)</f>
        <v>0</v>
      </c>
      <c r="D1498" s="314"/>
      <c r="E1498" s="314"/>
      <c r="F1498" s="314"/>
    </row>
    <row r="1499" spans="1:6" ht="15" customHeight="1">
      <c r="B1499" s="86"/>
      <c r="C1499" s="87"/>
      <c r="D1499" s="87"/>
      <c r="E1499" s="87"/>
      <c r="F1499" s="87"/>
    </row>
    <row r="1500" spans="1:6">
      <c r="B1500" s="315" t="s">
        <v>73</v>
      </c>
      <c r="C1500" s="315"/>
      <c r="D1500" s="315"/>
      <c r="E1500" s="315"/>
      <c r="F1500" s="315"/>
    </row>
    <row r="1501" spans="1:6">
      <c r="B1501" s="316" t="s">
        <v>179</v>
      </c>
      <c r="C1501" s="316"/>
      <c r="D1501" s="316"/>
      <c r="E1501" s="316"/>
      <c r="F1501" s="316"/>
    </row>
    <row r="1502" spans="1:6">
      <c r="B1502" s="315"/>
      <c r="C1502" s="315"/>
      <c r="D1502" s="315"/>
      <c r="E1502" s="315"/>
      <c r="F1502" s="315"/>
    </row>
    <row r="1503" spans="1:6">
      <c r="B1503" s="82"/>
      <c r="C1503" s="82"/>
      <c r="D1503" s="82"/>
      <c r="E1503" s="82"/>
      <c r="F1503" s="82"/>
    </row>
    <row r="1504" spans="1:6">
      <c r="B1504" s="279">
        <f ca="1">INDIRECT("Élèves!N" &amp; A1496+5)</f>
        <v>0</v>
      </c>
      <c r="C1504" s="280"/>
      <c r="D1504" s="280"/>
      <c r="E1504" s="280"/>
      <c r="F1504" s="281"/>
    </row>
    <row r="1505" spans="2:6" ht="45" customHeight="1">
      <c r="B1505" s="297" t="s">
        <v>39</v>
      </c>
      <c r="C1505" s="298" t="s">
        <v>67</v>
      </c>
      <c r="D1505" s="300" t="s">
        <v>68</v>
      </c>
      <c r="E1505" s="301"/>
      <c r="F1505" s="302"/>
    </row>
    <row r="1506" spans="2:6" ht="45" customHeight="1">
      <c r="B1506" s="297"/>
      <c r="C1506" s="299"/>
      <c r="D1506" s="303"/>
      <c r="E1506" s="304"/>
      <c r="F1506" s="305"/>
    </row>
    <row r="1507" spans="2:6">
      <c r="B1507" s="297"/>
      <c r="C1507" s="88" t="s">
        <v>66</v>
      </c>
      <c r="D1507" s="88" t="s">
        <v>40</v>
      </c>
      <c r="E1507" s="88" t="s">
        <v>41</v>
      </c>
      <c r="F1507" s="88" t="s">
        <v>66</v>
      </c>
    </row>
    <row r="1508" spans="2:6">
      <c r="B1508" s="313" t="str">
        <f>"FORMATION COMMUNE (" &amp; SUM(MATIÈRES!N1491:N1505) &amp; " périodes)"</f>
        <v>FORMATION COMMUNE (0 périodes)</v>
      </c>
      <c r="C1508" s="313"/>
      <c r="D1508" s="313"/>
      <c r="E1508" s="313"/>
      <c r="F1508" s="313"/>
    </row>
    <row r="1509" spans="2:6">
      <c r="B1509" s="80" t="str">
        <f>MATIÈRES!$I$6</f>
        <v>RELIGION (Mme Willems - 2p.)</v>
      </c>
      <c r="C1509" s="203" t="str">
        <f ca="1">IF(ISERROR(INDIRECT("F1!BR" &amp;A1496+ 6)),"",INDIRECT("F1!BR" &amp;A1496+ 6))</f>
        <v/>
      </c>
      <c r="D1509" s="205">
        <f ca="1">SUM(INDIRECT("'C1'!E" &amp; A1496+4),INDIRECT("'C1'!G" &amp; A1496+4),INDIRECT("'C1'!I" &amp; A1496+4),INDIRECT("'C1'!P" &amp; A1496+4),INDIRECT("'C1'!R" &amp; A1496+4),INDIRECT("'C1'!T" &amp;A1496+4),INDIRECT("'C1'!V" &amp;A1496+4),INDIRECT("'C1'!X" &amp;A1496+4))</f>
        <v>0</v>
      </c>
      <c r="E1509" s="205">
        <f ca="1">SUM(INDIRECT("'C1'!F" &amp;A1496+4),INDIRECT("'C1'!H" &amp;A1496+4),INDIRECT("'C1'!J" &amp;A1496+4),INDIRECT("'C1'!Q" &amp;A1496+4),INDIRECT("'C1'!S" &amp;A1496+4),INDIRECT("'C1'!U" &amp;A1496+4),INDIRECT("'C1'!W" &amp;A1496+4),INDIRECT("'C1'!Y" &amp;A1496+4))</f>
        <v>0</v>
      </c>
      <c r="F1509" s="81" t="str">
        <f ca="1">IF(ISERROR(SUM(D1509/E1509)*100),"",(SUM(D1509/E1509)*100))</f>
        <v/>
      </c>
    </row>
    <row r="1510" spans="2:6">
      <c r="B1510" s="80" t="str">
        <f>MATIÈRES!$I$7</f>
        <v>FRANÇAIS (Mr MIRGAUX - 6p.)</v>
      </c>
      <c r="C1510" s="203" t="str">
        <f ca="1">IF(ISERROR(INDIRECT("F2!BR" &amp;A1496+ 6)),"",INDIRECT("F2!BR" &amp;A1496+ 6))</f>
        <v/>
      </c>
      <c r="D1510" s="205">
        <f ca="1">SUM(INDIRECT("'C2'!E" &amp; A1496+4),INDIRECT("'C2'!G" &amp; A1496+4),INDIRECT("'C2'!I" &amp; A1496+4),INDIRECT("'C2'!P" &amp; A1496+4),INDIRECT("'C2'!R" &amp; A1496+4),INDIRECT("'C2'!T" &amp;A1496+4),INDIRECT("'C2'!V" &amp;A1496+4),INDIRECT("'C2'!X" &amp;A1496+4))</f>
        <v>0</v>
      </c>
      <c r="E1510" s="205">
        <f ca="1">SUM(INDIRECT("'C2'!F" &amp;A1496+4),INDIRECT("'C2'!H" &amp;A1496+4),INDIRECT("'C2'!J" &amp;A1496+4),INDIRECT("'C2'!Q" &amp;A1496+4),INDIRECT("'C2'!S" &amp;A1496+4),INDIRECT("'C2'!U" &amp;A1496+4),INDIRECT("'C2'!W" &amp;A1496+4),INDIRECT("'C2'!Y" &amp;A1496+4))</f>
        <v>0</v>
      </c>
      <c r="F1510" s="81" t="str">
        <f t="shared" ref="F1510:F1523" ca="1" si="15">IF(ISERROR(SUM(D1510/E1510)*100),"",(SUM(D1510/E1510)*100))</f>
        <v/>
      </c>
    </row>
    <row r="1511" spans="2:6">
      <c r="B1511" s="80" t="str">
        <f>MATIÈRES!$I$8</f>
        <v>MATH (Mme LIENART - 5p.)</v>
      </c>
      <c r="C1511" s="203" t="str">
        <f ca="1">IF(ISERROR(INDIRECT("F3!BR" &amp;A1496+ 6)),"",INDIRECT("F3!BR" &amp;A1496+ 6))</f>
        <v/>
      </c>
      <c r="D1511" s="205">
        <f ca="1">SUM(INDIRECT("'C3'!E" &amp; A1496+4),INDIRECT("'C3'!G" &amp; A1496+4),INDIRECT("'C3'!I" &amp; A1496+4),INDIRECT("'C3'!P" &amp; A1496+4),INDIRECT("'C3'!R" &amp; A1496+4),INDIRECT("'C3'!T" &amp;A1496+4),INDIRECT("'C3'!V" &amp;A1496+4),INDIRECT("'C3'!X" &amp;A1496+4))</f>
        <v>0</v>
      </c>
      <c r="E1511" s="205">
        <f ca="1">SUM(INDIRECT("'C3'!F" &amp;A1496+4),INDIRECT("'C3'!H" &amp;A1496+4),INDIRECT("'C3'!J" &amp;A1496+4),INDIRECT("'C3'!Q" &amp;A1496+4),INDIRECT("'C3'!S" &amp;A1496+4),INDIRECT("'C3'!U" &amp;A1496+4),INDIRECT("'C3'!W" &amp;A1496+4),INDIRECT("'C3'!Y" &amp;A1496+4))</f>
        <v>0</v>
      </c>
      <c r="F1511" s="81" t="str">
        <f t="shared" ca="1" si="15"/>
        <v/>
      </c>
    </row>
    <row r="1512" spans="2:6">
      <c r="B1512" s="80" t="str">
        <f>MATIÈRES!$I$9</f>
        <v>ÉTUDE DU MILIEU (Mr MIRGAUX - 4p.)</v>
      </c>
      <c r="C1512" s="203" t="str">
        <f ca="1">IF(ISERROR(INDIRECT("F4!BR" &amp;A1496+ 6)),"",INDIRECT("F4!BR" &amp;A1496+ 6))</f>
        <v/>
      </c>
      <c r="D1512" s="205">
        <f ca="1">SUM(INDIRECT("'C4'!E" &amp; A1496+4),INDIRECT("'C4'!G" &amp; A1496+4),INDIRECT("'C4'!I" &amp; A1496+4),INDIRECT("'C4'!P" &amp; A1496+4),INDIRECT("'C4'!R" &amp; A1496+4),INDIRECT("'C4'!T" &amp;A1496+4),INDIRECT("'C4'!V" &amp;A1496+4),INDIRECT("'C4'!X" &amp;A1496+4))</f>
        <v>0</v>
      </c>
      <c r="E1512" s="205">
        <f ca="1">SUM(INDIRECT("'C4'!F" &amp;A1496+4),INDIRECT("'C4'!H" &amp;A1496+4),INDIRECT("'C4'!J" &amp;A1496+4),INDIRECT("'C4'!Q" &amp;A1496+4),INDIRECT("'C4'!S" &amp;A1496+4),INDIRECT("'C4'!U" &amp;A1496+4),INDIRECT("'C4'!W" &amp;A1496+4),INDIRECT("'C4'!Y" &amp;A1496+4))</f>
        <v>0</v>
      </c>
      <c r="F1512" s="81" t="str">
        <f t="shared" ca="1" si="15"/>
        <v/>
      </c>
    </row>
    <row r="1513" spans="2:6">
      <c r="B1513" s="80" t="str">
        <f>MATIÈRES!$I$10</f>
        <v>ANGLAIS (Mme MICHAUX - 4p.)</v>
      </c>
      <c r="C1513" s="203" t="str">
        <f ca="1">IF(ISERROR(INDIRECT("F5!BR" &amp;A1496+ 6)),"",INDIRECT("F5!BR" &amp;A1496+ 6))</f>
        <v/>
      </c>
      <c r="D1513" s="205">
        <f ca="1">SUM(INDIRECT("'C5'!E" &amp; A1496+4),INDIRECT("'C5'!G" &amp; A1496+4),INDIRECT("'C5'!I" &amp; A1496+4),INDIRECT("'C5'!P" &amp; A1496+4),INDIRECT("'C5'!R" &amp; A1496+4),INDIRECT("'C5'!T" &amp;A1496+4),INDIRECT("'C5'!V" &amp;A1496+4),INDIRECT("'C5'!X" &amp;A1496+4))</f>
        <v>0</v>
      </c>
      <c r="E1513" s="205">
        <f ca="1">SUM(INDIRECT("'C5'!F" &amp;A1496+4),INDIRECT("'C5'!H" &amp;A1496+4),INDIRECT("'C5'!J" &amp;A1496+4),INDIRECT("'C5'!Q" &amp;A1496+4),INDIRECT("'C5'!S" &amp;A1496+4),INDIRECT("'C5'!U" &amp;A1496+4),INDIRECT("'C5'!W" &amp;A1496+4),INDIRECT("'C5'!Y" &amp;A1496+4))</f>
        <v>0</v>
      </c>
      <c r="F1513" s="81" t="str">
        <f t="shared" ca="1" si="15"/>
        <v/>
      </c>
    </row>
    <row r="1514" spans="2:6">
      <c r="B1514" s="80" t="str">
        <f>MATIÈRES!$I$11</f>
        <v>SCIENCES (Mr SMETS - 3p.)</v>
      </c>
      <c r="C1514" s="203" t="str">
        <f ca="1">IF(ISERROR(INDIRECT("F6!BR" &amp;A1496+ 6)),"",INDIRECT("F6!BR" &amp;A1496+ 6))</f>
        <v/>
      </c>
      <c r="D1514" s="205">
        <f ca="1">SUM(INDIRECT("'C6'!E" &amp; A1496+4),INDIRECT("'C6'!G" &amp; A1496+4),INDIRECT("'C6'!I" &amp; A1496+4),INDIRECT("'C6'!P" &amp; A1496+4),INDIRECT("'C6'!R" &amp; A1496+4),INDIRECT("'C6'!T" &amp;A1496+4),INDIRECT("'C6'!V" &amp;A1496+4),INDIRECT("'C6'!X" &amp;A1496+4))</f>
        <v>0</v>
      </c>
      <c r="E1514" s="205">
        <f ca="1">SUM(INDIRECT("'C6'!F" &amp;A1496+4),INDIRECT("'C6'!H" &amp;A1496+4),INDIRECT("'C6'!J" &amp;A1496+4),INDIRECT("'C6'!Q" &amp;A1496+4),INDIRECT("'C6'!S" &amp;A1496+4),INDIRECT("'C6'!U" &amp;A1496+4),INDIRECT("'C6'!W" &amp;A1496+4),INDIRECT("'C6'!Y" &amp;A1496+4))</f>
        <v>0</v>
      </c>
      <c r="F1514" s="81" t="str">
        <f t="shared" ca="1" si="15"/>
        <v/>
      </c>
    </row>
    <row r="1515" spans="2:6">
      <c r="B1515" s="80" t="str">
        <f>MATIÈRES!$I$12</f>
        <v>ÉDUCATION PHYSIQUE (Collectif - 3p.)</v>
      </c>
      <c r="C1515" s="203" t="str">
        <f ca="1">IF(ISERROR(INDIRECT("F7!BR" &amp;A1496+ 6)),"",INDIRECT("F7!BR" &amp;A1496+ 6))</f>
        <v/>
      </c>
      <c r="D1515" s="205">
        <f ca="1">SUM(INDIRECT("'C7'!E" &amp; A1496+4),INDIRECT("'C7'!G" &amp; A1496+4),INDIRECT("'C7'!I" &amp; A1496+4),INDIRECT("'C7'!P" &amp; A1496+4),INDIRECT("'C7'!R" &amp; A1496+4),INDIRECT("'C7'!T" &amp;A1496+4),INDIRECT("'C7'!V" &amp;A1496+4),INDIRECT("'C7'!X" &amp;A1496+4))</f>
        <v>0</v>
      </c>
      <c r="E1515" s="205">
        <f ca="1">SUM(INDIRECT("'C7'!F" &amp;A1496+4),INDIRECT("'C7'!H" &amp;A1496+4),INDIRECT("'C7'!J" &amp;A1496+4),INDIRECT("'C7'!Q" &amp;A1496+4),INDIRECT("'C7'!S" &amp;A1496+4),INDIRECT("'C7'!U" &amp;A1496+4),INDIRECT("'C7'!W" &amp;A1496+4),INDIRECT("'C7'!Y" &amp;A1496+4))</f>
        <v>0</v>
      </c>
      <c r="F1515" s="81" t="str">
        <f t="shared" ca="1" si="15"/>
        <v/>
      </c>
    </row>
    <row r="1516" spans="2:6">
      <c r="B1516" s="80" t="str">
        <f>MATIÈRES!$I$13</f>
        <v>ÉDUCATION ARTISTIQUE (Mme TASKIN - 2p.)</v>
      </c>
      <c r="C1516" s="203" t="str">
        <f ca="1">IF(ISERROR(INDIRECT("F8!BR" &amp;A1496+ 6)),"",INDIRECT("F8!BR" &amp;A1496+ 6))</f>
        <v/>
      </c>
      <c r="D1516" s="205">
        <f ca="1">SUM(INDIRECT("'C8'!E" &amp; A1496+4),INDIRECT("'C8'!G" &amp; A1496+4),INDIRECT("'C8'!I" &amp; A1496+4),INDIRECT("'C8'!P" &amp; A1496+4),INDIRECT("'C8'!R" &amp; A1496+4),INDIRECT("'C8'!T" &amp;A1496+4),INDIRECT("'C8'!V" &amp;A1496+4),INDIRECT("'C8'!X" &amp;A1496+4))</f>
        <v>0</v>
      </c>
      <c r="E1516" s="205">
        <f ca="1">SUM(INDIRECT("'C8'!F" &amp;A1496+4),INDIRECT("'C8'!H" &amp;A1496+4),INDIRECT("'C8'!J" &amp;A1496+4),INDIRECT("'C8'!Q" &amp;A1496+4),INDIRECT("'C8'!S" &amp;A1496+4),INDIRECT("'C8'!U" &amp;A1496+4),INDIRECT("'C8'!W" &amp;A1496+4),INDIRECT("'C8'!Y" &amp;A1496+4))</f>
        <v>0</v>
      </c>
      <c r="F1516" s="81" t="str">
        <f t="shared" ca="1" si="15"/>
        <v/>
      </c>
    </row>
    <row r="1517" spans="2:6">
      <c r="B1517" s="80" t="str">
        <f>MATIÈRES!$I$14</f>
        <v>ÉDUCATION TECHNOLOGIQUE (Mr SMETS - 1p.)</v>
      </c>
      <c r="C1517" s="203" t="str">
        <f ca="1">IF(ISERROR(INDIRECT("F9!BR" &amp;A1496+ 6)),"",INDIRECT("F9!BR" &amp;A1496+ 6))</f>
        <v/>
      </c>
      <c r="D1517" s="205">
        <f ca="1">SUM(INDIRECT("'C9'!E" &amp; A1496+4),INDIRECT("'C9'!G" &amp; A1496+4),INDIRECT("'C9'!I" &amp; A1496+4),INDIRECT("'C9'!P" &amp; A1496+4),INDIRECT("'C9'!R" &amp; A1496+4),INDIRECT("'C9'!T" &amp;A1496+4),INDIRECT("'C9'!V" &amp;A1496+4),INDIRECT("'C9'!X" &amp;A1496+4))</f>
        <v>0</v>
      </c>
      <c r="E1517" s="205">
        <f ca="1">SUM(INDIRECT("'C9'!F" &amp;A1496+4),INDIRECT("'C9'!H" &amp;A1496+4),INDIRECT("'C9'!J" &amp;A1496+4),INDIRECT("'C9'!Q" &amp;A1496+4),INDIRECT("'C9'!S" &amp;A1496+4),INDIRECT("'C9'!U" &amp;A1496+4),INDIRECT("'C9'!W" &amp;A1496+4),INDIRECT("'C9'!Y" &amp;A1496+4))</f>
        <v>0</v>
      </c>
      <c r="F1517" s="81" t="str">
        <f t="shared" ca="1" si="15"/>
        <v/>
      </c>
    </row>
    <row r="1518" spans="2:6">
      <c r="B1518" s="80" t="str">
        <f>MATIÈRES!$I$15</f>
        <v>ACTIVITÉDE SOUTIEN (Mme LIENART - 4p.)</v>
      </c>
      <c r="C1518" s="203" t="str">
        <f ca="1">IF(ISERROR(INDIRECT("F10!BR" &amp;A1496+ 6)),"",INDIRECT("F10!BR" &amp;A1496+ 6))</f>
        <v/>
      </c>
      <c r="D1518" s="205">
        <f ca="1">SUM(INDIRECT("'C10'!E" &amp; A1496+4),INDIRECT("'C10'!G" &amp; A1496+4),INDIRECT("'C10'!I" &amp; A1496+4),INDIRECT("'C10'!P" &amp; A1496+4),INDIRECT("'C10'!R" &amp; A1496+4),INDIRECT("'C10'!T" &amp;A1496+4),INDIRECT("'C10'!V" &amp;A1496+4),INDIRECT("'C10'!X" &amp;A1496+4))</f>
        <v>0</v>
      </c>
      <c r="E1518" s="205">
        <f ca="1">SUM(INDIRECT("'C10'!F" &amp;A1496+4),INDIRECT("'C10'!H" &amp;A1496+4),INDIRECT("'C10'!J" &amp;A1496+4),INDIRECT("'C10'!Q" &amp;A1496+4),INDIRECT("'C10'!S" &amp;A1496+4),INDIRECT("'C10'!U" &amp;A1496+4),INDIRECT("'C10'!W" &amp;A1496+4),INDIRECT("'C10'!Y" &amp;A1496+4))</f>
        <v>0</v>
      </c>
      <c r="F1518" s="81" t="str">
        <f t="shared" ca="1" si="15"/>
        <v/>
      </c>
    </row>
    <row r="1519" spans="2:6">
      <c r="B1519" s="80">
        <f>MATIÈRES!$I$16</f>
        <v>0</v>
      </c>
      <c r="C1519" s="203" t="str">
        <f ca="1">IF(ISERROR(INDIRECT("F11!BR" &amp;A1496+ 6)),"",INDIRECT("F11!BR" &amp;A1496+ 6))</f>
        <v/>
      </c>
      <c r="D1519" s="205">
        <f ca="1">SUM(INDIRECT("'C11'!E" &amp; A1496+4),INDIRECT("'C11'!G" &amp; A1496+4),INDIRECT("'C11'!I" &amp; A1496+4),INDIRECT("'C11'!P" &amp; A1496+4),INDIRECT("'C11'!R" &amp; A1496+4),INDIRECT("'C11'!T" &amp;A1496+4),INDIRECT("'C11'!V" &amp;A1496+4),INDIRECT("'C11'!X" &amp;A1496+4))</f>
        <v>0</v>
      </c>
      <c r="E1519" s="205">
        <f ca="1">SUM(INDIRECT("'C11'!F" &amp;A1496+4),INDIRECT("'C11'!H" &amp;A1496+4),INDIRECT("'C11'!J" &amp;A1496+4),INDIRECT("'C11'!Q" &amp;A1496+4),INDIRECT("'C11'!S" &amp;A1496+4),INDIRECT("'C11'!U" &amp;A1496+4),INDIRECT("'C11'!W" &amp;A1496+4),INDIRECT("'C11'!Y" &amp;A1496+4))</f>
        <v>0</v>
      </c>
      <c r="F1519" s="81" t="str">
        <f t="shared" ca="1" si="15"/>
        <v/>
      </c>
    </row>
    <row r="1520" spans="2:6">
      <c r="B1520" s="80">
        <f>MATIÈRES!$I$17</f>
        <v>0</v>
      </c>
      <c r="C1520" s="203" t="str">
        <f ca="1">IF(ISERROR(INDIRECT("F12!BR" &amp;A1496+ 6)),"",INDIRECT("F12!BR" &amp;A1496+ 6))</f>
        <v/>
      </c>
      <c r="D1520" s="205">
        <f ca="1">SUM(INDIRECT("'C12'!E" &amp; A1496+4),INDIRECT("'C12'!G" &amp; A1496+4),INDIRECT("'C12'!I" &amp; A1496+4),INDIRECT("'C12'!P" &amp; A1496+4),INDIRECT("'C12'!R" &amp; A1496+4),INDIRECT("'C12'!T" &amp;A1496+4),INDIRECT("'C12'!V" &amp;A1496+4),INDIRECT("'C12'!X" &amp;A1496+4))</f>
        <v>0</v>
      </c>
      <c r="E1520" s="205">
        <f ca="1">SUM(INDIRECT("'C12'!F" &amp;A1496+4),INDIRECT("'C12'!H" &amp;A1496+4),INDIRECT("'C12'!J" &amp;A1496+4),INDIRECT("'C12'!Q" &amp;A1496+4),INDIRECT("'C12'!S" &amp;A1496+4),INDIRECT("'C12'!U" &amp;A1496+4),INDIRECT("'C12'!W" &amp;A1496+4),INDIRECT("'C12'!Y" &amp;A1496+4))</f>
        <v>0</v>
      </c>
      <c r="F1520" s="81" t="str">
        <f t="shared" ca="1" si="15"/>
        <v/>
      </c>
    </row>
    <row r="1521" spans="2:6">
      <c r="B1521" s="80">
        <f>MATIÈRES!$I$18</f>
        <v>0</v>
      </c>
      <c r="C1521" s="203" t="str">
        <f ca="1">IF(ISERROR(INDIRECT("F13!BR" &amp;A1496+ 6)),"",INDIRECT("F13!BR" &amp;A1496+ 6))</f>
        <v/>
      </c>
      <c r="D1521" s="205">
        <f ca="1">SUM(INDIRECT("'C13'!E" &amp; A1496+4),INDIRECT("'C13'!G" &amp; A1496+4),INDIRECT("'C13'!I" &amp; A1496+4),INDIRECT("'C13'!P" &amp; A1496+4),INDIRECT("'C13'!R" &amp; A1496+4),INDIRECT("'C13'!T" &amp;A1496+4),INDIRECT("'C13'!V" &amp;A1496+4),INDIRECT("'C13'!X" &amp;A1496+4))</f>
        <v>0</v>
      </c>
      <c r="E1521" s="205">
        <f ca="1">SUM(INDIRECT("'C13'!F" &amp;A1496+4),INDIRECT("'C13'!H" &amp;A1496+4),INDIRECT("'C13'!J" &amp;A1496+4),INDIRECT("'C13'!Q" &amp;A1496+4),INDIRECT("'C13'!S" &amp;A1496+4),INDIRECT("'C13'!U" &amp;A1496+4),INDIRECT("'C13'!W" &amp;A1496+4),INDIRECT("'C13'!Y" &amp;A1496+4))</f>
        <v>0</v>
      </c>
      <c r="F1521" s="81" t="str">
        <f t="shared" ca="1" si="15"/>
        <v/>
      </c>
    </row>
    <row r="1522" spans="2:6">
      <c r="B1522" s="80">
        <f>MATIÈRES!$I$19</f>
        <v>0</v>
      </c>
      <c r="C1522" s="203" t="str">
        <f ca="1">IF(ISERROR(INDIRECT("F14!BR" &amp;A1496+ 6)),"",INDIRECT("F14!BR" &amp;A1496+ 6))</f>
        <v/>
      </c>
      <c r="D1522" s="205">
        <f ca="1">SUM(INDIRECT("'C14'!E" &amp; A1496+4),INDIRECT("'C14'!G" &amp; A1496+4),INDIRECT("'C14'!I" &amp; A1496+4),INDIRECT("'C14'!P" &amp; A1496+4),INDIRECT("'C14'!R" &amp; A1496+4),INDIRECT("'C14'!T" &amp;A1496+4),INDIRECT("'C14'!V" &amp;A1496+4),INDIRECT("'C14'!X" &amp;A1496+4))</f>
        <v>0</v>
      </c>
      <c r="E1522" s="205">
        <f ca="1">SUM(INDIRECT("'C14'!F" &amp;A1496+4),INDIRECT("'C14'!H" &amp;A1496+4),INDIRECT("'C14'!J" &amp;A1496+4),INDIRECT("'C14'!Q" &amp;A1496+4),INDIRECT("'C14'!S" &amp;A1496+4),INDIRECT("'C14'!U" &amp;A1496+4),INDIRECT("'C14'!W" &amp;A1496+4),INDIRECT("'C14'!Y" &amp;A1496+4))</f>
        <v>0</v>
      </c>
      <c r="F1522" s="81" t="str">
        <f t="shared" ca="1" si="15"/>
        <v/>
      </c>
    </row>
    <row r="1523" spans="2:6">
      <c r="B1523" s="80">
        <f>MATIÈRES!$I$20</f>
        <v>0</v>
      </c>
      <c r="C1523" s="203" t="str">
        <f ca="1">IF(ISERROR(INDIRECT("F15!BR" &amp;A1496+ 6)),"",INDIRECT("F15!BR" &amp;A1496+ 6))</f>
        <v/>
      </c>
      <c r="D1523" s="205">
        <f ca="1">SUM(INDIRECT("'C15'!E" &amp; A1496+4),INDIRECT("'C15'!G" &amp; A1496+4),INDIRECT("'C15'!I" &amp; A1496+4),INDIRECT("'C15'!P" &amp; A1496+4),INDIRECT("'C15'!R" &amp; A1496+4),INDIRECT("'C15'!T" &amp;A1496+4),INDIRECT("'C15'!V" &amp;A1496+4),INDIRECT("'C15'!X" &amp;A1496+4))</f>
        <v>0</v>
      </c>
      <c r="E1523" s="205">
        <f ca="1">SUM(INDIRECT("'C15'!F" &amp;A1496+4),INDIRECT("'C15'!H" &amp;A1496+4),INDIRECT("'C15'!J" &amp;A1496+4),INDIRECT("'C15'!Q" &amp;A1496+4),INDIRECT("'C15'!S" &amp;A1496+4),INDIRECT("'C15'!U" &amp;A1496+4),INDIRECT("'C15'!W" &amp;A1496+4),INDIRECT("'C15'!Y" &amp;A1496+4))</f>
        <v>0</v>
      </c>
      <c r="F1523" s="81" t="str">
        <f t="shared" ca="1" si="15"/>
        <v/>
      </c>
    </row>
    <row r="1524" spans="2:6">
      <c r="B1524" s="208"/>
      <c r="C1524" s="212" t="e">
        <f ca="1">AVERAGEIF(C1509:C1523,"&lt;&gt;#DIV/0!")</f>
        <v>#DIV/0!</v>
      </c>
      <c r="D1524" s="206"/>
      <c r="E1524" s="206"/>
      <c r="F1524" s="209"/>
    </row>
    <row r="1525" spans="2:6" s="82" customFormat="1">
      <c r="B1525" s="271"/>
      <c r="C1525" s="271"/>
      <c r="D1525" s="271"/>
      <c r="E1525" s="271"/>
      <c r="F1525" s="192"/>
    </row>
    <row r="1526" spans="2:6" s="82" customFormat="1">
      <c r="B1526" s="272" t="s">
        <v>180</v>
      </c>
      <c r="C1526" s="272"/>
      <c r="D1526" s="272"/>
      <c r="E1526" s="272"/>
      <c r="F1526" s="193" t="e">
        <f ca="1">AVERAGEIF(F1509:F1523,"&lt;&gt;#DIV/0!")</f>
        <v>#DIV/0!</v>
      </c>
    </row>
    <row r="1527" spans="2:6" s="82" customFormat="1">
      <c r="B1527" s="273" t="str">
        <f>"Nombre de cours en difficulté (…/" &amp; COUNTA(MATIÈRES!$N$6:$N$20) &amp; " cours)"</f>
        <v>Nombre de cours en difficulté (…/10 cours)</v>
      </c>
      <c r="C1527" s="273"/>
      <c r="D1527" s="273"/>
      <c r="E1527" s="273"/>
      <c r="F1527" s="191">
        <f ca="1">IF(F1509&lt;50,1,0)+IF(F1510&lt;50,1,0)+IF(F1511&lt;50,1,0)+IF(F1512&lt;50,1,0)+IF(F1513&lt;50,1,0)+IF(F1514&lt;50,1,0)+IF(F1515&lt;50,1,0)+IF(F1516&lt;50,1,0)+IF(F1517&lt;50,1,0)+IF(F1518&lt;50,1,0)+IF(F1519&lt;50,1,0)+IF(F1520&lt;50,1,0)+IF(F1521&lt;50,1,0)+IF(F1522&lt;50,1,0)+IF(F1523&lt;50,1,0)</f>
        <v>0</v>
      </c>
    </row>
    <row r="1528" spans="2:6" s="82" customFormat="1">
      <c r="B1528" s="273" t="str">
        <f>"Nombre de périodes en difficulté (…/" &amp; SUM(MATIÈRES!N1489:N1503) &amp; " périodes)"</f>
        <v>Nombre de périodes en difficulté (…/0 périodes)</v>
      </c>
      <c r="C1528" s="273"/>
      <c r="D1528" s="273"/>
      <c r="E1528" s="273"/>
      <c r="F1528" s="191">
        <f ca="1">IF(F1509&lt;50,MATIÈRES!N$6,0)+IF(F1510&lt;50,MATIÈRES!N$7,0)+IF(F1511&lt;50,MATIÈRES!N$8,0)+IF(F1512&lt;50,MATIÈRES!N$9,0)+IF(F1513&lt;50,MATIÈRES!N$10,0)+IF(F1514&lt;50,MATIÈRES!N$11,0)+IF(F1515&lt;50,MATIÈRES!N$12,0)+IF(F1516&lt;50,MATIÈRES!N$13,0)+IF(F1517&lt;50,MATIÈRES!N$14,0)+IF(F1518&lt;50,MATIÈRES!N$15,0)+IF(F1519&lt;50,MATIÈRES!N$16,0)+IF(F1520&lt;50,MATIÈRES!N$17,0)+IF(F1521&lt;50,MATIÈRES!N$18,0)+IF(F1522&lt;50,MATIÈRES!N$19,0)+IF(F1523&lt;50,MATIÈRES!N$20,0)</f>
        <v>0</v>
      </c>
    </row>
    <row r="1529" spans="2:6" s="82" customFormat="1"/>
    <row r="1530" spans="2:6" s="82" customFormat="1"/>
    <row r="1531" spans="2:6" s="82" customFormat="1"/>
    <row r="1532" spans="2:6" s="82" customFormat="1">
      <c r="F1532" s="82" t="s">
        <v>177</v>
      </c>
    </row>
    <row r="1533" spans="2:6">
      <c r="B1533" s="82"/>
      <c r="C1533" s="82"/>
      <c r="D1533" s="82"/>
      <c r="E1533" s="82"/>
      <c r="F1533" s="82"/>
    </row>
    <row r="1534" spans="2:6">
      <c r="B1534" s="82"/>
      <c r="C1534" s="82"/>
      <c r="D1534" s="82"/>
      <c r="E1534" s="82"/>
      <c r="F1534" s="82"/>
    </row>
    <row r="1535" spans="2:6">
      <c r="B1535" s="82"/>
      <c r="C1535" s="82"/>
      <c r="D1535" s="82"/>
      <c r="E1535" s="82"/>
      <c r="F1535" s="82"/>
    </row>
    <row r="1536" spans="2:6">
      <c r="B1536" s="82"/>
      <c r="C1536" s="82"/>
      <c r="D1536" s="82"/>
      <c r="E1536" s="82"/>
      <c r="F1536" s="82"/>
    </row>
    <row r="1537" spans="2:6">
      <c r="B1537" s="82"/>
      <c r="C1537" s="82"/>
      <c r="D1537" s="82"/>
      <c r="E1537" s="82"/>
      <c r="F1537" s="82"/>
    </row>
    <row r="1538" spans="2:6">
      <c r="B1538" s="82"/>
      <c r="C1538" s="82"/>
      <c r="D1538" s="82"/>
      <c r="E1538" s="82"/>
      <c r="F1538" s="82"/>
    </row>
    <row r="1539" spans="2:6">
      <c r="B1539" s="82"/>
      <c r="C1539" s="82"/>
      <c r="D1539" s="82"/>
      <c r="E1539" s="82"/>
      <c r="F1539" s="82"/>
    </row>
    <row r="1540" spans="2:6">
      <c r="B1540" s="82"/>
      <c r="C1540" s="82"/>
      <c r="D1540" s="82"/>
      <c r="E1540" s="82"/>
      <c r="F1540" s="82"/>
    </row>
    <row r="1541" spans="2:6">
      <c r="B1541" s="82"/>
      <c r="C1541" s="82"/>
      <c r="D1541" s="82"/>
      <c r="E1541" s="82"/>
      <c r="F1541" s="82"/>
    </row>
    <row r="1542" spans="2:6">
      <c r="B1542" s="82"/>
      <c r="C1542" s="82"/>
      <c r="D1542" s="82"/>
      <c r="E1542" s="82"/>
      <c r="F1542" s="82"/>
    </row>
    <row r="1543" spans="2:6">
      <c r="B1543" s="82"/>
      <c r="C1543" s="82"/>
      <c r="D1543" s="82"/>
      <c r="E1543" s="82"/>
      <c r="F1543" s="82"/>
    </row>
    <row r="1544" spans="2:6">
      <c r="B1544" s="82"/>
      <c r="C1544" s="82"/>
      <c r="D1544" s="82"/>
      <c r="E1544" s="82"/>
      <c r="F1544" s="82"/>
    </row>
    <row r="1545" spans="2:6">
      <c r="B1545" s="82"/>
      <c r="C1545" s="82"/>
      <c r="D1545" s="82"/>
      <c r="E1545" s="82"/>
      <c r="F1545" s="82"/>
    </row>
    <row r="1546" spans="2:6">
      <c r="B1546" s="82"/>
      <c r="C1546" s="82"/>
      <c r="D1546" s="82"/>
      <c r="E1546" s="82"/>
      <c r="F1546" s="82"/>
    </row>
    <row r="1547" spans="2:6">
      <c r="B1547" s="82"/>
      <c r="C1547" s="82"/>
      <c r="D1547" s="82"/>
      <c r="E1547" s="82"/>
      <c r="F1547" s="82"/>
    </row>
    <row r="1548" spans="2:6">
      <c r="B1548" s="84" t="s">
        <v>42</v>
      </c>
      <c r="C1548" s="82"/>
      <c r="D1548" s="82"/>
      <c r="E1548" s="82"/>
      <c r="F1548" s="82"/>
    </row>
    <row r="1549" spans="2:6">
      <c r="B1549" s="82"/>
      <c r="C1549" s="82"/>
      <c r="D1549" s="82"/>
      <c r="E1549" s="82"/>
      <c r="F1549" s="82"/>
    </row>
    <row r="1550" spans="2:6">
      <c r="B1550" s="274" t="str">
        <f ca="1">(INDIRECT("Élèves!C" &amp;A1496+3) &amp; " " &amp; INDIRECT("Élèves!D" &amp; A1496+3) &amp; " :")</f>
        <v xml:space="preserve">  :</v>
      </c>
      <c r="C1550" s="275"/>
      <c r="D1550" s="275"/>
      <c r="E1550" s="275"/>
      <c r="F1550" s="276"/>
    </row>
    <row r="1551" spans="2:6">
      <c r="B1551" s="243"/>
      <c r="C1551" s="244"/>
      <c r="D1551" s="244"/>
      <c r="E1551" s="244"/>
      <c r="F1551" s="245"/>
    </row>
    <row r="1552" spans="2:6">
      <c r="B1552" s="243"/>
      <c r="C1552" s="244"/>
      <c r="D1552" s="244"/>
      <c r="E1552" s="244"/>
      <c r="F1552" s="245"/>
    </row>
    <row r="1553" spans="2:6">
      <c r="B1553" s="243"/>
      <c r="C1553" s="244"/>
      <c r="D1553" s="244"/>
      <c r="E1553" s="244"/>
      <c r="F1553" s="245"/>
    </row>
    <row r="1554" spans="2:6">
      <c r="B1554" s="243"/>
      <c r="C1554" s="244"/>
      <c r="D1554" s="244"/>
      <c r="E1554" s="244"/>
      <c r="F1554" s="245"/>
    </row>
    <row r="1555" spans="2:6">
      <c r="B1555" s="243"/>
      <c r="C1555" s="244"/>
      <c r="D1555" s="244"/>
      <c r="E1555" s="244"/>
      <c r="F1555" s="245"/>
    </row>
    <row r="1556" spans="2:6">
      <c r="B1556" s="246"/>
      <c r="C1556" s="247"/>
      <c r="D1556" s="247"/>
      <c r="E1556" s="247"/>
      <c r="F1556" s="248"/>
    </row>
    <row r="1557" spans="2:6">
      <c r="B1557" s="204"/>
      <c r="C1557" s="204"/>
      <c r="D1557" s="204"/>
      <c r="E1557" s="204"/>
      <c r="F1557" s="204"/>
    </row>
    <row r="1558" spans="2:6">
      <c r="B1558" s="204"/>
      <c r="C1558" s="204"/>
      <c r="D1558" s="204"/>
      <c r="E1558" s="204"/>
      <c r="F1558" s="204"/>
    </row>
    <row r="1559" spans="2:6">
      <c r="B1559" s="204"/>
      <c r="C1559" s="204"/>
      <c r="D1559" s="204"/>
      <c r="E1559" s="204"/>
      <c r="F1559" s="204"/>
    </row>
    <row r="1560" spans="2:6">
      <c r="B1560" s="84" t="s">
        <v>69</v>
      </c>
      <c r="C1560" s="82"/>
      <c r="D1560" s="82"/>
      <c r="E1560" s="82"/>
      <c r="F1560" s="82"/>
    </row>
    <row r="1561" spans="2:6">
      <c r="C1561" s="82"/>
      <c r="D1561" s="82"/>
      <c r="E1561" s="82"/>
      <c r="F1561" s="82"/>
    </row>
    <row r="1562" spans="2:6">
      <c r="B1562" s="89"/>
      <c r="C1562" s="89"/>
      <c r="D1562" s="89"/>
      <c r="E1562" s="89" t="s">
        <v>70</v>
      </c>
      <c r="F1562" s="90">
        <f ca="1">SUM(INDIRECT("EDUC!E" &amp;A1496+4),INDIRECT("EDUC!F" &amp;A1496+4),INDIRECT("EDUC!H" &amp;A1496+4),INDIRECT("EDUC!i" &amp;A1496+4))</f>
        <v>0</v>
      </c>
    </row>
    <row r="1563" spans="2:6">
      <c r="C1563" s="82"/>
      <c r="D1563" s="82"/>
      <c r="E1563" s="82"/>
      <c r="F1563" s="82"/>
    </row>
    <row r="1564" spans="2:6">
      <c r="B1564" s="249"/>
      <c r="C1564" s="250"/>
      <c r="D1564" s="250"/>
      <c r="E1564" s="250"/>
      <c r="F1564" s="251"/>
    </row>
    <row r="1565" spans="2:6">
      <c r="B1565" s="252"/>
      <c r="C1565" s="253"/>
      <c r="D1565" s="253"/>
      <c r="E1565" s="253"/>
      <c r="F1565" s="254"/>
    </row>
    <row r="1566" spans="2:6">
      <c r="B1566" s="252"/>
      <c r="C1566" s="253"/>
      <c r="D1566" s="253"/>
      <c r="E1566" s="253"/>
      <c r="F1566" s="254"/>
    </row>
    <row r="1567" spans="2:6">
      <c r="B1567" s="252"/>
      <c r="C1567" s="253"/>
      <c r="D1567" s="253"/>
      <c r="E1567" s="253"/>
      <c r="F1567" s="254"/>
    </row>
    <row r="1568" spans="2:6">
      <c r="B1568" s="252"/>
      <c r="C1568" s="253"/>
      <c r="D1568" s="253"/>
      <c r="E1568" s="253"/>
      <c r="F1568" s="254"/>
    </row>
    <row r="1569" spans="2:6">
      <c r="B1569" s="252"/>
      <c r="C1569" s="253"/>
      <c r="D1569" s="253"/>
      <c r="E1569" s="253"/>
      <c r="F1569" s="254"/>
    </row>
    <row r="1570" spans="2:6">
      <c r="B1570" s="252"/>
      <c r="C1570" s="253"/>
      <c r="D1570" s="253"/>
      <c r="E1570" s="253"/>
      <c r="F1570" s="254"/>
    </row>
    <row r="1571" spans="2:6">
      <c r="B1571" s="252"/>
      <c r="C1571" s="253"/>
      <c r="D1571" s="253"/>
      <c r="E1571" s="253"/>
      <c r="F1571" s="254"/>
    </row>
    <row r="1572" spans="2:6">
      <c r="B1572" s="255"/>
      <c r="C1572" s="256"/>
      <c r="D1572" s="256"/>
      <c r="E1572" s="256"/>
      <c r="F1572" s="257"/>
    </row>
    <row r="1573" spans="2:6">
      <c r="B1573" s="82"/>
      <c r="C1573" s="82"/>
      <c r="D1573" s="82"/>
      <c r="E1573" s="82"/>
      <c r="F1573" s="82"/>
    </row>
    <row r="1574" spans="2:6">
      <c r="B1574" s="91" t="s">
        <v>71</v>
      </c>
      <c r="C1574" s="82"/>
      <c r="D1574" s="82"/>
      <c r="E1574" s="82"/>
      <c r="F1574" s="82"/>
    </row>
    <row r="1575" spans="2:6">
      <c r="B1575" s="82"/>
      <c r="C1575" s="82"/>
      <c r="D1575" s="82"/>
      <c r="E1575" s="82"/>
      <c r="F1575" s="82"/>
    </row>
    <row r="1576" spans="2:6">
      <c r="B1576" s="82"/>
      <c r="C1576" s="82"/>
      <c r="D1576" s="82"/>
      <c r="E1576" s="82"/>
      <c r="F1576" s="82"/>
    </row>
    <row r="1577" spans="2:6">
      <c r="B1577" s="82"/>
      <c r="C1577" s="82"/>
      <c r="D1577" s="82"/>
      <c r="E1577" s="82"/>
      <c r="F1577" s="82"/>
    </row>
    <row r="1578" spans="2:6">
      <c r="B1578" s="82"/>
      <c r="C1578" s="82"/>
      <c r="D1578" s="82"/>
      <c r="E1578" s="82"/>
      <c r="F1578" s="82"/>
    </row>
    <row r="1579" spans="2:6">
      <c r="B1579" s="82"/>
      <c r="C1579" s="82"/>
      <c r="D1579" s="82"/>
      <c r="E1579" s="82"/>
      <c r="F1579" s="82"/>
    </row>
    <row r="1580" spans="2:6">
      <c r="B1580" s="84" t="s">
        <v>72</v>
      </c>
      <c r="C1580" s="82"/>
      <c r="D1580" s="82"/>
      <c r="E1580" s="82"/>
      <c r="F1580" s="82"/>
    </row>
    <row r="1581" spans="2:6">
      <c r="B1581" s="82"/>
      <c r="C1581" s="82"/>
      <c r="D1581" s="82"/>
      <c r="E1581" s="82"/>
      <c r="F1581" s="82"/>
    </row>
    <row r="1582" spans="2:6">
      <c r="B1582" s="288"/>
      <c r="C1582" s="289"/>
      <c r="D1582" s="289"/>
      <c r="E1582" s="289"/>
      <c r="F1582" s="290"/>
    </row>
    <row r="1583" spans="2:6">
      <c r="B1583" s="291"/>
      <c r="C1583" s="292"/>
      <c r="D1583" s="292"/>
      <c r="E1583" s="292"/>
      <c r="F1583" s="293"/>
    </row>
    <row r="1584" spans="2:6">
      <c r="B1584" s="291"/>
      <c r="C1584" s="292"/>
      <c r="D1584" s="292"/>
      <c r="E1584" s="292"/>
      <c r="F1584" s="293"/>
    </row>
    <row r="1585" spans="1:6">
      <c r="B1585" s="291"/>
      <c r="C1585" s="292"/>
      <c r="D1585" s="292"/>
      <c r="E1585" s="292"/>
      <c r="F1585" s="293"/>
    </row>
    <row r="1586" spans="1:6">
      <c r="B1586" s="291"/>
      <c r="C1586" s="292"/>
      <c r="D1586" s="292"/>
      <c r="E1586" s="292"/>
      <c r="F1586" s="293"/>
    </row>
    <row r="1587" spans="1:6">
      <c r="B1587" s="291"/>
      <c r="C1587" s="292"/>
      <c r="D1587" s="292"/>
      <c r="E1587" s="292"/>
      <c r="F1587" s="293"/>
    </row>
    <row r="1588" spans="1:6">
      <c r="B1588" s="291"/>
      <c r="C1588" s="292"/>
      <c r="D1588" s="292"/>
      <c r="E1588" s="292"/>
      <c r="F1588" s="293"/>
    </row>
    <row r="1589" spans="1:6">
      <c r="B1589" s="294"/>
      <c r="C1589" s="295"/>
      <c r="D1589" s="295"/>
      <c r="E1589" s="295"/>
      <c r="F1589" s="296"/>
    </row>
    <row r="1590" spans="1:6">
      <c r="B1590" s="82"/>
      <c r="C1590" s="82"/>
      <c r="D1590" s="82"/>
      <c r="E1590" s="82"/>
      <c r="F1590" s="82"/>
    </row>
    <row r="1591" spans="1:6">
      <c r="B1591" s="82"/>
      <c r="C1591" s="82"/>
      <c r="D1591" s="82"/>
      <c r="E1591" s="82"/>
      <c r="F1591" s="82" t="s">
        <v>178</v>
      </c>
    </row>
    <row r="1592" spans="1:6">
      <c r="B1592" s="82"/>
      <c r="C1592" s="82"/>
      <c r="D1592" s="82"/>
      <c r="E1592" s="82"/>
      <c r="F1592" s="82"/>
    </row>
    <row r="1593" spans="1:6">
      <c r="B1593" s="82"/>
      <c r="C1593" s="82"/>
      <c r="D1593" s="82"/>
      <c r="E1593" s="82"/>
      <c r="F1593" s="82"/>
    </row>
    <row r="1594" spans="1:6">
      <c r="B1594" s="82"/>
      <c r="C1594" s="82"/>
      <c r="D1594" s="82"/>
      <c r="E1594" s="82"/>
      <c r="F1594" s="82"/>
    </row>
    <row r="1595" spans="1:6" ht="27.75" customHeight="1">
      <c r="A1595" s="82">
        <v>17</v>
      </c>
      <c r="B1595" s="82"/>
      <c r="C1595" s="82"/>
      <c r="D1595" s="82"/>
      <c r="E1595" s="82"/>
      <c r="F1595" s="82"/>
    </row>
    <row r="1596" spans="1:6" ht="15" customHeight="1">
      <c r="B1596" s="315"/>
      <c r="C1596" s="315"/>
      <c r="D1596" s="315"/>
      <c r="E1596" s="315"/>
      <c r="F1596" s="315"/>
    </row>
    <row r="1597" spans="1:6">
      <c r="B1597" s="85">
        <f ca="1">INDIRECT("Élèves!C" &amp; A1595+3)</f>
        <v>0</v>
      </c>
      <c r="C1597" s="314">
        <f ca="1">INDIRECT("Élèves!D" &amp; A1595+3)</f>
        <v>0</v>
      </c>
      <c r="D1597" s="314"/>
      <c r="E1597" s="314"/>
      <c r="F1597" s="314"/>
    </row>
    <row r="1598" spans="1:6" ht="15" customHeight="1">
      <c r="B1598" s="86"/>
      <c r="C1598" s="87"/>
      <c r="D1598" s="87"/>
      <c r="E1598" s="87"/>
      <c r="F1598" s="87"/>
    </row>
    <row r="1599" spans="1:6">
      <c r="B1599" s="315" t="s">
        <v>73</v>
      </c>
      <c r="C1599" s="315"/>
      <c r="D1599" s="315"/>
      <c r="E1599" s="315"/>
      <c r="F1599" s="315"/>
    </row>
    <row r="1600" spans="1:6">
      <c r="B1600" s="316" t="s">
        <v>179</v>
      </c>
      <c r="C1600" s="316"/>
      <c r="D1600" s="316"/>
      <c r="E1600" s="316"/>
      <c r="F1600" s="316"/>
    </row>
    <row r="1601" spans="2:6">
      <c r="B1601" s="315"/>
      <c r="C1601" s="315"/>
      <c r="D1601" s="315"/>
      <c r="E1601" s="315"/>
      <c r="F1601" s="315"/>
    </row>
    <row r="1602" spans="2:6">
      <c r="B1602" s="82"/>
      <c r="C1602" s="82"/>
      <c r="D1602" s="82"/>
      <c r="E1602" s="82"/>
      <c r="F1602" s="82"/>
    </row>
    <row r="1603" spans="2:6">
      <c r="B1603" s="279">
        <f ca="1">INDIRECT("Élèves!N" &amp; A1595+5)</f>
        <v>0</v>
      </c>
      <c r="C1603" s="280"/>
      <c r="D1603" s="280"/>
      <c r="E1603" s="280"/>
      <c r="F1603" s="281"/>
    </row>
    <row r="1604" spans="2:6" ht="45" customHeight="1">
      <c r="B1604" s="297" t="s">
        <v>39</v>
      </c>
      <c r="C1604" s="298" t="s">
        <v>67</v>
      </c>
      <c r="D1604" s="300" t="s">
        <v>68</v>
      </c>
      <c r="E1604" s="301"/>
      <c r="F1604" s="302"/>
    </row>
    <row r="1605" spans="2:6" ht="45" customHeight="1">
      <c r="B1605" s="297"/>
      <c r="C1605" s="299"/>
      <c r="D1605" s="303"/>
      <c r="E1605" s="304"/>
      <c r="F1605" s="305"/>
    </row>
    <row r="1606" spans="2:6">
      <c r="B1606" s="297"/>
      <c r="C1606" s="88" t="s">
        <v>66</v>
      </c>
      <c r="D1606" s="88" t="s">
        <v>40</v>
      </c>
      <c r="E1606" s="88" t="s">
        <v>41</v>
      </c>
      <c r="F1606" s="88" t="s">
        <v>66</v>
      </c>
    </row>
    <row r="1607" spans="2:6">
      <c r="B1607" s="313" t="str">
        <f>"FORMATION COMMUNE (" &amp; SUM(MATIÈRES!N1590:N1604) &amp; " périodes)"</f>
        <v>FORMATION COMMUNE (0 périodes)</v>
      </c>
      <c r="C1607" s="313"/>
      <c r="D1607" s="313"/>
      <c r="E1607" s="313"/>
      <c r="F1607" s="313"/>
    </row>
    <row r="1608" spans="2:6">
      <c r="B1608" s="80" t="str">
        <f>MATIÈRES!$I$6</f>
        <v>RELIGION (Mme Willems - 2p.)</v>
      </c>
      <c r="C1608" s="203" t="str">
        <f ca="1">IF(ISERROR(INDIRECT("F1!BR" &amp;A1595+ 6)),"",INDIRECT("F1!BR" &amp;A1595+ 6))</f>
        <v/>
      </c>
      <c r="D1608" s="205">
        <f ca="1">SUM(INDIRECT("'C1'!E" &amp; A1595+4),INDIRECT("'C1'!G" &amp; A1595+4),INDIRECT("'C1'!I" &amp; A1595+4),INDIRECT("'C1'!P" &amp; A1595+4),INDIRECT("'C1'!R" &amp; A1595+4),INDIRECT("'C1'!T" &amp;A1595+4),INDIRECT("'C1'!V" &amp;A1595+4),INDIRECT("'C1'!X" &amp;A1595+4))</f>
        <v>0</v>
      </c>
      <c r="E1608" s="205">
        <f ca="1">SUM(INDIRECT("'C1'!F" &amp;A1595+4),INDIRECT("'C1'!H" &amp;A1595+4),INDIRECT("'C1'!J" &amp;A1595+4),INDIRECT("'C1'!Q" &amp;A1595+4),INDIRECT("'C1'!S" &amp;A1595+4),INDIRECT("'C1'!U" &amp;A1595+4),INDIRECT("'C1'!W" &amp;A1595+4),INDIRECT("'C1'!Y" &amp;A1595+4))</f>
        <v>0</v>
      </c>
      <c r="F1608" s="81" t="str">
        <f ca="1">IF(ISERROR(SUM(D1608/E1608)*100),"",(SUM(D1608/E1608)*100))</f>
        <v/>
      </c>
    </row>
    <row r="1609" spans="2:6">
      <c r="B1609" s="80" t="str">
        <f>MATIÈRES!$I$7</f>
        <v>FRANÇAIS (Mr MIRGAUX - 6p.)</v>
      </c>
      <c r="C1609" s="203" t="str">
        <f ca="1">IF(ISERROR(INDIRECT("F2!BR" &amp;A1595+ 6)),"",INDIRECT("F2!BR" &amp;A1595+ 6))</f>
        <v/>
      </c>
      <c r="D1609" s="205">
        <f ca="1">SUM(INDIRECT("'C2'!E" &amp; A1595+4),INDIRECT("'C2'!G" &amp; A1595+4),INDIRECT("'C2'!I" &amp; A1595+4),INDIRECT("'C2'!P" &amp; A1595+4),INDIRECT("'C2'!R" &amp; A1595+4),INDIRECT("'C2'!T" &amp;A1595+4),INDIRECT("'C2'!V" &amp;A1595+4),INDIRECT("'C2'!X" &amp;A1595+4))</f>
        <v>0</v>
      </c>
      <c r="E1609" s="205">
        <f ca="1">SUM(INDIRECT("'C2'!F" &amp;A1595+4),INDIRECT("'C2'!H" &amp;A1595+4),INDIRECT("'C2'!J" &amp;A1595+4),INDIRECT("'C2'!Q" &amp;A1595+4),INDIRECT("'C2'!S" &amp;A1595+4),INDIRECT("'C2'!U" &amp;A1595+4),INDIRECT("'C2'!W" &amp;A1595+4),INDIRECT("'C2'!Y" &amp;A1595+4))</f>
        <v>0</v>
      </c>
      <c r="F1609" s="81" t="str">
        <f t="shared" ref="F1609:F1622" ca="1" si="16">IF(ISERROR(SUM(D1609/E1609)*100),"",(SUM(D1609/E1609)*100))</f>
        <v/>
      </c>
    </row>
    <row r="1610" spans="2:6">
      <c r="B1610" s="80" t="str">
        <f>MATIÈRES!$I$8</f>
        <v>MATH (Mme LIENART - 5p.)</v>
      </c>
      <c r="C1610" s="203" t="str">
        <f ca="1">IF(ISERROR(INDIRECT("F3!BR" &amp;A1595+ 6)),"",INDIRECT("F3!BR" &amp;A1595+ 6))</f>
        <v/>
      </c>
      <c r="D1610" s="205">
        <f ca="1">SUM(INDIRECT("'C3'!E" &amp; A1595+4),INDIRECT("'C3'!G" &amp; A1595+4),INDIRECT("'C3'!I" &amp; A1595+4),INDIRECT("'C3'!P" &amp; A1595+4),INDIRECT("'C3'!R" &amp; A1595+4),INDIRECT("'C3'!T" &amp;A1595+4),INDIRECT("'C3'!V" &amp;A1595+4),INDIRECT("'C3'!X" &amp;A1595+4))</f>
        <v>0</v>
      </c>
      <c r="E1610" s="205">
        <f ca="1">SUM(INDIRECT("'C3'!F" &amp;A1595+4),INDIRECT("'C3'!H" &amp;A1595+4),INDIRECT("'C3'!J" &amp;A1595+4),INDIRECT("'C3'!Q" &amp;A1595+4),INDIRECT("'C3'!S" &amp;A1595+4),INDIRECT("'C3'!U" &amp;A1595+4),INDIRECT("'C3'!W" &amp;A1595+4),INDIRECT("'C3'!Y" &amp;A1595+4))</f>
        <v>0</v>
      </c>
      <c r="F1610" s="81" t="str">
        <f t="shared" ca="1" si="16"/>
        <v/>
      </c>
    </row>
    <row r="1611" spans="2:6">
      <c r="B1611" s="80" t="str">
        <f>MATIÈRES!$I$9</f>
        <v>ÉTUDE DU MILIEU (Mr MIRGAUX - 4p.)</v>
      </c>
      <c r="C1611" s="203" t="str">
        <f ca="1">IF(ISERROR(INDIRECT("F4!BR" &amp;A1595+ 6)),"",INDIRECT("F4!BR" &amp;A1595+ 6))</f>
        <v/>
      </c>
      <c r="D1611" s="205">
        <f ca="1">SUM(INDIRECT("'C4'!E" &amp; A1595+4),INDIRECT("'C4'!G" &amp; A1595+4),INDIRECT("'C4'!I" &amp; A1595+4),INDIRECT("'C4'!P" &amp; A1595+4),INDIRECT("'C4'!R" &amp; A1595+4),INDIRECT("'C4'!T" &amp;A1595+4),INDIRECT("'C4'!V" &amp;A1595+4),INDIRECT("'C4'!X" &amp;A1595+4))</f>
        <v>0</v>
      </c>
      <c r="E1611" s="205">
        <f ca="1">SUM(INDIRECT("'C4'!F" &amp;A1595+4),INDIRECT("'C4'!H" &amp;A1595+4),INDIRECT("'C4'!J" &amp;A1595+4),INDIRECT("'C4'!Q" &amp;A1595+4),INDIRECT("'C4'!S" &amp;A1595+4),INDIRECT("'C4'!U" &amp;A1595+4),INDIRECT("'C4'!W" &amp;A1595+4),INDIRECT("'C4'!Y" &amp;A1595+4))</f>
        <v>0</v>
      </c>
      <c r="F1611" s="81" t="str">
        <f t="shared" ca="1" si="16"/>
        <v/>
      </c>
    </row>
    <row r="1612" spans="2:6">
      <c r="B1612" s="80" t="str">
        <f>MATIÈRES!$I$10</f>
        <v>ANGLAIS (Mme MICHAUX - 4p.)</v>
      </c>
      <c r="C1612" s="203" t="str">
        <f ca="1">IF(ISERROR(INDIRECT("F5!BR" &amp;A1595+ 6)),"",INDIRECT("F5!BR" &amp;A1595+ 6))</f>
        <v/>
      </c>
      <c r="D1612" s="205">
        <f ca="1">SUM(INDIRECT("'C5'!E" &amp; A1595+4),INDIRECT("'C5'!G" &amp; A1595+4),INDIRECT("'C5'!I" &amp; A1595+4),INDIRECT("'C5'!P" &amp; A1595+4),INDIRECT("'C5'!R" &amp; A1595+4),INDIRECT("'C5'!T" &amp;A1595+4),INDIRECT("'C5'!V" &amp;A1595+4),INDIRECT("'C5'!X" &amp;A1595+4))</f>
        <v>0</v>
      </c>
      <c r="E1612" s="205">
        <f ca="1">SUM(INDIRECT("'C5'!F" &amp;A1595+4),INDIRECT("'C5'!H" &amp;A1595+4),INDIRECT("'C5'!J" &amp;A1595+4),INDIRECT("'C5'!Q" &amp;A1595+4),INDIRECT("'C5'!S" &amp;A1595+4),INDIRECT("'C5'!U" &amp;A1595+4),INDIRECT("'C5'!W" &amp;A1595+4),INDIRECT("'C5'!Y" &amp;A1595+4))</f>
        <v>0</v>
      </c>
      <c r="F1612" s="81" t="str">
        <f t="shared" ca="1" si="16"/>
        <v/>
      </c>
    </row>
    <row r="1613" spans="2:6">
      <c r="B1613" s="80" t="str">
        <f>MATIÈRES!$I$11</f>
        <v>SCIENCES (Mr SMETS - 3p.)</v>
      </c>
      <c r="C1613" s="203" t="str">
        <f ca="1">IF(ISERROR(INDIRECT("F6!BR" &amp;A1595+ 6)),"",INDIRECT("F6!BR" &amp;A1595+ 6))</f>
        <v/>
      </c>
      <c r="D1613" s="205">
        <f ca="1">SUM(INDIRECT("'C6'!E" &amp; A1595+4),INDIRECT("'C6'!G" &amp; A1595+4),INDIRECT("'C6'!I" &amp; A1595+4),INDIRECT("'C6'!P" &amp; A1595+4),INDIRECT("'C6'!R" &amp; A1595+4),INDIRECT("'C6'!T" &amp;A1595+4),INDIRECT("'C6'!V" &amp;A1595+4),INDIRECT("'C6'!X" &amp;A1595+4))</f>
        <v>0</v>
      </c>
      <c r="E1613" s="205">
        <f ca="1">SUM(INDIRECT("'C6'!F" &amp;A1595+4),INDIRECT("'C6'!H" &amp;A1595+4),INDIRECT("'C6'!J" &amp;A1595+4),INDIRECT("'C6'!Q" &amp;A1595+4),INDIRECT("'C6'!S" &amp;A1595+4),INDIRECT("'C6'!U" &amp;A1595+4),INDIRECT("'C6'!W" &amp;A1595+4),INDIRECT("'C6'!Y" &amp;A1595+4))</f>
        <v>0</v>
      </c>
      <c r="F1613" s="81" t="str">
        <f t="shared" ca="1" si="16"/>
        <v/>
      </c>
    </row>
    <row r="1614" spans="2:6">
      <c r="B1614" s="80" t="str">
        <f>MATIÈRES!$I$12</f>
        <v>ÉDUCATION PHYSIQUE (Collectif - 3p.)</v>
      </c>
      <c r="C1614" s="203" t="str">
        <f ca="1">IF(ISERROR(INDIRECT("F7!BR" &amp;A1595+ 6)),"",INDIRECT("F7!BR" &amp;A1595+ 6))</f>
        <v/>
      </c>
      <c r="D1614" s="205">
        <f ca="1">SUM(INDIRECT("'C7'!E" &amp; A1595+4),INDIRECT("'C7'!G" &amp; A1595+4),INDIRECT("'C7'!I" &amp; A1595+4),INDIRECT("'C7'!P" &amp; A1595+4),INDIRECT("'C7'!R" &amp; A1595+4),INDIRECT("'C7'!T" &amp;A1595+4),INDIRECT("'C7'!V" &amp;A1595+4),INDIRECT("'C7'!X" &amp;A1595+4))</f>
        <v>0</v>
      </c>
      <c r="E1614" s="205">
        <f ca="1">SUM(INDIRECT("'C7'!F" &amp;A1595+4),INDIRECT("'C7'!H" &amp;A1595+4),INDIRECT("'C7'!J" &amp;A1595+4),INDIRECT("'C7'!Q" &amp;A1595+4),INDIRECT("'C7'!S" &amp;A1595+4),INDIRECT("'C7'!U" &amp;A1595+4),INDIRECT("'C7'!W" &amp;A1595+4),INDIRECT("'C7'!Y" &amp;A1595+4))</f>
        <v>0</v>
      </c>
      <c r="F1614" s="81" t="str">
        <f t="shared" ca="1" si="16"/>
        <v/>
      </c>
    </row>
    <row r="1615" spans="2:6">
      <c r="B1615" s="80" t="str">
        <f>MATIÈRES!$I$13</f>
        <v>ÉDUCATION ARTISTIQUE (Mme TASKIN - 2p.)</v>
      </c>
      <c r="C1615" s="203" t="str">
        <f ca="1">IF(ISERROR(INDIRECT("F8!BR" &amp;A1595+ 6)),"",INDIRECT("F8!BR" &amp;A1595+ 6))</f>
        <v/>
      </c>
      <c r="D1615" s="205">
        <f ca="1">SUM(INDIRECT("'C8'!E" &amp; A1595+4),INDIRECT("'C8'!G" &amp; A1595+4),INDIRECT("'C8'!I" &amp; A1595+4),INDIRECT("'C8'!P" &amp; A1595+4),INDIRECT("'C8'!R" &amp; A1595+4),INDIRECT("'C8'!T" &amp;A1595+4),INDIRECT("'C8'!V" &amp;A1595+4),INDIRECT("'C8'!X" &amp;A1595+4))</f>
        <v>0</v>
      </c>
      <c r="E1615" s="205">
        <f ca="1">SUM(INDIRECT("'C8'!F" &amp;A1595+4),INDIRECT("'C8'!H" &amp;A1595+4),INDIRECT("'C8'!J" &amp;A1595+4),INDIRECT("'C8'!Q" &amp;A1595+4),INDIRECT("'C8'!S" &amp;A1595+4),INDIRECT("'C8'!U" &amp;A1595+4),INDIRECT("'C8'!W" &amp;A1595+4),INDIRECT("'C8'!Y" &amp;A1595+4))</f>
        <v>0</v>
      </c>
      <c r="F1615" s="81" t="str">
        <f t="shared" ca="1" si="16"/>
        <v/>
      </c>
    </row>
    <row r="1616" spans="2:6">
      <c r="B1616" s="80" t="str">
        <f>MATIÈRES!$I$14</f>
        <v>ÉDUCATION TECHNOLOGIQUE (Mr SMETS - 1p.)</v>
      </c>
      <c r="C1616" s="203" t="str">
        <f ca="1">IF(ISERROR(INDIRECT("F9!BR" &amp;A1595+ 6)),"",INDIRECT("F9!BR" &amp;A1595+ 6))</f>
        <v/>
      </c>
      <c r="D1616" s="205">
        <f ca="1">SUM(INDIRECT("'C9'!E" &amp; A1595+4),INDIRECT("'C9'!G" &amp; A1595+4),INDIRECT("'C9'!I" &amp; A1595+4),INDIRECT("'C9'!P" &amp; A1595+4),INDIRECT("'C9'!R" &amp; A1595+4),INDIRECT("'C9'!T" &amp;A1595+4),INDIRECT("'C9'!V" &amp;A1595+4),INDIRECT("'C9'!X" &amp;A1595+4))</f>
        <v>0</v>
      </c>
      <c r="E1616" s="205">
        <f ca="1">SUM(INDIRECT("'C9'!F" &amp;A1595+4),INDIRECT("'C9'!H" &amp;A1595+4),INDIRECT("'C9'!J" &amp;A1595+4),INDIRECT("'C9'!Q" &amp;A1595+4),INDIRECT("'C9'!S" &amp;A1595+4),INDIRECT("'C9'!U" &amp;A1595+4),INDIRECT("'C9'!W" &amp;A1595+4),INDIRECT("'C9'!Y" &amp;A1595+4))</f>
        <v>0</v>
      </c>
      <c r="F1616" s="81" t="str">
        <f t="shared" ca="1" si="16"/>
        <v/>
      </c>
    </row>
    <row r="1617" spans="2:6">
      <c r="B1617" s="80" t="str">
        <f>MATIÈRES!$I$15</f>
        <v>ACTIVITÉDE SOUTIEN (Mme LIENART - 4p.)</v>
      </c>
      <c r="C1617" s="203" t="str">
        <f ca="1">IF(ISERROR(INDIRECT("F10!BR" &amp;A1595+ 6)),"",INDIRECT("F10!BR" &amp;A1595+ 6))</f>
        <v/>
      </c>
      <c r="D1617" s="205">
        <f ca="1">SUM(INDIRECT("'C10'!E" &amp; A1595+4),INDIRECT("'C10'!G" &amp; A1595+4),INDIRECT("'C10'!I" &amp; A1595+4),INDIRECT("'C10'!P" &amp; A1595+4),INDIRECT("'C10'!R" &amp; A1595+4),INDIRECT("'C10'!T" &amp;A1595+4),INDIRECT("'C10'!V" &amp;A1595+4),INDIRECT("'C10'!X" &amp;A1595+4))</f>
        <v>0</v>
      </c>
      <c r="E1617" s="205">
        <f ca="1">SUM(INDIRECT("'C10'!F" &amp;A1595+4),INDIRECT("'C10'!H" &amp;A1595+4),INDIRECT("'C10'!J" &amp;A1595+4),INDIRECT("'C10'!Q" &amp;A1595+4),INDIRECT("'C10'!S" &amp;A1595+4),INDIRECT("'C10'!U" &amp;A1595+4),INDIRECT("'C10'!W" &amp;A1595+4),INDIRECT("'C10'!Y" &amp;A1595+4))</f>
        <v>0</v>
      </c>
      <c r="F1617" s="81" t="str">
        <f t="shared" ca="1" si="16"/>
        <v/>
      </c>
    </row>
    <row r="1618" spans="2:6">
      <c r="B1618" s="80">
        <f>MATIÈRES!$I$16</f>
        <v>0</v>
      </c>
      <c r="C1618" s="203" t="str">
        <f ca="1">IF(ISERROR(INDIRECT("F11!BR" &amp;A1595+ 6)),"",INDIRECT("F11!BR" &amp;A1595+ 6))</f>
        <v/>
      </c>
      <c r="D1618" s="205">
        <f ca="1">SUM(INDIRECT("'C11'!E" &amp; A1595+4),INDIRECT("'C11'!G" &amp; A1595+4),INDIRECT("'C11'!I" &amp; A1595+4),INDIRECT("'C11'!P" &amp; A1595+4),INDIRECT("'C11'!R" &amp; A1595+4),INDIRECT("'C11'!T" &amp;A1595+4),INDIRECT("'C11'!V" &amp;A1595+4),INDIRECT("'C11'!X" &amp;A1595+4))</f>
        <v>0</v>
      </c>
      <c r="E1618" s="205">
        <f ca="1">SUM(INDIRECT("'C11'!F" &amp;A1595+4),INDIRECT("'C11'!H" &amp;A1595+4),INDIRECT("'C11'!J" &amp;A1595+4),INDIRECT("'C11'!Q" &amp;A1595+4),INDIRECT("'C11'!S" &amp;A1595+4),INDIRECT("'C11'!U" &amp;A1595+4),INDIRECT("'C11'!W" &amp;A1595+4),INDIRECT("'C11'!Y" &amp;A1595+4))</f>
        <v>0</v>
      </c>
      <c r="F1618" s="81" t="str">
        <f t="shared" ca="1" si="16"/>
        <v/>
      </c>
    </row>
    <row r="1619" spans="2:6">
      <c r="B1619" s="80">
        <f>MATIÈRES!$I$17</f>
        <v>0</v>
      </c>
      <c r="C1619" s="203" t="str">
        <f ca="1">IF(ISERROR(INDIRECT("F12!BR" &amp;A1595+ 6)),"",INDIRECT("F12!BR" &amp;A1595+ 6))</f>
        <v/>
      </c>
      <c r="D1619" s="205">
        <f ca="1">SUM(INDIRECT("'C12'!E" &amp; A1595+4),INDIRECT("'C12'!G" &amp; A1595+4),INDIRECT("'C12'!I" &amp; A1595+4),INDIRECT("'C12'!P" &amp; A1595+4),INDIRECT("'C12'!R" &amp; A1595+4),INDIRECT("'C12'!T" &amp;A1595+4),INDIRECT("'C12'!V" &amp;A1595+4),INDIRECT("'C12'!X" &amp;A1595+4))</f>
        <v>0</v>
      </c>
      <c r="E1619" s="205">
        <f ca="1">SUM(INDIRECT("'C12'!F" &amp;A1595+4),INDIRECT("'C12'!H" &amp;A1595+4),INDIRECT("'C12'!J" &amp;A1595+4),INDIRECT("'C12'!Q" &amp;A1595+4),INDIRECT("'C12'!S" &amp;A1595+4),INDIRECT("'C12'!U" &amp;A1595+4),INDIRECT("'C12'!W" &amp;A1595+4),INDIRECT("'C12'!Y" &amp;A1595+4))</f>
        <v>0</v>
      </c>
      <c r="F1619" s="81" t="str">
        <f t="shared" ca="1" si="16"/>
        <v/>
      </c>
    </row>
    <row r="1620" spans="2:6">
      <c r="B1620" s="80">
        <f>MATIÈRES!$I$18</f>
        <v>0</v>
      </c>
      <c r="C1620" s="203" t="str">
        <f ca="1">IF(ISERROR(INDIRECT("F13!BR" &amp;A1595+ 6)),"",INDIRECT("F13!BR" &amp;A1595+ 6))</f>
        <v/>
      </c>
      <c r="D1620" s="205">
        <f ca="1">SUM(INDIRECT("'C13'!E" &amp; A1595+4),INDIRECT("'C13'!G" &amp; A1595+4),INDIRECT("'C13'!I" &amp; A1595+4),INDIRECT("'C13'!P" &amp; A1595+4),INDIRECT("'C13'!R" &amp; A1595+4),INDIRECT("'C13'!T" &amp;A1595+4),INDIRECT("'C13'!V" &amp;A1595+4),INDIRECT("'C13'!X" &amp;A1595+4))</f>
        <v>0</v>
      </c>
      <c r="E1620" s="205">
        <f ca="1">SUM(INDIRECT("'C13'!F" &amp;A1595+4),INDIRECT("'C13'!H" &amp;A1595+4),INDIRECT("'C13'!J" &amp;A1595+4),INDIRECT("'C13'!Q" &amp;A1595+4),INDIRECT("'C13'!S" &amp;A1595+4),INDIRECT("'C13'!U" &amp;A1595+4),INDIRECT("'C13'!W" &amp;A1595+4),INDIRECT("'C13'!Y" &amp;A1595+4))</f>
        <v>0</v>
      </c>
      <c r="F1620" s="81" t="str">
        <f t="shared" ca="1" si="16"/>
        <v/>
      </c>
    </row>
    <row r="1621" spans="2:6">
      <c r="B1621" s="80">
        <f>MATIÈRES!$I$19</f>
        <v>0</v>
      </c>
      <c r="C1621" s="203" t="str">
        <f ca="1">IF(ISERROR(INDIRECT("F14!BR" &amp;A1595+ 6)),"",INDIRECT("F14!BR" &amp;A1595+ 6))</f>
        <v/>
      </c>
      <c r="D1621" s="205">
        <f ca="1">SUM(INDIRECT("'C14'!E" &amp; A1595+4),INDIRECT("'C14'!G" &amp; A1595+4),INDIRECT("'C14'!I" &amp; A1595+4),INDIRECT("'C14'!P" &amp; A1595+4),INDIRECT("'C14'!R" &amp; A1595+4),INDIRECT("'C14'!T" &amp;A1595+4),INDIRECT("'C14'!V" &amp;A1595+4),INDIRECT("'C14'!X" &amp;A1595+4))</f>
        <v>0</v>
      </c>
      <c r="E1621" s="205">
        <f ca="1">SUM(INDIRECT("'C14'!F" &amp;A1595+4),INDIRECT("'C14'!H" &amp;A1595+4),INDIRECT("'C14'!J" &amp;A1595+4),INDIRECT("'C14'!Q" &amp;A1595+4),INDIRECT("'C14'!S" &amp;A1595+4),INDIRECT("'C14'!U" &amp;A1595+4),INDIRECT("'C14'!W" &amp;A1595+4),INDIRECT("'C14'!Y" &amp;A1595+4))</f>
        <v>0</v>
      </c>
      <c r="F1621" s="81" t="str">
        <f t="shared" ca="1" si="16"/>
        <v/>
      </c>
    </row>
    <row r="1622" spans="2:6">
      <c r="B1622" s="80">
        <f>MATIÈRES!$I$20</f>
        <v>0</v>
      </c>
      <c r="C1622" s="203" t="str">
        <f ca="1">IF(ISERROR(INDIRECT("F15!BR" &amp;A1595+ 6)),"",INDIRECT("F15!BR" &amp;A1595+ 6))</f>
        <v/>
      </c>
      <c r="D1622" s="205">
        <f ca="1">SUM(INDIRECT("'C15'!E" &amp; A1595+4),INDIRECT("'C15'!G" &amp; A1595+4),INDIRECT("'C15'!I" &amp; A1595+4),INDIRECT("'C15'!P" &amp; A1595+4),INDIRECT("'C15'!R" &amp; A1595+4),INDIRECT("'C15'!T" &amp;A1595+4),INDIRECT("'C15'!V" &amp;A1595+4),INDIRECT("'C15'!X" &amp;A1595+4))</f>
        <v>0</v>
      </c>
      <c r="E1622" s="205">
        <f ca="1">SUM(INDIRECT("'C15'!F" &amp;A1595+4),INDIRECT("'C15'!H" &amp;A1595+4),INDIRECT("'C15'!J" &amp;A1595+4),INDIRECT("'C15'!Q" &amp;A1595+4),INDIRECT("'C15'!S" &amp;A1595+4),INDIRECT("'C15'!U" &amp;A1595+4),INDIRECT("'C15'!W" &amp;A1595+4),INDIRECT("'C15'!Y" &amp;A1595+4))</f>
        <v>0</v>
      </c>
      <c r="F1622" s="81" t="str">
        <f t="shared" ca="1" si="16"/>
        <v/>
      </c>
    </row>
    <row r="1623" spans="2:6">
      <c r="B1623" s="208"/>
      <c r="C1623" s="212" t="e">
        <f ca="1">AVERAGEIF(C1608:C1622,"&lt;&gt;#DIV/0!")</f>
        <v>#DIV/0!</v>
      </c>
      <c r="D1623" s="206"/>
      <c r="E1623" s="206"/>
      <c r="F1623" s="209"/>
    </row>
    <row r="1624" spans="2:6" s="82" customFormat="1">
      <c r="B1624" s="271"/>
      <c r="C1624" s="271"/>
      <c r="D1624" s="271"/>
      <c r="E1624" s="271"/>
      <c r="F1624" s="192"/>
    </row>
    <row r="1625" spans="2:6" s="82" customFormat="1">
      <c r="B1625" s="272" t="s">
        <v>180</v>
      </c>
      <c r="C1625" s="272"/>
      <c r="D1625" s="272"/>
      <c r="E1625" s="272"/>
      <c r="F1625" s="193" t="e">
        <f ca="1">AVERAGEIF(F1608:F1622,"&lt;&gt;#DIV/0!")</f>
        <v>#DIV/0!</v>
      </c>
    </row>
    <row r="1626" spans="2:6" s="82" customFormat="1">
      <c r="B1626" s="273" t="str">
        <f>"Nombre de cours en difficulté (…/" &amp; COUNTA(MATIÈRES!$N$6:$N$20) &amp; " cours)"</f>
        <v>Nombre de cours en difficulté (…/10 cours)</v>
      </c>
      <c r="C1626" s="273"/>
      <c r="D1626" s="273"/>
      <c r="E1626" s="273"/>
      <c r="F1626" s="191">
        <f ca="1">IF(F1608&lt;50,1,0)+IF(F1609&lt;50,1,0)+IF(F1610&lt;50,1,0)+IF(F1611&lt;50,1,0)+IF(F1612&lt;50,1,0)+IF(F1613&lt;50,1,0)+IF(F1614&lt;50,1,0)+IF(F1615&lt;50,1,0)+IF(F1616&lt;50,1,0)+IF(F1617&lt;50,1,0)+IF(F1618&lt;50,1,0)+IF(F1619&lt;50,1,0)+IF(F1620&lt;50,1,0)+IF(F1621&lt;50,1,0)+IF(F1622&lt;50,1,0)</f>
        <v>0</v>
      </c>
    </row>
    <row r="1627" spans="2:6" s="82" customFormat="1">
      <c r="B1627" s="273" t="str">
        <f>"Nombre de périodes en difficulté (…/" &amp; SUM(MATIÈRES!N1588:N1602) &amp; " périodes)"</f>
        <v>Nombre de périodes en difficulté (…/0 périodes)</v>
      </c>
      <c r="C1627" s="273"/>
      <c r="D1627" s="273"/>
      <c r="E1627" s="273"/>
      <c r="F1627" s="191">
        <f ca="1">IF(F1608&lt;50,MATIÈRES!N$6,0)+IF(F1609&lt;50,MATIÈRES!N$7,0)+IF(F1610&lt;50,MATIÈRES!N$8,0)+IF(F1611&lt;50,MATIÈRES!N$9,0)+IF(F1612&lt;50,MATIÈRES!N$10,0)+IF(F1613&lt;50,MATIÈRES!N$11,0)+IF(F1614&lt;50,MATIÈRES!N$12,0)+IF(F1615&lt;50,MATIÈRES!N$13,0)+IF(F1616&lt;50,MATIÈRES!N$14,0)+IF(F1617&lt;50,MATIÈRES!N$15,0)+IF(F1618&lt;50,MATIÈRES!N$16,0)+IF(F1619&lt;50,MATIÈRES!N$17,0)+IF(F1620&lt;50,MATIÈRES!N$18,0)+IF(F1621&lt;50,MATIÈRES!N$19,0)+IF(F1622&lt;50,MATIÈRES!N$20,0)</f>
        <v>0</v>
      </c>
    </row>
    <row r="1628" spans="2:6" s="82" customFormat="1"/>
    <row r="1629" spans="2:6" s="82" customFormat="1"/>
    <row r="1630" spans="2:6" s="82" customFormat="1"/>
    <row r="1631" spans="2:6" s="82" customFormat="1">
      <c r="F1631" s="82" t="s">
        <v>177</v>
      </c>
    </row>
    <row r="1632" spans="2:6">
      <c r="B1632" s="82"/>
      <c r="C1632" s="82"/>
      <c r="D1632" s="82"/>
      <c r="E1632" s="82"/>
      <c r="F1632" s="82"/>
    </row>
    <row r="1633" spans="2:6">
      <c r="B1633" s="82"/>
      <c r="C1633" s="82"/>
      <c r="D1633" s="82"/>
      <c r="E1633" s="82"/>
      <c r="F1633" s="82"/>
    </row>
    <row r="1634" spans="2:6">
      <c r="B1634" s="82"/>
      <c r="C1634" s="82"/>
      <c r="D1634" s="82"/>
      <c r="E1634" s="82"/>
      <c r="F1634" s="82"/>
    </row>
    <row r="1635" spans="2:6">
      <c r="B1635" s="82"/>
      <c r="C1635" s="82"/>
      <c r="D1635" s="82"/>
      <c r="E1635" s="82"/>
      <c r="F1635" s="82"/>
    </row>
    <row r="1636" spans="2:6">
      <c r="B1636" s="82"/>
      <c r="C1636" s="82"/>
      <c r="D1636" s="82"/>
      <c r="E1636" s="82"/>
      <c r="F1636" s="82"/>
    </row>
    <row r="1637" spans="2:6">
      <c r="B1637" s="82"/>
      <c r="C1637" s="82"/>
      <c r="D1637" s="82"/>
      <c r="E1637" s="82"/>
      <c r="F1637" s="82"/>
    </row>
    <row r="1638" spans="2:6">
      <c r="B1638" s="82"/>
      <c r="C1638" s="82"/>
      <c r="D1638" s="82"/>
      <c r="E1638" s="82"/>
      <c r="F1638" s="82"/>
    </row>
    <row r="1639" spans="2:6">
      <c r="B1639" s="82"/>
      <c r="C1639" s="82"/>
      <c r="D1639" s="82"/>
      <c r="E1639" s="82"/>
      <c r="F1639" s="82"/>
    </row>
    <row r="1640" spans="2:6">
      <c r="B1640" s="82"/>
      <c r="C1640" s="82"/>
      <c r="D1640" s="82"/>
      <c r="E1640" s="82"/>
      <c r="F1640" s="82"/>
    </row>
    <row r="1641" spans="2:6">
      <c r="B1641" s="82"/>
      <c r="C1641" s="82"/>
      <c r="D1641" s="82"/>
      <c r="E1641" s="82"/>
      <c r="F1641" s="82"/>
    </row>
    <row r="1642" spans="2:6">
      <c r="B1642" s="82"/>
      <c r="C1642" s="82"/>
      <c r="D1642" s="82"/>
      <c r="E1642" s="82"/>
      <c r="F1642" s="82"/>
    </row>
    <row r="1643" spans="2:6">
      <c r="B1643" s="82"/>
      <c r="C1643" s="82"/>
      <c r="D1643" s="82"/>
      <c r="E1643" s="82"/>
      <c r="F1643" s="82"/>
    </row>
    <row r="1644" spans="2:6">
      <c r="B1644" s="82"/>
      <c r="C1644" s="82"/>
      <c r="D1644" s="82"/>
      <c r="E1644" s="82"/>
      <c r="F1644" s="82"/>
    </row>
    <row r="1645" spans="2:6">
      <c r="B1645" s="82"/>
      <c r="C1645" s="82"/>
      <c r="D1645" s="82"/>
      <c r="E1645" s="82"/>
      <c r="F1645" s="82"/>
    </row>
    <row r="1646" spans="2:6">
      <c r="B1646" s="82"/>
      <c r="C1646" s="82"/>
      <c r="D1646" s="82"/>
      <c r="E1646" s="82"/>
      <c r="F1646" s="82"/>
    </row>
    <row r="1647" spans="2:6">
      <c r="B1647" s="84" t="s">
        <v>42</v>
      </c>
      <c r="C1647" s="82"/>
      <c r="D1647" s="82"/>
      <c r="E1647" s="82"/>
      <c r="F1647" s="82"/>
    </row>
    <row r="1648" spans="2:6">
      <c r="B1648" s="82"/>
      <c r="C1648" s="82"/>
      <c r="D1648" s="82"/>
      <c r="E1648" s="82"/>
      <c r="F1648" s="82"/>
    </row>
    <row r="1649" spans="2:6">
      <c r="B1649" s="274" t="str">
        <f ca="1">(INDIRECT("Élèves!C" &amp;A1595+3) &amp; " " &amp; INDIRECT("Élèves!D" &amp; A1595+3) &amp; " :")</f>
        <v xml:space="preserve">  :</v>
      </c>
      <c r="C1649" s="275"/>
      <c r="D1649" s="275"/>
      <c r="E1649" s="275"/>
      <c r="F1649" s="276"/>
    </row>
    <row r="1650" spans="2:6">
      <c r="B1650" s="243"/>
      <c r="C1650" s="244"/>
      <c r="D1650" s="244"/>
      <c r="E1650" s="244"/>
      <c r="F1650" s="245"/>
    </row>
    <row r="1651" spans="2:6">
      <c r="B1651" s="243"/>
      <c r="C1651" s="244"/>
      <c r="D1651" s="244"/>
      <c r="E1651" s="244"/>
      <c r="F1651" s="245"/>
    </row>
    <row r="1652" spans="2:6">
      <c r="B1652" s="243"/>
      <c r="C1652" s="244"/>
      <c r="D1652" s="244"/>
      <c r="E1652" s="244"/>
      <c r="F1652" s="245"/>
    </row>
    <row r="1653" spans="2:6">
      <c r="B1653" s="243"/>
      <c r="C1653" s="244"/>
      <c r="D1653" s="244"/>
      <c r="E1653" s="244"/>
      <c r="F1653" s="245"/>
    </row>
    <row r="1654" spans="2:6">
      <c r="B1654" s="243"/>
      <c r="C1654" s="244"/>
      <c r="D1654" s="244"/>
      <c r="E1654" s="244"/>
      <c r="F1654" s="245"/>
    </row>
    <row r="1655" spans="2:6">
      <c r="B1655" s="246"/>
      <c r="C1655" s="247"/>
      <c r="D1655" s="247"/>
      <c r="E1655" s="247"/>
      <c r="F1655" s="248"/>
    </row>
    <row r="1656" spans="2:6">
      <c r="B1656" s="204"/>
      <c r="C1656" s="204"/>
      <c r="D1656" s="204"/>
      <c r="E1656" s="204"/>
      <c r="F1656" s="204"/>
    </row>
    <row r="1657" spans="2:6">
      <c r="B1657" s="204"/>
      <c r="C1657" s="204"/>
      <c r="D1657" s="204"/>
      <c r="E1657" s="204"/>
      <c r="F1657" s="204"/>
    </row>
    <row r="1658" spans="2:6">
      <c r="B1658" s="204"/>
      <c r="C1658" s="204"/>
      <c r="D1658" s="204"/>
      <c r="E1658" s="204"/>
      <c r="F1658" s="204"/>
    </row>
    <row r="1659" spans="2:6">
      <c r="B1659" s="84" t="s">
        <v>69</v>
      </c>
      <c r="C1659" s="82"/>
      <c r="D1659" s="82"/>
      <c r="E1659" s="82"/>
      <c r="F1659" s="82"/>
    </row>
    <row r="1660" spans="2:6">
      <c r="C1660" s="82"/>
      <c r="D1660" s="82"/>
      <c r="E1660" s="82"/>
      <c r="F1660" s="82"/>
    </row>
    <row r="1661" spans="2:6">
      <c r="B1661" s="89"/>
      <c r="C1661" s="89"/>
      <c r="D1661" s="89"/>
      <c r="E1661" s="89" t="s">
        <v>70</v>
      </c>
      <c r="F1661" s="90">
        <f ca="1">SUM(INDIRECT("EDUC!E" &amp;A1595+4),INDIRECT("EDUC!F" &amp;A1595+4),INDIRECT("EDUC!H" &amp;A1595+4),INDIRECT("EDUC!i" &amp;A1595+4))</f>
        <v>0</v>
      </c>
    </row>
    <row r="1662" spans="2:6">
      <c r="C1662" s="82"/>
      <c r="D1662" s="82"/>
      <c r="E1662" s="82"/>
      <c r="F1662" s="82"/>
    </row>
    <row r="1663" spans="2:6">
      <c r="B1663" s="249"/>
      <c r="C1663" s="250"/>
      <c r="D1663" s="250"/>
      <c r="E1663" s="250"/>
      <c r="F1663" s="251"/>
    </row>
    <row r="1664" spans="2:6">
      <c r="B1664" s="252"/>
      <c r="C1664" s="253"/>
      <c r="D1664" s="253"/>
      <c r="E1664" s="253"/>
      <c r="F1664" s="254"/>
    </row>
    <row r="1665" spans="2:6">
      <c r="B1665" s="252"/>
      <c r="C1665" s="253"/>
      <c r="D1665" s="253"/>
      <c r="E1665" s="253"/>
      <c r="F1665" s="254"/>
    </row>
    <row r="1666" spans="2:6">
      <c r="B1666" s="252"/>
      <c r="C1666" s="253"/>
      <c r="D1666" s="253"/>
      <c r="E1666" s="253"/>
      <c r="F1666" s="254"/>
    </row>
    <row r="1667" spans="2:6">
      <c r="B1667" s="252"/>
      <c r="C1667" s="253"/>
      <c r="D1667" s="253"/>
      <c r="E1667" s="253"/>
      <c r="F1667" s="254"/>
    </row>
    <row r="1668" spans="2:6">
      <c r="B1668" s="252"/>
      <c r="C1668" s="253"/>
      <c r="D1668" s="253"/>
      <c r="E1668" s="253"/>
      <c r="F1668" s="254"/>
    </row>
    <row r="1669" spans="2:6">
      <c r="B1669" s="252"/>
      <c r="C1669" s="253"/>
      <c r="D1669" s="253"/>
      <c r="E1669" s="253"/>
      <c r="F1669" s="254"/>
    </row>
    <row r="1670" spans="2:6">
      <c r="B1670" s="252"/>
      <c r="C1670" s="253"/>
      <c r="D1670" s="253"/>
      <c r="E1670" s="253"/>
      <c r="F1670" s="254"/>
    </row>
    <row r="1671" spans="2:6">
      <c r="B1671" s="255"/>
      <c r="C1671" s="256"/>
      <c r="D1671" s="256"/>
      <c r="E1671" s="256"/>
      <c r="F1671" s="257"/>
    </row>
    <row r="1672" spans="2:6">
      <c r="B1672" s="82"/>
      <c r="C1672" s="82"/>
      <c r="D1672" s="82"/>
      <c r="E1672" s="82"/>
      <c r="F1672" s="82"/>
    </row>
    <row r="1673" spans="2:6">
      <c r="B1673" s="91" t="s">
        <v>71</v>
      </c>
      <c r="C1673" s="82"/>
      <c r="D1673" s="82"/>
      <c r="E1673" s="82"/>
      <c r="F1673" s="82"/>
    </row>
    <row r="1674" spans="2:6">
      <c r="B1674" s="82"/>
      <c r="C1674" s="82"/>
      <c r="D1674" s="82"/>
      <c r="E1674" s="82"/>
      <c r="F1674" s="82"/>
    </row>
    <row r="1675" spans="2:6">
      <c r="B1675" s="82"/>
      <c r="C1675" s="82"/>
      <c r="D1675" s="82"/>
      <c r="E1675" s="82"/>
      <c r="F1675" s="82"/>
    </row>
    <row r="1676" spans="2:6">
      <c r="B1676" s="82"/>
      <c r="C1676" s="82"/>
      <c r="D1676" s="82"/>
      <c r="E1676" s="82"/>
      <c r="F1676" s="82"/>
    </row>
    <row r="1677" spans="2:6">
      <c r="B1677" s="82"/>
      <c r="C1677" s="82"/>
      <c r="D1677" s="82"/>
      <c r="E1677" s="82"/>
      <c r="F1677" s="82"/>
    </row>
    <row r="1678" spans="2:6">
      <c r="B1678" s="82"/>
      <c r="C1678" s="82"/>
      <c r="D1678" s="82"/>
      <c r="E1678" s="82"/>
      <c r="F1678" s="82"/>
    </row>
    <row r="1679" spans="2:6">
      <c r="B1679" s="84" t="s">
        <v>72</v>
      </c>
      <c r="C1679" s="82"/>
      <c r="D1679" s="82"/>
      <c r="E1679" s="82"/>
      <c r="F1679" s="82"/>
    </row>
    <row r="1680" spans="2:6">
      <c r="B1680" s="82"/>
      <c r="C1680" s="82"/>
      <c r="D1680" s="82"/>
      <c r="E1680" s="82"/>
      <c r="F1680" s="82"/>
    </row>
    <row r="1681" spans="1:6">
      <c r="B1681" s="288"/>
      <c r="C1681" s="289"/>
      <c r="D1681" s="289"/>
      <c r="E1681" s="289"/>
      <c r="F1681" s="290"/>
    </row>
    <row r="1682" spans="1:6">
      <c r="B1682" s="291"/>
      <c r="C1682" s="292"/>
      <c r="D1682" s="292"/>
      <c r="E1682" s="292"/>
      <c r="F1682" s="293"/>
    </row>
    <row r="1683" spans="1:6">
      <c r="B1683" s="291"/>
      <c r="C1683" s="292"/>
      <c r="D1683" s="292"/>
      <c r="E1683" s="292"/>
      <c r="F1683" s="293"/>
    </row>
    <row r="1684" spans="1:6">
      <c r="B1684" s="291"/>
      <c r="C1684" s="292"/>
      <c r="D1684" s="292"/>
      <c r="E1684" s="292"/>
      <c r="F1684" s="293"/>
    </row>
    <row r="1685" spans="1:6">
      <c r="B1685" s="291"/>
      <c r="C1685" s="292"/>
      <c r="D1685" s="292"/>
      <c r="E1685" s="292"/>
      <c r="F1685" s="293"/>
    </row>
    <row r="1686" spans="1:6">
      <c r="B1686" s="291"/>
      <c r="C1686" s="292"/>
      <c r="D1686" s="292"/>
      <c r="E1686" s="292"/>
      <c r="F1686" s="293"/>
    </row>
    <row r="1687" spans="1:6">
      <c r="B1687" s="291"/>
      <c r="C1687" s="292"/>
      <c r="D1687" s="292"/>
      <c r="E1687" s="292"/>
      <c r="F1687" s="293"/>
    </row>
    <row r="1688" spans="1:6">
      <c r="B1688" s="294"/>
      <c r="C1688" s="295"/>
      <c r="D1688" s="295"/>
      <c r="E1688" s="295"/>
      <c r="F1688" s="296"/>
    </row>
    <row r="1689" spans="1:6">
      <c r="B1689" s="82"/>
      <c r="C1689" s="82"/>
      <c r="D1689" s="82"/>
      <c r="E1689" s="82"/>
      <c r="F1689" s="82"/>
    </row>
    <row r="1690" spans="1:6">
      <c r="B1690" s="82"/>
      <c r="C1690" s="82"/>
      <c r="D1690" s="82"/>
      <c r="E1690" s="82"/>
      <c r="F1690" s="82" t="s">
        <v>178</v>
      </c>
    </row>
    <row r="1691" spans="1:6">
      <c r="B1691" s="82"/>
      <c r="C1691" s="82"/>
      <c r="D1691" s="82"/>
      <c r="E1691" s="82"/>
      <c r="F1691" s="82"/>
    </row>
    <row r="1692" spans="1:6">
      <c r="B1692" s="82"/>
      <c r="C1692" s="82"/>
      <c r="D1692" s="82"/>
      <c r="E1692" s="82"/>
      <c r="F1692" s="82"/>
    </row>
    <row r="1693" spans="1:6">
      <c r="B1693" s="82"/>
      <c r="C1693" s="82"/>
      <c r="D1693" s="82"/>
      <c r="E1693" s="82"/>
      <c r="F1693" s="82"/>
    </row>
    <row r="1694" spans="1:6" ht="27.75" customHeight="1">
      <c r="A1694" s="82">
        <v>18</v>
      </c>
      <c r="B1694" s="82"/>
      <c r="C1694" s="82"/>
      <c r="D1694" s="82"/>
      <c r="E1694" s="82"/>
      <c r="F1694" s="82"/>
    </row>
    <row r="1695" spans="1:6" ht="15" customHeight="1">
      <c r="B1695" s="315"/>
      <c r="C1695" s="315"/>
      <c r="D1695" s="315"/>
      <c r="E1695" s="315"/>
      <c r="F1695" s="315"/>
    </row>
    <row r="1696" spans="1:6">
      <c r="B1696" s="85">
        <f ca="1">INDIRECT("Élèves!C" &amp; A1694+3)</f>
        <v>0</v>
      </c>
      <c r="C1696" s="314">
        <f ca="1">INDIRECT("Élèves!D" &amp; A1694+3)</f>
        <v>0</v>
      </c>
      <c r="D1696" s="314"/>
      <c r="E1696" s="314"/>
      <c r="F1696" s="314"/>
    </row>
    <row r="1697" spans="2:6" ht="15" customHeight="1">
      <c r="B1697" s="86"/>
      <c r="C1697" s="87"/>
      <c r="D1697" s="87"/>
      <c r="E1697" s="87"/>
      <c r="F1697" s="87"/>
    </row>
    <row r="1698" spans="2:6">
      <c r="B1698" s="315" t="s">
        <v>73</v>
      </c>
      <c r="C1698" s="315"/>
      <c r="D1698" s="315"/>
      <c r="E1698" s="315"/>
      <c r="F1698" s="315"/>
    </row>
    <row r="1699" spans="2:6">
      <c r="B1699" s="316" t="s">
        <v>179</v>
      </c>
      <c r="C1699" s="316"/>
      <c r="D1699" s="316"/>
      <c r="E1699" s="316"/>
      <c r="F1699" s="316"/>
    </row>
    <row r="1700" spans="2:6">
      <c r="B1700" s="315"/>
      <c r="C1700" s="315"/>
      <c r="D1700" s="315"/>
      <c r="E1700" s="315"/>
      <c r="F1700" s="315"/>
    </row>
    <row r="1701" spans="2:6">
      <c r="B1701" s="82"/>
      <c r="C1701" s="82"/>
      <c r="D1701" s="82"/>
      <c r="E1701" s="82"/>
      <c r="F1701" s="82"/>
    </row>
    <row r="1702" spans="2:6">
      <c r="B1702" s="279">
        <f ca="1">INDIRECT("Élèves!N" &amp; A1694+5)</f>
        <v>0</v>
      </c>
      <c r="C1702" s="280"/>
      <c r="D1702" s="280"/>
      <c r="E1702" s="280"/>
      <c r="F1702" s="281"/>
    </row>
    <row r="1703" spans="2:6" ht="45" customHeight="1">
      <c r="B1703" s="297" t="s">
        <v>39</v>
      </c>
      <c r="C1703" s="298" t="s">
        <v>67</v>
      </c>
      <c r="D1703" s="300" t="s">
        <v>68</v>
      </c>
      <c r="E1703" s="301"/>
      <c r="F1703" s="302"/>
    </row>
    <row r="1704" spans="2:6" ht="45" customHeight="1">
      <c r="B1704" s="297"/>
      <c r="C1704" s="299"/>
      <c r="D1704" s="303"/>
      <c r="E1704" s="304"/>
      <c r="F1704" s="305"/>
    </row>
    <row r="1705" spans="2:6">
      <c r="B1705" s="297"/>
      <c r="C1705" s="88" t="s">
        <v>66</v>
      </c>
      <c r="D1705" s="88" t="s">
        <v>40</v>
      </c>
      <c r="E1705" s="88" t="s">
        <v>41</v>
      </c>
      <c r="F1705" s="88" t="s">
        <v>66</v>
      </c>
    </row>
    <row r="1706" spans="2:6">
      <c r="B1706" s="313" t="str">
        <f>"FORMATION COMMUNE (" &amp; SUM(MATIÈRES!N1689:N1703) &amp; " périodes)"</f>
        <v>FORMATION COMMUNE (0 périodes)</v>
      </c>
      <c r="C1706" s="313"/>
      <c r="D1706" s="313"/>
      <c r="E1706" s="313"/>
      <c r="F1706" s="313"/>
    </row>
    <row r="1707" spans="2:6">
      <c r="B1707" s="80" t="str">
        <f>MATIÈRES!$I$6</f>
        <v>RELIGION (Mme Willems - 2p.)</v>
      </c>
      <c r="C1707" s="203" t="str">
        <f ca="1">IF(ISERROR(INDIRECT("F1!BR" &amp;A1694+ 6)),"",INDIRECT("F1!BR" &amp;A1694+ 6))</f>
        <v/>
      </c>
      <c r="D1707" s="205">
        <f ca="1">SUM(INDIRECT("'C1'!E" &amp; A1694+4),INDIRECT("'C1'!G" &amp; A1694+4),INDIRECT("'C1'!I" &amp; A1694+4),INDIRECT("'C1'!P" &amp; A1694+4),INDIRECT("'C1'!R" &amp; A1694+4),INDIRECT("'C1'!T" &amp;A1694+4),INDIRECT("'C1'!V" &amp;A1694+4),INDIRECT("'C1'!X" &amp;A1694+4))</f>
        <v>0</v>
      </c>
      <c r="E1707" s="205">
        <f ca="1">SUM(INDIRECT("'C1'!F" &amp;A1694+4),INDIRECT("'C1'!H" &amp;A1694+4),INDIRECT("'C1'!J" &amp;A1694+4),INDIRECT("'C1'!Q" &amp;A1694+4),INDIRECT("'C1'!S" &amp;A1694+4),INDIRECT("'C1'!U" &amp;A1694+4),INDIRECT("'C1'!W" &amp;A1694+4),INDIRECT("'C1'!Y" &amp;A1694+4))</f>
        <v>0</v>
      </c>
      <c r="F1707" s="81" t="str">
        <f ca="1">IF(ISERROR(SUM(D1707/E1707)*100),"",(SUM(D1707/E1707)*100))</f>
        <v/>
      </c>
    </row>
    <row r="1708" spans="2:6">
      <c r="B1708" s="80" t="str">
        <f>MATIÈRES!$I$7</f>
        <v>FRANÇAIS (Mr MIRGAUX - 6p.)</v>
      </c>
      <c r="C1708" s="203" t="str">
        <f ca="1">IF(ISERROR(INDIRECT("F2!BR" &amp;A1694+ 6)),"",INDIRECT("F2!BR" &amp;A1694+ 6))</f>
        <v/>
      </c>
      <c r="D1708" s="205">
        <f ca="1">SUM(INDIRECT("'C2'!E" &amp; A1694+4),INDIRECT("'C2'!G" &amp; A1694+4),INDIRECT("'C2'!I" &amp; A1694+4),INDIRECT("'C2'!P" &amp; A1694+4),INDIRECT("'C2'!R" &amp; A1694+4),INDIRECT("'C2'!T" &amp;A1694+4),INDIRECT("'C2'!V" &amp;A1694+4),INDIRECT("'C2'!X" &amp;A1694+4))</f>
        <v>0</v>
      </c>
      <c r="E1708" s="205">
        <f ca="1">SUM(INDIRECT("'C2'!F" &amp;A1694+4),INDIRECT("'C2'!H" &amp;A1694+4),INDIRECT("'C2'!J" &amp;A1694+4),INDIRECT("'C2'!Q" &amp;A1694+4),INDIRECT("'C2'!S" &amp;A1694+4),INDIRECT("'C2'!U" &amp;A1694+4),INDIRECT("'C2'!W" &amp;A1694+4),INDIRECT("'C2'!Y" &amp;A1694+4))</f>
        <v>0</v>
      </c>
      <c r="F1708" s="81" t="str">
        <f t="shared" ref="F1708:F1721" ca="1" si="17">IF(ISERROR(SUM(D1708/E1708)*100),"",(SUM(D1708/E1708)*100))</f>
        <v/>
      </c>
    </row>
    <row r="1709" spans="2:6">
      <c r="B1709" s="80" t="str">
        <f>MATIÈRES!$I$8</f>
        <v>MATH (Mme LIENART - 5p.)</v>
      </c>
      <c r="C1709" s="203" t="str">
        <f ca="1">IF(ISERROR(INDIRECT("F3!BR" &amp;A1694+ 6)),"",INDIRECT("F3!BR" &amp;A1694+ 6))</f>
        <v/>
      </c>
      <c r="D1709" s="205">
        <f ca="1">SUM(INDIRECT("'C3'!E" &amp; A1694+4),INDIRECT("'C3'!G" &amp; A1694+4),INDIRECT("'C3'!I" &amp; A1694+4),INDIRECT("'C3'!P" &amp; A1694+4),INDIRECT("'C3'!R" &amp; A1694+4),INDIRECT("'C3'!T" &amp;A1694+4),INDIRECT("'C3'!V" &amp;A1694+4),INDIRECT("'C3'!X" &amp;A1694+4))</f>
        <v>0</v>
      </c>
      <c r="E1709" s="205">
        <f ca="1">SUM(INDIRECT("'C3'!F" &amp;A1694+4),INDIRECT("'C3'!H" &amp;A1694+4),INDIRECT("'C3'!J" &amp;A1694+4),INDIRECT("'C3'!Q" &amp;A1694+4),INDIRECT("'C3'!S" &amp;A1694+4),INDIRECT("'C3'!U" &amp;A1694+4),INDIRECT("'C3'!W" &amp;A1694+4),INDIRECT("'C3'!Y" &amp;A1694+4))</f>
        <v>0</v>
      </c>
      <c r="F1709" s="81" t="str">
        <f t="shared" ca="1" si="17"/>
        <v/>
      </c>
    </row>
    <row r="1710" spans="2:6">
      <c r="B1710" s="80" t="str">
        <f>MATIÈRES!$I$9</f>
        <v>ÉTUDE DU MILIEU (Mr MIRGAUX - 4p.)</v>
      </c>
      <c r="C1710" s="203" t="str">
        <f ca="1">IF(ISERROR(INDIRECT("F4!BR" &amp;A1694+ 6)),"",INDIRECT("F4!BR" &amp;A1694+ 6))</f>
        <v/>
      </c>
      <c r="D1710" s="205">
        <f ca="1">SUM(INDIRECT("'C4'!E" &amp; A1694+4),INDIRECT("'C4'!G" &amp; A1694+4),INDIRECT("'C4'!I" &amp; A1694+4),INDIRECT("'C4'!P" &amp; A1694+4),INDIRECT("'C4'!R" &amp; A1694+4),INDIRECT("'C4'!T" &amp;A1694+4),INDIRECT("'C4'!V" &amp;A1694+4),INDIRECT("'C4'!X" &amp;A1694+4))</f>
        <v>0</v>
      </c>
      <c r="E1710" s="205">
        <f ca="1">SUM(INDIRECT("'C4'!F" &amp;A1694+4),INDIRECT("'C4'!H" &amp;A1694+4),INDIRECT("'C4'!J" &amp;A1694+4),INDIRECT("'C4'!Q" &amp;A1694+4),INDIRECT("'C4'!S" &amp;A1694+4),INDIRECT("'C4'!U" &amp;A1694+4),INDIRECT("'C4'!W" &amp;A1694+4),INDIRECT("'C4'!Y" &amp;A1694+4))</f>
        <v>0</v>
      </c>
      <c r="F1710" s="81" t="str">
        <f t="shared" ca="1" si="17"/>
        <v/>
      </c>
    </row>
    <row r="1711" spans="2:6">
      <c r="B1711" s="80" t="str">
        <f>MATIÈRES!$I$10</f>
        <v>ANGLAIS (Mme MICHAUX - 4p.)</v>
      </c>
      <c r="C1711" s="203" t="str">
        <f ca="1">IF(ISERROR(INDIRECT("F5!BR" &amp;A1694+ 6)),"",INDIRECT("F5!BR" &amp;A1694+ 6))</f>
        <v/>
      </c>
      <c r="D1711" s="205">
        <f ca="1">SUM(INDIRECT("'C5'!E" &amp; A1694+4),INDIRECT("'C5'!G" &amp; A1694+4),INDIRECT("'C5'!I" &amp; A1694+4),INDIRECT("'C5'!P" &amp; A1694+4),INDIRECT("'C5'!R" &amp; A1694+4),INDIRECT("'C5'!T" &amp;A1694+4),INDIRECT("'C5'!V" &amp;A1694+4),INDIRECT("'C5'!X" &amp;A1694+4))</f>
        <v>0</v>
      </c>
      <c r="E1711" s="205">
        <f ca="1">SUM(INDIRECT("'C5'!F" &amp;A1694+4),INDIRECT("'C5'!H" &amp;A1694+4),INDIRECT("'C5'!J" &amp;A1694+4),INDIRECT("'C5'!Q" &amp;A1694+4),INDIRECT("'C5'!S" &amp;A1694+4),INDIRECT("'C5'!U" &amp;A1694+4),INDIRECT("'C5'!W" &amp;A1694+4),INDIRECT("'C5'!Y" &amp;A1694+4))</f>
        <v>0</v>
      </c>
      <c r="F1711" s="81" t="str">
        <f t="shared" ca="1" si="17"/>
        <v/>
      </c>
    </row>
    <row r="1712" spans="2:6">
      <c r="B1712" s="80" t="str">
        <f>MATIÈRES!$I$11</f>
        <v>SCIENCES (Mr SMETS - 3p.)</v>
      </c>
      <c r="C1712" s="203" t="str">
        <f ca="1">IF(ISERROR(INDIRECT("F6!BR" &amp;A1694+ 6)),"",INDIRECT("F6!BR" &amp;A1694+ 6))</f>
        <v/>
      </c>
      <c r="D1712" s="205">
        <f ca="1">SUM(INDIRECT("'C6'!E" &amp; A1694+4),INDIRECT("'C6'!G" &amp; A1694+4),INDIRECT("'C6'!I" &amp; A1694+4),INDIRECT("'C6'!P" &amp; A1694+4),INDIRECT("'C6'!R" &amp; A1694+4),INDIRECT("'C6'!T" &amp;A1694+4),INDIRECT("'C6'!V" &amp;A1694+4),INDIRECT("'C6'!X" &amp;A1694+4))</f>
        <v>0</v>
      </c>
      <c r="E1712" s="205">
        <f ca="1">SUM(INDIRECT("'C6'!F" &amp;A1694+4),INDIRECT("'C6'!H" &amp;A1694+4),INDIRECT("'C6'!J" &amp;A1694+4),INDIRECT("'C6'!Q" &amp;A1694+4),INDIRECT("'C6'!S" &amp;A1694+4),INDIRECT("'C6'!U" &amp;A1694+4),INDIRECT("'C6'!W" &amp;A1694+4),INDIRECT("'C6'!Y" &amp;A1694+4))</f>
        <v>0</v>
      </c>
      <c r="F1712" s="81" t="str">
        <f t="shared" ca="1" si="17"/>
        <v/>
      </c>
    </row>
    <row r="1713" spans="2:6">
      <c r="B1713" s="80" t="str">
        <f>MATIÈRES!$I$12</f>
        <v>ÉDUCATION PHYSIQUE (Collectif - 3p.)</v>
      </c>
      <c r="C1713" s="203" t="str">
        <f ca="1">IF(ISERROR(INDIRECT("F7!BR" &amp;A1694+ 6)),"",INDIRECT("F7!BR" &amp;A1694+ 6))</f>
        <v/>
      </c>
      <c r="D1713" s="205">
        <f ca="1">SUM(INDIRECT("'C7'!E" &amp; A1694+4),INDIRECT("'C7'!G" &amp; A1694+4),INDIRECT("'C7'!I" &amp; A1694+4),INDIRECT("'C7'!P" &amp; A1694+4),INDIRECT("'C7'!R" &amp; A1694+4),INDIRECT("'C7'!T" &amp;A1694+4),INDIRECT("'C7'!V" &amp;A1694+4),INDIRECT("'C7'!X" &amp;A1694+4))</f>
        <v>0</v>
      </c>
      <c r="E1713" s="205">
        <f ca="1">SUM(INDIRECT("'C7'!F" &amp;A1694+4),INDIRECT("'C7'!H" &amp;A1694+4),INDIRECT("'C7'!J" &amp;A1694+4),INDIRECT("'C7'!Q" &amp;A1694+4),INDIRECT("'C7'!S" &amp;A1694+4),INDIRECT("'C7'!U" &amp;A1694+4),INDIRECT("'C7'!W" &amp;A1694+4),INDIRECT("'C7'!Y" &amp;A1694+4))</f>
        <v>0</v>
      </c>
      <c r="F1713" s="81" t="str">
        <f t="shared" ca="1" si="17"/>
        <v/>
      </c>
    </row>
    <row r="1714" spans="2:6">
      <c r="B1714" s="80" t="str">
        <f>MATIÈRES!$I$13</f>
        <v>ÉDUCATION ARTISTIQUE (Mme TASKIN - 2p.)</v>
      </c>
      <c r="C1714" s="203" t="str">
        <f ca="1">IF(ISERROR(INDIRECT("F8!BR" &amp;A1694+ 6)),"",INDIRECT("F8!BR" &amp;A1694+ 6))</f>
        <v/>
      </c>
      <c r="D1714" s="205">
        <f ca="1">SUM(INDIRECT("'C8'!E" &amp; A1694+4),INDIRECT("'C8'!G" &amp; A1694+4),INDIRECT("'C8'!I" &amp; A1694+4),INDIRECT("'C8'!P" &amp; A1694+4),INDIRECT("'C8'!R" &amp; A1694+4),INDIRECT("'C8'!T" &amp;A1694+4),INDIRECT("'C8'!V" &amp;A1694+4),INDIRECT("'C8'!X" &amp;A1694+4))</f>
        <v>0</v>
      </c>
      <c r="E1714" s="205">
        <f ca="1">SUM(INDIRECT("'C8'!F" &amp;A1694+4),INDIRECT("'C8'!H" &amp;A1694+4),INDIRECT("'C8'!J" &amp;A1694+4),INDIRECT("'C8'!Q" &amp;A1694+4),INDIRECT("'C8'!S" &amp;A1694+4),INDIRECT("'C8'!U" &amp;A1694+4),INDIRECT("'C8'!W" &amp;A1694+4),INDIRECT("'C8'!Y" &amp;A1694+4))</f>
        <v>0</v>
      </c>
      <c r="F1714" s="81" t="str">
        <f t="shared" ca="1" si="17"/>
        <v/>
      </c>
    </row>
    <row r="1715" spans="2:6">
      <c r="B1715" s="80" t="str">
        <f>MATIÈRES!$I$14</f>
        <v>ÉDUCATION TECHNOLOGIQUE (Mr SMETS - 1p.)</v>
      </c>
      <c r="C1715" s="203" t="str">
        <f ca="1">IF(ISERROR(INDIRECT("F9!BR" &amp;A1694+ 6)),"",INDIRECT("F9!BR" &amp;A1694+ 6))</f>
        <v/>
      </c>
      <c r="D1715" s="205">
        <f ca="1">SUM(INDIRECT("'C9'!E" &amp; A1694+4),INDIRECT("'C9'!G" &amp; A1694+4),INDIRECT("'C9'!I" &amp; A1694+4),INDIRECT("'C9'!P" &amp; A1694+4),INDIRECT("'C9'!R" &amp; A1694+4),INDIRECT("'C9'!T" &amp;A1694+4),INDIRECT("'C9'!V" &amp;A1694+4),INDIRECT("'C9'!X" &amp;A1694+4))</f>
        <v>0</v>
      </c>
      <c r="E1715" s="205">
        <f ca="1">SUM(INDIRECT("'C9'!F" &amp;A1694+4),INDIRECT("'C9'!H" &amp;A1694+4),INDIRECT("'C9'!J" &amp;A1694+4),INDIRECT("'C9'!Q" &amp;A1694+4),INDIRECT("'C9'!S" &amp;A1694+4),INDIRECT("'C9'!U" &amp;A1694+4),INDIRECT("'C9'!W" &amp;A1694+4),INDIRECT("'C9'!Y" &amp;A1694+4))</f>
        <v>0</v>
      </c>
      <c r="F1715" s="81" t="str">
        <f t="shared" ca="1" si="17"/>
        <v/>
      </c>
    </row>
    <row r="1716" spans="2:6">
      <c r="B1716" s="80" t="str">
        <f>MATIÈRES!$I$15</f>
        <v>ACTIVITÉDE SOUTIEN (Mme LIENART - 4p.)</v>
      </c>
      <c r="C1716" s="203" t="str">
        <f ca="1">IF(ISERROR(INDIRECT("F10!BR" &amp;A1694+ 6)),"",INDIRECT("F10!BR" &amp;A1694+ 6))</f>
        <v/>
      </c>
      <c r="D1716" s="205">
        <f ca="1">SUM(INDIRECT("'C10'!E" &amp; A1694+4),INDIRECT("'C10'!G" &amp; A1694+4),INDIRECT("'C10'!I" &amp; A1694+4),INDIRECT("'C10'!P" &amp; A1694+4),INDIRECT("'C10'!R" &amp; A1694+4),INDIRECT("'C10'!T" &amp;A1694+4),INDIRECT("'C10'!V" &amp;A1694+4),INDIRECT("'C10'!X" &amp;A1694+4))</f>
        <v>0</v>
      </c>
      <c r="E1716" s="205">
        <f ca="1">SUM(INDIRECT("'C10'!F" &amp;A1694+4),INDIRECT("'C10'!H" &amp;A1694+4),INDIRECT("'C10'!J" &amp;A1694+4),INDIRECT("'C10'!Q" &amp;A1694+4),INDIRECT("'C10'!S" &amp;A1694+4),INDIRECT("'C10'!U" &amp;A1694+4),INDIRECT("'C10'!W" &amp;A1694+4),INDIRECT("'C10'!Y" &amp;A1694+4))</f>
        <v>0</v>
      </c>
      <c r="F1716" s="81" t="str">
        <f t="shared" ca="1" si="17"/>
        <v/>
      </c>
    </row>
    <row r="1717" spans="2:6">
      <c r="B1717" s="80">
        <f>MATIÈRES!$I$16</f>
        <v>0</v>
      </c>
      <c r="C1717" s="203" t="str">
        <f ca="1">IF(ISERROR(INDIRECT("F11!BR" &amp;A1694+ 6)),"",INDIRECT("F11!BR" &amp;A1694+ 6))</f>
        <v/>
      </c>
      <c r="D1717" s="205">
        <f ca="1">SUM(INDIRECT("'C11'!E" &amp; A1694+4),INDIRECT("'C11'!G" &amp; A1694+4),INDIRECT("'C11'!I" &amp; A1694+4),INDIRECT("'C11'!P" &amp; A1694+4),INDIRECT("'C11'!R" &amp; A1694+4),INDIRECT("'C11'!T" &amp;A1694+4),INDIRECT("'C11'!V" &amp;A1694+4),INDIRECT("'C11'!X" &amp;A1694+4))</f>
        <v>0</v>
      </c>
      <c r="E1717" s="205">
        <f ca="1">SUM(INDIRECT("'C11'!F" &amp;A1694+4),INDIRECT("'C11'!H" &amp;A1694+4),INDIRECT("'C11'!J" &amp;A1694+4),INDIRECT("'C11'!Q" &amp;A1694+4),INDIRECT("'C11'!S" &amp;A1694+4),INDIRECT("'C11'!U" &amp;A1694+4),INDIRECT("'C11'!W" &amp;A1694+4),INDIRECT("'C11'!Y" &amp;A1694+4))</f>
        <v>0</v>
      </c>
      <c r="F1717" s="81" t="str">
        <f t="shared" ca="1" si="17"/>
        <v/>
      </c>
    </row>
    <row r="1718" spans="2:6">
      <c r="B1718" s="80">
        <f>MATIÈRES!$I$17</f>
        <v>0</v>
      </c>
      <c r="C1718" s="203" t="str">
        <f ca="1">IF(ISERROR(INDIRECT("F12!BR" &amp;A1694+ 6)),"",INDIRECT("F12!BR" &amp;A1694+ 6))</f>
        <v/>
      </c>
      <c r="D1718" s="205">
        <f ca="1">SUM(INDIRECT("'C12'!E" &amp; A1694+4),INDIRECT("'C12'!G" &amp; A1694+4),INDIRECT("'C12'!I" &amp; A1694+4),INDIRECT("'C12'!P" &amp; A1694+4),INDIRECT("'C12'!R" &amp; A1694+4),INDIRECT("'C12'!T" &amp;A1694+4),INDIRECT("'C12'!V" &amp;A1694+4),INDIRECT("'C12'!X" &amp;A1694+4))</f>
        <v>0</v>
      </c>
      <c r="E1718" s="205">
        <f ca="1">SUM(INDIRECT("'C12'!F" &amp;A1694+4),INDIRECT("'C12'!H" &amp;A1694+4),INDIRECT("'C12'!J" &amp;A1694+4),INDIRECT("'C12'!Q" &amp;A1694+4),INDIRECT("'C12'!S" &amp;A1694+4),INDIRECT("'C12'!U" &amp;A1694+4),INDIRECT("'C12'!W" &amp;A1694+4),INDIRECT("'C12'!Y" &amp;A1694+4))</f>
        <v>0</v>
      </c>
      <c r="F1718" s="81" t="str">
        <f t="shared" ca="1" si="17"/>
        <v/>
      </c>
    </row>
    <row r="1719" spans="2:6">
      <c r="B1719" s="80">
        <f>MATIÈRES!$I$18</f>
        <v>0</v>
      </c>
      <c r="C1719" s="203" t="str">
        <f ca="1">IF(ISERROR(INDIRECT("F13!BR" &amp;A1694+ 6)),"",INDIRECT("F13!BR" &amp;A1694+ 6))</f>
        <v/>
      </c>
      <c r="D1719" s="205">
        <f ca="1">SUM(INDIRECT("'C13'!E" &amp; A1694+4),INDIRECT("'C13'!G" &amp; A1694+4),INDIRECT("'C13'!I" &amp; A1694+4),INDIRECT("'C13'!P" &amp; A1694+4),INDIRECT("'C13'!R" &amp; A1694+4),INDIRECT("'C13'!T" &amp;A1694+4),INDIRECT("'C13'!V" &amp;A1694+4),INDIRECT("'C13'!X" &amp;A1694+4))</f>
        <v>0</v>
      </c>
      <c r="E1719" s="205">
        <f ca="1">SUM(INDIRECT("'C13'!F" &amp;A1694+4),INDIRECT("'C13'!H" &amp;A1694+4),INDIRECT("'C13'!J" &amp;A1694+4),INDIRECT("'C13'!Q" &amp;A1694+4),INDIRECT("'C13'!S" &amp;A1694+4),INDIRECT("'C13'!U" &amp;A1694+4),INDIRECT("'C13'!W" &amp;A1694+4),INDIRECT("'C13'!Y" &amp;A1694+4))</f>
        <v>0</v>
      </c>
      <c r="F1719" s="81" t="str">
        <f t="shared" ca="1" si="17"/>
        <v/>
      </c>
    </row>
    <row r="1720" spans="2:6">
      <c r="B1720" s="80">
        <f>MATIÈRES!$I$19</f>
        <v>0</v>
      </c>
      <c r="C1720" s="203" t="str">
        <f ca="1">IF(ISERROR(INDIRECT("F14!BR" &amp;A1694+ 6)),"",INDIRECT("F14!BR" &amp;A1694+ 6))</f>
        <v/>
      </c>
      <c r="D1720" s="205">
        <f ca="1">SUM(INDIRECT("'C14'!E" &amp; A1694+4),INDIRECT("'C14'!G" &amp; A1694+4),INDIRECT("'C14'!I" &amp; A1694+4),INDIRECT("'C14'!P" &amp; A1694+4),INDIRECT("'C14'!R" &amp; A1694+4),INDIRECT("'C14'!T" &amp;A1694+4),INDIRECT("'C14'!V" &amp;A1694+4),INDIRECT("'C14'!X" &amp;A1694+4))</f>
        <v>0</v>
      </c>
      <c r="E1720" s="205">
        <f ca="1">SUM(INDIRECT("'C14'!F" &amp;A1694+4),INDIRECT("'C14'!H" &amp;A1694+4),INDIRECT("'C14'!J" &amp;A1694+4),INDIRECT("'C14'!Q" &amp;A1694+4),INDIRECT("'C14'!S" &amp;A1694+4),INDIRECT("'C14'!U" &amp;A1694+4),INDIRECT("'C14'!W" &amp;A1694+4),INDIRECT("'C14'!Y" &amp;A1694+4))</f>
        <v>0</v>
      </c>
      <c r="F1720" s="81" t="str">
        <f t="shared" ca="1" si="17"/>
        <v/>
      </c>
    </row>
    <row r="1721" spans="2:6">
      <c r="B1721" s="80">
        <f>MATIÈRES!$I$20</f>
        <v>0</v>
      </c>
      <c r="C1721" s="203" t="str">
        <f ca="1">IF(ISERROR(INDIRECT("F15!BR" &amp;A1694+ 6)),"",INDIRECT("F15!BR" &amp;A1694+ 6))</f>
        <v/>
      </c>
      <c r="D1721" s="205">
        <f ca="1">SUM(INDIRECT("'C15'!E" &amp; A1694+4),INDIRECT("'C15'!G" &amp; A1694+4),INDIRECT("'C15'!I" &amp; A1694+4),INDIRECT("'C15'!P" &amp; A1694+4),INDIRECT("'C15'!R" &amp; A1694+4),INDIRECT("'C15'!T" &amp;A1694+4),INDIRECT("'C15'!V" &amp;A1694+4),INDIRECT("'C15'!X" &amp;A1694+4))</f>
        <v>0</v>
      </c>
      <c r="E1721" s="205">
        <f ca="1">SUM(INDIRECT("'C15'!F" &amp;A1694+4),INDIRECT("'C15'!H" &amp;A1694+4),INDIRECT("'C15'!J" &amp;A1694+4),INDIRECT("'C15'!Q" &amp;A1694+4),INDIRECT("'C15'!S" &amp;A1694+4),INDIRECT("'C15'!U" &amp;A1694+4),INDIRECT("'C15'!W" &amp;A1694+4),INDIRECT("'C15'!Y" &amp;A1694+4))</f>
        <v>0</v>
      </c>
      <c r="F1721" s="81" t="str">
        <f t="shared" ca="1" si="17"/>
        <v/>
      </c>
    </row>
    <row r="1722" spans="2:6">
      <c r="B1722" s="208"/>
      <c r="C1722" s="212" t="e">
        <f ca="1">AVERAGEIF(C1707:C1721,"&lt;&gt;#DIV/0!")</f>
        <v>#DIV/0!</v>
      </c>
      <c r="D1722" s="206"/>
      <c r="E1722" s="206"/>
      <c r="F1722" s="209"/>
    </row>
    <row r="1723" spans="2:6" s="82" customFormat="1">
      <c r="B1723" s="271"/>
      <c r="C1723" s="271"/>
      <c r="D1723" s="271"/>
      <c r="E1723" s="271"/>
      <c r="F1723" s="192"/>
    </row>
    <row r="1724" spans="2:6" s="82" customFormat="1">
      <c r="B1724" s="272" t="s">
        <v>180</v>
      </c>
      <c r="C1724" s="272"/>
      <c r="D1724" s="272"/>
      <c r="E1724" s="272"/>
      <c r="F1724" s="193" t="e">
        <f ca="1">AVERAGEIF(F1707:F1721,"&lt;&gt;#DIV/0!")</f>
        <v>#DIV/0!</v>
      </c>
    </row>
    <row r="1725" spans="2:6" s="82" customFormat="1">
      <c r="B1725" s="273" t="str">
        <f>"Nombre de cours en difficulté (…/" &amp; COUNTA(MATIÈRES!$N$6:$N$20) &amp; " cours)"</f>
        <v>Nombre de cours en difficulté (…/10 cours)</v>
      </c>
      <c r="C1725" s="273"/>
      <c r="D1725" s="273"/>
      <c r="E1725" s="273"/>
      <c r="F1725" s="191">
        <f ca="1">IF(F1707&lt;50,1,0)+IF(F1708&lt;50,1,0)+IF(F1709&lt;50,1,0)+IF(F1710&lt;50,1,0)+IF(F1711&lt;50,1,0)+IF(F1712&lt;50,1,0)+IF(F1713&lt;50,1,0)+IF(F1714&lt;50,1,0)+IF(F1715&lt;50,1,0)+IF(F1716&lt;50,1,0)+IF(F1717&lt;50,1,0)+IF(F1718&lt;50,1,0)+IF(F1719&lt;50,1,0)+IF(F1720&lt;50,1,0)+IF(F1721&lt;50,1,0)</f>
        <v>0</v>
      </c>
    </row>
    <row r="1726" spans="2:6" s="82" customFormat="1">
      <c r="B1726" s="273" t="str">
        <f>"Nombre de périodes en difficulté (…/" &amp; SUM(MATIÈRES!N1687:N1701) &amp; " périodes)"</f>
        <v>Nombre de périodes en difficulté (…/0 périodes)</v>
      </c>
      <c r="C1726" s="273"/>
      <c r="D1726" s="273"/>
      <c r="E1726" s="273"/>
      <c r="F1726" s="191">
        <f ca="1">IF(F1707&lt;50,MATIÈRES!N$6,0)+IF(F1708&lt;50,MATIÈRES!N$7,0)+IF(F1709&lt;50,MATIÈRES!N$8,0)+IF(F1710&lt;50,MATIÈRES!N$9,0)+IF(F1711&lt;50,MATIÈRES!N$10,0)+IF(F1712&lt;50,MATIÈRES!N$11,0)+IF(F1713&lt;50,MATIÈRES!N$12,0)+IF(F1714&lt;50,MATIÈRES!N$13,0)+IF(F1715&lt;50,MATIÈRES!N$14,0)+IF(F1716&lt;50,MATIÈRES!N$15,0)+IF(F1717&lt;50,MATIÈRES!N$16,0)+IF(F1718&lt;50,MATIÈRES!N$17,0)+IF(F1719&lt;50,MATIÈRES!N$18,0)+IF(F1720&lt;50,MATIÈRES!N$19,0)+IF(F1721&lt;50,MATIÈRES!N$20,0)</f>
        <v>0</v>
      </c>
    </row>
    <row r="1727" spans="2:6" s="82" customFormat="1"/>
    <row r="1728" spans="2:6" s="82" customFormat="1"/>
    <row r="1729" spans="2:6" s="82" customFormat="1"/>
    <row r="1730" spans="2:6" s="82" customFormat="1">
      <c r="F1730" s="82" t="s">
        <v>177</v>
      </c>
    </row>
    <row r="1731" spans="2:6">
      <c r="B1731" s="82"/>
      <c r="C1731" s="82"/>
      <c r="D1731" s="82"/>
      <c r="E1731" s="82"/>
      <c r="F1731" s="82"/>
    </row>
    <row r="1732" spans="2:6">
      <c r="B1732" s="82"/>
      <c r="C1732" s="82"/>
      <c r="D1732" s="82"/>
      <c r="E1732" s="82"/>
      <c r="F1732" s="82"/>
    </row>
    <row r="1733" spans="2:6">
      <c r="B1733" s="82"/>
      <c r="C1733" s="82"/>
      <c r="D1733" s="82"/>
      <c r="E1733" s="82"/>
      <c r="F1733" s="82"/>
    </row>
    <row r="1734" spans="2:6">
      <c r="B1734" s="82"/>
      <c r="C1734" s="82"/>
      <c r="D1734" s="82"/>
      <c r="E1734" s="82"/>
      <c r="F1734" s="82"/>
    </row>
    <row r="1735" spans="2:6">
      <c r="B1735" s="82"/>
      <c r="C1735" s="82"/>
      <c r="D1735" s="82"/>
      <c r="E1735" s="82"/>
      <c r="F1735" s="82"/>
    </row>
    <row r="1736" spans="2:6">
      <c r="B1736" s="82"/>
      <c r="C1736" s="82"/>
      <c r="D1736" s="82"/>
      <c r="E1736" s="82"/>
      <c r="F1736" s="82"/>
    </row>
    <row r="1737" spans="2:6">
      <c r="B1737" s="82"/>
      <c r="C1737" s="82"/>
      <c r="D1737" s="82"/>
      <c r="E1737" s="82"/>
      <c r="F1737" s="82"/>
    </row>
    <row r="1738" spans="2:6">
      <c r="B1738" s="82"/>
      <c r="C1738" s="82"/>
      <c r="D1738" s="82"/>
      <c r="E1738" s="82"/>
      <c r="F1738" s="82"/>
    </row>
    <row r="1739" spans="2:6">
      <c r="B1739" s="82"/>
      <c r="C1739" s="82"/>
      <c r="D1739" s="82"/>
      <c r="E1739" s="82"/>
      <c r="F1739" s="82"/>
    </row>
    <row r="1740" spans="2:6">
      <c r="B1740" s="82"/>
      <c r="C1740" s="82"/>
      <c r="D1740" s="82"/>
      <c r="E1740" s="82"/>
      <c r="F1740" s="82"/>
    </row>
    <row r="1741" spans="2:6">
      <c r="B1741" s="82"/>
      <c r="C1741" s="82"/>
      <c r="D1741" s="82"/>
      <c r="E1741" s="82"/>
      <c r="F1741" s="82"/>
    </row>
    <row r="1742" spans="2:6">
      <c r="B1742" s="82"/>
      <c r="C1742" s="82"/>
      <c r="D1742" s="82"/>
      <c r="E1742" s="82"/>
      <c r="F1742" s="82"/>
    </row>
    <row r="1743" spans="2:6">
      <c r="B1743" s="82"/>
      <c r="C1743" s="82"/>
      <c r="D1743" s="82"/>
      <c r="E1743" s="82"/>
      <c r="F1743" s="82"/>
    </row>
    <row r="1744" spans="2:6">
      <c r="B1744" s="82"/>
      <c r="C1744" s="82"/>
      <c r="D1744" s="82"/>
      <c r="E1744" s="82"/>
      <c r="F1744" s="82"/>
    </row>
    <row r="1745" spans="2:6">
      <c r="B1745" s="82"/>
      <c r="C1745" s="82"/>
      <c r="D1745" s="82"/>
      <c r="E1745" s="82"/>
      <c r="F1745" s="82"/>
    </row>
    <row r="1746" spans="2:6">
      <c r="B1746" s="84" t="s">
        <v>42</v>
      </c>
      <c r="C1746" s="82"/>
      <c r="D1746" s="82"/>
      <c r="E1746" s="82"/>
      <c r="F1746" s="82"/>
    </row>
    <row r="1747" spans="2:6">
      <c r="B1747" s="82"/>
      <c r="C1747" s="82"/>
      <c r="D1747" s="82"/>
      <c r="E1747" s="82"/>
      <c r="F1747" s="82"/>
    </row>
    <row r="1748" spans="2:6">
      <c r="B1748" s="274" t="str">
        <f ca="1">(INDIRECT("Élèves!C" &amp;A1694+3) &amp; " " &amp; INDIRECT("Élèves!D" &amp; A1694+3) &amp; " :")</f>
        <v xml:space="preserve">  :</v>
      </c>
      <c r="C1748" s="275"/>
      <c r="D1748" s="275"/>
      <c r="E1748" s="275"/>
      <c r="F1748" s="276"/>
    </row>
    <row r="1749" spans="2:6">
      <c r="B1749" s="243"/>
      <c r="C1749" s="244"/>
      <c r="D1749" s="244"/>
      <c r="E1749" s="244"/>
      <c r="F1749" s="245"/>
    </row>
    <row r="1750" spans="2:6">
      <c r="B1750" s="243"/>
      <c r="C1750" s="244"/>
      <c r="D1750" s="244"/>
      <c r="E1750" s="244"/>
      <c r="F1750" s="245"/>
    </row>
    <row r="1751" spans="2:6">
      <c r="B1751" s="243"/>
      <c r="C1751" s="244"/>
      <c r="D1751" s="244"/>
      <c r="E1751" s="244"/>
      <c r="F1751" s="245"/>
    </row>
    <row r="1752" spans="2:6">
      <c r="B1752" s="243"/>
      <c r="C1752" s="244"/>
      <c r="D1752" s="244"/>
      <c r="E1752" s="244"/>
      <c r="F1752" s="245"/>
    </row>
    <row r="1753" spans="2:6">
      <c r="B1753" s="243"/>
      <c r="C1753" s="244"/>
      <c r="D1753" s="244"/>
      <c r="E1753" s="244"/>
      <c r="F1753" s="245"/>
    </row>
    <row r="1754" spans="2:6">
      <c r="B1754" s="246"/>
      <c r="C1754" s="247"/>
      <c r="D1754" s="247"/>
      <c r="E1754" s="247"/>
      <c r="F1754" s="248"/>
    </row>
    <row r="1755" spans="2:6">
      <c r="B1755" s="204"/>
      <c r="C1755" s="204"/>
      <c r="D1755" s="204"/>
      <c r="E1755" s="204"/>
      <c r="F1755" s="204"/>
    </row>
    <row r="1756" spans="2:6">
      <c r="B1756" s="204"/>
      <c r="C1756" s="204"/>
      <c r="D1756" s="204"/>
      <c r="E1756" s="204"/>
      <c r="F1756" s="204"/>
    </row>
    <row r="1757" spans="2:6">
      <c r="B1757" s="204"/>
      <c r="C1757" s="204"/>
      <c r="D1757" s="204"/>
      <c r="E1757" s="204"/>
      <c r="F1757" s="204"/>
    </row>
    <row r="1758" spans="2:6">
      <c r="B1758" s="84" t="s">
        <v>69</v>
      </c>
      <c r="C1758" s="82"/>
      <c r="D1758" s="82"/>
      <c r="E1758" s="82"/>
      <c r="F1758" s="82"/>
    </row>
    <row r="1759" spans="2:6">
      <c r="C1759" s="82"/>
      <c r="D1759" s="82"/>
      <c r="E1759" s="82"/>
      <c r="F1759" s="82"/>
    </row>
    <row r="1760" spans="2:6">
      <c r="B1760" s="89"/>
      <c r="C1760" s="89"/>
      <c r="D1760" s="89"/>
      <c r="E1760" s="89" t="s">
        <v>70</v>
      </c>
      <c r="F1760" s="90">
        <f ca="1">SUM(INDIRECT("EDUC!E" &amp;A1694+4),INDIRECT("EDUC!F" &amp;A1694+4),INDIRECT("EDUC!H" &amp;A1694+4),INDIRECT("EDUC!i" &amp;A1694+4))</f>
        <v>0</v>
      </c>
    </row>
    <row r="1761" spans="2:6">
      <c r="C1761" s="82"/>
      <c r="D1761" s="82"/>
      <c r="E1761" s="82"/>
      <c r="F1761" s="82"/>
    </row>
    <row r="1762" spans="2:6">
      <c r="B1762" s="249"/>
      <c r="C1762" s="250"/>
      <c r="D1762" s="250"/>
      <c r="E1762" s="250"/>
      <c r="F1762" s="251"/>
    </row>
    <row r="1763" spans="2:6">
      <c r="B1763" s="252"/>
      <c r="C1763" s="253"/>
      <c r="D1763" s="253"/>
      <c r="E1763" s="253"/>
      <c r="F1763" s="254"/>
    </row>
    <row r="1764" spans="2:6">
      <c r="B1764" s="252"/>
      <c r="C1764" s="253"/>
      <c r="D1764" s="253"/>
      <c r="E1764" s="253"/>
      <c r="F1764" s="254"/>
    </row>
    <row r="1765" spans="2:6">
      <c r="B1765" s="252"/>
      <c r="C1765" s="253"/>
      <c r="D1765" s="253"/>
      <c r="E1765" s="253"/>
      <c r="F1765" s="254"/>
    </row>
    <row r="1766" spans="2:6">
      <c r="B1766" s="252"/>
      <c r="C1766" s="253"/>
      <c r="D1766" s="253"/>
      <c r="E1766" s="253"/>
      <c r="F1766" s="254"/>
    </row>
    <row r="1767" spans="2:6">
      <c r="B1767" s="252"/>
      <c r="C1767" s="253"/>
      <c r="D1767" s="253"/>
      <c r="E1767" s="253"/>
      <c r="F1767" s="254"/>
    </row>
    <row r="1768" spans="2:6">
      <c r="B1768" s="252"/>
      <c r="C1768" s="253"/>
      <c r="D1768" s="253"/>
      <c r="E1768" s="253"/>
      <c r="F1768" s="254"/>
    </row>
    <row r="1769" spans="2:6">
      <c r="B1769" s="252"/>
      <c r="C1769" s="253"/>
      <c r="D1769" s="253"/>
      <c r="E1769" s="253"/>
      <c r="F1769" s="254"/>
    </row>
    <row r="1770" spans="2:6">
      <c r="B1770" s="255"/>
      <c r="C1770" s="256"/>
      <c r="D1770" s="256"/>
      <c r="E1770" s="256"/>
      <c r="F1770" s="257"/>
    </row>
    <row r="1771" spans="2:6">
      <c r="B1771" s="82"/>
      <c r="C1771" s="82"/>
      <c r="D1771" s="82"/>
      <c r="E1771" s="82"/>
      <c r="F1771" s="82"/>
    </row>
    <row r="1772" spans="2:6">
      <c r="B1772" s="91" t="s">
        <v>71</v>
      </c>
      <c r="C1772" s="82"/>
      <c r="D1772" s="82"/>
      <c r="E1772" s="82"/>
      <c r="F1772" s="82"/>
    </row>
    <row r="1773" spans="2:6">
      <c r="B1773" s="82"/>
      <c r="C1773" s="82"/>
      <c r="D1773" s="82"/>
      <c r="E1773" s="82"/>
      <c r="F1773" s="82"/>
    </row>
    <row r="1774" spans="2:6">
      <c r="B1774" s="82"/>
      <c r="C1774" s="82"/>
      <c r="D1774" s="82"/>
      <c r="E1774" s="82"/>
      <c r="F1774" s="82"/>
    </row>
    <row r="1775" spans="2:6">
      <c r="B1775" s="82"/>
      <c r="C1775" s="82"/>
      <c r="D1775" s="82"/>
      <c r="E1775" s="82"/>
      <c r="F1775" s="82"/>
    </row>
    <row r="1776" spans="2:6">
      <c r="B1776" s="82"/>
      <c r="C1776" s="82"/>
      <c r="D1776" s="82"/>
      <c r="E1776" s="82"/>
      <c r="F1776" s="82"/>
    </row>
    <row r="1777" spans="2:6">
      <c r="B1777" s="82"/>
      <c r="C1777" s="82"/>
      <c r="D1777" s="82"/>
      <c r="E1777" s="82"/>
      <c r="F1777" s="82"/>
    </row>
    <row r="1778" spans="2:6">
      <c r="B1778" s="84" t="s">
        <v>72</v>
      </c>
      <c r="C1778" s="82"/>
      <c r="D1778" s="82"/>
      <c r="E1778" s="82"/>
      <c r="F1778" s="82"/>
    </row>
    <row r="1779" spans="2:6">
      <c r="B1779" s="82"/>
      <c r="C1779" s="82"/>
      <c r="D1779" s="82"/>
      <c r="E1779" s="82"/>
      <c r="F1779" s="82"/>
    </row>
    <row r="1780" spans="2:6">
      <c r="B1780" s="288"/>
      <c r="C1780" s="289"/>
      <c r="D1780" s="289"/>
      <c r="E1780" s="289"/>
      <c r="F1780" s="290"/>
    </row>
    <row r="1781" spans="2:6">
      <c r="B1781" s="291"/>
      <c r="C1781" s="292"/>
      <c r="D1781" s="292"/>
      <c r="E1781" s="292"/>
      <c r="F1781" s="293"/>
    </row>
    <row r="1782" spans="2:6">
      <c r="B1782" s="291"/>
      <c r="C1782" s="292"/>
      <c r="D1782" s="292"/>
      <c r="E1782" s="292"/>
      <c r="F1782" s="293"/>
    </row>
    <row r="1783" spans="2:6">
      <c r="B1783" s="291"/>
      <c r="C1783" s="292"/>
      <c r="D1783" s="292"/>
      <c r="E1783" s="292"/>
      <c r="F1783" s="293"/>
    </row>
    <row r="1784" spans="2:6">
      <c r="B1784" s="291"/>
      <c r="C1784" s="292"/>
      <c r="D1784" s="292"/>
      <c r="E1784" s="292"/>
      <c r="F1784" s="293"/>
    </row>
    <row r="1785" spans="2:6">
      <c r="B1785" s="291"/>
      <c r="C1785" s="292"/>
      <c r="D1785" s="292"/>
      <c r="E1785" s="292"/>
      <c r="F1785" s="293"/>
    </row>
    <row r="1786" spans="2:6">
      <c r="B1786" s="291"/>
      <c r="C1786" s="292"/>
      <c r="D1786" s="292"/>
      <c r="E1786" s="292"/>
      <c r="F1786" s="293"/>
    </row>
    <row r="1787" spans="2:6">
      <c r="B1787" s="294"/>
      <c r="C1787" s="295"/>
      <c r="D1787" s="295"/>
      <c r="E1787" s="295"/>
      <c r="F1787" s="296"/>
    </row>
    <row r="1788" spans="2:6">
      <c r="B1788" s="82"/>
      <c r="C1788" s="82"/>
      <c r="D1788" s="82"/>
      <c r="E1788" s="82"/>
      <c r="F1788" s="82"/>
    </row>
    <row r="1789" spans="2:6">
      <c r="B1789" s="82"/>
      <c r="C1789" s="82"/>
      <c r="D1789" s="82"/>
      <c r="E1789" s="82"/>
      <c r="F1789" s="82" t="s">
        <v>178</v>
      </c>
    </row>
    <row r="1790" spans="2:6">
      <c r="B1790" s="82"/>
      <c r="C1790" s="82"/>
      <c r="D1790" s="82"/>
      <c r="E1790" s="82"/>
      <c r="F1790" s="82"/>
    </row>
    <row r="1791" spans="2:6">
      <c r="B1791" s="82"/>
      <c r="C1791" s="82"/>
      <c r="D1791" s="82"/>
      <c r="E1791" s="82"/>
      <c r="F1791" s="82"/>
    </row>
    <row r="1792" spans="2:6">
      <c r="B1792" s="82"/>
      <c r="C1792" s="82"/>
      <c r="D1792" s="82"/>
      <c r="E1792" s="82"/>
      <c r="F1792" s="82"/>
    </row>
    <row r="1793" spans="1:6" ht="27.75" customHeight="1">
      <c r="A1793" s="82">
        <v>19</v>
      </c>
      <c r="B1793" s="82"/>
      <c r="C1793" s="82"/>
      <c r="D1793" s="82"/>
      <c r="E1793" s="82"/>
      <c r="F1793" s="82"/>
    </row>
    <row r="1794" spans="1:6" ht="15" customHeight="1">
      <c r="B1794" s="315"/>
      <c r="C1794" s="315"/>
      <c r="D1794" s="315"/>
      <c r="E1794" s="315"/>
      <c r="F1794" s="315"/>
    </row>
    <row r="1795" spans="1:6">
      <c r="B1795" s="85">
        <f ca="1">INDIRECT("Élèves!C" &amp; A1793+3)</f>
        <v>0</v>
      </c>
      <c r="C1795" s="314">
        <f ca="1">INDIRECT("Élèves!D" &amp; A1793+3)</f>
        <v>0</v>
      </c>
      <c r="D1795" s="314"/>
      <c r="E1795" s="314"/>
      <c r="F1795" s="314"/>
    </row>
    <row r="1796" spans="1:6" ht="15" customHeight="1">
      <c r="B1796" s="86"/>
      <c r="C1796" s="87"/>
      <c r="D1796" s="87"/>
      <c r="E1796" s="87"/>
      <c r="F1796" s="87"/>
    </row>
    <row r="1797" spans="1:6">
      <c r="B1797" s="315" t="s">
        <v>73</v>
      </c>
      <c r="C1797" s="315"/>
      <c r="D1797" s="315"/>
      <c r="E1797" s="315"/>
      <c r="F1797" s="315"/>
    </row>
    <row r="1798" spans="1:6">
      <c r="B1798" s="316" t="s">
        <v>179</v>
      </c>
      <c r="C1798" s="316"/>
      <c r="D1798" s="316"/>
      <c r="E1798" s="316"/>
      <c r="F1798" s="316"/>
    </row>
    <row r="1799" spans="1:6">
      <c r="B1799" s="315"/>
      <c r="C1799" s="315"/>
      <c r="D1799" s="315"/>
      <c r="E1799" s="315"/>
      <c r="F1799" s="315"/>
    </row>
    <row r="1800" spans="1:6">
      <c r="B1800" s="82"/>
      <c r="C1800" s="82"/>
      <c r="D1800" s="82"/>
      <c r="E1800" s="82"/>
      <c r="F1800" s="82"/>
    </row>
    <row r="1801" spans="1:6">
      <c r="B1801" s="279">
        <f ca="1">INDIRECT("Élèves!N" &amp; A1793+5)</f>
        <v>0</v>
      </c>
      <c r="C1801" s="280"/>
      <c r="D1801" s="280"/>
      <c r="E1801" s="280"/>
      <c r="F1801" s="281"/>
    </row>
    <row r="1802" spans="1:6" ht="45" customHeight="1">
      <c r="B1802" s="297" t="s">
        <v>39</v>
      </c>
      <c r="C1802" s="298" t="s">
        <v>67</v>
      </c>
      <c r="D1802" s="300" t="s">
        <v>68</v>
      </c>
      <c r="E1802" s="301"/>
      <c r="F1802" s="302"/>
    </row>
    <row r="1803" spans="1:6" ht="45" customHeight="1">
      <c r="B1803" s="297"/>
      <c r="C1803" s="299"/>
      <c r="D1803" s="303"/>
      <c r="E1803" s="304"/>
      <c r="F1803" s="305"/>
    </row>
    <row r="1804" spans="1:6">
      <c r="B1804" s="297"/>
      <c r="C1804" s="88" t="s">
        <v>66</v>
      </c>
      <c r="D1804" s="88" t="s">
        <v>40</v>
      </c>
      <c r="E1804" s="88" t="s">
        <v>41</v>
      </c>
      <c r="F1804" s="88" t="s">
        <v>66</v>
      </c>
    </row>
    <row r="1805" spans="1:6">
      <c r="B1805" s="313" t="str">
        <f>"FORMATION COMMUNE (" &amp; SUM(MATIÈRES!N1788:N1802) &amp; " périodes)"</f>
        <v>FORMATION COMMUNE (0 périodes)</v>
      </c>
      <c r="C1805" s="313"/>
      <c r="D1805" s="313"/>
      <c r="E1805" s="313"/>
      <c r="F1805" s="313"/>
    </row>
    <row r="1806" spans="1:6">
      <c r="B1806" s="80" t="str">
        <f>MATIÈRES!$I$6</f>
        <v>RELIGION (Mme Willems - 2p.)</v>
      </c>
      <c r="C1806" s="203" t="str">
        <f ca="1">IF(ISERROR(INDIRECT("F1!BR" &amp;A1793+ 6)),"",INDIRECT("F1!BR" &amp;A1793+ 6))</f>
        <v/>
      </c>
      <c r="D1806" s="205">
        <f ca="1">SUM(INDIRECT("'C1'!E" &amp; A1793+4),INDIRECT("'C1'!G" &amp; A1793+4),INDIRECT("'C1'!I" &amp; A1793+4),INDIRECT("'C1'!P" &amp; A1793+4),INDIRECT("'C1'!R" &amp; A1793+4),INDIRECT("'C1'!T" &amp;A1793+4),INDIRECT("'C1'!V" &amp;A1793+4),INDIRECT("'C1'!X" &amp;A1793+4))</f>
        <v>0</v>
      </c>
      <c r="E1806" s="205">
        <f ca="1">SUM(INDIRECT("'C1'!F" &amp;A1793+4),INDIRECT("'C1'!H" &amp;A1793+4),INDIRECT("'C1'!J" &amp;A1793+4),INDIRECT("'C1'!Q" &amp;A1793+4),INDIRECT("'C1'!S" &amp;A1793+4),INDIRECT("'C1'!U" &amp;A1793+4),INDIRECT("'C1'!W" &amp;A1793+4),INDIRECT("'C1'!Y" &amp;A1793+4))</f>
        <v>0</v>
      </c>
      <c r="F1806" s="81" t="str">
        <f ca="1">IF(ISERROR(SUM(D1806/E1806)*100),"",(SUM(D1806/E1806)*100))</f>
        <v/>
      </c>
    </row>
    <row r="1807" spans="1:6">
      <c r="B1807" s="80" t="str">
        <f>MATIÈRES!$I$7</f>
        <v>FRANÇAIS (Mr MIRGAUX - 6p.)</v>
      </c>
      <c r="C1807" s="203" t="str">
        <f ca="1">IF(ISERROR(INDIRECT("F2!BR" &amp;A1793+ 6)),"",INDIRECT("F2!BR" &amp;A1793+ 6))</f>
        <v/>
      </c>
      <c r="D1807" s="205">
        <f ca="1">SUM(INDIRECT("'C2'!E" &amp; A1793+4),INDIRECT("'C2'!G" &amp; A1793+4),INDIRECT("'C2'!I" &amp; A1793+4),INDIRECT("'C2'!P" &amp; A1793+4),INDIRECT("'C2'!R" &amp; A1793+4),INDIRECT("'C2'!T" &amp;A1793+4),INDIRECT("'C2'!V" &amp;A1793+4),INDIRECT("'C2'!X" &amp;A1793+4))</f>
        <v>0</v>
      </c>
      <c r="E1807" s="205">
        <f ca="1">SUM(INDIRECT("'C2'!F" &amp;A1793+4),INDIRECT("'C2'!H" &amp;A1793+4),INDIRECT("'C2'!J" &amp;A1793+4),INDIRECT("'C2'!Q" &amp;A1793+4),INDIRECT("'C2'!S" &amp;A1793+4),INDIRECT("'C2'!U" &amp;A1793+4),INDIRECT("'C2'!W" &amp;A1793+4),INDIRECT("'C2'!Y" &amp;A1793+4))</f>
        <v>0</v>
      </c>
      <c r="F1807" s="81" t="str">
        <f t="shared" ref="F1807:F1820" ca="1" si="18">IF(ISERROR(SUM(D1807/E1807)*100),"",(SUM(D1807/E1807)*100))</f>
        <v/>
      </c>
    </row>
    <row r="1808" spans="1:6">
      <c r="B1808" s="80" t="str">
        <f>MATIÈRES!$I$8</f>
        <v>MATH (Mme LIENART - 5p.)</v>
      </c>
      <c r="C1808" s="203" t="str">
        <f ca="1">IF(ISERROR(INDIRECT("F3!BR" &amp;A1793+ 6)),"",INDIRECT("F3!BR" &amp;A1793+ 6))</f>
        <v/>
      </c>
      <c r="D1808" s="205">
        <f ca="1">SUM(INDIRECT("'C3'!E" &amp; A1793+4),INDIRECT("'C3'!G" &amp; A1793+4),INDIRECT("'C3'!I" &amp; A1793+4),INDIRECT("'C3'!P" &amp; A1793+4),INDIRECT("'C3'!R" &amp; A1793+4),INDIRECT("'C3'!T" &amp;A1793+4),INDIRECT("'C3'!V" &amp;A1793+4),INDIRECT("'C3'!X" &amp;A1793+4))</f>
        <v>0</v>
      </c>
      <c r="E1808" s="205">
        <f ca="1">SUM(INDIRECT("'C3'!F" &amp;A1793+4),INDIRECT("'C3'!H" &amp;A1793+4),INDIRECT("'C3'!J" &amp;A1793+4),INDIRECT("'C3'!Q" &amp;A1793+4),INDIRECT("'C3'!S" &amp;A1793+4),INDIRECT("'C3'!U" &amp;A1793+4),INDIRECT("'C3'!W" &amp;A1793+4),INDIRECT("'C3'!Y" &amp;A1793+4))</f>
        <v>0</v>
      </c>
      <c r="F1808" s="81" t="str">
        <f t="shared" ca="1" si="18"/>
        <v/>
      </c>
    </row>
    <row r="1809" spans="2:6">
      <c r="B1809" s="80" t="str">
        <f>MATIÈRES!$I$9</f>
        <v>ÉTUDE DU MILIEU (Mr MIRGAUX - 4p.)</v>
      </c>
      <c r="C1809" s="203" t="str">
        <f ca="1">IF(ISERROR(INDIRECT("F4!BR" &amp;A1793+ 6)),"",INDIRECT("F4!BR" &amp;A1793+ 6))</f>
        <v/>
      </c>
      <c r="D1809" s="205">
        <f ca="1">SUM(INDIRECT("'C4'!E" &amp; A1793+4),INDIRECT("'C4'!G" &amp; A1793+4),INDIRECT("'C4'!I" &amp; A1793+4),INDIRECT("'C4'!P" &amp; A1793+4),INDIRECT("'C4'!R" &amp; A1793+4),INDIRECT("'C4'!T" &amp;A1793+4),INDIRECT("'C4'!V" &amp;A1793+4),INDIRECT("'C4'!X" &amp;A1793+4))</f>
        <v>0</v>
      </c>
      <c r="E1809" s="205">
        <f ca="1">SUM(INDIRECT("'C4'!F" &amp;A1793+4),INDIRECT("'C4'!H" &amp;A1793+4),INDIRECT("'C4'!J" &amp;A1793+4),INDIRECT("'C4'!Q" &amp;A1793+4),INDIRECT("'C4'!S" &amp;A1793+4),INDIRECT("'C4'!U" &amp;A1793+4),INDIRECT("'C4'!W" &amp;A1793+4),INDIRECT("'C4'!Y" &amp;A1793+4))</f>
        <v>0</v>
      </c>
      <c r="F1809" s="81" t="str">
        <f t="shared" ca="1" si="18"/>
        <v/>
      </c>
    </row>
    <row r="1810" spans="2:6">
      <c r="B1810" s="80" t="str">
        <f>MATIÈRES!$I$10</f>
        <v>ANGLAIS (Mme MICHAUX - 4p.)</v>
      </c>
      <c r="C1810" s="203" t="str">
        <f ca="1">IF(ISERROR(INDIRECT("F5!BR" &amp;A1793+ 6)),"",INDIRECT("F5!BR" &amp;A1793+ 6))</f>
        <v/>
      </c>
      <c r="D1810" s="205">
        <f ca="1">SUM(INDIRECT("'C5'!E" &amp; A1793+4),INDIRECT("'C5'!G" &amp; A1793+4),INDIRECT("'C5'!I" &amp; A1793+4),INDIRECT("'C5'!P" &amp; A1793+4),INDIRECT("'C5'!R" &amp; A1793+4),INDIRECT("'C5'!T" &amp;A1793+4),INDIRECT("'C5'!V" &amp;A1793+4),INDIRECT("'C5'!X" &amp;A1793+4))</f>
        <v>0</v>
      </c>
      <c r="E1810" s="205">
        <f ca="1">SUM(INDIRECT("'C5'!F" &amp;A1793+4),INDIRECT("'C5'!H" &amp;A1793+4),INDIRECT("'C5'!J" &amp;A1793+4),INDIRECT("'C5'!Q" &amp;A1793+4),INDIRECT("'C5'!S" &amp;A1793+4),INDIRECT("'C5'!U" &amp;A1793+4),INDIRECT("'C5'!W" &amp;A1793+4),INDIRECT("'C5'!Y" &amp;A1793+4))</f>
        <v>0</v>
      </c>
      <c r="F1810" s="81" t="str">
        <f t="shared" ca="1" si="18"/>
        <v/>
      </c>
    </row>
    <row r="1811" spans="2:6">
      <c r="B1811" s="80" t="str">
        <f>MATIÈRES!$I$11</f>
        <v>SCIENCES (Mr SMETS - 3p.)</v>
      </c>
      <c r="C1811" s="203" t="str">
        <f ca="1">IF(ISERROR(INDIRECT("F6!BR" &amp;A1793+ 6)),"",INDIRECT("F6!BR" &amp;A1793+ 6))</f>
        <v/>
      </c>
      <c r="D1811" s="205">
        <f ca="1">SUM(INDIRECT("'C6'!E" &amp; A1793+4),INDIRECT("'C6'!G" &amp; A1793+4),INDIRECT("'C6'!I" &amp; A1793+4),INDIRECT("'C6'!P" &amp; A1793+4),INDIRECT("'C6'!R" &amp; A1793+4),INDIRECT("'C6'!T" &amp;A1793+4),INDIRECT("'C6'!V" &amp;A1793+4),INDIRECT("'C6'!X" &amp;A1793+4))</f>
        <v>0</v>
      </c>
      <c r="E1811" s="205">
        <f ca="1">SUM(INDIRECT("'C6'!F" &amp;A1793+4),INDIRECT("'C6'!H" &amp;A1793+4),INDIRECT("'C6'!J" &amp;A1793+4),INDIRECT("'C6'!Q" &amp;A1793+4),INDIRECT("'C6'!S" &amp;A1793+4),INDIRECT("'C6'!U" &amp;A1793+4),INDIRECT("'C6'!W" &amp;A1793+4),INDIRECT("'C6'!Y" &amp;A1793+4))</f>
        <v>0</v>
      </c>
      <c r="F1811" s="81" t="str">
        <f t="shared" ca="1" si="18"/>
        <v/>
      </c>
    </row>
    <row r="1812" spans="2:6">
      <c r="B1812" s="80" t="str">
        <f>MATIÈRES!$I$12</f>
        <v>ÉDUCATION PHYSIQUE (Collectif - 3p.)</v>
      </c>
      <c r="C1812" s="203" t="str">
        <f ca="1">IF(ISERROR(INDIRECT("F7!BR" &amp;A1793+ 6)),"",INDIRECT("F7!BR" &amp;A1793+ 6))</f>
        <v/>
      </c>
      <c r="D1812" s="205">
        <f ca="1">SUM(INDIRECT("'C7'!E" &amp; A1793+4),INDIRECT("'C7'!G" &amp; A1793+4),INDIRECT("'C7'!I" &amp; A1793+4),INDIRECT("'C7'!P" &amp; A1793+4),INDIRECT("'C7'!R" &amp; A1793+4),INDIRECT("'C7'!T" &amp;A1793+4),INDIRECT("'C7'!V" &amp;A1793+4),INDIRECT("'C7'!X" &amp;A1793+4))</f>
        <v>0</v>
      </c>
      <c r="E1812" s="205">
        <f ca="1">SUM(INDIRECT("'C7'!F" &amp;A1793+4),INDIRECT("'C7'!H" &amp;A1793+4),INDIRECT("'C7'!J" &amp;A1793+4),INDIRECT("'C7'!Q" &amp;A1793+4),INDIRECT("'C7'!S" &amp;A1793+4),INDIRECT("'C7'!U" &amp;A1793+4),INDIRECT("'C7'!W" &amp;A1793+4),INDIRECT("'C7'!Y" &amp;A1793+4))</f>
        <v>0</v>
      </c>
      <c r="F1812" s="81" t="str">
        <f t="shared" ca="1" si="18"/>
        <v/>
      </c>
    </row>
    <row r="1813" spans="2:6">
      <c r="B1813" s="80" t="str">
        <f>MATIÈRES!$I$13</f>
        <v>ÉDUCATION ARTISTIQUE (Mme TASKIN - 2p.)</v>
      </c>
      <c r="C1813" s="203" t="str">
        <f ca="1">IF(ISERROR(INDIRECT("F8!BR" &amp;A1793+ 6)),"",INDIRECT("F8!BR" &amp;A1793+ 6))</f>
        <v/>
      </c>
      <c r="D1813" s="205">
        <f ca="1">SUM(INDIRECT("'C8'!E" &amp; A1793+4),INDIRECT("'C8'!G" &amp; A1793+4),INDIRECT("'C8'!I" &amp; A1793+4),INDIRECT("'C8'!P" &amp; A1793+4),INDIRECT("'C8'!R" &amp; A1793+4),INDIRECT("'C8'!T" &amp;A1793+4),INDIRECT("'C8'!V" &amp;A1793+4),INDIRECT("'C8'!X" &amp;A1793+4))</f>
        <v>0</v>
      </c>
      <c r="E1813" s="205">
        <f ca="1">SUM(INDIRECT("'C8'!F" &amp;A1793+4),INDIRECT("'C8'!H" &amp;A1793+4),INDIRECT("'C8'!J" &amp;A1793+4),INDIRECT("'C8'!Q" &amp;A1793+4),INDIRECT("'C8'!S" &amp;A1793+4),INDIRECT("'C8'!U" &amp;A1793+4),INDIRECT("'C8'!W" &amp;A1793+4),INDIRECT("'C8'!Y" &amp;A1793+4))</f>
        <v>0</v>
      </c>
      <c r="F1813" s="81" t="str">
        <f t="shared" ca="1" si="18"/>
        <v/>
      </c>
    </row>
    <row r="1814" spans="2:6">
      <c r="B1814" s="80" t="str">
        <f>MATIÈRES!$I$14</f>
        <v>ÉDUCATION TECHNOLOGIQUE (Mr SMETS - 1p.)</v>
      </c>
      <c r="C1814" s="203" t="str">
        <f ca="1">IF(ISERROR(INDIRECT("F9!BR" &amp;A1793+ 6)),"",INDIRECT("F9!BR" &amp;A1793+ 6))</f>
        <v/>
      </c>
      <c r="D1814" s="205">
        <f ca="1">SUM(INDIRECT("'C9'!E" &amp; A1793+4),INDIRECT("'C9'!G" &amp; A1793+4),INDIRECT("'C9'!I" &amp; A1793+4),INDIRECT("'C9'!P" &amp; A1793+4),INDIRECT("'C9'!R" &amp; A1793+4),INDIRECT("'C9'!T" &amp;A1793+4),INDIRECT("'C9'!V" &amp;A1793+4),INDIRECT("'C9'!X" &amp;A1793+4))</f>
        <v>0</v>
      </c>
      <c r="E1814" s="205">
        <f ca="1">SUM(INDIRECT("'C9'!F" &amp;A1793+4),INDIRECT("'C9'!H" &amp;A1793+4),INDIRECT("'C9'!J" &amp;A1793+4),INDIRECT("'C9'!Q" &amp;A1793+4),INDIRECT("'C9'!S" &amp;A1793+4),INDIRECT("'C9'!U" &amp;A1793+4),INDIRECT("'C9'!W" &amp;A1793+4),INDIRECT("'C9'!Y" &amp;A1793+4))</f>
        <v>0</v>
      </c>
      <c r="F1814" s="81" t="str">
        <f t="shared" ca="1" si="18"/>
        <v/>
      </c>
    </row>
    <row r="1815" spans="2:6">
      <c r="B1815" s="80" t="str">
        <f>MATIÈRES!$I$15</f>
        <v>ACTIVITÉDE SOUTIEN (Mme LIENART - 4p.)</v>
      </c>
      <c r="C1815" s="203" t="str">
        <f ca="1">IF(ISERROR(INDIRECT("F10!BR" &amp;A1793+ 6)),"",INDIRECT("F10!BR" &amp;A1793+ 6))</f>
        <v/>
      </c>
      <c r="D1815" s="205">
        <f ca="1">SUM(INDIRECT("'C10'!E" &amp; A1793+4),INDIRECT("'C10'!G" &amp; A1793+4),INDIRECT("'C10'!I" &amp; A1793+4),INDIRECT("'C10'!P" &amp; A1793+4),INDIRECT("'C10'!R" &amp; A1793+4),INDIRECT("'C10'!T" &amp;A1793+4),INDIRECT("'C10'!V" &amp;A1793+4),INDIRECT("'C10'!X" &amp;A1793+4))</f>
        <v>0</v>
      </c>
      <c r="E1815" s="205">
        <f ca="1">SUM(INDIRECT("'C10'!F" &amp;A1793+4),INDIRECT("'C10'!H" &amp;A1793+4),INDIRECT("'C10'!J" &amp;A1793+4),INDIRECT("'C10'!Q" &amp;A1793+4),INDIRECT("'C10'!S" &amp;A1793+4),INDIRECT("'C10'!U" &amp;A1793+4),INDIRECT("'C10'!W" &amp;A1793+4),INDIRECT("'C10'!Y" &amp;A1793+4))</f>
        <v>0</v>
      </c>
      <c r="F1815" s="81" t="str">
        <f t="shared" ca="1" si="18"/>
        <v/>
      </c>
    </row>
    <row r="1816" spans="2:6">
      <c r="B1816" s="80">
        <f>MATIÈRES!$I$16</f>
        <v>0</v>
      </c>
      <c r="C1816" s="203" t="str">
        <f ca="1">IF(ISERROR(INDIRECT("F11!BR" &amp;A1793+ 6)),"",INDIRECT("F11!BR" &amp;A1793+ 6))</f>
        <v/>
      </c>
      <c r="D1816" s="205">
        <f ca="1">SUM(INDIRECT("'C11'!E" &amp; A1793+4),INDIRECT("'C11'!G" &amp; A1793+4),INDIRECT("'C11'!I" &amp; A1793+4),INDIRECT("'C11'!P" &amp; A1793+4),INDIRECT("'C11'!R" &amp; A1793+4),INDIRECT("'C11'!T" &amp;A1793+4),INDIRECT("'C11'!V" &amp;A1793+4),INDIRECT("'C11'!X" &amp;A1793+4))</f>
        <v>0</v>
      </c>
      <c r="E1816" s="205">
        <f ca="1">SUM(INDIRECT("'C11'!F" &amp;A1793+4),INDIRECT("'C11'!H" &amp;A1793+4),INDIRECT("'C11'!J" &amp;A1793+4),INDIRECT("'C11'!Q" &amp;A1793+4),INDIRECT("'C11'!S" &amp;A1793+4),INDIRECT("'C11'!U" &amp;A1793+4),INDIRECT("'C11'!W" &amp;A1793+4),INDIRECT("'C11'!Y" &amp;A1793+4))</f>
        <v>0</v>
      </c>
      <c r="F1816" s="81" t="str">
        <f t="shared" ca="1" si="18"/>
        <v/>
      </c>
    </row>
    <row r="1817" spans="2:6">
      <c r="B1817" s="80">
        <f>MATIÈRES!$I$17</f>
        <v>0</v>
      </c>
      <c r="C1817" s="203" t="str">
        <f ca="1">IF(ISERROR(INDIRECT("F12!BR" &amp;A1793+ 6)),"",INDIRECT("F12!BR" &amp;A1793+ 6))</f>
        <v/>
      </c>
      <c r="D1817" s="205">
        <f ca="1">SUM(INDIRECT("'C12'!E" &amp; A1793+4),INDIRECT("'C12'!G" &amp; A1793+4),INDIRECT("'C12'!I" &amp; A1793+4),INDIRECT("'C12'!P" &amp; A1793+4),INDIRECT("'C12'!R" &amp; A1793+4),INDIRECT("'C12'!T" &amp;A1793+4),INDIRECT("'C12'!V" &amp;A1793+4),INDIRECT("'C12'!X" &amp;A1793+4))</f>
        <v>0</v>
      </c>
      <c r="E1817" s="205">
        <f ca="1">SUM(INDIRECT("'C12'!F" &amp;A1793+4),INDIRECT("'C12'!H" &amp;A1793+4),INDIRECT("'C12'!J" &amp;A1793+4),INDIRECT("'C12'!Q" &amp;A1793+4),INDIRECT("'C12'!S" &amp;A1793+4),INDIRECT("'C12'!U" &amp;A1793+4),INDIRECT("'C12'!W" &amp;A1793+4),INDIRECT("'C12'!Y" &amp;A1793+4))</f>
        <v>0</v>
      </c>
      <c r="F1817" s="81" t="str">
        <f t="shared" ca="1" si="18"/>
        <v/>
      </c>
    </row>
    <row r="1818" spans="2:6">
      <c r="B1818" s="80">
        <f>MATIÈRES!$I$18</f>
        <v>0</v>
      </c>
      <c r="C1818" s="203" t="str">
        <f ca="1">IF(ISERROR(INDIRECT("F13!BR" &amp;A1793+ 6)),"",INDIRECT("F13!BR" &amp;A1793+ 6))</f>
        <v/>
      </c>
      <c r="D1818" s="205">
        <f ca="1">SUM(INDIRECT("'C13'!E" &amp; A1793+4),INDIRECT("'C13'!G" &amp; A1793+4),INDIRECT("'C13'!I" &amp; A1793+4),INDIRECT("'C13'!P" &amp; A1793+4),INDIRECT("'C13'!R" &amp; A1793+4),INDIRECT("'C13'!T" &amp;A1793+4),INDIRECT("'C13'!V" &amp;A1793+4),INDIRECT("'C13'!X" &amp;A1793+4))</f>
        <v>0</v>
      </c>
      <c r="E1818" s="205">
        <f ca="1">SUM(INDIRECT("'C13'!F" &amp;A1793+4),INDIRECT("'C13'!H" &amp;A1793+4),INDIRECT("'C13'!J" &amp;A1793+4),INDIRECT("'C13'!Q" &amp;A1793+4),INDIRECT("'C13'!S" &amp;A1793+4),INDIRECT("'C13'!U" &amp;A1793+4),INDIRECT("'C13'!W" &amp;A1793+4),INDIRECT("'C13'!Y" &amp;A1793+4))</f>
        <v>0</v>
      </c>
      <c r="F1818" s="81" t="str">
        <f t="shared" ca="1" si="18"/>
        <v/>
      </c>
    </row>
    <row r="1819" spans="2:6">
      <c r="B1819" s="80">
        <f>MATIÈRES!$I$19</f>
        <v>0</v>
      </c>
      <c r="C1819" s="203" t="str">
        <f ca="1">IF(ISERROR(INDIRECT("F14!BR" &amp;A1793+ 6)),"",INDIRECT("F14!BR" &amp;A1793+ 6))</f>
        <v/>
      </c>
      <c r="D1819" s="205">
        <f ca="1">SUM(INDIRECT("'C14'!E" &amp; A1793+4),INDIRECT("'C14'!G" &amp; A1793+4),INDIRECT("'C14'!I" &amp; A1793+4),INDIRECT("'C14'!P" &amp; A1793+4),INDIRECT("'C14'!R" &amp; A1793+4),INDIRECT("'C14'!T" &amp;A1793+4),INDIRECT("'C14'!V" &amp;A1793+4),INDIRECT("'C14'!X" &amp;A1793+4))</f>
        <v>0</v>
      </c>
      <c r="E1819" s="205">
        <f ca="1">SUM(INDIRECT("'C14'!F" &amp;A1793+4),INDIRECT("'C14'!H" &amp;A1793+4),INDIRECT("'C14'!J" &amp;A1793+4),INDIRECT("'C14'!Q" &amp;A1793+4),INDIRECT("'C14'!S" &amp;A1793+4),INDIRECT("'C14'!U" &amp;A1793+4),INDIRECT("'C14'!W" &amp;A1793+4),INDIRECT("'C14'!Y" &amp;A1793+4))</f>
        <v>0</v>
      </c>
      <c r="F1819" s="81" t="str">
        <f t="shared" ca="1" si="18"/>
        <v/>
      </c>
    </row>
    <row r="1820" spans="2:6">
      <c r="B1820" s="80">
        <f>MATIÈRES!$I$20</f>
        <v>0</v>
      </c>
      <c r="C1820" s="203" t="str">
        <f ca="1">IF(ISERROR(INDIRECT("F15!BR" &amp;A1793+ 6)),"",INDIRECT("F15!BR" &amp;A1793+ 6))</f>
        <v/>
      </c>
      <c r="D1820" s="205">
        <f ca="1">SUM(INDIRECT("'C15'!E" &amp; A1793+4),INDIRECT("'C15'!G" &amp; A1793+4),INDIRECT("'C15'!I" &amp; A1793+4),INDIRECT("'C15'!P" &amp; A1793+4),INDIRECT("'C15'!R" &amp; A1793+4),INDIRECT("'C15'!T" &amp;A1793+4),INDIRECT("'C15'!V" &amp;A1793+4),INDIRECT("'C15'!X" &amp;A1793+4))</f>
        <v>0</v>
      </c>
      <c r="E1820" s="205">
        <f ca="1">SUM(INDIRECT("'C15'!F" &amp;A1793+4),INDIRECT("'C15'!H" &amp;A1793+4),INDIRECT("'C15'!J" &amp;A1793+4),INDIRECT("'C15'!Q" &amp;A1793+4),INDIRECT("'C15'!S" &amp;A1793+4),INDIRECT("'C15'!U" &amp;A1793+4),INDIRECT("'C15'!W" &amp;A1793+4),INDIRECT("'C15'!Y" &amp;A1793+4))</f>
        <v>0</v>
      </c>
      <c r="F1820" s="81" t="str">
        <f t="shared" ca="1" si="18"/>
        <v/>
      </c>
    </row>
    <row r="1821" spans="2:6">
      <c r="B1821" s="208"/>
      <c r="C1821" s="212" t="e">
        <f ca="1">AVERAGEIF(C1806:C1820,"&lt;&gt;#DIV/0!")</f>
        <v>#DIV/0!</v>
      </c>
      <c r="D1821" s="206"/>
      <c r="E1821" s="206"/>
      <c r="F1821" s="209"/>
    </row>
    <row r="1822" spans="2:6" s="82" customFormat="1">
      <c r="B1822" s="271"/>
      <c r="C1822" s="271"/>
      <c r="D1822" s="271"/>
      <c r="E1822" s="271"/>
      <c r="F1822" s="192"/>
    </row>
    <row r="1823" spans="2:6" s="82" customFormat="1">
      <c r="B1823" s="272" t="s">
        <v>180</v>
      </c>
      <c r="C1823" s="272"/>
      <c r="D1823" s="272"/>
      <c r="E1823" s="272"/>
      <c r="F1823" s="193" t="e">
        <f ca="1">AVERAGEIF(F1806:F1820,"&lt;&gt;#DIV/0!")</f>
        <v>#DIV/0!</v>
      </c>
    </row>
    <row r="1824" spans="2:6" s="82" customFormat="1">
      <c r="B1824" s="273" t="str">
        <f>"Nombre de cours en difficulté (…/" &amp; COUNTA(MATIÈRES!$N$6:$N$20) &amp; " cours)"</f>
        <v>Nombre de cours en difficulté (…/10 cours)</v>
      </c>
      <c r="C1824" s="273"/>
      <c r="D1824" s="273"/>
      <c r="E1824" s="273"/>
      <c r="F1824" s="191">
        <f ca="1">IF(F1806&lt;50,1,0)+IF(F1807&lt;50,1,0)+IF(F1808&lt;50,1,0)+IF(F1809&lt;50,1,0)+IF(F1810&lt;50,1,0)+IF(F1811&lt;50,1,0)+IF(F1812&lt;50,1,0)+IF(F1813&lt;50,1,0)+IF(F1814&lt;50,1,0)+IF(F1815&lt;50,1,0)+IF(F1816&lt;50,1,0)+IF(F1817&lt;50,1,0)+IF(F1818&lt;50,1,0)+IF(F1819&lt;50,1,0)+IF(F1820&lt;50,1,0)</f>
        <v>0</v>
      </c>
    </row>
    <row r="1825" spans="2:6" s="82" customFormat="1">
      <c r="B1825" s="273" t="str">
        <f>"Nombre de périodes en difficulté (…/" &amp; SUM(MATIÈRES!N1786:N1800) &amp; " périodes)"</f>
        <v>Nombre de périodes en difficulté (…/0 périodes)</v>
      </c>
      <c r="C1825" s="273"/>
      <c r="D1825" s="273"/>
      <c r="E1825" s="273"/>
      <c r="F1825" s="191">
        <f ca="1">IF(F1806&lt;50,MATIÈRES!N$6,0)+IF(F1807&lt;50,MATIÈRES!N$7,0)+IF(F1808&lt;50,MATIÈRES!N$8,0)+IF(F1809&lt;50,MATIÈRES!N$9,0)+IF(F1810&lt;50,MATIÈRES!N$10,0)+IF(F1811&lt;50,MATIÈRES!N$11,0)+IF(F1812&lt;50,MATIÈRES!N$12,0)+IF(F1813&lt;50,MATIÈRES!N$13,0)+IF(F1814&lt;50,MATIÈRES!N$14,0)+IF(F1815&lt;50,MATIÈRES!N$15,0)+IF(F1816&lt;50,MATIÈRES!N$16,0)+IF(F1817&lt;50,MATIÈRES!N$17,0)+IF(F1818&lt;50,MATIÈRES!N$18,0)+IF(F1819&lt;50,MATIÈRES!N$19,0)+IF(F1820&lt;50,MATIÈRES!N$20,0)</f>
        <v>0</v>
      </c>
    </row>
    <row r="1826" spans="2:6" s="82" customFormat="1"/>
    <row r="1827" spans="2:6" s="82" customFormat="1"/>
    <row r="1828" spans="2:6" s="82" customFormat="1"/>
    <row r="1829" spans="2:6" s="82" customFormat="1">
      <c r="F1829" s="82" t="s">
        <v>177</v>
      </c>
    </row>
    <row r="1830" spans="2:6">
      <c r="B1830" s="82"/>
      <c r="C1830" s="82"/>
      <c r="D1830" s="82"/>
      <c r="E1830" s="82"/>
      <c r="F1830" s="82"/>
    </row>
    <row r="1831" spans="2:6">
      <c r="B1831" s="82"/>
      <c r="C1831" s="82"/>
      <c r="D1831" s="82"/>
      <c r="E1831" s="82"/>
      <c r="F1831" s="82"/>
    </row>
    <row r="1832" spans="2:6">
      <c r="B1832" s="82"/>
      <c r="C1832" s="82"/>
      <c r="D1832" s="82"/>
      <c r="E1832" s="82"/>
      <c r="F1832" s="82"/>
    </row>
    <row r="1833" spans="2:6">
      <c r="B1833" s="82"/>
      <c r="C1833" s="82"/>
      <c r="D1833" s="82"/>
      <c r="E1833" s="82"/>
      <c r="F1833" s="82"/>
    </row>
    <row r="1834" spans="2:6">
      <c r="B1834" s="82"/>
      <c r="C1834" s="82"/>
      <c r="D1834" s="82"/>
      <c r="E1834" s="82"/>
      <c r="F1834" s="82"/>
    </row>
    <row r="1835" spans="2:6">
      <c r="B1835" s="82"/>
      <c r="C1835" s="82"/>
      <c r="D1835" s="82"/>
      <c r="E1835" s="82"/>
      <c r="F1835" s="82"/>
    </row>
    <row r="1836" spans="2:6">
      <c r="B1836" s="82"/>
      <c r="C1836" s="82"/>
      <c r="D1836" s="82"/>
      <c r="E1836" s="82"/>
      <c r="F1836" s="82"/>
    </row>
    <row r="1837" spans="2:6">
      <c r="B1837" s="82"/>
      <c r="C1837" s="82"/>
      <c r="D1837" s="82"/>
      <c r="E1837" s="82"/>
      <c r="F1837" s="82"/>
    </row>
    <row r="1838" spans="2:6">
      <c r="B1838" s="82"/>
      <c r="C1838" s="82"/>
      <c r="D1838" s="82"/>
      <c r="E1838" s="82"/>
      <c r="F1838" s="82"/>
    </row>
    <row r="1839" spans="2:6">
      <c r="B1839" s="82"/>
      <c r="C1839" s="82"/>
      <c r="D1839" s="82"/>
      <c r="E1839" s="82"/>
      <c r="F1839" s="82"/>
    </row>
    <row r="1840" spans="2:6">
      <c r="B1840" s="82"/>
      <c r="C1840" s="82"/>
      <c r="D1840" s="82"/>
      <c r="E1840" s="82"/>
      <c r="F1840" s="82"/>
    </row>
    <row r="1841" spans="2:6">
      <c r="B1841" s="82"/>
      <c r="C1841" s="82"/>
      <c r="D1841" s="82"/>
      <c r="E1841" s="82"/>
      <c r="F1841" s="82"/>
    </row>
    <row r="1842" spans="2:6">
      <c r="B1842" s="82"/>
      <c r="C1842" s="82"/>
      <c r="D1842" s="82"/>
      <c r="E1842" s="82"/>
      <c r="F1842" s="82"/>
    </row>
    <row r="1843" spans="2:6">
      <c r="B1843" s="82"/>
      <c r="C1843" s="82"/>
      <c r="D1843" s="82"/>
      <c r="E1843" s="82"/>
      <c r="F1843" s="82"/>
    </row>
    <row r="1844" spans="2:6">
      <c r="B1844" s="82"/>
      <c r="C1844" s="82"/>
      <c r="D1844" s="82"/>
      <c r="E1844" s="82"/>
      <c r="F1844" s="82"/>
    </row>
    <row r="1845" spans="2:6">
      <c r="B1845" s="84" t="s">
        <v>42</v>
      </c>
      <c r="C1845" s="82"/>
      <c r="D1845" s="82"/>
      <c r="E1845" s="82"/>
      <c r="F1845" s="82"/>
    </row>
    <row r="1846" spans="2:6">
      <c r="B1846" s="82"/>
      <c r="C1846" s="82"/>
      <c r="D1846" s="82"/>
      <c r="E1846" s="82"/>
      <c r="F1846" s="82"/>
    </row>
    <row r="1847" spans="2:6">
      <c r="B1847" s="274" t="str">
        <f ca="1">(INDIRECT("Élèves!C" &amp;A1793+3) &amp; " " &amp; INDIRECT("Élèves!D" &amp; A1793+3) &amp; " :")</f>
        <v xml:space="preserve">  :</v>
      </c>
      <c r="C1847" s="275"/>
      <c r="D1847" s="275"/>
      <c r="E1847" s="275"/>
      <c r="F1847" s="276"/>
    </row>
    <row r="1848" spans="2:6">
      <c r="B1848" s="243"/>
      <c r="C1848" s="244"/>
      <c r="D1848" s="244"/>
      <c r="E1848" s="244"/>
      <c r="F1848" s="245"/>
    </row>
    <row r="1849" spans="2:6">
      <c r="B1849" s="243"/>
      <c r="C1849" s="244"/>
      <c r="D1849" s="244"/>
      <c r="E1849" s="244"/>
      <c r="F1849" s="245"/>
    </row>
    <row r="1850" spans="2:6">
      <c r="B1850" s="243"/>
      <c r="C1850" s="244"/>
      <c r="D1850" s="244"/>
      <c r="E1850" s="244"/>
      <c r="F1850" s="245"/>
    </row>
    <row r="1851" spans="2:6">
      <c r="B1851" s="243"/>
      <c r="C1851" s="244"/>
      <c r="D1851" s="244"/>
      <c r="E1851" s="244"/>
      <c r="F1851" s="245"/>
    </row>
    <row r="1852" spans="2:6">
      <c r="B1852" s="243"/>
      <c r="C1852" s="244"/>
      <c r="D1852" s="244"/>
      <c r="E1852" s="244"/>
      <c r="F1852" s="245"/>
    </row>
    <row r="1853" spans="2:6">
      <c r="B1853" s="246"/>
      <c r="C1853" s="247"/>
      <c r="D1853" s="247"/>
      <c r="E1853" s="247"/>
      <c r="F1853" s="248"/>
    </row>
    <row r="1854" spans="2:6">
      <c r="B1854" s="204"/>
      <c r="C1854" s="204"/>
      <c r="D1854" s="204"/>
      <c r="E1854" s="204"/>
      <c r="F1854" s="204"/>
    </row>
    <row r="1855" spans="2:6">
      <c r="B1855" s="204"/>
      <c r="C1855" s="204"/>
      <c r="D1855" s="204"/>
      <c r="E1855" s="204"/>
      <c r="F1855" s="204"/>
    </row>
    <row r="1856" spans="2:6">
      <c r="B1856" s="204"/>
      <c r="C1856" s="204"/>
      <c r="D1856" s="204"/>
      <c r="E1856" s="204"/>
      <c r="F1856" s="204"/>
    </row>
    <row r="1857" spans="2:6">
      <c r="B1857" s="84" t="s">
        <v>69</v>
      </c>
      <c r="C1857" s="82"/>
      <c r="D1857" s="82"/>
      <c r="E1857" s="82"/>
      <c r="F1857" s="82"/>
    </row>
    <row r="1858" spans="2:6">
      <c r="C1858" s="82"/>
      <c r="D1858" s="82"/>
      <c r="E1858" s="82"/>
      <c r="F1858" s="82"/>
    </row>
    <row r="1859" spans="2:6">
      <c r="B1859" s="89"/>
      <c r="C1859" s="89"/>
      <c r="D1859" s="89"/>
      <c r="E1859" s="89" t="s">
        <v>70</v>
      </c>
      <c r="F1859" s="90">
        <f ca="1">SUM(INDIRECT("EDUC!E" &amp;A1793+4),INDIRECT("EDUC!F" &amp;A1793+4),INDIRECT("EDUC!H" &amp;A1793+4),INDIRECT("EDUC!i" &amp;A1793+4))</f>
        <v>0</v>
      </c>
    </row>
    <row r="1860" spans="2:6">
      <c r="C1860" s="82"/>
      <c r="D1860" s="82"/>
      <c r="E1860" s="82"/>
      <c r="F1860" s="82"/>
    </row>
    <row r="1861" spans="2:6">
      <c r="B1861" s="249"/>
      <c r="C1861" s="250"/>
      <c r="D1861" s="250"/>
      <c r="E1861" s="250"/>
      <c r="F1861" s="251"/>
    </row>
    <row r="1862" spans="2:6">
      <c r="B1862" s="252"/>
      <c r="C1862" s="253"/>
      <c r="D1862" s="253"/>
      <c r="E1862" s="253"/>
      <c r="F1862" s="254"/>
    </row>
    <row r="1863" spans="2:6">
      <c r="B1863" s="252"/>
      <c r="C1863" s="253"/>
      <c r="D1863" s="253"/>
      <c r="E1863" s="253"/>
      <c r="F1863" s="254"/>
    </row>
    <row r="1864" spans="2:6">
      <c r="B1864" s="252"/>
      <c r="C1864" s="253"/>
      <c r="D1864" s="253"/>
      <c r="E1864" s="253"/>
      <c r="F1864" s="254"/>
    </row>
    <row r="1865" spans="2:6">
      <c r="B1865" s="252"/>
      <c r="C1865" s="253"/>
      <c r="D1865" s="253"/>
      <c r="E1865" s="253"/>
      <c r="F1865" s="254"/>
    </row>
    <row r="1866" spans="2:6">
      <c r="B1866" s="252"/>
      <c r="C1866" s="253"/>
      <c r="D1866" s="253"/>
      <c r="E1866" s="253"/>
      <c r="F1866" s="254"/>
    </row>
    <row r="1867" spans="2:6">
      <c r="B1867" s="252"/>
      <c r="C1867" s="253"/>
      <c r="D1867" s="253"/>
      <c r="E1867" s="253"/>
      <c r="F1867" s="254"/>
    </row>
    <row r="1868" spans="2:6">
      <c r="B1868" s="252"/>
      <c r="C1868" s="253"/>
      <c r="D1868" s="253"/>
      <c r="E1868" s="253"/>
      <c r="F1868" s="254"/>
    </row>
    <row r="1869" spans="2:6">
      <c r="B1869" s="255"/>
      <c r="C1869" s="256"/>
      <c r="D1869" s="256"/>
      <c r="E1869" s="256"/>
      <c r="F1869" s="257"/>
    </row>
    <row r="1870" spans="2:6">
      <c r="B1870" s="82"/>
      <c r="C1870" s="82"/>
      <c r="D1870" s="82"/>
      <c r="E1870" s="82"/>
      <c r="F1870" s="82"/>
    </row>
    <row r="1871" spans="2:6">
      <c r="B1871" s="91" t="s">
        <v>71</v>
      </c>
      <c r="C1871" s="82"/>
      <c r="D1871" s="82"/>
      <c r="E1871" s="82"/>
      <c r="F1871" s="82"/>
    </row>
    <row r="1872" spans="2:6">
      <c r="B1872" s="82"/>
      <c r="C1872" s="82"/>
      <c r="D1872" s="82"/>
      <c r="E1872" s="82"/>
      <c r="F1872" s="82"/>
    </row>
    <row r="1873" spans="2:6">
      <c r="B1873" s="82"/>
      <c r="C1873" s="82"/>
      <c r="D1873" s="82"/>
      <c r="E1873" s="82"/>
      <c r="F1873" s="82"/>
    </row>
    <row r="1874" spans="2:6">
      <c r="B1874" s="82"/>
      <c r="C1874" s="82"/>
      <c r="D1874" s="82"/>
      <c r="E1874" s="82"/>
      <c r="F1874" s="82"/>
    </row>
    <row r="1875" spans="2:6">
      <c r="B1875" s="82"/>
      <c r="C1875" s="82"/>
      <c r="D1875" s="82"/>
      <c r="E1875" s="82"/>
      <c r="F1875" s="82"/>
    </row>
    <row r="1876" spans="2:6">
      <c r="B1876" s="82"/>
      <c r="C1876" s="82"/>
      <c r="D1876" s="82"/>
      <c r="E1876" s="82"/>
      <c r="F1876" s="82"/>
    </row>
    <row r="1877" spans="2:6">
      <c r="B1877" s="84" t="s">
        <v>72</v>
      </c>
      <c r="C1877" s="82"/>
      <c r="D1877" s="82"/>
      <c r="E1877" s="82"/>
      <c r="F1877" s="82"/>
    </row>
    <row r="1878" spans="2:6">
      <c r="B1878" s="82"/>
      <c r="C1878" s="82"/>
      <c r="D1878" s="82"/>
      <c r="E1878" s="82"/>
      <c r="F1878" s="82"/>
    </row>
    <row r="1879" spans="2:6">
      <c r="B1879" s="288"/>
      <c r="C1879" s="289"/>
      <c r="D1879" s="289"/>
      <c r="E1879" s="289"/>
      <c r="F1879" s="290"/>
    </row>
    <row r="1880" spans="2:6">
      <c r="B1880" s="291"/>
      <c r="C1880" s="292"/>
      <c r="D1880" s="292"/>
      <c r="E1880" s="292"/>
      <c r="F1880" s="293"/>
    </row>
    <row r="1881" spans="2:6">
      <c r="B1881" s="291"/>
      <c r="C1881" s="292"/>
      <c r="D1881" s="292"/>
      <c r="E1881" s="292"/>
      <c r="F1881" s="293"/>
    </row>
    <row r="1882" spans="2:6">
      <c r="B1882" s="291"/>
      <c r="C1882" s="292"/>
      <c r="D1882" s="292"/>
      <c r="E1882" s="292"/>
      <c r="F1882" s="293"/>
    </row>
    <row r="1883" spans="2:6">
      <c r="B1883" s="291"/>
      <c r="C1883" s="292"/>
      <c r="D1883" s="292"/>
      <c r="E1883" s="292"/>
      <c r="F1883" s="293"/>
    </row>
    <row r="1884" spans="2:6">
      <c r="B1884" s="291"/>
      <c r="C1884" s="292"/>
      <c r="D1884" s="292"/>
      <c r="E1884" s="292"/>
      <c r="F1884" s="293"/>
    </row>
    <row r="1885" spans="2:6">
      <c r="B1885" s="291"/>
      <c r="C1885" s="292"/>
      <c r="D1885" s="292"/>
      <c r="E1885" s="292"/>
      <c r="F1885" s="293"/>
    </row>
    <row r="1886" spans="2:6">
      <c r="B1886" s="294"/>
      <c r="C1886" s="295"/>
      <c r="D1886" s="295"/>
      <c r="E1886" s="295"/>
      <c r="F1886" s="296"/>
    </row>
    <row r="1887" spans="2:6">
      <c r="B1887" s="82"/>
      <c r="C1887" s="82"/>
      <c r="D1887" s="82"/>
      <c r="E1887" s="82"/>
      <c r="F1887" s="82"/>
    </row>
    <row r="1888" spans="2:6">
      <c r="B1888" s="82"/>
      <c r="C1888" s="82"/>
      <c r="D1888" s="82"/>
      <c r="E1888" s="82"/>
      <c r="F1888" s="82" t="s">
        <v>178</v>
      </c>
    </row>
    <row r="1889" spans="1:6">
      <c r="B1889" s="82"/>
      <c r="C1889" s="82"/>
      <c r="D1889" s="82"/>
      <c r="E1889" s="82"/>
      <c r="F1889" s="82"/>
    </row>
    <row r="1890" spans="1:6">
      <c r="B1890" s="82"/>
      <c r="C1890" s="82"/>
      <c r="D1890" s="82"/>
      <c r="E1890" s="82"/>
      <c r="F1890" s="82"/>
    </row>
    <row r="1891" spans="1:6">
      <c r="B1891" s="82"/>
      <c r="C1891" s="82"/>
      <c r="D1891" s="82"/>
      <c r="E1891" s="82"/>
      <c r="F1891" s="82"/>
    </row>
    <row r="1892" spans="1:6" ht="27.75" customHeight="1">
      <c r="A1892" s="82">
        <v>20</v>
      </c>
      <c r="B1892" s="82"/>
      <c r="C1892" s="82"/>
      <c r="D1892" s="82"/>
      <c r="E1892" s="82"/>
      <c r="F1892" s="82"/>
    </row>
    <row r="1893" spans="1:6" ht="15" customHeight="1">
      <c r="B1893" s="315"/>
      <c r="C1893" s="315"/>
      <c r="D1893" s="315"/>
      <c r="E1893" s="315"/>
      <c r="F1893" s="315"/>
    </row>
    <row r="1894" spans="1:6">
      <c r="B1894" s="85">
        <f ca="1">INDIRECT("Élèves!C" &amp; A1892+3)</f>
        <v>0</v>
      </c>
      <c r="C1894" s="314">
        <f ca="1">INDIRECT("Élèves!D" &amp; A1892+3)</f>
        <v>0</v>
      </c>
      <c r="D1894" s="314"/>
      <c r="E1894" s="314"/>
      <c r="F1894" s="314"/>
    </row>
    <row r="1895" spans="1:6" ht="15" customHeight="1">
      <c r="B1895" s="86"/>
      <c r="C1895" s="87"/>
      <c r="D1895" s="87"/>
      <c r="E1895" s="87"/>
      <c r="F1895" s="87"/>
    </row>
    <row r="1896" spans="1:6">
      <c r="B1896" s="315" t="s">
        <v>73</v>
      </c>
      <c r="C1896" s="315"/>
      <c r="D1896" s="315"/>
      <c r="E1896" s="315"/>
      <c r="F1896" s="315"/>
    </row>
    <row r="1897" spans="1:6">
      <c r="B1897" s="316" t="s">
        <v>179</v>
      </c>
      <c r="C1897" s="316"/>
      <c r="D1897" s="316"/>
      <c r="E1897" s="316"/>
      <c r="F1897" s="316"/>
    </row>
    <row r="1898" spans="1:6">
      <c r="B1898" s="315"/>
      <c r="C1898" s="315"/>
      <c r="D1898" s="315"/>
      <c r="E1898" s="315"/>
      <c r="F1898" s="315"/>
    </row>
    <row r="1899" spans="1:6">
      <c r="B1899" s="82"/>
      <c r="C1899" s="82"/>
      <c r="D1899" s="82"/>
      <c r="E1899" s="82"/>
      <c r="F1899" s="82"/>
    </row>
    <row r="1900" spans="1:6">
      <c r="B1900" s="279">
        <f ca="1">INDIRECT("Élèves!N" &amp; A1892+5)</f>
        <v>0</v>
      </c>
      <c r="C1900" s="280"/>
      <c r="D1900" s="280"/>
      <c r="E1900" s="280"/>
      <c r="F1900" s="281"/>
    </row>
    <row r="1901" spans="1:6" ht="45" customHeight="1">
      <c r="B1901" s="297" t="s">
        <v>39</v>
      </c>
      <c r="C1901" s="298" t="s">
        <v>67</v>
      </c>
      <c r="D1901" s="300" t="s">
        <v>68</v>
      </c>
      <c r="E1901" s="301"/>
      <c r="F1901" s="302"/>
    </row>
    <row r="1902" spans="1:6" ht="45" customHeight="1">
      <c r="B1902" s="297"/>
      <c r="C1902" s="299"/>
      <c r="D1902" s="303"/>
      <c r="E1902" s="304"/>
      <c r="F1902" s="305"/>
    </row>
    <row r="1903" spans="1:6">
      <c r="B1903" s="297"/>
      <c r="C1903" s="88" t="s">
        <v>66</v>
      </c>
      <c r="D1903" s="88" t="s">
        <v>40</v>
      </c>
      <c r="E1903" s="88" t="s">
        <v>41</v>
      </c>
      <c r="F1903" s="88" t="s">
        <v>66</v>
      </c>
    </row>
    <row r="1904" spans="1:6">
      <c r="B1904" s="313" t="str">
        <f>"FORMATION COMMUNE (" &amp; SUM(MATIÈRES!N1887:N1901) &amp; " périodes)"</f>
        <v>FORMATION COMMUNE (0 périodes)</v>
      </c>
      <c r="C1904" s="313"/>
      <c r="D1904" s="313"/>
      <c r="E1904" s="313"/>
      <c r="F1904" s="313"/>
    </row>
    <row r="1905" spans="2:6">
      <c r="B1905" s="80" t="str">
        <f>MATIÈRES!$I$6</f>
        <v>RELIGION (Mme Willems - 2p.)</v>
      </c>
      <c r="C1905" s="203" t="str">
        <f ca="1">IF(ISERROR(INDIRECT("F1!BR" &amp;A1892+ 6)),"",INDIRECT("F1!BR" &amp;A1892+ 6))</f>
        <v/>
      </c>
      <c r="D1905" s="205">
        <f ca="1">SUM(INDIRECT("'C1'!E" &amp; A1892+4),INDIRECT("'C1'!G" &amp; A1892+4),INDIRECT("'C1'!I" &amp; A1892+4),INDIRECT("'C1'!P" &amp; A1892+4),INDIRECT("'C1'!R" &amp; A1892+4),INDIRECT("'C1'!T" &amp;A1892+4),INDIRECT("'C1'!V" &amp;A1892+4),INDIRECT("'C1'!X" &amp;A1892+4))</f>
        <v>0</v>
      </c>
      <c r="E1905" s="205">
        <f ca="1">SUM(INDIRECT("'C1'!F" &amp;A1892+4),INDIRECT("'C1'!H" &amp;A1892+4),INDIRECT("'C1'!J" &amp;A1892+4),INDIRECT("'C1'!Q" &amp;A1892+4),INDIRECT("'C1'!S" &amp;A1892+4),INDIRECT("'C1'!U" &amp;A1892+4),INDIRECT("'C1'!W" &amp;A1892+4),INDIRECT("'C1'!Y" &amp;A1892+4))</f>
        <v>0</v>
      </c>
      <c r="F1905" s="81" t="str">
        <f ca="1">IF(ISERROR(SUM(D1905/E1905)*100),"",(SUM(D1905/E1905)*100))</f>
        <v/>
      </c>
    </row>
    <row r="1906" spans="2:6">
      <c r="B1906" s="80" t="str">
        <f>MATIÈRES!$I$7</f>
        <v>FRANÇAIS (Mr MIRGAUX - 6p.)</v>
      </c>
      <c r="C1906" s="203" t="str">
        <f ca="1">IF(ISERROR(INDIRECT("F2!BR" &amp;A1892+ 6)),"",INDIRECT("F2!BR" &amp;A1892+ 6))</f>
        <v/>
      </c>
      <c r="D1906" s="205">
        <f ca="1">SUM(INDIRECT("'C2'!E" &amp; A1892+4),INDIRECT("'C2'!G" &amp; A1892+4),INDIRECT("'C2'!I" &amp; A1892+4),INDIRECT("'C2'!P" &amp; A1892+4),INDIRECT("'C2'!R" &amp; A1892+4),INDIRECT("'C2'!T" &amp;A1892+4),INDIRECT("'C2'!V" &amp;A1892+4),INDIRECT("'C2'!X" &amp;A1892+4))</f>
        <v>0</v>
      </c>
      <c r="E1906" s="205">
        <f ca="1">SUM(INDIRECT("'C2'!F" &amp;A1892+4),INDIRECT("'C2'!H" &amp;A1892+4),INDIRECT("'C2'!J" &amp;A1892+4),INDIRECT("'C2'!Q" &amp;A1892+4),INDIRECT("'C2'!S" &amp;A1892+4),INDIRECT("'C2'!U" &amp;A1892+4),INDIRECT("'C2'!W" &amp;A1892+4),INDIRECT("'C2'!Y" &amp;A1892+4))</f>
        <v>0</v>
      </c>
      <c r="F1906" s="81" t="str">
        <f t="shared" ref="F1906:F1919" ca="1" si="19">IF(ISERROR(SUM(D1906/E1906)*100),"",(SUM(D1906/E1906)*100))</f>
        <v/>
      </c>
    </row>
    <row r="1907" spans="2:6">
      <c r="B1907" s="80" t="str">
        <f>MATIÈRES!$I$8</f>
        <v>MATH (Mme LIENART - 5p.)</v>
      </c>
      <c r="C1907" s="203" t="str">
        <f ca="1">IF(ISERROR(INDIRECT("F3!BR" &amp;A1892+ 6)),"",INDIRECT("F3!BR" &amp;A1892+ 6))</f>
        <v/>
      </c>
      <c r="D1907" s="205">
        <f ca="1">SUM(INDIRECT("'C3'!E" &amp; A1892+4),INDIRECT("'C3'!G" &amp; A1892+4),INDIRECT("'C3'!I" &amp; A1892+4),INDIRECT("'C3'!P" &amp; A1892+4),INDIRECT("'C3'!R" &amp; A1892+4),INDIRECT("'C3'!T" &amp;A1892+4),INDIRECT("'C3'!V" &amp;A1892+4),INDIRECT("'C3'!X" &amp;A1892+4))</f>
        <v>0</v>
      </c>
      <c r="E1907" s="205">
        <f ca="1">SUM(INDIRECT("'C3'!F" &amp;A1892+4),INDIRECT("'C3'!H" &amp;A1892+4),INDIRECT("'C3'!J" &amp;A1892+4),INDIRECT("'C3'!Q" &amp;A1892+4),INDIRECT("'C3'!S" &amp;A1892+4),INDIRECT("'C3'!U" &amp;A1892+4),INDIRECT("'C3'!W" &amp;A1892+4),INDIRECT("'C3'!Y" &amp;A1892+4))</f>
        <v>0</v>
      </c>
      <c r="F1907" s="81" t="str">
        <f t="shared" ca="1" si="19"/>
        <v/>
      </c>
    </row>
    <row r="1908" spans="2:6">
      <c r="B1908" s="80" t="str">
        <f>MATIÈRES!$I$9</f>
        <v>ÉTUDE DU MILIEU (Mr MIRGAUX - 4p.)</v>
      </c>
      <c r="C1908" s="203" t="str">
        <f ca="1">IF(ISERROR(INDIRECT("F4!BR" &amp;A1892+ 6)),"",INDIRECT("F4!BR" &amp;A1892+ 6))</f>
        <v/>
      </c>
      <c r="D1908" s="205">
        <f ca="1">SUM(INDIRECT("'C4'!E" &amp; A1892+4),INDIRECT("'C4'!G" &amp; A1892+4),INDIRECT("'C4'!I" &amp; A1892+4),INDIRECT("'C4'!P" &amp; A1892+4),INDIRECT("'C4'!R" &amp; A1892+4),INDIRECT("'C4'!T" &amp;A1892+4),INDIRECT("'C4'!V" &amp;A1892+4),INDIRECT("'C4'!X" &amp;A1892+4))</f>
        <v>0</v>
      </c>
      <c r="E1908" s="205">
        <f ca="1">SUM(INDIRECT("'C4'!F" &amp;A1892+4),INDIRECT("'C4'!H" &amp;A1892+4),INDIRECT("'C4'!J" &amp;A1892+4),INDIRECT("'C4'!Q" &amp;A1892+4),INDIRECT("'C4'!S" &amp;A1892+4),INDIRECT("'C4'!U" &amp;A1892+4),INDIRECT("'C4'!W" &amp;A1892+4),INDIRECT("'C4'!Y" &amp;A1892+4))</f>
        <v>0</v>
      </c>
      <c r="F1908" s="81" t="str">
        <f t="shared" ca="1" si="19"/>
        <v/>
      </c>
    </row>
    <row r="1909" spans="2:6">
      <c r="B1909" s="80" t="str">
        <f>MATIÈRES!$I$10</f>
        <v>ANGLAIS (Mme MICHAUX - 4p.)</v>
      </c>
      <c r="C1909" s="203" t="str">
        <f ca="1">IF(ISERROR(INDIRECT("F5!BR" &amp;A1892+ 6)),"",INDIRECT("F5!BR" &amp;A1892+ 6))</f>
        <v/>
      </c>
      <c r="D1909" s="205">
        <f ca="1">SUM(INDIRECT("'C5'!E" &amp; A1892+4),INDIRECT("'C5'!G" &amp; A1892+4),INDIRECT("'C5'!I" &amp; A1892+4),INDIRECT("'C5'!P" &amp; A1892+4),INDIRECT("'C5'!R" &amp; A1892+4),INDIRECT("'C5'!T" &amp;A1892+4),INDIRECT("'C5'!V" &amp;A1892+4),INDIRECT("'C5'!X" &amp;A1892+4))</f>
        <v>0</v>
      </c>
      <c r="E1909" s="205">
        <f ca="1">SUM(INDIRECT("'C5'!F" &amp;A1892+4),INDIRECT("'C5'!H" &amp;A1892+4),INDIRECT("'C5'!J" &amp;A1892+4),INDIRECT("'C5'!Q" &amp;A1892+4),INDIRECT("'C5'!S" &amp;A1892+4),INDIRECT("'C5'!U" &amp;A1892+4),INDIRECT("'C5'!W" &amp;A1892+4),INDIRECT("'C5'!Y" &amp;A1892+4))</f>
        <v>0</v>
      </c>
      <c r="F1909" s="81" t="str">
        <f t="shared" ca="1" si="19"/>
        <v/>
      </c>
    </row>
    <row r="1910" spans="2:6">
      <c r="B1910" s="80" t="str">
        <f>MATIÈRES!$I$11</f>
        <v>SCIENCES (Mr SMETS - 3p.)</v>
      </c>
      <c r="C1910" s="203" t="str">
        <f ca="1">IF(ISERROR(INDIRECT("F6!BR" &amp;A1892+ 6)),"",INDIRECT("F6!BR" &amp;A1892+ 6))</f>
        <v/>
      </c>
      <c r="D1910" s="205">
        <f ca="1">SUM(INDIRECT("'C6'!E" &amp; A1892+4),INDIRECT("'C6'!G" &amp; A1892+4),INDIRECT("'C6'!I" &amp; A1892+4),INDIRECT("'C6'!P" &amp; A1892+4),INDIRECT("'C6'!R" &amp; A1892+4),INDIRECT("'C6'!T" &amp;A1892+4),INDIRECT("'C6'!V" &amp;A1892+4),INDIRECT("'C6'!X" &amp;A1892+4))</f>
        <v>0</v>
      </c>
      <c r="E1910" s="205">
        <f ca="1">SUM(INDIRECT("'C6'!F" &amp;A1892+4),INDIRECT("'C6'!H" &amp;A1892+4),INDIRECT("'C6'!J" &amp;A1892+4),INDIRECT("'C6'!Q" &amp;A1892+4),INDIRECT("'C6'!S" &amp;A1892+4),INDIRECT("'C6'!U" &amp;A1892+4),INDIRECT("'C6'!W" &amp;A1892+4),INDIRECT("'C6'!Y" &amp;A1892+4))</f>
        <v>0</v>
      </c>
      <c r="F1910" s="81" t="str">
        <f t="shared" ca="1" si="19"/>
        <v/>
      </c>
    </row>
    <row r="1911" spans="2:6">
      <c r="B1911" s="80" t="str">
        <f>MATIÈRES!$I$12</f>
        <v>ÉDUCATION PHYSIQUE (Collectif - 3p.)</v>
      </c>
      <c r="C1911" s="203" t="str">
        <f ca="1">IF(ISERROR(INDIRECT("F7!BR" &amp;A1892+ 6)),"",INDIRECT("F7!BR" &amp;A1892+ 6))</f>
        <v/>
      </c>
      <c r="D1911" s="205">
        <f ca="1">SUM(INDIRECT("'C7'!E" &amp; A1892+4),INDIRECT("'C7'!G" &amp; A1892+4),INDIRECT("'C7'!I" &amp; A1892+4),INDIRECT("'C7'!P" &amp; A1892+4),INDIRECT("'C7'!R" &amp; A1892+4),INDIRECT("'C7'!T" &amp;A1892+4),INDIRECT("'C7'!V" &amp;A1892+4),INDIRECT("'C7'!X" &amp;A1892+4))</f>
        <v>0</v>
      </c>
      <c r="E1911" s="205">
        <f ca="1">SUM(INDIRECT("'C7'!F" &amp;A1892+4),INDIRECT("'C7'!H" &amp;A1892+4),INDIRECT("'C7'!J" &amp;A1892+4),INDIRECT("'C7'!Q" &amp;A1892+4),INDIRECT("'C7'!S" &amp;A1892+4),INDIRECT("'C7'!U" &amp;A1892+4),INDIRECT("'C7'!W" &amp;A1892+4),INDIRECT("'C7'!Y" &amp;A1892+4))</f>
        <v>0</v>
      </c>
      <c r="F1911" s="81" t="str">
        <f t="shared" ca="1" si="19"/>
        <v/>
      </c>
    </row>
    <row r="1912" spans="2:6">
      <c r="B1912" s="80" t="str">
        <f>MATIÈRES!$I$13</f>
        <v>ÉDUCATION ARTISTIQUE (Mme TASKIN - 2p.)</v>
      </c>
      <c r="C1912" s="203" t="str">
        <f ca="1">IF(ISERROR(INDIRECT("F8!BR" &amp;A1892+ 6)),"",INDIRECT("F8!BR" &amp;A1892+ 6))</f>
        <v/>
      </c>
      <c r="D1912" s="205">
        <f ca="1">SUM(INDIRECT("'C8'!E" &amp; A1892+4),INDIRECT("'C8'!G" &amp; A1892+4),INDIRECT("'C8'!I" &amp; A1892+4),INDIRECT("'C8'!P" &amp; A1892+4),INDIRECT("'C8'!R" &amp; A1892+4),INDIRECT("'C8'!T" &amp;A1892+4),INDIRECT("'C8'!V" &amp;A1892+4),INDIRECT("'C8'!X" &amp;A1892+4))</f>
        <v>0</v>
      </c>
      <c r="E1912" s="205">
        <f ca="1">SUM(INDIRECT("'C8'!F" &amp;A1892+4),INDIRECT("'C8'!H" &amp;A1892+4),INDIRECT("'C8'!J" &amp;A1892+4),INDIRECT("'C8'!Q" &amp;A1892+4),INDIRECT("'C8'!S" &amp;A1892+4),INDIRECT("'C8'!U" &amp;A1892+4),INDIRECT("'C8'!W" &amp;A1892+4),INDIRECT("'C8'!Y" &amp;A1892+4))</f>
        <v>0</v>
      </c>
      <c r="F1912" s="81" t="str">
        <f t="shared" ca="1" si="19"/>
        <v/>
      </c>
    </row>
    <row r="1913" spans="2:6">
      <c r="B1913" s="80" t="str">
        <f>MATIÈRES!$I$14</f>
        <v>ÉDUCATION TECHNOLOGIQUE (Mr SMETS - 1p.)</v>
      </c>
      <c r="C1913" s="203" t="str">
        <f ca="1">IF(ISERROR(INDIRECT("F9!BR" &amp;A1892+ 6)),"",INDIRECT("F9!BR" &amp;A1892+ 6))</f>
        <v/>
      </c>
      <c r="D1913" s="205">
        <f ca="1">SUM(INDIRECT("'C9'!E" &amp; A1892+4),INDIRECT("'C9'!G" &amp; A1892+4),INDIRECT("'C9'!I" &amp; A1892+4),INDIRECT("'C9'!P" &amp; A1892+4),INDIRECT("'C9'!R" &amp; A1892+4),INDIRECT("'C9'!T" &amp;A1892+4),INDIRECT("'C9'!V" &amp;A1892+4),INDIRECT("'C9'!X" &amp;A1892+4))</f>
        <v>0</v>
      </c>
      <c r="E1913" s="205">
        <f ca="1">SUM(INDIRECT("'C9'!F" &amp;A1892+4),INDIRECT("'C9'!H" &amp;A1892+4),INDIRECT("'C9'!J" &amp;A1892+4),INDIRECT("'C9'!Q" &amp;A1892+4),INDIRECT("'C9'!S" &amp;A1892+4),INDIRECT("'C9'!U" &amp;A1892+4),INDIRECT("'C9'!W" &amp;A1892+4),INDIRECT("'C9'!Y" &amp;A1892+4))</f>
        <v>0</v>
      </c>
      <c r="F1913" s="81" t="str">
        <f t="shared" ca="1" si="19"/>
        <v/>
      </c>
    </row>
    <row r="1914" spans="2:6">
      <c r="B1914" s="80" t="str">
        <f>MATIÈRES!$I$15</f>
        <v>ACTIVITÉDE SOUTIEN (Mme LIENART - 4p.)</v>
      </c>
      <c r="C1914" s="203" t="str">
        <f ca="1">IF(ISERROR(INDIRECT("F10!BR" &amp;A1892+ 6)),"",INDIRECT("F10!BR" &amp;A1892+ 6))</f>
        <v/>
      </c>
      <c r="D1914" s="205">
        <f ca="1">SUM(INDIRECT("'C10'!E" &amp; A1892+4),INDIRECT("'C10'!G" &amp; A1892+4),INDIRECT("'C10'!I" &amp; A1892+4),INDIRECT("'C10'!P" &amp; A1892+4),INDIRECT("'C10'!R" &amp; A1892+4),INDIRECT("'C10'!T" &amp;A1892+4),INDIRECT("'C10'!V" &amp;A1892+4),INDIRECT("'C10'!X" &amp;A1892+4))</f>
        <v>0</v>
      </c>
      <c r="E1914" s="205">
        <f ca="1">SUM(INDIRECT("'C10'!F" &amp;A1892+4),INDIRECT("'C10'!H" &amp;A1892+4),INDIRECT("'C10'!J" &amp;A1892+4),INDIRECT("'C10'!Q" &amp;A1892+4),INDIRECT("'C10'!S" &amp;A1892+4),INDIRECT("'C10'!U" &amp;A1892+4),INDIRECT("'C10'!W" &amp;A1892+4),INDIRECT("'C10'!Y" &amp;A1892+4))</f>
        <v>0</v>
      </c>
      <c r="F1914" s="81" t="str">
        <f t="shared" ca="1" si="19"/>
        <v/>
      </c>
    </row>
    <row r="1915" spans="2:6">
      <c r="B1915" s="80">
        <f>MATIÈRES!$I$16</f>
        <v>0</v>
      </c>
      <c r="C1915" s="203" t="str">
        <f ca="1">IF(ISERROR(INDIRECT("F11!BR" &amp;A1892+ 6)),"",INDIRECT("F11!BR" &amp;A1892+ 6))</f>
        <v/>
      </c>
      <c r="D1915" s="205">
        <f ca="1">SUM(INDIRECT("'C11'!E" &amp; A1892+4),INDIRECT("'C11'!G" &amp; A1892+4),INDIRECT("'C11'!I" &amp; A1892+4),INDIRECT("'C11'!P" &amp; A1892+4),INDIRECT("'C11'!R" &amp; A1892+4),INDIRECT("'C11'!T" &amp;A1892+4),INDIRECT("'C11'!V" &amp;A1892+4),INDIRECT("'C11'!X" &amp;A1892+4))</f>
        <v>0</v>
      </c>
      <c r="E1915" s="205">
        <f ca="1">SUM(INDIRECT("'C11'!F" &amp;A1892+4),INDIRECT("'C11'!H" &amp;A1892+4),INDIRECT("'C11'!J" &amp;A1892+4),INDIRECT("'C11'!Q" &amp;A1892+4),INDIRECT("'C11'!S" &amp;A1892+4),INDIRECT("'C11'!U" &amp;A1892+4),INDIRECT("'C11'!W" &amp;A1892+4),INDIRECT("'C11'!Y" &amp;A1892+4))</f>
        <v>0</v>
      </c>
      <c r="F1915" s="81" t="str">
        <f t="shared" ca="1" si="19"/>
        <v/>
      </c>
    </row>
    <row r="1916" spans="2:6">
      <c r="B1916" s="80">
        <f>MATIÈRES!$I$17</f>
        <v>0</v>
      </c>
      <c r="C1916" s="203" t="str">
        <f ca="1">IF(ISERROR(INDIRECT("F12!BR" &amp;A1892+ 6)),"",INDIRECT("F12!BR" &amp;A1892+ 6))</f>
        <v/>
      </c>
      <c r="D1916" s="205">
        <f ca="1">SUM(INDIRECT("'C12'!E" &amp; A1892+4),INDIRECT("'C12'!G" &amp; A1892+4),INDIRECT("'C12'!I" &amp; A1892+4),INDIRECT("'C12'!P" &amp; A1892+4),INDIRECT("'C12'!R" &amp; A1892+4),INDIRECT("'C12'!T" &amp;A1892+4),INDIRECT("'C12'!V" &amp;A1892+4),INDIRECT("'C12'!X" &amp;A1892+4))</f>
        <v>0</v>
      </c>
      <c r="E1916" s="205">
        <f ca="1">SUM(INDIRECT("'C12'!F" &amp;A1892+4),INDIRECT("'C12'!H" &amp;A1892+4),INDIRECT("'C12'!J" &amp;A1892+4),INDIRECT("'C12'!Q" &amp;A1892+4),INDIRECT("'C12'!S" &amp;A1892+4),INDIRECT("'C12'!U" &amp;A1892+4),INDIRECT("'C12'!W" &amp;A1892+4),INDIRECT("'C12'!Y" &amp;A1892+4))</f>
        <v>0</v>
      </c>
      <c r="F1916" s="81" t="str">
        <f t="shared" ca="1" si="19"/>
        <v/>
      </c>
    </row>
    <row r="1917" spans="2:6">
      <c r="B1917" s="80">
        <f>MATIÈRES!$I$18</f>
        <v>0</v>
      </c>
      <c r="C1917" s="203" t="str">
        <f ca="1">IF(ISERROR(INDIRECT("F13!BR" &amp;A1892+ 6)),"",INDIRECT("F13!BR" &amp;A1892+ 6))</f>
        <v/>
      </c>
      <c r="D1917" s="205">
        <f ca="1">SUM(INDIRECT("'C13'!E" &amp; A1892+4),INDIRECT("'C13'!G" &amp; A1892+4),INDIRECT("'C13'!I" &amp; A1892+4),INDIRECT("'C13'!P" &amp; A1892+4),INDIRECT("'C13'!R" &amp; A1892+4),INDIRECT("'C13'!T" &amp;A1892+4),INDIRECT("'C13'!V" &amp;A1892+4),INDIRECT("'C13'!X" &amp;A1892+4))</f>
        <v>0</v>
      </c>
      <c r="E1917" s="205">
        <f ca="1">SUM(INDIRECT("'C13'!F" &amp;A1892+4),INDIRECT("'C13'!H" &amp;A1892+4),INDIRECT("'C13'!J" &amp;A1892+4),INDIRECT("'C13'!Q" &amp;A1892+4),INDIRECT("'C13'!S" &amp;A1892+4),INDIRECT("'C13'!U" &amp;A1892+4),INDIRECT("'C13'!W" &amp;A1892+4),INDIRECT("'C13'!Y" &amp;A1892+4))</f>
        <v>0</v>
      </c>
      <c r="F1917" s="81" t="str">
        <f t="shared" ca="1" si="19"/>
        <v/>
      </c>
    </row>
    <row r="1918" spans="2:6">
      <c r="B1918" s="80">
        <f>MATIÈRES!$I$19</f>
        <v>0</v>
      </c>
      <c r="C1918" s="203" t="str">
        <f ca="1">IF(ISERROR(INDIRECT("F14!BR" &amp;A1892+ 6)),"",INDIRECT("F14!BR" &amp;A1892+ 6))</f>
        <v/>
      </c>
      <c r="D1918" s="205">
        <f ca="1">SUM(INDIRECT("'C14'!E" &amp; A1892+4),INDIRECT("'C14'!G" &amp; A1892+4),INDIRECT("'C14'!I" &amp; A1892+4),INDIRECT("'C14'!P" &amp; A1892+4),INDIRECT("'C14'!R" &amp; A1892+4),INDIRECT("'C14'!T" &amp;A1892+4),INDIRECT("'C14'!V" &amp;A1892+4),INDIRECT("'C14'!X" &amp;A1892+4))</f>
        <v>0</v>
      </c>
      <c r="E1918" s="205">
        <f ca="1">SUM(INDIRECT("'C14'!F" &amp;A1892+4),INDIRECT("'C14'!H" &amp;A1892+4),INDIRECT("'C14'!J" &amp;A1892+4),INDIRECT("'C14'!Q" &amp;A1892+4),INDIRECT("'C14'!S" &amp;A1892+4),INDIRECT("'C14'!U" &amp;A1892+4),INDIRECT("'C14'!W" &amp;A1892+4),INDIRECT("'C14'!Y" &amp;A1892+4))</f>
        <v>0</v>
      </c>
      <c r="F1918" s="81" t="str">
        <f t="shared" ca="1" si="19"/>
        <v/>
      </c>
    </row>
    <row r="1919" spans="2:6">
      <c r="B1919" s="80">
        <f>MATIÈRES!$I$20</f>
        <v>0</v>
      </c>
      <c r="C1919" s="203" t="str">
        <f ca="1">IF(ISERROR(INDIRECT("F15!BR" &amp;A1892+ 6)),"",INDIRECT("F15!BR" &amp;A1892+ 6))</f>
        <v/>
      </c>
      <c r="D1919" s="205">
        <f ca="1">SUM(INDIRECT("'C15'!E" &amp; A1892+4),INDIRECT("'C15'!G" &amp; A1892+4),INDIRECT("'C15'!I" &amp; A1892+4),INDIRECT("'C15'!P" &amp; A1892+4),INDIRECT("'C15'!R" &amp; A1892+4),INDIRECT("'C15'!T" &amp;A1892+4),INDIRECT("'C15'!V" &amp;A1892+4),INDIRECT("'C15'!X" &amp;A1892+4))</f>
        <v>0</v>
      </c>
      <c r="E1919" s="205">
        <f ca="1">SUM(INDIRECT("'C15'!F" &amp;A1892+4),INDIRECT("'C15'!H" &amp;A1892+4),INDIRECT("'C15'!J" &amp;A1892+4),INDIRECT("'C15'!Q" &amp;A1892+4),INDIRECT("'C15'!S" &amp;A1892+4),INDIRECT("'C15'!U" &amp;A1892+4),INDIRECT("'C15'!W" &amp;A1892+4),INDIRECT("'C15'!Y" &amp;A1892+4))</f>
        <v>0</v>
      </c>
      <c r="F1919" s="81" t="str">
        <f t="shared" ca="1" si="19"/>
        <v/>
      </c>
    </row>
    <row r="1920" spans="2:6">
      <c r="B1920" s="208"/>
      <c r="C1920" s="212" t="e">
        <f ca="1">AVERAGEIF(C1905:C1919,"&lt;&gt;#DIV/0!")</f>
        <v>#DIV/0!</v>
      </c>
      <c r="D1920" s="206"/>
      <c r="E1920" s="206"/>
      <c r="F1920" s="209"/>
    </row>
    <row r="1921" spans="2:6" s="82" customFormat="1">
      <c r="B1921" s="271"/>
      <c r="C1921" s="271"/>
      <c r="D1921" s="271"/>
      <c r="E1921" s="271"/>
      <c r="F1921" s="192"/>
    </row>
    <row r="1922" spans="2:6" s="82" customFormat="1">
      <c r="B1922" s="272" t="s">
        <v>180</v>
      </c>
      <c r="C1922" s="272"/>
      <c r="D1922" s="272"/>
      <c r="E1922" s="272"/>
      <c r="F1922" s="193" t="e">
        <f ca="1">AVERAGEIF(F1905:F1919,"&lt;&gt;#DIV/0!")</f>
        <v>#DIV/0!</v>
      </c>
    </row>
    <row r="1923" spans="2:6" s="82" customFormat="1">
      <c r="B1923" s="273" t="str">
        <f>"Nombre de cours en difficulté (…/" &amp; COUNTA(MATIÈRES!$N$6:$N$20) &amp; " cours)"</f>
        <v>Nombre de cours en difficulté (…/10 cours)</v>
      </c>
      <c r="C1923" s="273"/>
      <c r="D1923" s="273"/>
      <c r="E1923" s="273"/>
      <c r="F1923" s="191">
        <f ca="1">IF(F1905&lt;50,1,0)+IF(F1906&lt;50,1,0)+IF(F1907&lt;50,1,0)+IF(F1908&lt;50,1,0)+IF(F1909&lt;50,1,0)+IF(F1910&lt;50,1,0)+IF(F1911&lt;50,1,0)+IF(F1912&lt;50,1,0)+IF(F1913&lt;50,1,0)+IF(F1914&lt;50,1,0)+IF(F1915&lt;50,1,0)+IF(F1916&lt;50,1,0)+IF(F1917&lt;50,1,0)+IF(F1918&lt;50,1,0)+IF(F1919&lt;50,1,0)</f>
        <v>0</v>
      </c>
    </row>
    <row r="1924" spans="2:6" s="82" customFormat="1">
      <c r="B1924" s="273" t="str">
        <f>"Nombre de périodes en difficulté (…/" &amp; SUM(MATIÈRES!N1885:N1899) &amp; " périodes)"</f>
        <v>Nombre de périodes en difficulté (…/0 périodes)</v>
      </c>
      <c r="C1924" s="273"/>
      <c r="D1924" s="273"/>
      <c r="E1924" s="273"/>
      <c r="F1924" s="191">
        <f ca="1">IF(F1905&lt;50,MATIÈRES!N$6,0)+IF(F1906&lt;50,MATIÈRES!N$7,0)+IF(F1907&lt;50,MATIÈRES!N$8,0)+IF(F1908&lt;50,MATIÈRES!N$9,0)+IF(F1909&lt;50,MATIÈRES!N$10,0)+IF(F1910&lt;50,MATIÈRES!N$11,0)+IF(F1911&lt;50,MATIÈRES!N$12,0)+IF(F1912&lt;50,MATIÈRES!N$13,0)+IF(F1913&lt;50,MATIÈRES!N$14,0)+IF(F1914&lt;50,MATIÈRES!N$15,0)+IF(F1915&lt;50,MATIÈRES!N$16,0)+IF(F1916&lt;50,MATIÈRES!N$17,0)+IF(F1917&lt;50,MATIÈRES!N$18,0)+IF(F1918&lt;50,MATIÈRES!N$19,0)+IF(F1919&lt;50,MATIÈRES!N$20,0)</f>
        <v>0</v>
      </c>
    </row>
    <row r="1925" spans="2:6" s="82" customFormat="1"/>
    <row r="1926" spans="2:6" s="82" customFormat="1"/>
    <row r="1927" spans="2:6" s="82" customFormat="1"/>
    <row r="1928" spans="2:6" s="82" customFormat="1">
      <c r="F1928" s="82" t="s">
        <v>177</v>
      </c>
    </row>
    <row r="1929" spans="2:6">
      <c r="B1929" s="82"/>
      <c r="C1929" s="82"/>
      <c r="D1929" s="82"/>
      <c r="E1929" s="82"/>
      <c r="F1929" s="82"/>
    </row>
    <row r="1930" spans="2:6">
      <c r="B1930" s="82"/>
      <c r="C1930" s="82"/>
      <c r="D1930" s="82"/>
      <c r="E1930" s="82"/>
      <c r="F1930" s="82"/>
    </row>
    <row r="1931" spans="2:6">
      <c r="B1931" s="82"/>
      <c r="C1931" s="82"/>
      <c r="D1931" s="82"/>
      <c r="E1931" s="82"/>
      <c r="F1931" s="82"/>
    </row>
    <row r="1932" spans="2:6">
      <c r="B1932" s="82"/>
      <c r="C1932" s="82"/>
      <c r="D1932" s="82"/>
      <c r="E1932" s="82"/>
      <c r="F1932" s="82"/>
    </row>
    <row r="1933" spans="2:6">
      <c r="B1933" s="82"/>
      <c r="C1933" s="82"/>
      <c r="D1933" s="82"/>
      <c r="E1933" s="82"/>
      <c r="F1933" s="82"/>
    </row>
    <row r="1934" spans="2:6">
      <c r="B1934" s="82"/>
      <c r="C1934" s="82"/>
      <c r="D1934" s="82"/>
      <c r="E1934" s="82"/>
      <c r="F1934" s="82"/>
    </row>
    <row r="1935" spans="2:6">
      <c r="B1935" s="82"/>
      <c r="C1935" s="82"/>
      <c r="D1935" s="82"/>
      <c r="E1935" s="82"/>
      <c r="F1935" s="82"/>
    </row>
    <row r="1936" spans="2:6">
      <c r="B1936" s="82"/>
      <c r="C1936" s="82"/>
      <c r="D1936" s="82"/>
      <c r="E1936" s="82"/>
      <c r="F1936" s="82"/>
    </row>
    <row r="1937" spans="2:6">
      <c r="B1937" s="82"/>
      <c r="C1937" s="82"/>
      <c r="D1937" s="82"/>
      <c r="E1937" s="82"/>
      <c r="F1937" s="82"/>
    </row>
    <row r="1938" spans="2:6">
      <c r="B1938" s="82"/>
      <c r="C1938" s="82"/>
      <c r="D1938" s="82"/>
      <c r="E1938" s="82"/>
      <c r="F1938" s="82"/>
    </row>
    <row r="1939" spans="2:6">
      <c r="B1939" s="82"/>
      <c r="C1939" s="82"/>
      <c r="D1939" s="82"/>
      <c r="E1939" s="82"/>
      <c r="F1939" s="82"/>
    </row>
    <row r="1940" spans="2:6">
      <c r="B1940" s="82"/>
      <c r="C1940" s="82"/>
      <c r="D1940" s="82"/>
      <c r="E1940" s="82"/>
      <c r="F1940" s="82"/>
    </row>
    <row r="1941" spans="2:6">
      <c r="B1941" s="82"/>
      <c r="C1941" s="82"/>
      <c r="D1941" s="82"/>
      <c r="E1941" s="82"/>
      <c r="F1941" s="82"/>
    </row>
    <row r="1942" spans="2:6">
      <c r="B1942" s="82"/>
      <c r="C1942" s="82"/>
      <c r="D1942" s="82"/>
      <c r="E1942" s="82"/>
      <c r="F1942" s="82"/>
    </row>
    <row r="1943" spans="2:6">
      <c r="B1943" s="82"/>
      <c r="C1943" s="82"/>
      <c r="D1943" s="82"/>
      <c r="E1943" s="82"/>
      <c r="F1943" s="82"/>
    </row>
    <row r="1944" spans="2:6">
      <c r="B1944" s="84" t="s">
        <v>42</v>
      </c>
      <c r="C1944" s="82"/>
      <c r="D1944" s="82"/>
      <c r="E1944" s="82"/>
      <c r="F1944" s="82"/>
    </row>
    <row r="1945" spans="2:6">
      <c r="B1945" s="82"/>
      <c r="C1945" s="82"/>
      <c r="D1945" s="82"/>
      <c r="E1945" s="82"/>
      <c r="F1945" s="82"/>
    </row>
    <row r="1946" spans="2:6">
      <c r="B1946" s="274" t="str">
        <f ca="1">(INDIRECT("Élèves!C" &amp;A1892+3) &amp; " " &amp; INDIRECT("Élèves!D" &amp; A1892+3) &amp; " :")</f>
        <v xml:space="preserve">  :</v>
      </c>
      <c r="C1946" s="275"/>
      <c r="D1946" s="275"/>
      <c r="E1946" s="275"/>
      <c r="F1946" s="276"/>
    </row>
    <row r="1947" spans="2:6">
      <c r="B1947" s="243"/>
      <c r="C1947" s="244"/>
      <c r="D1947" s="244"/>
      <c r="E1947" s="244"/>
      <c r="F1947" s="245"/>
    </row>
    <row r="1948" spans="2:6">
      <c r="B1948" s="243"/>
      <c r="C1948" s="244"/>
      <c r="D1948" s="244"/>
      <c r="E1948" s="244"/>
      <c r="F1948" s="245"/>
    </row>
    <row r="1949" spans="2:6">
      <c r="B1949" s="243"/>
      <c r="C1949" s="244"/>
      <c r="D1949" s="244"/>
      <c r="E1949" s="244"/>
      <c r="F1949" s="245"/>
    </row>
    <row r="1950" spans="2:6">
      <c r="B1950" s="243"/>
      <c r="C1950" s="244"/>
      <c r="D1950" s="244"/>
      <c r="E1950" s="244"/>
      <c r="F1950" s="245"/>
    </row>
    <row r="1951" spans="2:6">
      <c r="B1951" s="243"/>
      <c r="C1951" s="244"/>
      <c r="D1951" s="244"/>
      <c r="E1951" s="244"/>
      <c r="F1951" s="245"/>
    </row>
    <row r="1952" spans="2:6">
      <c r="B1952" s="246"/>
      <c r="C1952" s="247"/>
      <c r="D1952" s="247"/>
      <c r="E1952" s="247"/>
      <c r="F1952" s="248"/>
    </row>
    <row r="1953" spans="2:6">
      <c r="B1953" s="204"/>
      <c r="C1953" s="204"/>
      <c r="D1953" s="204"/>
      <c r="E1953" s="204"/>
      <c r="F1953" s="204"/>
    </row>
    <row r="1954" spans="2:6">
      <c r="B1954" s="204"/>
      <c r="C1954" s="204"/>
      <c r="D1954" s="204"/>
      <c r="E1954" s="204"/>
      <c r="F1954" s="204"/>
    </row>
    <row r="1955" spans="2:6">
      <c r="B1955" s="204"/>
      <c r="C1955" s="204"/>
      <c r="D1955" s="204"/>
      <c r="E1955" s="204"/>
      <c r="F1955" s="204"/>
    </row>
    <row r="1956" spans="2:6">
      <c r="B1956" s="84" t="s">
        <v>69</v>
      </c>
      <c r="C1956" s="82"/>
      <c r="D1956" s="82"/>
      <c r="E1956" s="82"/>
      <c r="F1956" s="82"/>
    </row>
    <row r="1957" spans="2:6">
      <c r="C1957" s="82"/>
      <c r="D1957" s="82"/>
      <c r="E1957" s="82"/>
      <c r="F1957" s="82"/>
    </row>
    <row r="1958" spans="2:6">
      <c r="B1958" s="89"/>
      <c r="C1958" s="89"/>
      <c r="D1958" s="89"/>
      <c r="E1958" s="89" t="s">
        <v>70</v>
      </c>
      <c r="F1958" s="90">
        <f ca="1">SUM(INDIRECT("EDUC!E" &amp;A1892+4),INDIRECT("EDUC!F" &amp;A1892+4),INDIRECT("EDUC!H" &amp;A1892+4),INDIRECT("EDUC!i" &amp;A1892+4))</f>
        <v>0</v>
      </c>
    </row>
    <row r="1959" spans="2:6">
      <c r="C1959" s="82"/>
      <c r="D1959" s="82"/>
      <c r="E1959" s="82"/>
      <c r="F1959" s="82"/>
    </row>
    <row r="1960" spans="2:6">
      <c r="B1960" s="249"/>
      <c r="C1960" s="250"/>
      <c r="D1960" s="250"/>
      <c r="E1960" s="250"/>
      <c r="F1960" s="251"/>
    </row>
    <row r="1961" spans="2:6">
      <c r="B1961" s="252"/>
      <c r="C1961" s="253"/>
      <c r="D1961" s="253"/>
      <c r="E1961" s="253"/>
      <c r="F1961" s="254"/>
    </row>
    <row r="1962" spans="2:6">
      <c r="B1962" s="252"/>
      <c r="C1962" s="253"/>
      <c r="D1962" s="253"/>
      <c r="E1962" s="253"/>
      <c r="F1962" s="254"/>
    </row>
    <row r="1963" spans="2:6">
      <c r="B1963" s="252"/>
      <c r="C1963" s="253"/>
      <c r="D1963" s="253"/>
      <c r="E1963" s="253"/>
      <c r="F1963" s="254"/>
    </row>
    <row r="1964" spans="2:6">
      <c r="B1964" s="252"/>
      <c r="C1964" s="253"/>
      <c r="D1964" s="253"/>
      <c r="E1964" s="253"/>
      <c r="F1964" s="254"/>
    </row>
    <row r="1965" spans="2:6">
      <c r="B1965" s="252"/>
      <c r="C1965" s="253"/>
      <c r="D1965" s="253"/>
      <c r="E1965" s="253"/>
      <c r="F1965" s="254"/>
    </row>
    <row r="1966" spans="2:6">
      <c r="B1966" s="252"/>
      <c r="C1966" s="253"/>
      <c r="D1966" s="253"/>
      <c r="E1966" s="253"/>
      <c r="F1966" s="254"/>
    </row>
    <row r="1967" spans="2:6">
      <c r="B1967" s="252"/>
      <c r="C1967" s="253"/>
      <c r="D1967" s="253"/>
      <c r="E1967" s="253"/>
      <c r="F1967" s="254"/>
    </row>
    <row r="1968" spans="2:6">
      <c r="B1968" s="255"/>
      <c r="C1968" s="256"/>
      <c r="D1968" s="256"/>
      <c r="E1968" s="256"/>
      <c r="F1968" s="257"/>
    </row>
    <row r="1969" spans="2:6">
      <c r="B1969" s="82"/>
      <c r="C1969" s="82"/>
      <c r="D1969" s="82"/>
      <c r="E1969" s="82"/>
      <c r="F1969" s="82"/>
    </row>
    <row r="1970" spans="2:6">
      <c r="B1970" s="91" t="s">
        <v>71</v>
      </c>
      <c r="C1970" s="82"/>
      <c r="D1970" s="82"/>
      <c r="E1970" s="82"/>
      <c r="F1970" s="82"/>
    </row>
    <row r="1971" spans="2:6">
      <c r="B1971" s="82"/>
      <c r="C1971" s="82"/>
      <c r="D1971" s="82"/>
      <c r="E1971" s="82"/>
      <c r="F1971" s="82"/>
    </row>
    <row r="1972" spans="2:6">
      <c r="B1972" s="82"/>
      <c r="C1972" s="82"/>
      <c r="D1972" s="82"/>
      <c r="E1972" s="82"/>
      <c r="F1972" s="82"/>
    </row>
    <row r="1973" spans="2:6">
      <c r="B1973" s="82"/>
      <c r="C1973" s="82"/>
      <c r="D1973" s="82"/>
      <c r="E1973" s="82"/>
      <c r="F1973" s="82"/>
    </row>
    <row r="1974" spans="2:6">
      <c r="B1974" s="82"/>
      <c r="C1974" s="82"/>
      <c r="D1974" s="82"/>
      <c r="E1974" s="82"/>
      <c r="F1974" s="82"/>
    </row>
    <row r="1975" spans="2:6">
      <c r="B1975" s="82"/>
      <c r="C1975" s="82"/>
      <c r="D1975" s="82"/>
      <c r="E1975" s="82"/>
      <c r="F1975" s="82"/>
    </row>
    <row r="1976" spans="2:6">
      <c r="B1976" s="84" t="s">
        <v>72</v>
      </c>
      <c r="C1976" s="82"/>
      <c r="D1976" s="82"/>
      <c r="E1976" s="82"/>
      <c r="F1976" s="82"/>
    </row>
    <row r="1977" spans="2:6">
      <c r="B1977" s="82"/>
      <c r="C1977" s="82"/>
      <c r="D1977" s="82"/>
      <c r="E1977" s="82"/>
      <c r="F1977" s="82"/>
    </row>
    <row r="1978" spans="2:6">
      <c r="B1978" s="288"/>
      <c r="C1978" s="289"/>
      <c r="D1978" s="289"/>
      <c r="E1978" s="289"/>
      <c r="F1978" s="290"/>
    </row>
    <row r="1979" spans="2:6">
      <c r="B1979" s="291"/>
      <c r="C1979" s="292"/>
      <c r="D1979" s="292"/>
      <c r="E1979" s="292"/>
      <c r="F1979" s="293"/>
    </row>
    <row r="1980" spans="2:6">
      <c r="B1980" s="291"/>
      <c r="C1980" s="292"/>
      <c r="D1980" s="292"/>
      <c r="E1980" s="292"/>
      <c r="F1980" s="293"/>
    </row>
    <row r="1981" spans="2:6">
      <c r="B1981" s="291"/>
      <c r="C1981" s="292"/>
      <c r="D1981" s="292"/>
      <c r="E1981" s="292"/>
      <c r="F1981" s="293"/>
    </row>
    <row r="1982" spans="2:6">
      <c r="B1982" s="291"/>
      <c r="C1982" s="292"/>
      <c r="D1982" s="292"/>
      <c r="E1982" s="292"/>
      <c r="F1982" s="293"/>
    </row>
    <row r="1983" spans="2:6">
      <c r="B1983" s="291"/>
      <c r="C1983" s="292"/>
      <c r="D1983" s="292"/>
      <c r="E1983" s="292"/>
      <c r="F1983" s="293"/>
    </row>
    <row r="1984" spans="2:6">
      <c r="B1984" s="291"/>
      <c r="C1984" s="292"/>
      <c r="D1984" s="292"/>
      <c r="E1984" s="292"/>
      <c r="F1984" s="293"/>
    </row>
    <row r="1985" spans="1:6">
      <c r="B1985" s="294"/>
      <c r="C1985" s="295"/>
      <c r="D1985" s="295"/>
      <c r="E1985" s="295"/>
      <c r="F1985" s="296"/>
    </row>
    <row r="1986" spans="1:6">
      <c r="B1986" s="82"/>
      <c r="C1986" s="82"/>
      <c r="D1986" s="82"/>
      <c r="E1986" s="82"/>
      <c r="F1986" s="82"/>
    </row>
    <row r="1987" spans="1:6">
      <c r="B1987" s="82"/>
      <c r="C1987" s="82"/>
      <c r="D1987" s="82"/>
      <c r="E1987" s="82"/>
      <c r="F1987" s="82" t="s">
        <v>178</v>
      </c>
    </row>
    <row r="1988" spans="1:6">
      <c r="B1988" s="82"/>
      <c r="C1988" s="82"/>
      <c r="D1988" s="82"/>
      <c r="E1988" s="82"/>
      <c r="F1988" s="82"/>
    </row>
    <row r="1989" spans="1:6">
      <c r="B1989" s="82"/>
      <c r="C1989" s="82"/>
      <c r="D1989" s="82"/>
      <c r="E1989" s="82"/>
      <c r="F1989" s="82"/>
    </row>
    <row r="1990" spans="1:6">
      <c r="B1990" s="82"/>
      <c r="C1990" s="82"/>
      <c r="D1990" s="82"/>
      <c r="E1990" s="82"/>
      <c r="F1990" s="82"/>
    </row>
    <row r="1991" spans="1:6" ht="27.75" customHeight="1">
      <c r="A1991" s="82">
        <v>21</v>
      </c>
      <c r="B1991" s="82"/>
      <c r="C1991" s="82"/>
      <c r="D1991" s="82"/>
      <c r="E1991" s="82"/>
      <c r="F1991" s="82"/>
    </row>
    <row r="1992" spans="1:6" ht="15" customHeight="1">
      <c r="B1992" s="315"/>
      <c r="C1992" s="315"/>
      <c r="D1992" s="315"/>
      <c r="E1992" s="315"/>
      <c r="F1992" s="315"/>
    </row>
    <row r="1993" spans="1:6">
      <c r="B1993" s="85">
        <f ca="1">INDIRECT("Élèves!C" &amp; A1991+3)</f>
        <v>0</v>
      </c>
      <c r="C1993" s="314">
        <f ca="1">INDIRECT("Élèves!D" &amp; A1991+3)</f>
        <v>0</v>
      </c>
      <c r="D1993" s="314"/>
      <c r="E1993" s="314"/>
      <c r="F1993" s="314"/>
    </row>
    <row r="1994" spans="1:6" ht="15" customHeight="1">
      <c r="B1994" s="86"/>
      <c r="C1994" s="87"/>
      <c r="D1994" s="87"/>
      <c r="E1994" s="87"/>
      <c r="F1994" s="87"/>
    </row>
    <row r="1995" spans="1:6">
      <c r="B1995" s="315" t="s">
        <v>73</v>
      </c>
      <c r="C1995" s="315"/>
      <c r="D1995" s="315"/>
      <c r="E1995" s="315"/>
      <c r="F1995" s="315"/>
    </row>
    <row r="1996" spans="1:6">
      <c r="B1996" s="316" t="s">
        <v>179</v>
      </c>
      <c r="C1996" s="316"/>
      <c r="D1996" s="316"/>
      <c r="E1996" s="316"/>
      <c r="F1996" s="316"/>
    </row>
    <row r="1997" spans="1:6">
      <c r="B1997" s="315"/>
      <c r="C1997" s="315"/>
      <c r="D1997" s="315"/>
      <c r="E1997" s="315"/>
      <c r="F1997" s="315"/>
    </row>
    <row r="1998" spans="1:6">
      <c r="B1998" s="82"/>
      <c r="C1998" s="82"/>
      <c r="D1998" s="82"/>
      <c r="E1998" s="82"/>
      <c r="F1998" s="82"/>
    </row>
    <row r="1999" spans="1:6">
      <c r="B1999" s="279">
        <f ca="1">INDIRECT("Élèves!N" &amp; A1991+5)</f>
        <v>0</v>
      </c>
      <c r="C1999" s="280"/>
      <c r="D1999" s="280"/>
      <c r="E1999" s="280"/>
      <c r="F1999" s="281"/>
    </row>
    <row r="2000" spans="1:6" ht="45" customHeight="1">
      <c r="B2000" s="297" t="s">
        <v>39</v>
      </c>
      <c r="C2000" s="298" t="s">
        <v>67</v>
      </c>
      <c r="D2000" s="300" t="s">
        <v>68</v>
      </c>
      <c r="E2000" s="301"/>
      <c r="F2000" s="302"/>
    </row>
    <row r="2001" spans="2:6" ht="45" customHeight="1">
      <c r="B2001" s="297"/>
      <c r="C2001" s="299"/>
      <c r="D2001" s="303"/>
      <c r="E2001" s="304"/>
      <c r="F2001" s="305"/>
    </row>
    <row r="2002" spans="2:6">
      <c r="B2002" s="297"/>
      <c r="C2002" s="88" t="s">
        <v>66</v>
      </c>
      <c r="D2002" s="88" t="s">
        <v>40</v>
      </c>
      <c r="E2002" s="88" t="s">
        <v>41</v>
      </c>
      <c r="F2002" s="88" t="s">
        <v>66</v>
      </c>
    </row>
    <row r="2003" spans="2:6">
      <c r="B2003" s="313" t="str">
        <f>"FORMATION COMMUNE (" &amp; SUM(MATIÈRES!N1986:N2000) &amp; " périodes)"</f>
        <v>FORMATION COMMUNE (0 périodes)</v>
      </c>
      <c r="C2003" s="313"/>
      <c r="D2003" s="313"/>
      <c r="E2003" s="313"/>
      <c r="F2003" s="313"/>
    </row>
    <row r="2004" spans="2:6">
      <c r="B2004" s="80" t="str">
        <f>MATIÈRES!$I$6</f>
        <v>RELIGION (Mme Willems - 2p.)</v>
      </c>
      <c r="C2004" s="203" t="str">
        <f ca="1">IF(ISERROR(INDIRECT("F1!BR" &amp;A1991+ 6)),"",INDIRECT("F1!BR" &amp;A1991+ 6))</f>
        <v/>
      </c>
      <c r="D2004" s="205">
        <f ca="1">SUM(INDIRECT("'C1'!E" &amp; A1991+4),INDIRECT("'C1'!G" &amp; A1991+4),INDIRECT("'C1'!I" &amp; A1991+4),INDIRECT("'C1'!P" &amp; A1991+4),INDIRECT("'C1'!R" &amp; A1991+4),INDIRECT("'C1'!T" &amp;A1991+4),INDIRECT("'C1'!V" &amp;A1991+4),INDIRECT("'C1'!X" &amp;A1991+4))</f>
        <v>0</v>
      </c>
      <c r="E2004" s="205">
        <f ca="1">SUM(INDIRECT("'C1'!F" &amp;A1991+4),INDIRECT("'C1'!H" &amp;A1991+4),INDIRECT("'C1'!J" &amp;A1991+4),INDIRECT("'C1'!Q" &amp;A1991+4),INDIRECT("'C1'!S" &amp;A1991+4),INDIRECT("'C1'!U" &amp;A1991+4),INDIRECT("'C1'!W" &amp;A1991+4),INDIRECT("'C1'!Y" &amp;A1991+4))</f>
        <v>0</v>
      </c>
      <c r="F2004" s="81" t="str">
        <f ca="1">IF(ISERROR(SUM(D2004/E2004)*100),"",(SUM(D2004/E2004)*100))</f>
        <v/>
      </c>
    </row>
    <row r="2005" spans="2:6">
      <c r="B2005" s="80" t="str">
        <f>MATIÈRES!$I$7</f>
        <v>FRANÇAIS (Mr MIRGAUX - 6p.)</v>
      </c>
      <c r="C2005" s="203" t="str">
        <f ca="1">IF(ISERROR(INDIRECT("F2!BR" &amp;A1991+ 6)),"",INDIRECT("F2!BR" &amp;A1991+ 6))</f>
        <v/>
      </c>
      <c r="D2005" s="205">
        <f ca="1">SUM(INDIRECT("'C2'!E" &amp; A1991+4),INDIRECT("'C2'!G" &amp; A1991+4),INDIRECT("'C2'!I" &amp; A1991+4),INDIRECT("'C2'!P" &amp; A1991+4),INDIRECT("'C2'!R" &amp; A1991+4),INDIRECT("'C2'!T" &amp;A1991+4),INDIRECT("'C2'!V" &amp;A1991+4),INDIRECT("'C2'!X" &amp;A1991+4))</f>
        <v>0</v>
      </c>
      <c r="E2005" s="205">
        <f ca="1">SUM(INDIRECT("'C2'!F" &amp;A1991+4),INDIRECT("'C2'!H" &amp;A1991+4),INDIRECT("'C2'!J" &amp;A1991+4),INDIRECT("'C2'!Q" &amp;A1991+4),INDIRECT("'C2'!S" &amp;A1991+4),INDIRECT("'C2'!U" &amp;A1991+4),INDIRECT("'C2'!W" &amp;A1991+4),INDIRECT("'C2'!Y" &amp;A1991+4))</f>
        <v>0</v>
      </c>
      <c r="F2005" s="81" t="str">
        <f t="shared" ref="F2005:F2018" ca="1" si="20">IF(ISERROR(SUM(D2005/E2005)*100),"",(SUM(D2005/E2005)*100))</f>
        <v/>
      </c>
    </row>
    <row r="2006" spans="2:6">
      <c r="B2006" s="80" t="str">
        <f>MATIÈRES!$I$8</f>
        <v>MATH (Mme LIENART - 5p.)</v>
      </c>
      <c r="C2006" s="203" t="str">
        <f ca="1">IF(ISERROR(INDIRECT("F3!BR" &amp;A1991+ 6)),"",INDIRECT("F3!BR" &amp;A1991+ 6))</f>
        <v/>
      </c>
      <c r="D2006" s="205">
        <f ca="1">SUM(INDIRECT("'C3'!E" &amp; A1991+4),INDIRECT("'C3'!G" &amp; A1991+4),INDIRECT("'C3'!I" &amp; A1991+4),INDIRECT("'C3'!P" &amp; A1991+4),INDIRECT("'C3'!R" &amp; A1991+4),INDIRECT("'C3'!T" &amp;A1991+4),INDIRECT("'C3'!V" &amp;A1991+4),INDIRECT("'C3'!X" &amp;A1991+4))</f>
        <v>0</v>
      </c>
      <c r="E2006" s="205">
        <f ca="1">SUM(INDIRECT("'C3'!F" &amp;A1991+4),INDIRECT("'C3'!H" &amp;A1991+4),INDIRECT("'C3'!J" &amp;A1991+4),INDIRECT("'C3'!Q" &amp;A1991+4),INDIRECT("'C3'!S" &amp;A1991+4),INDIRECT("'C3'!U" &amp;A1991+4),INDIRECT("'C3'!W" &amp;A1991+4),INDIRECT("'C3'!Y" &amp;A1991+4))</f>
        <v>0</v>
      </c>
      <c r="F2006" s="81" t="str">
        <f t="shared" ca="1" si="20"/>
        <v/>
      </c>
    </row>
    <row r="2007" spans="2:6">
      <c r="B2007" s="80" t="str">
        <f>MATIÈRES!$I$9</f>
        <v>ÉTUDE DU MILIEU (Mr MIRGAUX - 4p.)</v>
      </c>
      <c r="C2007" s="203" t="str">
        <f ca="1">IF(ISERROR(INDIRECT("F4!BR" &amp;A1991+ 6)),"",INDIRECT("F4!BR" &amp;A1991+ 6))</f>
        <v/>
      </c>
      <c r="D2007" s="205">
        <f ca="1">SUM(INDIRECT("'C4'!E" &amp; A1991+4),INDIRECT("'C4'!G" &amp; A1991+4),INDIRECT("'C4'!I" &amp; A1991+4),INDIRECT("'C4'!P" &amp; A1991+4),INDIRECT("'C4'!R" &amp; A1991+4),INDIRECT("'C4'!T" &amp;A1991+4),INDIRECT("'C4'!V" &amp;A1991+4),INDIRECT("'C4'!X" &amp;A1991+4))</f>
        <v>0</v>
      </c>
      <c r="E2007" s="205">
        <f ca="1">SUM(INDIRECT("'C4'!F" &amp;A1991+4),INDIRECT("'C4'!H" &amp;A1991+4),INDIRECT("'C4'!J" &amp;A1991+4),INDIRECT("'C4'!Q" &amp;A1991+4),INDIRECT("'C4'!S" &amp;A1991+4),INDIRECT("'C4'!U" &amp;A1991+4),INDIRECT("'C4'!W" &amp;A1991+4),INDIRECT("'C4'!Y" &amp;A1991+4))</f>
        <v>0</v>
      </c>
      <c r="F2007" s="81" t="str">
        <f t="shared" ca="1" si="20"/>
        <v/>
      </c>
    </row>
    <row r="2008" spans="2:6">
      <c r="B2008" s="80" t="str">
        <f>MATIÈRES!$I$10</f>
        <v>ANGLAIS (Mme MICHAUX - 4p.)</v>
      </c>
      <c r="C2008" s="203" t="str">
        <f ca="1">IF(ISERROR(INDIRECT("F5!BR" &amp;A1991+ 6)),"",INDIRECT("F5!BR" &amp;A1991+ 6))</f>
        <v/>
      </c>
      <c r="D2008" s="205">
        <f ca="1">SUM(INDIRECT("'C5'!E" &amp; A1991+4),INDIRECT("'C5'!G" &amp; A1991+4),INDIRECT("'C5'!I" &amp; A1991+4),INDIRECT("'C5'!P" &amp; A1991+4),INDIRECT("'C5'!R" &amp; A1991+4),INDIRECT("'C5'!T" &amp;A1991+4),INDIRECT("'C5'!V" &amp;A1991+4),INDIRECT("'C5'!X" &amp;A1991+4))</f>
        <v>0</v>
      </c>
      <c r="E2008" s="205">
        <f ca="1">SUM(INDIRECT("'C5'!F" &amp;A1991+4),INDIRECT("'C5'!H" &amp;A1991+4),INDIRECT("'C5'!J" &amp;A1991+4),INDIRECT("'C5'!Q" &amp;A1991+4),INDIRECT("'C5'!S" &amp;A1991+4),INDIRECT("'C5'!U" &amp;A1991+4),INDIRECT("'C5'!W" &amp;A1991+4),INDIRECT("'C5'!Y" &amp;A1991+4))</f>
        <v>0</v>
      </c>
      <c r="F2008" s="81" t="str">
        <f t="shared" ca="1" si="20"/>
        <v/>
      </c>
    </row>
    <row r="2009" spans="2:6">
      <c r="B2009" s="80" t="str">
        <f>MATIÈRES!$I$11</f>
        <v>SCIENCES (Mr SMETS - 3p.)</v>
      </c>
      <c r="C2009" s="203" t="str">
        <f ca="1">IF(ISERROR(INDIRECT("F6!BR" &amp;A1991+ 6)),"",INDIRECT("F6!BR" &amp;A1991+ 6))</f>
        <v/>
      </c>
      <c r="D2009" s="205">
        <f ca="1">SUM(INDIRECT("'C6'!E" &amp; A1991+4),INDIRECT("'C6'!G" &amp; A1991+4),INDIRECT("'C6'!I" &amp; A1991+4),INDIRECT("'C6'!P" &amp; A1991+4),INDIRECT("'C6'!R" &amp; A1991+4),INDIRECT("'C6'!T" &amp;A1991+4),INDIRECT("'C6'!V" &amp;A1991+4),INDIRECT("'C6'!X" &amp;A1991+4))</f>
        <v>0</v>
      </c>
      <c r="E2009" s="205">
        <f ca="1">SUM(INDIRECT("'C6'!F" &amp;A1991+4),INDIRECT("'C6'!H" &amp;A1991+4),INDIRECT("'C6'!J" &amp;A1991+4),INDIRECT("'C6'!Q" &amp;A1991+4),INDIRECT("'C6'!S" &amp;A1991+4),INDIRECT("'C6'!U" &amp;A1991+4),INDIRECT("'C6'!W" &amp;A1991+4),INDIRECT("'C6'!Y" &amp;A1991+4))</f>
        <v>0</v>
      </c>
      <c r="F2009" s="81" t="str">
        <f t="shared" ca="1" si="20"/>
        <v/>
      </c>
    </row>
    <row r="2010" spans="2:6">
      <c r="B2010" s="80" t="str">
        <f>MATIÈRES!$I$12</f>
        <v>ÉDUCATION PHYSIQUE (Collectif - 3p.)</v>
      </c>
      <c r="C2010" s="203" t="str">
        <f ca="1">IF(ISERROR(INDIRECT("F7!BR" &amp;A1991+ 6)),"",INDIRECT("F7!BR" &amp;A1991+ 6))</f>
        <v/>
      </c>
      <c r="D2010" s="205">
        <f ca="1">SUM(INDIRECT("'C7'!E" &amp; A1991+4),INDIRECT("'C7'!G" &amp; A1991+4),INDIRECT("'C7'!I" &amp; A1991+4),INDIRECT("'C7'!P" &amp; A1991+4),INDIRECT("'C7'!R" &amp; A1991+4),INDIRECT("'C7'!T" &amp;A1991+4),INDIRECT("'C7'!V" &amp;A1991+4),INDIRECT("'C7'!X" &amp;A1991+4))</f>
        <v>0</v>
      </c>
      <c r="E2010" s="205">
        <f ca="1">SUM(INDIRECT("'C7'!F" &amp;A1991+4),INDIRECT("'C7'!H" &amp;A1991+4),INDIRECT("'C7'!J" &amp;A1991+4),INDIRECT("'C7'!Q" &amp;A1991+4),INDIRECT("'C7'!S" &amp;A1991+4),INDIRECT("'C7'!U" &amp;A1991+4),INDIRECT("'C7'!W" &amp;A1991+4),INDIRECT("'C7'!Y" &amp;A1991+4))</f>
        <v>0</v>
      </c>
      <c r="F2010" s="81" t="str">
        <f t="shared" ca="1" si="20"/>
        <v/>
      </c>
    </row>
    <row r="2011" spans="2:6">
      <c r="B2011" s="80" t="str">
        <f>MATIÈRES!$I$13</f>
        <v>ÉDUCATION ARTISTIQUE (Mme TASKIN - 2p.)</v>
      </c>
      <c r="C2011" s="203" t="str">
        <f ca="1">IF(ISERROR(INDIRECT("F8!BR" &amp;A1991+ 6)),"",INDIRECT("F8!BR" &amp;A1991+ 6))</f>
        <v/>
      </c>
      <c r="D2011" s="205">
        <f ca="1">SUM(INDIRECT("'C8'!E" &amp; A1991+4),INDIRECT("'C8'!G" &amp; A1991+4),INDIRECT("'C8'!I" &amp; A1991+4),INDIRECT("'C8'!P" &amp; A1991+4),INDIRECT("'C8'!R" &amp; A1991+4),INDIRECT("'C8'!T" &amp;A1991+4),INDIRECT("'C8'!V" &amp;A1991+4),INDIRECT("'C8'!X" &amp;A1991+4))</f>
        <v>0</v>
      </c>
      <c r="E2011" s="205">
        <f ca="1">SUM(INDIRECT("'C8'!F" &amp;A1991+4),INDIRECT("'C8'!H" &amp;A1991+4),INDIRECT("'C8'!J" &amp;A1991+4),INDIRECT("'C8'!Q" &amp;A1991+4),INDIRECT("'C8'!S" &amp;A1991+4),INDIRECT("'C8'!U" &amp;A1991+4),INDIRECT("'C8'!W" &amp;A1991+4),INDIRECT("'C8'!Y" &amp;A1991+4))</f>
        <v>0</v>
      </c>
      <c r="F2011" s="81" t="str">
        <f t="shared" ca="1" si="20"/>
        <v/>
      </c>
    </row>
    <row r="2012" spans="2:6">
      <c r="B2012" s="80" t="str">
        <f>MATIÈRES!$I$14</f>
        <v>ÉDUCATION TECHNOLOGIQUE (Mr SMETS - 1p.)</v>
      </c>
      <c r="C2012" s="203" t="str">
        <f ca="1">IF(ISERROR(INDIRECT("F9!BR" &amp;A1991+ 6)),"",INDIRECT("F9!BR" &amp;A1991+ 6))</f>
        <v/>
      </c>
      <c r="D2012" s="205">
        <f ca="1">SUM(INDIRECT("'C9'!E" &amp; A1991+4),INDIRECT("'C9'!G" &amp; A1991+4),INDIRECT("'C9'!I" &amp; A1991+4),INDIRECT("'C9'!P" &amp; A1991+4),INDIRECT("'C9'!R" &amp; A1991+4),INDIRECT("'C9'!T" &amp;A1991+4),INDIRECT("'C9'!V" &amp;A1991+4),INDIRECT("'C9'!X" &amp;A1991+4))</f>
        <v>0</v>
      </c>
      <c r="E2012" s="205">
        <f ca="1">SUM(INDIRECT("'C9'!F" &amp;A1991+4),INDIRECT("'C9'!H" &amp;A1991+4),INDIRECT("'C9'!J" &amp;A1991+4),INDIRECT("'C9'!Q" &amp;A1991+4),INDIRECT("'C9'!S" &amp;A1991+4),INDIRECT("'C9'!U" &amp;A1991+4),INDIRECT("'C9'!W" &amp;A1991+4),INDIRECT("'C9'!Y" &amp;A1991+4))</f>
        <v>0</v>
      </c>
      <c r="F2012" s="81" t="str">
        <f t="shared" ca="1" si="20"/>
        <v/>
      </c>
    </row>
    <row r="2013" spans="2:6">
      <c r="B2013" s="80" t="str">
        <f>MATIÈRES!$I$15</f>
        <v>ACTIVITÉDE SOUTIEN (Mme LIENART - 4p.)</v>
      </c>
      <c r="C2013" s="203" t="str">
        <f ca="1">IF(ISERROR(INDIRECT("F10!BR" &amp;A1991+ 6)),"",INDIRECT("F10!BR" &amp;A1991+ 6))</f>
        <v/>
      </c>
      <c r="D2013" s="205">
        <f ca="1">SUM(INDIRECT("'C10'!E" &amp; A1991+4),INDIRECT("'C10'!G" &amp; A1991+4),INDIRECT("'C10'!I" &amp; A1991+4),INDIRECT("'C10'!P" &amp; A1991+4),INDIRECT("'C10'!R" &amp; A1991+4),INDIRECT("'C10'!T" &amp;A1991+4),INDIRECT("'C10'!V" &amp;A1991+4),INDIRECT("'C10'!X" &amp;A1991+4))</f>
        <v>0</v>
      </c>
      <c r="E2013" s="205">
        <f ca="1">SUM(INDIRECT("'C10'!F" &amp;A1991+4),INDIRECT("'C10'!H" &amp;A1991+4),INDIRECT("'C10'!J" &amp;A1991+4),INDIRECT("'C10'!Q" &amp;A1991+4),INDIRECT("'C10'!S" &amp;A1991+4),INDIRECT("'C10'!U" &amp;A1991+4),INDIRECT("'C10'!W" &amp;A1991+4),INDIRECT("'C10'!Y" &amp;A1991+4))</f>
        <v>0</v>
      </c>
      <c r="F2013" s="81" t="str">
        <f t="shared" ca="1" si="20"/>
        <v/>
      </c>
    </row>
    <row r="2014" spans="2:6">
      <c r="B2014" s="80">
        <f>MATIÈRES!$I$16</f>
        <v>0</v>
      </c>
      <c r="C2014" s="203" t="str">
        <f ca="1">IF(ISERROR(INDIRECT("F11!BR" &amp;A1991+ 6)),"",INDIRECT("F11!BR" &amp;A1991+ 6))</f>
        <v/>
      </c>
      <c r="D2014" s="205">
        <f ca="1">SUM(INDIRECT("'C11'!E" &amp; A1991+4),INDIRECT("'C11'!G" &amp; A1991+4),INDIRECT("'C11'!I" &amp; A1991+4),INDIRECT("'C11'!P" &amp; A1991+4),INDIRECT("'C11'!R" &amp; A1991+4),INDIRECT("'C11'!T" &amp;A1991+4),INDIRECT("'C11'!V" &amp;A1991+4),INDIRECT("'C11'!X" &amp;A1991+4))</f>
        <v>0</v>
      </c>
      <c r="E2014" s="205">
        <f ca="1">SUM(INDIRECT("'C11'!F" &amp;A1991+4),INDIRECT("'C11'!H" &amp;A1991+4),INDIRECT("'C11'!J" &amp;A1991+4),INDIRECT("'C11'!Q" &amp;A1991+4),INDIRECT("'C11'!S" &amp;A1991+4),INDIRECT("'C11'!U" &amp;A1991+4),INDIRECT("'C11'!W" &amp;A1991+4),INDIRECT("'C11'!Y" &amp;A1991+4))</f>
        <v>0</v>
      </c>
      <c r="F2014" s="81" t="str">
        <f t="shared" ca="1" si="20"/>
        <v/>
      </c>
    </row>
    <row r="2015" spans="2:6">
      <c r="B2015" s="80">
        <f>MATIÈRES!$I$17</f>
        <v>0</v>
      </c>
      <c r="C2015" s="203" t="str">
        <f ca="1">IF(ISERROR(INDIRECT("F12!BR" &amp;A1991+ 6)),"",INDIRECT("F12!BR" &amp;A1991+ 6))</f>
        <v/>
      </c>
      <c r="D2015" s="205">
        <f ca="1">SUM(INDIRECT("'C12'!E" &amp; A1991+4),INDIRECT("'C12'!G" &amp; A1991+4),INDIRECT("'C12'!I" &amp; A1991+4),INDIRECT("'C12'!P" &amp; A1991+4),INDIRECT("'C12'!R" &amp; A1991+4),INDIRECT("'C12'!T" &amp;A1991+4),INDIRECT("'C12'!V" &amp;A1991+4),INDIRECT("'C12'!X" &amp;A1991+4))</f>
        <v>0</v>
      </c>
      <c r="E2015" s="205">
        <f ca="1">SUM(INDIRECT("'C12'!F" &amp;A1991+4),INDIRECT("'C12'!H" &amp;A1991+4),INDIRECT("'C12'!J" &amp;A1991+4),INDIRECT("'C12'!Q" &amp;A1991+4),INDIRECT("'C12'!S" &amp;A1991+4),INDIRECT("'C12'!U" &amp;A1991+4),INDIRECT("'C12'!W" &amp;A1991+4),INDIRECT("'C12'!Y" &amp;A1991+4))</f>
        <v>0</v>
      </c>
      <c r="F2015" s="81" t="str">
        <f t="shared" ca="1" si="20"/>
        <v/>
      </c>
    </row>
    <row r="2016" spans="2:6">
      <c r="B2016" s="80">
        <f>MATIÈRES!$I$18</f>
        <v>0</v>
      </c>
      <c r="C2016" s="203" t="str">
        <f ca="1">IF(ISERROR(INDIRECT("F13!BR" &amp;A1991+ 6)),"",INDIRECT("F13!BR" &amp;A1991+ 6))</f>
        <v/>
      </c>
      <c r="D2016" s="205">
        <f ca="1">SUM(INDIRECT("'C13'!E" &amp; A1991+4),INDIRECT("'C13'!G" &amp; A1991+4),INDIRECT("'C13'!I" &amp; A1991+4),INDIRECT("'C13'!P" &amp; A1991+4),INDIRECT("'C13'!R" &amp; A1991+4),INDIRECT("'C13'!T" &amp;A1991+4),INDIRECT("'C13'!V" &amp;A1991+4),INDIRECT("'C13'!X" &amp;A1991+4))</f>
        <v>0</v>
      </c>
      <c r="E2016" s="205">
        <f ca="1">SUM(INDIRECT("'C13'!F" &amp;A1991+4),INDIRECT("'C13'!H" &amp;A1991+4),INDIRECT("'C13'!J" &amp;A1991+4),INDIRECT("'C13'!Q" &amp;A1991+4),INDIRECT("'C13'!S" &amp;A1991+4),INDIRECT("'C13'!U" &amp;A1991+4),INDIRECT("'C13'!W" &amp;A1991+4),INDIRECT("'C13'!Y" &amp;A1991+4))</f>
        <v>0</v>
      </c>
      <c r="F2016" s="81" t="str">
        <f t="shared" ca="1" si="20"/>
        <v/>
      </c>
    </row>
    <row r="2017" spans="2:6">
      <c r="B2017" s="80">
        <f>MATIÈRES!$I$19</f>
        <v>0</v>
      </c>
      <c r="C2017" s="203" t="str">
        <f ca="1">IF(ISERROR(INDIRECT("F14!BR" &amp;A1991+ 6)),"",INDIRECT("F14!BR" &amp;A1991+ 6))</f>
        <v/>
      </c>
      <c r="D2017" s="205">
        <f ca="1">SUM(INDIRECT("'C14'!E" &amp; A1991+4),INDIRECT("'C14'!G" &amp; A1991+4),INDIRECT("'C14'!I" &amp; A1991+4),INDIRECT("'C14'!P" &amp; A1991+4),INDIRECT("'C14'!R" &amp; A1991+4),INDIRECT("'C14'!T" &amp;A1991+4),INDIRECT("'C14'!V" &amp;A1991+4),INDIRECT("'C14'!X" &amp;A1991+4))</f>
        <v>0</v>
      </c>
      <c r="E2017" s="205">
        <f ca="1">SUM(INDIRECT("'C14'!F" &amp;A1991+4),INDIRECT("'C14'!H" &amp;A1991+4),INDIRECT("'C14'!J" &amp;A1991+4),INDIRECT("'C14'!Q" &amp;A1991+4),INDIRECT("'C14'!S" &amp;A1991+4),INDIRECT("'C14'!U" &amp;A1991+4),INDIRECT("'C14'!W" &amp;A1991+4),INDIRECT("'C14'!Y" &amp;A1991+4))</f>
        <v>0</v>
      </c>
      <c r="F2017" s="81" t="str">
        <f t="shared" ca="1" si="20"/>
        <v/>
      </c>
    </row>
    <row r="2018" spans="2:6">
      <c r="B2018" s="80">
        <f>MATIÈRES!$I$20</f>
        <v>0</v>
      </c>
      <c r="C2018" s="203" t="str">
        <f ca="1">IF(ISERROR(INDIRECT("F15!BR" &amp;A1991+ 6)),"",INDIRECT("F15!BR" &amp;A1991+ 6))</f>
        <v/>
      </c>
      <c r="D2018" s="205">
        <f ca="1">SUM(INDIRECT("'C15'!E" &amp; A1991+4),INDIRECT("'C15'!G" &amp; A1991+4),INDIRECT("'C15'!I" &amp; A1991+4),INDIRECT("'C15'!P" &amp; A1991+4),INDIRECT("'C15'!R" &amp; A1991+4),INDIRECT("'C15'!T" &amp;A1991+4),INDIRECT("'C15'!V" &amp;A1991+4),INDIRECT("'C15'!X" &amp;A1991+4))</f>
        <v>0</v>
      </c>
      <c r="E2018" s="205">
        <f ca="1">SUM(INDIRECT("'C15'!F" &amp;A1991+4),INDIRECT("'C15'!H" &amp;A1991+4),INDIRECT("'C15'!J" &amp;A1991+4),INDIRECT("'C15'!Q" &amp;A1991+4),INDIRECT("'C15'!S" &amp;A1991+4),INDIRECT("'C15'!U" &amp;A1991+4),INDIRECT("'C15'!W" &amp;A1991+4),INDIRECT("'C15'!Y" &amp;A1991+4))</f>
        <v>0</v>
      </c>
      <c r="F2018" s="81" t="str">
        <f t="shared" ca="1" si="20"/>
        <v/>
      </c>
    </row>
    <row r="2019" spans="2:6">
      <c r="B2019" s="208"/>
      <c r="C2019" s="212" t="e">
        <f ca="1">AVERAGEIF(C2004:C2018,"&lt;&gt;#DIV/0!")</f>
        <v>#DIV/0!</v>
      </c>
      <c r="D2019" s="206"/>
      <c r="E2019" s="206"/>
      <c r="F2019" s="209"/>
    </row>
    <row r="2020" spans="2:6" s="82" customFormat="1">
      <c r="B2020" s="271"/>
      <c r="C2020" s="271"/>
      <c r="D2020" s="271"/>
      <c r="E2020" s="271"/>
      <c r="F2020" s="192"/>
    </row>
    <row r="2021" spans="2:6" s="82" customFormat="1">
      <c r="B2021" s="272" t="s">
        <v>180</v>
      </c>
      <c r="C2021" s="272"/>
      <c r="D2021" s="272"/>
      <c r="E2021" s="272"/>
      <c r="F2021" s="193" t="e">
        <f ca="1">AVERAGEIF(F2004:F2018,"&lt;&gt;#DIV/0!")</f>
        <v>#DIV/0!</v>
      </c>
    </row>
    <row r="2022" spans="2:6" s="82" customFormat="1">
      <c r="B2022" s="273" t="str">
        <f>"Nombre de cours en difficulté (…/" &amp; COUNTA(MATIÈRES!$N$6:$N$20) &amp; " cours)"</f>
        <v>Nombre de cours en difficulté (…/10 cours)</v>
      </c>
      <c r="C2022" s="273"/>
      <c r="D2022" s="273"/>
      <c r="E2022" s="273"/>
      <c r="F2022" s="191">
        <f ca="1">IF(F2004&lt;50,1,0)+IF(F2005&lt;50,1,0)+IF(F2006&lt;50,1,0)+IF(F2007&lt;50,1,0)+IF(F2008&lt;50,1,0)+IF(F2009&lt;50,1,0)+IF(F2010&lt;50,1,0)+IF(F2011&lt;50,1,0)+IF(F2012&lt;50,1,0)+IF(F2013&lt;50,1,0)+IF(F2014&lt;50,1,0)+IF(F2015&lt;50,1,0)+IF(F2016&lt;50,1,0)+IF(F2017&lt;50,1,0)+IF(F2018&lt;50,1,0)</f>
        <v>0</v>
      </c>
    </row>
    <row r="2023" spans="2:6" s="82" customFormat="1">
      <c r="B2023" s="273" t="str">
        <f>"Nombre de périodes en difficulté (…/" &amp; SUM(MATIÈRES!N1984:N1998) &amp; " périodes)"</f>
        <v>Nombre de périodes en difficulté (…/0 périodes)</v>
      </c>
      <c r="C2023" s="273"/>
      <c r="D2023" s="273"/>
      <c r="E2023" s="273"/>
      <c r="F2023" s="191">
        <f ca="1">IF(F2004&lt;50,MATIÈRES!N$6,0)+IF(F2005&lt;50,MATIÈRES!N$7,0)+IF(F2006&lt;50,MATIÈRES!N$8,0)+IF(F2007&lt;50,MATIÈRES!N$9,0)+IF(F2008&lt;50,MATIÈRES!N$10,0)+IF(F2009&lt;50,MATIÈRES!N$11,0)+IF(F2010&lt;50,MATIÈRES!N$12,0)+IF(F2011&lt;50,MATIÈRES!N$13,0)+IF(F2012&lt;50,MATIÈRES!N$14,0)+IF(F2013&lt;50,MATIÈRES!N$15,0)+IF(F2014&lt;50,MATIÈRES!N$16,0)+IF(F2015&lt;50,MATIÈRES!N$17,0)+IF(F2016&lt;50,MATIÈRES!N$18,0)+IF(F2017&lt;50,MATIÈRES!N$19,0)+IF(F2018&lt;50,MATIÈRES!N$20,0)</f>
        <v>0</v>
      </c>
    </row>
    <row r="2024" spans="2:6" s="82" customFormat="1"/>
    <row r="2025" spans="2:6" s="82" customFormat="1"/>
    <row r="2026" spans="2:6" s="82" customFormat="1"/>
    <row r="2027" spans="2:6" s="82" customFormat="1">
      <c r="F2027" s="82" t="s">
        <v>177</v>
      </c>
    </row>
    <row r="2028" spans="2:6">
      <c r="B2028" s="82"/>
      <c r="C2028" s="82"/>
      <c r="D2028" s="82"/>
      <c r="E2028" s="82"/>
      <c r="F2028" s="82"/>
    </row>
    <row r="2029" spans="2:6">
      <c r="B2029" s="82"/>
      <c r="C2029" s="82"/>
      <c r="D2029" s="82"/>
      <c r="E2029" s="82"/>
      <c r="F2029" s="82"/>
    </row>
    <row r="2030" spans="2:6">
      <c r="B2030" s="82"/>
      <c r="C2030" s="82"/>
      <c r="D2030" s="82"/>
      <c r="E2030" s="82"/>
      <c r="F2030" s="82"/>
    </row>
    <row r="2031" spans="2:6">
      <c r="B2031" s="82"/>
      <c r="C2031" s="82"/>
      <c r="D2031" s="82"/>
      <c r="E2031" s="82"/>
      <c r="F2031" s="82"/>
    </row>
    <row r="2032" spans="2:6">
      <c r="B2032" s="82"/>
      <c r="C2032" s="82"/>
      <c r="D2032" s="82"/>
      <c r="E2032" s="82"/>
      <c r="F2032" s="82"/>
    </row>
    <row r="2033" spans="2:6">
      <c r="B2033" s="82"/>
      <c r="C2033" s="82"/>
      <c r="D2033" s="82"/>
      <c r="E2033" s="82"/>
      <c r="F2033" s="82"/>
    </row>
    <row r="2034" spans="2:6">
      <c r="B2034" s="82"/>
      <c r="C2034" s="82"/>
      <c r="D2034" s="82"/>
      <c r="E2034" s="82"/>
      <c r="F2034" s="82"/>
    </row>
    <row r="2035" spans="2:6">
      <c r="B2035" s="82"/>
      <c r="C2035" s="82"/>
      <c r="D2035" s="82"/>
      <c r="E2035" s="82"/>
      <c r="F2035" s="82"/>
    </row>
    <row r="2036" spans="2:6">
      <c r="B2036" s="82"/>
      <c r="C2036" s="82"/>
      <c r="D2036" s="82"/>
      <c r="E2036" s="82"/>
      <c r="F2036" s="82"/>
    </row>
    <row r="2037" spans="2:6">
      <c r="B2037" s="82"/>
      <c r="C2037" s="82"/>
      <c r="D2037" s="82"/>
      <c r="E2037" s="82"/>
      <c r="F2037" s="82"/>
    </row>
    <row r="2038" spans="2:6">
      <c r="B2038" s="82"/>
      <c r="C2038" s="82"/>
      <c r="D2038" s="82"/>
      <c r="E2038" s="82"/>
      <c r="F2038" s="82"/>
    </row>
    <row r="2039" spans="2:6">
      <c r="B2039" s="82"/>
      <c r="C2039" s="82"/>
      <c r="D2039" s="82"/>
      <c r="E2039" s="82"/>
      <c r="F2039" s="82"/>
    </row>
    <row r="2040" spans="2:6">
      <c r="B2040" s="82"/>
      <c r="C2040" s="82"/>
      <c r="D2040" s="82"/>
      <c r="E2040" s="82"/>
      <c r="F2040" s="82"/>
    </row>
    <row r="2041" spans="2:6">
      <c r="B2041" s="82"/>
      <c r="C2041" s="82"/>
      <c r="D2041" s="82"/>
      <c r="E2041" s="82"/>
      <c r="F2041" s="82"/>
    </row>
    <row r="2042" spans="2:6">
      <c r="B2042" s="82"/>
      <c r="C2042" s="82"/>
      <c r="D2042" s="82"/>
      <c r="E2042" s="82"/>
      <c r="F2042" s="82"/>
    </row>
    <row r="2043" spans="2:6">
      <c r="B2043" s="84" t="s">
        <v>42</v>
      </c>
      <c r="C2043" s="82"/>
      <c r="D2043" s="82"/>
      <c r="E2043" s="82"/>
      <c r="F2043" s="82"/>
    </row>
    <row r="2044" spans="2:6">
      <c r="B2044" s="82"/>
      <c r="C2044" s="82"/>
      <c r="D2044" s="82"/>
      <c r="E2044" s="82"/>
      <c r="F2044" s="82"/>
    </row>
    <row r="2045" spans="2:6">
      <c r="B2045" s="274" t="str">
        <f ca="1">(INDIRECT("Élèves!C" &amp;A1991+3) &amp; " " &amp; INDIRECT("Élèves!D" &amp; A1991+3) &amp; " :")</f>
        <v xml:space="preserve">  :</v>
      </c>
      <c r="C2045" s="275"/>
      <c r="D2045" s="275"/>
      <c r="E2045" s="275"/>
      <c r="F2045" s="276"/>
    </row>
    <row r="2046" spans="2:6">
      <c r="B2046" s="243"/>
      <c r="C2046" s="244"/>
      <c r="D2046" s="244"/>
      <c r="E2046" s="244"/>
      <c r="F2046" s="245"/>
    </row>
    <row r="2047" spans="2:6">
      <c r="B2047" s="243"/>
      <c r="C2047" s="244"/>
      <c r="D2047" s="244"/>
      <c r="E2047" s="244"/>
      <c r="F2047" s="245"/>
    </row>
    <row r="2048" spans="2:6">
      <c r="B2048" s="243"/>
      <c r="C2048" s="244"/>
      <c r="D2048" s="244"/>
      <c r="E2048" s="244"/>
      <c r="F2048" s="245"/>
    </row>
    <row r="2049" spans="2:6">
      <c r="B2049" s="243"/>
      <c r="C2049" s="244"/>
      <c r="D2049" s="244"/>
      <c r="E2049" s="244"/>
      <c r="F2049" s="245"/>
    </row>
    <row r="2050" spans="2:6">
      <c r="B2050" s="243"/>
      <c r="C2050" s="244"/>
      <c r="D2050" s="244"/>
      <c r="E2050" s="244"/>
      <c r="F2050" s="245"/>
    </row>
    <row r="2051" spans="2:6">
      <c r="B2051" s="246"/>
      <c r="C2051" s="247"/>
      <c r="D2051" s="247"/>
      <c r="E2051" s="247"/>
      <c r="F2051" s="248"/>
    </row>
    <row r="2052" spans="2:6">
      <c r="B2052" s="204"/>
      <c r="C2052" s="204"/>
      <c r="D2052" s="204"/>
      <c r="E2052" s="204"/>
      <c r="F2052" s="204"/>
    </row>
    <row r="2053" spans="2:6">
      <c r="B2053" s="204"/>
      <c r="C2053" s="204"/>
      <c r="D2053" s="204"/>
      <c r="E2053" s="204"/>
      <c r="F2053" s="204"/>
    </row>
    <row r="2054" spans="2:6">
      <c r="B2054" s="204"/>
      <c r="C2054" s="204"/>
      <c r="D2054" s="204"/>
      <c r="E2054" s="204"/>
      <c r="F2054" s="204"/>
    </row>
    <row r="2055" spans="2:6">
      <c r="B2055" s="84" t="s">
        <v>69</v>
      </c>
      <c r="C2055" s="82"/>
      <c r="D2055" s="82"/>
      <c r="E2055" s="82"/>
      <c r="F2055" s="82"/>
    </row>
    <row r="2056" spans="2:6">
      <c r="C2056" s="82"/>
      <c r="D2056" s="82"/>
      <c r="E2056" s="82"/>
      <c r="F2056" s="82"/>
    </row>
    <row r="2057" spans="2:6">
      <c r="B2057" s="89"/>
      <c r="C2057" s="89"/>
      <c r="D2057" s="89"/>
      <c r="E2057" s="89" t="s">
        <v>70</v>
      </c>
      <c r="F2057" s="90">
        <f ca="1">SUM(INDIRECT("EDUC!E" &amp;A1991+4),INDIRECT("EDUC!F" &amp;A1991+4),INDIRECT("EDUC!H" &amp;A1991+4),INDIRECT("EDUC!i" &amp;A1991+4))</f>
        <v>0</v>
      </c>
    </row>
    <row r="2058" spans="2:6">
      <c r="C2058" s="82"/>
      <c r="D2058" s="82"/>
      <c r="E2058" s="82"/>
      <c r="F2058" s="82"/>
    </row>
    <row r="2059" spans="2:6">
      <c r="B2059" s="249"/>
      <c r="C2059" s="250"/>
      <c r="D2059" s="250"/>
      <c r="E2059" s="250"/>
      <c r="F2059" s="251"/>
    </row>
    <row r="2060" spans="2:6">
      <c r="B2060" s="252"/>
      <c r="C2060" s="253"/>
      <c r="D2060" s="253"/>
      <c r="E2060" s="253"/>
      <c r="F2060" s="254"/>
    </row>
    <row r="2061" spans="2:6">
      <c r="B2061" s="252"/>
      <c r="C2061" s="253"/>
      <c r="D2061" s="253"/>
      <c r="E2061" s="253"/>
      <c r="F2061" s="254"/>
    </row>
    <row r="2062" spans="2:6">
      <c r="B2062" s="252"/>
      <c r="C2062" s="253"/>
      <c r="D2062" s="253"/>
      <c r="E2062" s="253"/>
      <c r="F2062" s="254"/>
    </row>
    <row r="2063" spans="2:6">
      <c r="B2063" s="252"/>
      <c r="C2063" s="253"/>
      <c r="D2063" s="253"/>
      <c r="E2063" s="253"/>
      <c r="F2063" s="254"/>
    </row>
    <row r="2064" spans="2:6">
      <c r="B2064" s="252"/>
      <c r="C2064" s="253"/>
      <c r="D2064" s="253"/>
      <c r="E2064" s="253"/>
      <c r="F2064" s="254"/>
    </row>
    <row r="2065" spans="2:6">
      <c r="B2065" s="252"/>
      <c r="C2065" s="253"/>
      <c r="D2065" s="253"/>
      <c r="E2065" s="253"/>
      <c r="F2065" s="254"/>
    </row>
    <row r="2066" spans="2:6">
      <c r="B2066" s="252"/>
      <c r="C2066" s="253"/>
      <c r="D2066" s="253"/>
      <c r="E2066" s="253"/>
      <c r="F2066" s="254"/>
    </row>
    <row r="2067" spans="2:6">
      <c r="B2067" s="255"/>
      <c r="C2067" s="256"/>
      <c r="D2067" s="256"/>
      <c r="E2067" s="256"/>
      <c r="F2067" s="257"/>
    </row>
    <row r="2068" spans="2:6">
      <c r="B2068" s="82"/>
      <c r="C2068" s="82"/>
      <c r="D2068" s="82"/>
      <c r="E2068" s="82"/>
      <c r="F2068" s="82"/>
    </row>
    <row r="2069" spans="2:6">
      <c r="B2069" s="91" t="s">
        <v>71</v>
      </c>
      <c r="C2069" s="82"/>
      <c r="D2069" s="82"/>
      <c r="E2069" s="82"/>
      <c r="F2069" s="82"/>
    </row>
    <row r="2070" spans="2:6">
      <c r="B2070" s="82"/>
      <c r="C2070" s="82"/>
      <c r="D2070" s="82"/>
      <c r="E2070" s="82"/>
      <c r="F2070" s="82"/>
    </row>
    <row r="2071" spans="2:6">
      <c r="B2071" s="82"/>
      <c r="C2071" s="82"/>
      <c r="D2071" s="82"/>
      <c r="E2071" s="82"/>
      <c r="F2071" s="82"/>
    </row>
    <row r="2072" spans="2:6">
      <c r="B2072" s="82"/>
      <c r="C2072" s="82"/>
      <c r="D2072" s="82"/>
      <c r="E2072" s="82"/>
      <c r="F2072" s="82"/>
    </row>
    <row r="2073" spans="2:6">
      <c r="B2073" s="82"/>
      <c r="C2073" s="82"/>
      <c r="D2073" s="82"/>
      <c r="E2073" s="82"/>
      <c r="F2073" s="82"/>
    </row>
    <row r="2074" spans="2:6">
      <c r="B2074" s="82"/>
      <c r="C2074" s="82"/>
      <c r="D2074" s="82"/>
      <c r="E2074" s="82"/>
      <c r="F2074" s="82"/>
    </row>
    <row r="2075" spans="2:6">
      <c r="B2075" s="84" t="s">
        <v>72</v>
      </c>
      <c r="C2075" s="82"/>
      <c r="D2075" s="82"/>
      <c r="E2075" s="82"/>
      <c r="F2075" s="82"/>
    </row>
    <row r="2076" spans="2:6">
      <c r="B2076" s="82"/>
      <c r="C2076" s="82"/>
      <c r="D2076" s="82"/>
      <c r="E2076" s="82"/>
      <c r="F2076" s="82"/>
    </row>
    <row r="2077" spans="2:6">
      <c r="B2077" s="288"/>
      <c r="C2077" s="289"/>
      <c r="D2077" s="289"/>
      <c r="E2077" s="289"/>
      <c r="F2077" s="290"/>
    </row>
    <row r="2078" spans="2:6">
      <c r="B2078" s="291"/>
      <c r="C2078" s="292"/>
      <c r="D2078" s="292"/>
      <c r="E2078" s="292"/>
      <c r="F2078" s="293"/>
    </row>
    <row r="2079" spans="2:6">
      <c r="B2079" s="291"/>
      <c r="C2079" s="292"/>
      <c r="D2079" s="292"/>
      <c r="E2079" s="292"/>
      <c r="F2079" s="293"/>
    </row>
    <row r="2080" spans="2:6">
      <c r="B2080" s="291"/>
      <c r="C2080" s="292"/>
      <c r="D2080" s="292"/>
      <c r="E2080" s="292"/>
      <c r="F2080" s="293"/>
    </row>
    <row r="2081" spans="1:6">
      <c r="B2081" s="291"/>
      <c r="C2081" s="292"/>
      <c r="D2081" s="292"/>
      <c r="E2081" s="292"/>
      <c r="F2081" s="293"/>
    </row>
    <row r="2082" spans="1:6">
      <c r="B2082" s="291"/>
      <c r="C2082" s="292"/>
      <c r="D2082" s="292"/>
      <c r="E2082" s="292"/>
      <c r="F2082" s="293"/>
    </row>
    <row r="2083" spans="1:6">
      <c r="B2083" s="291"/>
      <c r="C2083" s="292"/>
      <c r="D2083" s="292"/>
      <c r="E2083" s="292"/>
      <c r="F2083" s="293"/>
    </row>
    <row r="2084" spans="1:6">
      <c r="B2084" s="294"/>
      <c r="C2084" s="295"/>
      <c r="D2084" s="295"/>
      <c r="E2084" s="295"/>
      <c r="F2084" s="296"/>
    </row>
    <row r="2085" spans="1:6">
      <c r="B2085" s="82"/>
      <c r="C2085" s="82"/>
      <c r="D2085" s="82"/>
      <c r="E2085" s="82"/>
      <c r="F2085" s="82"/>
    </row>
    <row r="2086" spans="1:6">
      <c r="B2086" s="82"/>
      <c r="C2086" s="82"/>
      <c r="D2086" s="82"/>
      <c r="E2086" s="82"/>
      <c r="F2086" s="82" t="s">
        <v>178</v>
      </c>
    </row>
    <row r="2087" spans="1:6">
      <c r="B2087" s="82"/>
      <c r="C2087" s="82"/>
      <c r="D2087" s="82"/>
      <c r="E2087" s="82"/>
      <c r="F2087" s="82"/>
    </row>
    <row r="2088" spans="1:6">
      <c r="B2088" s="82"/>
      <c r="C2088" s="82"/>
      <c r="D2088" s="82"/>
      <c r="E2088" s="82"/>
      <c r="F2088" s="82"/>
    </row>
    <row r="2089" spans="1:6">
      <c r="B2089" s="82"/>
      <c r="C2089" s="82"/>
      <c r="D2089" s="82"/>
      <c r="E2089" s="82"/>
      <c r="F2089" s="82"/>
    </row>
    <row r="2090" spans="1:6" ht="27.75" customHeight="1">
      <c r="A2090" s="82">
        <v>22</v>
      </c>
      <c r="B2090" s="82"/>
      <c r="C2090" s="82"/>
      <c r="D2090" s="82"/>
      <c r="E2090" s="82"/>
      <c r="F2090" s="82"/>
    </row>
    <row r="2091" spans="1:6" ht="15" customHeight="1">
      <c r="B2091" s="315"/>
      <c r="C2091" s="315"/>
      <c r="D2091" s="315"/>
      <c r="E2091" s="315"/>
      <c r="F2091" s="315"/>
    </row>
    <row r="2092" spans="1:6">
      <c r="B2092" s="85">
        <f ca="1">INDIRECT("Élèves!C" &amp; A2090+3)</f>
        <v>0</v>
      </c>
      <c r="C2092" s="314">
        <f ca="1">INDIRECT("Élèves!D" &amp; A2090+3)</f>
        <v>0</v>
      </c>
      <c r="D2092" s="314"/>
      <c r="E2092" s="314"/>
      <c r="F2092" s="314"/>
    </row>
    <row r="2093" spans="1:6" ht="15" customHeight="1">
      <c r="B2093" s="86"/>
      <c r="C2093" s="87"/>
      <c r="D2093" s="87"/>
      <c r="E2093" s="87"/>
      <c r="F2093" s="87"/>
    </row>
    <row r="2094" spans="1:6">
      <c r="B2094" s="315" t="s">
        <v>73</v>
      </c>
      <c r="C2094" s="315"/>
      <c r="D2094" s="315"/>
      <c r="E2094" s="315"/>
      <c r="F2094" s="315"/>
    </row>
    <row r="2095" spans="1:6">
      <c r="B2095" s="316" t="s">
        <v>179</v>
      </c>
      <c r="C2095" s="316"/>
      <c r="D2095" s="316"/>
      <c r="E2095" s="316"/>
      <c r="F2095" s="316"/>
    </row>
    <row r="2096" spans="1:6">
      <c r="B2096" s="315"/>
      <c r="C2096" s="315"/>
      <c r="D2096" s="315"/>
      <c r="E2096" s="315"/>
      <c r="F2096" s="315"/>
    </row>
    <row r="2097" spans="2:6">
      <c r="B2097" s="82"/>
      <c r="C2097" s="82"/>
      <c r="D2097" s="82"/>
      <c r="E2097" s="82"/>
      <c r="F2097" s="82"/>
    </row>
    <row r="2098" spans="2:6">
      <c r="B2098" s="279">
        <f ca="1">INDIRECT("Élèves!N" &amp; A2090+5)</f>
        <v>0</v>
      </c>
      <c r="C2098" s="280"/>
      <c r="D2098" s="280"/>
      <c r="E2098" s="280"/>
      <c r="F2098" s="281"/>
    </row>
    <row r="2099" spans="2:6" ht="45" customHeight="1">
      <c r="B2099" s="297" t="s">
        <v>39</v>
      </c>
      <c r="C2099" s="298" t="s">
        <v>67</v>
      </c>
      <c r="D2099" s="300" t="s">
        <v>68</v>
      </c>
      <c r="E2099" s="301"/>
      <c r="F2099" s="302"/>
    </row>
    <row r="2100" spans="2:6" ht="45" customHeight="1">
      <c r="B2100" s="297"/>
      <c r="C2100" s="299"/>
      <c r="D2100" s="303"/>
      <c r="E2100" s="304"/>
      <c r="F2100" s="305"/>
    </row>
    <row r="2101" spans="2:6">
      <c r="B2101" s="297"/>
      <c r="C2101" s="88" t="s">
        <v>66</v>
      </c>
      <c r="D2101" s="88" t="s">
        <v>40</v>
      </c>
      <c r="E2101" s="88" t="s">
        <v>41</v>
      </c>
      <c r="F2101" s="88" t="s">
        <v>66</v>
      </c>
    </row>
    <row r="2102" spans="2:6">
      <c r="B2102" s="313" t="str">
        <f>"FORMATION COMMUNE (" &amp; SUM(MATIÈRES!N2085:N2099) &amp; " périodes)"</f>
        <v>FORMATION COMMUNE (0 périodes)</v>
      </c>
      <c r="C2102" s="313"/>
      <c r="D2102" s="313"/>
      <c r="E2102" s="313"/>
      <c r="F2102" s="313"/>
    </row>
    <row r="2103" spans="2:6">
      <c r="B2103" s="80" t="str">
        <f>MATIÈRES!$I$6</f>
        <v>RELIGION (Mme Willems - 2p.)</v>
      </c>
      <c r="C2103" s="203" t="str">
        <f ca="1">IF(ISERROR(INDIRECT("F1!BR" &amp;A2090+ 6)),"",INDIRECT("F1!BR" &amp;A2090+ 6))</f>
        <v/>
      </c>
      <c r="D2103" s="205">
        <f ca="1">SUM(INDIRECT("'C1'!E" &amp; A2090+4),INDIRECT("'C1'!G" &amp; A2090+4),INDIRECT("'C1'!I" &amp; A2090+4),INDIRECT("'C1'!P" &amp; A2090+4),INDIRECT("'C1'!R" &amp; A2090+4),INDIRECT("'C1'!T" &amp;A2090+4),INDIRECT("'C1'!V" &amp;A2090+4),INDIRECT("'C1'!X" &amp;A2090+4))</f>
        <v>0</v>
      </c>
      <c r="E2103" s="205">
        <f ca="1">SUM(INDIRECT("'C1'!F" &amp;A2090+4),INDIRECT("'C1'!H" &amp;A2090+4),INDIRECT("'C1'!J" &amp;A2090+4),INDIRECT("'C1'!Q" &amp;A2090+4),INDIRECT("'C1'!S" &amp;A2090+4),INDIRECT("'C1'!U" &amp;A2090+4),INDIRECT("'C1'!W" &amp;A2090+4),INDIRECT("'C1'!Y" &amp;A2090+4))</f>
        <v>0</v>
      </c>
      <c r="F2103" s="81" t="str">
        <f ca="1">IF(ISERROR(SUM(D2103/E2103)*100),"",(SUM(D2103/E2103)*100))</f>
        <v/>
      </c>
    </row>
    <row r="2104" spans="2:6">
      <c r="B2104" s="80" t="str">
        <f>MATIÈRES!$I$7</f>
        <v>FRANÇAIS (Mr MIRGAUX - 6p.)</v>
      </c>
      <c r="C2104" s="203" t="str">
        <f ca="1">IF(ISERROR(INDIRECT("F2!BR" &amp;A2090+ 6)),"",INDIRECT("F2!BR" &amp;A2090+ 6))</f>
        <v/>
      </c>
      <c r="D2104" s="205">
        <f ca="1">SUM(INDIRECT("'C2'!E" &amp; A2090+4),INDIRECT("'C2'!G" &amp; A2090+4),INDIRECT("'C2'!I" &amp; A2090+4),INDIRECT("'C2'!P" &amp; A2090+4),INDIRECT("'C2'!R" &amp; A2090+4),INDIRECT("'C2'!T" &amp;A2090+4),INDIRECT("'C2'!V" &amp;A2090+4),INDIRECT("'C2'!X" &amp;A2090+4))</f>
        <v>0</v>
      </c>
      <c r="E2104" s="205">
        <f ca="1">SUM(INDIRECT("'C2'!F" &amp;A2090+4),INDIRECT("'C2'!H" &amp;A2090+4),INDIRECT("'C2'!J" &amp;A2090+4),INDIRECT("'C2'!Q" &amp;A2090+4),INDIRECT("'C2'!S" &amp;A2090+4),INDIRECT("'C2'!U" &amp;A2090+4),INDIRECT("'C2'!W" &amp;A2090+4),INDIRECT("'C2'!Y" &amp;A2090+4))</f>
        <v>0</v>
      </c>
      <c r="F2104" s="81" t="str">
        <f t="shared" ref="F2104:F2117" ca="1" si="21">IF(ISERROR(SUM(D2104/E2104)*100),"",(SUM(D2104/E2104)*100))</f>
        <v/>
      </c>
    </row>
    <row r="2105" spans="2:6">
      <c r="B2105" s="80" t="str">
        <f>MATIÈRES!$I$8</f>
        <v>MATH (Mme LIENART - 5p.)</v>
      </c>
      <c r="C2105" s="203" t="str">
        <f ca="1">IF(ISERROR(INDIRECT("F3!BR" &amp;A2090+ 6)),"",INDIRECT("F3!BR" &amp;A2090+ 6))</f>
        <v/>
      </c>
      <c r="D2105" s="205">
        <f ca="1">SUM(INDIRECT("'C3'!E" &amp; A2090+4),INDIRECT("'C3'!G" &amp; A2090+4),INDIRECT("'C3'!I" &amp; A2090+4),INDIRECT("'C3'!P" &amp; A2090+4),INDIRECT("'C3'!R" &amp; A2090+4),INDIRECT("'C3'!T" &amp;A2090+4),INDIRECT("'C3'!V" &amp;A2090+4),INDIRECT("'C3'!X" &amp;A2090+4))</f>
        <v>0</v>
      </c>
      <c r="E2105" s="205">
        <f ca="1">SUM(INDIRECT("'C3'!F" &amp;A2090+4),INDIRECT("'C3'!H" &amp;A2090+4),INDIRECT("'C3'!J" &amp;A2090+4),INDIRECT("'C3'!Q" &amp;A2090+4),INDIRECT("'C3'!S" &amp;A2090+4),INDIRECT("'C3'!U" &amp;A2090+4),INDIRECT("'C3'!W" &amp;A2090+4),INDIRECT("'C3'!Y" &amp;A2090+4))</f>
        <v>0</v>
      </c>
      <c r="F2105" s="81" t="str">
        <f t="shared" ca="1" si="21"/>
        <v/>
      </c>
    </row>
    <row r="2106" spans="2:6">
      <c r="B2106" s="80" t="str">
        <f>MATIÈRES!$I$9</f>
        <v>ÉTUDE DU MILIEU (Mr MIRGAUX - 4p.)</v>
      </c>
      <c r="C2106" s="203" t="str">
        <f ca="1">IF(ISERROR(INDIRECT("F4!BR" &amp;A2090+ 6)),"",INDIRECT("F4!BR" &amp;A2090+ 6))</f>
        <v/>
      </c>
      <c r="D2106" s="205">
        <f ca="1">SUM(INDIRECT("'C4'!E" &amp; A2090+4),INDIRECT("'C4'!G" &amp; A2090+4),INDIRECT("'C4'!I" &amp; A2090+4),INDIRECT("'C4'!P" &amp; A2090+4),INDIRECT("'C4'!R" &amp; A2090+4),INDIRECT("'C4'!T" &amp;A2090+4),INDIRECT("'C4'!V" &amp;A2090+4),INDIRECT("'C4'!X" &amp;A2090+4))</f>
        <v>0</v>
      </c>
      <c r="E2106" s="205">
        <f ca="1">SUM(INDIRECT("'C4'!F" &amp;A2090+4),INDIRECT("'C4'!H" &amp;A2090+4),INDIRECT("'C4'!J" &amp;A2090+4),INDIRECT("'C4'!Q" &amp;A2090+4),INDIRECT("'C4'!S" &amp;A2090+4),INDIRECT("'C4'!U" &amp;A2090+4),INDIRECT("'C4'!W" &amp;A2090+4),INDIRECT("'C4'!Y" &amp;A2090+4))</f>
        <v>0</v>
      </c>
      <c r="F2106" s="81" t="str">
        <f t="shared" ca="1" si="21"/>
        <v/>
      </c>
    </row>
    <row r="2107" spans="2:6">
      <c r="B2107" s="80" t="str">
        <f>MATIÈRES!$I$10</f>
        <v>ANGLAIS (Mme MICHAUX - 4p.)</v>
      </c>
      <c r="C2107" s="203" t="str">
        <f ca="1">IF(ISERROR(INDIRECT("F5!BR" &amp;A2090+ 6)),"",INDIRECT("F5!BR" &amp;A2090+ 6))</f>
        <v/>
      </c>
      <c r="D2107" s="205">
        <f ca="1">SUM(INDIRECT("'C5'!E" &amp; A2090+4),INDIRECT("'C5'!G" &amp; A2090+4),INDIRECT("'C5'!I" &amp; A2090+4),INDIRECT("'C5'!P" &amp; A2090+4),INDIRECT("'C5'!R" &amp; A2090+4),INDIRECT("'C5'!T" &amp;A2090+4),INDIRECT("'C5'!V" &amp;A2090+4),INDIRECT("'C5'!X" &amp;A2090+4))</f>
        <v>0</v>
      </c>
      <c r="E2107" s="205">
        <f ca="1">SUM(INDIRECT("'C5'!F" &amp;A2090+4),INDIRECT("'C5'!H" &amp;A2090+4),INDIRECT("'C5'!J" &amp;A2090+4),INDIRECT("'C5'!Q" &amp;A2090+4),INDIRECT("'C5'!S" &amp;A2090+4),INDIRECT("'C5'!U" &amp;A2090+4),INDIRECT("'C5'!W" &amp;A2090+4),INDIRECT("'C5'!Y" &amp;A2090+4))</f>
        <v>0</v>
      </c>
      <c r="F2107" s="81" t="str">
        <f t="shared" ca="1" si="21"/>
        <v/>
      </c>
    </row>
    <row r="2108" spans="2:6">
      <c r="B2108" s="80" t="str">
        <f>MATIÈRES!$I$11</f>
        <v>SCIENCES (Mr SMETS - 3p.)</v>
      </c>
      <c r="C2108" s="203" t="str">
        <f ca="1">IF(ISERROR(INDIRECT("F6!BR" &amp;A2090+ 6)),"",INDIRECT("F6!BR" &amp;A2090+ 6))</f>
        <v/>
      </c>
      <c r="D2108" s="205">
        <f ca="1">SUM(INDIRECT("'C6'!E" &amp; A2090+4),INDIRECT("'C6'!G" &amp; A2090+4),INDIRECT("'C6'!I" &amp; A2090+4),INDIRECT("'C6'!P" &amp; A2090+4),INDIRECT("'C6'!R" &amp; A2090+4),INDIRECT("'C6'!T" &amp;A2090+4),INDIRECT("'C6'!V" &amp;A2090+4),INDIRECT("'C6'!X" &amp;A2090+4))</f>
        <v>0</v>
      </c>
      <c r="E2108" s="205">
        <f ca="1">SUM(INDIRECT("'C6'!F" &amp;A2090+4),INDIRECT("'C6'!H" &amp;A2090+4),INDIRECT("'C6'!J" &amp;A2090+4),INDIRECT("'C6'!Q" &amp;A2090+4),INDIRECT("'C6'!S" &amp;A2090+4),INDIRECT("'C6'!U" &amp;A2090+4),INDIRECT("'C6'!W" &amp;A2090+4),INDIRECT("'C6'!Y" &amp;A2090+4))</f>
        <v>0</v>
      </c>
      <c r="F2108" s="81" t="str">
        <f t="shared" ca="1" si="21"/>
        <v/>
      </c>
    </row>
    <row r="2109" spans="2:6">
      <c r="B2109" s="80" t="str">
        <f>MATIÈRES!$I$12</f>
        <v>ÉDUCATION PHYSIQUE (Collectif - 3p.)</v>
      </c>
      <c r="C2109" s="203" t="str">
        <f ca="1">IF(ISERROR(INDIRECT("F7!BR" &amp;A2090+ 6)),"",INDIRECT("F7!BR" &amp;A2090+ 6))</f>
        <v/>
      </c>
      <c r="D2109" s="205">
        <f ca="1">SUM(INDIRECT("'C7'!E" &amp; A2090+4),INDIRECT("'C7'!G" &amp; A2090+4),INDIRECT("'C7'!I" &amp; A2090+4),INDIRECT("'C7'!P" &amp; A2090+4),INDIRECT("'C7'!R" &amp; A2090+4),INDIRECT("'C7'!T" &amp;A2090+4),INDIRECT("'C7'!V" &amp;A2090+4),INDIRECT("'C7'!X" &amp;A2090+4))</f>
        <v>0</v>
      </c>
      <c r="E2109" s="205">
        <f ca="1">SUM(INDIRECT("'C7'!F" &amp;A2090+4),INDIRECT("'C7'!H" &amp;A2090+4),INDIRECT("'C7'!J" &amp;A2090+4),INDIRECT("'C7'!Q" &amp;A2090+4),INDIRECT("'C7'!S" &amp;A2090+4),INDIRECT("'C7'!U" &amp;A2090+4),INDIRECT("'C7'!W" &amp;A2090+4),INDIRECT("'C7'!Y" &amp;A2090+4))</f>
        <v>0</v>
      </c>
      <c r="F2109" s="81" t="str">
        <f t="shared" ca="1" si="21"/>
        <v/>
      </c>
    </row>
    <row r="2110" spans="2:6">
      <c r="B2110" s="80" t="str">
        <f>MATIÈRES!$I$13</f>
        <v>ÉDUCATION ARTISTIQUE (Mme TASKIN - 2p.)</v>
      </c>
      <c r="C2110" s="203" t="str">
        <f ca="1">IF(ISERROR(INDIRECT("F8!BR" &amp;A2090+ 6)),"",INDIRECT("F8!BR" &amp;A2090+ 6))</f>
        <v/>
      </c>
      <c r="D2110" s="205">
        <f ca="1">SUM(INDIRECT("'C8'!E" &amp; A2090+4),INDIRECT("'C8'!G" &amp; A2090+4),INDIRECT("'C8'!I" &amp; A2090+4),INDIRECT("'C8'!P" &amp; A2090+4),INDIRECT("'C8'!R" &amp; A2090+4),INDIRECT("'C8'!T" &amp;A2090+4),INDIRECT("'C8'!V" &amp;A2090+4),INDIRECT("'C8'!X" &amp;A2090+4))</f>
        <v>0</v>
      </c>
      <c r="E2110" s="205">
        <f ca="1">SUM(INDIRECT("'C8'!F" &amp;A2090+4),INDIRECT("'C8'!H" &amp;A2090+4),INDIRECT("'C8'!J" &amp;A2090+4),INDIRECT("'C8'!Q" &amp;A2090+4),INDIRECT("'C8'!S" &amp;A2090+4),INDIRECT("'C8'!U" &amp;A2090+4),INDIRECT("'C8'!W" &amp;A2090+4),INDIRECT("'C8'!Y" &amp;A2090+4))</f>
        <v>0</v>
      </c>
      <c r="F2110" s="81" t="str">
        <f t="shared" ca="1" si="21"/>
        <v/>
      </c>
    </row>
    <row r="2111" spans="2:6">
      <c r="B2111" s="80" t="str">
        <f>MATIÈRES!$I$14</f>
        <v>ÉDUCATION TECHNOLOGIQUE (Mr SMETS - 1p.)</v>
      </c>
      <c r="C2111" s="203" t="str">
        <f ca="1">IF(ISERROR(INDIRECT("F9!BR" &amp;A2090+ 6)),"",INDIRECT("F9!BR" &amp;A2090+ 6))</f>
        <v/>
      </c>
      <c r="D2111" s="205">
        <f ca="1">SUM(INDIRECT("'C9'!E" &amp; A2090+4),INDIRECT("'C9'!G" &amp; A2090+4),INDIRECT("'C9'!I" &amp; A2090+4),INDIRECT("'C9'!P" &amp; A2090+4),INDIRECT("'C9'!R" &amp; A2090+4),INDIRECT("'C9'!T" &amp;A2090+4),INDIRECT("'C9'!V" &amp;A2090+4),INDIRECT("'C9'!X" &amp;A2090+4))</f>
        <v>0</v>
      </c>
      <c r="E2111" s="205">
        <f ca="1">SUM(INDIRECT("'C9'!F" &amp;A2090+4),INDIRECT("'C9'!H" &amp;A2090+4),INDIRECT("'C9'!J" &amp;A2090+4),INDIRECT("'C9'!Q" &amp;A2090+4),INDIRECT("'C9'!S" &amp;A2090+4),INDIRECT("'C9'!U" &amp;A2090+4),INDIRECT("'C9'!W" &amp;A2090+4),INDIRECT("'C9'!Y" &amp;A2090+4))</f>
        <v>0</v>
      </c>
      <c r="F2111" s="81" t="str">
        <f t="shared" ca="1" si="21"/>
        <v/>
      </c>
    </row>
    <row r="2112" spans="2:6">
      <c r="B2112" s="80" t="str">
        <f>MATIÈRES!$I$15</f>
        <v>ACTIVITÉDE SOUTIEN (Mme LIENART - 4p.)</v>
      </c>
      <c r="C2112" s="203" t="str">
        <f ca="1">IF(ISERROR(INDIRECT("F10!BR" &amp;A2090+ 6)),"",INDIRECT("F10!BR" &amp;A2090+ 6))</f>
        <v/>
      </c>
      <c r="D2112" s="205">
        <f ca="1">SUM(INDIRECT("'C10'!E" &amp; A2090+4),INDIRECT("'C10'!G" &amp; A2090+4),INDIRECT("'C10'!I" &amp; A2090+4),INDIRECT("'C10'!P" &amp; A2090+4),INDIRECT("'C10'!R" &amp; A2090+4),INDIRECT("'C10'!T" &amp;A2090+4),INDIRECT("'C10'!V" &amp;A2090+4),INDIRECT("'C10'!X" &amp;A2090+4))</f>
        <v>0</v>
      </c>
      <c r="E2112" s="205">
        <f ca="1">SUM(INDIRECT("'C10'!F" &amp;A2090+4),INDIRECT("'C10'!H" &amp;A2090+4),INDIRECT("'C10'!J" &amp;A2090+4),INDIRECT("'C10'!Q" &amp;A2090+4),INDIRECT("'C10'!S" &amp;A2090+4),INDIRECT("'C10'!U" &amp;A2090+4),INDIRECT("'C10'!W" &amp;A2090+4),INDIRECT("'C10'!Y" &amp;A2090+4))</f>
        <v>0</v>
      </c>
      <c r="F2112" s="81" t="str">
        <f t="shared" ca="1" si="21"/>
        <v/>
      </c>
    </row>
    <row r="2113" spans="2:6">
      <c r="B2113" s="80">
        <f>MATIÈRES!$I$16</f>
        <v>0</v>
      </c>
      <c r="C2113" s="203" t="str">
        <f ca="1">IF(ISERROR(INDIRECT("F11!BR" &amp;A2090+ 6)),"",INDIRECT("F11!BR" &amp;A2090+ 6))</f>
        <v/>
      </c>
      <c r="D2113" s="205">
        <f ca="1">SUM(INDIRECT("'C11'!E" &amp; A2090+4),INDIRECT("'C11'!G" &amp; A2090+4),INDIRECT("'C11'!I" &amp; A2090+4),INDIRECT("'C11'!P" &amp; A2090+4),INDIRECT("'C11'!R" &amp; A2090+4),INDIRECT("'C11'!T" &amp;A2090+4),INDIRECT("'C11'!V" &amp;A2090+4),INDIRECT("'C11'!X" &amp;A2090+4))</f>
        <v>0</v>
      </c>
      <c r="E2113" s="205">
        <f ca="1">SUM(INDIRECT("'C11'!F" &amp;A2090+4),INDIRECT("'C11'!H" &amp;A2090+4),INDIRECT("'C11'!J" &amp;A2090+4),INDIRECT("'C11'!Q" &amp;A2090+4),INDIRECT("'C11'!S" &amp;A2090+4),INDIRECT("'C11'!U" &amp;A2090+4),INDIRECT("'C11'!W" &amp;A2090+4),INDIRECT("'C11'!Y" &amp;A2090+4))</f>
        <v>0</v>
      </c>
      <c r="F2113" s="81" t="str">
        <f t="shared" ca="1" si="21"/>
        <v/>
      </c>
    </row>
    <row r="2114" spans="2:6">
      <c r="B2114" s="80">
        <f>MATIÈRES!$I$17</f>
        <v>0</v>
      </c>
      <c r="C2114" s="203" t="str">
        <f ca="1">IF(ISERROR(INDIRECT("F12!BR" &amp;A2090+ 6)),"",INDIRECT("F12!BR" &amp;A2090+ 6))</f>
        <v/>
      </c>
      <c r="D2114" s="205">
        <f ca="1">SUM(INDIRECT("'C12'!E" &amp; A2090+4),INDIRECT("'C12'!G" &amp; A2090+4),INDIRECT("'C12'!I" &amp; A2090+4),INDIRECT("'C12'!P" &amp; A2090+4),INDIRECT("'C12'!R" &amp; A2090+4),INDIRECT("'C12'!T" &amp;A2090+4),INDIRECT("'C12'!V" &amp;A2090+4),INDIRECT("'C12'!X" &amp;A2090+4))</f>
        <v>0</v>
      </c>
      <c r="E2114" s="205">
        <f ca="1">SUM(INDIRECT("'C12'!F" &amp;A2090+4),INDIRECT("'C12'!H" &amp;A2090+4),INDIRECT("'C12'!J" &amp;A2090+4),INDIRECT("'C12'!Q" &amp;A2090+4),INDIRECT("'C12'!S" &amp;A2090+4),INDIRECT("'C12'!U" &amp;A2090+4),INDIRECT("'C12'!W" &amp;A2090+4),INDIRECT("'C12'!Y" &amp;A2090+4))</f>
        <v>0</v>
      </c>
      <c r="F2114" s="81" t="str">
        <f t="shared" ca="1" si="21"/>
        <v/>
      </c>
    </row>
    <row r="2115" spans="2:6">
      <c r="B2115" s="80">
        <f>MATIÈRES!$I$18</f>
        <v>0</v>
      </c>
      <c r="C2115" s="203" t="str">
        <f ca="1">IF(ISERROR(INDIRECT("F13!BR" &amp;A2090+ 6)),"",INDIRECT("F13!BR" &amp;A2090+ 6))</f>
        <v/>
      </c>
      <c r="D2115" s="205">
        <f ca="1">SUM(INDIRECT("'C13'!E" &amp; A2090+4),INDIRECT("'C13'!G" &amp; A2090+4),INDIRECT("'C13'!I" &amp; A2090+4),INDIRECT("'C13'!P" &amp; A2090+4),INDIRECT("'C13'!R" &amp; A2090+4),INDIRECT("'C13'!T" &amp;A2090+4),INDIRECT("'C13'!V" &amp;A2090+4),INDIRECT("'C13'!X" &amp;A2090+4))</f>
        <v>0</v>
      </c>
      <c r="E2115" s="205">
        <f ca="1">SUM(INDIRECT("'C13'!F" &amp;A2090+4),INDIRECT("'C13'!H" &amp;A2090+4),INDIRECT("'C13'!J" &amp;A2090+4),INDIRECT("'C13'!Q" &amp;A2090+4),INDIRECT("'C13'!S" &amp;A2090+4),INDIRECT("'C13'!U" &amp;A2090+4),INDIRECT("'C13'!W" &amp;A2090+4),INDIRECT("'C13'!Y" &amp;A2090+4))</f>
        <v>0</v>
      </c>
      <c r="F2115" s="81" t="str">
        <f t="shared" ca="1" si="21"/>
        <v/>
      </c>
    </row>
    <row r="2116" spans="2:6">
      <c r="B2116" s="80">
        <f>MATIÈRES!$I$19</f>
        <v>0</v>
      </c>
      <c r="C2116" s="203" t="str">
        <f ca="1">IF(ISERROR(INDIRECT("F14!BR" &amp;A2090+ 6)),"",INDIRECT("F14!BR" &amp;A2090+ 6))</f>
        <v/>
      </c>
      <c r="D2116" s="205">
        <f ca="1">SUM(INDIRECT("'C14'!E" &amp; A2090+4),INDIRECT("'C14'!G" &amp; A2090+4),INDIRECT("'C14'!I" &amp; A2090+4),INDIRECT("'C14'!P" &amp; A2090+4),INDIRECT("'C14'!R" &amp; A2090+4),INDIRECT("'C14'!T" &amp;A2090+4),INDIRECT("'C14'!V" &amp;A2090+4),INDIRECT("'C14'!X" &amp;A2090+4))</f>
        <v>0</v>
      </c>
      <c r="E2116" s="205">
        <f ca="1">SUM(INDIRECT("'C14'!F" &amp;A2090+4),INDIRECT("'C14'!H" &amp;A2090+4),INDIRECT("'C14'!J" &amp;A2090+4),INDIRECT("'C14'!Q" &amp;A2090+4),INDIRECT("'C14'!S" &amp;A2090+4),INDIRECT("'C14'!U" &amp;A2090+4),INDIRECT("'C14'!W" &amp;A2090+4),INDIRECT("'C14'!Y" &amp;A2090+4))</f>
        <v>0</v>
      </c>
      <c r="F2116" s="81" t="str">
        <f t="shared" ca="1" si="21"/>
        <v/>
      </c>
    </row>
    <row r="2117" spans="2:6">
      <c r="B2117" s="80">
        <f>MATIÈRES!$I$20</f>
        <v>0</v>
      </c>
      <c r="C2117" s="203" t="str">
        <f ca="1">IF(ISERROR(INDIRECT("F15!BR" &amp;A2090+ 6)),"",INDIRECT("F15!BR" &amp;A2090+ 6))</f>
        <v/>
      </c>
      <c r="D2117" s="205">
        <f ca="1">SUM(INDIRECT("'C15'!E" &amp; A2090+4),INDIRECT("'C15'!G" &amp; A2090+4),INDIRECT("'C15'!I" &amp; A2090+4),INDIRECT("'C15'!P" &amp; A2090+4),INDIRECT("'C15'!R" &amp; A2090+4),INDIRECT("'C15'!T" &amp;A2090+4),INDIRECT("'C15'!V" &amp;A2090+4),INDIRECT("'C15'!X" &amp;A2090+4))</f>
        <v>0</v>
      </c>
      <c r="E2117" s="205">
        <f ca="1">SUM(INDIRECT("'C15'!F" &amp;A2090+4),INDIRECT("'C15'!H" &amp;A2090+4),INDIRECT("'C15'!J" &amp;A2090+4),INDIRECT("'C15'!Q" &amp;A2090+4),INDIRECT("'C15'!S" &amp;A2090+4),INDIRECT("'C15'!U" &amp;A2090+4),INDIRECT("'C15'!W" &amp;A2090+4),INDIRECT("'C15'!Y" &amp;A2090+4))</f>
        <v>0</v>
      </c>
      <c r="F2117" s="81" t="str">
        <f t="shared" ca="1" si="21"/>
        <v/>
      </c>
    </row>
    <row r="2118" spans="2:6">
      <c r="B2118" s="208"/>
      <c r="C2118" s="212" t="e">
        <f ca="1">AVERAGEIF(C2103:C2117,"&lt;&gt;#DIV/0!")</f>
        <v>#DIV/0!</v>
      </c>
      <c r="D2118" s="206"/>
      <c r="E2118" s="206"/>
      <c r="F2118" s="209"/>
    </row>
    <row r="2119" spans="2:6" s="82" customFormat="1">
      <c r="B2119" s="271"/>
      <c r="C2119" s="271"/>
      <c r="D2119" s="271"/>
      <c r="E2119" s="271"/>
      <c r="F2119" s="192"/>
    </row>
    <row r="2120" spans="2:6" s="82" customFormat="1">
      <c r="B2120" s="272" t="s">
        <v>180</v>
      </c>
      <c r="C2120" s="272"/>
      <c r="D2120" s="272"/>
      <c r="E2120" s="272"/>
      <c r="F2120" s="193" t="e">
        <f ca="1">AVERAGEIF(F2103:F2117,"&lt;&gt;#DIV/0!")</f>
        <v>#DIV/0!</v>
      </c>
    </row>
    <row r="2121" spans="2:6" s="82" customFormat="1">
      <c r="B2121" s="273" t="str">
        <f>"Nombre de cours en difficulté (…/" &amp; COUNTA(MATIÈRES!$N$6:$N$20) &amp; " cours)"</f>
        <v>Nombre de cours en difficulté (…/10 cours)</v>
      </c>
      <c r="C2121" s="273"/>
      <c r="D2121" s="273"/>
      <c r="E2121" s="273"/>
      <c r="F2121" s="191">
        <f ca="1">IF(F2103&lt;50,1,0)+IF(F2104&lt;50,1,0)+IF(F2105&lt;50,1,0)+IF(F2106&lt;50,1,0)+IF(F2107&lt;50,1,0)+IF(F2108&lt;50,1,0)+IF(F2109&lt;50,1,0)+IF(F2110&lt;50,1,0)+IF(F2111&lt;50,1,0)+IF(F2112&lt;50,1,0)+IF(F2113&lt;50,1,0)+IF(F2114&lt;50,1,0)+IF(F2115&lt;50,1,0)+IF(F2116&lt;50,1,0)+IF(F2117&lt;50,1,0)</f>
        <v>0</v>
      </c>
    </row>
    <row r="2122" spans="2:6" s="82" customFormat="1">
      <c r="B2122" s="273" t="str">
        <f>"Nombre de périodes en difficulté (…/" &amp; SUM(MATIÈRES!N2083:N2097) &amp; " périodes)"</f>
        <v>Nombre de périodes en difficulté (…/0 périodes)</v>
      </c>
      <c r="C2122" s="273"/>
      <c r="D2122" s="273"/>
      <c r="E2122" s="273"/>
      <c r="F2122" s="191">
        <f ca="1">IF(F2103&lt;50,MATIÈRES!N$6,0)+IF(F2104&lt;50,MATIÈRES!N$7,0)+IF(F2105&lt;50,MATIÈRES!N$8,0)+IF(F2106&lt;50,MATIÈRES!N$9,0)+IF(F2107&lt;50,MATIÈRES!N$10,0)+IF(F2108&lt;50,MATIÈRES!N$11,0)+IF(F2109&lt;50,MATIÈRES!N$12,0)+IF(F2110&lt;50,MATIÈRES!N$13,0)+IF(F2111&lt;50,MATIÈRES!N$14,0)+IF(F2112&lt;50,MATIÈRES!N$15,0)+IF(F2113&lt;50,MATIÈRES!N$16,0)+IF(F2114&lt;50,MATIÈRES!N$17,0)+IF(F2115&lt;50,MATIÈRES!N$18,0)+IF(F2116&lt;50,MATIÈRES!N$19,0)+IF(F2117&lt;50,MATIÈRES!N$20,0)</f>
        <v>0</v>
      </c>
    </row>
    <row r="2123" spans="2:6" s="82" customFormat="1"/>
    <row r="2124" spans="2:6" s="82" customFormat="1"/>
    <row r="2125" spans="2:6" s="82" customFormat="1"/>
    <row r="2126" spans="2:6" s="82" customFormat="1">
      <c r="F2126" s="82" t="s">
        <v>177</v>
      </c>
    </row>
    <row r="2127" spans="2:6">
      <c r="B2127" s="82"/>
      <c r="C2127" s="82"/>
      <c r="D2127" s="82"/>
      <c r="E2127" s="82"/>
      <c r="F2127" s="82"/>
    </row>
    <row r="2128" spans="2:6">
      <c r="B2128" s="82"/>
      <c r="C2128" s="82"/>
      <c r="D2128" s="82"/>
      <c r="E2128" s="82"/>
      <c r="F2128" s="82"/>
    </row>
    <row r="2129" spans="2:6">
      <c r="B2129" s="82"/>
      <c r="C2129" s="82"/>
      <c r="D2129" s="82"/>
      <c r="E2129" s="82"/>
      <c r="F2129" s="82"/>
    </row>
    <row r="2130" spans="2:6">
      <c r="B2130" s="82"/>
      <c r="C2130" s="82"/>
      <c r="D2130" s="82"/>
      <c r="E2130" s="82"/>
      <c r="F2130" s="82"/>
    </row>
    <row r="2131" spans="2:6">
      <c r="B2131" s="82"/>
      <c r="C2131" s="82"/>
      <c r="D2131" s="82"/>
      <c r="E2131" s="82"/>
      <c r="F2131" s="82"/>
    </row>
    <row r="2132" spans="2:6">
      <c r="B2132" s="82"/>
      <c r="C2132" s="82"/>
      <c r="D2132" s="82"/>
      <c r="E2132" s="82"/>
      <c r="F2132" s="82"/>
    </row>
    <row r="2133" spans="2:6">
      <c r="B2133" s="82"/>
      <c r="C2133" s="82"/>
      <c r="D2133" s="82"/>
      <c r="E2133" s="82"/>
      <c r="F2133" s="82"/>
    </row>
    <row r="2134" spans="2:6">
      <c r="B2134" s="82"/>
      <c r="C2134" s="82"/>
      <c r="D2134" s="82"/>
      <c r="E2134" s="82"/>
      <c r="F2134" s="82"/>
    </row>
    <row r="2135" spans="2:6">
      <c r="B2135" s="82"/>
      <c r="C2135" s="82"/>
      <c r="D2135" s="82"/>
      <c r="E2135" s="82"/>
      <c r="F2135" s="82"/>
    </row>
    <row r="2136" spans="2:6">
      <c r="B2136" s="82"/>
      <c r="C2136" s="82"/>
      <c r="D2136" s="82"/>
      <c r="E2136" s="82"/>
      <c r="F2136" s="82"/>
    </row>
    <row r="2137" spans="2:6">
      <c r="B2137" s="82"/>
      <c r="C2137" s="82"/>
      <c r="D2137" s="82"/>
      <c r="E2137" s="82"/>
      <c r="F2137" s="82"/>
    </row>
    <row r="2138" spans="2:6">
      <c r="B2138" s="82"/>
      <c r="C2138" s="82"/>
      <c r="D2138" s="82"/>
      <c r="E2138" s="82"/>
      <c r="F2138" s="82"/>
    </row>
    <row r="2139" spans="2:6">
      <c r="B2139" s="82"/>
      <c r="C2139" s="82"/>
      <c r="D2139" s="82"/>
      <c r="E2139" s="82"/>
      <c r="F2139" s="82"/>
    </row>
    <row r="2140" spans="2:6">
      <c r="B2140" s="82"/>
      <c r="C2140" s="82"/>
      <c r="D2140" s="82"/>
      <c r="E2140" s="82"/>
      <c r="F2140" s="82"/>
    </row>
    <row r="2141" spans="2:6">
      <c r="B2141" s="82"/>
      <c r="C2141" s="82"/>
      <c r="D2141" s="82"/>
      <c r="E2141" s="82"/>
      <c r="F2141" s="82"/>
    </row>
    <row r="2142" spans="2:6">
      <c r="B2142" s="84" t="s">
        <v>42</v>
      </c>
      <c r="C2142" s="82"/>
      <c r="D2142" s="82"/>
      <c r="E2142" s="82"/>
      <c r="F2142" s="82"/>
    </row>
    <row r="2143" spans="2:6">
      <c r="B2143" s="82"/>
      <c r="C2143" s="82"/>
      <c r="D2143" s="82"/>
      <c r="E2143" s="82"/>
      <c r="F2143" s="82"/>
    </row>
    <row r="2144" spans="2:6">
      <c r="B2144" s="274" t="str">
        <f ca="1">(INDIRECT("Élèves!C" &amp;A2090+3) &amp; " " &amp; INDIRECT("Élèves!D" &amp; A2090+3) &amp; " :")</f>
        <v xml:space="preserve">  :</v>
      </c>
      <c r="C2144" s="275"/>
      <c r="D2144" s="275"/>
      <c r="E2144" s="275"/>
      <c r="F2144" s="276"/>
    </row>
    <row r="2145" spans="2:6">
      <c r="B2145" s="243"/>
      <c r="C2145" s="244"/>
      <c r="D2145" s="244"/>
      <c r="E2145" s="244"/>
      <c r="F2145" s="245"/>
    </row>
    <row r="2146" spans="2:6">
      <c r="B2146" s="243"/>
      <c r="C2146" s="244"/>
      <c r="D2146" s="244"/>
      <c r="E2146" s="244"/>
      <c r="F2146" s="245"/>
    </row>
    <row r="2147" spans="2:6">
      <c r="B2147" s="243"/>
      <c r="C2147" s="244"/>
      <c r="D2147" s="244"/>
      <c r="E2147" s="244"/>
      <c r="F2147" s="245"/>
    </row>
    <row r="2148" spans="2:6">
      <c r="B2148" s="243"/>
      <c r="C2148" s="244"/>
      <c r="D2148" s="244"/>
      <c r="E2148" s="244"/>
      <c r="F2148" s="245"/>
    </row>
    <row r="2149" spans="2:6">
      <c r="B2149" s="243"/>
      <c r="C2149" s="244"/>
      <c r="D2149" s="244"/>
      <c r="E2149" s="244"/>
      <c r="F2149" s="245"/>
    </row>
    <row r="2150" spans="2:6">
      <c r="B2150" s="246"/>
      <c r="C2150" s="247"/>
      <c r="D2150" s="247"/>
      <c r="E2150" s="247"/>
      <c r="F2150" s="248"/>
    </row>
    <row r="2151" spans="2:6">
      <c r="B2151" s="204"/>
      <c r="C2151" s="204"/>
      <c r="D2151" s="204"/>
      <c r="E2151" s="204"/>
      <c r="F2151" s="204"/>
    </row>
    <row r="2152" spans="2:6">
      <c r="B2152" s="204"/>
      <c r="C2152" s="204"/>
      <c r="D2152" s="204"/>
      <c r="E2152" s="204"/>
      <c r="F2152" s="204"/>
    </row>
    <row r="2153" spans="2:6">
      <c r="B2153" s="204"/>
      <c r="C2153" s="204"/>
      <c r="D2153" s="204"/>
      <c r="E2153" s="204"/>
      <c r="F2153" s="204"/>
    </row>
    <row r="2154" spans="2:6">
      <c r="B2154" s="84" t="s">
        <v>69</v>
      </c>
      <c r="C2154" s="82"/>
      <c r="D2154" s="82"/>
      <c r="E2154" s="82"/>
      <c r="F2154" s="82"/>
    </row>
    <row r="2155" spans="2:6">
      <c r="C2155" s="82"/>
      <c r="D2155" s="82"/>
      <c r="E2155" s="82"/>
      <c r="F2155" s="82"/>
    </row>
    <row r="2156" spans="2:6">
      <c r="B2156" s="89"/>
      <c r="C2156" s="89"/>
      <c r="D2156" s="89"/>
      <c r="E2156" s="89" t="s">
        <v>70</v>
      </c>
      <c r="F2156" s="90">
        <f ca="1">SUM(INDIRECT("EDUC!E" &amp;A2090+4),INDIRECT("EDUC!F" &amp;A2090+4),INDIRECT("EDUC!H" &amp;A2090+4),INDIRECT("EDUC!i" &amp;A2090+4))</f>
        <v>0</v>
      </c>
    </row>
    <row r="2157" spans="2:6">
      <c r="C2157" s="82"/>
      <c r="D2157" s="82"/>
      <c r="E2157" s="82"/>
      <c r="F2157" s="82"/>
    </row>
    <row r="2158" spans="2:6">
      <c r="B2158" s="249"/>
      <c r="C2158" s="250"/>
      <c r="D2158" s="250"/>
      <c r="E2158" s="250"/>
      <c r="F2158" s="251"/>
    </row>
    <row r="2159" spans="2:6">
      <c r="B2159" s="252"/>
      <c r="C2159" s="253"/>
      <c r="D2159" s="253"/>
      <c r="E2159" s="253"/>
      <c r="F2159" s="254"/>
    </row>
    <row r="2160" spans="2:6">
      <c r="B2160" s="252"/>
      <c r="C2160" s="253"/>
      <c r="D2160" s="253"/>
      <c r="E2160" s="253"/>
      <c r="F2160" s="254"/>
    </row>
    <row r="2161" spans="2:6">
      <c r="B2161" s="252"/>
      <c r="C2161" s="253"/>
      <c r="D2161" s="253"/>
      <c r="E2161" s="253"/>
      <c r="F2161" s="254"/>
    </row>
    <row r="2162" spans="2:6">
      <c r="B2162" s="252"/>
      <c r="C2162" s="253"/>
      <c r="D2162" s="253"/>
      <c r="E2162" s="253"/>
      <c r="F2162" s="254"/>
    </row>
    <row r="2163" spans="2:6">
      <c r="B2163" s="252"/>
      <c r="C2163" s="253"/>
      <c r="D2163" s="253"/>
      <c r="E2163" s="253"/>
      <c r="F2163" s="254"/>
    </row>
    <row r="2164" spans="2:6">
      <c r="B2164" s="252"/>
      <c r="C2164" s="253"/>
      <c r="D2164" s="253"/>
      <c r="E2164" s="253"/>
      <c r="F2164" s="254"/>
    </row>
    <row r="2165" spans="2:6">
      <c r="B2165" s="252"/>
      <c r="C2165" s="253"/>
      <c r="D2165" s="253"/>
      <c r="E2165" s="253"/>
      <c r="F2165" s="254"/>
    </row>
    <row r="2166" spans="2:6">
      <c r="B2166" s="255"/>
      <c r="C2166" s="256"/>
      <c r="D2166" s="256"/>
      <c r="E2166" s="256"/>
      <c r="F2166" s="257"/>
    </row>
    <row r="2167" spans="2:6">
      <c r="B2167" s="82"/>
      <c r="C2167" s="82"/>
      <c r="D2167" s="82"/>
      <c r="E2167" s="82"/>
      <c r="F2167" s="82"/>
    </row>
    <row r="2168" spans="2:6">
      <c r="B2168" s="91" t="s">
        <v>71</v>
      </c>
      <c r="C2168" s="82"/>
      <c r="D2168" s="82"/>
      <c r="E2168" s="82"/>
      <c r="F2168" s="82"/>
    </row>
    <row r="2169" spans="2:6">
      <c r="B2169" s="82"/>
      <c r="C2169" s="82"/>
      <c r="D2169" s="82"/>
      <c r="E2169" s="82"/>
      <c r="F2169" s="82"/>
    </row>
    <row r="2170" spans="2:6">
      <c r="B2170" s="82"/>
      <c r="C2170" s="82"/>
      <c r="D2170" s="82"/>
      <c r="E2170" s="82"/>
      <c r="F2170" s="82"/>
    </row>
    <row r="2171" spans="2:6">
      <c r="B2171" s="82"/>
      <c r="C2171" s="82"/>
      <c r="D2171" s="82"/>
      <c r="E2171" s="82"/>
      <c r="F2171" s="82"/>
    </row>
    <row r="2172" spans="2:6">
      <c r="B2172" s="82"/>
      <c r="C2172" s="82"/>
      <c r="D2172" s="82"/>
      <c r="E2172" s="82"/>
      <c r="F2172" s="82"/>
    </row>
    <row r="2173" spans="2:6">
      <c r="B2173" s="82"/>
      <c r="C2173" s="82"/>
      <c r="D2173" s="82"/>
      <c r="E2173" s="82"/>
      <c r="F2173" s="82"/>
    </row>
    <row r="2174" spans="2:6">
      <c r="B2174" s="84" t="s">
        <v>72</v>
      </c>
      <c r="C2174" s="82"/>
      <c r="D2174" s="82"/>
      <c r="E2174" s="82"/>
      <c r="F2174" s="82"/>
    </row>
    <row r="2175" spans="2:6">
      <c r="B2175" s="82"/>
      <c r="C2175" s="82"/>
      <c r="D2175" s="82"/>
      <c r="E2175" s="82"/>
      <c r="F2175" s="82"/>
    </row>
    <row r="2176" spans="2:6">
      <c r="B2176" s="288"/>
      <c r="C2176" s="289"/>
      <c r="D2176" s="289"/>
      <c r="E2176" s="289"/>
      <c r="F2176" s="290"/>
    </row>
    <row r="2177" spans="1:6">
      <c r="B2177" s="291"/>
      <c r="C2177" s="292"/>
      <c r="D2177" s="292"/>
      <c r="E2177" s="292"/>
      <c r="F2177" s="293"/>
    </row>
    <row r="2178" spans="1:6">
      <c r="B2178" s="291"/>
      <c r="C2178" s="292"/>
      <c r="D2178" s="292"/>
      <c r="E2178" s="292"/>
      <c r="F2178" s="293"/>
    </row>
    <row r="2179" spans="1:6">
      <c r="B2179" s="291"/>
      <c r="C2179" s="292"/>
      <c r="D2179" s="292"/>
      <c r="E2179" s="292"/>
      <c r="F2179" s="293"/>
    </row>
    <row r="2180" spans="1:6">
      <c r="B2180" s="291"/>
      <c r="C2180" s="292"/>
      <c r="D2180" s="292"/>
      <c r="E2180" s="292"/>
      <c r="F2180" s="293"/>
    </row>
    <row r="2181" spans="1:6">
      <c r="B2181" s="291"/>
      <c r="C2181" s="292"/>
      <c r="D2181" s="292"/>
      <c r="E2181" s="292"/>
      <c r="F2181" s="293"/>
    </row>
    <row r="2182" spans="1:6">
      <c r="B2182" s="291"/>
      <c r="C2182" s="292"/>
      <c r="D2182" s="292"/>
      <c r="E2182" s="292"/>
      <c r="F2182" s="293"/>
    </row>
    <row r="2183" spans="1:6">
      <c r="B2183" s="294"/>
      <c r="C2183" s="295"/>
      <c r="D2183" s="295"/>
      <c r="E2183" s="295"/>
      <c r="F2183" s="296"/>
    </row>
    <row r="2184" spans="1:6">
      <c r="B2184" s="82"/>
      <c r="C2184" s="82"/>
      <c r="D2184" s="82"/>
      <c r="E2184" s="82"/>
      <c r="F2184" s="82"/>
    </row>
    <row r="2185" spans="1:6">
      <c r="B2185" s="82"/>
      <c r="C2185" s="82"/>
      <c r="D2185" s="82"/>
      <c r="E2185" s="82"/>
      <c r="F2185" s="82" t="s">
        <v>178</v>
      </c>
    </row>
    <row r="2186" spans="1:6">
      <c r="B2186" s="82"/>
      <c r="C2186" s="82"/>
      <c r="D2186" s="82"/>
      <c r="E2186" s="82"/>
      <c r="F2186" s="82"/>
    </row>
    <row r="2187" spans="1:6">
      <c r="B2187" s="82"/>
      <c r="C2187" s="82"/>
      <c r="D2187" s="82"/>
      <c r="E2187" s="82"/>
      <c r="F2187" s="82"/>
    </row>
    <row r="2188" spans="1:6">
      <c r="B2188" s="82"/>
      <c r="C2188" s="82"/>
      <c r="D2188" s="82"/>
      <c r="E2188" s="82"/>
      <c r="F2188" s="82"/>
    </row>
    <row r="2189" spans="1:6" ht="27.75" customHeight="1">
      <c r="A2189" s="82">
        <v>23</v>
      </c>
      <c r="B2189" s="82"/>
      <c r="C2189" s="82"/>
      <c r="D2189" s="82"/>
      <c r="E2189" s="82"/>
      <c r="F2189" s="82"/>
    </row>
    <row r="2190" spans="1:6" ht="15" customHeight="1">
      <c r="B2190" s="315"/>
      <c r="C2190" s="315"/>
      <c r="D2190" s="315"/>
      <c r="E2190" s="315"/>
      <c r="F2190" s="315"/>
    </row>
    <row r="2191" spans="1:6">
      <c r="B2191" s="85">
        <f ca="1">INDIRECT("Élèves!C" &amp; A2189+3)</f>
        <v>0</v>
      </c>
      <c r="C2191" s="314">
        <f ca="1">INDIRECT("Élèves!D" &amp; A2189+3)</f>
        <v>0</v>
      </c>
      <c r="D2191" s="314"/>
      <c r="E2191" s="314"/>
      <c r="F2191" s="314"/>
    </row>
    <row r="2192" spans="1:6" ht="15" customHeight="1">
      <c r="B2192" s="86"/>
      <c r="C2192" s="87"/>
      <c r="D2192" s="87"/>
      <c r="E2192" s="87"/>
      <c r="F2192" s="87"/>
    </row>
    <row r="2193" spans="2:6">
      <c r="B2193" s="315" t="s">
        <v>73</v>
      </c>
      <c r="C2193" s="315"/>
      <c r="D2193" s="315"/>
      <c r="E2193" s="315"/>
      <c r="F2193" s="315"/>
    </row>
    <row r="2194" spans="2:6">
      <c r="B2194" s="316" t="s">
        <v>179</v>
      </c>
      <c r="C2194" s="316"/>
      <c r="D2194" s="316"/>
      <c r="E2194" s="316"/>
      <c r="F2194" s="316"/>
    </row>
    <row r="2195" spans="2:6">
      <c r="B2195" s="315"/>
      <c r="C2195" s="315"/>
      <c r="D2195" s="315"/>
      <c r="E2195" s="315"/>
      <c r="F2195" s="315"/>
    </row>
    <row r="2196" spans="2:6">
      <c r="B2196" s="82"/>
      <c r="C2196" s="82"/>
      <c r="D2196" s="82"/>
      <c r="E2196" s="82"/>
      <c r="F2196" s="82"/>
    </row>
    <row r="2197" spans="2:6">
      <c r="B2197" s="279">
        <f ca="1">INDIRECT("Élèves!N" &amp; A2189+5)</f>
        <v>0</v>
      </c>
      <c r="C2197" s="280"/>
      <c r="D2197" s="280"/>
      <c r="E2197" s="280"/>
      <c r="F2197" s="281"/>
    </row>
    <row r="2198" spans="2:6" ht="45" customHeight="1">
      <c r="B2198" s="297" t="s">
        <v>39</v>
      </c>
      <c r="C2198" s="298" t="s">
        <v>67</v>
      </c>
      <c r="D2198" s="300" t="s">
        <v>68</v>
      </c>
      <c r="E2198" s="301"/>
      <c r="F2198" s="302"/>
    </row>
    <row r="2199" spans="2:6" ht="45" customHeight="1">
      <c r="B2199" s="297"/>
      <c r="C2199" s="299"/>
      <c r="D2199" s="303"/>
      <c r="E2199" s="304"/>
      <c r="F2199" s="305"/>
    </row>
    <row r="2200" spans="2:6">
      <c r="B2200" s="297"/>
      <c r="C2200" s="88" t="s">
        <v>66</v>
      </c>
      <c r="D2200" s="88" t="s">
        <v>40</v>
      </c>
      <c r="E2200" s="88" t="s">
        <v>41</v>
      </c>
      <c r="F2200" s="88" t="s">
        <v>66</v>
      </c>
    </row>
    <row r="2201" spans="2:6">
      <c r="B2201" s="313" t="str">
        <f>"FORMATION COMMUNE (" &amp; SUM(MATIÈRES!N2184:N2198) &amp; " périodes)"</f>
        <v>FORMATION COMMUNE (0 périodes)</v>
      </c>
      <c r="C2201" s="313"/>
      <c r="D2201" s="313"/>
      <c r="E2201" s="313"/>
      <c r="F2201" s="313"/>
    </row>
    <row r="2202" spans="2:6">
      <c r="B2202" s="80" t="str">
        <f>MATIÈRES!$I$6</f>
        <v>RELIGION (Mme Willems - 2p.)</v>
      </c>
      <c r="C2202" s="203" t="str">
        <f ca="1">IF(ISERROR(INDIRECT("F1!BR" &amp;A2189+ 6)),"",INDIRECT("F1!BR" &amp;A2189+ 6))</f>
        <v/>
      </c>
      <c r="D2202" s="205">
        <f ca="1">SUM(INDIRECT("'C1'!E" &amp; A2189+4),INDIRECT("'C1'!G" &amp; A2189+4),INDIRECT("'C1'!I" &amp; A2189+4),INDIRECT("'C1'!P" &amp; A2189+4),INDIRECT("'C1'!R" &amp; A2189+4),INDIRECT("'C1'!T" &amp;A2189+4),INDIRECT("'C1'!V" &amp;A2189+4),INDIRECT("'C1'!X" &amp;A2189+4))</f>
        <v>0</v>
      </c>
      <c r="E2202" s="205">
        <f ca="1">SUM(INDIRECT("'C1'!F" &amp;A2189+4),INDIRECT("'C1'!H" &amp;A2189+4),INDIRECT("'C1'!J" &amp;A2189+4),INDIRECT("'C1'!Q" &amp;A2189+4),INDIRECT("'C1'!S" &amp;A2189+4),INDIRECT("'C1'!U" &amp;A2189+4),INDIRECT("'C1'!W" &amp;A2189+4),INDIRECT("'C1'!Y" &amp;A2189+4))</f>
        <v>0</v>
      </c>
      <c r="F2202" s="81" t="str">
        <f ca="1">IF(ISERROR(SUM(D2202/E2202)*100),"",(SUM(D2202/E2202)*100))</f>
        <v/>
      </c>
    </row>
    <row r="2203" spans="2:6">
      <c r="B2203" s="80" t="str">
        <f>MATIÈRES!$I$7</f>
        <v>FRANÇAIS (Mr MIRGAUX - 6p.)</v>
      </c>
      <c r="C2203" s="203" t="str">
        <f ca="1">IF(ISERROR(INDIRECT("F2!BR" &amp;A2189+ 6)),"",INDIRECT("F2!BR" &amp;A2189+ 6))</f>
        <v/>
      </c>
      <c r="D2203" s="205">
        <f ca="1">SUM(INDIRECT("'C2'!E" &amp; A2189+4),INDIRECT("'C2'!G" &amp; A2189+4),INDIRECT("'C2'!I" &amp; A2189+4),INDIRECT("'C2'!P" &amp; A2189+4),INDIRECT("'C2'!R" &amp; A2189+4),INDIRECT("'C2'!T" &amp;A2189+4),INDIRECT("'C2'!V" &amp;A2189+4),INDIRECT("'C2'!X" &amp;A2189+4))</f>
        <v>0</v>
      </c>
      <c r="E2203" s="205">
        <f ca="1">SUM(INDIRECT("'C2'!F" &amp;A2189+4),INDIRECT("'C2'!H" &amp;A2189+4),INDIRECT("'C2'!J" &amp;A2189+4),INDIRECT("'C2'!Q" &amp;A2189+4),INDIRECT("'C2'!S" &amp;A2189+4),INDIRECT("'C2'!U" &amp;A2189+4),INDIRECT("'C2'!W" &amp;A2189+4),INDIRECT("'C2'!Y" &amp;A2189+4))</f>
        <v>0</v>
      </c>
      <c r="F2203" s="81" t="str">
        <f t="shared" ref="F2203:F2216" ca="1" si="22">IF(ISERROR(SUM(D2203/E2203)*100),"",(SUM(D2203/E2203)*100))</f>
        <v/>
      </c>
    </row>
    <row r="2204" spans="2:6">
      <c r="B2204" s="80" t="str">
        <f>MATIÈRES!$I$8</f>
        <v>MATH (Mme LIENART - 5p.)</v>
      </c>
      <c r="C2204" s="203" t="str">
        <f ca="1">IF(ISERROR(INDIRECT("F3!BR" &amp;A2189+ 6)),"",INDIRECT("F3!BR" &amp;A2189+ 6))</f>
        <v/>
      </c>
      <c r="D2204" s="205">
        <f ca="1">SUM(INDIRECT("'C3'!E" &amp; A2189+4),INDIRECT("'C3'!G" &amp; A2189+4),INDIRECT("'C3'!I" &amp; A2189+4),INDIRECT("'C3'!P" &amp; A2189+4),INDIRECT("'C3'!R" &amp; A2189+4),INDIRECT("'C3'!T" &amp;A2189+4),INDIRECT("'C3'!V" &amp;A2189+4),INDIRECT("'C3'!X" &amp;A2189+4))</f>
        <v>0</v>
      </c>
      <c r="E2204" s="205">
        <f ca="1">SUM(INDIRECT("'C3'!F" &amp;A2189+4),INDIRECT("'C3'!H" &amp;A2189+4),INDIRECT("'C3'!J" &amp;A2189+4),INDIRECT("'C3'!Q" &amp;A2189+4),INDIRECT("'C3'!S" &amp;A2189+4),INDIRECT("'C3'!U" &amp;A2189+4),INDIRECT("'C3'!W" &amp;A2189+4),INDIRECT("'C3'!Y" &amp;A2189+4))</f>
        <v>0</v>
      </c>
      <c r="F2204" s="81" t="str">
        <f t="shared" ca="1" si="22"/>
        <v/>
      </c>
    </row>
    <row r="2205" spans="2:6">
      <c r="B2205" s="80" t="str">
        <f>MATIÈRES!$I$9</f>
        <v>ÉTUDE DU MILIEU (Mr MIRGAUX - 4p.)</v>
      </c>
      <c r="C2205" s="203" t="str">
        <f ca="1">IF(ISERROR(INDIRECT("F4!BR" &amp;A2189+ 6)),"",INDIRECT("F4!BR" &amp;A2189+ 6))</f>
        <v/>
      </c>
      <c r="D2205" s="205">
        <f ca="1">SUM(INDIRECT("'C4'!E" &amp; A2189+4),INDIRECT("'C4'!G" &amp; A2189+4),INDIRECT("'C4'!I" &amp; A2189+4),INDIRECT("'C4'!P" &amp; A2189+4),INDIRECT("'C4'!R" &amp; A2189+4),INDIRECT("'C4'!T" &amp;A2189+4),INDIRECT("'C4'!V" &amp;A2189+4),INDIRECT("'C4'!X" &amp;A2189+4))</f>
        <v>0</v>
      </c>
      <c r="E2205" s="205">
        <f ca="1">SUM(INDIRECT("'C4'!F" &amp;A2189+4),INDIRECT("'C4'!H" &amp;A2189+4),INDIRECT("'C4'!J" &amp;A2189+4),INDIRECT("'C4'!Q" &amp;A2189+4),INDIRECT("'C4'!S" &amp;A2189+4),INDIRECT("'C4'!U" &amp;A2189+4),INDIRECT("'C4'!W" &amp;A2189+4),INDIRECT("'C4'!Y" &amp;A2189+4))</f>
        <v>0</v>
      </c>
      <c r="F2205" s="81" t="str">
        <f t="shared" ca="1" si="22"/>
        <v/>
      </c>
    </row>
    <row r="2206" spans="2:6">
      <c r="B2206" s="80" t="str">
        <f>MATIÈRES!$I$10</f>
        <v>ANGLAIS (Mme MICHAUX - 4p.)</v>
      </c>
      <c r="C2206" s="203" t="str">
        <f ca="1">IF(ISERROR(INDIRECT("F5!BR" &amp;A2189+ 6)),"",INDIRECT("F5!BR" &amp;A2189+ 6))</f>
        <v/>
      </c>
      <c r="D2206" s="205">
        <f ca="1">SUM(INDIRECT("'C5'!E" &amp; A2189+4),INDIRECT("'C5'!G" &amp; A2189+4),INDIRECT("'C5'!I" &amp; A2189+4),INDIRECT("'C5'!P" &amp; A2189+4),INDIRECT("'C5'!R" &amp; A2189+4),INDIRECT("'C5'!T" &amp;A2189+4),INDIRECT("'C5'!V" &amp;A2189+4),INDIRECT("'C5'!X" &amp;A2189+4))</f>
        <v>0</v>
      </c>
      <c r="E2206" s="205">
        <f ca="1">SUM(INDIRECT("'C5'!F" &amp;A2189+4),INDIRECT("'C5'!H" &amp;A2189+4),INDIRECT("'C5'!J" &amp;A2189+4),INDIRECT("'C5'!Q" &amp;A2189+4),INDIRECT("'C5'!S" &amp;A2189+4),INDIRECT("'C5'!U" &amp;A2189+4),INDIRECT("'C5'!W" &amp;A2189+4),INDIRECT("'C5'!Y" &amp;A2189+4))</f>
        <v>0</v>
      </c>
      <c r="F2206" s="81" t="str">
        <f t="shared" ca="1" si="22"/>
        <v/>
      </c>
    </row>
    <row r="2207" spans="2:6">
      <c r="B2207" s="80" t="str">
        <f>MATIÈRES!$I$11</f>
        <v>SCIENCES (Mr SMETS - 3p.)</v>
      </c>
      <c r="C2207" s="203" t="str">
        <f ca="1">IF(ISERROR(INDIRECT("F6!BR" &amp;A2189+ 6)),"",INDIRECT("F6!BR" &amp;A2189+ 6))</f>
        <v/>
      </c>
      <c r="D2207" s="205">
        <f ca="1">SUM(INDIRECT("'C6'!E" &amp; A2189+4),INDIRECT("'C6'!G" &amp; A2189+4),INDIRECT("'C6'!I" &amp; A2189+4),INDIRECT("'C6'!P" &amp; A2189+4),INDIRECT("'C6'!R" &amp; A2189+4),INDIRECT("'C6'!T" &amp;A2189+4),INDIRECT("'C6'!V" &amp;A2189+4),INDIRECT("'C6'!X" &amp;A2189+4))</f>
        <v>0</v>
      </c>
      <c r="E2207" s="205">
        <f ca="1">SUM(INDIRECT("'C6'!F" &amp;A2189+4),INDIRECT("'C6'!H" &amp;A2189+4),INDIRECT("'C6'!J" &amp;A2189+4),INDIRECT("'C6'!Q" &amp;A2189+4),INDIRECT("'C6'!S" &amp;A2189+4),INDIRECT("'C6'!U" &amp;A2189+4),INDIRECT("'C6'!W" &amp;A2189+4),INDIRECT("'C6'!Y" &amp;A2189+4))</f>
        <v>0</v>
      </c>
      <c r="F2207" s="81" t="str">
        <f t="shared" ca="1" si="22"/>
        <v/>
      </c>
    </row>
    <row r="2208" spans="2:6">
      <c r="B2208" s="80" t="str">
        <f>MATIÈRES!$I$12</f>
        <v>ÉDUCATION PHYSIQUE (Collectif - 3p.)</v>
      </c>
      <c r="C2208" s="203" t="str">
        <f ca="1">IF(ISERROR(INDIRECT("F7!BR" &amp;A2189+ 6)),"",INDIRECT("F7!BR" &amp;A2189+ 6))</f>
        <v/>
      </c>
      <c r="D2208" s="205">
        <f ca="1">SUM(INDIRECT("'C7'!E" &amp; A2189+4),INDIRECT("'C7'!G" &amp; A2189+4),INDIRECT("'C7'!I" &amp; A2189+4),INDIRECT("'C7'!P" &amp; A2189+4),INDIRECT("'C7'!R" &amp; A2189+4),INDIRECT("'C7'!T" &amp;A2189+4),INDIRECT("'C7'!V" &amp;A2189+4),INDIRECT("'C7'!X" &amp;A2189+4))</f>
        <v>0</v>
      </c>
      <c r="E2208" s="205">
        <f ca="1">SUM(INDIRECT("'C7'!F" &amp;A2189+4),INDIRECT("'C7'!H" &amp;A2189+4),INDIRECT("'C7'!J" &amp;A2189+4),INDIRECT("'C7'!Q" &amp;A2189+4),INDIRECT("'C7'!S" &amp;A2189+4),INDIRECT("'C7'!U" &amp;A2189+4),INDIRECT("'C7'!W" &amp;A2189+4),INDIRECT("'C7'!Y" &amp;A2189+4))</f>
        <v>0</v>
      </c>
      <c r="F2208" s="81" t="str">
        <f t="shared" ca="1" si="22"/>
        <v/>
      </c>
    </row>
    <row r="2209" spans="2:6">
      <c r="B2209" s="80" t="str">
        <f>MATIÈRES!$I$13</f>
        <v>ÉDUCATION ARTISTIQUE (Mme TASKIN - 2p.)</v>
      </c>
      <c r="C2209" s="203" t="str">
        <f ca="1">IF(ISERROR(INDIRECT("F8!BR" &amp;A2189+ 6)),"",INDIRECT("F8!BR" &amp;A2189+ 6))</f>
        <v/>
      </c>
      <c r="D2209" s="205">
        <f ca="1">SUM(INDIRECT("'C8'!E" &amp; A2189+4),INDIRECT("'C8'!G" &amp; A2189+4),INDIRECT("'C8'!I" &amp; A2189+4),INDIRECT("'C8'!P" &amp; A2189+4),INDIRECT("'C8'!R" &amp; A2189+4),INDIRECT("'C8'!T" &amp;A2189+4),INDIRECT("'C8'!V" &amp;A2189+4),INDIRECT("'C8'!X" &amp;A2189+4))</f>
        <v>0</v>
      </c>
      <c r="E2209" s="205">
        <f ca="1">SUM(INDIRECT("'C8'!F" &amp;A2189+4),INDIRECT("'C8'!H" &amp;A2189+4),INDIRECT("'C8'!J" &amp;A2189+4),INDIRECT("'C8'!Q" &amp;A2189+4),INDIRECT("'C8'!S" &amp;A2189+4),INDIRECT("'C8'!U" &amp;A2189+4),INDIRECT("'C8'!W" &amp;A2189+4),INDIRECT("'C8'!Y" &amp;A2189+4))</f>
        <v>0</v>
      </c>
      <c r="F2209" s="81" t="str">
        <f t="shared" ca="1" si="22"/>
        <v/>
      </c>
    </row>
    <row r="2210" spans="2:6">
      <c r="B2210" s="80" t="str">
        <f>MATIÈRES!$I$14</f>
        <v>ÉDUCATION TECHNOLOGIQUE (Mr SMETS - 1p.)</v>
      </c>
      <c r="C2210" s="203" t="str">
        <f ca="1">IF(ISERROR(INDIRECT("F9!BR" &amp;A2189+ 6)),"",INDIRECT("F9!BR" &amp;A2189+ 6))</f>
        <v/>
      </c>
      <c r="D2210" s="205">
        <f ca="1">SUM(INDIRECT("'C9'!E" &amp; A2189+4),INDIRECT("'C9'!G" &amp; A2189+4),INDIRECT("'C9'!I" &amp; A2189+4),INDIRECT("'C9'!P" &amp; A2189+4),INDIRECT("'C9'!R" &amp; A2189+4),INDIRECT("'C9'!T" &amp;A2189+4),INDIRECT("'C9'!V" &amp;A2189+4),INDIRECT("'C9'!X" &amp;A2189+4))</f>
        <v>0</v>
      </c>
      <c r="E2210" s="205">
        <f ca="1">SUM(INDIRECT("'C9'!F" &amp;A2189+4),INDIRECT("'C9'!H" &amp;A2189+4),INDIRECT("'C9'!J" &amp;A2189+4),INDIRECT("'C9'!Q" &amp;A2189+4),INDIRECT("'C9'!S" &amp;A2189+4),INDIRECT("'C9'!U" &amp;A2189+4),INDIRECT("'C9'!W" &amp;A2189+4),INDIRECT("'C9'!Y" &amp;A2189+4))</f>
        <v>0</v>
      </c>
      <c r="F2210" s="81" t="str">
        <f t="shared" ca="1" si="22"/>
        <v/>
      </c>
    </row>
    <row r="2211" spans="2:6">
      <c r="B2211" s="80" t="str">
        <f>MATIÈRES!$I$15</f>
        <v>ACTIVITÉDE SOUTIEN (Mme LIENART - 4p.)</v>
      </c>
      <c r="C2211" s="203" t="str">
        <f ca="1">IF(ISERROR(INDIRECT("F10!BR" &amp;A2189+ 6)),"",INDIRECT("F10!BR" &amp;A2189+ 6))</f>
        <v/>
      </c>
      <c r="D2211" s="205">
        <f ca="1">SUM(INDIRECT("'C10'!E" &amp; A2189+4),INDIRECT("'C10'!G" &amp; A2189+4),INDIRECT("'C10'!I" &amp; A2189+4),INDIRECT("'C10'!P" &amp; A2189+4),INDIRECT("'C10'!R" &amp; A2189+4),INDIRECT("'C10'!T" &amp;A2189+4),INDIRECT("'C10'!V" &amp;A2189+4),INDIRECT("'C10'!X" &amp;A2189+4))</f>
        <v>0</v>
      </c>
      <c r="E2211" s="205">
        <f ca="1">SUM(INDIRECT("'C10'!F" &amp;A2189+4),INDIRECT("'C10'!H" &amp;A2189+4),INDIRECT("'C10'!J" &amp;A2189+4),INDIRECT("'C10'!Q" &amp;A2189+4),INDIRECT("'C10'!S" &amp;A2189+4),INDIRECT("'C10'!U" &amp;A2189+4),INDIRECT("'C10'!W" &amp;A2189+4),INDIRECT("'C10'!Y" &amp;A2189+4))</f>
        <v>0</v>
      </c>
      <c r="F2211" s="81" t="str">
        <f t="shared" ca="1" si="22"/>
        <v/>
      </c>
    </row>
    <row r="2212" spans="2:6">
      <c r="B2212" s="80">
        <f>MATIÈRES!$I$16</f>
        <v>0</v>
      </c>
      <c r="C2212" s="203" t="str">
        <f ca="1">IF(ISERROR(INDIRECT("F11!BR" &amp;A2189+ 6)),"",INDIRECT("F11!BR" &amp;A2189+ 6))</f>
        <v/>
      </c>
      <c r="D2212" s="205">
        <f ca="1">SUM(INDIRECT("'C11'!E" &amp; A2189+4),INDIRECT("'C11'!G" &amp; A2189+4),INDIRECT("'C11'!I" &amp; A2189+4),INDIRECT("'C11'!P" &amp; A2189+4),INDIRECT("'C11'!R" &amp; A2189+4),INDIRECT("'C11'!T" &amp;A2189+4),INDIRECT("'C11'!V" &amp;A2189+4),INDIRECT("'C11'!X" &amp;A2189+4))</f>
        <v>0</v>
      </c>
      <c r="E2212" s="205">
        <f ca="1">SUM(INDIRECT("'C11'!F" &amp;A2189+4),INDIRECT("'C11'!H" &amp;A2189+4),INDIRECT("'C11'!J" &amp;A2189+4),INDIRECT("'C11'!Q" &amp;A2189+4),INDIRECT("'C11'!S" &amp;A2189+4),INDIRECT("'C11'!U" &amp;A2189+4),INDIRECT("'C11'!W" &amp;A2189+4),INDIRECT("'C11'!Y" &amp;A2189+4))</f>
        <v>0</v>
      </c>
      <c r="F2212" s="81" t="str">
        <f t="shared" ca="1" si="22"/>
        <v/>
      </c>
    </row>
    <row r="2213" spans="2:6">
      <c r="B2213" s="80">
        <f>MATIÈRES!$I$17</f>
        <v>0</v>
      </c>
      <c r="C2213" s="203" t="str">
        <f ca="1">IF(ISERROR(INDIRECT("F12!BR" &amp;A2189+ 6)),"",INDIRECT("F12!BR" &amp;A2189+ 6))</f>
        <v/>
      </c>
      <c r="D2213" s="205">
        <f ca="1">SUM(INDIRECT("'C12'!E" &amp; A2189+4),INDIRECT("'C12'!G" &amp; A2189+4),INDIRECT("'C12'!I" &amp; A2189+4),INDIRECT("'C12'!P" &amp; A2189+4),INDIRECT("'C12'!R" &amp; A2189+4),INDIRECT("'C12'!T" &amp;A2189+4),INDIRECT("'C12'!V" &amp;A2189+4),INDIRECT("'C12'!X" &amp;A2189+4))</f>
        <v>0</v>
      </c>
      <c r="E2213" s="205">
        <f ca="1">SUM(INDIRECT("'C12'!F" &amp;A2189+4),INDIRECT("'C12'!H" &amp;A2189+4),INDIRECT("'C12'!J" &amp;A2189+4),INDIRECT("'C12'!Q" &amp;A2189+4),INDIRECT("'C12'!S" &amp;A2189+4),INDIRECT("'C12'!U" &amp;A2189+4),INDIRECT("'C12'!W" &amp;A2189+4),INDIRECT("'C12'!Y" &amp;A2189+4))</f>
        <v>0</v>
      </c>
      <c r="F2213" s="81" t="str">
        <f t="shared" ca="1" si="22"/>
        <v/>
      </c>
    </row>
    <row r="2214" spans="2:6">
      <c r="B2214" s="80">
        <f>MATIÈRES!$I$18</f>
        <v>0</v>
      </c>
      <c r="C2214" s="203" t="str">
        <f ca="1">IF(ISERROR(INDIRECT("F13!BR" &amp;A2189+ 6)),"",INDIRECT("F13!BR" &amp;A2189+ 6))</f>
        <v/>
      </c>
      <c r="D2214" s="205">
        <f ca="1">SUM(INDIRECT("'C13'!E" &amp; A2189+4),INDIRECT("'C13'!G" &amp; A2189+4),INDIRECT("'C13'!I" &amp; A2189+4),INDIRECT("'C13'!P" &amp; A2189+4),INDIRECT("'C13'!R" &amp; A2189+4),INDIRECT("'C13'!T" &amp;A2189+4),INDIRECT("'C13'!V" &amp;A2189+4),INDIRECT("'C13'!X" &amp;A2189+4))</f>
        <v>0</v>
      </c>
      <c r="E2214" s="205">
        <f ca="1">SUM(INDIRECT("'C13'!F" &amp;A2189+4),INDIRECT("'C13'!H" &amp;A2189+4),INDIRECT("'C13'!J" &amp;A2189+4),INDIRECT("'C13'!Q" &amp;A2189+4),INDIRECT("'C13'!S" &amp;A2189+4),INDIRECT("'C13'!U" &amp;A2189+4),INDIRECT("'C13'!W" &amp;A2189+4),INDIRECT("'C13'!Y" &amp;A2189+4))</f>
        <v>0</v>
      </c>
      <c r="F2214" s="81" t="str">
        <f t="shared" ca="1" si="22"/>
        <v/>
      </c>
    </row>
    <row r="2215" spans="2:6">
      <c r="B2215" s="80">
        <f>MATIÈRES!$I$19</f>
        <v>0</v>
      </c>
      <c r="C2215" s="203" t="str">
        <f ca="1">IF(ISERROR(INDIRECT("F14!BR" &amp;A2189+ 6)),"",INDIRECT("F14!BR" &amp;A2189+ 6))</f>
        <v/>
      </c>
      <c r="D2215" s="205">
        <f ca="1">SUM(INDIRECT("'C14'!E" &amp; A2189+4),INDIRECT("'C14'!G" &amp; A2189+4),INDIRECT("'C14'!I" &amp; A2189+4),INDIRECT("'C14'!P" &amp; A2189+4),INDIRECT("'C14'!R" &amp; A2189+4),INDIRECT("'C14'!T" &amp;A2189+4),INDIRECT("'C14'!V" &amp;A2189+4),INDIRECT("'C14'!X" &amp;A2189+4))</f>
        <v>0</v>
      </c>
      <c r="E2215" s="205">
        <f ca="1">SUM(INDIRECT("'C14'!F" &amp;A2189+4),INDIRECT("'C14'!H" &amp;A2189+4),INDIRECT("'C14'!J" &amp;A2189+4),INDIRECT("'C14'!Q" &amp;A2189+4),INDIRECT("'C14'!S" &amp;A2189+4),INDIRECT("'C14'!U" &amp;A2189+4),INDIRECT("'C14'!W" &amp;A2189+4),INDIRECT("'C14'!Y" &amp;A2189+4))</f>
        <v>0</v>
      </c>
      <c r="F2215" s="81" t="str">
        <f t="shared" ca="1" si="22"/>
        <v/>
      </c>
    </row>
    <row r="2216" spans="2:6">
      <c r="B2216" s="80">
        <f>MATIÈRES!$I$20</f>
        <v>0</v>
      </c>
      <c r="C2216" s="203" t="str">
        <f ca="1">IF(ISERROR(INDIRECT("F15!BR" &amp;A2189+ 6)),"",INDIRECT("F15!BR" &amp;A2189+ 6))</f>
        <v/>
      </c>
      <c r="D2216" s="205">
        <f ca="1">SUM(INDIRECT("'C15'!E" &amp; A2189+4),INDIRECT("'C15'!G" &amp; A2189+4),INDIRECT("'C15'!I" &amp; A2189+4),INDIRECT("'C15'!P" &amp; A2189+4),INDIRECT("'C15'!R" &amp; A2189+4),INDIRECT("'C15'!T" &amp;A2189+4),INDIRECT("'C15'!V" &amp;A2189+4),INDIRECT("'C15'!X" &amp;A2189+4))</f>
        <v>0</v>
      </c>
      <c r="E2216" s="205">
        <f ca="1">SUM(INDIRECT("'C15'!F" &amp;A2189+4),INDIRECT("'C15'!H" &amp;A2189+4),INDIRECT("'C15'!J" &amp;A2189+4),INDIRECT("'C15'!Q" &amp;A2189+4),INDIRECT("'C15'!S" &amp;A2189+4),INDIRECT("'C15'!U" &amp;A2189+4),INDIRECT("'C15'!W" &amp;A2189+4),INDIRECT("'C15'!Y" &amp;A2189+4))</f>
        <v>0</v>
      </c>
      <c r="F2216" s="81" t="str">
        <f t="shared" ca="1" si="22"/>
        <v/>
      </c>
    </row>
    <row r="2217" spans="2:6">
      <c r="B2217" s="208"/>
      <c r="C2217" s="212" t="e">
        <f ca="1">AVERAGEIF(C2202:C2216,"&lt;&gt;#DIV/0!")</f>
        <v>#DIV/0!</v>
      </c>
      <c r="D2217" s="206"/>
      <c r="E2217" s="206"/>
      <c r="F2217" s="209"/>
    </row>
    <row r="2218" spans="2:6" s="82" customFormat="1">
      <c r="B2218" s="271"/>
      <c r="C2218" s="271"/>
      <c r="D2218" s="271"/>
      <c r="E2218" s="271"/>
      <c r="F2218" s="192"/>
    </row>
    <row r="2219" spans="2:6" s="82" customFormat="1">
      <c r="B2219" s="272" t="s">
        <v>180</v>
      </c>
      <c r="C2219" s="272"/>
      <c r="D2219" s="272"/>
      <c r="E2219" s="272"/>
      <c r="F2219" s="193" t="e">
        <f ca="1">AVERAGEIF(F2202:F2216,"&lt;&gt;#DIV/0!")</f>
        <v>#DIV/0!</v>
      </c>
    </row>
    <row r="2220" spans="2:6" s="82" customFormat="1">
      <c r="B2220" s="273" t="str">
        <f>"Nombre de cours en difficulté (…/" &amp; COUNTA(MATIÈRES!$N$6:$N$20) &amp; " cours)"</f>
        <v>Nombre de cours en difficulté (…/10 cours)</v>
      </c>
      <c r="C2220" s="273"/>
      <c r="D2220" s="273"/>
      <c r="E2220" s="273"/>
      <c r="F2220" s="191">
        <f ca="1">IF(F2202&lt;50,1,0)+IF(F2203&lt;50,1,0)+IF(F2204&lt;50,1,0)+IF(F2205&lt;50,1,0)+IF(F2206&lt;50,1,0)+IF(F2207&lt;50,1,0)+IF(F2208&lt;50,1,0)+IF(F2209&lt;50,1,0)+IF(F2210&lt;50,1,0)+IF(F2211&lt;50,1,0)+IF(F2212&lt;50,1,0)+IF(F2213&lt;50,1,0)+IF(F2214&lt;50,1,0)+IF(F2215&lt;50,1,0)+IF(F2216&lt;50,1,0)</f>
        <v>0</v>
      </c>
    </row>
    <row r="2221" spans="2:6" s="82" customFormat="1">
      <c r="B2221" s="273" t="str">
        <f>"Nombre de périodes en difficulté (…/" &amp; SUM(MATIÈRES!N2182:N2196) &amp; " périodes)"</f>
        <v>Nombre de périodes en difficulté (…/0 périodes)</v>
      </c>
      <c r="C2221" s="273"/>
      <c r="D2221" s="273"/>
      <c r="E2221" s="273"/>
      <c r="F2221" s="191">
        <f ca="1">IF(F2202&lt;50,MATIÈRES!N$6,0)+IF(F2203&lt;50,MATIÈRES!N$7,0)+IF(F2204&lt;50,MATIÈRES!N$8,0)+IF(F2205&lt;50,MATIÈRES!N$9,0)+IF(F2206&lt;50,MATIÈRES!N$10,0)+IF(F2207&lt;50,MATIÈRES!N$11,0)+IF(F2208&lt;50,MATIÈRES!N$12,0)+IF(F2209&lt;50,MATIÈRES!N$13,0)+IF(F2210&lt;50,MATIÈRES!N$14,0)+IF(F2211&lt;50,MATIÈRES!N$15,0)+IF(F2212&lt;50,MATIÈRES!N$16,0)+IF(F2213&lt;50,MATIÈRES!N$17,0)+IF(F2214&lt;50,MATIÈRES!N$18,0)+IF(F2215&lt;50,MATIÈRES!N$19,0)+IF(F2216&lt;50,MATIÈRES!N$20,0)</f>
        <v>0</v>
      </c>
    </row>
    <row r="2222" spans="2:6" s="82" customFormat="1"/>
    <row r="2223" spans="2:6" s="82" customFormat="1"/>
    <row r="2224" spans="2:6" s="82" customFormat="1"/>
    <row r="2225" spans="2:6" s="82" customFormat="1">
      <c r="F2225" s="82" t="s">
        <v>177</v>
      </c>
    </row>
    <row r="2226" spans="2:6">
      <c r="B2226" s="82"/>
      <c r="C2226" s="82"/>
      <c r="D2226" s="82"/>
      <c r="E2226" s="82"/>
      <c r="F2226" s="82"/>
    </row>
    <row r="2227" spans="2:6">
      <c r="B2227" s="82"/>
      <c r="C2227" s="82"/>
      <c r="D2227" s="82"/>
      <c r="E2227" s="82"/>
      <c r="F2227" s="82"/>
    </row>
    <row r="2228" spans="2:6">
      <c r="B2228" s="82"/>
      <c r="C2228" s="82"/>
      <c r="D2228" s="82"/>
      <c r="E2228" s="82"/>
      <c r="F2228" s="82"/>
    </row>
    <row r="2229" spans="2:6">
      <c r="B2229" s="82"/>
      <c r="C2229" s="82"/>
      <c r="D2229" s="82"/>
      <c r="E2229" s="82"/>
      <c r="F2229" s="82"/>
    </row>
    <row r="2230" spans="2:6">
      <c r="B2230" s="82"/>
      <c r="C2230" s="82"/>
      <c r="D2230" s="82"/>
      <c r="E2230" s="82"/>
      <c r="F2230" s="82"/>
    </row>
    <row r="2231" spans="2:6">
      <c r="B2231" s="82"/>
      <c r="C2231" s="82"/>
      <c r="D2231" s="82"/>
      <c r="E2231" s="82"/>
      <c r="F2231" s="82"/>
    </row>
    <row r="2232" spans="2:6">
      <c r="B2232" s="82"/>
      <c r="C2232" s="82"/>
      <c r="D2232" s="82"/>
      <c r="E2232" s="82"/>
      <c r="F2232" s="82"/>
    </row>
    <row r="2233" spans="2:6">
      <c r="B2233" s="82"/>
      <c r="C2233" s="82"/>
      <c r="D2233" s="82"/>
      <c r="E2233" s="82"/>
      <c r="F2233" s="82"/>
    </row>
    <row r="2234" spans="2:6">
      <c r="B2234" s="82"/>
      <c r="C2234" s="82"/>
      <c r="D2234" s="82"/>
      <c r="E2234" s="82"/>
      <c r="F2234" s="82"/>
    </row>
    <row r="2235" spans="2:6">
      <c r="B2235" s="82"/>
      <c r="C2235" s="82"/>
      <c r="D2235" s="82"/>
      <c r="E2235" s="82"/>
      <c r="F2235" s="82"/>
    </row>
    <row r="2236" spans="2:6">
      <c r="B2236" s="82"/>
      <c r="C2236" s="82"/>
      <c r="D2236" s="82"/>
      <c r="E2236" s="82"/>
      <c r="F2236" s="82"/>
    </row>
    <row r="2237" spans="2:6">
      <c r="B2237" s="82"/>
      <c r="C2237" s="82"/>
      <c r="D2237" s="82"/>
      <c r="E2237" s="82"/>
      <c r="F2237" s="82"/>
    </row>
    <row r="2238" spans="2:6">
      <c r="B2238" s="82"/>
      <c r="C2238" s="82"/>
      <c r="D2238" s="82"/>
      <c r="E2238" s="82"/>
      <c r="F2238" s="82"/>
    </row>
    <row r="2239" spans="2:6">
      <c r="B2239" s="82"/>
      <c r="C2239" s="82"/>
      <c r="D2239" s="82"/>
      <c r="E2239" s="82"/>
      <c r="F2239" s="82"/>
    </row>
    <row r="2240" spans="2:6">
      <c r="B2240" s="82"/>
      <c r="C2240" s="82"/>
      <c r="D2240" s="82"/>
      <c r="E2240" s="82"/>
      <c r="F2240" s="82"/>
    </row>
    <row r="2241" spans="2:6">
      <c r="B2241" s="84" t="s">
        <v>42</v>
      </c>
      <c r="C2241" s="82"/>
      <c r="D2241" s="82"/>
      <c r="E2241" s="82"/>
      <c r="F2241" s="82"/>
    </row>
    <row r="2242" spans="2:6">
      <c r="B2242" s="82"/>
      <c r="C2242" s="82"/>
      <c r="D2242" s="82"/>
      <c r="E2242" s="82"/>
      <c r="F2242" s="82"/>
    </row>
    <row r="2243" spans="2:6">
      <c r="B2243" s="274" t="str">
        <f ca="1">(INDIRECT("Élèves!C" &amp;A2189+3) &amp; " " &amp; INDIRECT("Élèves!D" &amp; A2189+3) &amp; " :")</f>
        <v xml:space="preserve">  :</v>
      </c>
      <c r="C2243" s="275"/>
      <c r="D2243" s="275"/>
      <c r="E2243" s="275"/>
      <c r="F2243" s="276"/>
    </row>
    <row r="2244" spans="2:6">
      <c r="B2244" s="243"/>
      <c r="C2244" s="244"/>
      <c r="D2244" s="244"/>
      <c r="E2244" s="244"/>
      <c r="F2244" s="245"/>
    </row>
    <row r="2245" spans="2:6">
      <c r="B2245" s="243"/>
      <c r="C2245" s="244"/>
      <c r="D2245" s="244"/>
      <c r="E2245" s="244"/>
      <c r="F2245" s="245"/>
    </row>
    <row r="2246" spans="2:6">
      <c r="B2246" s="243"/>
      <c r="C2246" s="244"/>
      <c r="D2246" s="244"/>
      <c r="E2246" s="244"/>
      <c r="F2246" s="245"/>
    </row>
    <row r="2247" spans="2:6">
      <c r="B2247" s="243"/>
      <c r="C2247" s="244"/>
      <c r="D2247" s="244"/>
      <c r="E2247" s="244"/>
      <c r="F2247" s="245"/>
    </row>
    <row r="2248" spans="2:6">
      <c r="B2248" s="243"/>
      <c r="C2248" s="244"/>
      <c r="D2248" s="244"/>
      <c r="E2248" s="244"/>
      <c r="F2248" s="245"/>
    </row>
    <row r="2249" spans="2:6">
      <c r="B2249" s="246"/>
      <c r="C2249" s="247"/>
      <c r="D2249" s="247"/>
      <c r="E2249" s="247"/>
      <c r="F2249" s="248"/>
    </row>
    <row r="2250" spans="2:6">
      <c r="B2250" s="204"/>
      <c r="C2250" s="204"/>
      <c r="D2250" s="204"/>
      <c r="E2250" s="204"/>
      <c r="F2250" s="204"/>
    </row>
    <row r="2251" spans="2:6">
      <c r="B2251" s="204"/>
      <c r="C2251" s="204"/>
      <c r="D2251" s="204"/>
      <c r="E2251" s="204"/>
      <c r="F2251" s="204"/>
    </row>
    <row r="2252" spans="2:6">
      <c r="B2252" s="204"/>
      <c r="C2252" s="204"/>
      <c r="D2252" s="204"/>
      <c r="E2252" s="204"/>
      <c r="F2252" s="204"/>
    </row>
    <row r="2253" spans="2:6">
      <c r="B2253" s="84" t="s">
        <v>69</v>
      </c>
      <c r="C2253" s="82"/>
      <c r="D2253" s="82"/>
      <c r="E2253" s="82"/>
      <c r="F2253" s="82"/>
    </row>
    <row r="2254" spans="2:6">
      <c r="C2254" s="82"/>
      <c r="D2254" s="82"/>
      <c r="E2254" s="82"/>
      <c r="F2254" s="82"/>
    </row>
    <row r="2255" spans="2:6">
      <c r="B2255" s="89"/>
      <c r="C2255" s="89"/>
      <c r="D2255" s="89"/>
      <c r="E2255" s="89" t="s">
        <v>70</v>
      </c>
      <c r="F2255" s="90">
        <f ca="1">SUM(INDIRECT("EDUC!E" &amp;A2189+4),INDIRECT("EDUC!F" &amp;A2189+4),INDIRECT("EDUC!H" &amp;A2189+4),INDIRECT("EDUC!i" &amp;A2189+4))</f>
        <v>0</v>
      </c>
    </row>
    <row r="2256" spans="2:6">
      <c r="C2256" s="82"/>
      <c r="D2256" s="82"/>
      <c r="E2256" s="82"/>
      <c r="F2256" s="82"/>
    </row>
    <row r="2257" spans="2:6">
      <c r="B2257" s="249"/>
      <c r="C2257" s="250"/>
      <c r="D2257" s="250"/>
      <c r="E2257" s="250"/>
      <c r="F2257" s="251"/>
    </row>
    <row r="2258" spans="2:6">
      <c r="B2258" s="252"/>
      <c r="C2258" s="253"/>
      <c r="D2258" s="253"/>
      <c r="E2258" s="253"/>
      <c r="F2258" s="254"/>
    </row>
    <row r="2259" spans="2:6">
      <c r="B2259" s="252"/>
      <c r="C2259" s="253"/>
      <c r="D2259" s="253"/>
      <c r="E2259" s="253"/>
      <c r="F2259" s="254"/>
    </row>
    <row r="2260" spans="2:6">
      <c r="B2260" s="252"/>
      <c r="C2260" s="253"/>
      <c r="D2260" s="253"/>
      <c r="E2260" s="253"/>
      <c r="F2260" s="254"/>
    </row>
    <row r="2261" spans="2:6">
      <c r="B2261" s="252"/>
      <c r="C2261" s="253"/>
      <c r="D2261" s="253"/>
      <c r="E2261" s="253"/>
      <c r="F2261" s="254"/>
    </row>
    <row r="2262" spans="2:6">
      <c r="B2262" s="252"/>
      <c r="C2262" s="253"/>
      <c r="D2262" s="253"/>
      <c r="E2262" s="253"/>
      <c r="F2262" s="254"/>
    </row>
    <row r="2263" spans="2:6">
      <c r="B2263" s="252"/>
      <c r="C2263" s="253"/>
      <c r="D2263" s="253"/>
      <c r="E2263" s="253"/>
      <c r="F2263" s="254"/>
    </row>
    <row r="2264" spans="2:6">
      <c r="B2264" s="252"/>
      <c r="C2264" s="253"/>
      <c r="D2264" s="253"/>
      <c r="E2264" s="253"/>
      <c r="F2264" s="254"/>
    </row>
    <row r="2265" spans="2:6">
      <c r="B2265" s="255"/>
      <c r="C2265" s="256"/>
      <c r="D2265" s="256"/>
      <c r="E2265" s="256"/>
      <c r="F2265" s="257"/>
    </row>
    <row r="2266" spans="2:6">
      <c r="B2266" s="82"/>
      <c r="C2266" s="82"/>
      <c r="D2266" s="82"/>
      <c r="E2266" s="82"/>
      <c r="F2266" s="82"/>
    </row>
    <row r="2267" spans="2:6">
      <c r="B2267" s="91" t="s">
        <v>71</v>
      </c>
      <c r="C2267" s="82"/>
      <c r="D2267" s="82"/>
      <c r="E2267" s="82"/>
      <c r="F2267" s="82"/>
    </row>
    <row r="2268" spans="2:6">
      <c r="B2268" s="82"/>
      <c r="C2268" s="82"/>
      <c r="D2268" s="82"/>
      <c r="E2268" s="82"/>
      <c r="F2268" s="82"/>
    </row>
    <row r="2269" spans="2:6">
      <c r="B2269" s="82"/>
      <c r="C2269" s="82"/>
      <c r="D2269" s="82"/>
      <c r="E2269" s="82"/>
      <c r="F2269" s="82"/>
    </row>
    <row r="2270" spans="2:6">
      <c r="B2270" s="82"/>
      <c r="C2270" s="82"/>
      <c r="D2270" s="82"/>
      <c r="E2270" s="82"/>
      <c r="F2270" s="82"/>
    </row>
    <row r="2271" spans="2:6">
      <c r="B2271" s="82"/>
      <c r="C2271" s="82"/>
      <c r="D2271" s="82"/>
      <c r="E2271" s="82"/>
      <c r="F2271" s="82"/>
    </row>
    <row r="2272" spans="2:6">
      <c r="B2272" s="82"/>
      <c r="C2272" s="82"/>
      <c r="D2272" s="82"/>
      <c r="E2272" s="82"/>
      <c r="F2272" s="82"/>
    </row>
    <row r="2273" spans="1:6">
      <c r="B2273" s="84" t="s">
        <v>72</v>
      </c>
      <c r="C2273" s="82"/>
      <c r="D2273" s="82"/>
      <c r="E2273" s="82"/>
      <c r="F2273" s="82"/>
    </row>
    <row r="2274" spans="1:6">
      <c r="B2274" s="82"/>
      <c r="C2274" s="82"/>
      <c r="D2274" s="82"/>
      <c r="E2274" s="82"/>
      <c r="F2274" s="82"/>
    </row>
    <row r="2275" spans="1:6">
      <c r="B2275" s="288"/>
      <c r="C2275" s="289"/>
      <c r="D2275" s="289"/>
      <c r="E2275" s="289"/>
      <c r="F2275" s="290"/>
    </row>
    <row r="2276" spans="1:6">
      <c r="B2276" s="291"/>
      <c r="C2276" s="292"/>
      <c r="D2276" s="292"/>
      <c r="E2276" s="292"/>
      <c r="F2276" s="293"/>
    </row>
    <row r="2277" spans="1:6">
      <c r="B2277" s="291"/>
      <c r="C2277" s="292"/>
      <c r="D2277" s="292"/>
      <c r="E2277" s="292"/>
      <c r="F2277" s="293"/>
    </row>
    <row r="2278" spans="1:6">
      <c r="B2278" s="291"/>
      <c r="C2278" s="292"/>
      <c r="D2278" s="292"/>
      <c r="E2278" s="292"/>
      <c r="F2278" s="293"/>
    </row>
    <row r="2279" spans="1:6">
      <c r="B2279" s="291"/>
      <c r="C2279" s="292"/>
      <c r="D2279" s="292"/>
      <c r="E2279" s="292"/>
      <c r="F2279" s="293"/>
    </row>
    <row r="2280" spans="1:6">
      <c r="B2280" s="291"/>
      <c r="C2280" s="292"/>
      <c r="D2280" s="292"/>
      <c r="E2280" s="292"/>
      <c r="F2280" s="293"/>
    </row>
    <row r="2281" spans="1:6">
      <c r="B2281" s="291"/>
      <c r="C2281" s="292"/>
      <c r="D2281" s="292"/>
      <c r="E2281" s="292"/>
      <c r="F2281" s="293"/>
    </row>
    <row r="2282" spans="1:6">
      <c r="B2282" s="294"/>
      <c r="C2282" s="295"/>
      <c r="D2282" s="295"/>
      <c r="E2282" s="295"/>
      <c r="F2282" s="296"/>
    </row>
    <row r="2283" spans="1:6">
      <c r="B2283" s="82"/>
      <c r="C2283" s="82"/>
      <c r="D2283" s="82"/>
      <c r="E2283" s="82"/>
      <c r="F2283" s="82"/>
    </row>
    <row r="2284" spans="1:6">
      <c r="B2284" s="82"/>
      <c r="C2284" s="82"/>
      <c r="D2284" s="82"/>
      <c r="E2284" s="82"/>
      <c r="F2284" s="82" t="s">
        <v>178</v>
      </c>
    </row>
    <row r="2285" spans="1:6">
      <c r="B2285" s="82"/>
      <c r="C2285" s="82"/>
      <c r="D2285" s="82"/>
      <c r="E2285" s="82"/>
      <c r="F2285" s="82"/>
    </row>
    <row r="2286" spans="1:6">
      <c r="B2286" s="82"/>
      <c r="C2286" s="82"/>
      <c r="D2286" s="82"/>
      <c r="E2286" s="82"/>
      <c r="F2286" s="82"/>
    </row>
    <row r="2287" spans="1:6">
      <c r="B2287" s="82"/>
      <c r="C2287" s="82"/>
      <c r="D2287" s="82"/>
      <c r="E2287" s="82"/>
      <c r="F2287" s="82"/>
    </row>
    <row r="2288" spans="1:6" ht="27.75" customHeight="1">
      <c r="A2288" s="82">
        <v>24</v>
      </c>
      <c r="B2288" s="82"/>
      <c r="C2288" s="82"/>
      <c r="D2288" s="82"/>
      <c r="E2288" s="82"/>
      <c r="F2288" s="82"/>
    </row>
    <row r="2289" spans="2:6" ht="15" customHeight="1">
      <c r="B2289" s="315"/>
      <c r="C2289" s="315"/>
      <c r="D2289" s="315"/>
      <c r="E2289" s="315"/>
      <c r="F2289" s="315"/>
    </row>
    <row r="2290" spans="2:6">
      <c r="B2290" s="85">
        <f ca="1">INDIRECT("Élèves!C" &amp; A2288+3)</f>
        <v>0</v>
      </c>
      <c r="C2290" s="314">
        <f ca="1">INDIRECT("Élèves!D" &amp; A2288+3)</f>
        <v>0</v>
      </c>
      <c r="D2290" s="314"/>
      <c r="E2290" s="314"/>
      <c r="F2290" s="314"/>
    </row>
    <row r="2291" spans="2:6" ht="15" customHeight="1">
      <c r="B2291" s="86"/>
      <c r="C2291" s="87"/>
      <c r="D2291" s="87"/>
      <c r="E2291" s="87"/>
      <c r="F2291" s="87"/>
    </row>
    <row r="2292" spans="2:6">
      <c r="B2292" s="315" t="s">
        <v>73</v>
      </c>
      <c r="C2292" s="315"/>
      <c r="D2292" s="315"/>
      <c r="E2292" s="315"/>
      <c r="F2292" s="315"/>
    </row>
    <row r="2293" spans="2:6">
      <c r="B2293" s="316" t="s">
        <v>179</v>
      </c>
      <c r="C2293" s="316"/>
      <c r="D2293" s="316"/>
      <c r="E2293" s="316"/>
      <c r="F2293" s="316"/>
    </row>
    <row r="2294" spans="2:6">
      <c r="B2294" s="315"/>
      <c r="C2294" s="315"/>
      <c r="D2294" s="315"/>
      <c r="E2294" s="315"/>
      <c r="F2294" s="315"/>
    </row>
    <row r="2295" spans="2:6">
      <c r="B2295" s="82"/>
      <c r="C2295" s="82"/>
      <c r="D2295" s="82"/>
      <c r="E2295" s="82"/>
      <c r="F2295" s="82"/>
    </row>
    <row r="2296" spans="2:6">
      <c r="B2296" s="279">
        <f ca="1">INDIRECT("Élèves!N" &amp; A2288+5)</f>
        <v>0</v>
      </c>
      <c r="C2296" s="280"/>
      <c r="D2296" s="280"/>
      <c r="E2296" s="280"/>
      <c r="F2296" s="281"/>
    </row>
    <row r="2297" spans="2:6" ht="45" customHeight="1">
      <c r="B2297" s="297" t="s">
        <v>39</v>
      </c>
      <c r="C2297" s="298" t="s">
        <v>67</v>
      </c>
      <c r="D2297" s="300" t="s">
        <v>68</v>
      </c>
      <c r="E2297" s="301"/>
      <c r="F2297" s="302"/>
    </row>
    <row r="2298" spans="2:6" ht="45" customHeight="1">
      <c r="B2298" s="297"/>
      <c r="C2298" s="299"/>
      <c r="D2298" s="303"/>
      <c r="E2298" s="304"/>
      <c r="F2298" s="305"/>
    </row>
    <row r="2299" spans="2:6">
      <c r="B2299" s="297"/>
      <c r="C2299" s="88" t="s">
        <v>66</v>
      </c>
      <c r="D2299" s="88" t="s">
        <v>40</v>
      </c>
      <c r="E2299" s="88" t="s">
        <v>41</v>
      </c>
      <c r="F2299" s="88" t="s">
        <v>66</v>
      </c>
    </row>
    <row r="2300" spans="2:6">
      <c r="B2300" s="313" t="str">
        <f>"FORMATION COMMUNE (" &amp; SUM(MATIÈRES!N2283:N2297) &amp; " périodes)"</f>
        <v>FORMATION COMMUNE (0 périodes)</v>
      </c>
      <c r="C2300" s="313"/>
      <c r="D2300" s="313"/>
      <c r="E2300" s="313"/>
      <c r="F2300" s="313"/>
    </row>
    <row r="2301" spans="2:6">
      <c r="B2301" s="80" t="str">
        <f>MATIÈRES!$I$6</f>
        <v>RELIGION (Mme Willems - 2p.)</v>
      </c>
      <c r="C2301" s="203" t="str">
        <f ca="1">IF(ISERROR(INDIRECT("F1!BR" &amp;A2288+ 6)),"",INDIRECT("F1!BR" &amp;A2288+ 6))</f>
        <v/>
      </c>
      <c r="D2301" s="205">
        <f ca="1">SUM(INDIRECT("'C1'!E" &amp; A2288+4),INDIRECT("'C1'!G" &amp; A2288+4),INDIRECT("'C1'!I" &amp; A2288+4),INDIRECT("'C1'!P" &amp; A2288+4),INDIRECT("'C1'!R" &amp; A2288+4),INDIRECT("'C1'!T" &amp;A2288+4),INDIRECT("'C1'!V" &amp;A2288+4),INDIRECT("'C1'!X" &amp;A2288+4))</f>
        <v>0</v>
      </c>
      <c r="E2301" s="205">
        <f ca="1">SUM(INDIRECT("'C1'!F" &amp;A2288+4),INDIRECT("'C1'!H" &amp;A2288+4),INDIRECT("'C1'!J" &amp;A2288+4),INDIRECT("'C1'!Q" &amp;A2288+4),INDIRECT("'C1'!S" &amp;A2288+4),INDIRECT("'C1'!U" &amp;A2288+4),INDIRECT("'C1'!W" &amp;A2288+4),INDIRECT("'C1'!Y" &amp;A2288+4))</f>
        <v>0</v>
      </c>
      <c r="F2301" s="81" t="str">
        <f ca="1">IF(ISERROR(SUM(D2301/E2301)*100),"",(SUM(D2301/E2301)*100))</f>
        <v/>
      </c>
    </row>
    <row r="2302" spans="2:6">
      <c r="B2302" s="80" t="str">
        <f>MATIÈRES!$I$7</f>
        <v>FRANÇAIS (Mr MIRGAUX - 6p.)</v>
      </c>
      <c r="C2302" s="203" t="str">
        <f ca="1">IF(ISERROR(INDIRECT("F2!BR" &amp;A2288+ 6)),"",INDIRECT("F2!BR" &amp;A2288+ 6))</f>
        <v/>
      </c>
      <c r="D2302" s="205">
        <f ca="1">SUM(INDIRECT("'C2'!E" &amp; A2288+4),INDIRECT("'C2'!G" &amp; A2288+4),INDIRECT("'C2'!I" &amp; A2288+4),INDIRECT("'C2'!P" &amp; A2288+4),INDIRECT("'C2'!R" &amp; A2288+4),INDIRECT("'C2'!T" &amp;A2288+4),INDIRECT("'C2'!V" &amp;A2288+4),INDIRECT("'C2'!X" &amp;A2288+4))</f>
        <v>0</v>
      </c>
      <c r="E2302" s="205">
        <f ca="1">SUM(INDIRECT("'C2'!F" &amp;A2288+4),INDIRECT("'C2'!H" &amp;A2288+4),INDIRECT("'C2'!J" &amp;A2288+4),INDIRECT("'C2'!Q" &amp;A2288+4),INDIRECT("'C2'!S" &amp;A2288+4),INDIRECT("'C2'!U" &amp;A2288+4),INDIRECT("'C2'!W" &amp;A2288+4),INDIRECT("'C2'!Y" &amp;A2288+4))</f>
        <v>0</v>
      </c>
      <c r="F2302" s="81" t="str">
        <f t="shared" ref="F2302:F2315" ca="1" si="23">IF(ISERROR(SUM(D2302/E2302)*100),"",(SUM(D2302/E2302)*100))</f>
        <v/>
      </c>
    </row>
    <row r="2303" spans="2:6">
      <c r="B2303" s="80" t="str">
        <f>MATIÈRES!$I$8</f>
        <v>MATH (Mme LIENART - 5p.)</v>
      </c>
      <c r="C2303" s="203" t="str">
        <f ca="1">IF(ISERROR(INDIRECT("F3!BR" &amp;A2288+ 6)),"",INDIRECT("F3!BR" &amp;A2288+ 6))</f>
        <v/>
      </c>
      <c r="D2303" s="205">
        <f ca="1">SUM(INDIRECT("'C3'!E" &amp; A2288+4),INDIRECT("'C3'!G" &amp; A2288+4),INDIRECT("'C3'!I" &amp; A2288+4),INDIRECT("'C3'!P" &amp; A2288+4),INDIRECT("'C3'!R" &amp; A2288+4),INDIRECT("'C3'!T" &amp;A2288+4),INDIRECT("'C3'!V" &amp;A2288+4),INDIRECT("'C3'!X" &amp;A2288+4))</f>
        <v>0</v>
      </c>
      <c r="E2303" s="205">
        <f ca="1">SUM(INDIRECT("'C3'!F" &amp;A2288+4),INDIRECT("'C3'!H" &amp;A2288+4),INDIRECT("'C3'!J" &amp;A2288+4),INDIRECT("'C3'!Q" &amp;A2288+4),INDIRECT("'C3'!S" &amp;A2288+4),INDIRECT("'C3'!U" &amp;A2288+4),INDIRECT("'C3'!W" &amp;A2288+4),INDIRECT("'C3'!Y" &amp;A2288+4))</f>
        <v>0</v>
      </c>
      <c r="F2303" s="81" t="str">
        <f t="shared" ca="1" si="23"/>
        <v/>
      </c>
    </row>
    <row r="2304" spans="2:6">
      <c r="B2304" s="80" t="str">
        <f>MATIÈRES!$I$9</f>
        <v>ÉTUDE DU MILIEU (Mr MIRGAUX - 4p.)</v>
      </c>
      <c r="C2304" s="203" t="str">
        <f ca="1">IF(ISERROR(INDIRECT("F4!BR" &amp;A2288+ 6)),"",INDIRECT("F4!BR" &amp;A2288+ 6))</f>
        <v/>
      </c>
      <c r="D2304" s="205">
        <f ca="1">SUM(INDIRECT("'C4'!E" &amp; A2288+4),INDIRECT("'C4'!G" &amp; A2288+4),INDIRECT("'C4'!I" &amp; A2288+4),INDIRECT("'C4'!P" &amp; A2288+4),INDIRECT("'C4'!R" &amp; A2288+4),INDIRECT("'C4'!T" &amp;A2288+4),INDIRECT("'C4'!V" &amp;A2288+4),INDIRECT("'C4'!X" &amp;A2288+4))</f>
        <v>0</v>
      </c>
      <c r="E2304" s="205">
        <f ca="1">SUM(INDIRECT("'C4'!F" &amp;A2288+4),INDIRECT("'C4'!H" &amp;A2288+4),INDIRECT("'C4'!J" &amp;A2288+4),INDIRECT("'C4'!Q" &amp;A2288+4),INDIRECT("'C4'!S" &amp;A2288+4),INDIRECT("'C4'!U" &amp;A2288+4),INDIRECT("'C4'!W" &amp;A2288+4),INDIRECT("'C4'!Y" &amp;A2288+4))</f>
        <v>0</v>
      </c>
      <c r="F2304" s="81" t="str">
        <f t="shared" ca="1" si="23"/>
        <v/>
      </c>
    </row>
    <row r="2305" spans="2:6">
      <c r="B2305" s="80" t="str">
        <f>MATIÈRES!$I$10</f>
        <v>ANGLAIS (Mme MICHAUX - 4p.)</v>
      </c>
      <c r="C2305" s="203" t="str">
        <f ca="1">IF(ISERROR(INDIRECT("F5!BR" &amp;A2288+ 6)),"",INDIRECT("F5!BR" &amp;A2288+ 6))</f>
        <v/>
      </c>
      <c r="D2305" s="205">
        <f ca="1">SUM(INDIRECT("'C5'!E" &amp; A2288+4),INDIRECT("'C5'!G" &amp; A2288+4),INDIRECT("'C5'!I" &amp; A2288+4),INDIRECT("'C5'!P" &amp; A2288+4),INDIRECT("'C5'!R" &amp; A2288+4),INDIRECT("'C5'!T" &amp;A2288+4),INDIRECT("'C5'!V" &amp;A2288+4),INDIRECT("'C5'!X" &amp;A2288+4))</f>
        <v>0</v>
      </c>
      <c r="E2305" s="205">
        <f ca="1">SUM(INDIRECT("'C5'!F" &amp;A2288+4),INDIRECT("'C5'!H" &amp;A2288+4),INDIRECT("'C5'!J" &amp;A2288+4),INDIRECT("'C5'!Q" &amp;A2288+4),INDIRECT("'C5'!S" &amp;A2288+4),INDIRECT("'C5'!U" &amp;A2288+4),INDIRECT("'C5'!W" &amp;A2288+4),INDIRECT("'C5'!Y" &amp;A2288+4))</f>
        <v>0</v>
      </c>
      <c r="F2305" s="81" t="str">
        <f t="shared" ca="1" si="23"/>
        <v/>
      </c>
    </row>
    <row r="2306" spans="2:6">
      <c r="B2306" s="80" t="str">
        <f>MATIÈRES!$I$11</f>
        <v>SCIENCES (Mr SMETS - 3p.)</v>
      </c>
      <c r="C2306" s="203" t="str">
        <f ca="1">IF(ISERROR(INDIRECT("F6!BR" &amp;A2288+ 6)),"",INDIRECT("F6!BR" &amp;A2288+ 6))</f>
        <v/>
      </c>
      <c r="D2306" s="205">
        <f ca="1">SUM(INDIRECT("'C6'!E" &amp; A2288+4),INDIRECT("'C6'!G" &amp; A2288+4),INDIRECT("'C6'!I" &amp; A2288+4),INDIRECT("'C6'!P" &amp; A2288+4),INDIRECT("'C6'!R" &amp; A2288+4),INDIRECT("'C6'!T" &amp;A2288+4),INDIRECT("'C6'!V" &amp;A2288+4),INDIRECT("'C6'!X" &amp;A2288+4))</f>
        <v>0</v>
      </c>
      <c r="E2306" s="205">
        <f ca="1">SUM(INDIRECT("'C6'!F" &amp;A2288+4),INDIRECT("'C6'!H" &amp;A2288+4),INDIRECT("'C6'!J" &amp;A2288+4),INDIRECT("'C6'!Q" &amp;A2288+4),INDIRECT("'C6'!S" &amp;A2288+4),INDIRECT("'C6'!U" &amp;A2288+4),INDIRECT("'C6'!W" &amp;A2288+4),INDIRECT("'C6'!Y" &amp;A2288+4))</f>
        <v>0</v>
      </c>
      <c r="F2306" s="81" t="str">
        <f t="shared" ca="1" si="23"/>
        <v/>
      </c>
    </row>
    <row r="2307" spans="2:6">
      <c r="B2307" s="80" t="str">
        <f>MATIÈRES!$I$12</f>
        <v>ÉDUCATION PHYSIQUE (Collectif - 3p.)</v>
      </c>
      <c r="C2307" s="203" t="str">
        <f ca="1">IF(ISERROR(INDIRECT("F7!BR" &amp;A2288+ 6)),"",INDIRECT("F7!BR" &amp;A2288+ 6))</f>
        <v/>
      </c>
      <c r="D2307" s="205">
        <f ca="1">SUM(INDIRECT("'C7'!E" &amp; A2288+4),INDIRECT("'C7'!G" &amp; A2288+4),INDIRECT("'C7'!I" &amp; A2288+4),INDIRECT("'C7'!P" &amp; A2288+4),INDIRECT("'C7'!R" &amp; A2288+4),INDIRECT("'C7'!T" &amp;A2288+4),INDIRECT("'C7'!V" &amp;A2288+4),INDIRECT("'C7'!X" &amp;A2288+4))</f>
        <v>0</v>
      </c>
      <c r="E2307" s="205">
        <f ca="1">SUM(INDIRECT("'C7'!F" &amp;A2288+4),INDIRECT("'C7'!H" &amp;A2288+4),INDIRECT("'C7'!J" &amp;A2288+4),INDIRECT("'C7'!Q" &amp;A2288+4),INDIRECT("'C7'!S" &amp;A2288+4),INDIRECT("'C7'!U" &amp;A2288+4),INDIRECT("'C7'!W" &amp;A2288+4),INDIRECT("'C7'!Y" &amp;A2288+4))</f>
        <v>0</v>
      </c>
      <c r="F2307" s="81" t="str">
        <f t="shared" ca="1" si="23"/>
        <v/>
      </c>
    </row>
    <row r="2308" spans="2:6">
      <c r="B2308" s="80" t="str">
        <f>MATIÈRES!$I$13</f>
        <v>ÉDUCATION ARTISTIQUE (Mme TASKIN - 2p.)</v>
      </c>
      <c r="C2308" s="203" t="str">
        <f ca="1">IF(ISERROR(INDIRECT("F8!BR" &amp;A2288+ 6)),"",INDIRECT("F8!BR" &amp;A2288+ 6))</f>
        <v/>
      </c>
      <c r="D2308" s="205">
        <f ca="1">SUM(INDIRECT("'C8'!E" &amp; A2288+4),INDIRECT("'C8'!G" &amp; A2288+4),INDIRECT("'C8'!I" &amp; A2288+4),INDIRECT("'C8'!P" &amp; A2288+4),INDIRECT("'C8'!R" &amp; A2288+4),INDIRECT("'C8'!T" &amp;A2288+4),INDIRECT("'C8'!V" &amp;A2288+4),INDIRECT("'C8'!X" &amp;A2288+4))</f>
        <v>0</v>
      </c>
      <c r="E2308" s="205">
        <f ca="1">SUM(INDIRECT("'C8'!F" &amp;A2288+4),INDIRECT("'C8'!H" &amp;A2288+4),INDIRECT("'C8'!J" &amp;A2288+4),INDIRECT("'C8'!Q" &amp;A2288+4),INDIRECT("'C8'!S" &amp;A2288+4),INDIRECT("'C8'!U" &amp;A2288+4),INDIRECT("'C8'!W" &amp;A2288+4),INDIRECT("'C8'!Y" &amp;A2288+4))</f>
        <v>0</v>
      </c>
      <c r="F2308" s="81" t="str">
        <f t="shared" ca="1" si="23"/>
        <v/>
      </c>
    </row>
    <row r="2309" spans="2:6">
      <c r="B2309" s="80" t="str">
        <f>MATIÈRES!$I$14</f>
        <v>ÉDUCATION TECHNOLOGIQUE (Mr SMETS - 1p.)</v>
      </c>
      <c r="C2309" s="203" t="str">
        <f ca="1">IF(ISERROR(INDIRECT("F9!BR" &amp;A2288+ 6)),"",INDIRECT("F9!BR" &amp;A2288+ 6))</f>
        <v/>
      </c>
      <c r="D2309" s="205">
        <f ca="1">SUM(INDIRECT("'C9'!E" &amp; A2288+4),INDIRECT("'C9'!G" &amp; A2288+4),INDIRECT("'C9'!I" &amp; A2288+4),INDIRECT("'C9'!P" &amp; A2288+4),INDIRECT("'C9'!R" &amp; A2288+4),INDIRECT("'C9'!T" &amp;A2288+4),INDIRECT("'C9'!V" &amp;A2288+4),INDIRECT("'C9'!X" &amp;A2288+4))</f>
        <v>0</v>
      </c>
      <c r="E2309" s="205">
        <f ca="1">SUM(INDIRECT("'C9'!F" &amp;A2288+4),INDIRECT("'C9'!H" &amp;A2288+4),INDIRECT("'C9'!J" &amp;A2288+4),INDIRECT("'C9'!Q" &amp;A2288+4),INDIRECT("'C9'!S" &amp;A2288+4),INDIRECT("'C9'!U" &amp;A2288+4),INDIRECT("'C9'!W" &amp;A2288+4),INDIRECT("'C9'!Y" &amp;A2288+4))</f>
        <v>0</v>
      </c>
      <c r="F2309" s="81" t="str">
        <f t="shared" ca="1" si="23"/>
        <v/>
      </c>
    </row>
    <row r="2310" spans="2:6">
      <c r="B2310" s="80" t="str">
        <f>MATIÈRES!$I$15</f>
        <v>ACTIVITÉDE SOUTIEN (Mme LIENART - 4p.)</v>
      </c>
      <c r="C2310" s="203" t="str">
        <f ca="1">IF(ISERROR(INDIRECT("F10!BR" &amp;A2288+ 6)),"",INDIRECT("F10!BR" &amp;A2288+ 6))</f>
        <v/>
      </c>
      <c r="D2310" s="205">
        <f ca="1">SUM(INDIRECT("'C10'!E" &amp; A2288+4),INDIRECT("'C10'!G" &amp; A2288+4),INDIRECT("'C10'!I" &amp; A2288+4),INDIRECT("'C10'!P" &amp; A2288+4),INDIRECT("'C10'!R" &amp; A2288+4),INDIRECT("'C10'!T" &amp;A2288+4),INDIRECT("'C10'!V" &amp;A2288+4),INDIRECT("'C10'!X" &amp;A2288+4))</f>
        <v>0</v>
      </c>
      <c r="E2310" s="205">
        <f ca="1">SUM(INDIRECT("'C10'!F" &amp;A2288+4),INDIRECT("'C10'!H" &amp;A2288+4),INDIRECT("'C10'!J" &amp;A2288+4),INDIRECT("'C10'!Q" &amp;A2288+4),INDIRECT("'C10'!S" &amp;A2288+4),INDIRECT("'C10'!U" &amp;A2288+4),INDIRECT("'C10'!W" &amp;A2288+4),INDIRECT("'C10'!Y" &amp;A2288+4))</f>
        <v>0</v>
      </c>
      <c r="F2310" s="81" t="str">
        <f t="shared" ca="1" si="23"/>
        <v/>
      </c>
    </row>
    <row r="2311" spans="2:6">
      <c r="B2311" s="80">
        <f>MATIÈRES!$I$16</f>
        <v>0</v>
      </c>
      <c r="C2311" s="203" t="str">
        <f ca="1">IF(ISERROR(INDIRECT("F11!BR" &amp;A2288+ 6)),"",INDIRECT("F11!BR" &amp;A2288+ 6))</f>
        <v/>
      </c>
      <c r="D2311" s="205">
        <f ca="1">SUM(INDIRECT("'C11'!E" &amp; A2288+4),INDIRECT("'C11'!G" &amp; A2288+4),INDIRECT("'C11'!I" &amp; A2288+4),INDIRECT("'C11'!P" &amp; A2288+4),INDIRECT("'C11'!R" &amp; A2288+4),INDIRECT("'C11'!T" &amp;A2288+4),INDIRECT("'C11'!V" &amp;A2288+4),INDIRECT("'C11'!X" &amp;A2288+4))</f>
        <v>0</v>
      </c>
      <c r="E2311" s="205">
        <f ca="1">SUM(INDIRECT("'C11'!F" &amp;A2288+4),INDIRECT("'C11'!H" &amp;A2288+4),INDIRECT("'C11'!J" &amp;A2288+4),INDIRECT("'C11'!Q" &amp;A2288+4),INDIRECT("'C11'!S" &amp;A2288+4),INDIRECT("'C11'!U" &amp;A2288+4),INDIRECT("'C11'!W" &amp;A2288+4),INDIRECT("'C11'!Y" &amp;A2288+4))</f>
        <v>0</v>
      </c>
      <c r="F2311" s="81" t="str">
        <f t="shared" ca="1" si="23"/>
        <v/>
      </c>
    </row>
    <row r="2312" spans="2:6">
      <c r="B2312" s="80">
        <f>MATIÈRES!$I$17</f>
        <v>0</v>
      </c>
      <c r="C2312" s="203" t="str">
        <f ca="1">IF(ISERROR(INDIRECT("F12!BR" &amp;A2288+ 6)),"",INDIRECT("F12!BR" &amp;A2288+ 6))</f>
        <v/>
      </c>
      <c r="D2312" s="205">
        <f ca="1">SUM(INDIRECT("'C12'!E" &amp; A2288+4),INDIRECT("'C12'!G" &amp; A2288+4),INDIRECT("'C12'!I" &amp; A2288+4),INDIRECT("'C12'!P" &amp; A2288+4),INDIRECT("'C12'!R" &amp; A2288+4),INDIRECT("'C12'!T" &amp;A2288+4),INDIRECT("'C12'!V" &amp;A2288+4),INDIRECT("'C12'!X" &amp;A2288+4))</f>
        <v>0</v>
      </c>
      <c r="E2312" s="205">
        <f ca="1">SUM(INDIRECT("'C12'!F" &amp;A2288+4),INDIRECT("'C12'!H" &amp;A2288+4),INDIRECT("'C12'!J" &amp;A2288+4),INDIRECT("'C12'!Q" &amp;A2288+4),INDIRECT("'C12'!S" &amp;A2288+4),INDIRECT("'C12'!U" &amp;A2288+4),INDIRECT("'C12'!W" &amp;A2288+4),INDIRECT("'C12'!Y" &amp;A2288+4))</f>
        <v>0</v>
      </c>
      <c r="F2312" s="81" t="str">
        <f t="shared" ca="1" si="23"/>
        <v/>
      </c>
    </row>
    <row r="2313" spans="2:6">
      <c r="B2313" s="80">
        <f>MATIÈRES!$I$18</f>
        <v>0</v>
      </c>
      <c r="C2313" s="203" t="str">
        <f ca="1">IF(ISERROR(INDIRECT("F13!BR" &amp;A2288+ 6)),"",INDIRECT("F13!BR" &amp;A2288+ 6))</f>
        <v/>
      </c>
      <c r="D2313" s="205">
        <f ca="1">SUM(INDIRECT("'C13'!E" &amp; A2288+4),INDIRECT("'C13'!G" &amp; A2288+4),INDIRECT("'C13'!I" &amp; A2288+4),INDIRECT("'C13'!P" &amp; A2288+4),INDIRECT("'C13'!R" &amp; A2288+4),INDIRECT("'C13'!T" &amp;A2288+4),INDIRECT("'C13'!V" &amp;A2288+4),INDIRECT("'C13'!X" &amp;A2288+4))</f>
        <v>0</v>
      </c>
      <c r="E2313" s="205">
        <f ca="1">SUM(INDIRECT("'C13'!F" &amp;A2288+4),INDIRECT("'C13'!H" &amp;A2288+4),INDIRECT("'C13'!J" &amp;A2288+4),INDIRECT("'C13'!Q" &amp;A2288+4),INDIRECT("'C13'!S" &amp;A2288+4),INDIRECT("'C13'!U" &amp;A2288+4),INDIRECT("'C13'!W" &amp;A2288+4),INDIRECT("'C13'!Y" &amp;A2288+4))</f>
        <v>0</v>
      </c>
      <c r="F2313" s="81" t="str">
        <f t="shared" ca="1" si="23"/>
        <v/>
      </c>
    </row>
    <row r="2314" spans="2:6">
      <c r="B2314" s="80">
        <f>MATIÈRES!$I$19</f>
        <v>0</v>
      </c>
      <c r="C2314" s="203" t="str">
        <f ca="1">IF(ISERROR(INDIRECT("F14!BR" &amp;A2288+ 6)),"",INDIRECT("F14!BR" &amp;A2288+ 6))</f>
        <v/>
      </c>
      <c r="D2314" s="205">
        <f ca="1">SUM(INDIRECT("'C14'!E" &amp; A2288+4),INDIRECT("'C14'!G" &amp; A2288+4),INDIRECT("'C14'!I" &amp; A2288+4),INDIRECT("'C14'!P" &amp; A2288+4),INDIRECT("'C14'!R" &amp; A2288+4),INDIRECT("'C14'!T" &amp;A2288+4),INDIRECT("'C14'!V" &amp;A2288+4),INDIRECT("'C14'!X" &amp;A2288+4))</f>
        <v>0</v>
      </c>
      <c r="E2314" s="205">
        <f ca="1">SUM(INDIRECT("'C14'!F" &amp;A2288+4),INDIRECT("'C14'!H" &amp;A2288+4),INDIRECT("'C14'!J" &amp;A2288+4),INDIRECT("'C14'!Q" &amp;A2288+4),INDIRECT("'C14'!S" &amp;A2288+4),INDIRECT("'C14'!U" &amp;A2288+4),INDIRECT("'C14'!W" &amp;A2288+4),INDIRECT("'C14'!Y" &amp;A2288+4))</f>
        <v>0</v>
      </c>
      <c r="F2314" s="81" t="str">
        <f t="shared" ca="1" si="23"/>
        <v/>
      </c>
    </row>
    <row r="2315" spans="2:6">
      <c r="B2315" s="80">
        <f>MATIÈRES!$I$20</f>
        <v>0</v>
      </c>
      <c r="C2315" s="203" t="str">
        <f ca="1">IF(ISERROR(INDIRECT("F15!BR" &amp;A2288+ 6)),"",INDIRECT("F15!BR" &amp;A2288+ 6))</f>
        <v/>
      </c>
      <c r="D2315" s="205">
        <f ca="1">SUM(INDIRECT("'C15'!E" &amp; A2288+4),INDIRECT("'C15'!G" &amp; A2288+4),INDIRECT("'C15'!I" &amp; A2288+4),INDIRECT("'C15'!P" &amp; A2288+4),INDIRECT("'C15'!R" &amp; A2288+4),INDIRECT("'C15'!T" &amp;A2288+4),INDIRECT("'C15'!V" &amp;A2288+4),INDIRECT("'C15'!X" &amp;A2288+4))</f>
        <v>0</v>
      </c>
      <c r="E2315" s="205">
        <f ca="1">SUM(INDIRECT("'C15'!F" &amp;A2288+4),INDIRECT("'C15'!H" &amp;A2288+4),INDIRECT("'C15'!J" &amp;A2288+4),INDIRECT("'C15'!Q" &amp;A2288+4),INDIRECT("'C15'!S" &amp;A2288+4),INDIRECT("'C15'!U" &amp;A2288+4),INDIRECT("'C15'!W" &amp;A2288+4),INDIRECT("'C15'!Y" &amp;A2288+4))</f>
        <v>0</v>
      </c>
      <c r="F2315" s="81" t="str">
        <f t="shared" ca="1" si="23"/>
        <v/>
      </c>
    </row>
    <row r="2316" spans="2:6">
      <c r="B2316" s="208"/>
      <c r="C2316" s="212" t="e">
        <f ca="1">AVERAGEIF(C2301:C2315,"&lt;&gt;#DIV/0!")</f>
        <v>#DIV/0!</v>
      </c>
      <c r="D2316" s="206"/>
      <c r="E2316" s="206"/>
      <c r="F2316" s="209"/>
    </row>
    <row r="2317" spans="2:6" s="82" customFormat="1">
      <c r="B2317" s="271"/>
      <c r="C2317" s="271"/>
      <c r="D2317" s="271"/>
      <c r="E2317" s="271"/>
      <c r="F2317" s="192"/>
    </row>
    <row r="2318" spans="2:6" s="82" customFormat="1">
      <c r="B2318" s="272" t="s">
        <v>180</v>
      </c>
      <c r="C2318" s="272"/>
      <c r="D2318" s="272"/>
      <c r="E2318" s="272"/>
      <c r="F2318" s="193" t="e">
        <f ca="1">AVERAGEIF(F2301:F2315,"&lt;&gt;#DIV/0!")</f>
        <v>#DIV/0!</v>
      </c>
    </row>
    <row r="2319" spans="2:6" s="82" customFormat="1">
      <c r="B2319" s="273" t="str">
        <f>"Nombre de cours en difficulté (…/" &amp; COUNTA(MATIÈRES!$N$6:$N$20) &amp; " cours)"</f>
        <v>Nombre de cours en difficulté (…/10 cours)</v>
      </c>
      <c r="C2319" s="273"/>
      <c r="D2319" s="273"/>
      <c r="E2319" s="273"/>
      <c r="F2319" s="191">
        <f ca="1">IF(F2301&lt;50,1,0)+IF(F2302&lt;50,1,0)+IF(F2303&lt;50,1,0)+IF(F2304&lt;50,1,0)+IF(F2305&lt;50,1,0)+IF(F2306&lt;50,1,0)+IF(F2307&lt;50,1,0)+IF(F2308&lt;50,1,0)+IF(F2309&lt;50,1,0)+IF(F2310&lt;50,1,0)+IF(F2311&lt;50,1,0)+IF(F2312&lt;50,1,0)+IF(F2313&lt;50,1,0)+IF(F2314&lt;50,1,0)+IF(F2315&lt;50,1,0)</f>
        <v>0</v>
      </c>
    </row>
    <row r="2320" spans="2:6" s="82" customFormat="1">
      <c r="B2320" s="273" t="str">
        <f>"Nombre de périodes en difficulté (…/" &amp; SUM(MATIÈRES!N2281:N2295) &amp; " périodes)"</f>
        <v>Nombre de périodes en difficulté (…/0 périodes)</v>
      </c>
      <c r="C2320" s="273"/>
      <c r="D2320" s="273"/>
      <c r="E2320" s="273"/>
      <c r="F2320" s="191">
        <f ca="1">IF(F2301&lt;50,MATIÈRES!N$6,0)+IF(F2302&lt;50,MATIÈRES!N$7,0)+IF(F2303&lt;50,MATIÈRES!N$8,0)+IF(F2304&lt;50,MATIÈRES!N$9,0)+IF(F2305&lt;50,MATIÈRES!N$10,0)+IF(F2306&lt;50,MATIÈRES!N$11,0)+IF(F2307&lt;50,MATIÈRES!N$12,0)+IF(F2308&lt;50,MATIÈRES!N$13,0)+IF(F2309&lt;50,MATIÈRES!N$14,0)+IF(F2310&lt;50,MATIÈRES!N$15,0)+IF(F2311&lt;50,MATIÈRES!N$16,0)+IF(F2312&lt;50,MATIÈRES!N$17,0)+IF(F2313&lt;50,MATIÈRES!N$18,0)+IF(F2314&lt;50,MATIÈRES!N$19,0)+IF(F2315&lt;50,MATIÈRES!N$20,0)</f>
        <v>0</v>
      </c>
    </row>
    <row r="2321" spans="2:6" s="82" customFormat="1"/>
    <row r="2322" spans="2:6" s="82" customFormat="1"/>
    <row r="2323" spans="2:6" s="82" customFormat="1"/>
    <row r="2324" spans="2:6" s="82" customFormat="1">
      <c r="F2324" s="82" t="s">
        <v>177</v>
      </c>
    </row>
    <row r="2325" spans="2:6">
      <c r="B2325" s="82"/>
      <c r="C2325" s="82"/>
      <c r="D2325" s="82"/>
      <c r="E2325" s="82"/>
      <c r="F2325" s="82"/>
    </row>
    <row r="2326" spans="2:6">
      <c r="B2326" s="82"/>
      <c r="C2326" s="82"/>
      <c r="D2326" s="82"/>
      <c r="E2326" s="82"/>
      <c r="F2326" s="82"/>
    </row>
    <row r="2327" spans="2:6">
      <c r="B2327" s="82"/>
      <c r="C2327" s="82"/>
      <c r="D2327" s="82"/>
      <c r="E2327" s="82"/>
      <c r="F2327" s="82"/>
    </row>
    <row r="2328" spans="2:6">
      <c r="B2328" s="82"/>
      <c r="C2328" s="82"/>
      <c r="D2328" s="82"/>
      <c r="E2328" s="82"/>
      <c r="F2328" s="82"/>
    </row>
    <row r="2329" spans="2:6">
      <c r="B2329" s="82"/>
      <c r="C2329" s="82"/>
      <c r="D2329" s="82"/>
      <c r="E2329" s="82"/>
      <c r="F2329" s="82"/>
    </row>
    <row r="2330" spans="2:6">
      <c r="B2330" s="82"/>
      <c r="C2330" s="82"/>
      <c r="D2330" s="82"/>
      <c r="E2330" s="82"/>
      <c r="F2330" s="82"/>
    </row>
    <row r="2331" spans="2:6">
      <c r="B2331" s="82"/>
      <c r="C2331" s="82"/>
      <c r="D2331" s="82"/>
      <c r="E2331" s="82"/>
      <c r="F2331" s="82"/>
    </row>
    <row r="2332" spans="2:6">
      <c r="B2332" s="82"/>
      <c r="C2332" s="82"/>
      <c r="D2332" s="82"/>
      <c r="E2332" s="82"/>
      <c r="F2332" s="82"/>
    </row>
    <row r="2333" spans="2:6">
      <c r="B2333" s="82"/>
      <c r="C2333" s="82"/>
      <c r="D2333" s="82"/>
      <c r="E2333" s="82"/>
      <c r="F2333" s="82"/>
    </row>
    <row r="2334" spans="2:6">
      <c r="B2334" s="82"/>
      <c r="C2334" s="82"/>
      <c r="D2334" s="82"/>
      <c r="E2334" s="82"/>
      <c r="F2334" s="82"/>
    </row>
    <row r="2335" spans="2:6">
      <c r="B2335" s="82"/>
      <c r="C2335" s="82"/>
      <c r="D2335" s="82"/>
      <c r="E2335" s="82"/>
      <c r="F2335" s="82"/>
    </row>
    <row r="2336" spans="2:6">
      <c r="B2336" s="82"/>
      <c r="C2336" s="82"/>
      <c r="D2336" s="82"/>
      <c r="E2336" s="82"/>
      <c r="F2336" s="82"/>
    </row>
    <row r="2337" spans="2:6">
      <c r="B2337" s="82"/>
      <c r="C2337" s="82"/>
      <c r="D2337" s="82"/>
      <c r="E2337" s="82"/>
      <c r="F2337" s="82"/>
    </row>
    <row r="2338" spans="2:6">
      <c r="B2338" s="82"/>
      <c r="C2338" s="82"/>
      <c r="D2338" s="82"/>
      <c r="E2338" s="82"/>
      <c r="F2338" s="82"/>
    </row>
    <row r="2339" spans="2:6">
      <c r="B2339" s="82"/>
      <c r="C2339" s="82"/>
      <c r="D2339" s="82"/>
      <c r="E2339" s="82"/>
      <c r="F2339" s="82"/>
    </row>
    <row r="2340" spans="2:6">
      <c r="B2340" s="84" t="s">
        <v>42</v>
      </c>
      <c r="C2340" s="82"/>
      <c r="D2340" s="82"/>
      <c r="E2340" s="82"/>
      <c r="F2340" s="82"/>
    </row>
    <row r="2341" spans="2:6">
      <c r="B2341" s="82"/>
      <c r="C2341" s="82"/>
      <c r="D2341" s="82"/>
      <c r="E2341" s="82"/>
      <c r="F2341" s="82"/>
    </row>
    <row r="2342" spans="2:6">
      <c r="B2342" s="274" t="str">
        <f ca="1">(INDIRECT("Élèves!C" &amp;A2288+3) &amp; " " &amp; INDIRECT("Élèves!D" &amp; A2288+3) &amp; " :")</f>
        <v xml:space="preserve">  :</v>
      </c>
      <c r="C2342" s="275"/>
      <c r="D2342" s="275"/>
      <c r="E2342" s="275"/>
      <c r="F2342" s="276"/>
    </row>
    <row r="2343" spans="2:6">
      <c r="B2343" s="243"/>
      <c r="C2343" s="244"/>
      <c r="D2343" s="244"/>
      <c r="E2343" s="244"/>
      <c r="F2343" s="245"/>
    </row>
    <row r="2344" spans="2:6">
      <c r="B2344" s="243"/>
      <c r="C2344" s="244"/>
      <c r="D2344" s="244"/>
      <c r="E2344" s="244"/>
      <c r="F2344" s="245"/>
    </row>
    <row r="2345" spans="2:6">
      <c r="B2345" s="243"/>
      <c r="C2345" s="244"/>
      <c r="D2345" s="244"/>
      <c r="E2345" s="244"/>
      <c r="F2345" s="245"/>
    </row>
    <row r="2346" spans="2:6">
      <c r="B2346" s="243"/>
      <c r="C2346" s="244"/>
      <c r="D2346" s="244"/>
      <c r="E2346" s="244"/>
      <c r="F2346" s="245"/>
    </row>
    <row r="2347" spans="2:6">
      <c r="B2347" s="243"/>
      <c r="C2347" s="244"/>
      <c r="D2347" s="244"/>
      <c r="E2347" s="244"/>
      <c r="F2347" s="245"/>
    </row>
    <row r="2348" spans="2:6">
      <c r="B2348" s="246"/>
      <c r="C2348" s="247"/>
      <c r="D2348" s="247"/>
      <c r="E2348" s="247"/>
      <c r="F2348" s="248"/>
    </row>
    <row r="2349" spans="2:6">
      <c r="B2349" s="204"/>
      <c r="C2349" s="204"/>
      <c r="D2349" s="204"/>
      <c r="E2349" s="204"/>
      <c r="F2349" s="204"/>
    </row>
    <row r="2350" spans="2:6">
      <c r="B2350" s="204"/>
      <c r="C2350" s="204"/>
      <c r="D2350" s="204"/>
      <c r="E2350" s="204"/>
      <c r="F2350" s="204"/>
    </row>
    <row r="2351" spans="2:6">
      <c r="B2351" s="204"/>
      <c r="C2351" s="204"/>
      <c r="D2351" s="204"/>
      <c r="E2351" s="204"/>
      <c r="F2351" s="204"/>
    </row>
    <row r="2352" spans="2:6">
      <c r="B2352" s="84" t="s">
        <v>69</v>
      </c>
      <c r="C2352" s="82"/>
      <c r="D2352" s="82"/>
      <c r="E2352" s="82"/>
      <c r="F2352" s="82"/>
    </row>
    <row r="2353" spans="2:6">
      <c r="C2353" s="82"/>
      <c r="D2353" s="82"/>
      <c r="E2353" s="82"/>
      <c r="F2353" s="82"/>
    </row>
    <row r="2354" spans="2:6">
      <c r="B2354" s="89"/>
      <c r="C2354" s="89"/>
      <c r="D2354" s="89"/>
      <c r="E2354" s="89" t="s">
        <v>70</v>
      </c>
      <c r="F2354" s="90">
        <f ca="1">SUM(INDIRECT("EDUC!E" &amp;A2288+4),INDIRECT("EDUC!F" &amp;A2288+4),INDIRECT("EDUC!H" &amp;A2288+4),INDIRECT("EDUC!i" &amp;A2288+4))</f>
        <v>0</v>
      </c>
    </row>
    <row r="2355" spans="2:6">
      <c r="C2355" s="82"/>
      <c r="D2355" s="82"/>
      <c r="E2355" s="82"/>
      <c r="F2355" s="82"/>
    </row>
    <row r="2356" spans="2:6">
      <c r="B2356" s="249"/>
      <c r="C2356" s="250"/>
      <c r="D2356" s="250"/>
      <c r="E2356" s="250"/>
      <c r="F2356" s="251"/>
    </row>
    <row r="2357" spans="2:6">
      <c r="B2357" s="252"/>
      <c r="C2357" s="253"/>
      <c r="D2357" s="253"/>
      <c r="E2357" s="253"/>
      <c r="F2357" s="254"/>
    </row>
    <row r="2358" spans="2:6">
      <c r="B2358" s="252"/>
      <c r="C2358" s="253"/>
      <c r="D2358" s="253"/>
      <c r="E2358" s="253"/>
      <c r="F2358" s="254"/>
    </row>
    <row r="2359" spans="2:6">
      <c r="B2359" s="252"/>
      <c r="C2359" s="253"/>
      <c r="D2359" s="253"/>
      <c r="E2359" s="253"/>
      <c r="F2359" s="254"/>
    </row>
    <row r="2360" spans="2:6">
      <c r="B2360" s="252"/>
      <c r="C2360" s="253"/>
      <c r="D2360" s="253"/>
      <c r="E2360" s="253"/>
      <c r="F2360" s="254"/>
    </row>
    <row r="2361" spans="2:6">
      <c r="B2361" s="252"/>
      <c r="C2361" s="253"/>
      <c r="D2361" s="253"/>
      <c r="E2361" s="253"/>
      <c r="F2361" s="254"/>
    </row>
    <row r="2362" spans="2:6">
      <c r="B2362" s="252"/>
      <c r="C2362" s="253"/>
      <c r="D2362" s="253"/>
      <c r="E2362" s="253"/>
      <c r="F2362" s="254"/>
    </row>
    <row r="2363" spans="2:6">
      <c r="B2363" s="252"/>
      <c r="C2363" s="253"/>
      <c r="D2363" s="253"/>
      <c r="E2363" s="253"/>
      <c r="F2363" s="254"/>
    </row>
    <row r="2364" spans="2:6">
      <c r="B2364" s="255"/>
      <c r="C2364" s="256"/>
      <c r="D2364" s="256"/>
      <c r="E2364" s="256"/>
      <c r="F2364" s="257"/>
    </row>
    <row r="2365" spans="2:6">
      <c r="B2365" s="82"/>
      <c r="C2365" s="82"/>
      <c r="D2365" s="82"/>
      <c r="E2365" s="82"/>
      <c r="F2365" s="82"/>
    </row>
    <row r="2366" spans="2:6">
      <c r="B2366" s="91" t="s">
        <v>71</v>
      </c>
      <c r="C2366" s="82"/>
      <c r="D2366" s="82"/>
      <c r="E2366" s="82"/>
      <c r="F2366" s="82"/>
    </row>
    <row r="2367" spans="2:6">
      <c r="B2367" s="82"/>
      <c r="C2367" s="82"/>
      <c r="D2367" s="82"/>
      <c r="E2367" s="82"/>
      <c r="F2367" s="82"/>
    </row>
    <row r="2368" spans="2:6">
      <c r="B2368" s="82"/>
      <c r="C2368" s="82"/>
      <c r="D2368" s="82"/>
      <c r="E2368" s="82"/>
      <c r="F2368" s="82"/>
    </row>
    <row r="2369" spans="2:6">
      <c r="B2369" s="82"/>
      <c r="C2369" s="82"/>
      <c r="D2369" s="82"/>
      <c r="E2369" s="82"/>
      <c r="F2369" s="82"/>
    </row>
    <row r="2370" spans="2:6">
      <c r="B2370" s="82"/>
      <c r="C2370" s="82"/>
      <c r="D2370" s="82"/>
      <c r="E2370" s="82"/>
      <c r="F2370" s="82"/>
    </row>
    <row r="2371" spans="2:6">
      <c r="B2371" s="82"/>
      <c r="C2371" s="82"/>
      <c r="D2371" s="82"/>
      <c r="E2371" s="82"/>
      <c r="F2371" s="82"/>
    </row>
    <row r="2372" spans="2:6">
      <c r="B2372" s="84" t="s">
        <v>72</v>
      </c>
      <c r="C2372" s="82"/>
      <c r="D2372" s="82"/>
      <c r="E2372" s="82"/>
      <c r="F2372" s="82"/>
    </row>
    <row r="2373" spans="2:6">
      <c r="B2373" s="82"/>
      <c r="C2373" s="82"/>
      <c r="D2373" s="82"/>
      <c r="E2373" s="82"/>
      <c r="F2373" s="82"/>
    </row>
    <row r="2374" spans="2:6">
      <c r="B2374" s="288"/>
      <c r="C2374" s="289"/>
      <c r="D2374" s="289"/>
      <c r="E2374" s="289"/>
      <c r="F2374" s="290"/>
    </row>
    <row r="2375" spans="2:6">
      <c r="B2375" s="291"/>
      <c r="C2375" s="292"/>
      <c r="D2375" s="292"/>
      <c r="E2375" s="292"/>
      <c r="F2375" s="293"/>
    </row>
    <row r="2376" spans="2:6">
      <c r="B2376" s="291"/>
      <c r="C2376" s="292"/>
      <c r="D2376" s="292"/>
      <c r="E2376" s="292"/>
      <c r="F2376" s="293"/>
    </row>
    <row r="2377" spans="2:6">
      <c r="B2377" s="291"/>
      <c r="C2377" s="292"/>
      <c r="D2377" s="292"/>
      <c r="E2377" s="292"/>
      <c r="F2377" s="293"/>
    </row>
    <row r="2378" spans="2:6">
      <c r="B2378" s="291"/>
      <c r="C2378" s="292"/>
      <c r="D2378" s="292"/>
      <c r="E2378" s="292"/>
      <c r="F2378" s="293"/>
    </row>
    <row r="2379" spans="2:6">
      <c r="B2379" s="291"/>
      <c r="C2379" s="292"/>
      <c r="D2379" s="292"/>
      <c r="E2379" s="292"/>
      <c r="F2379" s="293"/>
    </row>
    <row r="2380" spans="2:6">
      <c r="B2380" s="291"/>
      <c r="C2380" s="292"/>
      <c r="D2380" s="292"/>
      <c r="E2380" s="292"/>
      <c r="F2380" s="293"/>
    </row>
    <row r="2381" spans="2:6">
      <c r="B2381" s="294"/>
      <c r="C2381" s="295"/>
      <c r="D2381" s="295"/>
      <c r="E2381" s="295"/>
      <c r="F2381" s="296"/>
    </row>
    <row r="2382" spans="2:6">
      <c r="B2382" s="82"/>
      <c r="C2382" s="82"/>
      <c r="D2382" s="82"/>
      <c r="E2382" s="82"/>
      <c r="F2382" s="82"/>
    </row>
    <row r="2383" spans="2:6">
      <c r="B2383" s="82"/>
      <c r="C2383" s="82"/>
      <c r="D2383" s="82"/>
      <c r="E2383" s="82"/>
      <c r="F2383" s="82" t="s">
        <v>178</v>
      </c>
    </row>
    <row r="2384" spans="2:6">
      <c r="B2384" s="82"/>
      <c r="C2384" s="82"/>
      <c r="D2384" s="82"/>
      <c r="E2384" s="82"/>
      <c r="F2384" s="82"/>
    </row>
    <row r="2385" spans="1:6">
      <c r="B2385" s="82"/>
      <c r="C2385" s="82"/>
      <c r="D2385" s="82"/>
      <c r="E2385" s="82"/>
      <c r="F2385" s="82"/>
    </row>
    <row r="2386" spans="1:6">
      <c r="B2386" s="82"/>
      <c r="C2386" s="82"/>
      <c r="D2386" s="82"/>
      <c r="E2386" s="82"/>
      <c r="F2386" s="82"/>
    </row>
    <row r="2387" spans="1:6" ht="27.75" customHeight="1">
      <c r="A2387" s="82">
        <v>25</v>
      </c>
      <c r="B2387" s="82"/>
      <c r="C2387" s="82"/>
      <c r="D2387" s="82"/>
      <c r="E2387" s="82"/>
      <c r="F2387" s="82"/>
    </row>
    <row r="2388" spans="1:6" ht="15" customHeight="1">
      <c r="B2388" s="315"/>
      <c r="C2388" s="315"/>
      <c r="D2388" s="315"/>
      <c r="E2388" s="315"/>
      <c r="F2388" s="315"/>
    </row>
    <row r="2389" spans="1:6">
      <c r="B2389" s="85">
        <f ca="1">INDIRECT("Élèves!C" &amp; A2387+3)</f>
        <v>0</v>
      </c>
      <c r="C2389" s="314">
        <f ca="1">INDIRECT("Élèves!D" &amp; A2387+3)</f>
        <v>0</v>
      </c>
      <c r="D2389" s="314"/>
      <c r="E2389" s="314"/>
      <c r="F2389" s="314"/>
    </row>
    <row r="2390" spans="1:6" ht="15" customHeight="1">
      <c r="B2390" s="86"/>
      <c r="C2390" s="87"/>
      <c r="D2390" s="87"/>
      <c r="E2390" s="87"/>
      <c r="F2390" s="87"/>
    </row>
    <row r="2391" spans="1:6">
      <c r="B2391" s="315" t="s">
        <v>73</v>
      </c>
      <c r="C2391" s="315"/>
      <c r="D2391" s="315"/>
      <c r="E2391" s="315"/>
      <c r="F2391" s="315"/>
    </row>
    <row r="2392" spans="1:6">
      <c r="B2392" s="316" t="s">
        <v>179</v>
      </c>
      <c r="C2392" s="316"/>
      <c r="D2392" s="316"/>
      <c r="E2392" s="316"/>
      <c r="F2392" s="316"/>
    </row>
    <row r="2393" spans="1:6">
      <c r="B2393" s="315"/>
      <c r="C2393" s="315"/>
      <c r="D2393" s="315"/>
      <c r="E2393" s="315"/>
      <c r="F2393" s="315"/>
    </row>
    <row r="2394" spans="1:6">
      <c r="B2394" s="82"/>
      <c r="C2394" s="82"/>
      <c r="D2394" s="82"/>
      <c r="E2394" s="82"/>
      <c r="F2394" s="82"/>
    </row>
    <row r="2395" spans="1:6">
      <c r="B2395" s="279">
        <f ca="1">INDIRECT("Élèves!N" &amp; A2387+5)</f>
        <v>0</v>
      </c>
      <c r="C2395" s="280"/>
      <c r="D2395" s="280"/>
      <c r="E2395" s="280"/>
      <c r="F2395" s="281"/>
    </row>
    <row r="2396" spans="1:6" ht="45" customHeight="1">
      <c r="B2396" s="297" t="s">
        <v>39</v>
      </c>
      <c r="C2396" s="298" t="s">
        <v>67</v>
      </c>
      <c r="D2396" s="300" t="s">
        <v>68</v>
      </c>
      <c r="E2396" s="301"/>
      <c r="F2396" s="302"/>
    </row>
    <row r="2397" spans="1:6" ht="45" customHeight="1">
      <c r="B2397" s="297"/>
      <c r="C2397" s="299"/>
      <c r="D2397" s="303"/>
      <c r="E2397" s="304"/>
      <c r="F2397" s="305"/>
    </row>
    <row r="2398" spans="1:6">
      <c r="B2398" s="297"/>
      <c r="C2398" s="88" t="s">
        <v>66</v>
      </c>
      <c r="D2398" s="88" t="s">
        <v>40</v>
      </c>
      <c r="E2398" s="88" t="s">
        <v>41</v>
      </c>
      <c r="F2398" s="88" t="s">
        <v>66</v>
      </c>
    </row>
    <row r="2399" spans="1:6">
      <c r="B2399" s="313" t="str">
        <f>"FORMATION COMMUNE (" &amp; SUM(MATIÈRES!N2382:N2396) &amp; " périodes)"</f>
        <v>FORMATION COMMUNE (0 périodes)</v>
      </c>
      <c r="C2399" s="313"/>
      <c r="D2399" s="313"/>
      <c r="E2399" s="313"/>
      <c r="F2399" s="313"/>
    </row>
    <row r="2400" spans="1:6">
      <c r="B2400" s="80" t="str">
        <f>MATIÈRES!$I$6</f>
        <v>RELIGION (Mme Willems - 2p.)</v>
      </c>
      <c r="C2400" s="203" t="str">
        <f ca="1">IF(ISERROR(INDIRECT("F1!BR" &amp;A2387+ 6)),"",INDIRECT("F1!BR" &amp;A2387+ 6))</f>
        <v/>
      </c>
      <c r="D2400" s="205">
        <f ca="1">SUM(INDIRECT("'C1'!E" &amp; A2387+4),INDIRECT("'C1'!G" &amp; A2387+4),INDIRECT("'C1'!I" &amp; A2387+4),INDIRECT("'C1'!P" &amp; A2387+4),INDIRECT("'C1'!R" &amp; A2387+4),INDIRECT("'C1'!T" &amp;A2387+4),INDIRECT("'C1'!V" &amp;A2387+4),INDIRECT("'C1'!X" &amp;A2387+4))</f>
        <v>0</v>
      </c>
      <c r="E2400" s="205">
        <f ca="1">SUM(INDIRECT("'C1'!F" &amp;A2387+4),INDIRECT("'C1'!H" &amp;A2387+4),INDIRECT("'C1'!J" &amp;A2387+4),INDIRECT("'C1'!Q" &amp;A2387+4),INDIRECT("'C1'!S" &amp;A2387+4),INDIRECT("'C1'!U" &amp;A2387+4),INDIRECT("'C1'!W" &amp;A2387+4),INDIRECT("'C1'!Y" &amp;A2387+4))</f>
        <v>0</v>
      </c>
      <c r="F2400" s="81" t="str">
        <f ca="1">IF(ISERROR(SUM(D2400/E2400)*100),"",(SUM(D2400/E2400)*100))</f>
        <v/>
      </c>
    </row>
    <row r="2401" spans="2:6">
      <c r="B2401" s="80" t="str">
        <f>MATIÈRES!$I$7</f>
        <v>FRANÇAIS (Mr MIRGAUX - 6p.)</v>
      </c>
      <c r="C2401" s="203" t="str">
        <f ca="1">IF(ISERROR(INDIRECT("F2!BR" &amp;A2387+ 6)),"",INDIRECT("F2!BR" &amp;A2387+ 6))</f>
        <v/>
      </c>
      <c r="D2401" s="205">
        <f ca="1">SUM(INDIRECT("'C2'!E" &amp; A2387+4),INDIRECT("'C2'!G" &amp; A2387+4),INDIRECT("'C2'!I" &amp; A2387+4),INDIRECT("'C2'!P" &amp; A2387+4),INDIRECT("'C2'!R" &amp; A2387+4),INDIRECT("'C2'!T" &amp;A2387+4),INDIRECT("'C2'!V" &amp;A2387+4),INDIRECT("'C2'!X" &amp;A2387+4))</f>
        <v>0</v>
      </c>
      <c r="E2401" s="205">
        <f ca="1">SUM(INDIRECT("'C2'!F" &amp;A2387+4),INDIRECT("'C2'!H" &amp;A2387+4),INDIRECT("'C2'!J" &amp;A2387+4),INDIRECT("'C2'!Q" &amp;A2387+4),INDIRECT("'C2'!S" &amp;A2387+4),INDIRECT("'C2'!U" &amp;A2387+4),INDIRECT("'C2'!W" &amp;A2387+4),INDIRECT("'C2'!Y" &amp;A2387+4))</f>
        <v>0</v>
      </c>
      <c r="F2401" s="81" t="str">
        <f t="shared" ref="F2401:F2414" ca="1" si="24">IF(ISERROR(SUM(D2401/E2401)*100),"",(SUM(D2401/E2401)*100))</f>
        <v/>
      </c>
    </row>
    <row r="2402" spans="2:6">
      <c r="B2402" s="80" t="str">
        <f>MATIÈRES!$I$8</f>
        <v>MATH (Mme LIENART - 5p.)</v>
      </c>
      <c r="C2402" s="203" t="str">
        <f ca="1">IF(ISERROR(INDIRECT("F3!BR" &amp;A2387+ 6)),"",INDIRECT("F3!BR" &amp;A2387+ 6))</f>
        <v/>
      </c>
      <c r="D2402" s="205">
        <f ca="1">SUM(INDIRECT("'C3'!E" &amp; A2387+4),INDIRECT("'C3'!G" &amp; A2387+4),INDIRECT("'C3'!I" &amp; A2387+4),INDIRECT("'C3'!P" &amp; A2387+4),INDIRECT("'C3'!R" &amp; A2387+4),INDIRECT("'C3'!T" &amp;A2387+4),INDIRECT("'C3'!V" &amp;A2387+4),INDIRECT("'C3'!X" &amp;A2387+4))</f>
        <v>0</v>
      </c>
      <c r="E2402" s="205">
        <f ca="1">SUM(INDIRECT("'C3'!F" &amp;A2387+4),INDIRECT("'C3'!H" &amp;A2387+4),INDIRECT("'C3'!J" &amp;A2387+4),INDIRECT("'C3'!Q" &amp;A2387+4),INDIRECT("'C3'!S" &amp;A2387+4),INDIRECT("'C3'!U" &amp;A2387+4),INDIRECT("'C3'!W" &amp;A2387+4),INDIRECT("'C3'!Y" &amp;A2387+4))</f>
        <v>0</v>
      </c>
      <c r="F2402" s="81" t="str">
        <f t="shared" ca="1" si="24"/>
        <v/>
      </c>
    </row>
    <row r="2403" spans="2:6">
      <c r="B2403" s="80" t="str">
        <f>MATIÈRES!$I$9</f>
        <v>ÉTUDE DU MILIEU (Mr MIRGAUX - 4p.)</v>
      </c>
      <c r="C2403" s="203" t="str">
        <f ca="1">IF(ISERROR(INDIRECT("F4!BR" &amp;A2387+ 6)),"",INDIRECT("F4!BR" &amp;A2387+ 6))</f>
        <v/>
      </c>
      <c r="D2403" s="205">
        <f ca="1">SUM(INDIRECT("'C4'!E" &amp; A2387+4),INDIRECT("'C4'!G" &amp; A2387+4),INDIRECT("'C4'!I" &amp; A2387+4),INDIRECT("'C4'!P" &amp; A2387+4),INDIRECT("'C4'!R" &amp; A2387+4),INDIRECT("'C4'!T" &amp;A2387+4),INDIRECT("'C4'!V" &amp;A2387+4),INDIRECT("'C4'!X" &amp;A2387+4))</f>
        <v>0</v>
      </c>
      <c r="E2403" s="205">
        <f ca="1">SUM(INDIRECT("'C4'!F" &amp;A2387+4),INDIRECT("'C4'!H" &amp;A2387+4),INDIRECT("'C4'!J" &amp;A2387+4),INDIRECT("'C4'!Q" &amp;A2387+4),INDIRECT("'C4'!S" &amp;A2387+4),INDIRECT("'C4'!U" &amp;A2387+4),INDIRECT("'C4'!W" &amp;A2387+4),INDIRECT("'C4'!Y" &amp;A2387+4))</f>
        <v>0</v>
      </c>
      <c r="F2403" s="81" t="str">
        <f t="shared" ca="1" si="24"/>
        <v/>
      </c>
    </row>
    <row r="2404" spans="2:6">
      <c r="B2404" s="80" t="str">
        <f>MATIÈRES!$I$10</f>
        <v>ANGLAIS (Mme MICHAUX - 4p.)</v>
      </c>
      <c r="C2404" s="203" t="str">
        <f ca="1">IF(ISERROR(INDIRECT("F5!BR" &amp;A2387+ 6)),"",INDIRECT("F5!BR" &amp;A2387+ 6))</f>
        <v/>
      </c>
      <c r="D2404" s="205">
        <f ca="1">SUM(INDIRECT("'C5'!E" &amp; A2387+4),INDIRECT("'C5'!G" &amp; A2387+4),INDIRECT("'C5'!I" &amp; A2387+4),INDIRECT("'C5'!P" &amp; A2387+4),INDIRECT("'C5'!R" &amp; A2387+4),INDIRECT("'C5'!T" &amp;A2387+4),INDIRECT("'C5'!V" &amp;A2387+4),INDIRECT("'C5'!X" &amp;A2387+4))</f>
        <v>0</v>
      </c>
      <c r="E2404" s="205">
        <f ca="1">SUM(INDIRECT("'C5'!F" &amp;A2387+4),INDIRECT("'C5'!H" &amp;A2387+4),INDIRECT("'C5'!J" &amp;A2387+4),INDIRECT("'C5'!Q" &amp;A2387+4),INDIRECT("'C5'!S" &amp;A2387+4),INDIRECT("'C5'!U" &amp;A2387+4),INDIRECT("'C5'!W" &amp;A2387+4),INDIRECT("'C5'!Y" &amp;A2387+4))</f>
        <v>0</v>
      </c>
      <c r="F2404" s="81" t="str">
        <f t="shared" ca="1" si="24"/>
        <v/>
      </c>
    </row>
    <row r="2405" spans="2:6">
      <c r="B2405" s="80" t="str">
        <f>MATIÈRES!$I$11</f>
        <v>SCIENCES (Mr SMETS - 3p.)</v>
      </c>
      <c r="C2405" s="203" t="str">
        <f ca="1">IF(ISERROR(INDIRECT("F6!BR" &amp;A2387+ 6)),"",INDIRECT("F6!BR" &amp;A2387+ 6))</f>
        <v/>
      </c>
      <c r="D2405" s="205">
        <f ca="1">SUM(INDIRECT("'C6'!E" &amp; A2387+4),INDIRECT("'C6'!G" &amp; A2387+4),INDIRECT("'C6'!I" &amp; A2387+4),INDIRECT("'C6'!P" &amp; A2387+4),INDIRECT("'C6'!R" &amp; A2387+4),INDIRECT("'C6'!T" &amp;A2387+4),INDIRECT("'C6'!V" &amp;A2387+4),INDIRECT("'C6'!X" &amp;A2387+4))</f>
        <v>0</v>
      </c>
      <c r="E2405" s="205">
        <f ca="1">SUM(INDIRECT("'C6'!F" &amp;A2387+4),INDIRECT("'C6'!H" &amp;A2387+4),INDIRECT("'C6'!J" &amp;A2387+4),INDIRECT("'C6'!Q" &amp;A2387+4),INDIRECT("'C6'!S" &amp;A2387+4),INDIRECT("'C6'!U" &amp;A2387+4),INDIRECT("'C6'!W" &amp;A2387+4),INDIRECT("'C6'!Y" &amp;A2387+4))</f>
        <v>0</v>
      </c>
      <c r="F2405" s="81" t="str">
        <f t="shared" ca="1" si="24"/>
        <v/>
      </c>
    </row>
    <row r="2406" spans="2:6">
      <c r="B2406" s="80" t="str">
        <f>MATIÈRES!$I$12</f>
        <v>ÉDUCATION PHYSIQUE (Collectif - 3p.)</v>
      </c>
      <c r="C2406" s="203" t="str">
        <f ca="1">IF(ISERROR(INDIRECT("F7!BR" &amp;A2387+ 6)),"",INDIRECT("F7!BR" &amp;A2387+ 6))</f>
        <v/>
      </c>
      <c r="D2406" s="205">
        <f ca="1">SUM(INDIRECT("'C7'!E" &amp; A2387+4),INDIRECT("'C7'!G" &amp; A2387+4),INDIRECT("'C7'!I" &amp; A2387+4),INDIRECT("'C7'!P" &amp; A2387+4),INDIRECT("'C7'!R" &amp; A2387+4),INDIRECT("'C7'!T" &amp;A2387+4),INDIRECT("'C7'!V" &amp;A2387+4),INDIRECT("'C7'!X" &amp;A2387+4))</f>
        <v>0</v>
      </c>
      <c r="E2406" s="205">
        <f ca="1">SUM(INDIRECT("'C7'!F" &amp;A2387+4),INDIRECT("'C7'!H" &amp;A2387+4),INDIRECT("'C7'!J" &amp;A2387+4),INDIRECT("'C7'!Q" &amp;A2387+4),INDIRECT("'C7'!S" &amp;A2387+4),INDIRECT("'C7'!U" &amp;A2387+4),INDIRECT("'C7'!W" &amp;A2387+4),INDIRECT("'C7'!Y" &amp;A2387+4))</f>
        <v>0</v>
      </c>
      <c r="F2406" s="81" t="str">
        <f t="shared" ca="1" si="24"/>
        <v/>
      </c>
    </row>
    <row r="2407" spans="2:6">
      <c r="B2407" s="80" t="str">
        <f>MATIÈRES!$I$13</f>
        <v>ÉDUCATION ARTISTIQUE (Mme TASKIN - 2p.)</v>
      </c>
      <c r="C2407" s="203" t="str">
        <f ca="1">IF(ISERROR(INDIRECT("F8!BR" &amp;A2387+ 6)),"",INDIRECT("F8!BR" &amp;A2387+ 6))</f>
        <v/>
      </c>
      <c r="D2407" s="205">
        <f ca="1">SUM(INDIRECT("'C8'!E" &amp; A2387+4),INDIRECT("'C8'!G" &amp; A2387+4),INDIRECT("'C8'!I" &amp; A2387+4),INDIRECT("'C8'!P" &amp; A2387+4),INDIRECT("'C8'!R" &amp; A2387+4),INDIRECT("'C8'!T" &amp;A2387+4),INDIRECT("'C8'!V" &amp;A2387+4),INDIRECT("'C8'!X" &amp;A2387+4))</f>
        <v>0</v>
      </c>
      <c r="E2407" s="205">
        <f ca="1">SUM(INDIRECT("'C8'!F" &amp;A2387+4),INDIRECT("'C8'!H" &amp;A2387+4),INDIRECT("'C8'!J" &amp;A2387+4),INDIRECT("'C8'!Q" &amp;A2387+4),INDIRECT("'C8'!S" &amp;A2387+4),INDIRECT("'C8'!U" &amp;A2387+4),INDIRECT("'C8'!W" &amp;A2387+4),INDIRECT("'C8'!Y" &amp;A2387+4))</f>
        <v>0</v>
      </c>
      <c r="F2407" s="81" t="str">
        <f t="shared" ca="1" si="24"/>
        <v/>
      </c>
    </row>
    <row r="2408" spans="2:6">
      <c r="B2408" s="80" t="str">
        <f>MATIÈRES!$I$14</f>
        <v>ÉDUCATION TECHNOLOGIQUE (Mr SMETS - 1p.)</v>
      </c>
      <c r="C2408" s="203" t="str">
        <f ca="1">IF(ISERROR(INDIRECT("F9!BR" &amp;A2387+ 6)),"",INDIRECT("F9!BR" &amp;A2387+ 6))</f>
        <v/>
      </c>
      <c r="D2408" s="205">
        <f ca="1">SUM(INDIRECT("'C9'!E" &amp; A2387+4),INDIRECT("'C9'!G" &amp; A2387+4),INDIRECT("'C9'!I" &amp; A2387+4),INDIRECT("'C9'!P" &amp; A2387+4),INDIRECT("'C9'!R" &amp; A2387+4),INDIRECT("'C9'!T" &amp;A2387+4),INDIRECT("'C9'!V" &amp;A2387+4),INDIRECT("'C9'!X" &amp;A2387+4))</f>
        <v>0</v>
      </c>
      <c r="E2408" s="205">
        <f ca="1">SUM(INDIRECT("'C9'!F" &amp;A2387+4),INDIRECT("'C9'!H" &amp;A2387+4),INDIRECT("'C9'!J" &amp;A2387+4),INDIRECT("'C9'!Q" &amp;A2387+4),INDIRECT("'C9'!S" &amp;A2387+4),INDIRECT("'C9'!U" &amp;A2387+4),INDIRECT("'C9'!W" &amp;A2387+4),INDIRECT("'C9'!Y" &amp;A2387+4))</f>
        <v>0</v>
      </c>
      <c r="F2408" s="81" t="str">
        <f t="shared" ca="1" si="24"/>
        <v/>
      </c>
    </row>
    <row r="2409" spans="2:6">
      <c r="B2409" s="80" t="str">
        <f>MATIÈRES!$I$15</f>
        <v>ACTIVITÉDE SOUTIEN (Mme LIENART - 4p.)</v>
      </c>
      <c r="C2409" s="203" t="str">
        <f ca="1">IF(ISERROR(INDIRECT("F10!BR" &amp;A2387+ 6)),"",INDIRECT("F10!BR" &amp;A2387+ 6))</f>
        <v/>
      </c>
      <c r="D2409" s="205">
        <f ca="1">SUM(INDIRECT("'C10'!E" &amp; A2387+4),INDIRECT("'C10'!G" &amp; A2387+4),INDIRECT("'C10'!I" &amp; A2387+4),INDIRECT("'C10'!P" &amp; A2387+4),INDIRECT("'C10'!R" &amp; A2387+4),INDIRECT("'C10'!T" &amp;A2387+4),INDIRECT("'C10'!V" &amp;A2387+4),INDIRECT("'C10'!X" &amp;A2387+4))</f>
        <v>0</v>
      </c>
      <c r="E2409" s="205">
        <f ca="1">SUM(INDIRECT("'C10'!F" &amp;A2387+4),INDIRECT("'C10'!H" &amp;A2387+4),INDIRECT("'C10'!J" &amp;A2387+4),INDIRECT("'C10'!Q" &amp;A2387+4),INDIRECT("'C10'!S" &amp;A2387+4),INDIRECT("'C10'!U" &amp;A2387+4),INDIRECT("'C10'!W" &amp;A2387+4),INDIRECT("'C10'!Y" &amp;A2387+4))</f>
        <v>0</v>
      </c>
      <c r="F2409" s="81" t="str">
        <f t="shared" ca="1" si="24"/>
        <v/>
      </c>
    </row>
    <row r="2410" spans="2:6">
      <c r="B2410" s="80">
        <f>MATIÈRES!$I$16</f>
        <v>0</v>
      </c>
      <c r="C2410" s="203" t="str">
        <f ca="1">IF(ISERROR(INDIRECT("F11!BR" &amp;A2387+ 6)),"",INDIRECT("F11!BR" &amp;A2387+ 6))</f>
        <v/>
      </c>
      <c r="D2410" s="205">
        <f ca="1">SUM(INDIRECT("'C11'!E" &amp; A2387+4),INDIRECT("'C11'!G" &amp; A2387+4),INDIRECT("'C11'!I" &amp; A2387+4),INDIRECT("'C11'!P" &amp; A2387+4),INDIRECT("'C11'!R" &amp; A2387+4),INDIRECT("'C11'!T" &amp;A2387+4),INDIRECT("'C11'!V" &amp;A2387+4),INDIRECT("'C11'!X" &amp;A2387+4))</f>
        <v>0</v>
      </c>
      <c r="E2410" s="205">
        <f ca="1">SUM(INDIRECT("'C11'!F" &amp;A2387+4),INDIRECT("'C11'!H" &amp;A2387+4),INDIRECT("'C11'!J" &amp;A2387+4),INDIRECT("'C11'!Q" &amp;A2387+4),INDIRECT("'C11'!S" &amp;A2387+4),INDIRECT("'C11'!U" &amp;A2387+4),INDIRECT("'C11'!W" &amp;A2387+4),INDIRECT("'C11'!Y" &amp;A2387+4))</f>
        <v>0</v>
      </c>
      <c r="F2410" s="81" t="str">
        <f t="shared" ca="1" si="24"/>
        <v/>
      </c>
    </row>
    <row r="2411" spans="2:6">
      <c r="B2411" s="80">
        <f>MATIÈRES!$I$17</f>
        <v>0</v>
      </c>
      <c r="C2411" s="203" t="str">
        <f ca="1">IF(ISERROR(INDIRECT("F12!BR" &amp;A2387+ 6)),"",INDIRECT("F12!BR" &amp;A2387+ 6))</f>
        <v/>
      </c>
      <c r="D2411" s="205">
        <f ca="1">SUM(INDIRECT("'C12'!E" &amp; A2387+4),INDIRECT("'C12'!G" &amp; A2387+4),INDIRECT("'C12'!I" &amp; A2387+4),INDIRECT("'C12'!P" &amp; A2387+4),INDIRECT("'C12'!R" &amp; A2387+4),INDIRECT("'C12'!T" &amp;A2387+4),INDIRECT("'C12'!V" &amp;A2387+4),INDIRECT("'C12'!X" &amp;A2387+4))</f>
        <v>0</v>
      </c>
      <c r="E2411" s="205">
        <f ca="1">SUM(INDIRECT("'C12'!F" &amp;A2387+4),INDIRECT("'C12'!H" &amp;A2387+4),INDIRECT("'C12'!J" &amp;A2387+4),INDIRECT("'C12'!Q" &amp;A2387+4),INDIRECT("'C12'!S" &amp;A2387+4),INDIRECT("'C12'!U" &amp;A2387+4),INDIRECT("'C12'!W" &amp;A2387+4),INDIRECT("'C12'!Y" &amp;A2387+4))</f>
        <v>0</v>
      </c>
      <c r="F2411" s="81" t="str">
        <f t="shared" ca="1" si="24"/>
        <v/>
      </c>
    </row>
    <row r="2412" spans="2:6">
      <c r="B2412" s="80">
        <f>MATIÈRES!$I$18</f>
        <v>0</v>
      </c>
      <c r="C2412" s="203" t="str">
        <f ca="1">IF(ISERROR(INDIRECT("F13!BR" &amp;A2387+ 6)),"",INDIRECT("F13!BR" &amp;A2387+ 6))</f>
        <v/>
      </c>
      <c r="D2412" s="205">
        <f ca="1">SUM(INDIRECT("'C13'!E" &amp; A2387+4),INDIRECT("'C13'!G" &amp; A2387+4),INDIRECT("'C13'!I" &amp; A2387+4),INDIRECT("'C13'!P" &amp; A2387+4),INDIRECT("'C13'!R" &amp; A2387+4),INDIRECT("'C13'!T" &amp;A2387+4),INDIRECT("'C13'!V" &amp;A2387+4),INDIRECT("'C13'!X" &amp;A2387+4))</f>
        <v>0</v>
      </c>
      <c r="E2412" s="205">
        <f ca="1">SUM(INDIRECT("'C13'!F" &amp;A2387+4),INDIRECT("'C13'!H" &amp;A2387+4),INDIRECT("'C13'!J" &amp;A2387+4),INDIRECT("'C13'!Q" &amp;A2387+4),INDIRECT("'C13'!S" &amp;A2387+4),INDIRECT("'C13'!U" &amp;A2387+4),INDIRECT("'C13'!W" &amp;A2387+4),INDIRECT("'C13'!Y" &amp;A2387+4))</f>
        <v>0</v>
      </c>
      <c r="F2412" s="81" t="str">
        <f t="shared" ca="1" si="24"/>
        <v/>
      </c>
    </row>
    <row r="2413" spans="2:6">
      <c r="B2413" s="80">
        <f>MATIÈRES!$I$19</f>
        <v>0</v>
      </c>
      <c r="C2413" s="203" t="str">
        <f ca="1">IF(ISERROR(INDIRECT("F14!BR" &amp;A2387+ 6)),"",INDIRECT("F14!BR" &amp;A2387+ 6))</f>
        <v/>
      </c>
      <c r="D2413" s="205">
        <f ca="1">SUM(INDIRECT("'C14'!E" &amp; A2387+4),INDIRECT("'C14'!G" &amp; A2387+4),INDIRECT("'C14'!I" &amp; A2387+4),INDIRECT("'C14'!P" &amp; A2387+4),INDIRECT("'C14'!R" &amp; A2387+4),INDIRECT("'C14'!T" &amp;A2387+4),INDIRECT("'C14'!V" &amp;A2387+4),INDIRECT("'C14'!X" &amp;A2387+4))</f>
        <v>0</v>
      </c>
      <c r="E2413" s="205">
        <f ca="1">SUM(INDIRECT("'C14'!F" &amp;A2387+4),INDIRECT("'C14'!H" &amp;A2387+4),INDIRECT("'C14'!J" &amp;A2387+4),INDIRECT("'C14'!Q" &amp;A2387+4),INDIRECT("'C14'!S" &amp;A2387+4),INDIRECT("'C14'!U" &amp;A2387+4),INDIRECT("'C14'!W" &amp;A2387+4),INDIRECT("'C14'!Y" &amp;A2387+4))</f>
        <v>0</v>
      </c>
      <c r="F2413" s="81" t="str">
        <f t="shared" ca="1" si="24"/>
        <v/>
      </c>
    </row>
    <row r="2414" spans="2:6">
      <c r="B2414" s="80">
        <f>MATIÈRES!$I$20</f>
        <v>0</v>
      </c>
      <c r="C2414" s="203" t="str">
        <f ca="1">IF(ISERROR(INDIRECT("F15!BR" &amp;A2387+ 6)),"",INDIRECT("F15!BR" &amp;A2387+ 6))</f>
        <v/>
      </c>
      <c r="D2414" s="205">
        <f ca="1">SUM(INDIRECT("'C15'!E" &amp; A2387+4),INDIRECT("'C15'!G" &amp; A2387+4),INDIRECT("'C15'!I" &amp; A2387+4),INDIRECT("'C15'!P" &amp; A2387+4),INDIRECT("'C15'!R" &amp; A2387+4),INDIRECT("'C15'!T" &amp;A2387+4),INDIRECT("'C15'!V" &amp;A2387+4),INDIRECT("'C15'!X" &amp;A2387+4))</f>
        <v>0</v>
      </c>
      <c r="E2414" s="205">
        <f ca="1">SUM(INDIRECT("'C15'!F" &amp;A2387+4),INDIRECT("'C15'!H" &amp;A2387+4),INDIRECT("'C15'!J" &amp;A2387+4),INDIRECT("'C15'!Q" &amp;A2387+4),INDIRECT("'C15'!S" &amp;A2387+4),INDIRECT("'C15'!U" &amp;A2387+4),INDIRECT("'C15'!W" &amp;A2387+4),INDIRECT("'C15'!Y" &amp;A2387+4))</f>
        <v>0</v>
      </c>
      <c r="F2414" s="81" t="str">
        <f t="shared" ca="1" si="24"/>
        <v/>
      </c>
    </row>
    <row r="2415" spans="2:6">
      <c r="B2415" s="208"/>
      <c r="C2415" s="212" t="e">
        <f ca="1">AVERAGEIF(C2400:C2414,"&lt;&gt;#DIV/0!")</f>
        <v>#DIV/0!</v>
      </c>
      <c r="D2415" s="206"/>
      <c r="E2415" s="206"/>
      <c r="F2415" s="209"/>
    </row>
    <row r="2416" spans="2:6" s="82" customFormat="1">
      <c r="B2416" s="271"/>
      <c r="C2416" s="271"/>
      <c r="D2416" s="271"/>
      <c r="E2416" s="271"/>
      <c r="F2416" s="192"/>
    </row>
    <row r="2417" spans="2:6" s="82" customFormat="1">
      <c r="B2417" s="272" t="s">
        <v>180</v>
      </c>
      <c r="C2417" s="272"/>
      <c r="D2417" s="272"/>
      <c r="E2417" s="272"/>
      <c r="F2417" s="193" t="e">
        <f ca="1">AVERAGEIF(F2400:F2414,"&lt;&gt;#DIV/0!")</f>
        <v>#DIV/0!</v>
      </c>
    </row>
    <row r="2418" spans="2:6" s="82" customFormat="1">
      <c r="B2418" s="273" t="str">
        <f>"Nombre de cours en difficulté (…/" &amp; COUNTA(MATIÈRES!$N$6:$N$20) &amp; " cours)"</f>
        <v>Nombre de cours en difficulté (…/10 cours)</v>
      </c>
      <c r="C2418" s="273"/>
      <c r="D2418" s="273"/>
      <c r="E2418" s="273"/>
      <c r="F2418" s="191">
        <f ca="1">IF(F2400&lt;50,1,0)+IF(F2401&lt;50,1,0)+IF(F2402&lt;50,1,0)+IF(F2403&lt;50,1,0)+IF(F2404&lt;50,1,0)+IF(F2405&lt;50,1,0)+IF(F2406&lt;50,1,0)+IF(F2407&lt;50,1,0)+IF(F2408&lt;50,1,0)+IF(F2409&lt;50,1,0)+IF(F2410&lt;50,1,0)+IF(F2411&lt;50,1,0)+IF(F2412&lt;50,1,0)+IF(F2413&lt;50,1,0)+IF(F2414&lt;50,1,0)</f>
        <v>0</v>
      </c>
    </row>
    <row r="2419" spans="2:6" s="82" customFormat="1">
      <c r="B2419" s="273" t="str">
        <f>"Nombre de périodes en difficulté (…/" &amp; SUM(MATIÈRES!N2380:N2394) &amp; " périodes)"</f>
        <v>Nombre de périodes en difficulté (…/0 périodes)</v>
      </c>
      <c r="C2419" s="273"/>
      <c r="D2419" s="273"/>
      <c r="E2419" s="273"/>
      <c r="F2419" s="191">
        <f ca="1">IF(F2400&lt;50,MATIÈRES!N$6,0)+IF(F2401&lt;50,MATIÈRES!N$7,0)+IF(F2402&lt;50,MATIÈRES!N$8,0)+IF(F2403&lt;50,MATIÈRES!N$9,0)+IF(F2404&lt;50,MATIÈRES!N$10,0)+IF(F2405&lt;50,MATIÈRES!N$11,0)+IF(F2406&lt;50,MATIÈRES!N$12,0)+IF(F2407&lt;50,MATIÈRES!N$13,0)+IF(F2408&lt;50,MATIÈRES!N$14,0)+IF(F2409&lt;50,MATIÈRES!N$15,0)+IF(F2410&lt;50,MATIÈRES!N$16,0)+IF(F2411&lt;50,MATIÈRES!N$17,0)+IF(F2412&lt;50,MATIÈRES!N$18,0)+IF(F2413&lt;50,MATIÈRES!N$19,0)+IF(F2414&lt;50,MATIÈRES!N$20,0)</f>
        <v>0</v>
      </c>
    </row>
    <row r="2420" spans="2:6" s="82" customFormat="1"/>
    <row r="2421" spans="2:6" s="82" customFormat="1"/>
    <row r="2422" spans="2:6" s="82" customFormat="1"/>
    <row r="2423" spans="2:6" s="82" customFormat="1">
      <c r="F2423" s="82" t="s">
        <v>177</v>
      </c>
    </row>
    <row r="2424" spans="2:6">
      <c r="B2424" s="82"/>
      <c r="C2424" s="82"/>
      <c r="D2424" s="82"/>
      <c r="E2424" s="82"/>
      <c r="F2424" s="82"/>
    </row>
    <row r="2425" spans="2:6">
      <c r="B2425" s="82"/>
      <c r="C2425" s="82"/>
      <c r="D2425" s="82"/>
      <c r="E2425" s="82"/>
      <c r="F2425" s="82"/>
    </row>
    <row r="2426" spans="2:6">
      <c r="B2426" s="82"/>
      <c r="C2426" s="82"/>
      <c r="D2426" s="82"/>
      <c r="E2426" s="82"/>
      <c r="F2426" s="82"/>
    </row>
    <row r="2427" spans="2:6">
      <c r="B2427" s="82"/>
      <c r="C2427" s="82"/>
      <c r="D2427" s="82"/>
      <c r="E2427" s="82"/>
      <c r="F2427" s="82"/>
    </row>
    <row r="2428" spans="2:6">
      <c r="B2428" s="82"/>
      <c r="C2428" s="82"/>
      <c r="D2428" s="82"/>
      <c r="E2428" s="82"/>
      <c r="F2428" s="82"/>
    </row>
    <row r="2429" spans="2:6">
      <c r="B2429" s="82"/>
      <c r="C2429" s="82"/>
      <c r="D2429" s="82"/>
      <c r="E2429" s="82"/>
      <c r="F2429" s="82"/>
    </row>
    <row r="2430" spans="2:6">
      <c r="B2430" s="82"/>
      <c r="C2430" s="82"/>
      <c r="D2430" s="82"/>
      <c r="E2430" s="82"/>
      <c r="F2430" s="82"/>
    </row>
    <row r="2431" spans="2:6">
      <c r="B2431" s="82"/>
      <c r="C2431" s="82"/>
      <c r="D2431" s="82"/>
      <c r="E2431" s="82"/>
      <c r="F2431" s="82"/>
    </row>
    <row r="2432" spans="2:6">
      <c r="B2432" s="82"/>
      <c r="C2432" s="82"/>
      <c r="D2432" s="82"/>
      <c r="E2432" s="82"/>
      <c r="F2432" s="82"/>
    </row>
    <row r="2433" spans="2:6">
      <c r="B2433" s="82"/>
      <c r="C2433" s="82"/>
      <c r="D2433" s="82"/>
      <c r="E2433" s="82"/>
      <c r="F2433" s="82"/>
    </row>
    <row r="2434" spans="2:6">
      <c r="B2434" s="82"/>
      <c r="C2434" s="82"/>
      <c r="D2434" s="82"/>
      <c r="E2434" s="82"/>
      <c r="F2434" s="82"/>
    </row>
    <row r="2435" spans="2:6">
      <c r="B2435" s="82"/>
      <c r="C2435" s="82"/>
      <c r="D2435" s="82"/>
      <c r="E2435" s="82"/>
      <c r="F2435" s="82"/>
    </row>
    <row r="2436" spans="2:6">
      <c r="B2436" s="82"/>
      <c r="C2436" s="82"/>
      <c r="D2436" s="82"/>
      <c r="E2436" s="82"/>
      <c r="F2436" s="82"/>
    </row>
    <row r="2437" spans="2:6">
      <c r="B2437" s="82"/>
      <c r="C2437" s="82"/>
      <c r="D2437" s="82"/>
      <c r="E2437" s="82"/>
      <c r="F2437" s="82"/>
    </row>
    <row r="2438" spans="2:6">
      <c r="B2438" s="82"/>
      <c r="C2438" s="82"/>
      <c r="D2438" s="82"/>
      <c r="E2438" s="82"/>
      <c r="F2438" s="82"/>
    </row>
    <row r="2439" spans="2:6">
      <c r="B2439" s="84" t="s">
        <v>42</v>
      </c>
      <c r="C2439" s="82"/>
      <c r="D2439" s="82"/>
      <c r="E2439" s="82"/>
      <c r="F2439" s="82"/>
    </row>
    <row r="2440" spans="2:6">
      <c r="B2440" s="82"/>
      <c r="C2440" s="82"/>
      <c r="D2440" s="82"/>
      <c r="E2440" s="82"/>
      <c r="F2440" s="82"/>
    </row>
    <row r="2441" spans="2:6">
      <c r="B2441" s="274" t="str">
        <f ca="1">(INDIRECT("Élèves!C" &amp;A2387+3) &amp; " " &amp; INDIRECT("Élèves!D" &amp; A2387+3) &amp; " :")</f>
        <v xml:space="preserve">  :</v>
      </c>
      <c r="C2441" s="275"/>
      <c r="D2441" s="275"/>
      <c r="E2441" s="275"/>
      <c r="F2441" s="276"/>
    </row>
    <row r="2442" spans="2:6">
      <c r="B2442" s="243"/>
      <c r="C2442" s="244"/>
      <c r="D2442" s="244"/>
      <c r="E2442" s="244"/>
      <c r="F2442" s="245"/>
    </row>
    <row r="2443" spans="2:6">
      <c r="B2443" s="243"/>
      <c r="C2443" s="244"/>
      <c r="D2443" s="244"/>
      <c r="E2443" s="244"/>
      <c r="F2443" s="245"/>
    </row>
    <row r="2444" spans="2:6">
      <c r="B2444" s="243"/>
      <c r="C2444" s="244"/>
      <c r="D2444" s="244"/>
      <c r="E2444" s="244"/>
      <c r="F2444" s="245"/>
    </row>
    <row r="2445" spans="2:6">
      <c r="B2445" s="243"/>
      <c r="C2445" s="244"/>
      <c r="D2445" s="244"/>
      <c r="E2445" s="244"/>
      <c r="F2445" s="245"/>
    </row>
    <row r="2446" spans="2:6">
      <c r="B2446" s="243"/>
      <c r="C2446" s="244"/>
      <c r="D2446" s="244"/>
      <c r="E2446" s="244"/>
      <c r="F2446" s="245"/>
    </row>
    <row r="2447" spans="2:6">
      <c r="B2447" s="246"/>
      <c r="C2447" s="247"/>
      <c r="D2447" s="247"/>
      <c r="E2447" s="247"/>
      <c r="F2447" s="248"/>
    </row>
    <row r="2448" spans="2:6">
      <c r="B2448" s="204"/>
      <c r="C2448" s="204"/>
      <c r="D2448" s="204"/>
      <c r="E2448" s="204"/>
      <c r="F2448" s="204"/>
    </row>
    <row r="2449" spans="2:6">
      <c r="B2449" s="204"/>
      <c r="C2449" s="204"/>
      <c r="D2449" s="204"/>
      <c r="E2449" s="204"/>
      <c r="F2449" s="204"/>
    </row>
    <row r="2450" spans="2:6">
      <c r="B2450" s="204"/>
      <c r="C2450" s="204"/>
      <c r="D2450" s="204"/>
      <c r="E2450" s="204"/>
      <c r="F2450" s="204"/>
    </row>
    <row r="2451" spans="2:6">
      <c r="B2451" s="84" t="s">
        <v>69</v>
      </c>
      <c r="C2451" s="82"/>
      <c r="D2451" s="82"/>
      <c r="E2451" s="82"/>
      <c r="F2451" s="82"/>
    </row>
    <row r="2452" spans="2:6">
      <c r="C2452" s="82"/>
      <c r="D2452" s="82"/>
      <c r="E2452" s="82"/>
      <c r="F2452" s="82"/>
    </row>
    <row r="2453" spans="2:6">
      <c r="B2453" s="89"/>
      <c r="C2453" s="89"/>
      <c r="D2453" s="89"/>
      <c r="E2453" s="89" t="s">
        <v>70</v>
      </c>
      <c r="F2453" s="90">
        <f ca="1">SUM(INDIRECT("EDUC!E" &amp;A2387+4),INDIRECT("EDUC!F" &amp;A2387+4),INDIRECT("EDUC!H" &amp;A2387+4),INDIRECT("EDUC!i" &amp;A2387+4))</f>
        <v>0</v>
      </c>
    </row>
    <row r="2454" spans="2:6">
      <c r="C2454" s="82"/>
      <c r="D2454" s="82"/>
      <c r="E2454" s="82"/>
      <c r="F2454" s="82"/>
    </row>
    <row r="2455" spans="2:6">
      <c r="B2455" s="249"/>
      <c r="C2455" s="250"/>
      <c r="D2455" s="250"/>
      <c r="E2455" s="250"/>
      <c r="F2455" s="251"/>
    </row>
    <row r="2456" spans="2:6">
      <c r="B2456" s="252"/>
      <c r="C2456" s="253"/>
      <c r="D2456" s="253"/>
      <c r="E2456" s="253"/>
      <c r="F2456" s="254"/>
    </row>
    <row r="2457" spans="2:6">
      <c r="B2457" s="252"/>
      <c r="C2457" s="253"/>
      <c r="D2457" s="253"/>
      <c r="E2457" s="253"/>
      <c r="F2457" s="254"/>
    </row>
    <row r="2458" spans="2:6">
      <c r="B2458" s="252"/>
      <c r="C2458" s="253"/>
      <c r="D2458" s="253"/>
      <c r="E2458" s="253"/>
      <c r="F2458" s="254"/>
    </row>
    <row r="2459" spans="2:6">
      <c r="B2459" s="252"/>
      <c r="C2459" s="253"/>
      <c r="D2459" s="253"/>
      <c r="E2459" s="253"/>
      <c r="F2459" s="254"/>
    </row>
    <row r="2460" spans="2:6">
      <c r="B2460" s="252"/>
      <c r="C2460" s="253"/>
      <c r="D2460" s="253"/>
      <c r="E2460" s="253"/>
      <c r="F2460" s="254"/>
    </row>
    <row r="2461" spans="2:6">
      <c r="B2461" s="252"/>
      <c r="C2461" s="253"/>
      <c r="D2461" s="253"/>
      <c r="E2461" s="253"/>
      <c r="F2461" s="254"/>
    </row>
    <row r="2462" spans="2:6">
      <c r="B2462" s="252"/>
      <c r="C2462" s="253"/>
      <c r="D2462" s="253"/>
      <c r="E2462" s="253"/>
      <c r="F2462" s="254"/>
    </row>
    <row r="2463" spans="2:6">
      <c r="B2463" s="255"/>
      <c r="C2463" s="256"/>
      <c r="D2463" s="256"/>
      <c r="E2463" s="256"/>
      <c r="F2463" s="257"/>
    </row>
    <row r="2464" spans="2:6">
      <c r="B2464" s="82"/>
      <c r="C2464" s="82"/>
      <c r="D2464" s="82"/>
      <c r="E2464" s="82"/>
      <c r="F2464" s="82"/>
    </row>
    <row r="2465" spans="2:6">
      <c r="B2465" s="91" t="s">
        <v>71</v>
      </c>
      <c r="C2465" s="82"/>
      <c r="D2465" s="82"/>
      <c r="E2465" s="82"/>
      <c r="F2465" s="82"/>
    </row>
    <row r="2466" spans="2:6">
      <c r="B2466" s="82"/>
      <c r="C2466" s="82"/>
      <c r="D2466" s="82"/>
      <c r="E2466" s="82"/>
      <c r="F2466" s="82"/>
    </row>
    <row r="2467" spans="2:6">
      <c r="B2467" s="82"/>
      <c r="C2467" s="82"/>
      <c r="D2467" s="82"/>
      <c r="E2467" s="82"/>
      <c r="F2467" s="82"/>
    </row>
    <row r="2468" spans="2:6">
      <c r="B2468" s="82"/>
      <c r="C2468" s="82"/>
      <c r="D2468" s="82"/>
      <c r="E2468" s="82"/>
      <c r="F2468" s="82"/>
    </row>
    <row r="2469" spans="2:6">
      <c r="B2469" s="82"/>
      <c r="C2469" s="82"/>
      <c r="D2469" s="82"/>
      <c r="E2469" s="82"/>
      <c r="F2469" s="82"/>
    </row>
    <row r="2470" spans="2:6">
      <c r="B2470" s="82"/>
      <c r="C2470" s="82"/>
      <c r="D2470" s="82"/>
      <c r="E2470" s="82"/>
      <c r="F2470" s="82"/>
    </row>
    <row r="2471" spans="2:6">
      <c r="B2471" s="84" t="s">
        <v>72</v>
      </c>
      <c r="C2471" s="82"/>
      <c r="D2471" s="82"/>
      <c r="E2471" s="82"/>
      <c r="F2471" s="82"/>
    </row>
    <row r="2472" spans="2:6">
      <c r="B2472" s="82"/>
      <c r="C2472" s="82"/>
      <c r="D2472" s="82"/>
      <c r="E2472" s="82"/>
      <c r="F2472" s="82"/>
    </row>
    <row r="2473" spans="2:6">
      <c r="B2473" s="288"/>
      <c r="C2473" s="289"/>
      <c r="D2473" s="289"/>
      <c r="E2473" s="289"/>
      <c r="F2473" s="290"/>
    </row>
    <row r="2474" spans="2:6">
      <c r="B2474" s="291"/>
      <c r="C2474" s="292"/>
      <c r="D2474" s="292"/>
      <c r="E2474" s="292"/>
      <c r="F2474" s="293"/>
    </row>
    <row r="2475" spans="2:6">
      <c r="B2475" s="291"/>
      <c r="C2475" s="292"/>
      <c r="D2475" s="292"/>
      <c r="E2475" s="292"/>
      <c r="F2475" s="293"/>
    </row>
    <row r="2476" spans="2:6">
      <c r="B2476" s="291"/>
      <c r="C2476" s="292"/>
      <c r="D2476" s="292"/>
      <c r="E2476" s="292"/>
      <c r="F2476" s="293"/>
    </row>
    <row r="2477" spans="2:6">
      <c r="B2477" s="291"/>
      <c r="C2477" s="292"/>
      <c r="D2477" s="292"/>
      <c r="E2477" s="292"/>
      <c r="F2477" s="293"/>
    </row>
    <row r="2478" spans="2:6">
      <c r="B2478" s="291"/>
      <c r="C2478" s="292"/>
      <c r="D2478" s="292"/>
      <c r="E2478" s="292"/>
      <c r="F2478" s="293"/>
    </row>
    <row r="2479" spans="2:6">
      <c r="B2479" s="291"/>
      <c r="C2479" s="292"/>
      <c r="D2479" s="292"/>
      <c r="E2479" s="292"/>
      <c r="F2479" s="293"/>
    </row>
    <row r="2480" spans="2:6">
      <c r="B2480" s="294"/>
      <c r="C2480" s="295"/>
      <c r="D2480" s="295"/>
      <c r="E2480" s="295"/>
      <c r="F2480" s="296"/>
    </row>
    <row r="2481" spans="2:6">
      <c r="B2481" s="82"/>
      <c r="C2481" s="82"/>
      <c r="D2481" s="82"/>
      <c r="E2481" s="82"/>
      <c r="F2481" s="82"/>
    </row>
    <row r="2482" spans="2:6">
      <c r="B2482" s="82"/>
      <c r="C2482" s="82"/>
      <c r="D2482" s="82"/>
      <c r="E2482" s="82"/>
      <c r="F2482" s="82" t="s">
        <v>178</v>
      </c>
    </row>
    <row r="2483" spans="2:6">
      <c r="B2483" s="82"/>
      <c r="C2483" s="82"/>
      <c r="D2483" s="82"/>
      <c r="E2483" s="82"/>
      <c r="F2483" s="82"/>
    </row>
    <row r="2484" spans="2:6">
      <c r="B2484" s="82"/>
      <c r="C2484" s="82"/>
      <c r="D2484" s="82"/>
      <c r="E2484" s="82"/>
      <c r="F2484" s="82"/>
    </row>
    <row r="2485" spans="2:6">
      <c r="B2485" s="82"/>
      <c r="C2485" s="82"/>
      <c r="D2485" s="82"/>
      <c r="E2485" s="82"/>
      <c r="F2485" s="82"/>
    </row>
  </sheetData>
  <sheetProtection password="ED67" sheet="1" objects="1" scenarios="1" selectLockedCells="1"/>
  <customSheetViews>
    <customSheetView guid="{60F2E9B3-473C-4B94-90AC-2B30E7B669F7}" hiddenRows="1" topLeftCell="A11">
      <selection activeCell="H27" sqref="H27"/>
      <pageMargins left="0.15748031496062992" right="0.19685039370078741" top="0.74803149606299213" bottom="0.74803149606299213" header="0.31496062992125984" footer="0.31496062992125984"/>
      <pageSetup paperSize="9" scale="97" orientation="portrait" horizontalDpi="1200" verticalDpi="1200" r:id="rId1"/>
    </customSheetView>
  </customSheetViews>
  <mergeCells count="450">
    <mergeCell ref="B12:F12"/>
    <mergeCell ref="C13:F13"/>
    <mergeCell ref="B15:F15"/>
    <mergeCell ref="B16:F16"/>
    <mergeCell ref="B17:F17"/>
    <mergeCell ref="B65:F65"/>
    <mergeCell ref="B111:F111"/>
    <mergeCell ref="C112:F112"/>
    <mergeCell ref="B41:E41"/>
    <mergeCell ref="B42:E42"/>
    <mergeCell ref="B40:E40"/>
    <mergeCell ref="B43:E43"/>
    <mergeCell ref="B66:F71"/>
    <mergeCell ref="B19:F19"/>
    <mergeCell ref="B20:B22"/>
    <mergeCell ref="C20:C21"/>
    <mergeCell ref="D20:F21"/>
    <mergeCell ref="B23:F23"/>
    <mergeCell ref="B114:F114"/>
    <mergeCell ref="B115:F115"/>
    <mergeCell ref="B116:F116"/>
    <mergeCell ref="B118:F118"/>
    <mergeCell ref="B119:B121"/>
    <mergeCell ref="C119:C120"/>
    <mergeCell ref="D119:F120"/>
    <mergeCell ref="B79:F87"/>
    <mergeCell ref="B97:F104"/>
    <mergeCell ref="B164:F164"/>
    <mergeCell ref="B165:F170"/>
    <mergeCell ref="B178:F186"/>
    <mergeCell ref="B196:F203"/>
    <mergeCell ref="B210:F210"/>
    <mergeCell ref="B122:F122"/>
    <mergeCell ref="B139:E139"/>
    <mergeCell ref="B140:E140"/>
    <mergeCell ref="B141:E141"/>
    <mergeCell ref="B142:E142"/>
    <mergeCell ref="B218:B220"/>
    <mergeCell ref="C218:C219"/>
    <mergeCell ref="D218:F219"/>
    <mergeCell ref="B221:F221"/>
    <mergeCell ref="B238:E238"/>
    <mergeCell ref="C211:F211"/>
    <mergeCell ref="B213:F213"/>
    <mergeCell ref="B214:F214"/>
    <mergeCell ref="B215:F215"/>
    <mergeCell ref="B217:F217"/>
    <mergeCell ref="B277:F285"/>
    <mergeCell ref="B295:F302"/>
    <mergeCell ref="B309:F309"/>
    <mergeCell ref="C310:F310"/>
    <mergeCell ref="B312:F312"/>
    <mergeCell ref="B239:E239"/>
    <mergeCell ref="B240:E240"/>
    <mergeCell ref="B241:E241"/>
    <mergeCell ref="B263:F263"/>
    <mergeCell ref="B264:F269"/>
    <mergeCell ref="B320:F320"/>
    <mergeCell ref="B337:E337"/>
    <mergeCell ref="B338:E338"/>
    <mergeCell ref="B339:E339"/>
    <mergeCell ref="B340:E340"/>
    <mergeCell ref="B313:F313"/>
    <mergeCell ref="B314:F314"/>
    <mergeCell ref="B316:F316"/>
    <mergeCell ref="B317:B319"/>
    <mergeCell ref="C317:C318"/>
    <mergeCell ref="D317:F318"/>
    <mergeCell ref="C409:F409"/>
    <mergeCell ref="B411:F411"/>
    <mergeCell ref="B412:F412"/>
    <mergeCell ref="B413:F413"/>
    <mergeCell ref="B415:F415"/>
    <mergeCell ref="B362:F362"/>
    <mergeCell ref="B363:F368"/>
    <mergeCell ref="B376:F384"/>
    <mergeCell ref="B394:F401"/>
    <mergeCell ref="B408:F408"/>
    <mergeCell ref="B437:E437"/>
    <mergeCell ref="B438:E438"/>
    <mergeCell ref="B439:E439"/>
    <mergeCell ref="B461:F461"/>
    <mergeCell ref="B462:F467"/>
    <mergeCell ref="B416:B418"/>
    <mergeCell ref="C416:C417"/>
    <mergeCell ref="D416:F417"/>
    <mergeCell ref="B419:F419"/>
    <mergeCell ref="B436:E436"/>
    <mergeCell ref="B511:F511"/>
    <mergeCell ref="B512:F512"/>
    <mergeCell ref="B514:F514"/>
    <mergeCell ref="B515:B517"/>
    <mergeCell ref="C515:C516"/>
    <mergeCell ref="D515:F516"/>
    <mergeCell ref="B475:F483"/>
    <mergeCell ref="B493:F500"/>
    <mergeCell ref="B507:F507"/>
    <mergeCell ref="C508:F508"/>
    <mergeCell ref="B510:F510"/>
    <mergeCell ref="B560:F560"/>
    <mergeCell ref="B561:F566"/>
    <mergeCell ref="B574:F582"/>
    <mergeCell ref="B592:F599"/>
    <mergeCell ref="B606:F606"/>
    <mergeCell ref="B518:F518"/>
    <mergeCell ref="B535:E535"/>
    <mergeCell ref="B536:E536"/>
    <mergeCell ref="B537:E537"/>
    <mergeCell ref="B538:E538"/>
    <mergeCell ref="B614:B616"/>
    <mergeCell ref="C614:C615"/>
    <mergeCell ref="D614:F615"/>
    <mergeCell ref="B617:F617"/>
    <mergeCell ref="B634:E634"/>
    <mergeCell ref="C607:F607"/>
    <mergeCell ref="B609:F609"/>
    <mergeCell ref="B610:F610"/>
    <mergeCell ref="B611:F611"/>
    <mergeCell ref="B613:F613"/>
    <mergeCell ref="B673:F681"/>
    <mergeCell ref="B691:F698"/>
    <mergeCell ref="B705:F705"/>
    <mergeCell ref="C706:F706"/>
    <mergeCell ref="B708:F708"/>
    <mergeCell ref="B635:E635"/>
    <mergeCell ref="B636:E636"/>
    <mergeCell ref="B637:E637"/>
    <mergeCell ref="B659:F659"/>
    <mergeCell ref="B660:F665"/>
    <mergeCell ref="B716:F716"/>
    <mergeCell ref="B733:E733"/>
    <mergeCell ref="B734:E734"/>
    <mergeCell ref="B735:E735"/>
    <mergeCell ref="B736:E736"/>
    <mergeCell ref="B709:F709"/>
    <mergeCell ref="B710:F710"/>
    <mergeCell ref="B712:F712"/>
    <mergeCell ref="B713:B715"/>
    <mergeCell ref="C713:C714"/>
    <mergeCell ref="D713:F714"/>
    <mergeCell ref="C805:F805"/>
    <mergeCell ref="B807:F807"/>
    <mergeCell ref="B808:F808"/>
    <mergeCell ref="B809:F809"/>
    <mergeCell ref="B811:F811"/>
    <mergeCell ref="B758:F758"/>
    <mergeCell ref="B759:F764"/>
    <mergeCell ref="B772:F780"/>
    <mergeCell ref="B790:F797"/>
    <mergeCell ref="B804:F804"/>
    <mergeCell ref="B833:E833"/>
    <mergeCell ref="B834:E834"/>
    <mergeCell ref="B835:E835"/>
    <mergeCell ref="B857:F857"/>
    <mergeCell ref="B858:F863"/>
    <mergeCell ref="B812:B814"/>
    <mergeCell ref="C812:C813"/>
    <mergeCell ref="D812:F813"/>
    <mergeCell ref="B815:F815"/>
    <mergeCell ref="B832:E832"/>
    <mergeCell ref="B907:F907"/>
    <mergeCell ref="B908:F908"/>
    <mergeCell ref="B910:F910"/>
    <mergeCell ref="B911:B913"/>
    <mergeCell ref="C911:C912"/>
    <mergeCell ref="D911:F912"/>
    <mergeCell ref="B871:F879"/>
    <mergeCell ref="B889:F896"/>
    <mergeCell ref="B903:F903"/>
    <mergeCell ref="C904:F904"/>
    <mergeCell ref="B906:F906"/>
    <mergeCell ref="B956:F956"/>
    <mergeCell ref="B957:F962"/>
    <mergeCell ref="B970:F978"/>
    <mergeCell ref="B988:F995"/>
    <mergeCell ref="B1002:F1002"/>
    <mergeCell ref="B914:F914"/>
    <mergeCell ref="B931:E931"/>
    <mergeCell ref="B932:E932"/>
    <mergeCell ref="B933:E933"/>
    <mergeCell ref="B934:E934"/>
    <mergeCell ref="B1010:B1012"/>
    <mergeCell ref="C1010:C1011"/>
    <mergeCell ref="D1010:F1011"/>
    <mergeCell ref="B1013:F1013"/>
    <mergeCell ref="B1030:E1030"/>
    <mergeCell ref="C1003:F1003"/>
    <mergeCell ref="B1005:F1005"/>
    <mergeCell ref="B1006:F1006"/>
    <mergeCell ref="B1007:F1007"/>
    <mergeCell ref="B1009:F1009"/>
    <mergeCell ref="B1069:F1077"/>
    <mergeCell ref="B1087:F1094"/>
    <mergeCell ref="B1101:F1101"/>
    <mergeCell ref="C1102:F1102"/>
    <mergeCell ref="B1104:F1104"/>
    <mergeCell ref="B1031:E1031"/>
    <mergeCell ref="B1032:E1032"/>
    <mergeCell ref="B1033:E1033"/>
    <mergeCell ref="B1055:F1055"/>
    <mergeCell ref="B1056:F1061"/>
    <mergeCell ref="B1112:F1112"/>
    <mergeCell ref="B1129:E1129"/>
    <mergeCell ref="B1130:E1130"/>
    <mergeCell ref="B1131:E1131"/>
    <mergeCell ref="B1132:E1132"/>
    <mergeCell ref="B1105:F1105"/>
    <mergeCell ref="B1106:F1106"/>
    <mergeCell ref="B1108:F1108"/>
    <mergeCell ref="B1109:B1111"/>
    <mergeCell ref="C1109:C1110"/>
    <mergeCell ref="D1109:F1110"/>
    <mergeCell ref="C1201:F1201"/>
    <mergeCell ref="B1203:F1203"/>
    <mergeCell ref="B1204:F1204"/>
    <mergeCell ref="B1205:F1205"/>
    <mergeCell ref="B1207:F1207"/>
    <mergeCell ref="B1154:F1154"/>
    <mergeCell ref="B1155:F1160"/>
    <mergeCell ref="B1168:F1176"/>
    <mergeCell ref="B1186:F1193"/>
    <mergeCell ref="B1200:F1200"/>
    <mergeCell ref="B1229:E1229"/>
    <mergeCell ref="B1230:E1230"/>
    <mergeCell ref="B1231:E1231"/>
    <mergeCell ref="B1253:F1253"/>
    <mergeCell ref="B1254:F1259"/>
    <mergeCell ref="B1208:B1210"/>
    <mergeCell ref="C1208:C1209"/>
    <mergeCell ref="D1208:F1209"/>
    <mergeCell ref="B1211:F1211"/>
    <mergeCell ref="B1228:E1228"/>
    <mergeCell ref="B1303:F1303"/>
    <mergeCell ref="B1304:F1304"/>
    <mergeCell ref="B1306:F1306"/>
    <mergeCell ref="B1307:B1309"/>
    <mergeCell ref="C1307:C1308"/>
    <mergeCell ref="D1307:F1308"/>
    <mergeCell ref="B1267:F1275"/>
    <mergeCell ref="B1285:F1292"/>
    <mergeCell ref="B1299:F1299"/>
    <mergeCell ref="C1300:F1300"/>
    <mergeCell ref="B1302:F1302"/>
    <mergeCell ref="B1352:F1352"/>
    <mergeCell ref="B1353:F1358"/>
    <mergeCell ref="B1366:F1374"/>
    <mergeCell ref="B1384:F1391"/>
    <mergeCell ref="B1398:F1398"/>
    <mergeCell ref="B1310:F1310"/>
    <mergeCell ref="B1327:E1327"/>
    <mergeCell ref="B1328:E1328"/>
    <mergeCell ref="B1329:E1329"/>
    <mergeCell ref="B1330:E1330"/>
    <mergeCell ref="B1406:B1408"/>
    <mergeCell ref="C1406:C1407"/>
    <mergeCell ref="D1406:F1407"/>
    <mergeCell ref="B1409:F1409"/>
    <mergeCell ref="B1426:E1426"/>
    <mergeCell ref="C1399:F1399"/>
    <mergeCell ref="B1401:F1401"/>
    <mergeCell ref="B1402:F1402"/>
    <mergeCell ref="B1403:F1403"/>
    <mergeCell ref="B1405:F1405"/>
    <mergeCell ref="B1465:F1473"/>
    <mergeCell ref="B1483:F1490"/>
    <mergeCell ref="B1497:F1497"/>
    <mergeCell ref="C1498:F1498"/>
    <mergeCell ref="B1500:F1500"/>
    <mergeCell ref="B1427:E1427"/>
    <mergeCell ref="B1428:E1428"/>
    <mergeCell ref="B1429:E1429"/>
    <mergeCell ref="B1451:F1451"/>
    <mergeCell ref="B1452:F1457"/>
    <mergeCell ref="B1508:F1508"/>
    <mergeCell ref="B1525:E1525"/>
    <mergeCell ref="B1526:E1526"/>
    <mergeCell ref="B1527:E1527"/>
    <mergeCell ref="B1528:E1528"/>
    <mergeCell ref="B1501:F1501"/>
    <mergeCell ref="B1502:F1502"/>
    <mergeCell ref="B1504:F1504"/>
    <mergeCell ref="B1505:B1507"/>
    <mergeCell ref="C1505:C1506"/>
    <mergeCell ref="D1505:F1506"/>
    <mergeCell ref="C1597:F1597"/>
    <mergeCell ref="B1599:F1599"/>
    <mergeCell ref="B1600:F1600"/>
    <mergeCell ref="B1601:F1601"/>
    <mergeCell ref="B1603:F1603"/>
    <mergeCell ref="B1550:F1550"/>
    <mergeCell ref="B1551:F1556"/>
    <mergeCell ref="B1564:F1572"/>
    <mergeCell ref="B1582:F1589"/>
    <mergeCell ref="B1596:F1596"/>
    <mergeCell ref="B1625:E1625"/>
    <mergeCell ref="B1626:E1626"/>
    <mergeCell ref="B1627:E1627"/>
    <mergeCell ref="B1649:F1649"/>
    <mergeCell ref="B1650:F1655"/>
    <mergeCell ref="B1604:B1606"/>
    <mergeCell ref="C1604:C1605"/>
    <mergeCell ref="D1604:F1605"/>
    <mergeCell ref="B1607:F1607"/>
    <mergeCell ref="B1624:E1624"/>
    <mergeCell ref="B1699:F1699"/>
    <mergeCell ref="B1700:F1700"/>
    <mergeCell ref="B1702:F1702"/>
    <mergeCell ref="B1703:B1705"/>
    <mergeCell ref="C1703:C1704"/>
    <mergeCell ref="D1703:F1704"/>
    <mergeCell ref="B1663:F1671"/>
    <mergeCell ref="B1681:F1688"/>
    <mergeCell ref="B1695:F1695"/>
    <mergeCell ref="C1696:F1696"/>
    <mergeCell ref="B1698:F1698"/>
    <mergeCell ref="B1748:F1748"/>
    <mergeCell ref="B1749:F1754"/>
    <mergeCell ref="B1762:F1770"/>
    <mergeCell ref="B1780:F1787"/>
    <mergeCell ref="B1794:F1794"/>
    <mergeCell ref="B1706:F1706"/>
    <mergeCell ref="B1723:E1723"/>
    <mergeCell ref="B1724:E1724"/>
    <mergeCell ref="B1725:E1725"/>
    <mergeCell ref="B1726:E1726"/>
    <mergeCell ref="B1802:B1804"/>
    <mergeCell ref="C1802:C1803"/>
    <mergeCell ref="D1802:F1803"/>
    <mergeCell ref="B1805:F1805"/>
    <mergeCell ref="B1822:E1822"/>
    <mergeCell ref="C1795:F1795"/>
    <mergeCell ref="B1797:F1797"/>
    <mergeCell ref="B1798:F1798"/>
    <mergeCell ref="B1799:F1799"/>
    <mergeCell ref="B1801:F1801"/>
    <mergeCell ref="B1861:F1869"/>
    <mergeCell ref="B1879:F1886"/>
    <mergeCell ref="B1893:F1893"/>
    <mergeCell ref="C1894:F1894"/>
    <mergeCell ref="B1896:F1896"/>
    <mergeCell ref="B1823:E1823"/>
    <mergeCell ref="B1824:E1824"/>
    <mergeCell ref="B1825:E1825"/>
    <mergeCell ref="B1847:F1847"/>
    <mergeCell ref="B1848:F1853"/>
    <mergeCell ref="B1904:F1904"/>
    <mergeCell ref="B1921:E1921"/>
    <mergeCell ref="B1922:E1922"/>
    <mergeCell ref="B1923:E1923"/>
    <mergeCell ref="B1924:E1924"/>
    <mergeCell ref="B1897:F1897"/>
    <mergeCell ref="B1898:F1898"/>
    <mergeCell ref="B1900:F1900"/>
    <mergeCell ref="B1901:B1903"/>
    <mergeCell ref="C1901:C1902"/>
    <mergeCell ref="D1901:F1902"/>
    <mergeCell ref="C1993:F1993"/>
    <mergeCell ref="B1995:F1995"/>
    <mergeCell ref="B1996:F1996"/>
    <mergeCell ref="B1997:F1997"/>
    <mergeCell ref="B1999:F1999"/>
    <mergeCell ref="B1946:F1946"/>
    <mergeCell ref="B1947:F1952"/>
    <mergeCell ref="B1960:F1968"/>
    <mergeCell ref="B1978:F1985"/>
    <mergeCell ref="B1992:F1992"/>
    <mergeCell ref="B2021:E2021"/>
    <mergeCell ref="B2022:E2022"/>
    <mergeCell ref="B2023:E2023"/>
    <mergeCell ref="B2045:F2045"/>
    <mergeCell ref="B2046:F2051"/>
    <mergeCell ref="B2000:B2002"/>
    <mergeCell ref="C2000:C2001"/>
    <mergeCell ref="D2000:F2001"/>
    <mergeCell ref="B2003:F2003"/>
    <mergeCell ref="B2020:E2020"/>
    <mergeCell ref="B2095:F2095"/>
    <mergeCell ref="B2096:F2096"/>
    <mergeCell ref="B2098:F2098"/>
    <mergeCell ref="B2099:B2101"/>
    <mergeCell ref="C2099:C2100"/>
    <mergeCell ref="D2099:F2100"/>
    <mergeCell ref="B2059:F2067"/>
    <mergeCell ref="B2077:F2084"/>
    <mergeCell ref="B2091:F2091"/>
    <mergeCell ref="C2092:F2092"/>
    <mergeCell ref="B2094:F2094"/>
    <mergeCell ref="B2144:F2144"/>
    <mergeCell ref="B2145:F2150"/>
    <mergeCell ref="B2158:F2166"/>
    <mergeCell ref="B2176:F2183"/>
    <mergeCell ref="B2190:F2190"/>
    <mergeCell ref="B2102:F2102"/>
    <mergeCell ref="B2119:E2119"/>
    <mergeCell ref="B2120:E2120"/>
    <mergeCell ref="B2121:E2121"/>
    <mergeCell ref="B2122:E2122"/>
    <mergeCell ref="B2198:B2200"/>
    <mergeCell ref="C2198:C2199"/>
    <mergeCell ref="D2198:F2199"/>
    <mergeCell ref="B2201:F2201"/>
    <mergeCell ref="B2218:E2218"/>
    <mergeCell ref="C2191:F2191"/>
    <mergeCell ref="B2193:F2193"/>
    <mergeCell ref="B2194:F2194"/>
    <mergeCell ref="B2195:F2195"/>
    <mergeCell ref="B2197:F2197"/>
    <mergeCell ref="B2257:F2265"/>
    <mergeCell ref="B2275:F2282"/>
    <mergeCell ref="B2289:F2289"/>
    <mergeCell ref="C2290:F2290"/>
    <mergeCell ref="B2292:F2292"/>
    <mergeCell ref="B2219:E2219"/>
    <mergeCell ref="B2220:E2220"/>
    <mergeCell ref="B2221:E2221"/>
    <mergeCell ref="B2243:F2243"/>
    <mergeCell ref="B2244:F2249"/>
    <mergeCell ref="B2300:F2300"/>
    <mergeCell ref="B2317:E2317"/>
    <mergeCell ref="B2318:E2318"/>
    <mergeCell ref="B2319:E2319"/>
    <mergeCell ref="B2320:E2320"/>
    <mergeCell ref="B2293:F2293"/>
    <mergeCell ref="B2294:F2294"/>
    <mergeCell ref="B2296:F2296"/>
    <mergeCell ref="B2297:B2299"/>
    <mergeCell ref="C2297:C2298"/>
    <mergeCell ref="D2297:F2298"/>
    <mergeCell ref="C2389:F2389"/>
    <mergeCell ref="B2391:F2391"/>
    <mergeCell ref="B2392:F2392"/>
    <mergeCell ref="B2393:F2393"/>
    <mergeCell ref="B2395:F2395"/>
    <mergeCell ref="B2342:F2342"/>
    <mergeCell ref="B2343:F2348"/>
    <mergeCell ref="B2356:F2364"/>
    <mergeCell ref="B2374:F2381"/>
    <mergeCell ref="B2388:F2388"/>
    <mergeCell ref="B2455:F2463"/>
    <mergeCell ref="B2473:F2480"/>
    <mergeCell ref="B2417:E2417"/>
    <mergeCell ref="B2418:E2418"/>
    <mergeCell ref="B2419:E2419"/>
    <mergeCell ref="B2441:F2441"/>
    <mergeCell ref="B2442:F2447"/>
    <mergeCell ref="B2396:B2398"/>
    <mergeCell ref="C2396:C2397"/>
    <mergeCell ref="D2396:F2397"/>
    <mergeCell ref="B2399:F2399"/>
    <mergeCell ref="B2416:E2416"/>
  </mergeCells>
  <conditionalFormatting sqref="F77 F176 F275 F374 F473 F572 F671 F770 F869 F968 F1067 F1166 F1265 F1364 F1463 F1562 F1661 F1760 F1859 F1958 F2057 F2156 F2255 F2354 F2453">
    <cfRule type="cellIs" dxfId="1240" priority="514" operator="greaterThan">
      <formula>30</formula>
    </cfRule>
  </conditionalFormatting>
  <conditionalFormatting sqref="B24:B39 B123:B138 B222:B237 B321:B336 B420:B435 B519:B534 B618:B633 B717:B732 B816:B831 B915:B930 B1014:B1029 B1113:B1128 B1212:B1227 B1311:B1326 B1410:B1425 B1509:B1524 B1608:B1623 B1707:B1722 B1806:B1821 B1905:B1920 B2004:B2019 B2103:B2118 B2202:B2217 B2301:B2316 B2400:B2415">
    <cfRule type="cellIs" dxfId="1239" priority="313" operator="equal">
      <formula>0</formula>
    </cfRule>
  </conditionalFormatting>
  <conditionalFormatting sqref="F41 F140 F239 F338 F437 F536 F635 F734 F833 F932 F1031 F1130 F1229 F1328 F1427 F1526 F1625 F1724 F1823 F1922 F2021 F2120 F2219 F2318 F2417">
    <cfRule type="cellIs" dxfId="1238" priority="311" operator="lessThan">
      <formula>50</formula>
    </cfRule>
    <cfRule type="cellIs" priority="312" operator="lessThan">
      <formula>50</formula>
    </cfRule>
  </conditionalFormatting>
  <conditionalFormatting sqref="F43 F142 F241 F340 F439 F538 F637 F736 F835 F934 F1033 F1132 F1231 F1330 F1429 F1528 F1627 F1726 F1825 F1924 F2023 F2122 F2221 F2320 F2419">
    <cfRule type="cellIs" dxfId="1237" priority="310" operator="greaterThan">
      <formula>4</formula>
    </cfRule>
  </conditionalFormatting>
  <conditionalFormatting sqref="F42 F141 F240 F339 F438 F537 F636 F735 F834 F933 F1032 F1131 F1230 F1329 F1428 F1527 F1626 F1725 F1824 F1923 F2022 F2121 F2220 F2319 F2418">
    <cfRule type="cellIs" dxfId="1236" priority="309" operator="greaterThan">
      <formula>2</formula>
    </cfRule>
  </conditionalFormatting>
  <conditionalFormatting sqref="C24:C39 C123:C138 C222:C237 C321:C336 C420:C435 C519:C534 C618:C633 C717:C732 C816:C831 C915:C930 C1014:C1029 C1113:C1128 C1212:C1227 C1311:C1326 C1410:C1425 C1509:C1524 C1608:C1623 C1707:C1722 C1806:C1821 C1905:C1920 C2004:C2019 C2103:C2118 C2202:C2217 C2301:C2316 C2400:C2415">
    <cfRule type="cellIs" dxfId="1235" priority="308" operator="lessThan">
      <formula>50</formula>
    </cfRule>
  </conditionalFormatting>
  <conditionalFormatting sqref="D24:D39">
    <cfRule type="expression" dxfId="1234" priority="305">
      <formula>D24&lt;E24/2</formula>
    </cfRule>
  </conditionalFormatting>
  <conditionalFormatting sqref="D24:D38">
    <cfRule type="expression" dxfId="1233" priority="304">
      <formula>B24:B38=0</formula>
    </cfRule>
  </conditionalFormatting>
  <conditionalFormatting sqref="E24:E38">
    <cfRule type="expression" dxfId="1232" priority="303">
      <formula>B24:B38=0</formula>
    </cfRule>
  </conditionalFormatting>
  <conditionalFormatting sqref="C24:C38">
    <cfRule type="expression" dxfId="1231" priority="302">
      <formula>B24:B38=0</formula>
    </cfRule>
  </conditionalFormatting>
  <conditionalFormatting sqref="F24:F38">
    <cfRule type="expression" dxfId="1230" priority="301">
      <formula>B24:B38=0</formula>
    </cfRule>
  </conditionalFormatting>
  <conditionalFormatting sqref="D123:D138">
    <cfRule type="expression" dxfId="1229" priority="293">
      <formula>D123&lt;E123/2</formula>
    </cfRule>
  </conditionalFormatting>
  <conditionalFormatting sqref="D123:D137">
    <cfRule type="expression" dxfId="1228" priority="292">
      <formula>B123:B137=0</formula>
    </cfRule>
  </conditionalFormatting>
  <conditionalFormatting sqref="E123:E137">
    <cfRule type="expression" dxfId="1227" priority="291">
      <formula>B123:B137=0</formula>
    </cfRule>
  </conditionalFormatting>
  <conditionalFormatting sqref="C123:C137">
    <cfRule type="expression" dxfId="1226" priority="290">
      <formula>B123:B137=0</formula>
    </cfRule>
  </conditionalFormatting>
  <conditionalFormatting sqref="F123:F137">
    <cfRule type="expression" dxfId="1225" priority="289">
      <formula>B123:B137=0</formula>
    </cfRule>
  </conditionalFormatting>
  <conditionalFormatting sqref="D222:D237">
    <cfRule type="expression" dxfId="1224" priority="281">
      <formula>D222&lt;E222/2</formula>
    </cfRule>
  </conditionalFormatting>
  <conditionalFormatting sqref="D222:D236">
    <cfRule type="expression" dxfId="1223" priority="280">
      <formula>B222:B236=0</formula>
    </cfRule>
  </conditionalFormatting>
  <conditionalFormatting sqref="E222:E236">
    <cfRule type="expression" dxfId="1222" priority="279">
      <formula>B222:B236=0</formula>
    </cfRule>
  </conditionalFormatting>
  <conditionalFormatting sqref="C222:C236">
    <cfRule type="expression" dxfId="1221" priority="278">
      <formula>B222:B236=0</formula>
    </cfRule>
  </conditionalFormatting>
  <conditionalFormatting sqref="F222:F236">
    <cfRule type="expression" dxfId="1220" priority="277">
      <formula>B222:B236=0</formula>
    </cfRule>
  </conditionalFormatting>
  <conditionalFormatting sqref="D321:D336">
    <cfRule type="expression" dxfId="1219" priority="269">
      <formula>D321&lt;E321/2</formula>
    </cfRule>
  </conditionalFormatting>
  <conditionalFormatting sqref="D321:D335">
    <cfRule type="expression" dxfId="1218" priority="268">
      <formula>B321:B335=0</formula>
    </cfRule>
  </conditionalFormatting>
  <conditionalFormatting sqref="E321:E335">
    <cfRule type="expression" dxfId="1217" priority="267">
      <formula>B321:B335=0</formula>
    </cfRule>
  </conditionalFormatting>
  <conditionalFormatting sqref="C321:C335">
    <cfRule type="expression" dxfId="1216" priority="266">
      <formula>B321:B335=0</formula>
    </cfRule>
  </conditionalFormatting>
  <conditionalFormatting sqref="F321:F335">
    <cfRule type="expression" dxfId="1215" priority="265">
      <formula>B321:B335=0</formula>
    </cfRule>
  </conditionalFormatting>
  <conditionalFormatting sqref="D420:D435">
    <cfRule type="expression" dxfId="1214" priority="257">
      <formula>D420&lt;E420/2</formula>
    </cfRule>
  </conditionalFormatting>
  <conditionalFormatting sqref="D420:D434">
    <cfRule type="expression" dxfId="1213" priority="256">
      <formula>B420:B434=0</formula>
    </cfRule>
  </conditionalFormatting>
  <conditionalFormatting sqref="E420:E434">
    <cfRule type="expression" dxfId="1212" priority="255">
      <formula>B420:B434=0</formula>
    </cfRule>
  </conditionalFormatting>
  <conditionalFormatting sqref="C420:C434">
    <cfRule type="expression" dxfId="1211" priority="254">
      <formula>B420:B434=0</formula>
    </cfRule>
  </conditionalFormatting>
  <conditionalFormatting sqref="F420:F434">
    <cfRule type="expression" dxfId="1210" priority="253">
      <formula>B420:B434=0</formula>
    </cfRule>
  </conditionalFormatting>
  <conditionalFormatting sqref="D519:D534">
    <cfRule type="expression" dxfId="1209" priority="245">
      <formula>D519&lt;E519/2</formula>
    </cfRule>
  </conditionalFormatting>
  <conditionalFormatting sqref="D519:D533">
    <cfRule type="expression" dxfId="1208" priority="244">
      <formula>B519:B533=0</formula>
    </cfRule>
  </conditionalFormatting>
  <conditionalFormatting sqref="E519:E533">
    <cfRule type="expression" dxfId="1207" priority="243">
      <formula>B519:B533=0</formula>
    </cfRule>
  </conditionalFormatting>
  <conditionalFormatting sqref="C519:C533">
    <cfRule type="expression" dxfId="1206" priority="242">
      <formula>B519:B533=0</formula>
    </cfRule>
  </conditionalFormatting>
  <conditionalFormatting sqref="F519:F533">
    <cfRule type="expression" dxfId="1205" priority="241">
      <formula>B519:B533=0</formula>
    </cfRule>
  </conditionalFormatting>
  <conditionalFormatting sqref="D618:D633">
    <cfRule type="expression" dxfId="1204" priority="233">
      <formula>D618&lt;E618/2</formula>
    </cfRule>
  </conditionalFormatting>
  <conditionalFormatting sqref="D618:D632">
    <cfRule type="expression" dxfId="1203" priority="232">
      <formula>B618:B632=0</formula>
    </cfRule>
  </conditionalFormatting>
  <conditionalFormatting sqref="E618:E632">
    <cfRule type="expression" dxfId="1202" priority="231">
      <formula>B618:B632=0</formula>
    </cfRule>
  </conditionalFormatting>
  <conditionalFormatting sqref="C618:C632">
    <cfRule type="expression" dxfId="1201" priority="230">
      <formula>B618:B632=0</formula>
    </cfRule>
  </conditionalFormatting>
  <conditionalFormatting sqref="F618:F632">
    <cfRule type="expression" dxfId="1200" priority="229">
      <formula>B618:B632=0</formula>
    </cfRule>
  </conditionalFormatting>
  <conditionalFormatting sqref="D717:D732">
    <cfRule type="expression" dxfId="1199" priority="221">
      <formula>D717&lt;E717/2</formula>
    </cfRule>
  </conditionalFormatting>
  <conditionalFormatting sqref="D717:D731">
    <cfRule type="expression" dxfId="1198" priority="220">
      <formula>B717:B731=0</formula>
    </cfRule>
  </conditionalFormatting>
  <conditionalFormatting sqref="E717:E731">
    <cfRule type="expression" dxfId="1197" priority="219">
      <formula>B717:B731=0</formula>
    </cfRule>
  </conditionalFormatting>
  <conditionalFormatting sqref="C717:C731">
    <cfRule type="expression" dxfId="1196" priority="218">
      <formula>B717:B731=0</formula>
    </cfRule>
  </conditionalFormatting>
  <conditionalFormatting sqref="F717:F731">
    <cfRule type="expression" dxfId="1195" priority="217">
      <formula>B717:B731=0</formula>
    </cfRule>
  </conditionalFormatting>
  <conditionalFormatting sqref="D816:D831">
    <cfRule type="expression" dxfId="1194" priority="209">
      <formula>D816&lt;E816/2</formula>
    </cfRule>
  </conditionalFormatting>
  <conditionalFormatting sqref="D816:D830">
    <cfRule type="expression" dxfId="1193" priority="208">
      <formula>B816:B830=0</formula>
    </cfRule>
  </conditionalFormatting>
  <conditionalFormatting sqref="E816:E830">
    <cfRule type="expression" dxfId="1192" priority="207">
      <formula>B816:B830=0</formula>
    </cfRule>
  </conditionalFormatting>
  <conditionalFormatting sqref="C816:C830">
    <cfRule type="expression" dxfId="1191" priority="206">
      <formula>B816:B830=0</formula>
    </cfRule>
  </conditionalFormatting>
  <conditionalFormatting sqref="F816:F830">
    <cfRule type="expression" dxfId="1190" priority="205">
      <formula>B816:B830=0</formula>
    </cfRule>
  </conditionalFormatting>
  <conditionalFormatting sqref="D915:D930">
    <cfRule type="expression" dxfId="1189" priority="197">
      <formula>D915&lt;E915/2</formula>
    </cfRule>
  </conditionalFormatting>
  <conditionalFormatting sqref="D915:D929">
    <cfRule type="expression" dxfId="1188" priority="196">
      <formula>B915:B929=0</formula>
    </cfRule>
  </conditionalFormatting>
  <conditionalFormatting sqref="E915:E929">
    <cfRule type="expression" dxfId="1187" priority="195">
      <formula>B915:B929=0</formula>
    </cfRule>
  </conditionalFormatting>
  <conditionalFormatting sqref="C915:C929">
    <cfRule type="expression" dxfId="1186" priority="194">
      <formula>B915:B929=0</formula>
    </cfRule>
  </conditionalFormatting>
  <conditionalFormatting sqref="F915:F929">
    <cfRule type="expression" dxfId="1185" priority="193">
      <formula>B915:B929=0</formula>
    </cfRule>
  </conditionalFormatting>
  <conditionalFormatting sqref="D1014:D1029">
    <cfRule type="expression" dxfId="1184" priority="185">
      <formula>D1014&lt;E1014/2</formula>
    </cfRule>
  </conditionalFormatting>
  <conditionalFormatting sqref="D1014:D1028">
    <cfRule type="expression" dxfId="1183" priority="184">
      <formula>B1014:B1028=0</formula>
    </cfRule>
  </conditionalFormatting>
  <conditionalFormatting sqref="E1014:E1028">
    <cfRule type="expression" dxfId="1182" priority="183">
      <formula>B1014:B1028=0</formula>
    </cfRule>
  </conditionalFormatting>
  <conditionalFormatting sqref="C1014:C1028">
    <cfRule type="expression" dxfId="1181" priority="182">
      <formula>B1014:B1028=0</formula>
    </cfRule>
  </conditionalFormatting>
  <conditionalFormatting sqref="F1014:F1028">
    <cfRule type="expression" dxfId="1180" priority="181">
      <formula>B1014:B1028=0</formula>
    </cfRule>
  </conditionalFormatting>
  <conditionalFormatting sqref="D1113:D1128">
    <cfRule type="expression" dxfId="1179" priority="173">
      <formula>D1113&lt;E1113/2</formula>
    </cfRule>
  </conditionalFormatting>
  <conditionalFormatting sqref="D1113:D1127">
    <cfRule type="expression" dxfId="1178" priority="172">
      <formula>B1113:B1127=0</formula>
    </cfRule>
  </conditionalFormatting>
  <conditionalFormatting sqref="E1113:E1127">
    <cfRule type="expression" dxfId="1177" priority="171">
      <formula>B1113:B1127=0</formula>
    </cfRule>
  </conditionalFormatting>
  <conditionalFormatting sqref="C1113:C1127">
    <cfRule type="expression" dxfId="1176" priority="170">
      <formula>B1113:B1127=0</formula>
    </cfRule>
  </conditionalFormatting>
  <conditionalFormatting sqref="F1113:F1127">
    <cfRule type="expression" dxfId="1175" priority="169">
      <formula>B1113:B1127=0</formula>
    </cfRule>
  </conditionalFormatting>
  <conditionalFormatting sqref="D1212:D1227">
    <cfRule type="expression" dxfId="1174" priority="161">
      <formula>D1212&lt;E1212/2</formula>
    </cfRule>
  </conditionalFormatting>
  <conditionalFormatting sqref="D1212:D1226">
    <cfRule type="expression" dxfId="1173" priority="160">
      <formula>B1212:B1226=0</formula>
    </cfRule>
  </conditionalFormatting>
  <conditionalFormatting sqref="E1212:E1226">
    <cfRule type="expression" dxfId="1172" priority="159">
      <formula>B1212:B1226=0</formula>
    </cfRule>
  </conditionalFormatting>
  <conditionalFormatting sqref="C1212:C1226">
    <cfRule type="expression" dxfId="1171" priority="158">
      <formula>B1212:B1226=0</formula>
    </cfRule>
  </conditionalFormatting>
  <conditionalFormatting sqref="F1212:F1226">
    <cfRule type="expression" dxfId="1170" priority="157">
      <formula>B1212:B1226=0</formula>
    </cfRule>
  </conditionalFormatting>
  <conditionalFormatting sqref="D1311:D1326">
    <cfRule type="expression" dxfId="1169" priority="149">
      <formula>D1311&lt;E1311/2</formula>
    </cfRule>
  </conditionalFormatting>
  <conditionalFormatting sqref="D1311:D1325">
    <cfRule type="expression" dxfId="1168" priority="148">
      <formula>B1311:B1325=0</formula>
    </cfRule>
  </conditionalFormatting>
  <conditionalFormatting sqref="E1311:E1325">
    <cfRule type="expression" dxfId="1167" priority="147">
      <formula>B1311:B1325=0</formula>
    </cfRule>
  </conditionalFormatting>
  <conditionalFormatting sqref="C1311:C1325">
    <cfRule type="expression" dxfId="1166" priority="146">
      <formula>B1311:B1325=0</formula>
    </cfRule>
  </conditionalFormatting>
  <conditionalFormatting sqref="F1311:F1325">
    <cfRule type="expression" dxfId="1165" priority="145">
      <formula>B1311:B1325=0</formula>
    </cfRule>
  </conditionalFormatting>
  <conditionalFormatting sqref="D1410:D1425">
    <cfRule type="expression" dxfId="1164" priority="137">
      <formula>D1410&lt;E1410/2</formula>
    </cfRule>
  </conditionalFormatting>
  <conditionalFormatting sqref="D1410:D1424">
    <cfRule type="expression" dxfId="1163" priority="136">
      <formula>B1410:B1424=0</formula>
    </cfRule>
  </conditionalFormatting>
  <conditionalFormatting sqref="E1410:E1424">
    <cfRule type="expression" dxfId="1162" priority="135">
      <formula>B1410:B1424=0</formula>
    </cfRule>
  </conditionalFormatting>
  <conditionalFormatting sqref="C1410:C1424">
    <cfRule type="expression" dxfId="1161" priority="134">
      <formula>B1410:B1424=0</formula>
    </cfRule>
  </conditionalFormatting>
  <conditionalFormatting sqref="F1410:F1424">
    <cfRule type="expression" dxfId="1160" priority="133">
      <formula>B1410:B1424=0</formula>
    </cfRule>
  </conditionalFormatting>
  <conditionalFormatting sqref="D1509:D1524">
    <cfRule type="expression" dxfId="1159" priority="125">
      <formula>D1509&lt;E1509/2</formula>
    </cfRule>
  </conditionalFormatting>
  <conditionalFormatting sqref="D1509:D1523">
    <cfRule type="expression" dxfId="1158" priority="124">
      <formula>B1509:B1523=0</formula>
    </cfRule>
  </conditionalFormatting>
  <conditionalFormatting sqref="E1509:E1523">
    <cfRule type="expression" dxfId="1157" priority="123">
      <formula>B1509:B1523=0</formula>
    </cfRule>
  </conditionalFormatting>
  <conditionalFormatting sqref="C1509:C1523">
    <cfRule type="expression" dxfId="1156" priority="122">
      <formula>B1509:B1523=0</formula>
    </cfRule>
  </conditionalFormatting>
  <conditionalFormatting sqref="F1509:F1523">
    <cfRule type="expression" dxfId="1155" priority="121">
      <formula>B1509:B1523=0</formula>
    </cfRule>
  </conditionalFormatting>
  <conditionalFormatting sqref="D1608:D1623">
    <cfRule type="expression" dxfId="1154" priority="113">
      <formula>D1608&lt;E1608/2</formula>
    </cfRule>
  </conditionalFormatting>
  <conditionalFormatting sqref="D1608:D1622">
    <cfRule type="expression" dxfId="1153" priority="112">
      <formula>B1608:B1622=0</formula>
    </cfRule>
  </conditionalFormatting>
  <conditionalFormatting sqref="E1608:E1622">
    <cfRule type="expression" dxfId="1152" priority="111">
      <formula>B1608:B1622=0</formula>
    </cfRule>
  </conditionalFormatting>
  <conditionalFormatting sqref="C1608:C1622">
    <cfRule type="expression" dxfId="1151" priority="110">
      <formula>B1608:B1622=0</formula>
    </cfRule>
  </conditionalFormatting>
  <conditionalFormatting sqref="F1608:F1622">
    <cfRule type="expression" dxfId="1150" priority="109">
      <formula>B1608:B1622=0</formula>
    </cfRule>
  </conditionalFormatting>
  <conditionalFormatting sqref="D1707:D1722">
    <cfRule type="expression" dxfId="1149" priority="101">
      <formula>D1707&lt;E1707/2</formula>
    </cfRule>
  </conditionalFormatting>
  <conditionalFormatting sqref="D1707:D1721">
    <cfRule type="expression" dxfId="1148" priority="100">
      <formula>B1707:B1721=0</formula>
    </cfRule>
  </conditionalFormatting>
  <conditionalFormatting sqref="E1707:E1721">
    <cfRule type="expression" dxfId="1147" priority="99">
      <formula>B1707:B1721=0</formula>
    </cfRule>
  </conditionalFormatting>
  <conditionalFormatting sqref="C1707:C1721">
    <cfRule type="expression" dxfId="1146" priority="98">
      <formula>B1707:B1721=0</formula>
    </cfRule>
  </conditionalFormatting>
  <conditionalFormatting sqref="F1707:F1721">
    <cfRule type="expression" dxfId="1145" priority="97">
      <formula>B1707:B1721=0</formula>
    </cfRule>
  </conditionalFormatting>
  <conditionalFormatting sqref="D1806:D1821">
    <cfRule type="expression" dxfId="1144" priority="89">
      <formula>D1806&lt;E1806/2</formula>
    </cfRule>
  </conditionalFormatting>
  <conditionalFormatting sqref="D1806:D1820">
    <cfRule type="expression" dxfId="1143" priority="88">
      <formula>B1806:B1820=0</formula>
    </cfRule>
  </conditionalFormatting>
  <conditionalFormatting sqref="E1806:E1820">
    <cfRule type="expression" dxfId="1142" priority="87">
      <formula>B1806:B1820=0</formula>
    </cfRule>
  </conditionalFormatting>
  <conditionalFormatting sqref="C1806:C1820">
    <cfRule type="expression" dxfId="1141" priority="86">
      <formula>B1806:B1820=0</formula>
    </cfRule>
  </conditionalFormatting>
  <conditionalFormatting sqref="F1806:F1820">
    <cfRule type="expression" dxfId="1140" priority="85">
      <formula>B1806:B1820=0</formula>
    </cfRule>
  </conditionalFormatting>
  <conditionalFormatting sqref="D1905:D1920">
    <cfRule type="expression" dxfId="1139" priority="77">
      <formula>D1905&lt;E1905/2</formula>
    </cfRule>
  </conditionalFormatting>
  <conditionalFormatting sqref="D1905:D1919">
    <cfRule type="expression" dxfId="1138" priority="76">
      <formula>B1905:B1919=0</formula>
    </cfRule>
  </conditionalFormatting>
  <conditionalFormatting sqref="E1905:E1919">
    <cfRule type="expression" dxfId="1137" priority="75">
      <formula>B1905:B1919=0</formula>
    </cfRule>
  </conditionalFormatting>
  <conditionalFormatting sqref="C1905:C1919">
    <cfRule type="expression" dxfId="1136" priority="74">
      <formula>B1905:B1919=0</formula>
    </cfRule>
  </conditionalFormatting>
  <conditionalFormatting sqref="F1905:F1919">
    <cfRule type="expression" dxfId="1135" priority="73">
      <formula>B1905:B1919=0</formula>
    </cfRule>
  </conditionalFormatting>
  <conditionalFormatting sqref="D2004:D2019">
    <cfRule type="expression" dxfId="1134" priority="65">
      <formula>D2004&lt;E2004/2</formula>
    </cfRule>
  </conditionalFormatting>
  <conditionalFormatting sqref="D2004:D2018">
    <cfRule type="expression" dxfId="1133" priority="64">
      <formula>B2004:B2018=0</formula>
    </cfRule>
  </conditionalFormatting>
  <conditionalFormatting sqref="E2004:E2018">
    <cfRule type="expression" dxfId="1132" priority="63">
      <formula>B2004:B2018=0</formula>
    </cfRule>
  </conditionalFormatting>
  <conditionalFormatting sqref="C2004:C2018">
    <cfRule type="expression" dxfId="1131" priority="62">
      <formula>B2004:B2018=0</formula>
    </cfRule>
  </conditionalFormatting>
  <conditionalFormatting sqref="F2004:F2018">
    <cfRule type="expression" dxfId="1130" priority="61">
      <formula>B2004:B2018=0</formula>
    </cfRule>
  </conditionalFormatting>
  <conditionalFormatting sqref="D2103:D2118">
    <cfRule type="expression" dxfId="1129" priority="53">
      <formula>D2103&lt;E2103/2</formula>
    </cfRule>
  </conditionalFormatting>
  <conditionalFormatting sqref="D2103:D2117">
    <cfRule type="expression" dxfId="1128" priority="52">
      <formula>B2103:B2117=0</formula>
    </cfRule>
  </conditionalFormatting>
  <conditionalFormatting sqref="E2103:E2117">
    <cfRule type="expression" dxfId="1127" priority="51">
      <formula>B2103:B2117=0</formula>
    </cfRule>
  </conditionalFormatting>
  <conditionalFormatting sqref="C2103:C2117">
    <cfRule type="expression" dxfId="1126" priority="50">
      <formula>B2103:B2117=0</formula>
    </cfRule>
  </conditionalFormatting>
  <conditionalFormatting sqref="F2103:F2117">
    <cfRule type="expression" dxfId="1125" priority="49">
      <formula>B2103:B2117=0</formula>
    </cfRule>
  </conditionalFormatting>
  <conditionalFormatting sqref="D2202:D2217">
    <cfRule type="expression" dxfId="1124" priority="41">
      <formula>D2202&lt;E2202/2</formula>
    </cfRule>
  </conditionalFormatting>
  <conditionalFormatting sqref="D2202:D2216">
    <cfRule type="expression" dxfId="1123" priority="40">
      <formula>B2202:B2216=0</formula>
    </cfRule>
  </conditionalFormatting>
  <conditionalFormatting sqref="E2202:E2216">
    <cfRule type="expression" dxfId="1122" priority="39">
      <formula>B2202:B2216=0</formula>
    </cfRule>
  </conditionalFormatting>
  <conditionalFormatting sqref="C2202:C2216">
    <cfRule type="expression" dxfId="1121" priority="38">
      <formula>B2202:B2216=0</formula>
    </cfRule>
  </conditionalFormatting>
  <conditionalFormatting sqref="F2202:F2216">
    <cfRule type="expression" dxfId="1120" priority="37">
      <formula>B2202:B2216=0</formula>
    </cfRule>
  </conditionalFormatting>
  <conditionalFormatting sqref="D2301:D2316">
    <cfRule type="expression" dxfId="1119" priority="29">
      <formula>D2301&lt;E2301/2</formula>
    </cfRule>
  </conditionalFormatting>
  <conditionalFormatting sqref="D2301:D2315">
    <cfRule type="expression" dxfId="1118" priority="28">
      <formula>B2301:B2315=0</formula>
    </cfRule>
  </conditionalFormatting>
  <conditionalFormatting sqref="E2301:E2315">
    <cfRule type="expression" dxfId="1117" priority="27">
      <formula>B2301:B2315=0</formula>
    </cfRule>
  </conditionalFormatting>
  <conditionalFormatting sqref="C2301:C2315">
    <cfRule type="expression" dxfId="1116" priority="26">
      <formula>B2301:B2315=0</formula>
    </cfRule>
  </conditionalFormatting>
  <conditionalFormatting sqref="F2301:F2315">
    <cfRule type="expression" dxfId="1115" priority="25">
      <formula>B2301:B2315=0</formula>
    </cfRule>
  </conditionalFormatting>
  <conditionalFormatting sqref="D2400:D2415">
    <cfRule type="expression" dxfId="1114" priority="17">
      <formula>D2400&lt;E2400/2</formula>
    </cfRule>
  </conditionalFormatting>
  <conditionalFormatting sqref="D2400:D2414">
    <cfRule type="expression" dxfId="1113" priority="16">
      <formula>B2400:B2414=0</formula>
    </cfRule>
  </conditionalFormatting>
  <conditionalFormatting sqref="E2400:E2414">
    <cfRule type="expression" dxfId="1112" priority="15">
      <formula>B2400:B2414=0</formula>
    </cfRule>
  </conditionalFormatting>
  <conditionalFormatting sqref="C2400:C2414">
    <cfRule type="expression" dxfId="1111" priority="14">
      <formula>B2400:B2414=0</formula>
    </cfRule>
  </conditionalFormatting>
  <conditionalFormatting sqref="F2400:F2414">
    <cfRule type="expression" dxfId="1110" priority="13">
      <formula>B2400:B2414=0</formula>
    </cfRule>
  </conditionalFormatting>
  <pageMargins left="0.15748031496062992" right="0.19685039370078741" top="0.74803149606299213" bottom="0.74803149606299213" header="0.31496062992125984" footer="0.31496062992125984"/>
  <pageSetup paperSize="9" scale="97" orientation="portrait" horizontalDpi="1200" verticalDpi="1200" r:id="rId2"/>
  <drawing r:id="rId3"/>
</worksheet>
</file>

<file path=xl/worksheets/sheet31.xml><?xml version="1.0" encoding="utf-8"?>
<worksheet xmlns="http://schemas.openxmlformats.org/spreadsheetml/2006/main" xmlns:r="http://schemas.openxmlformats.org/officeDocument/2006/relationships">
  <sheetPr codeName="Feuil20"/>
  <dimension ref="A1:CY90"/>
  <sheetViews>
    <sheetView workbookViewId="0">
      <selection activeCell="E5" sqref="E5"/>
    </sheetView>
  </sheetViews>
  <sheetFormatPr baseColWidth="10" defaultRowHeight="15"/>
  <cols>
    <col min="1" max="1" width="10.7109375" style="7" customWidth="1"/>
    <col min="2" max="2" width="2.7109375" style="7" customWidth="1"/>
    <col min="3" max="3" width="19.42578125" style="66" customWidth="1"/>
    <col min="4" max="4" width="15.42578125" style="64" customWidth="1"/>
    <col min="5" max="14" width="3.28515625" style="64" customWidth="1"/>
    <col min="15" max="15" width="2.7109375" style="64" customWidth="1"/>
    <col min="16" max="25" width="3.28515625" style="64" customWidth="1"/>
    <col min="26" max="26" width="2.7109375" style="64" customWidth="1"/>
    <col min="27" max="36" width="3.28515625" style="64" customWidth="1"/>
    <col min="37" max="37" width="2.7109375" style="64" customWidth="1"/>
    <col min="38" max="47" width="3.28515625" style="64" customWidth="1"/>
    <col min="48" max="48" width="2.7109375" style="64" customWidth="1"/>
    <col min="49" max="51" width="3.7109375" style="64" customWidth="1"/>
    <col min="52" max="52" width="2.7109375" style="64" customWidth="1"/>
    <col min="53" max="55" width="3.7109375" style="64" customWidth="1"/>
    <col min="56" max="56" width="2.7109375" style="64" customWidth="1"/>
    <col min="57" max="59" width="3.7109375" style="64" customWidth="1"/>
    <col min="60" max="60" width="2.7109375" style="64" customWidth="1"/>
    <col min="61" max="63" width="3.7109375" style="64" customWidth="1"/>
    <col min="64" max="64" width="2.7109375" style="64" customWidth="1"/>
    <col min="65" max="77" width="11.42578125" style="7"/>
    <col min="78" max="16384" width="11.42578125" style="64"/>
  </cols>
  <sheetData>
    <row r="1" spans="1:103" s="7" customFormat="1" ht="54.95" customHeight="1">
      <c r="A1" s="10"/>
      <c r="B1" s="61"/>
      <c r="C1" s="317" t="str">
        <f>MATIÈRES!I6</f>
        <v>RELIGION (Mme Willems - 2p.)</v>
      </c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7"/>
      <c r="AH1" s="317"/>
      <c r="AI1" s="317"/>
      <c r="AJ1" s="317"/>
      <c r="AK1" s="317"/>
      <c r="AL1" s="317"/>
      <c r="AM1" s="317"/>
      <c r="AN1" s="317"/>
      <c r="AO1" s="317"/>
      <c r="AP1" s="317"/>
      <c r="AQ1" s="317"/>
      <c r="AR1" s="317"/>
      <c r="AS1" s="317"/>
      <c r="AT1" s="317"/>
      <c r="AU1" s="317"/>
      <c r="AV1" s="317"/>
      <c r="AW1" s="317"/>
      <c r="AX1" s="317"/>
      <c r="AY1" s="317"/>
      <c r="AZ1" s="317"/>
      <c r="BA1" s="317"/>
      <c r="BB1" s="317"/>
      <c r="BC1" s="317"/>
      <c r="BD1" s="317"/>
      <c r="BE1" s="317"/>
      <c r="BF1" s="317"/>
      <c r="BG1" s="317"/>
      <c r="BH1" s="317"/>
      <c r="BI1" s="317"/>
      <c r="BJ1" s="317"/>
      <c r="BK1" s="317"/>
      <c r="BL1" s="317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</row>
    <row r="2" spans="1:103" s="7" customFormat="1" ht="15" customHeight="1">
      <c r="A2" s="22"/>
      <c r="B2" s="22"/>
      <c r="C2" s="39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</row>
    <row r="3" spans="1:103" s="7" customFormat="1" ht="15" customHeight="1">
      <c r="A3" s="10"/>
      <c r="B3" s="22"/>
      <c r="C3" s="197"/>
      <c r="D3" s="198"/>
      <c r="E3" s="318" t="s">
        <v>100</v>
      </c>
      <c r="F3" s="319"/>
      <c r="G3" s="319"/>
      <c r="H3" s="319"/>
      <c r="I3" s="319"/>
      <c r="J3" s="319"/>
      <c r="K3" s="319"/>
      <c r="L3" s="319"/>
      <c r="M3" s="319"/>
      <c r="N3" s="320"/>
      <c r="O3" s="22"/>
      <c r="P3" s="318" t="s">
        <v>101</v>
      </c>
      <c r="Q3" s="319"/>
      <c r="R3" s="319"/>
      <c r="S3" s="319"/>
      <c r="T3" s="319"/>
      <c r="U3" s="319"/>
      <c r="V3" s="319"/>
      <c r="W3" s="319"/>
      <c r="X3" s="319"/>
      <c r="Y3" s="320"/>
      <c r="Z3" s="22"/>
      <c r="AA3" s="318" t="s">
        <v>102</v>
      </c>
      <c r="AB3" s="319"/>
      <c r="AC3" s="319"/>
      <c r="AD3" s="319"/>
      <c r="AE3" s="319"/>
      <c r="AF3" s="319"/>
      <c r="AG3" s="319"/>
      <c r="AH3" s="319"/>
      <c r="AI3" s="319"/>
      <c r="AJ3" s="320"/>
      <c r="AK3" s="22"/>
      <c r="AL3" s="318" t="s">
        <v>103</v>
      </c>
      <c r="AM3" s="319"/>
      <c r="AN3" s="319"/>
      <c r="AO3" s="319"/>
      <c r="AP3" s="319"/>
      <c r="AQ3" s="319"/>
      <c r="AR3" s="319"/>
      <c r="AS3" s="319"/>
      <c r="AT3" s="319"/>
      <c r="AU3" s="320"/>
      <c r="AV3" s="22"/>
      <c r="AW3" s="321" t="s">
        <v>104</v>
      </c>
      <c r="AX3" s="321"/>
      <c r="AY3" s="321"/>
      <c r="AZ3" s="22"/>
      <c r="BA3" s="321" t="s">
        <v>105</v>
      </c>
      <c r="BB3" s="321"/>
      <c r="BC3" s="321"/>
      <c r="BD3" s="22"/>
      <c r="BE3" s="321" t="s">
        <v>106</v>
      </c>
      <c r="BF3" s="321"/>
      <c r="BG3" s="321"/>
      <c r="BH3" s="22"/>
      <c r="BI3" s="321" t="s">
        <v>107</v>
      </c>
      <c r="BJ3" s="321"/>
      <c r="BK3" s="321"/>
      <c r="BL3" s="22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</row>
    <row r="4" spans="1:103" s="7" customFormat="1" ht="15" customHeight="1">
      <c r="A4" s="10"/>
      <c r="B4" s="22"/>
      <c r="C4" s="197"/>
      <c r="D4" s="198"/>
      <c r="E4" s="106">
        <v>1</v>
      </c>
      <c r="F4" s="106">
        <v>2</v>
      </c>
      <c r="G4" s="106">
        <v>3</v>
      </c>
      <c r="H4" s="106">
        <v>4</v>
      </c>
      <c r="I4" s="106">
        <v>5</v>
      </c>
      <c r="J4" s="106">
        <v>6</v>
      </c>
      <c r="K4" s="106">
        <v>7</v>
      </c>
      <c r="L4" s="106">
        <v>8</v>
      </c>
      <c r="M4" s="106">
        <v>9</v>
      </c>
      <c r="N4" s="107">
        <v>10</v>
      </c>
      <c r="O4" s="22"/>
      <c r="P4" s="109">
        <v>11</v>
      </c>
      <c r="Q4" s="106">
        <v>12</v>
      </c>
      <c r="R4" s="106">
        <v>13</v>
      </c>
      <c r="S4" s="106">
        <v>14</v>
      </c>
      <c r="T4" s="106">
        <v>15</v>
      </c>
      <c r="U4" s="106">
        <v>16</v>
      </c>
      <c r="V4" s="106">
        <v>17</v>
      </c>
      <c r="W4" s="106">
        <v>18</v>
      </c>
      <c r="X4" s="106">
        <v>19</v>
      </c>
      <c r="Y4" s="107">
        <v>20</v>
      </c>
      <c r="Z4" s="22"/>
      <c r="AA4" s="109">
        <v>21</v>
      </c>
      <c r="AB4" s="106">
        <v>22</v>
      </c>
      <c r="AC4" s="106">
        <v>23</v>
      </c>
      <c r="AD4" s="106">
        <v>24</v>
      </c>
      <c r="AE4" s="106">
        <v>25</v>
      </c>
      <c r="AF4" s="106">
        <v>26</v>
      </c>
      <c r="AG4" s="106">
        <v>27</v>
      </c>
      <c r="AH4" s="106">
        <v>28</v>
      </c>
      <c r="AI4" s="106">
        <v>29</v>
      </c>
      <c r="AJ4" s="107">
        <v>30</v>
      </c>
      <c r="AK4" s="22"/>
      <c r="AL4" s="109">
        <v>31</v>
      </c>
      <c r="AM4" s="106">
        <v>32</v>
      </c>
      <c r="AN4" s="106">
        <v>33</v>
      </c>
      <c r="AO4" s="106">
        <v>34</v>
      </c>
      <c r="AP4" s="106">
        <v>35</v>
      </c>
      <c r="AQ4" s="106">
        <v>36</v>
      </c>
      <c r="AR4" s="106">
        <v>37</v>
      </c>
      <c r="AS4" s="106">
        <v>38</v>
      </c>
      <c r="AT4" s="106">
        <v>39</v>
      </c>
      <c r="AU4" s="107">
        <v>40</v>
      </c>
      <c r="AV4" s="22"/>
      <c r="AW4" s="321"/>
      <c r="AX4" s="321"/>
      <c r="AY4" s="321"/>
      <c r="AZ4" s="22"/>
      <c r="BA4" s="321"/>
      <c r="BB4" s="321"/>
      <c r="BC4" s="321"/>
      <c r="BD4" s="22"/>
      <c r="BE4" s="321"/>
      <c r="BF4" s="321"/>
      <c r="BG4" s="321"/>
      <c r="BH4" s="22"/>
      <c r="BI4" s="321"/>
      <c r="BJ4" s="321"/>
      <c r="BK4" s="321"/>
      <c r="BL4" s="22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</row>
    <row r="5" spans="1:103" ht="75.75" customHeight="1">
      <c r="A5" s="10"/>
      <c r="B5" s="22"/>
      <c r="C5" s="229" t="s">
        <v>173</v>
      </c>
      <c r="D5" s="229"/>
      <c r="E5" s="111"/>
      <c r="F5" s="110"/>
      <c r="G5" s="110"/>
      <c r="H5" s="111"/>
      <c r="I5" s="111"/>
      <c r="J5" s="110"/>
      <c r="K5" s="110"/>
      <c r="L5" s="111"/>
      <c r="M5" s="111"/>
      <c r="N5" s="110"/>
      <c r="O5" s="112"/>
      <c r="P5" s="111"/>
      <c r="Q5" s="110"/>
      <c r="R5" s="110"/>
      <c r="S5" s="111"/>
      <c r="T5" s="111"/>
      <c r="U5" s="110"/>
      <c r="V5" s="110"/>
      <c r="W5" s="111"/>
      <c r="X5" s="111"/>
      <c r="Y5" s="110"/>
      <c r="Z5" s="112"/>
      <c r="AA5" s="111"/>
      <c r="AB5" s="110"/>
      <c r="AC5" s="110"/>
      <c r="AD5" s="111"/>
      <c r="AE5" s="111"/>
      <c r="AF5" s="110"/>
      <c r="AG5" s="110"/>
      <c r="AH5" s="111"/>
      <c r="AI5" s="111"/>
      <c r="AJ5" s="110"/>
      <c r="AK5" s="112"/>
      <c r="AL5" s="111"/>
      <c r="AM5" s="110"/>
      <c r="AN5" s="110"/>
      <c r="AO5" s="111"/>
      <c r="AP5" s="111"/>
      <c r="AQ5" s="110"/>
      <c r="AR5" s="110"/>
      <c r="AS5" s="111"/>
      <c r="AT5" s="111"/>
      <c r="AU5" s="110"/>
      <c r="AV5" s="112"/>
      <c r="AW5" s="321"/>
      <c r="AX5" s="321"/>
      <c r="AY5" s="321"/>
      <c r="AZ5" s="112"/>
      <c r="BA5" s="321"/>
      <c r="BB5" s="321"/>
      <c r="BC5" s="321"/>
      <c r="BD5" s="112"/>
      <c r="BE5" s="321"/>
      <c r="BF5" s="321"/>
      <c r="BG5" s="321"/>
      <c r="BH5" s="112"/>
      <c r="BI5" s="321"/>
      <c r="BJ5" s="321"/>
      <c r="BK5" s="321"/>
      <c r="BL5" s="62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</row>
    <row r="6" spans="1:103">
      <c r="A6" s="10"/>
      <c r="B6" s="22"/>
      <c r="C6" s="199" t="s">
        <v>0</v>
      </c>
      <c r="D6" s="200" t="s">
        <v>1</v>
      </c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4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4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4"/>
      <c r="AL6" s="113"/>
      <c r="AM6" s="113"/>
      <c r="AN6" s="113"/>
      <c r="AO6" s="113"/>
      <c r="AP6" s="113"/>
      <c r="AQ6" s="113"/>
      <c r="AR6" s="113"/>
      <c r="AS6" s="113"/>
      <c r="AT6" s="113"/>
      <c r="AU6" s="113"/>
      <c r="AV6" s="114"/>
      <c r="AW6" s="115" t="s">
        <v>108</v>
      </c>
      <c r="AX6" s="115" t="s">
        <v>109</v>
      </c>
      <c r="AY6" s="115" t="s">
        <v>54</v>
      </c>
      <c r="AZ6" s="114"/>
      <c r="BA6" s="115" t="s">
        <v>108</v>
      </c>
      <c r="BB6" s="115" t="s">
        <v>109</v>
      </c>
      <c r="BC6" s="115" t="s">
        <v>54</v>
      </c>
      <c r="BD6" s="114"/>
      <c r="BE6" s="115" t="s">
        <v>108</v>
      </c>
      <c r="BF6" s="115" t="s">
        <v>109</v>
      </c>
      <c r="BG6" s="115" t="s">
        <v>54</v>
      </c>
      <c r="BH6" s="114"/>
      <c r="BI6" s="115" t="s">
        <v>108</v>
      </c>
      <c r="BJ6" s="115" t="s">
        <v>109</v>
      </c>
      <c r="BK6" s="115" t="s">
        <v>54</v>
      </c>
      <c r="BL6" s="26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</row>
    <row r="7" spans="1:103">
      <c r="A7" s="10"/>
      <c r="B7" s="65">
        <v>1</v>
      </c>
      <c r="C7" s="10" t="str">
        <f>Élèves!C4</f>
        <v>MARTIN</v>
      </c>
      <c r="D7" s="10" t="str">
        <f>Élèves!D4</f>
        <v>Paul</v>
      </c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7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7"/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7"/>
      <c r="AL7" s="116"/>
      <c r="AM7" s="116"/>
      <c r="AN7" s="116"/>
      <c r="AO7" s="116"/>
      <c r="AP7" s="116"/>
      <c r="AQ7" s="116"/>
      <c r="AR7" s="116"/>
      <c r="AS7" s="116"/>
      <c r="AT7" s="116"/>
      <c r="AU7" s="116"/>
      <c r="AV7" s="117"/>
      <c r="AW7" s="118">
        <f t="shared" ref="AW7:AW31" si="0">SUM(E7:N7)</f>
        <v>0</v>
      </c>
      <c r="AX7" s="118">
        <f>SUM($E$6:$N$6)-SUMIF(E7:N7,"",$E$6:$N$6)</f>
        <v>0</v>
      </c>
      <c r="AY7" s="119" t="str">
        <f>IF(ISERROR(SUM(AW7/AX7)*100),"",SUM(AW7/AX7)*100)</f>
        <v/>
      </c>
      <c r="AZ7" s="117"/>
      <c r="BA7" s="118">
        <f t="shared" ref="BA7:BA31" si="1">SUM(P7:Y7)</f>
        <v>0</v>
      </c>
      <c r="BB7" s="118">
        <f>SUM($P$6:Y$6)-SUMIF(P7:Y7,"",$P$6:$Y$6)</f>
        <v>0</v>
      </c>
      <c r="BC7" s="119" t="str">
        <f>IF(ISERROR(SUM(BA7/BB7)*100),"",SUM(BA7/BB7)*100)</f>
        <v/>
      </c>
      <c r="BD7" s="117"/>
      <c r="BE7" s="118">
        <f t="shared" ref="BE7:BE31" si="2">SUM(AA7:AJ7)</f>
        <v>0</v>
      </c>
      <c r="BF7" s="118">
        <f>SUM($AA$6:$AJ$6)-SUMIF(AA7:AJ7,"",$AA$6:$AJ$6)</f>
        <v>0</v>
      </c>
      <c r="BG7" s="119" t="str">
        <f>IF(ISERROR(SUM(BE7/BF7)*100),"",SUM(BE7/BF7)*100)</f>
        <v/>
      </c>
      <c r="BH7" s="117"/>
      <c r="BI7" s="118">
        <f t="shared" ref="BI7:BI31" si="3">SUM(AL7:AU7)</f>
        <v>0</v>
      </c>
      <c r="BJ7" s="118">
        <f>SUM($AL$6:$AU$6)-SUMIF(AL7:AU7,"",$AL$6:$AU$6)</f>
        <v>0</v>
      </c>
      <c r="BK7" s="119" t="str">
        <f>IF(ISERROR(SUM(BI7/BJ7)*100),"",SUM(BI7/BJ7)*100)</f>
        <v/>
      </c>
      <c r="BL7" s="22"/>
      <c r="BM7" s="10"/>
      <c r="BN7" s="10"/>
      <c r="BO7" s="10"/>
      <c r="BP7" s="170" t="e">
        <f>AVERAGE(AY7,BC7)</f>
        <v>#DIV/0!</v>
      </c>
      <c r="BQ7" s="170" t="e">
        <f>AVERAGE(AY7,BC7,BG7)</f>
        <v>#DIV/0!</v>
      </c>
      <c r="BR7" s="170" t="e">
        <f>AVERAGE(AY7,BC7,BG7,BK7)</f>
        <v>#DIV/0!</v>
      </c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</row>
    <row r="8" spans="1:103">
      <c r="A8" s="10"/>
      <c r="B8" s="65">
        <v>2</v>
      </c>
      <c r="C8" s="10" t="str">
        <f>Élèves!C5</f>
        <v>DUPOND</v>
      </c>
      <c r="D8" s="10" t="str">
        <f>Élèves!D5</f>
        <v>Henri</v>
      </c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7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7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7"/>
      <c r="AL8" s="116"/>
      <c r="AM8" s="116"/>
      <c r="AN8" s="116"/>
      <c r="AO8" s="116"/>
      <c r="AP8" s="116"/>
      <c r="AQ8" s="116"/>
      <c r="AR8" s="116"/>
      <c r="AS8" s="116"/>
      <c r="AT8" s="116"/>
      <c r="AU8" s="116"/>
      <c r="AV8" s="117"/>
      <c r="AW8" s="118">
        <f t="shared" si="0"/>
        <v>0</v>
      </c>
      <c r="AX8" s="118">
        <f t="shared" ref="AX8:AX31" si="4">SUM($E$6:$N$6)-SUMIF(E8:N8,"",$E$6:$N$6)</f>
        <v>0</v>
      </c>
      <c r="AY8" s="119" t="str">
        <f t="shared" ref="AY8:AY31" si="5">IF(ISERROR(SUM(AW8/AX8)*100),"",SUM(AW8/AX8)*100)</f>
        <v/>
      </c>
      <c r="AZ8" s="117"/>
      <c r="BA8" s="118">
        <f t="shared" si="1"/>
        <v>0</v>
      </c>
      <c r="BB8" s="118">
        <f>SUM($P$6:Y$6)-SUMIF(P8:Y8,"",$P$6:$Y$6)</f>
        <v>0</v>
      </c>
      <c r="BC8" s="119" t="str">
        <f t="shared" ref="BC8:BC31" si="6">IF(ISERROR(SUM(BA8/BB8)*100),"",SUM(BA8/BB8)*100)</f>
        <v/>
      </c>
      <c r="BD8" s="117"/>
      <c r="BE8" s="118">
        <f t="shared" si="2"/>
        <v>0</v>
      </c>
      <c r="BF8" s="118">
        <f t="shared" ref="BF8:BF31" si="7">SUM($AA$6:$AJ$6)-SUMIF(AA8:AJ8,"",$AA$6:$AJ$6)</f>
        <v>0</v>
      </c>
      <c r="BG8" s="119" t="str">
        <f t="shared" ref="BG8:BG31" si="8">IF(ISERROR(SUM(BE8/BF8)*100),"",SUM(BE8/BF8)*100)</f>
        <v/>
      </c>
      <c r="BH8" s="117"/>
      <c r="BI8" s="118">
        <f t="shared" si="3"/>
        <v>0</v>
      </c>
      <c r="BJ8" s="118">
        <f t="shared" ref="BJ8:BJ31" si="9">SUM($AL$6:$AU$6)-SUMIF(AL8:AU8,"",$AL$6:$AU$6)</f>
        <v>0</v>
      </c>
      <c r="BK8" s="119" t="str">
        <f t="shared" ref="BK8:BK31" si="10">IF(ISERROR(SUM(BI8/BJ8)*100),"",SUM(BI8/BJ8)*100)</f>
        <v/>
      </c>
      <c r="BL8" s="22"/>
      <c r="BM8" s="10"/>
      <c r="BN8" s="10"/>
      <c r="BO8" s="10"/>
      <c r="BP8" s="170" t="e">
        <f t="shared" ref="BP8:BP31" si="11">AVERAGE(AY8,BC8)</f>
        <v>#DIV/0!</v>
      </c>
      <c r="BQ8" s="170" t="e">
        <f t="shared" ref="BQ8:BQ31" si="12">AVERAGE(AY8,BC8,BG8)</f>
        <v>#DIV/0!</v>
      </c>
      <c r="BR8" s="170" t="e">
        <f t="shared" ref="BR8:BR31" si="13">AVERAGE(AY8,BC8,BG8,BK8)</f>
        <v>#DIV/0!</v>
      </c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</row>
    <row r="9" spans="1:103">
      <c r="A9" s="10"/>
      <c r="B9" s="65">
        <v>3</v>
      </c>
      <c r="C9" s="10" t="str">
        <f>Élèves!C6</f>
        <v>TABERNACLE</v>
      </c>
      <c r="D9" s="10" t="str">
        <f>Élèves!D6</f>
        <v>Ghislain</v>
      </c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7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7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7"/>
      <c r="AL9" s="116"/>
      <c r="AM9" s="116"/>
      <c r="AN9" s="116"/>
      <c r="AO9" s="116"/>
      <c r="AP9" s="116"/>
      <c r="AQ9" s="116"/>
      <c r="AR9" s="116"/>
      <c r="AS9" s="116"/>
      <c r="AT9" s="116"/>
      <c r="AU9" s="116"/>
      <c r="AV9" s="117"/>
      <c r="AW9" s="118">
        <f t="shared" si="0"/>
        <v>0</v>
      </c>
      <c r="AX9" s="118">
        <f t="shared" si="4"/>
        <v>0</v>
      </c>
      <c r="AY9" s="119" t="str">
        <f t="shared" si="5"/>
        <v/>
      </c>
      <c r="AZ9" s="117"/>
      <c r="BA9" s="118">
        <f t="shared" si="1"/>
        <v>0</v>
      </c>
      <c r="BB9" s="118">
        <f>SUM($P$6:Y$6)-SUMIF(P9:Y9,"",$P$6:$Y$6)</f>
        <v>0</v>
      </c>
      <c r="BC9" s="119" t="str">
        <f t="shared" si="6"/>
        <v/>
      </c>
      <c r="BD9" s="117"/>
      <c r="BE9" s="118">
        <f t="shared" si="2"/>
        <v>0</v>
      </c>
      <c r="BF9" s="118">
        <f t="shared" si="7"/>
        <v>0</v>
      </c>
      <c r="BG9" s="119" t="str">
        <f t="shared" si="8"/>
        <v/>
      </c>
      <c r="BH9" s="117"/>
      <c r="BI9" s="118">
        <f t="shared" si="3"/>
        <v>0</v>
      </c>
      <c r="BJ9" s="118">
        <f t="shared" si="9"/>
        <v>0</v>
      </c>
      <c r="BK9" s="119" t="str">
        <f t="shared" si="10"/>
        <v/>
      </c>
      <c r="BL9" s="22"/>
      <c r="BM9" s="10"/>
      <c r="BN9" s="10"/>
      <c r="BO9" s="10"/>
      <c r="BP9" s="170" t="e">
        <f t="shared" si="11"/>
        <v>#DIV/0!</v>
      </c>
      <c r="BQ9" s="170" t="e">
        <f t="shared" si="12"/>
        <v>#DIV/0!</v>
      </c>
      <c r="BR9" s="170" t="e">
        <f t="shared" si="13"/>
        <v>#DIV/0!</v>
      </c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</row>
    <row r="10" spans="1:103">
      <c r="A10" s="10"/>
      <c r="B10" s="65">
        <v>4</v>
      </c>
      <c r="C10" s="10" t="str">
        <f>Élèves!C7</f>
        <v>EASY</v>
      </c>
      <c r="D10" s="10" t="str">
        <f>Élèves!D7</f>
        <v>Isabelle</v>
      </c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7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7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7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7"/>
      <c r="AW10" s="118">
        <f t="shared" si="0"/>
        <v>0</v>
      </c>
      <c r="AX10" s="118">
        <f t="shared" si="4"/>
        <v>0</v>
      </c>
      <c r="AY10" s="119" t="str">
        <f t="shared" si="5"/>
        <v/>
      </c>
      <c r="AZ10" s="117"/>
      <c r="BA10" s="118">
        <f t="shared" si="1"/>
        <v>0</v>
      </c>
      <c r="BB10" s="118">
        <f>SUM($P$6:Y$6)-SUMIF(P10:Y10,"",$P$6:$Y$6)</f>
        <v>0</v>
      </c>
      <c r="BC10" s="119" t="str">
        <f t="shared" si="6"/>
        <v/>
      </c>
      <c r="BD10" s="117"/>
      <c r="BE10" s="118">
        <f t="shared" si="2"/>
        <v>0</v>
      </c>
      <c r="BF10" s="118">
        <f t="shared" si="7"/>
        <v>0</v>
      </c>
      <c r="BG10" s="119" t="str">
        <f t="shared" si="8"/>
        <v/>
      </c>
      <c r="BH10" s="117"/>
      <c r="BI10" s="118">
        <f t="shared" si="3"/>
        <v>0</v>
      </c>
      <c r="BJ10" s="118">
        <f t="shared" si="9"/>
        <v>0</v>
      </c>
      <c r="BK10" s="119" t="str">
        <f t="shared" si="10"/>
        <v/>
      </c>
      <c r="BL10" s="22"/>
      <c r="BM10" s="10"/>
      <c r="BN10" s="10"/>
      <c r="BO10" s="10"/>
      <c r="BP10" s="170" t="e">
        <f t="shared" si="11"/>
        <v>#DIV/0!</v>
      </c>
      <c r="BQ10" s="170" t="e">
        <f t="shared" si="12"/>
        <v>#DIV/0!</v>
      </c>
      <c r="BR10" s="170" t="e">
        <f t="shared" si="13"/>
        <v>#DIV/0!</v>
      </c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</row>
    <row r="11" spans="1:103">
      <c r="A11" s="10"/>
      <c r="B11" s="65">
        <v>5</v>
      </c>
      <c r="C11" s="10" t="str">
        <f>Élèves!C8</f>
        <v>KINGDOM</v>
      </c>
      <c r="D11" s="10" t="str">
        <f>Élèves!D8</f>
        <v>Aline</v>
      </c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7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7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7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7"/>
      <c r="AW11" s="118">
        <f t="shared" si="0"/>
        <v>0</v>
      </c>
      <c r="AX11" s="118">
        <f t="shared" si="4"/>
        <v>0</v>
      </c>
      <c r="AY11" s="119" t="str">
        <f t="shared" si="5"/>
        <v/>
      </c>
      <c r="AZ11" s="117"/>
      <c r="BA11" s="118">
        <f t="shared" si="1"/>
        <v>0</v>
      </c>
      <c r="BB11" s="118">
        <f>SUM($P$6:Y$6)-SUMIF(P11:Y11,"",$P$6:$Y$6)</f>
        <v>0</v>
      </c>
      <c r="BC11" s="119" t="str">
        <f t="shared" si="6"/>
        <v/>
      </c>
      <c r="BD11" s="117"/>
      <c r="BE11" s="118">
        <f t="shared" si="2"/>
        <v>0</v>
      </c>
      <c r="BF11" s="118">
        <f t="shared" si="7"/>
        <v>0</v>
      </c>
      <c r="BG11" s="119" t="str">
        <f t="shared" si="8"/>
        <v/>
      </c>
      <c r="BH11" s="117"/>
      <c r="BI11" s="118">
        <f t="shared" si="3"/>
        <v>0</v>
      </c>
      <c r="BJ11" s="118">
        <f t="shared" si="9"/>
        <v>0</v>
      </c>
      <c r="BK11" s="119" t="str">
        <f t="shared" si="10"/>
        <v/>
      </c>
      <c r="BL11" s="22"/>
      <c r="BM11" s="10"/>
      <c r="BN11" s="10"/>
      <c r="BO11" s="10"/>
      <c r="BP11" s="170" t="e">
        <f t="shared" si="11"/>
        <v>#DIV/0!</v>
      </c>
      <c r="BQ11" s="170" t="e">
        <f t="shared" si="12"/>
        <v>#DIV/0!</v>
      </c>
      <c r="BR11" s="170" t="e">
        <f t="shared" si="13"/>
        <v>#DIV/0!</v>
      </c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</row>
    <row r="12" spans="1:103">
      <c r="A12" s="10"/>
      <c r="B12" s="65">
        <v>6</v>
      </c>
      <c r="C12" s="10" t="str">
        <f>Élèves!C9</f>
        <v>FORTE</v>
      </c>
      <c r="D12" s="10" t="str">
        <f>Élèves!D9</f>
        <v>Salie</v>
      </c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7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7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7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7"/>
      <c r="AW12" s="118">
        <f t="shared" si="0"/>
        <v>0</v>
      </c>
      <c r="AX12" s="118">
        <f t="shared" si="4"/>
        <v>0</v>
      </c>
      <c r="AY12" s="119" t="str">
        <f t="shared" si="5"/>
        <v/>
      </c>
      <c r="AZ12" s="117"/>
      <c r="BA12" s="118">
        <f t="shared" si="1"/>
        <v>0</v>
      </c>
      <c r="BB12" s="118">
        <f>SUM($P$6:Y$6)-SUMIF(P12:Y12,"",$P$6:$Y$6)</f>
        <v>0</v>
      </c>
      <c r="BC12" s="119" t="str">
        <f t="shared" si="6"/>
        <v/>
      </c>
      <c r="BD12" s="117"/>
      <c r="BE12" s="118">
        <f t="shared" si="2"/>
        <v>0</v>
      </c>
      <c r="BF12" s="118">
        <f t="shared" si="7"/>
        <v>0</v>
      </c>
      <c r="BG12" s="119" t="str">
        <f t="shared" si="8"/>
        <v/>
      </c>
      <c r="BH12" s="117"/>
      <c r="BI12" s="118">
        <f t="shared" si="3"/>
        <v>0</v>
      </c>
      <c r="BJ12" s="118">
        <f t="shared" si="9"/>
        <v>0</v>
      </c>
      <c r="BK12" s="119" t="str">
        <f t="shared" si="10"/>
        <v/>
      </c>
      <c r="BL12" s="22"/>
      <c r="BM12" s="10"/>
      <c r="BN12" s="10"/>
      <c r="BO12" s="10"/>
      <c r="BP12" s="170" t="e">
        <f t="shared" si="11"/>
        <v>#DIV/0!</v>
      </c>
      <c r="BQ12" s="170" t="e">
        <f t="shared" si="12"/>
        <v>#DIV/0!</v>
      </c>
      <c r="BR12" s="170" t="e">
        <f t="shared" si="13"/>
        <v>#DIV/0!</v>
      </c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</row>
    <row r="13" spans="1:103">
      <c r="A13" s="10"/>
      <c r="B13" s="65">
        <v>7</v>
      </c>
      <c r="C13" s="10" t="str">
        <f>Élèves!C10</f>
        <v>SEGEC</v>
      </c>
      <c r="D13" s="10" t="str">
        <f>Élèves!D10</f>
        <v>Rédoine</v>
      </c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7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7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7"/>
      <c r="AL13" s="116"/>
      <c r="AM13" s="116"/>
      <c r="AN13" s="116"/>
      <c r="AO13" s="116"/>
      <c r="AP13" s="116"/>
      <c r="AQ13" s="116"/>
      <c r="AR13" s="116"/>
      <c r="AS13" s="116"/>
      <c r="AT13" s="116"/>
      <c r="AU13" s="116"/>
      <c r="AV13" s="117"/>
      <c r="AW13" s="118">
        <f t="shared" si="0"/>
        <v>0</v>
      </c>
      <c r="AX13" s="118">
        <f t="shared" si="4"/>
        <v>0</v>
      </c>
      <c r="AY13" s="119" t="str">
        <f t="shared" si="5"/>
        <v/>
      </c>
      <c r="AZ13" s="117"/>
      <c r="BA13" s="118">
        <f t="shared" si="1"/>
        <v>0</v>
      </c>
      <c r="BB13" s="118">
        <f>SUM($P$6:Y$6)-SUMIF(P13:Y13,"",$P$6:$Y$6)</f>
        <v>0</v>
      </c>
      <c r="BC13" s="119" t="str">
        <f t="shared" si="6"/>
        <v/>
      </c>
      <c r="BD13" s="117"/>
      <c r="BE13" s="118">
        <f t="shared" si="2"/>
        <v>0</v>
      </c>
      <c r="BF13" s="118">
        <f t="shared" si="7"/>
        <v>0</v>
      </c>
      <c r="BG13" s="119" t="str">
        <f t="shared" si="8"/>
        <v/>
      </c>
      <c r="BH13" s="117"/>
      <c r="BI13" s="118">
        <f t="shared" si="3"/>
        <v>0</v>
      </c>
      <c r="BJ13" s="118">
        <f t="shared" si="9"/>
        <v>0</v>
      </c>
      <c r="BK13" s="119" t="str">
        <f t="shared" si="10"/>
        <v/>
      </c>
      <c r="BL13" s="22"/>
      <c r="BM13" s="10"/>
      <c r="BN13" s="10"/>
      <c r="BO13" s="10"/>
      <c r="BP13" s="170" t="e">
        <f t="shared" si="11"/>
        <v>#DIV/0!</v>
      </c>
      <c r="BQ13" s="170" t="e">
        <f t="shared" si="12"/>
        <v>#DIV/0!</v>
      </c>
      <c r="BR13" s="170" t="e">
        <f t="shared" si="13"/>
        <v>#DIV/0!</v>
      </c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</row>
    <row r="14" spans="1:103">
      <c r="A14" s="10"/>
      <c r="B14" s="65">
        <v>8</v>
      </c>
      <c r="C14" s="10">
        <f>Élèves!C11</f>
        <v>0</v>
      </c>
      <c r="D14" s="10">
        <f>Élèves!D11</f>
        <v>0</v>
      </c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7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7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7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  <c r="AV14" s="117"/>
      <c r="AW14" s="118">
        <f t="shared" si="0"/>
        <v>0</v>
      </c>
      <c r="AX14" s="118">
        <f t="shared" si="4"/>
        <v>0</v>
      </c>
      <c r="AY14" s="119" t="str">
        <f t="shared" si="5"/>
        <v/>
      </c>
      <c r="AZ14" s="117"/>
      <c r="BA14" s="118">
        <f t="shared" si="1"/>
        <v>0</v>
      </c>
      <c r="BB14" s="118">
        <f>SUM($P$6:Y$6)-SUMIF(P14:Y14,"",$P$6:$Y$6)</f>
        <v>0</v>
      </c>
      <c r="BC14" s="119" t="str">
        <f t="shared" si="6"/>
        <v/>
      </c>
      <c r="BD14" s="117"/>
      <c r="BE14" s="118">
        <f t="shared" si="2"/>
        <v>0</v>
      </c>
      <c r="BF14" s="118">
        <f t="shared" si="7"/>
        <v>0</v>
      </c>
      <c r="BG14" s="119" t="str">
        <f t="shared" si="8"/>
        <v/>
      </c>
      <c r="BH14" s="117"/>
      <c r="BI14" s="118">
        <f t="shared" si="3"/>
        <v>0</v>
      </c>
      <c r="BJ14" s="118">
        <f t="shared" si="9"/>
        <v>0</v>
      </c>
      <c r="BK14" s="119" t="str">
        <f t="shared" si="10"/>
        <v/>
      </c>
      <c r="BL14" s="22"/>
      <c r="BM14" s="10"/>
      <c r="BN14" s="10"/>
      <c r="BO14" s="10"/>
      <c r="BP14" s="170" t="e">
        <f t="shared" si="11"/>
        <v>#DIV/0!</v>
      </c>
      <c r="BQ14" s="170" t="e">
        <f t="shared" si="12"/>
        <v>#DIV/0!</v>
      </c>
      <c r="BR14" s="170" t="e">
        <f t="shared" si="13"/>
        <v>#DIV/0!</v>
      </c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</row>
    <row r="15" spans="1:103">
      <c r="A15" s="10"/>
      <c r="B15" s="65">
        <v>9</v>
      </c>
      <c r="C15" s="10">
        <f>Élèves!C12</f>
        <v>0</v>
      </c>
      <c r="D15" s="10">
        <f>Élèves!D12</f>
        <v>0</v>
      </c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7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7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7"/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7"/>
      <c r="AW15" s="118">
        <f t="shared" si="0"/>
        <v>0</v>
      </c>
      <c r="AX15" s="118">
        <f t="shared" si="4"/>
        <v>0</v>
      </c>
      <c r="AY15" s="119" t="str">
        <f t="shared" si="5"/>
        <v/>
      </c>
      <c r="AZ15" s="117"/>
      <c r="BA15" s="118">
        <f t="shared" si="1"/>
        <v>0</v>
      </c>
      <c r="BB15" s="118">
        <f>SUM($P$6:Y$6)-SUMIF(P15:Y15,"",$P$6:$Y$6)</f>
        <v>0</v>
      </c>
      <c r="BC15" s="119" t="str">
        <f t="shared" si="6"/>
        <v/>
      </c>
      <c r="BD15" s="117"/>
      <c r="BE15" s="118">
        <f t="shared" si="2"/>
        <v>0</v>
      </c>
      <c r="BF15" s="118">
        <f t="shared" si="7"/>
        <v>0</v>
      </c>
      <c r="BG15" s="119" t="str">
        <f t="shared" si="8"/>
        <v/>
      </c>
      <c r="BH15" s="117"/>
      <c r="BI15" s="118">
        <f t="shared" si="3"/>
        <v>0</v>
      </c>
      <c r="BJ15" s="118">
        <f t="shared" si="9"/>
        <v>0</v>
      </c>
      <c r="BK15" s="119" t="str">
        <f t="shared" si="10"/>
        <v/>
      </c>
      <c r="BL15" s="22"/>
      <c r="BM15" s="10"/>
      <c r="BN15" s="10"/>
      <c r="BO15" s="10"/>
      <c r="BP15" s="170" t="e">
        <f t="shared" si="11"/>
        <v>#DIV/0!</v>
      </c>
      <c r="BQ15" s="170" t="e">
        <f t="shared" si="12"/>
        <v>#DIV/0!</v>
      </c>
      <c r="BR15" s="170" t="e">
        <f t="shared" si="13"/>
        <v>#DIV/0!</v>
      </c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</row>
    <row r="16" spans="1:103">
      <c r="A16" s="10"/>
      <c r="B16" s="65">
        <v>10</v>
      </c>
      <c r="C16" s="10">
        <f>Élèves!C13</f>
        <v>0</v>
      </c>
      <c r="D16" s="10">
        <f>Élèves!D13</f>
        <v>0</v>
      </c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7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7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7"/>
      <c r="AL16" s="116"/>
      <c r="AM16" s="116"/>
      <c r="AN16" s="116"/>
      <c r="AO16" s="116"/>
      <c r="AP16" s="116"/>
      <c r="AQ16" s="116"/>
      <c r="AR16" s="116"/>
      <c r="AS16" s="116"/>
      <c r="AT16" s="116"/>
      <c r="AU16" s="116"/>
      <c r="AV16" s="117"/>
      <c r="AW16" s="118">
        <f t="shared" si="0"/>
        <v>0</v>
      </c>
      <c r="AX16" s="118">
        <f t="shared" si="4"/>
        <v>0</v>
      </c>
      <c r="AY16" s="119" t="str">
        <f t="shared" si="5"/>
        <v/>
      </c>
      <c r="AZ16" s="117"/>
      <c r="BA16" s="118">
        <f t="shared" si="1"/>
        <v>0</v>
      </c>
      <c r="BB16" s="118">
        <f>SUM($P$6:Y$6)-SUMIF(P16:Y16,"",$P$6:$Y$6)</f>
        <v>0</v>
      </c>
      <c r="BC16" s="119" t="str">
        <f t="shared" si="6"/>
        <v/>
      </c>
      <c r="BD16" s="117"/>
      <c r="BE16" s="118">
        <f t="shared" si="2"/>
        <v>0</v>
      </c>
      <c r="BF16" s="118">
        <f t="shared" si="7"/>
        <v>0</v>
      </c>
      <c r="BG16" s="119" t="str">
        <f t="shared" si="8"/>
        <v/>
      </c>
      <c r="BH16" s="117"/>
      <c r="BI16" s="118">
        <f t="shared" si="3"/>
        <v>0</v>
      </c>
      <c r="BJ16" s="118">
        <f t="shared" si="9"/>
        <v>0</v>
      </c>
      <c r="BK16" s="119" t="str">
        <f t="shared" si="10"/>
        <v/>
      </c>
      <c r="BL16" s="22"/>
      <c r="BM16" s="10"/>
      <c r="BN16" s="10"/>
      <c r="BO16" s="10"/>
      <c r="BP16" s="170" t="e">
        <f t="shared" si="11"/>
        <v>#DIV/0!</v>
      </c>
      <c r="BQ16" s="170" t="e">
        <f t="shared" si="12"/>
        <v>#DIV/0!</v>
      </c>
      <c r="BR16" s="170" t="e">
        <f t="shared" si="13"/>
        <v>#DIV/0!</v>
      </c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</row>
    <row r="17" spans="1:103">
      <c r="A17" s="10"/>
      <c r="B17" s="65">
        <v>11</v>
      </c>
      <c r="C17" s="10">
        <f>Élèves!C14</f>
        <v>0</v>
      </c>
      <c r="D17" s="10">
        <f>Élèves!D14</f>
        <v>0</v>
      </c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7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7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7"/>
      <c r="AL17" s="116"/>
      <c r="AM17" s="116"/>
      <c r="AN17" s="116"/>
      <c r="AO17" s="116"/>
      <c r="AP17" s="116"/>
      <c r="AQ17" s="116"/>
      <c r="AR17" s="116"/>
      <c r="AS17" s="116"/>
      <c r="AT17" s="116"/>
      <c r="AU17" s="116"/>
      <c r="AV17" s="117"/>
      <c r="AW17" s="118">
        <f t="shared" si="0"/>
        <v>0</v>
      </c>
      <c r="AX17" s="118">
        <f t="shared" si="4"/>
        <v>0</v>
      </c>
      <c r="AY17" s="119" t="str">
        <f t="shared" si="5"/>
        <v/>
      </c>
      <c r="AZ17" s="117"/>
      <c r="BA17" s="118">
        <f t="shared" si="1"/>
        <v>0</v>
      </c>
      <c r="BB17" s="118">
        <f>SUM($P$6:Y$6)-SUMIF(P17:Y17,"",$P$6:$Y$6)</f>
        <v>0</v>
      </c>
      <c r="BC17" s="119" t="str">
        <f t="shared" si="6"/>
        <v/>
      </c>
      <c r="BD17" s="117"/>
      <c r="BE17" s="118">
        <f t="shared" si="2"/>
        <v>0</v>
      </c>
      <c r="BF17" s="118">
        <f t="shared" si="7"/>
        <v>0</v>
      </c>
      <c r="BG17" s="119" t="str">
        <f t="shared" si="8"/>
        <v/>
      </c>
      <c r="BH17" s="117"/>
      <c r="BI17" s="118">
        <f t="shared" si="3"/>
        <v>0</v>
      </c>
      <c r="BJ17" s="118">
        <f t="shared" si="9"/>
        <v>0</v>
      </c>
      <c r="BK17" s="119" t="str">
        <f t="shared" si="10"/>
        <v/>
      </c>
      <c r="BL17" s="22"/>
      <c r="BM17" s="10"/>
      <c r="BN17" s="10"/>
      <c r="BO17" s="10"/>
      <c r="BP17" s="170" t="e">
        <f t="shared" si="11"/>
        <v>#DIV/0!</v>
      </c>
      <c r="BQ17" s="170" t="e">
        <f t="shared" si="12"/>
        <v>#DIV/0!</v>
      </c>
      <c r="BR17" s="170" t="e">
        <f t="shared" si="13"/>
        <v>#DIV/0!</v>
      </c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</row>
    <row r="18" spans="1:103">
      <c r="A18" s="10"/>
      <c r="B18" s="65">
        <v>12</v>
      </c>
      <c r="C18" s="10">
        <f>Élèves!C15</f>
        <v>0</v>
      </c>
      <c r="D18" s="10">
        <f>Élèves!D15</f>
        <v>0</v>
      </c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7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7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7"/>
      <c r="AL18" s="116"/>
      <c r="AM18" s="116"/>
      <c r="AN18" s="116"/>
      <c r="AO18" s="116"/>
      <c r="AP18" s="116"/>
      <c r="AQ18" s="116"/>
      <c r="AR18" s="116"/>
      <c r="AS18" s="116"/>
      <c r="AT18" s="116"/>
      <c r="AU18" s="116"/>
      <c r="AV18" s="117"/>
      <c r="AW18" s="118">
        <f t="shared" si="0"/>
        <v>0</v>
      </c>
      <c r="AX18" s="118">
        <f t="shared" si="4"/>
        <v>0</v>
      </c>
      <c r="AY18" s="119" t="str">
        <f t="shared" si="5"/>
        <v/>
      </c>
      <c r="AZ18" s="117"/>
      <c r="BA18" s="118">
        <f t="shared" si="1"/>
        <v>0</v>
      </c>
      <c r="BB18" s="118">
        <f>SUM($P$6:Y$6)-SUMIF(P18:Y18,"",$P$6:$Y$6)</f>
        <v>0</v>
      </c>
      <c r="BC18" s="119" t="str">
        <f t="shared" si="6"/>
        <v/>
      </c>
      <c r="BD18" s="117"/>
      <c r="BE18" s="118">
        <f t="shared" si="2"/>
        <v>0</v>
      </c>
      <c r="BF18" s="118">
        <f t="shared" si="7"/>
        <v>0</v>
      </c>
      <c r="BG18" s="119" t="str">
        <f t="shared" si="8"/>
        <v/>
      </c>
      <c r="BH18" s="117"/>
      <c r="BI18" s="118">
        <f t="shared" si="3"/>
        <v>0</v>
      </c>
      <c r="BJ18" s="118">
        <f t="shared" si="9"/>
        <v>0</v>
      </c>
      <c r="BK18" s="119" t="str">
        <f t="shared" si="10"/>
        <v/>
      </c>
      <c r="BL18" s="22"/>
      <c r="BM18" s="10"/>
      <c r="BN18" s="10"/>
      <c r="BO18" s="10"/>
      <c r="BP18" s="170" t="e">
        <f t="shared" si="11"/>
        <v>#DIV/0!</v>
      </c>
      <c r="BQ18" s="170" t="e">
        <f t="shared" si="12"/>
        <v>#DIV/0!</v>
      </c>
      <c r="BR18" s="170" t="e">
        <f t="shared" si="13"/>
        <v>#DIV/0!</v>
      </c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</row>
    <row r="19" spans="1:103">
      <c r="A19" s="10"/>
      <c r="B19" s="65">
        <v>13</v>
      </c>
      <c r="C19" s="10">
        <f>Élèves!C16</f>
        <v>0</v>
      </c>
      <c r="D19" s="10">
        <f>Élèves!D16</f>
        <v>0</v>
      </c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7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7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7"/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7"/>
      <c r="AW19" s="118">
        <f t="shared" si="0"/>
        <v>0</v>
      </c>
      <c r="AX19" s="118">
        <f t="shared" si="4"/>
        <v>0</v>
      </c>
      <c r="AY19" s="119" t="str">
        <f t="shared" si="5"/>
        <v/>
      </c>
      <c r="AZ19" s="117"/>
      <c r="BA19" s="118">
        <f t="shared" si="1"/>
        <v>0</v>
      </c>
      <c r="BB19" s="118">
        <f>SUM($P$6:Y$6)-SUMIF(P19:Y19,"",$P$6:$Y$6)</f>
        <v>0</v>
      </c>
      <c r="BC19" s="119" t="str">
        <f t="shared" si="6"/>
        <v/>
      </c>
      <c r="BD19" s="117"/>
      <c r="BE19" s="118">
        <f t="shared" si="2"/>
        <v>0</v>
      </c>
      <c r="BF19" s="118">
        <f t="shared" si="7"/>
        <v>0</v>
      </c>
      <c r="BG19" s="119" t="str">
        <f t="shared" si="8"/>
        <v/>
      </c>
      <c r="BH19" s="117"/>
      <c r="BI19" s="118">
        <f t="shared" si="3"/>
        <v>0</v>
      </c>
      <c r="BJ19" s="118">
        <f t="shared" si="9"/>
        <v>0</v>
      </c>
      <c r="BK19" s="119" t="str">
        <f t="shared" si="10"/>
        <v/>
      </c>
      <c r="BL19" s="22"/>
      <c r="BM19" s="10"/>
      <c r="BN19" s="10"/>
      <c r="BO19" s="10"/>
      <c r="BP19" s="170" t="e">
        <f t="shared" si="11"/>
        <v>#DIV/0!</v>
      </c>
      <c r="BQ19" s="170" t="e">
        <f t="shared" si="12"/>
        <v>#DIV/0!</v>
      </c>
      <c r="BR19" s="170" t="e">
        <f t="shared" si="13"/>
        <v>#DIV/0!</v>
      </c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</row>
    <row r="20" spans="1:103">
      <c r="A20" s="10"/>
      <c r="B20" s="65">
        <v>14</v>
      </c>
      <c r="C20" s="10">
        <f>Élèves!C17</f>
        <v>0</v>
      </c>
      <c r="D20" s="10">
        <f>Élèves!D17</f>
        <v>0</v>
      </c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7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7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7"/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7"/>
      <c r="AW20" s="118">
        <f t="shared" si="0"/>
        <v>0</v>
      </c>
      <c r="AX20" s="118">
        <f t="shared" si="4"/>
        <v>0</v>
      </c>
      <c r="AY20" s="119" t="str">
        <f t="shared" si="5"/>
        <v/>
      </c>
      <c r="AZ20" s="117"/>
      <c r="BA20" s="118">
        <f t="shared" si="1"/>
        <v>0</v>
      </c>
      <c r="BB20" s="118">
        <f>SUM($P$6:Y$6)-SUMIF(P20:Y20,"",$P$6:$Y$6)</f>
        <v>0</v>
      </c>
      <c r="BC20" s="119" t="str">
        <f t="shared" si="6"/>
        <v/>
      </c>
      <c r="BD20" s="117"/>
      <c r="BE20" s="118">
        <f t="shared" si="2"/>
        <v>0</v>
      </c>
      <c r="BF20" s="118">
        <f t="shared" si="7"/>
        <v>0</v>
      </c>
      <c r="BG20" s="119" t="str">
        <f t="shared" si="8"/>
        <v/>
      </c>
      <c r="BH20" s="117"/>
      <c r="BI20" s="118">
        <f t="shared" si="3"/>
        <v>0</v>
      </c>
      <c r="BJ20" s="118">
        <f t="shared" si="9"/>
        <v>0</v>
      </c>
      <c r="BK20" s="119" t="str">
        <f t="shared" si="10"/>
        <v/>
      </c>
      <c r="BL20" s="22"/>
      <c r="BM20" s="10"/>
      <c r="BN20" s="10"/>
      <c r="BO20" s="10"/>
      <c r="BP20" s="170" t="e">
        <f t="shared" si="11"/>
        <v>#DIV/0!</v>
      </c>
      <c r="BQ20" s="170" t="e">
        <f t="shared" si="12"/>
        <v>#DIV/0!</v>
      </c>
      <c r="BR20" s="170" t="e">
        <f t="shared" si="13"/>
        <v>#DIV/0!</v>
      </c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</row>
    <row r="21" spans="1:103">
      <c r="A21" s="10"/>
      <c r="B21" s="65">
        <v>15</v>
      </c>
      <c r="C21" s="10">
        <f>Élèves!C18</f>
        <v>0</v>
      </c>
      <c r="D21" s="10">
        <f>Élèves!D18</f>
        <v>0</v>
      </c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7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7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7"/>
      <c r="AL21" s="116"/>
      <c r="AM21" s="116"/>
      <c r="AN21" s="116"/>
      <c r="AO21" s="116"/>
      <c r="AP21" s="116"/>
      <c r="AQ21" s="116"/>
      <c r="AR21" s="116"/>
      <c r="AS21" s="116"/>
      <c r="AT21" s="116"/>
      <c r="AU21" s="116"/>
      <c r="AV21" s="117"/>
      <c r="AW21" s="118">
        <f t="shared" si="0"/>
        <v>0</v>
      </c>
      <c r="AX21" s="118">
        <f t="shared" si="4"/>
        <v>0</v>
      </c>
      <c r="AY21" s="119" t="str">
        <f t="shared" si="5"/>
        <v/>
      </c>
      <c r="AZ21" s="117"/>
      <c r="BA21" s="118">
        <f t="shared" si="1"/>
        <v>0</v>
      </c>
      <c r="BB21" s="118">
        <f>SUM($P$6:Y$6)-SUMIF(P21:Y21,"",$P$6:$Y$6)</f>
        <v>0</v>
      </c>
      <c r="BC21" s="119" t="str">
        <f t="shared" si="6"/>
        <v/>
      </c>
      <c r="BD21" s="117"/>
      <c r="BE21" s="118">
        <f t="shared" si="2"/>
        <v>0</v>
      </c>
      <c r="BF21" s="118">
        <f t="shared" si="7"/>
        <v>0</v>
      </c>
      <c r="BG21" s="119" t="str">
        <f t="shared" si="8"/>
        <v/>
      </c>
      <c r="BH21" s="117"/>
      <c r="BI21" s="118">
        <f t="shared" si="3"/>
        <v>0</v>
      </c>
      <c r="BJ21" s="118">
        <f t="shared" si="9"/>
        <v>0</v>
      </c>
      <c r="BK21" s="119" t="str">
        <f t="shared" si="10"/>
        <v/>
      </c>
      <c r="BL21" s="22"/>
      <c r="BM21" s="10"/>
      <c r="BN21" s="10"/>
      <c r="BO21" s="10"/>
      <c r="BP21" s="170" t="e">
        <f t="shared" si="11"/>
        <v>#DIV/0!</v>
      </c>
      <c r="BQ21" s="170" t="e">
        <f t="shared" si="12"/>
        <v>#DIV/0!</v>
      </c>
      <c r="BR21" s="170" t="e">
        <f t="shared" si="13"/>
        <v>#DIV/0!</v>
      </c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</row>
    <row r="22" spans="1:103">
      <c r="A22" s="10"/>
      <c r="B22" s="65">
        <v>16</v>
      </c>
      <c r="C22" s="10">
        <f>Élèves!C19</f>
        <v>0</v>
      </c>
      <c r="D22" s="10">
        <f>Élèves!D19</f>
        <v>0</v>
      </c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7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7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7"/>
      <c r="AL22" s="116"/>
      <c r="AM22" s="116"/>
      <c r="AN22" s="116"/>
      <c r="AO22" s="116"/>
      <c r="AP22" s="116"/>
      <c r="AQ22" s="116"/>
      <c r="AR22" s="116"/>
      <c r="AS22" s="116"/>
      <c r="AT22" s="116"/>
      <c r="AU22" s="116"/>
      <c r="AV22" s="117"/>
      <c r="AW22" s="118">
        <f t="shared" si="0"/>
        <v>0</v>
      </c>
      <c r="AX22" s="118">
        <f t="shared" si="4"/>
        <v>0</v>
      </c>
      <c r="AY22" s="119" t="str">
        <f t="shared" si="5"/>
        <v/>
      </c>
      <c r="AZ22" s="117"/>
      <c r="BA22" s="118">
        <f t="shared" si="1"/>
        <v>0</v>
      </c>
      <c r="BB22" s="118">
        <f>SUM($P$6:Y$6)-SUMIF(P22:Y22,"",$P$6:$Y$6)</f>
        <v>0</v>
      </c>
      <c r="BC22" s="119" t="str">
        <f t="shared" si="6"/>
        <v/>
      </c>
      <c r="BD22" s="117"/>
      <c r="BE22" s="118">
        <f t="shared" si="2"/>
        <v>0</v>
      </c>
      <c r="BF22" s="118">
        <f t="shared" si="7"/>
        <v>0</v>
      </c>
      <c r="BG22" s="119" t="str">
        <f t="shared" si="8"/>
        <v/>
      </c>
      <c r="BH22" s="117"/>
      <c r="BI22" s="118">
        <f t="shared" si="3"/>
        <v>0</v>
      </c>
      <c r="BJ22" s="118">
        <f t="shared" si="9"/>
        <v>0</v>
      </c>
      <c r="BK22" s="119" t="str">
        <f t="shared" si="10"/>
        <v/>
      </c>
      <c r="BL22" s="22"/>
      <c r="BM22" s="10"/>
      <c r="BN22" s="10"/>
      <c r="BO22" s="10"/>
      <c r="BP22" s="170" t="e">
        <f t="shared" si="11"/>
        <v>#DIV/0!</v>
      </c>
      <c r="BQ22" s="170" t="e">
        <f t="shared" si="12"/>
        <v>#DIV/0!</v>
      </c>
      <c r="BR22" s="170" t="e">
        <f t="shared" si="13"/>
        <v>#DIV/0!</v>
      </c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</row>
    <row r="23" spans="1:103">
      <c r="A23" s="10"/>
      <c r="B23" s="65">
        <v>17</v>
      </c>
      <c r="C23" s="10">
        <f>Élèves!C20</f>
        <v>0</v>
      </c>
      <c r="D23" s="10">
        <f>Élèves!D20</f>
        <v>0</v>
      </c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7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7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7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7"/>
      <c r="AW23" s="118">
        <f t="shared" si="0"/>
        <v>0</v>
      </c>
      <c r="AX23" s="118">
        <f t="shared" si="4"/>
        <v>0</v>
      </c>
      <c r="AY23" s="119" t="str">
        <f t="shared" si="5"/>
        <v/>
      </c>
      <c r="AZ23" s="117"/>
      <c r="BA23" s="118">
        <f t="shared" si="1"/>
        <v>0</v>
      </c>
      <c r="BB23" s="118">
        <f>SUM($P$6:Y$6)-SUMIF(P23:Y23,"",$P$6:$Y$6)</f>
        <v>0</v>
      </c>
      <c r="BC23" s="119" t="str">
        <f t="shared" si="6"/>
        <v/>
      </c>
      <c r="BD23" s="117"/>
      <c r="BE23" s="118">
        <f t="shared" si="2"/>
        <v>0</v>
      </c>
      <c r="BF23" s="118">
        <f t="shared" si="7"/>
        <v>0</v>
      </c>
      <c r="BG23" s="119" t="str">
        <f t="shared" si="8"/>
        <v/>
      </c>
      <c r="BH23" s="117"/>
      <c r="BI23" s="118">
        <f t="shared" si="3"/>
        <v>0</v>
      </c>
      <c r="BJ23" s="118">
        <f t="shared" si="9"/>
        <v>0</v>
      </c>
      <c r="BK23" s="119" t="str">
        <f t="shared" si="10"/>
        <v/>
      </c>
      <c r="BL23" s="22"/>
      <c r="BM23" s="10"/>
      <c r="BN23" s="10"/>
      <c r="BO23" s="10"/>
      <c r="BP23" s="170" t="e">
        <f t="shared" si="11"/>
        <v>#DIV/0!</v>
      </c>
      <c r="BQ23" s="170" t="e">
        <f t="shared" si="12"/>
        <v>#DIV/0!</v>
      </c>
      <c r="BR23" s="170" t="e">
        <f t="shared" si="13"/>
        <v>#DIV/0!</v>
      </c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</row>
    <row r="24" spans="1:103">
      <c r="A24" s="10"/>
      <c r="B24" s="65">
        <v>18</v>
      </c>
      <c r="C24" s="10">
        <f>Élèves!C21</f>
        <v>0</v>
      </c>
      <c r="D24" s="10">
        <f>Élèves!D21</f>
        <v>0</v>
      </c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7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7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7"/>
      <c r="AL24" s="116"/>
      <c r="AM24" s="116"/>
      <c r="AN24" s="116"/>
      <c r="AO24" s="116"/>
      <c r="AP24" s="116"/>
      <c r="AQ24" s="116"/>
      <c r="AR24" s="116"/>
      <c r="AS24" s="116"/>
      <c r="AT24" s="116"/>
      <c r="AU24" s="116"/>
      <c r="AV24" s="117"/>
      <c r="AW24" s="118">
        <f t="shared" si="0"/>
        <v>0</v>
      </c>
      <c r="AX24" s="118">
        <f t="shared" si="4"/>
        <v>0</v>
      </c>
      <c r="AY24" s="119" t="str">
        <f t="shared" si="5"/>
        <v/>
      </c>
      <c r="AZ24" s="117"/>
      <c r="BA24" s="118">
        <f t="shared" si="1"/>
        <v>0</v>
      </c>
      <c r="BB24" s="118">
        <f>SUM($P$6:Y$6)-SUMIF(P24:Y24,"",$P$6:$Y$6)</f>
        <v>0</v>
      </c>
      <c r="BC24" s="119" t="str">
        <f t="shared" si="6"/>
        <v/>
      </c>
      <c r="BD24" s="117"/>
      <c r="BE24" s="118">
        <f t="shared" si="2"/>
        <v>0</v>
      </c>
      <c r="BF24" s="118">
        <f t="shared" si="7"/>
        <v>0</v>
      </c>
      <c r="BG24" s="119" t="str">
        <f t="shared" si="8"/>
        <v/>
      </c>
      <c r="BH24" s="117"/>
      <c r="BI24" s="118">
        <f t="shared" si="3"/>
        <v>0</v>
      </c>
      <c r="BJ24" s="118">
        <f t="shared" si="9"/>
        <v>0</v>
      </c>
      <c r="BK24" s="119" t="str">
        <f t="shared" si="10"/>
        <v/>
      </c>
      <c r="BL24" s="22"/>
      <c r="BM24" s="10"/>
      <c r="BN24" s="10"/>
      <c r="BO24" s="10"/>
      <c r="BP24" s="170" t="e">
        <f t="shared" si="11"/>
        <v>#DIV/0!</v>
      </c>
      <c r="BQ24" s="170" t="e">
        <f t="shared" si="12"/>
        <v>#DIV/0!</v>
      </c>
      <c r="BR24" s="170" t="e">
        <f t="shared" si="13"/>
        <v>#DIV/0!</v>
      </c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</row>
    <row r="25" spans="1:103">
      <c r="A25" s="10"/>
      <c r="B25" s="65">
        <v>19</v>
      </c>
      <c r="C25" s="10">
        <f>Élèves!C22</f>
        <v>0</v>
      </c>
      <c r="D25" s="10">
        <f>Élèves!D22</f>
        <v>0</v>
      </c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7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7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7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  <c r="AV25" s="117"/>
      <c r="AW25" s="118">
        <f t="shared" si="0"/>
        <v>0</v>
      </c>
      <c r="AX25" s="118">
        <f t="shared" si="4"/>
        <v>0</v>
      </c>
      <c r="AY25" s="119" t="str">
        <f t="shared" si="5"/>
        <v/>
      </c>
      <c r="AZ25" s="117"/>
      <c r="BA25" s="118">
        <f t="shared" si="1"/>
        <v>0</v>
      </c>
      <c r="BB25" s="118">
        <f>SUM($P$6:Y$6)-SUMIF(P25:Y25,"",$P$6:$Y$6)</f>
        <v>0</v>
      </c>
      <c r="BC25" s="119" t="str">
        <f t="shared" si="6"/>
        <v/>
      </c>
      <c r="BD25" s="117"/>
      <c r="BE25" s="118">
        <f t="shared" si="2"/>
        <v>0</v>
      </c>
      <c r="BF25" s="118">
        <f t="shared" si="7"/>
        <v>0</v>
      </c>
      <c r="BG25" s="119" t="str">
        <f t="shared" si="8"/>
        <v/>
      </c>
      <c r="BH25" s="117"/>
      <c r="BI25" s="118">
        <f t="shared" si="3"/>
        <v>0</v>
      </c>
      <c r="BJ25" s="118">
        <f t="shared" si="9"/>
        <v>0</v>
      </c>
      <c r="BK25" s="119" t="str">
        <f t="shared" si="10"/>
        <v/>
      </c>
      <c r="BL25" s="22"/>
      <c r="BM25" s="10"/>
      <c r="BN25" s="10"/>
      <c r="BO25" s="10"/>
      <c r="BP25" s="170" t="e">
        <f t="shared" si="11"/>
        <v>#DIV/0!</v>
      </c>
      <c r="BQ25" s="170" t="e">
        <f t="shared" si="12"/>
        <v>#DIV/0!</v>
      </c>
      <c r="BR25" s="170" t="e">
        <f t="shared" si="13"/>
        <v>#DIV/0!</v>
      </c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</row>
    <row r="26" spans="1:103">
      <c r="A26" s="10"/>
      <c r="B26" s="65">
        <v>20</v>
      </c>
      <c r="C26" s="10">
        <f>Élèves!C23</f>
        <v>0</v>
      </c>
      <c r="D26" s="10">
        <f>Élèves!D23</f>
        <v>0</v>
      </c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7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7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7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7"/>
      <c r="AW26" s="118">
        <f t="shared" si="0"/>
        <v>0</v>
      </c>
      <c r="AX26" s="118">
        <f t="shared" si="4"/>
        <v>0</v>
      </c>
      <c r="AY26" s="119" t="str">
        <f t="shared" si="5"/>
        <v/>
      </c>
      <c r="AZ26" s="117"/>
      <c r="BA26" s="118">
        <f t="shared" si="1"/>
        <v>0</v>
      </c>
      <c r="BB26" s="118">
        <f>SUM($P$6:Y$6)-SUMIF(P26:Y26,"",$P$6:$Y$6)</f>
        <v>0</v>
      </c>
      <c r="BC26" s="119" t="str">
        <f t="shared" si="6"/>
        <v/>
      </c>
      <c r="BD26" s="117"/>
      <c r="BE26" s="118">
        <f t="shared" si="2"/>
        <v>0</v>
      </c>
      <c r="BF26" s="118">
        <f t="shared" si="7"/>
        <v>0</v>
      </c>
      <c r="BG26" s="119" t="str">
        <f t="shared" si="8"/>
        <v/>
      </c>
      <c r="BH26" s="117"/>
      <c r="BI26" s="118">
        <f t="shared" si="3"/>
        <v>0</v>
      </c>
      <c r="BJ26" s="118">
        <f t="shared" si="9"/>
        <v>0</v>
      </c>
      <c r="BK26" s="119" t="str">
        <f t="shared" si="10"/>
        <v/>
      </c>
      <c r="BL26" s="22"/>
      <c r="BM26" s="10"/>
      <c r="BN26" s="10"/>
      <c r="BO26" s="10"/>
      <c r="BP26" s="170" t="e">
        <f t="shared" si="11"/>
        <v>#DIV/0!</v>
      </c>
      <c r="BQ26" s="170" t="e">
        <f t="shared" si="12"/>
        <v>#DIV/0!</v>
      </c>
      <c r="BR26" s="170" t="e">
        <f t="shared" si="13"/>
        <v>#DIV/0!</v>
      </c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</row>
    <row r="27" spans="1:103">
      <c r="A27" s="10"/>
      <c r="B27" s="65">
        <v>21</v>
      </c>
      <c r="C27" s="10">
        <f>Élèves!C24</f>
        <v>0</v>
      </c>
      <c r="D27" s="10">
        <f>Élèves!D24</f>
        <v>0</v>
      </c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7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7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7"/>
      <c r="AL27" s="116"/>
      <c r="AM27" s="116"/>
      <c r="AN27" s="116"/>
      <c r="AO27" s="116"/>
      <c r="AP27" s="116"/>
      <c r="AQ27" s="116"/>
      <c r="AR27" s="116"/>
      <c r="AS27" s="116"/>
      <c r="AT27" s="116"/>
      <c r="AU27" s="116"/>
      <c r="AV27" s="117"/>
      <c r="AW27" s="118">
        <f t="shared" si="0"/>
        <v>0</v>
      </c>
      <c r="AX27" s="118">
        <f t="shared" si="4"/>
        <v>0</v>
      </c>
      <c r="AY27" s="119" t="str">
        <f t="shared" si="5"/>
        <v/>
      </c>
      <c r="AZ27" s="117"/>
      <c r="BA27" s="118">
        <f t="shared" si="1"/>
        <v>0</v>
      </c>
      <c r="BB27" s="118">
        <f>SUM($P$6:Y$6)-SUMIF(P27:Y27,"",$P$6:$Y$6)</f>
        <v>0</v>
      </c>
      <c r="BC27" s="119" t="str">
        <f t="shared" si="6"/>
        <v/>
      </c>
      <c r="BD27" s="117"/>
      <c r="BE27" s="118">
        <f t="shared" si="2"/>
        <v>0</v>
      </c>
      <c r="BF27" s="118">
        <f t="shared" si="7"/>
        <v>0</v>
      </c>
      <c r="BG27" s="119" t="str">
        <f t="shared" si="8"/>
        <v/>
      </c>
      <c r="BH27" s="117"/>
      <c r="BI27" s="118">
        <f t="shared" si="3"/>
        <v>0</v>
      </c>
      <c r="BJ27" s="118">
        <f t="shared" si="9"/>
        <v>0</v>
      </c>
      <c r="BK27" s="119" t="str">
        <f t="shared" si="10"/>
        <v/>
      </c>
      <c r="BL27" s="22"/>
      <c r="BM27" s="10"/>
      <c r="BN27" s="10"/>
      <c r="BO27" s="10"/>
      <c r="BP27" s="170" t="e">
        <f t="shared" si="11"/>
        <v>#DIV/0!</v>
      </c>
      <c r="BQ27" s="170" t="e">
        <f t="shared" si="12"/>
        <v>#DIV/0!</v>
      </c>
      <c r="BR27" s="170" t="e">
        <f t="shared" si="13"/>
        <v>#DIV/0!</v>
      </c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</row>
    <row r="28" spans="1:103">
      <c r="A28" s="10"/>
      <c r="B28" s="65">
        <v>22</v>
      </c>
      <c r="C28" s="10">
        <f>Élèves!C25</f>
        <v>0</v>
      </c>
      <c r="D28" s="10">
        <f>Élèves!D25</f>
        <v>0</v>
      </c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7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7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7"/>
      <c r="AL28" s="116"/>
      <c r="AM28" s="116"/>
      <c r="AN28" s="116"/>
      <c r="AO28" s="116"/>
      <c r="AP28" s="116"/>
      <c r="AQ28" s="116"/>
      <c r="AR28" s="116"/>
      <c r="AS28" s="116"/>
      <c r="AT28" s="116"/>
      <c r="AU28" s="116"/>
      <c r="AV28" s="117"/>
      <c r="AW28" s="118">
        <f t="shared" si="0"/>
        <v>0</v>
      </c>
      <c r="AX28" s="118">
        <f t="shared" si="4"/>
        <v>0</v>
      </c>
      <c r="AY28" s="119" t="str">
        <f t="shared" si="5"/>
        <v/>
      </c>
      <c r="AZ28" s="117"/>
      <c r="BA28" s="118">
        <f t="shared" si="1"/>
        <v>0</v>
      </c>
      <c r="BB28" s="118">
        <f>SUM($P$6:Y$6)-SUMIF(P28:Y28,"",$P$6:$Y$6)</f>
        <v>0</v>
      </c>
      <c r="BC28" s="119" t="str">
        <f t="shared" si="6"/>
        <v/>
      </c>
      <c r="BD28" s="117"/>
      <c r="BE28" s="118">
        <f t="shared" si="2"/>
        <v>0</v>
      </c>
      <c r="BF28" s="118">
        <f t="shared" si="7"/>
        <v>0</v>
      </c>
      <c r="BG28" s="119" t="str">
        <f t="shared" si="8"/>
        <v/>
      </c>
      <c r="BH28" s="117"/>
      <c r="BI28" s="118">
        <f t="shared" si="3"/>
        <v>0</v>
      </c>
      <c r="BJ28" s="118">
        <f t="shared" si="9"/>
        <v>0</v>
      </c>
      <c r="BK28" s="119" t="str">
        <f t="shared" si="10"/>
        <v/>
      </c>
      <c r="BL28" s="22"/>
      <c r="BM28" s="10"/>
      <c r="BN28" s="10"/>
      <c r="BO28" s="10"/>
      <c r="BP28" s="170" t="e">
        <f t="shared" si="11"/>
        <v>#DIV/0!</v>
      </c>
      <c r="BQ28" s="170" t="e">
        <f t="shared" si="12"/>
        <v>#DIV/0!</v>
      </c>
      <c r="BR28" s="170" t="e">
        <f t="shared" si="13"/>
        <v>#DIV/0!</v>
      </c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</row>
    <row r="29" spans="1:103">
      <c r="A29" s="10"/>
      <c r="B29" s="65">
        <v>23</v>
      </c>
      <c r="C29" s="10">
        <f>Élèves!C26</f>
        <v>0</v>
      </c>
      <c r="D29" s="10">
        <f>Élèves!D26</f>
        <v>0</v>
      </c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7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7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7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7"/>
      <c r="AW29" s="118">
        <f t="shared" si="0"/>
        <v>0</v>
      </c>
      <c r="AX29" s="118">
        <f t="shared" si="4"/>
        <v>0</v>
      </c>
      <c r="AY29" s="119" t="str">
        <f t="shared" si="5"/>
        <v/>
      </c>
      <c r="AZ29" s="117"/>
      <c r="BA29" s="118">
        <f t="shared" si="1"/>
        <v>0</v>
      </c>
      <c r="BB29" s="118">
        <f>SUM($P$6:Y$6)-SUMIF(P29:Y29,"",$P$6:$Y$6)</f>
        <v>0</v>
      </c>
      <c r="BC29" s="119" t="str">
        <f t="shared" si="6"/>
        <v/>
      </c>
      <c r="BD29" s="117"/>
      <c r="BE29" s="118">
        <f t="shared" si="2"/>
        <v>0</v>
      </c>
      <c r="BF29" s="118">
        <f t="shared" si="7"/>
        <v>0</v>
      </c>
      <c r="BG29" s="119" t="str">
        <f t="shared" si="8"/>
        <v/>
      </c>
      <c r="BH29" s="117"/>
      <c r="BI29" s="118">
        <f t="shared" si="3"/>
        <v>0</v>
      </c>
      <c r="BJ29" s="118">
        <f t="shared" si="9"/>
        <v>0</v>
      </c>
      <c r="BK29" s="119" t="str">
        <f t="shared" si="10"/>
        <v/>
      </c>
      <c r="BL29" s="22"/>
      <c r="BM29" s="10"/>
      <c r="BN29" s="10"/>
      <c r="BO29" s="10"/>
      <c r="BP29" s="170" t="e">
        <f t="shared" si="11"/>
        <v>#DIV/0!</v>
      </c>
      <c r="BQ29" s="170" t="e">
        <f t="shared" si="12"/>
        <v>#DIV/0!</v>
      </c>
      <c r="BR29" s="170" t="e">
        <f t="shared" si="13"/>
        <v>#DIV/0!</v>
      </c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</row>
    <row r="30" spans="1:103">
      <c r="A30" s="10"/>
      <c r="B30" s="65">
        <v>24</v>
      </c>
      <c r="C30" s="10">
        <f>Élèves!C27</f>
        <v>0</v>
      </c>
      <c r="D30" s="10">
        <f>Élèves!D27</f>
        <v>0</v>
      </c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7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7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7"/>
      <c r="AL30" s="116"/>
      <c r="AM30" s="116"/>
      <c r="AN30" s="116"/>
      <c r="AO30" s="116"/>
      <c r="AP30" s="116"/>
      <c r="AQ30" s="116"/>
      <c r="AR30" s="116"/>
      <c r="AS30" s="116"/>
      <c r="AT30" s="116"/>
      <c r="AU30" s="116"/>
      <c r="AV30" s="117"/>
      <c r="AW30" s="118">
        <f t="shared" si="0"/>
        <v>0</v>
      </c>
      <c r="AX30" s="118">
        <f t="shared" si="4"/>
        <v>0</v>
      </c>
      <c r="AY30" s="119" t="str">
        <f t="shared" si="5"/>
        <v/>
      </c>
      <c r="AZ30" s="117"/>
      <c r="BA30" s="118">
        <f t="shared" si="1"/>
        <v>0</v>
      </c>
      <c r="BB30" s="118">
        <f>SUM($P$6:Y$6)-SUMIF(P30:Y30,"",$P$6:$Y$6)</f>
        <v>0</v>
      </c>
      <c r="BC30" s="119" t="str">
        <f t="shared" si="6"/>
        <v/>
      </c>
      <c r="BD30" s="117"/>
      <c r="BE30" s="118">
        <f t="shared" si="2"/>
        <v>0</v>
      </c>
      <c r="BF30" s="118">
        <f t="shared" si="7"/>
        <v>0</v>
      </c>
      <c r="BG30" s="119" t="str">
        <f t="shared" si="8"/>
        <v/>
      </c>
      <c r="BH30" s="117"/>
      <c r="BI30" s="118">
        <f t="shared" si="3"/>
        <v>0</v>
      </c>
      <c r="BJ30" s="118">
        <f t="shared" si="9"/>
        <v>0</v>
      </c>
      <c r="BK30" s="119" t="str">
        <f t="shared" si="10"/>
        <v/>
      </c>
      <c r="BL30" s="22"/>
      <c r="BM30" s="10"/>
      <c r="BN30" s="10"/>
      <c r="BO30" s="10"/>
      <c r="BP30" s="170" t="e">
        <f t="shared" si="11"/>
        <v>#DIV/0!</v>
      </c>
      <c r="BQ30" s="170" t="e">
        <f t="shared" si="12"/>
        <v>#DIV/0!</v>
      </c>
      <c r="BR30" s="170" t="e">
        <f t="shared" si="13"/>
        <v>#DIV/0!</v>
      </c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</row>
    <row r="31" spans="1:103">
      <c r="A31" s="10"/>
      <c r="B31" s="65">
        <v>25</v>
      </c>
      <c r="C31" s="10">
        <f>Élèves!C28</f>
        <v>0</v>
      </c>
      <c r="D31" s="10">
        <f>Élèves!D28</f>
        <v>0</v>
      </c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7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7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7"/>
      <c r="AL31" s="116"/>
      <c r="AM31" s="116"/>
      <c r="AN31" s="116"/>
      <c r="AO31" s="116"/>
      <c r="AP31" s="116"/>
      <c r="AQ31" s="116"/>
      <c r="AR31" s="116"/>
      <c r="AS31" s="116"/>
      <c r="AT31" s="116"/>
      <c r="AU31" s="116"/>
      <c r="AV31" s="117"/>
      <c r="AW31" s="118">
        <f t="shared" si="0"/>
        <v>0</v>
      </c>
      <c r="AX31" s="118">
        <f t="shared" si="4"/>
        <v>0</v>
      </c>
      <c r="AY31" s="119" t="str">
        <f t="shared" si="5"/>
        <v/>
      </c>
      <c r="AZ31" s="117"/>
      <c r="BA31" s="118">
        <f t="shared" si="1"/>
        <v>0</v>
      </c>
      <c r="BB31" s="118">
        <f>SUM($P$6:Y$6)-SUMIF(P31:Y31,"",$P$6:$Y$6)</f>
        <v>0</v>
      </c>
      <c r="BC31" s="119" t="str">
        <f t="shared" si="6"/>
        <v/>
      </c>
      <c r="BD31" s="117"/>
      <c r="BE31" s="118">
        <f t="shared" si="2"/>
        <v>0</v>
      </c>
      <c r="BF31" s="118">
        <f t="shared" si="7"/>
        <v>0</v>
      </c>
      <c r="BG31" s="119" t="str">
        <f t="shared" si="8"/>
        <v/>
      </c>
      <c r="BH31" s="117"/>
      <c r="BI31" s="118">
        <f t="shared" si="3"/>
        <v>0</v>
      </c>
      <c r="BJ31" s="118">
        <f t="shared" si="9"/>
        <v>0</v>
      </c>
      <c r="BK31" s="119" t="str">
        <f t="shared" si="10"/>
        <v/>
      </c>
      <c r="BL31" s="22"/>
      <c r="BM31" s="10"/>
      <c r="BN31" s="10"/>
      <c r="BO31" s="10"/>
      <c r="BP31" s="170" t="e">
        <f t="shared" si="11"/>
        <v>#DIV/0!</v>
      </c>
      <c r="BQ31" s="170" t="e">
        <f t="shared" si="12"/>
        <v>#DIV/0!</v>
      </c>
      <c r="BR31" s="170" t="e">
        <f t="shared" si="13"/>
        <v>#DIV/0!</v>
      </c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</row>
    <row r="32" spans="1:103" s="7" customFormat="1">
      <c r="A32" s="10"/>
      <c r="B32" s="22"/>
      <c r="C32" s="39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</row>
    <row r="33" spans="1:103" s="7" customFormat="1">
      <c r="A33" s="10"/>
      <c r="B33" s="10"/>
      <c r="C33" s="145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</row>
    <row r="34" spans="1:103" s="7" customFormat="1">
      <c r="A34" s="10"/>
      <c r="B34" s="10"/>
      <c r="C34" s="145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</row>
    <row r="35" spans="1:103" s="7" customFormat="1">
      <c r="A35" s="10"/>
      <c r="B35" s="10"/>
      <c r="C35" s="145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</row>
    <row r="36" spans="1:103" s="7" customFormat="1">
      <c r="A36" s="10"/>
      <c r="B36" s="10"/>
      <c r="C36" s="145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46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</row>
    <row r="37" spans="1:103" s="7" customFormat="1">
      <c r="A37" s="10"/>
      <c r="B37" s="10"/>
      <c r="C37" s="145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</row>
    <row r="38" spans="1:103" s="7" customFormat="1">
      <c r="A38" s="10"/>
      <c r="B38" s="10"/>
      <c r="C38" s="145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</row>
    <row r="39" spans="1:103" s="7" customFormat="1">
      <c r="A39" s="10"/>
      <c r="B39" s="10"/>
      <c r="C39" s="145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</row>
    <row r="40" spans="1:103" s="7" customFormat="1">
      <c r="A40" s="10"/>
      <c r="B40" s="10"/>
      <c r="C40" s="145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</row>
    <row r="41" spans="1:103" s="7" customFormat="1">
      <c r="A41" s="10"/>
      <c r="B41" s="10"/>
      <c r="C41" s="145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</row>
    <row r="42" spans="1:103" s="7" customFormat="1">
      <c r="A42" s="10"/>
      <c r="B42" s="10"/>
      <c r="C42" s="145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</row>
    <row r="43" spans="1:103" s="7" customFormat="1">
      <c r="A43" s="10"/>
      <c r="B43" s="10"/>
      <c r="C43" s="145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</row>
    <row r="44" spans="1:103">
      <c r="A44" s="10"/>
      <c r="B44" s="10"/>
      <c r="C44" s="145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</row>
    <row r="45" spans="1:103">
      <c r="A45" s="10"/>
      <c r="B45" s="10"/>
      <c r="C45" s="145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</row>
    <row r="46" spans="1:103">
      <c r="A46" s="10"/>
      <c r="B46" s="10"/>
      <c r="C46" s="145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</row>
    <row r="47" spans="1:103">
      <c r="A47" s="10"/>
      <c r="B47" s="10"/>
      <c r="C47" s="145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</row>
    <row r="48" spans="1:103">
      <c r="A48" s="10"/>
      <c r="B48" s="10"/>
      <c r="C48" s="145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</row>
    <row r="49" spans="1:103">
      <c r="A49" s="10"/>
      <c r="B49" s="10"/>
      <c r="C49" s="145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</row>
    <row r="50" spans="1:103">
      <c r="A50" s="10"/>
      <c r="B50" s="10"/>
      <c r="C50" s="145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</row>
    <row r="51" spans="1:103">
      <c r="A51" s="10"/>
      <c r="B51" s="10"/>
      <c r="C51" s="145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</row>
    <row r="52" spans="1:103">
      <c r="A52" s="10"/>
      <c r="B52" s="10"/>
      <c r="C52" s="145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</row>
    <row r="53" spans="1:103">
      <c r="A53" s="10"/>
      <c r="B53" s="10"/>
      <c r="C53" s="145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</row>
    <row r="54" spans="1:103">
      <c r="A54" s="10"/>
      <c r="B54" s="10"/>
      <c r="C54" s="145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</row>
    <row r="55" spans="1:103">
      <c r="A55" s="10"/>
      <c r="B55" s="10"/>
      <c r="C55" s="145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</row>
    <row r="56" spans="1:103">
      <c r="A56" s="10"/>
      <c r="B56" s="10"/>
      <c r="C56" s="145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</row>
    <row r="57" spans="1:103">
      <c r="A57" s="10"/>
      <c r="B57" s="10"/>
      <c r="C57" s="145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</row>
    <row r="58" spans="1:103">
      <c r="A58" s="10"/>
      <c r="B58" s="10"/>
      <c r="C58" s="145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</row>
    <row r="59" spans="1:103">
      <c r="A59" s="10"/>
      <c r="B59" s="10"/>
      <c r="C59" s="145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</row>
    <row r="60" spans="1:103">
      <c r="A60" s="10"/>
      <c r="B60" s="10"/>
      <c r="C60" s="145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</row>
    <row r="61" spans="1:103">
      <c r="A61" s="10"/>
      <c r="B61" s="10"/>
      <c r="C61" s="145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</row>
    <row r="62" spans="1:103">
      <c r="A62" s="10"/>
      <c r="B62" s="10"/>
      <c r="C62" s="145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</row>
    <row r="63" spans="1:103">
      <c r="A63" s="10"/>
      <c r="B63" s="10"/>
      <c r="C63" s="145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</row>
    <row r="64" spans="1:103">
      <c r="A64" s="10"/>
      <c r="B64" s="10"/>
      <c r="C64" s="145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</row>
    <row r="65" spans="1:103">
      <c r="A65" s="10"/>
      <c r="B65" s="10"/>
      <c r="C65" s="145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</row>
    <row r="66" spans="1:103">
      <c r="A66" s="10"/>
      <c r="B66" s="10"/>
      <c r="C66" s="145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</row>
    <row r="67" spans="1:103">
      <c r="A67" s="10"/>
      <c r="B67" s="10"/>
      <c r="C67" s="145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</row>
    <row r="68" spans="1:103">
      <c r="A68" s="10"/>
      <c r="B68" s="10"/>
      <c r="C68" s="145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</row>
    <row r="69" spans="1:103">
      <c r="A69" s="10"/>
      <c r="B69" s="10"/>
      <c r="C69" s="145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</row>
    <row r="70" spans="1:103">
      <c r="A70" s="10"/>
      <c r="B70" s="10"/>
      <c r="C70" s="145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</row>
    <row r="71" spans="1:103">
      <c r="A71" s="10"/>
      <c r="B71" s="10"/>
      <c r="C71" s="145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</row>
    <row r="72" spans="1:103">
      <c r="A72" s="10"/>
      <c r="B72" s="10"/>
      <c r="C72" s="145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</row>
    <row r="73" spans="1:103">
      <c r="A73" s="10"/>
      <c r="B73" s="10"/>
      <c r="C73" s="145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</row>
    <row r="74" spans="1:103">
      <c r="A74" s="10"/>
      <c r="B74" s="10"/>
      <c r="C74" s="145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</row>
    <row r="75" spans="1:103">
      <c r="A75" s="10"/>
      <c r="B75" s="10"/>
      <c r="C75" s="145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</row>
    <row r="76" spans="1:103">
      <c r="A76" s="10"/>
      <c r="B76" s="10"/>
      <c r="C76" s="145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</row>
    <row r="77" spans="1:103">
      <c r="A77" s="10"/>
      <c r="B77" s="10"/>
      <c r="C77" s="145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</row>
    <row r="78" spans="1:103">
      <c r="A78" s="10"/>
      <c r="B78" s="10"/>
      <c r="C78" s="145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</row>
    <row r="79" spans="1:103">
      <c r="A79" s="10"/>
      <c r="B79" s="10"/>
      <c r="C79" s="145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</row>
    <row r="80" spans="1:103">
      <c r="A80" s="10"/>
      <c r="B80" s="10"/>
      <c r="C80" s="145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</row>
    <row r="81" spans="1:103">
      <c r="A81" s="10"/>
      <c r="B81" s="10"/>
      <c r="C81" s="145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</row>
    <row r="82" spans="1:103">
      <c r="A82" s="10"/>
      <c r="B82" s="10"/>
      <c r="C82" s="145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  <c r="CW82" s="10"/>
      <c r="CX82" s="10"/>
      <c r="CY82" s="10"/>
    </row>
    <row r="83" spans="1:103">
      <c r="A83" s="10"/>
      <c r="B83" s="10"/>
      <c r="C83" s="145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  <c r="CW83" s="10"/>
      <c r="CX83" s="10"/>
      <c r="CY83" s="10"/>
    </row>
    <row r="84" spans="1:103">
      <c r="A84" s="10"/>
      <c r="B84" s="10"/>
      <c r="C84" s="145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  <c r="CW84" s="10"/>
      <c r="CX84" s="10"/>
      <c r="CY84" s="10"/>
    </row>
    <row r="85" spans="1:103">
      <c r="A85" s="10"/>
      <c r="B85" s="10"/>
      <c r="C85" s="145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  <c r="CW85" s="10"/>
      <c r="CX85" s="10"/>
      <c r="CY85" s="10"/>
    </row>
    <row r="86" spans="1:103">
      <c r="A86" s="10"/>
      <c r="B86" s="10"/>
      <c r="C86" s="145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  <c r="CW86" s="10"/>
      <c r="CX86" s="10"/>
      <c r="CY86" s="10"/>
    </row>
    <row r="87" spans="1:103">
      <c r="A87" s="10"/>
      <c r="B87" s="10"/>
      <c r="C87" s="145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  <c r="CW87" s="10"/>
      <c r="CX87" s="10"/>
      <c r="CY87" s="10"/>
    </row>
    <row r="88" spans="1:103">
      <c r="A88" s="10"/>
      <c r="B88" s="10"/>
      <c r="C88" s="145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  <c r="CW88" s="10"/>
      <c r="CX88" s="10"/>
      <c r="CY88" s="10"/>
    </row>
    <row r="89" spans="1:103">
      <c r="A89" s="10"/>
      <c r="B89" s="10"/>
      <c r="C89" s="145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  <c r="CW89" s="10"/>
      <c r="CX89" s="10"/>
      <c r="CY89" s="10"/>
    </row>
    <row r="90" spans="1:103">
      <c r="A90" s="10"/>
      <c r="B90" s="10"/>
      <c r="C90" s="145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  <c r="CW90" s="10"/>
      <c r="CX90" s="10"/>
      <c r="CY90" s="10"/>
    </row>
  </sheetData>
  <sheetProtection sheet="1" objects="1" scenarios="1" selectLockedCells="1"/>
  <dataConsolidate>
    <dataRefs count="2">
      <dataRef name="$K$5;$Y$5" r:id="rId1"/>
      <dataRef name="$Y$5;$K$5" r:id="rId2"/>
    </dataRefs>
  </dataConsolidate>
  <mergeCells count="10">
    <mergeCell ref="C1:BL1"/>
    <mergeCell ref="E3:N3"/>
    <mergeCell ref="P3:Y3"/>
    <mergeCell ref="AA3:AJ3"/>
    <mergeCell ref="AL3:AU3"/>
    <mergeCell ref="AW3:AY5"/>
    <mergeCell ref="BA3:BC5"/>
    <mergeCell ref="BE3:BG5"/>
    <mergeCell ref="BI3:BK5"/>
    <mergeCell ref="C5:D5"/>
  </mergeCells>
  <conditionalFormatting sqref="C7:D31">
    <cfRule type="cellIs" dxfId="1109" priority="74" operator="equal">
      <formula>0</formula>
    </cfRule>
  </conditionalFormatting>
  <conditionalFormatting sqref="B7:B31">
    <cfRule type="expression" dxfId="1108" priority="73">
      <formula>C7=0</formula>
    </cfRule>
  </conditionalFormatting>
  <conditionalFormatting sqref="E7:E31">
    <cfRule type="expression" dxfId="1107" priority="72">
      <formula>E7&lt;$E$6/2</formula>
    </cfRule>
  </conditionalFormatting>
  <conditionalFormatting sqref="F7:F31">
    <cfRule type="expression" dxfId="1106" priority="71">
      <formula>F7&lt;$F$6/2</formula>
    </cfRule>
  </conditionalFormatting>
  <conditionalFormatting sqref="G7:G31">
    <cfRule type="expression" dxfId="1105" priority="70">
      <formula>G7&lt;$G$6/2</formula>
    </cfRule>
  </conditionalFormatting>
  <conditionalFormatting sqref="H7:H31">
    <cfRule type="expression" dxfId="1104" priority="69">
      <formula>H7&lt;$H$6/2</formula>
    </cfRule>
  </conditionalFormatting>
  <conditionalFormatting sqref="I7:I31">
    <cfRule type="expression" dxfId="1103" priority="68">
      <formula>I7&lt;$I$6/2</formula>
    </cfRule>
  </conditionalFormatting>
  <conditionalFormatting sqref="J7:J31">
    <cfRule type="expression" dxfId="1102" priority="67">
      <formula>J7&lt;$J$6/2</formula>
    </cfRule>
  </conditionalFormatting>
  <conditionalFormatting sqref="K7:K31">
    <cfRule type="expression" dxfId="1101" priority="66">
      <formula>K7&lt;$K$6/2</formula>
    </cfRule>
  </conditionalFormatting>
  <conditionalFormatting sqref="L7:L31">
    <cfRule type="expression" dxfId="1100" priority="65">
      <formula>L7&lt;$L$6/2</formula>
    </cfRule>
  </conditionalFormatting>
  <conditionalFormatting sqref="M7:M31">
    <cfRule type="expression" dxfId="1099" priority="64">
      <formula>M7&lt;$M$6/2</formula>
    </cfRule>
  </conditionalFormatting>
  <conditionalFormatting sqref="N7:N31">
    <cfRule type="expression" dxfId="1098" priority="63">
      <formula>N7&lt;$N$6/2</formula>
    </cfRule>
  </conditionalFormatting>
  <conditionalFormatting sqref="P7:P31">
    <cfRule type="expression" dxfId="1097" priority="62">
      <formula>P7&lt;$P$6/2</formula>
    </cfRule>
  </conditionalFormatting>
  <conditionalFormatting sqref="Q7:Q31">
    <cfRule type="expression" dxfId="1096" priority="61">
      <formula>Q7&lt;$Q$6/2</formula>
    </cfRule>
  </conditionalFormatting>
  <conditionalFormatting sqref="R7:R31">
    <cfRule type="expression" dxfId="1095" priority="60">
      <formula>R7&lt;$R$6/2</formula>
    </cfRule>
  </conditionalFormatting>
  <conditionalFormatting sqref="S7:S31">
    <cfRule type="expression" dxfId="1094" priority="59">
      <formula>S7&lt;$S$6/2</formula>
    </cfRule>
  </conditionalFormatting>
  <conditionalFormatting sqref="T7:T31">
    <cfRule type="expression" dxfId="1093" priority="58">
      <formula>T7&lt;$T$6/2</formula>
    </cfRule>
  </conditionalFormatting>
  <conditionalFormatting sqref="U7:U31">
    <cfRule type="expression" dxfId="1092" priority="57">
      <formula>U7&lt;$U$6/2</formula>
    </cfRule>
  </conditionalFormatting>
  <conditionalFormatting sqref="V7:V31">
    <cfRule type="expression" dxfId="1091" priority="56">
      <formula>V7&lt;$V$6/2</formula>
    </cfRule>
  </conditionalFormatting>
  <conditionalFormatting sqref="W7:W31">
    <cfRule type="expression" dxfId="1090" priority="55">
      <formula>W7&lt;$W$6/2</formula>
    </cfRule>
  </conditionalFormatting>
  <conditionalFormatting sqref="X7:X31">
    <cfRule type="expression" dxfId="1089" priority="54">
      <formula>X7&lt;$X$6/2</formula>
    </cfRule>
  </conditionalFormatting>
  <conditionalFormatting sqref="Y7:Y31">
    <cfRule type="expression" dxfId="1088" priority="53">
      <formula>Y7&lt;$Y$6/2</formula>
    </cfRule>
  </conditionalFormatting>
  <conditionalFormatting sqref="AA7:AA31">
    <cfRule type="expression" dxfId="1087" priority="52">
      <formula>AA7&lt;$AA$6/2</formula>
    </cfRule>
  </conditionalFormatting>
  <conditionalFormatting sqref="AB7:AB31">
    <cfRule type="expression" dxfId="1086" priority="51">
      <formula>AB7&lt;$AB$6/2</formula>
    </cfRule>
  </conditionalFormatting>
  <conditionalFormatting sqref="AC7:AC31">
    <cfRule type="expression" dxfId="1085" priority="50">
      <formula>AC7&lt;$AC$6/2</formula>
    </cfRule>
  </conditionalFormatting>
  <conditionalFormatting sqref="AD7:AD31">
    <cfRule type="expression" dxfId="1084" priority="49">
      <formula>AD7&lt;$AD$6/2</formula>
    </cfRule>
  </conditionalFormatting>
  <conditionalFormatting sqref="AE7:AE31">
    <cfRule type="expression" dxfId="1083" priority="48">
      <formula>AE7&lt;$AE$6/2</formula>
    </cfRule>
  </conditionalFormatting>
  <conditionalFormatting sqref="AF7:AF31">
    <cfRule type="expression" dxfId="1082" priority="47">
      <formula>AF7&lt;$AF$6/2</formula>
    </cfRule>
  </conditionalFormatting>
  <conditionalFormatting sqref="AG7:AG31">
    <cfRule type="expression" dxfId="1081" priority="46">
      <formula>AG7&lt;$AG$6/2</formula>
    </cfRule>
  </conditionalFormatting>
  <conditionalFormatting sqref="AH7:AH31">
    <cfRule type="expression" dxfId="1080" priority="45">
      <formula>AH7&lt;$AH$6/2</formula>
    </cfRule>
  </conditionalFormatting>
  <conditionalFormatting sqref="AI7:AI31">
    <cfRule type="expression" dxfId="1079" priority="44">
      <formula>AI7&lt;$AI$6/2</formula>
    </cfRule>
  </conditionalFormatting>
  <conditionalFormatting sqref="AJ7:AJ31">
    <cfRule type="expression" dxfId="1078" priority="43">
      <formula>AJ7&lt;$AJ$6/2</formula>
    </cfRule>
  </conditionalFormatting>
  <conditionalFormatting sqref="AL7:AL31">
    <cfRule type="expression" dxfId="1077" priority="42">
      <formula>AL7&lt;$AL$6/2</formula>
    </cfRule>
  </conditionalFormatting>
  <conditionalFormatting sqref="AM7:AM31">
    <cfRule type="expression" dxfId="1076" priority="41">
      <formula>AM7&lt;$AM$6/2</formula>
    </cfRule>
  </conditionalFormatting>
  <conditionalFormatting sqref="AN7:AN31">
    <cfRule type="expression" dxfId="1075" priority="40">
      <formula>AN7&lt;$AN$6/2</formula>
    </cfRule>
  </conditionalFormatting>
  <conditionalFormatting sqref="AO7:AO31">
    <cfRule type="expression" dxfId="1074" priority="39">
      <formula>AO7&lt;$AO$6/2</formula>
    </cfRule>
  </conditionalFormatting>
  <conditionalFormatting sqref="AP7:AP31">
    <cfRule type="expression" dxfId="1073" priority="38">
      <formula>AP7&lt;$AP$6/2</formula>
    </cfRule>
  </conditionalFormatting>
  <conditionalFormatting sqref="AQ7:AQ31">
    <cfRule type="expression" dxfId="1072" priority="37">
      <formula>AQ7&lt;$AQ$6/2</formula>
    </cfRule>
  </conditionalFormatting>
  <conditionalFormatting sqref="AR7:AR31">
    <cfRule type="expression" dxfId="1071" priority="36">
      <formula>AR7&lt;$AR$6/2</formula>
    </cfRule>
  </conditionalFormatting>
  <conditionalFormatting sqref="AS7:AS31">
    <cfRule type="expression" dxfId="1070" priority="35">
      <formula>AS7&lt;$AS$6/2</formula>
    </cfRule>
  </conditionalFormatting>
  <conditionalFormatting sqref="AT7:AT31">
    <cfRule type="expression" dxfId="1069" priority="34">
      <formula>AT7&lt;$AT$6/2</formula>
    </cfRule>
  </conditionalFormatting>
  <conditionalFormatting sqref="AU7:AU31">
    <cfRule type="expression" dxfId="1068" priority="33">
      <formula>AU7&lt;$AU$6/2</formula>
    </cfRule>
  </conditionalFormatting>
  <conditionalFormatting sqref="E7:N31 P7:Y31 AA7:AJ31 AL7:AU31">
    <cfRule type="containsBlanks" dxfId="1067" priority="32">
      <formula>LEN(TRIM(E7))=0</formula>
    </cfRule>
  </conditionalFormatting>
  <conditionalFormatting sqref="BB7:BB31 BF7:BF31 BJ7:BJ31">
    <cfRule type="expression" dxfId="1066" priority="31">
      <formula>BB7&lt;BM7/2</formula>
    </cfRule>
  </conditionalFormatting>
  <conditionalFormatting sqref="BA7:BA31 BE7:BE31 BI7:BI31">
    <cfRule type="expression" dxfId="1065" priority="30">
      <formula>BA7&lt;BO7/2</formula>
    </cfRule>
  </conditionalFormatting>
  <conditionalFormatting sqref="BK7:BK31 BG7:BG31 BC7:BC31 AY7:AY31">
    <cfRule type="cellIs" dxfId="1064" priority="29" operator="lessThan">
      <formula>50</formula>
    </cfRule>
  </conditionalFormatting>
  <conditionalFormatting sqref="AX7:AX31">
    <cfRule type="expression" dxfId="1063" priority="28">
      <formula>AX7&lt;#REF!/2</formula>
    </cfRule>
  </conditionalFormatting>
  <conditionalFormatting sqref="AW7:AW31">
    <cfRule type="expression" dxfId="1062" priority="27">
      <formula>AW7&lt;#REF!/2</formula>
    </cfRule>
  </conditionalFormatting>
  <conditionalFormatting sqref="E7:BK7 BJ8:BK31 BF8:BG31 BB8:BC31 AX8:AY31">
    <cfRule type="expression" dxfId="1061" priority="26">
      <formula>$C$7=0</formula>
    </cfRule>
  </conditionalFormatting>
  <conditionalFormatting sqref="E8:BK8 AX10 AX12 AX14 AX16 AX18 AX20 AX22 AX24 AX26 AX28 AX30">
    <cfRule type="expression" dxfId="1060" priority="25">
      <formula>$C$8=0</formula>
    </cfRule>
  </conditionalFormatting>
  <conditionalFormatting sqref="E9:BK9">
    <cfRule type="expression" dxfId="1059" priority="24">
      <formula>$C$9=0</formula>
    </cfRule>
  </conditionalFormatting>
  <conditionalFormatting sqref="E10:BK10">
    <cfRule type="expression" dxfId="1058" priority="23">
      <formula>$C$10=0</formula>
    </cfRule>
  </conditionalFormatting>
  <conditionalFormatting sqref="E11:BK11">
    <cfRule type="expression" dxfId="1057" priority="22">
      <formula>$C$11=0</formula>
    </cfRule>
  </conditionalFormatting>
  <conditionalFormatting sqref="E12:BK12">
    <cfRule type="expression" dxfId="1056" priority="21">
      <formula>$C$12=0</formula>
    </cfRule>
  </conditionalFormatting>
  <conditionalFormatting sqref="E13:BK13">
    <cfRule type="expression" dxfId="1055" priority="20">
      <formula>$C$13=0</formula>
    </cfRule>
  </conditionalFormatting>
  <conditionalFormatting sqref="E14:BK14">
    <cfRule type="expression" dxfId="1054" priority="19">
      <formula>$C$14=0</formula>
    </cfRule>
  </conditionalFormatting>
  <conditionalFormatting sqref="E15:BK15">
    <cfRule type="expression" dxfId="1053" priority="18">
      <formula>$C$15=0</formula>
    </cfRule>
  </conditionalFormatting>
  <conditionalFormatting sqref="E16:BK16">
    <cfRule type="expression" dxfId="1052" priority="17">
      <formula>$C$16=0</formula>
    </cfRule>
  </conditionalFormatting>
  <conditionalFormatting sqref="E17:BK17">
    <cfRule type="expression" dxfId="1051" priority="16">
      <formula>$C$17=0</formula>
    </cfRule>
  </conditionalFormatting>
  <conditionalFormatting sqref="E18:BK18">
    <cfRule type="expression" dxfId="1050" priority="15">
      <formula>$C$18=0</formula>
    </cfRule>
  </conditionalFormatting>
  <conditionalFormatting sqref="E19:BK19">
    <cfRule type="expression" dxfId="1049" priority="14">
      <formula>$C$19=0</formula>
    </cfRule>
  </conditionalFormatting>
  <conditionalFormatting sqref="E20:BK20">
    <cfRule type="expression" dxfId="1048" priority="13">
      <formula>$C$20=0</formula>
    </cfRule>
  </conditionalFormatting>
  <conditionalFormatting sqref="E21:BK21">
    <cfRule type="expression" dxfId="1047" priority="12">
      <formula>$C$21=0</formula>
    </cfRule>
  </conditionalFormatting>
  <conditionalFormatting sqref="E22:BK22">
    <cfRule type="expression" dxfId="1046" priority="11">
      <formula>$C$22=0</formula>
    </cfRule>
  </conditionalFormatting>
  <conditionalFormatting sqref="E23:BK23">
    <cfRule type="expression" dxfId="1045" priority="10">
      <formula>$C$23=0</formula>
    </cfRule>
  </conditionalFormatting>
  <conditionalFormatting sqref="E24:BK24">
    <cfRule type="expression" dxfId="1044" priority="9">
      <formula>$C$24=0</formula>
    </cfRule>
  </conditionalFormatting>
  <conditionalFormatting sqref="E25:BK25">
    <cfRule type="expression" dxfId="1043" priority="8">
      <formula>$C$25=0</formula>
    </cfRule>
  </conditionalFormatting>
  <conditionalFormatting sqref="E26:BK26">
    <cfRule type="expression" dxfId="1042" priority="7">
      <formula>$C$26=0</formula>
    </cfRule>
  </conditionalFormatting>
  <conditionalFormatting sqref="E27:BK27">
    <cfRule type="expression" dxfId="1041" priority="6">
      <formula>$C$27=0</formula>
    </cfRule>
  </conditionalFormatting>
  <conditionalFormatting sqref="E28:BK28">
    <cfRule type="expression" dxfId="1040" priority="5">
      <formula>$C$28=0</formula>
    </cfRule>
  </conditionalFormatting>
  <conditionalFormatting sqref="E29:BK29">
    <cfRule type="expression" dxfId="1039" priority="4">
      <formula>$C$29=0</formula>
    </cfRule>
  </conditionalFormatting>
  <conditionalFormatting sqref="E30:BK30">
    <cfRule type="expression" dxfId="1038" priority="3">
      <formula>$C$30=0</formula>
    </cfRule>
  </conditionalFormatting>
  <conditionalFormatting sqref="E31:BK31">
    <cfRule type="expression" dxfId="1037" priority="2">
      <formula>$C$31=0</formula>
    </cfRule>
  </conditionalFormatting>
  <conditionalFormatting sqref="C7:D31">
    <cfRule type="cellIs" dxfId="1036" priority="1" operator="equal">
      <formula>0</formula>
    </cfRule>
  </conditionalFormatting>
  <dataValidations count="2">
    <dataValidation type="custom" allowBlank="1" showInputMessage="1" showErrorMessage="1" errorTitle="Erreur d'encodage" error="La valeur que vous avez tapée n'est pas valide. Veuillez entrer 'NE', 'CM' ou un nombre sous la valeur MAX." sqref="BD7:BD31 BH7:BH31 AZ7:AZ31 AV7:AV31">
      <formula1>OR(AND(AV7="NE"),AND(AV7="CM"),AND(AV7&gt;0,AV7&lt;999))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BL7:BL31">
      <formula1>OR(AND(BL7&gt;=AY7),AND(BL7="NE",AY7="NE"),AND(BL7="CM",AY7="CM"))</formula1>
    </dataValidation>
  </dataValidations>
  <pageMargins left="0.7" right="0.7" top="0.75" bottom="0.75" header="0.3" footer="0.3"/>
  <pageSetup paperSize="9" orientation="portrait" horizontalDpi="1200" verticalDpi="1200" r:id="rId3"/>
  <drawing r:id="rId4"/>
</worksheet>
</file>

<file path=xl/worksheets/sheet32.xml><?xml version="1.0" encoding="utf-8"?>
<worksheet xmlns="http://schemas.openxmlformats.org/spreadsheetml/2006/main" xmlns:r="http://schemas.openxmlformats.org/officeDocument/2006/relationships">
  <sheetPr codeName="Feuil25"/>
  <dimension ref="A1:CY90"/>
  <sheetViews>
    <sheetView workbookViewId="0">
      <selection activeCell="E5" sqref="E5"/>
    </sheetView>
  </sheetViews>
  <sheetFormatPr baseColWidth="10" defaultRowHeight="15"/>
  <cols>
    <col min="1" max="1" width="10.7109375" style="7" customWidth="1"/>
    <col min="2" max="2" width="2.7109375" style="7" customWidth="1"/>
    <col min="3" max="3" width="19.42578125" style="66" customWidth="1"/>
    <col min="4" max="4" width="15.42578125" style="64" customWidth="1"/>
    <col min="5" max="14" width="3.28515625" style="64" customWidth="1"/>
    <col min="15" max="15" width="2.7109375" style="64" customWidth="1"/>
    <col min="16" max="25" width="3.28515625" style="64" customWidth="1"/>
    <col min="26" max="26" width="2.7109375" style="64" customWidth="1"/>
    <col min="27" max="36" width="3.28515625" style="64" customWidth="1"/>
    <col min="37" max="37" width="2.7109375" style="64" customWidth="1"/>
    <col min="38" max="47" width="3.28515625" style="64" customWidth="1"/>
    <col min="48" max="48" width="2.7109375" style="64" customWidth="1"/>
    <col min="49" max="51" width="3.7109375" style="64" customWidth="1"/>
    <col min="52" max="52" width="2.7109375" style="64" customWidth="1"/>
    <col min="53" max="55" width="3.7109375" style="64" customWidth="1"/>
    <col min="56" max="56" width="2.7109375" style="64" customWidth="1"/>
    <col min="57" max="59" width="3.7109375" style="64" customWidth="1"/>
    <col min="60" max="60" width="2.7109375" style="64" customWidth="1"/>
    <col min="61" max="63" width="3.7109375" style="64" customWidth="1"/>
    <col min="64" max="64" width="2.7109375" style="64" customWidth="1"/>
    <col min="65" max="77" width="11.42578125" style="7"/>
    <col min="78" max="16384" width="11.42578125" style="64"/>
  </cols>
  <sheetData>
    <row r="1" spans="1:103" s="7" customFormat="1" ht="54.95" customHeight="1">
      <c r="A1" s="10"/>
      <c r="B1" s="61"/>
      <c r="C1" s="317" t="str">
        <f>MATIÈRES!I7</f>
        <v>FRANÇAIS (Mr MIRGAUX - 6p.)</v>
      </c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7"/>
      <c r="AH1" s="317"/>
      <c r="AI1" s="317"/>
      <c r="AJ1" s="317"/>
      <c r="AK1" s="317"/>
      <c r="AL1" s="317"/>
      <c r="AM1" s="317"/>
      <c r="AN1" s="317"/>
      <c r="AO1" s="317"/>
      <c r="AP1" s="317"/>
      <c r="AQ1" s="317"/>
      <c r="AR1" s="317"/>
      <c r="AS1" s="317"/>
      <c r="AT1" s="317"/>
      <c r="AU1" s="317"/>
      <c r="AV1" s="317"/>
      <c r="AW1" s="317"/>
      <c r="AX1" s="317"/>
      <c r="AY1" s="317"/>
      <c r="AZ1" s="317"/>
      <c r="BA1" s="317"/>
      <c r="BB1" s="317"/>
      <c r="BC1" s="317"/>
      <c r="BD1" s="317"/>
      <c r="BE1" s="317"/>
      <c r="BF1" s="317"/>
      <c r="BG1" s="317"/>
      <c r="BH1" s="317"/>
      <c r="BI1" s="317"/>
      <c r="BJ1" s="317"/>
      <c r="BK1" s="317"/>
      <c r="BL1" s="317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</row>
    <row r="2" spans="1:103" s="7" customFormat="1" ht="15" customHeight="1">
      <c r="A2" s="22"/>
      <c r="B2" s="22"/>
      <c r="C2" s="39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</row>
    <row r="3" spans="1:103" s="7" customFormat="1" ht="15" customHeight="1">
      <c r="A3" s="10"/>
      <c r="B3" s="22"/>
      <c r="C3" s="197"/>
      <c r="D3" s="198"/>
      <c r="E3" s="318" t="s">
        <v>100</v>
      </c>
      <c r="F3" s="319"/>
      <c r="G3" s="319"/>
      <c r="H3" s="319"/>
      <c r="I3" s="319"/>
      <c r="J3" s="319"/>
      <c r="K3" s="319"/>
      <c r="L3" s="319"/>
      <c r="M3" s="319"/>
      <c r="N3" s="320"/>
      <c r="O3" s="22"/>
      <c r="P3" s="318" t="s">
        <v>101</v>
      </c>
      <c r="Q3" s="319"/>
      <c r="R3" s="319"/>
      <c r="S3" s="319"/>
      <c r="T3" s="319"/>
      <c r="U3" s="319"/>
      <c r="V3" s="319"/>
      <c r="W3" s="319"/>
      <c r="X3" s="319"/>
      <c r="Y3" s="320"/>
      <c r="Z3" s="22"/>
      <c r="AA3" s="318" t="s">
        <v>102</v>
      </c>
      <c r="AB3" s="319"/>
      <c r="AC3" s="319"/>
      <c r="AD3" s="319"/>
      <c r="AE3" s="319"/>
      <c r="AF3" s="319"/>
      <c r="AG3" s="319"/>
      <c r="AH3" s="319"/>
      <c r="AI3" s="319"/>
      <c r="AJ3" s="320"/>
      <c r="AK3" s="22"/>
      <c r="AL3" s="318" t="s">
        <v>103</v>
      </c>
      <c r="AM3" s="319"/>
      <c r="AN3" s="319"/>
      <c r="AO3" s="319"/>
      <c r="AP3" s="319"/>
      <c r="AQ3" s="319"/>
      <c r="AR3" s="319"/>
      <c r="AS3" s="319"/>
      <c r="AT3" s="319"/>
      <c r="AU3" s="320"/>
      <c r="AV3" s="22"/>
      <c r="AW3" s="321" t="s">
        <v>104</v>
      </c>
      <c r="AX3" s="321"/>
      <c r="AY3" s="321"/>
      <c r="AZ3" s="22"/>
      <c r="BA3" s="321" t="s">
        <v>105</v>
      </c>
      <c r="BB3" s="321"/>
      <c r="BC3" s="321"/>
      <c r="BD3" s="22"/>
      <c r="BE3" s="321" t="s">
        <v>106</v>
      </c>
      <c r="BF3" s="321"/>
      <c r="BG3" s="321"/>
      <c r="BH3" s="22"/>
      <c r="BI3" s="321" t="s">
        <v>107</v>
      </c>
      <c r="BJ3" s="321"/>
      <c r="BK3" s="321"/>
      <c r="BL3" s="22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</row>
    <row r="4" spans="1:103" s="7" customFormat="1" ht="15" customHeight="1">
      <c r="A4" s="10"/>
      <c r="B4" s="22"/>
      <c r="C4" s="197"/>
      <c r="D4" s="198"/>
      <c r="E4" s="106">
        <v>1</v>
      </c>
      <c r="F4" s="106">
        <v>2</v>
      </c>
      <c r="G4" s="106">
        <v>3</v>
      </c>
      <c r="H4" s="106">
        <v>4</v>
      </c>
      <c r="I4" s="106">
        <v>5</v>
      </c>
      <c r="J4" s="106">
        <v>6</v>
      </c>
      <c r="K4" s="106">
        <v>7</v>
      </c>
      <c r="L4" s="106">
        <v>8</v>
      </c>
      <c r="M4" s="106">
        <v>9</v>
      </c>
      <c r="N4" s="107">
        <v>10</v>
      </c>
      <c r="O4" s="22"/>
      <c r="P4" s="109">
        <v>11</v>
      </c>
      <c r="Q4" s="106">
        <v>12</v>
      </c>
      <c r="R4" s="106">
        <v>13</v>
      </c>
      <c r="S4" s="106">
        <v>14</v>
      </c>
      <c r="T4" s="106">
        <v>15</v>
      </c>
      <c r="U4" s="106">
        <v>16</v>
      </c>
      <c r="V4" s="106">
        <v>17</v>
      </c>
      <c r="W4" s="106">
        <v>18</v>
      </c>
      <c r="X4" s="106">
        <v>19</v>
      </c>
      <c r="Y4" s="107">
        <v>20</v>
      </c>
      <c r="Z4" s="22"/>
      <c r="AA4" s="109">
        <v>21</v>
      </c>
      <c r="AB4" s="106">
        <v>22</v>
      </c>
      <c r="AC4" s="106">
        <v>23</v>
      </c>
      <c r="AD4" s="106">
        <v>24</v>
      </c>
      <c r="AE4" s="106">
        <v>25</v>
      </c>
      <c r="AF4" s="106">
        <v>26</v>
      </c>
      <c r="AG4" s="106">
        <v>27</v>
      </c>
      <c r="AH4" s="106">
        <v>28</v>
      </c>
      <c r="AI4" s="106">
        <v>29</v>
      </c>
      <c r="AJ4" s="107">
        <v>30</v>
      </c>
      <c r="AK4" s="22"/>
      <c r="AL4" s="109">
        <v>31</v>
      </c>
      <c r="AM4" s="106">
        <v>32</v>
      </c>
      <c r="AN4" s="106">
        <v>33</v>
      </c>
      <c r="AO4" s="106">
        <v>34</v>
      </c>
      <c r="AP4" s="106">
        <v>35</v>
      </c>
      <c r="AQ4" s="106">
        <v>36</v>
      </c>
      <c r="AR4" s="106">
        <v>37</v>
      </c>
      <c r="AS4" s="106">
        <v>38</v>
      </c>
      <c r="AT4" s="106">
        <v>39</v>
      </c>
      <c r="AU4" s="107">
        <v>40</v>
      </c>
      <c r="AV4" s="22"/>
      <c r="AW4" s="321"/>
      <c r="AX4" s="321"/>
      <c r="AY4" s="321"/>
      <c r="AZ4" s="22"/>
      <c r="BA4" s="321"/>
      <c r="BB4" s="321"/>
      <c r="BC4" s="321"/>
      <c r="BD4" s="22"/>
      <c r="BE4" s="321"/>
      <c r="BF4" s="321"/>
      <c r="BG4" s="321"/>
      <c r="BH4" s="22"/>
      <c r="BI4" s="321"/>
      <c r="BJ4" s="321"/>
      <c r="BK4" s="321"/>
      <c r="BL4" s="22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</row>
    <row r="5" spans="1:103" ht="75.75" customHeight="1">
      <c r="A5" s="10"/>
      <c r="B5" s="22"/>
      <c r="C5" s="229" t="s">
        <v>173</v>
      </c>
      <c r="D5" s="229"/>
      <c r="E5" s="111"/>
      <c r="F5" s="110"/>
      <c r="G5" s="110"/>
      <c r="H5" s="111"/>
      <c r="I5" s="111"/>
      <c r="J5" s="110"/>
      <c r="K5" s="110"/>
      <c r="L5" s="111"/>
      <c r="M5" s="111"/>
      <c r="N5" s="110"/>
      <c r="O5" s="112"/>
      <c r="P5" s="111"/>
      <c r="Q5" s="110"/>
      <c r="R5" s="110"/>
      <c r="S5" s="111"/>
      <c r="T5" s="111"/>
      <c r="U5" s="110"/>
      <c r="V5" s="110"/>
      <c r="W5" s="111"/>
      <c r="X5" s="111"/>
      <c r="Y5" s="110"/>
      <c r="Z5" s="112"/>
      <c r="AA5" s="111"/>
      <c r="AB5" s="110"/>
      <c r="AC5" s="110"/>
      <c r="AD5" s="111"/>
      <c r="AE5" s="111"/>
      <c r="AF5" s="110"/>
      <c r="AG5" s="110"/>
      <c r="AH5" s="111"/>
      <c r="AI5" s="111"/>
      <c r="AJ5" s="110"/>
      <c r="AK5" s="112"/>
      <c r="AL5" s="111"/>
      <c r="AM5" s="110"/>
      <c r="AN5" s="110"/>
      <c r="AO5" s="111"/>
      <c r="AP5" s="111"/>
      <c r="AQ5" s="110"/>
      <c r="AR5" s="110"/>
      <c r="AS5" s="111"/>
      <c r="AT5" s="111"/>
      <c r="AU5" s="110"/>
      <c r="AV5" s="112"/>
      <c r="AW5" s="321"/>
      <c r="AX5" s="321"/>
      <c r="AY5" s="321"/>
      <c r="AZ5" s="112"/>
      <c r="BA5" s="321"/>
      <c r="BB5" s="321"/>
      <c r="BC5" s="321"/>
      <c r="BD5" s="112"/>
      <c r="BE5" s="321"/>
      <c r="BF5" s="321"/>
      <c r="BG5" s="321"/>
      <c r="BH5" s="112"/>
      <c r="BI5" s="321"/>
      <c r="BJ5" s="321"/>
      <c r="BK5" s="321"/>
      <c r="BL5" s="62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</row>
    <row r="6" spans="1:103">
      <c r="A6" s="10"/>
      <c r="B6" s="22"/>
      <c r="C6" s="199" t="s">
        <v>0</v>
      </c>
      <c r="D6" s="200" t="s">
        <v>1</v>
      </c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4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4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4"/>
      <c r="AL6" s="113"/>
      <c r="AM6" s="113"/>
      <c r="AN6" s="113"/>
      <c r="AO6" s="113"/>
      <c r="AP6" s="113"/>
      <c r="AQ6" s="113"/>
      <c r="AR6" s="113"/>
      <c r="AS6" s="113"/>
      <c r="AT6" s="113"/>
      <c r="AU6" s="113"/>
      <c r="AV6" s="114"/>
      <c r="AW6" s="115" t="s">
        <v>108</v>
      </c>
      <c r="AX6" s="115" t="s">
        <v>109</v>
      </c>
      <c r="AY6" s="115" t="s">
        <v>54</v>
      </c>
      <c r="AZ6" s="114"/>
      <c r="BA6" s="115" t="s">
        <v>108</v>
      </c>
      <c r="BB6" s="115" t="s">
        <v>109</v>
      </c>
      <c r="BC6" s="115" t="s">
        <v>54</v>
      </c>
      <c r="BD6" s="114"/>
      <c r="BE6" s="115" t="s">
        <v>108</v>
      </c>
      <c r="BF6" s="115" t="s">
        <v>109</v>
      </c>
      <c r="BG6" s="115" t="s">
        <v>54</v>
      </c>
      <c r="BH6" s="114"/>
      <c r="BI6" s="115" t="s">
        <v>108</v>
      </c>
      <c r="BJ6" s="115" t="s">
        <v>109</v>
      </c>
      <c r="BK6" s="115" t="s">
        <v>54</v>
      </c>
      <c r="BL6" s="26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</row>
    <row r="7" spans="1:103">
      <c r="A7" s="10"/>
      <c r="B7" s="65">
        <v>1</v>
      </c>
      <c r="C7" s="10" t="str">
        <f>Élèves!C4</f>
        <v>MARTIN</v>
      </c>
      <c r="D7" s="10" t="str">
        <f>Élèves!D4</f>
        <v>Paul</v>
      </c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7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7"/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7"/>
      <c r="AL7" s="116"/>
      <c r="AM7" s="116"/>
      <c r="AN7" s="116"/>
      <c r="AO7" s="116"/>
      <c r="AP7" s="116"/>
      <c r="AQ7" s="116"/>
      <c r="AR7" s="116"/>
      <c r="AS7" s="116"/>
      <c r="AT7" s="116"/>
      <c r="AU7" s="116"/>
      <c r="AV7" s="117"/>
      <c r="AW7" s="118">
        <f t="shared" ref="AW7:AW31" si="0">SUM(E7:N7)</f>
        <v>0</v>
      </c>
      <c r="AX7" s="118">
        <f>SUM($E$6:$N$6)-SUMIF(E7:N7,"",$E$6:$N$6)</f>
        <v>0</v>
      </c>
      <c r="AY7" s="119" t="str">
        <f>IF(ISERROR(SUM(AW7/AX7)*100),"",SUM(AW7/AX7)*100)</f>
        <v/>
      </c>
      <c r="AZ7" s="117"/>
      <c r="BA7" s="118">
        <f t="shared" ref="BA7:BA31" si="1">SUM(P7:Y7)</f>
        <v>0</v>
      </c>
      <c r="BB7" s="118">
        <f>SUM($P$6:Y$6)-SUMIF(P7:Y7,"",$P$6:$Y$6)</f>
        <v>0</v>
      </c>
      <c r="BC7" s="119" t="str">
        <f>IF(ISERROR(SUM(BA7/BB7)*100),"",SUM(BA7/BB7)*100)</f>
        <v/>
      </c>
      <c r="BD7" s="117"/>
      <c r="BE7" s="118">
        <f t="shared" ref="BE7:BE31" si="2">SUM(AA7:AJ7)</f>
        <v>0</v>
      </c>
      <c r="BF7" s="118">
        <f>SUM($AA$6:$AJ$6)-SUMIF(AA7:AJ7,"",$AA$6:$AJ$6)</f>
        <v>0</v>
      </c>
      <c r="BG7" s="119" t="str">
        <f>IF(ISERROR(SUM(BE7/BF7)*100),"",SUM(BE7/BF7)*100)</f>
        <v/>
      </c>
      <c r="BH7" s="117"/>
      <c r="BI7" s="118">
        <f t="shared" ref="BI7:BI31" si="3">SUM(AL7:AU7)</f>
        <v>0</v>
      </c>
      <c r="BJ7" s="118">
        <f>SUM($AL$6:$AU$6)-SUMIF(AL7:AU7,"",$AL$6:$AU$6)</f>
        <v>0</v>
      </c>
      <c r="BK7" s="119" t="str">
        <f>IF(ISERROR(SUM(BI7/BJ7)*100),"",SUM(BI7/BJ7)*100)</f>
        <v/>
      </c>
      <c r="BL7" s="22"/>
      <c r="BM7" s="10"/>
      <c r="BN7" s="10"/>
      <c r="BO7" s="10"/>
      <c r="BP7" s="170" t="e">
        <f>AVERAGE(AY7,BC7)</f>
        <v>#DIV/0!</v>
      </c>
      <c r="BQ7" s="170" t="e">
        <f>AVERAGE(AY7,BC7,BG7)</f>
        <v>#DIV/0!</v>
      </c>
      <c r="BR7" s="170" t="e">
        <f>AVERAGE(AY7,BC7,BG7,BK7)</f>
        <v>#DIV/0!</v>
      </c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</row>
    <row r="8" spans="1:103">
      <c r="A8" s="10"/>
      <c r="B8" s="65">
        <v>2</v>
      </c>
      <c r="C8" s="10" t="str">
        <f>Élèves!C5</f>
        <v>DUPOND</v>
      </c>
      <c r="D8" s="10" t="str">
        <f>Élèves!D5</f>
        <v>Henri</v>
      </c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7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7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7"/>
      <c r="AL8" s="116"/>
      <c r="AM8" s="116"/>
      <c r="AN8" s="116"/>
      <c r="AO8" s="116"/>
      <c r="AP8" s="116"/>
      <c r="AQ8" s="116"/>
      <c r="AR8" s="116"/>
      <c r="AS8" s="116"/>
      <c r="AT8" s="116"/>
      <c r="AU8" s="116"/>
      <c r="AV8" s="117"/>
      <c r="AW8" s="118">
        <f t="shared" si="0"/>
        <v>0</v>
      </c>
      <c r="AX8" s="118">
        <f t="shared" ref="AX8:AX31" si="4">SUM($E$6:$N$6)-SUMIF(E8:N8,"",$E$6:$N$6)</f>
        <v>0</v>
      </c>
      <c r="AY8" s="119" t="str">
        <f t="shared" ref="AY8:AY31" si="5">IF(ISERROR(SUM(AW8/AX8)*100),"",SUM(AW8/AX8)*100)</f>
        <v/>
      </c>
      <c r="AZ8" s="117"/>
      <c r="BA8" s="118">
        <f t="shared" si="1"/>
        <v>0</v>
      </c>
      <c r="BB8" s="118">
        <f>SUM($P$6:Y$6)-SUMIF(P8:Y8,"",$P$6:$Y$6)</f>
        <v>0</v>
      </c>
      <c r="BC8" s="119" t="str">
        <f t="shared" ref="BC8:BC31" si="6">IF(ISERROR(SUM(BA8/BB8)*100),"",SUM(BA8/BB8)*100)</f>
        <v/>
      </c>
      <c r="BD8" s="117"/>
      <c r="BE8" s="118">
        <f t="shared" si="2"/>
        <v>0</v>
      </c>
      <c r="BF8" s="118">
        <f t="shared" ref="BF8:BF31" si="7">SUM($AA$6:$AJ$6)-SUMIF(AA8:AJ8,"",$AA$6:$AJ$6)</f>
        <v>0</v>
      </c>
      <c r="BG8" s="119" t="str">
        <f t="shared" ref="BG8:BG31" si="8">IF(ISERROR(SUM(BE8/BF8)*100),"",SUM(BE8/BF8)*100)</f>
        <v/>
      </c>
      <c r="BH8" s="117"/>
      <c r="BI8" s="118">
        <f t="shared" si="3"/>
        <v>0</v>
      </c>
      <c r="BJ8" s="118">
        <f t="shared" ref="BJ8:BJ31" si="9">SUM($AL$6:$AU$6)-SUMIF(AL8:AU8,"",$AL$6:$AU$6)</f>
        <v>0</v>
      </c>
      <c r="BK8" s="119" t="str">
        <f t="shared" ref="BK8:BK31" si="10">IF(ISERROR(SUM(BI8/BJ8)*100),"",SUM(BI8/BJ8)*100)</f>
        <v/>
      </c>
      <c r="BL8" s="22"/>
      <c r="BM8" s="10"/>
      <c r="BN8" s="10"/>
      <c r="BO8" s="10"/>
      <c r="BP8" s="170" t="e">
        <f t="shared" ref="BP8:BP31" si="11">AVERAGE(AY8,BC8)</f>
        <v>#DIV/0!</v>
      </c>
      <c r="BQ8" s="170" t="e">
        <f t="shared" ref="BQ8:BQ31" si="12">AVERAGE(AY8,BC8,BG8)</f>
        <v>#DIV/0!</v>
      </c>
      <c r="BR8" s="170" t="e">
        <f t="shared" ref="BR8:BR31" si="13">AVERAGE(AY8,BC8,BG8,BK8)</f>
        <v>#DIV/0!</v>
      </c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</row>
    <row r="9" spans="1:103">
      <c r="A9" s="10"/>
      <c r="B9" s="65">
        <v>3</v>
      </c>
      <c r="C9" s="10" t="str">
        <f>Élèves!C6</f>
        <v>TABERNACLE</v>
      </c>
      <c r="D9" s="10" t="str">
        <f>Élèves!D6</f>
        <v>Ghislain</v>
      </c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7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7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7"/>
      <c r="AL9" s="116"/>
      <c r="AM9" s="116"/>
      <c r="AN9" s="116"/>
      <c r="AO9" s="116"/>
      <c r="AP9" s="116"/>
      <c r="AQ9" s="116"/>
      <c r="AR9" s="116"/>
      <c r="AS9" s="116"/>
      <c r="AT9" s="116"/>
      <c r="AU9" s="116"/>
      <c r="AV9" s="117"/>
      <c r="AW9" s="118">
        <f t="shared" si="0"/>
        <v>0</v>
      </c>
      <c r="AX9" s="118">
        <f t="shared" si="4"/>
        <v>0</v>
      </c>
      <c r="AY9" s="119" t="str">
        <f t="shared" si="5"/>
        <v/>
      </c>
      <c r="AZ9" s="117"/>
      <c r="BA9" s="118">
        <f t="shared" si="1"/>
        <v>0</v>
      </c>
      <c r="BB9" s="118">
        <f>SUM($P$6:Y$6)-SUMIF(P9:Y9,"",$P$6:$Y$6)</f>
        <v>0</v>
      </c>
      <c r="BC9" s="119" t="str">
        <f t="shared" si="6"/>
        <v/>
      </c>
      <c r="BD9" s="117"/>
      <c r="BE9" s="118">
        <f t="shared" si="2"/>
        <v>0</v>
      </c>
      <c r="BF9" s="118">
        <f t="shared" si="7"/>
        <v>0</v>
      </c>
      <c r="BG9" s="119" t="str">
        <f t="shared" si="8"/>
        <v/>
      </c>
      <c r="BH9" s="117"/>
      <c r="BI9" s="118">
        <f t="shared" si="3"/>
        <v>0</v>
      </c>
      <c r="BJ9" s="118">
        <f t="shared" si="9"/>
        <v>0</v>
      </c>
      <c r="BK9" s="119" t="str">
        <f t="shared" si="10"/>
        <v/>
      </c>
      <c r="BL9" s="22"/>
      <c r="BM9" s="10"/>
      <c r="BN9" s="10"/>
      <c r="BO9" s="10"/>
      <c r="BP9" s="170" t="e">
        <f t="shared" si="11"/>
        <v>#DIV/0!</v>
      </c>
      <c r="BQ9" s="170" t="e">
        <f t="shared" si="12"/>
        <v>#DIV/0!</v>
      </c>
      <c r="BR9" s="170" t="e">
        <f t="shared" si="13"/>
        <v>#DIV/0!</v>
      </c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</row>
    <row r="10" spans="1:103">
      <c r="A10" s="10"/>
      <c r="B10" s="65">
        <v>4</v>
      </c>
      <c r="C10" s="10" t="str">
        <f>Élèves!C7</f>
        <v>EASY</v>
      </c>
      <c r="D10" s="10" t="str">
        <f>Élèves!D7</f>
        <v>Isabelle</v>
      </c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7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7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7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7"/>
      <c r="AW10" s="118">
        <f t="shared" si="0"/>
        <v>0</v>
      </c>
      <c r="AX10" s="118">
        <f t="shared" si="4"/>
        <v>0</v>
      </c>
      <c r="AY10" s="119" t="str">
        <f t="shared" si="5"/>
        <v/>
      </c>
      <c r="AZ10" s="117"/>
      <c r="BA10" s="118">
        <f t="shared" si="1"/>
        <v>0</v>
      </c>
      <c r="BB10" s="118">
        <f>SUM($P$6:Y$6)-SUMIF(P10:Y10,"",$P$6:$Y$6)</f>
        <v>0</v>
      </c>
      <c r="BC10" s="119" t="str">
        <f t="shared" si="6"/>
        <v/>
      </c>
      <c r="BD10" s="117"/>
      <c r="BE10" s="118">
        <f t="shared" si="2"/>
        <v>0</v>
      </c>
      <c r="BF10" s="118">
        <f t="shared" si="7"/>
        <v>0</v>
      </c>
      <c r="BG10" s="119" t="str">
        <f t="shared" si="8"/>
        <v/>
      </c>
      <c r="BH10" s="117"/>
      <c r="BI10" s="118">
        <f t="shared" si="3"/>
        <v>0</v>
      </c>
      <c r="BJ10" s="118">
        <f t="shared" si="9"/>
        <v>0</v>
      </c>
      <c r="BK10" s="119" t="str">
        <f t="shared" si="10"/>
        <v/>
      </c>
      <c r="BL10" s="22"/>
      <c r="BM10" s="10"/>
      <c r="BN10" s="10"/>
      <c r="BO10" s="10"/>
      <c r="BP10" s="170" t="e">
        <f t="shared" si="11"/>
        <v>#DIV/0!</v>
      </c>
      <c r="BQ10" s="170" t="e">
        <f t="shared" si="12"/>
        <v>#DIV/0!</v>
      </c>
      <c r="BR10" s="170" t="e">
        <f t="shared" si="13"/>
        <v>#DIV/0!</v>
      </c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</row>
    <row r="11" spans="1:103">
      <c r="A11" s="10"/>
      <c r="B11" s="65">
        <v>5</v>
      </c>
      <c r="C11" s="10" t="str">
        <f>Élèves!C8</f>
        <v>KINGDOM</v>
      </c>
      <c r="D11" s="10" t="str">
        <f>Élèves!D8</f>
        <v>Aline</v>
      </c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7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7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7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7"/>
      <c r="AW11" s="118">
        <f t="shared" si="0"/>
        <v>0</v>
      </c>
      <c r="AX11" s="118">
        <f t="shared" si="4"/>
        <v>0</v>
      </c>
      <c r="AY11" s="119" t="str">
        <f t="shared" si="5"/>
        <v/>
      </c>
      <c r="AZ11" s="117"/>
      <c r="BA11" s="118">
        <f t="shared" si="1"/>
        <v>0</v>
      </c>
      <c r="BB11" s="118">
        <f>SUM($P$6:Y$6)-SUMIF(P11:Y11,"",$P$6:$Y$6)</f>
        <v>0</v>
      </c>
      <c r="BC11" s="119" t="str">
        <f t="shared" si="6"/>
        <v/>
      </c>
      <c r="BD11" s="117"/>
      <c r="BE11" s="118">
        <f t="shared" si="2"/>
        <v>0</v>
      </c>
      <c r="BF11" s="118">
        <f t="shared" si="7"/>
        <v>0</v>
      </c>
      <c r="BG11" s="119" t="str">
        <f t="shared" si="8"/>
        <v/>
      </c>
      <c r="BH11" s="117"/>
      <c r="BI11" s="118">
        <f t="shared" si="3"/>
        <v>0</v>
      </c>
      <c r="BJ11" s="118">
        <f t="shared" si="9"/>
        <v>0</v>
      </c>
      <c r="BK11" s="119" t="str">
        <f t="shared" si="10"/>
        <v/>
      </c>
      <c r="BL11" s="22"/>
      <c r="BM11" s="10"/>
      <c r="BN11" s="10"/>
      <c r="BO11" s="10"/>
      <c r="BP11" s="170" t="e">
        <f t="shared" si="11"/>
        <v>#DIV/0!</v>
      </c>
      <c r="BQ11" s="170" t="e">
        <f t="shared" si="12"/>
        <v>#DIV/0!</v>
      </c>
      <c r="BR11" s="170" t="e">
        <f t="shared" si="13"/>
        <v>#DIV/0!</v>
      </c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</row>
    <row r="12" spans="1:103">
      <c r="A12" s="10"/>
      <c r="B12" s="65">
        <v>6</v>
      </c>
      <c r="C12" s="10" t="str">
        <f>Élèves!C9</f>
        <v>FORTE</v>
      </c>
      <c r="D12" s="10" t="str">
        <f>Élèves!D9</f>
        <v>Salie</v>
      </c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7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7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7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7"/>
      <c r="AW12" s="118">
        <f t="shared" si="0"/>
        <v>0</v>
      </c>
      <c r="AX12" s="118">
        <f t="shared" si="4"/>
        <v>0</v>
      </c>
      <c r="AY12" s="119" t="str">
        <f t="shared" si="5"/>
        <v/>
      </c>
      <c r="AZ12" s="117"/>
      <c r="BA12" s="118">
        <f t="shared" si="1"/>
        <v>0</v>
      </c>
      <c r="BB12" s="118">
        <f>SUM($P$6:Y$6)-SUMIF(P12:Y12,"",$P$6:$Y$6)</f>
        <v>0</v>
      </c>
      <c r="BC12" s="119" t="str">
        <f t="shared" si="6"/>
        <v/>
      </c>
      <c r="BD12" s="117"/>
      <c r="BE12" s="118">
        <f t="shared" si="2"/>
        <v>0</v>
      </c>
      <c r="BF12" s="118">
        <f t="shared" si="7"/>
        <v>0</v>
      </c>
      <c r="BG12" s="119" t="str">
        <f t="shared" si="8"/>
        <v/>
      </c>
      <c r="BH12" s="117"/>
      <c r="BI12" s="118">
        <f t="shared" si="3"/>
        <v>0</v>
      </c>
      <c r="BJ12" s="118">
        <f t="shared" si="9"/>
        <v>0</v>
      </c>
      <c r="BK12" s="119" t="str">
        <f t="shared" si="10"/>
        <v/>
      </c>
      <c r="BL12" s="22"/>
      <c r="BM12" s="10"/>
      <c r="BN12" s="10"/>
      <c r="BO12" s="10"/>
      <c r="BP12" s="170" t="e">
        <f t="shared" si="11"/>
        <v>#DIV/0!</v>
      </c>
      <c r="BQ12" s="170" t="e">
        <f t="shared" si="12"/>
        <v>#DIV/0!</v>
      </c>
      <c r="BR12" s="170" t="e">
        <f t="shared" si="13"/>
        <v>#DIV/0!</v>
      </c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</row>
    <row r="13" spans="1:103">
      <c r="A13" s="10"/>
      <c r="B13" s="65">
        <v>7</v>
      </c>
      <c r="C13" s="10" t="str">
        <f>Élèves!C10</f>
        <v>SEGEC</v>
      </c>
      <c r="D13" s="10" t="str">
        <f>Élèves!D10</f>
        <v>Rédoine</v>
      </c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7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7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7"/>
      <c r="AL13" s="116"/>
      <c r="AM13" s="116"/>
      <c r="AN13" s="116"/>
      <c r="AO13" s="116"/>
      <c r="AP13" s="116"/>
      <c r="AQ13" s="116"/>
      <c r="AR13" s="116"/>
      <c r="AS13" s="116"/>
      <c r="AT13" s="116"/>
      <c r="AU13" s="116"/>
      <c r="AV13" s="117"/>
      <c r="AW13" s="118">
        <f t="shared" si="0"/>
        <v>0</v>
      </c>
      <c r="AX13" s="118">
        <f t="shared" si="4"/>
        <v>0</v>
      </c>
      <c r="AY13" s="119" t="str">
        <f t="shared" si="5"/>
        <v/>
      </c>
      <c r="AZ13" s="117"/>
      <c r="BA13" s="118">
        <f t="shared" si="1"/>
        <v>0</v>
      </c>
      <c r="BB13" s="118">
        <f>SUM($P$6:Y$6)-SUMIF(P13:Y13,"",$P$6:$Y$6)</f>
        <v>0</v>
      </c>
      <c r="BC13" s="119" t="str">
        <f t="shared" si="6"/>
        <v/>
      </c>
      <c r="BD13" s="117"/>
      <c r="BE13" s="118">
        <f t="shared" si="2"/>
        <v>0</v>
      </c>
      <c r="BF13" s="118">
        <f t="shared" si="7"/>
        <v>0</v>
      </c>
      <c r="BG13" s="119" t="str">
        <f t="shared" si="8"/>
        <v/>
      </c>
      <c r="BH13" s="117"/>
      <c r="BI13" s="118">
        <f t="shared" si="3"/>
        <v>0</v>
      </c>
      <c r="BJ13" s="118">
        <f t="shared" si="9"/>
        <v>0</v>
      </c>
      <c r="BK13" s="119" t="str">
        <f t="shared" si="10"/>
        <v/>
      </c>
      <c r="BL13" s="22"/>
      <c r="BM13" s="10"/>
      <c r="BN13" s="10"/>
      <c r="BO13" s="10"/>
      <c r="BP13" s="170" t="e">
        <f t="shared" si="11"/>
        <v>#DIV/0!</v>
      </c>
      <c r="BQ13" s="170" t="e">
        <f t="shared" si="12"/>
        <v>#DIV/0!</v>
      </c>
      <c r="BR13" s="170" t="e">
        <f t="shared" si="13"/>
        <v>#DIV/0!</v>
      </c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</row>
    <row r="14" spans="1:103">
      <c r="A14" s="10"/>
      <c r="B14" s="65">
        <v>8</v>
      </c>
      <c r="C14" s="10">
        <f>Élèves!C11</f>
        <v>0</v>
      </c>
      <c r="D14" s="10">
        <f>Élèves!D11</f>
        <v>0</v>
      </c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7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7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7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  <c r="AV14" s="117"/>
      <c r="AW14" s="118">
        <f t="shared" si="0"/>
        <v>0</v>
      </c>
      <c r="AX14" s="118">
        <f t="shared" si="4"/>
        <v>0</v>
      </c>
      <c r="AY14" s="119" t="str">
        <f t="shared" si="5"/>
        <v/>
      </c>
      <c r="AZ14" s="117"/>
      <c r="BA14" s="118">
        <f t="shared" si="1"/>
        <v>0</v>
      </c>
      <c r="BB14" s="118">
        <f>SUM($P$6:Y$6)-SUMIF(P14:Y14,"",$P$6:$Y$6)</f>
        <v>0</v>
      </c>
      <c r="BC14" s="119" t="str">
        <f t="shared" si="6"/>
        <v/>
      </c>
      <c r="BD14" s="117"/>
      <c r="BE14" s="118">
        <f t="shared" si="2"/>
        <v>0</v>
      </c>
      <c r="BF14" s="118">
        <f t="shared" si="7"/>
        <v>0</v>
      </c>
      <c r="BG14" s="119" t="str">
        <f t="shared" si="8"/>
        <v/>
      </c>
      <c r="BH14" s="117"/>
      <c r="BI14" s="118">
        <f t="shared" si="3"/>
        <v>0</v>
      </c>
      <c r="BJ14" s="118">
        <f t="shared" si="9"/>
        <v>0</v>
      </c>
      <c r="BK14" s="119" t="str">
        <f t="shared" si="10"/>
        <v/>
      </c>
      <c r="BL14" s="22"/>
      <c r="BM14" s="10"/>
      <c r="BN14" s="10"/>
      <c r="BO14" s="10"/>
      <c r="BP14" s="170" t="e">
        <f t="shared" si="11"/>
        <v>#DIV/0!</v>
      </c>
      <c r="BQ14" s="170" t="e">
        <f t="shared" si="12"/>
        <v>#DIV/0!</v>
      </c>
      <c r="BR14" s="170" t="e">
        <f t="shared" si="13"/>
        <v>#DIV/0!</v>
      </c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</row>
    <row r="15" spans="1:103">
      <c r="A15" s="10"/>
      <c r="B15" s="65">
        <v>9</v>
      </c>
      <c r="C15" s="10">
        <f>Élèves!C12</f>
        <v>0</v>
      </c>
      <c r="D15" s="10">
        <f>Élèves!D12</f>
        <v>0</v>
      </c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7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7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7"/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7"/>
      <c r="AW15" s="118">
        <f t="shared" si="0"/>
        <v>0</v>
      </c>
      <c r="AX15" s="118">
        <f t="shared" si="4"/>
        <v>0</v>
      </c>
      <c r="AY15" s="119" t="str">
        <f t="shared" si="5"/>
        <v/>
      </c>
      <c r="AZ15" s="117"/>
      <c r="BA15" s="118">
        <f t="shared" si="1"/>
        <v>0</v>
      </c>
      <c r="BB15" s="118">
        <f>SUM($P$6:Y$6)-SUMIF(P15:Y15,"",$P$6:$Y$6)</f>
        <v>0</v>
      </c>
      <c r="BC15" s="119" t="str">
        <f t="shared" si="6"/>
        <v/>
      </c>
      <c r="BD15" s="117"/>
      <c r="BE15" s="118">
        <f t="shared" si="2"/>
        <v>0</v>
      </c>
      <c r="BF15" s="118">
        <f t="shared" si="7"/>
        <v>0</v>
      </c>
      <c r="BG15" s="119" t="str">
        <f t="shared" si="8"/>
        <v/>
      </c>
      <c r="BH15" s="117"/>
      <c r="BI15" s="118">
        <f t="shared" si="3"/>
        <v>0</v>
      </c>
      <c r="BJ15" s="118">
        <f t="shared" si="9"/>
        <v>0</v>
      </c>
      <c r="BK15" s="119" t="str">
        <f t="shared" si="10"/>
        <v/>
      </c>
      <c r="BL15" s="22"/>
      <c r="BM15" s="10"/>
      <c r="BN15" s="10"/>
      <c r="BO15" s="10"/>
      <c r="BP15" s="170" t="e">
        <f t="shared" si="11"/>
        <v>#DIV/0!</v>
      </c>
      <c r="BQ15" s="170" t="e">
        <f t="shared" si="12"/>
        <v>#DIV/0!</v>
      </c>
      <c r="BR15" s="170" t="e">
        <f t="shared" si="13"/>
        <v>#DIV/0!</v>
      </c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</row>
    <row r="16" spans="1:103">
      <c r="A16" s="10"/>
      <c r="B16" s="65">
        <v>10</v>
      </c>
      <c r="C16" s="10">
        <f>Élèves!C13</f>
        <v>0</v>
      </c>
      <c r="D16" s="10">
        <f>Élèves!D13</f>
        <v>0</v>
      </c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7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7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7"/>
      <c r="AL16" s="116"/>
      <c r="AM16" s="116"/>
      <c r="AN16" s="116"/>
      <c r="AO16" s="116"/>
      <c r="AP16" s="116"/>
      <c r="AQ16" s="116"/>
      <c r="AR16" s="116"/>
      <c r="AS16" s="116"/>
      <c r="AT16" s="116"/>
      <c r="AU16" s="116"/>
      <c r="AV16" s="117"/>
      <c r="AW16" s="118">
        <f t="shared" si="0"/>
        <v>0</v>
      </c>
      <c r="AX16" s="118">
        <f t="shared" si="4"/>
        <v>0</v>
      </c>
      <c r="AY16" s="119" t="str">
        <f t="shared" si="5"/>
        <v/>
      </c>
      <c r="AZ16" s="117"/>
      <c r="BA16" s="118">
        <f t="shared" si="1"/>
        <v>0</v>
      </c>
      <c r="BB16" s="118">
        <f>SUM($P$6:Y$6)-SUMIF(P16:Y16,"",$P$6:$Y$6)</f>
        <v>0</v>
      </c>
      <c r="BC16" s="119" t="str">
        <f t="shared" si="6"/>
        <v/>
      </c>
      <c r="BD16" s="117"/>
      <c r="BE16" s="118">
        <f t="shared" si="2"/>
        <v>0</v>
      </c>
      <c r="BF16" s="118">
        <f t="shared" si="7"/>
        <v>0</v>
      </c>
      <c r="BG16" s="119" t="str">
        <f t="shared" si="8"/>
        <v/>
      </c>
      <c r="BH16" s="117"/>
      <c r="BI16" s="118">
        <f t="shared" si="3"/>
        <v>0</v>
      </c>
      <c r="BJ16" s="118">
        <f t="shared" si="9"/>
        <v>0</v>
      </c>
      <c r="BK16" s="119" t="str">
        <f t="shared" si="10"/>
        <v/>
      </c>
      <c r="BL16" s="22"/>
      <c r="BM16" s="10"/>
      <c r="BN16" s="10"/>
      <c r="BO16" s="10"/>
      <c r="BP16" s="170" t="e">
        <f t="shared" si="11"/>
        <v>#DIV/0!</v>
      </c>
      <c r="BQ16" s="170" t="e">
        <f t="shared" si="12"/>
        <v>#DIV/0!</v>
      </c>
      <c r="BR16" s="170" t="e">
        <f t="shared" si="13"/>
        <v>#DIV/0!</v>
      </c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</row>
    <row r="17" spans="1:103">
      <c r="A17" s="10"/>
      <c r="B17" s="65">
        <v>11</v>
      </c>
      <c r="C17" s="10">
        <f>Élèves!C14</f>
        <v>0</v>
      </c>
      <c r="D17" s="10">
        <f>Élèves!D14</f>
        <v>0</v>
      </c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7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7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7"/>
      <c r="AL17" s="116"/>
      <c r="AM17" s="116"/>
      <c r="AN17" s="116"/>
      <c r="AO17" s="116"/>
      <c r="AP17" s="116"/>
      <c r="AQ17" s="116"/>
      <c r="AR17" s="116"/>
      <c r="AS17" s="116"/>
      <c r="AT17" s="116"/>
      <c r="AU17" s="116"/>
      <c r="AV17" s="117"/>
      <c r="AW17" s="118">
        <f t="shared" si="0"/>
        <v>0</v>
      </c>
      <c r="AX17" s="118">
        <f t="shared" si="4"/>
        <v>0</v>
      </c>
      <c r="AY17" s="119" t="str">
        <f t="shared" si="5"/>
        <v/>
      </c>
      <c r="AZ17" s="117"/>
      <c r="BA17" s="118">
        <f t="shared" si="1"/>
        <v>0</v>
      </c>
      <c r="BB17" s="118">
        <f>SUM($P$6:Y$6)-SUMIF(P17:Y17,"",$P$6:$Y$6)</f>
        <v>0</v>
      </c>
      <c r="BC17" s="119" t="str">
        <f t="shared" si="6"/>
        <v/>
      </c>
      <c r="BD17" s="117"/>
      <c r="BE17" s="118">
        <f t="shared" si="2"/>
        <v>0</v>
      </c>
      <c r="BF17" s="118">
        <f t="shared" si="7"/>
        <v>0</v>
      </c>
      <c r="BG17" s="119" t="str">
        <f t="shared" si="8"/>
        <v/>
      </c>
      <c r="BH17" s="117"/>
      <c r="BI17" s="118">
        <f t="shared" si="3"/>
        <v>0</v>
      </c>
      <c r="BJ17" s="118">
        <f t="shared" si="9"/>
        <v>0</v>
      </c>
      <c r="BK17" s="119" t="str">
        <f t="shared" si="10"/>
        <v/>
      </c>
      <c r="BL17" s="22"/>
      <c r="BM17" s="10"/>
      <c r="BN17" s="10"/>
      <c r="BO17" s="10"/>
      <c r="BP17" s="170" t="e">
        <f t="shared" si="11"/>
        <v>#DIV/0!</v>
      </c>
      <c r="BQ17" s="170" t="e">
        <f t="shared" si="12"/>
        <v>#DIV/0!</v>
      </c>
      <c r="BR17" s="170" t="e">
        <f t="shared" si="13"/>
        <v>#DIV/0!</v>
      </c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</row>
    <row r="18" spans="1:103">
      <c r="A18" s="10"/>
      <c r="B18" s="65">
        <v>12</v>
      </c>
      <c r="C18" s="10">
        <f>Élèves!C15</f>
        <v>0</v>
      </c>
      <c r="D18" s="10">
        <f>Élèves!D15</f>
        <v>0</v>
      </c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7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7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7"/>
      <c r="AL18" s="116"/>
      <c r="AM18" s="116"/>
      <c r="AN18" s="116"/>
      <c r="AO18" s="116"/>
      <c r="AP18" s="116"/>
      <c r="AQ18" s="116"/>
      <c r="AR18" s="116"/>
      <c r="AS18" s="116"/>
      <c r="AT18" s="116"/>
      <c r="AU18" s="116"/>
      <c r="AV18" s="117"/>
      <c r="AW18" s="118">
        <f t="shared" si="0"/>
        <v>0</v>
      </c>
      <c r="AX18" s="118">
        <f t="shared" si="4"/>
        <v>0</v>
      </c>
      <c r="AY18" s="119" t="str">
        <f t="shared" si="5"/>
        <v/>
      </c>
      <c r="AZ18" s="117"/>
      <c r="BA18" s="118">
        <f t="shared" si="1"/>
        <v>0</v>
      </c>
      <c r="BB18" s="118">
        <f>SUM($P$6:Y$6)-SUMIF(P18:Y18,"",$P$6:$Y$6)</f>
        <v>0</v>
      </c>
      <c r="BC18" s="119" t="str">
        <f t="shared" si="6"/>
        <v/>
      </c>
      <c r="BD18" s="117"/>
      <c r="BE18" s="118">
        <f t="shared" si="2"/>
        <v>0</v>
      </c>
      <c r="BF18" s="118">
        <f t="shared" si="7"/>
        <v>0</v>
      </c>
      <c r="BG18" s="119" t="str">
        <f t="shared" si="8"/>
        <v/>
      </c>
      <c r="BH18" s="117"/>
      <c r="BI18" s="118">
        <f t="shared" si="3"/>
        <v>0</v>
      </c>
      <c r="BJ18" s="118">
        <f t="shared" si="9"/>
        <v>0</v>
      </c>
      <c r="BK18" s="119" t="str">
        <f t="shared" si="10"/>
        <v/>
      </c>
      <c r="BL18" s="22"/>
      <c r="BM18" s="10"/>
      <c r="BN18" s="10"/>
      <c r="BO18" s="10"/>
      <c r="BP18" s="170" t="e">
        <f t="shared" si="11"/>
        <v>#DIV/0!</v>
      </c>
      <c r="BQ18" s="170" t="e">
        <f t="shared" si="12"/>
        <v>#DIV/0!</v>
      </c>
      <c r="BR18" s="170" t="e">
        <f t="shared" si="13"/>
        <v>#DIV/0!</v>
      </c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</row>
    <row r="19" spans="1:103">
      <c r="A19" s="10"/>
      <c r="B19" s="65">
        <v>13</v>
      </c>
      <c r="C19" s="10">
        <f>Élèves!C16</f>
        <v>0</v>
      </c>
      <c r="D19" s="10">
        <f>Élèves!D16</f>
        <v>0</v>
      </c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7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7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7"/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7"/>
      <c r="AW19" s="118">
        <f t="shared" si="0"/>
        <v>0</v>
      </c>
      <c r="AX19" s="118">
        <f t="shared" si="4"/>
        <v>0</v>
      </c>
      <c r="AY19" s="119" t="str">
        <f t="shared" si="5"/>
        <v/>
      </c>
      <c r="AZ19" s="117"/>
      <c r="BA19" s="118">
        <f t="shared" si="1"/>
        <v>0</v>
      </c>
      <c r="BB19" s="118">
        <f>SUM($P$6:Y$6)-SUMIF(P19:Y19,"",$P$6:$Y$6)</f>
        <v>0</v>
      </c>
      <c r="BC19" s="119" t="str">
        <f t="shared" si="6"/>
        <v/>
      </c>
      <c r="BD19" s="117"/>
      <c r="BE19" s="118">
        <f t="shared" si="2"/>
        <v>0</v>
      </c>
      <c r="BF19" s="118">
        <f t="shared" si="7"/>
        <v>0</v>
      </c>
      <c r="BG19" s="119" t="str">
        <f t="shared" si="8"/>
        <v/>
      </c>
      <c r="BH19" s="117"/>
      <c r="BI19" s="118">
        <f t="shared" si="3"/>
        <v>0</v>
      </c>
      <c r="BJ19" s="118">
        <f t="shared" si="9"/>
        <v>0</v>
      </c>
      <c r="BK19" s="119" t="str">
        <f t="shared" si="10"/>
        <v/>
      </c>
      <c r="BL19" s="22"/>
      <c r="BM19" s="10"/>
      <c r="BN19" s="10"/>
      <c r="BO19" s="10"/>
      <c r="BP19" s="170" t="e">
        <f t="shared" si="11"/>
        <v>#DIV/0!</v>
      </c>
      <c r="BQ19" s="170" t="e">
        <f t="shared" si="12"/>
        <v>#DIV/0!</v>
      </c>
      <c r="BR19" s="170" t="e">
        <f t="shared" si="13"/>
        <v>#DIV/0!</v>
      </c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</row>
    <row r="20" spans="1:103">
      <c r="A20" s="10"/>
      <c r="B20" s="65">
        <v>14</v>
      </c>
      <c r="C20" s="10">
        <f>Élèves!C17</f>
        <v>0</v>
      </c>
      <c r="D20" s="10">
        <f>Élèves!D17</f>
        <v>0</v>
      </c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7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7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7"/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7"/>
      <c r="AW20" s="118">
        <f t="shared" si="0"/>
        <v>0</v>
      </c>
      <c r="AX20" s="118">
        <f t="shared" si="4"/>
        <v>0</v>
      </c>
      <c r="AY20" s="119" t="str">
        <f t="shared" si="5"/>
        <v/>
      </c>
      <c r="AZ20" s="117"/>
      <c r="BA20" s="118">
        <f t="shared" si="1"/>
        <v>0</v>
      </c>
      <c r="BB20" s="118">
        <f>SUM($P$6:Y$6)-SUMIF(P20:Y20,"",$P$6:$Y$6)</f>
        <v>0</v>
      </c>
      <c r="BC20" s="119" t="str">
        <f t="shared" si="6"/>
        <v/>
      </c>
      <c r="BD20" s="117"/>
      <c r="BE20" s="118">
        <f t="shared" si="2"/>
        <v>0</v>
      </c>
      <c r="BF20" s="118">
        <f t="shared" si="7"/>
        <v>0</v>
      </c>
      <c r="BG20" s="119" t="str">
        <f t="shared" si="8"/>
        <v/>
      </c>
      <c r="BH20" s="117"/>
      <c r="BI20" s="118">
        <f t="shared" si="3"/>
        <v>0</v>
      </c>
      <c r="BJ20" s="118">
        <f t="shared" si="9"/>
        <v>0</v>
      </c>
      <c r="BK20" s="119" t="str">
        <f t="shared" si="10"/>
        <v/>
      </c>
      <c r="BL20" s="22"/>
      <c r="BM20" s="10"/>
      <c r="BN20" s="10"/>
      <c r="BO20" s="10"/>
      <c r="BP20" s="170" t="e">
        <f t="shared" si="11"/>
        <v>#DIV/0!</v>
      </c>
      <c r="BQ20" s="170" t="e">
        <f t="shared" si="12"/>
        <v>#DIV/0!</v>
      </c>
      <c r="BR20" s="170" t="e">
        <f t="shared" si="13"/>
        <v>#DIV/0!</v>
      </c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</row>
    <row r="21" spans="1:103">
      <c r="A21" s="10"/>
      <c r="B21" s="65">
        <v>15</v>
      </c>
      <c r="C21" s="10">
        <f>Élèves!C18</f>
        <v>0</v>
      </c>
      <c r="D21" s="10">
        <f>Élèves!D18</f>
        <v>0</v>
      </c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7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7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7"/>
      <c r="AL21" s="116"/>
      <c r="AM21" s="116"/>
      <c r="AN21" s="116"/>
      <c r="AO21" s="116"/>
      <c r="AP21" s="116"/>
      <c r="AQ21" s="116"/>
      <c r="AR21" s="116"/>
      <c r="AS21" s="116"/>
      <c r="AT21" s="116"/>
      <c r="AU21" s="116"/>
      <c r="AV21" s="117"/>
      <c r="AW21" s="118">
        <f t="shared" si="0"/>
        <v>0</v>
      </c>
      <c r="AX21" s="118">
        <f t="shared" si="4"/>
        <v>0</v>
      </c>
      <c r="AY21" s="119" t="str">
        <f t="shared" si="5"/>
        <v/>
      </c>
      <c r="AZ21" s="117"/>
      <c r="BA21" s="118">
        <f t="shared" si="1"/>
        <v>0</v>
      </c>
      <c r="BB21" s="118">
        <f>SUM($P$6:Y$6)-SUMIF(P21:Y21,"",$P$6:$Y$6)</f>
        <v>0</v>
      </c>
      <c r="BC21" s="119" t="str">
        <f t="shared" si="6"/>
        <v/>
      </c>
      <c r="BD21" s="117"/>
      <c r="BE21" s="118">
        <f t="shared" si="2"/>
        <v>0</v>
      </c>
      <c r="BF21" s="118">
        <f t="shared" si="7"/>
        <v>0</v>
      </c>
      <c r="BG21" s="119" t="str">
        <f t="shared" si="8"/>
        <v/>
      </c>
      <c r="BH21" s="117"/>
      <c r="BI21" s="118">
        <f t="shared" si="3"/>
        <v>0</v>
      </c>
      <c r="BJ21" s="118">
        <f t="shared" si="9"/>
        <v>0</v>
      </c>
      <c r="BK21" s="119" t="str">
        <f t="shared" si="10"/>
        <v/>
      </c>
      <c r="BL21" s="22"/>
      <c r="BM21" s="10"/>
      <c r="BN21" s="10"/>
      <c r="BO21" s="10"/>
      <c r="BP21" s="170" t="e">
        <f t="shared" si="11"/>
        <v>#DIV/0!</v>
      </c>
      <c r="BQ21" s="170" t="e">
        <f t="shared" si="12"/>
        <v>#DIV/0!</v>
      </c>
      <c r="BR21" s="170" t="e">
        <f t="shared" si="13"/>
        <v>#DIV/0!</v>
      </c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</row>
    <row r="22" spans="1:103">
      <c r="A22" s="10"/>
      <c r="B22" s="65">
        <v>16</v>
      </c>
      <c r="C22" s="10">
        <f>Élèves!C19</f>
        <v>0</v>
      </c>
      <c r="D22" s="10">
        <f>Élèves!D19</f>
        <v>0</v>
      </c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7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7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7"/>
      <c r="AL22" s="116"/>
      <c r="AM22" s="116"/>
      <c r="AN22" s="116"/>
      <c r="AO22" s="116"/>
      <c r="AP22" s="116"/>
      <c r="AQ22" s="116"/>
      <c r="AR22" s="116"/>
      <c r="AS22" s="116"/>
      <c r="AT22" s="116"/>
      <c r="AU22" s="116"/>
      <c r="AV22" s="117"/>
      <c r="AW22" s="118">
        <f t="shared" si="0"/>
        <v>0</v>
      </c>
      <c r="AX22" s="118">
        <f t="shared" si="4"/>
        <v>0</v>
      </c>
      <c r="AY22" s="119" t="str">
        <f t="shared" si="5"/>
        <v/>
      </c>
      <c r="AZ22" s="117"/>
      <c r="BA22" s="118">
        <f t="shared" si="1"/>
        <v>0</v>
      </c>
      <c r="BB22" s="118">
        <f>SUM($P$6:Y$6)-SUMIF(P22:Y22,"",$P$6:$Y$6)</f>
        <v>0</v>
      </c>
      <c r="BC22" s="119" t="str">
        <f t="shared" si="6"/>
        <v/>
      </c>
      <c r="BD22" s="117"/>
      <c r="BE22" s="118">
        <f t="shared" si="2"/>
        <v>0</v>
      </c>
      <c r="BF22" s="118">
        <f t="shared" si="7"/>
        <v>0</v>
      </c>
      <c r="BG22" s="119" t="str">
        <f t="shared" si="8"/>
        <v/>
      </c>
      <c r="BH22" s="117"/>
      <c r="BI22" s="118">
        <f t="shared" si="3"/>
        <v>0</v>
      </c>
      <c r="BJ22" s="118">
        <f t="shared" si="9"/>
        <v>0</v>
      </c>
      <c r="BK22" s="119" t="str">
        <f t="shared" si="10"/>
        <v/>
      </c>
      <c r="BL22" s="22"/>
      <c r="BM22" s="10"/>
      <c r="BN22" s="10"/>
      <c r="BO22" s="10"/>
      <c r="BP22" s="170" t="e">
        <f t="shared" si="11"/>
        <v>#DIV/0!</v>
      </c>
      <c r="BQ22" s="170" t="e">
        <f t="shared" si="12"/>
        <v>#DIV/0!</v>
      </c>
      <c r="BR22" s="170" t="e">
        <f t="shared" si="13"/>
        <v>#DIV/0!</v>
      </c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</row>
    <row r="23" spans="1:103">
      <c r="A23" s="10"/>
      <c r="B23" s="65">
        <v>17</v>
      </c>
      <c r="C23" s="10">
        <f>Élèves!C20</f>
        <v>0</v>
      </c>
      <c r="D23" s="10">
        <f>Élèves!D20</f>
        <v>0</v>
      </c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7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7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7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7"/>
      <c r="AW23" s="118">
        <f t="shared" si="0"/>
        <v>0</v>
      </c>
      <c r="AX23" s="118">
        <f t="shared" si="4"/>
        <v>0</v>
      </c>
      <c r="AY23" s="119" t="str">
        <f t="shared" si="5"/>
        <v/>
      </c>
      <c r="AZ23" s="117"/>
      <c r="BA23" s="118">
        <f t="shared" si="1"/>
        <v>0</v>
      </c>
      <c r="BB23" s="118">
        <f>SUM($P$6:Y$6)-SUMIF(P23:Y23,"",$P$6:$Y$6)</f>
        <v>0</v>
      </c>
      <c r="BC23" s="119" t="str">
        <f t="shared" si="6"/>
        <v/>
      </c>
      <c r="BD23" s="117"/>
      <c r="BE23" s="118">
        <f t="shared" si="2"/>
        <v>0</v>
      </c>
      <c r="BF23" s="118">
        <f t="shared" si="7"/>
        <v>0</v>
      </c>
      <c r="BG23" s="119" t="str">
        <f t="shared" si="8"/>
        <v/>
      </c>
      <c r="BH23" s="117"/>
      <c r="BI23" s="118">
        <f t="shared" si="3"/>
        <v>0</v>
      </c>
      <c r="BJ23" s="118">
        <f t="shared" si="9"/>
        <v>0</v>
      </c>
      <c r="BK23" s="119" t="str">
        <f t="shared" si="10"/>
        <v/>
      </c>
      <c r="BL23" s="22"/>
      <c r="BM23" s="10"/>
      <c r="BN23" s="10"/>
      <c r="BO23" s="10"/>
      <c r="BP23" s="170" t="e">
        <f t="shared" si="11"/>
        <v>#DIV/0!</v>
      </c>
      <c r="BQ23" s="170" t="e">
        <f t="shared" si="12"/>
        <v>#DIV/0!</v>
      </c>
      <c r="BR23" s="170" t="e">
        <f t="shared" si="13"/>
        <v>#DIV/0!</v>
      </c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</row>
    <row r="24" spans="1:103">
      <c r="A24" s="10"/>
      <c r="B24" s="65">
        <v>18</v>
      </c>
      <c r="C24" s="10">
        <f>Élèves!C21</f>
        <v>0</v>
      </c>
      <c r="D24" s="10">
        <f>Élèves!D21</f>
        <v>0</v>
      </c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7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7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7"/>
      <c r="AL24" s="116"/>
      <c r="AM24" s="116"/>
      <c r="AN24" s="116"/>
      <c r="AO24" s="116"/>
      <c r="AP24" s="116"/>
      <c r="AQ24" s="116"/>
      <c r="AR24" s="116"/>
      <c r="AS24" s="116"/>
      <c r="AT24" s="116"/>
      <c r="AU24" s="116"/>
      <c r="AV24" s="117"/>
      <c r="AW24" s="118">
        <f t="shared" si="0"/>
        <v>0</v>
      </c>
      <c r="AX24" s="118">
        <f t="shared" si="4"/>
        <v>0</v>
      </c>
      <c r="AY24" s="119" t="str">
        <f t="shared" si="5"/>
        <v/>
      </c>
      <c r="AZ24" s="117"/>
      <c r="BA24" s="118">
        <f t="shared" si="1"/>
        <v>0</v>
      </c>
      <c r="BB24" s="118">
        <f>SUM($P$6:Y$6)-SUMIF(P24:Y24,"",$P$6:$Y$6)</f>
        <v>0</v>
      </c>
      <c r="BC24" s="119" t="str">
        <f t="shared" si="6"/>
        <v/>
      </c>
      <c r="BD24" s="117"/>
      <c r="BE24" s="118">
        <f t="shared" si="2"/>
        <v>0</v>
      </c>
      <c r="BF24" s="118">
        <f t="shared" si="7"/>
        <v>0</v>
      </c>
      <c r="BG24" s="119" t="str">
        <f t="shared" si="8"/>
        <v/>
      </c>
      <c r="BH24" s="117"/>
      <c r="BI24" s="118">
        <f t="shared" si="3"/>
        <v>0</v>
      </c>
      <c r="BJ24" s="118">
        <f t="shared" si="9"/>
        <v>0</v>
      </c>
      <c r="BK24" s="119" t="str">
        <f t="shared" si="10"/>
        <v/>
      </c>
      <c r="BL24" s="22"/>
      <c r="BM24" s="10"/>
      <c r="BN24" s="10"/>
      <c r="BO24" s="10"/>
      <c r="BP24" s="170" t="e">
        <f t="shared" si="11"/>
        <v>#DIV/0!</v>
      </c>
      <c r="BQ24" s="170" t="e">
        <f t="shared" si="12"/>
        <v>#DIV/0!</v>
      </c>
      <c r="BR24" s="170" t="e">
        <f t="shared" si="13"/>
        <v>#DIV/0!</v>
      </c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</row>
    <row r="25" spans="1:103">
      <c r="A25" s="10"/>
      <c r="B25" s="65">
        <v>19</v>
      </c>
      <c r="C25" s="10">
        <f>Élèves!C22</f>
        <v>0</v>
      </c>
      <c r="D25" s="10">
        <f>Élèves!D22</f>
        <v>0</v>
      </c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7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7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7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  <c r="AV25" s="117"/>
      <c r="AW25" s="118">
        <f t="shared" si="0"/>
        <v>0</v>
      </c>
      <c r="AX25" s="118">
        <f t="shared" si="4"/>
        <v>0</v>
      </c>
      <c r="AY25" s="119" t="str">
        <f t="shared" si="5"/>
        <v/>
      </c>
      <c r="AZ25" s="117"/>
      <c r="BA25" s="118">
        <f t="shared" si="1"/>
        <v>0</v>
      </c>
      <c r="BB25" s="118">
        <f>SUM($P$6:Y$6)-SUMIF(P25:Y25,"",$P$6:$Y$6)</f>
        <v>0</v>
      </c>
      <c r="BC25" s="119" t="str">
        <f t="shared" si="6"/>
        <v/>
      </c>
      <c r="BD25" s="117"/>
      <c r="BE25" s="118">
        <f t="shared" si="2"/>
        <v>0</v>
      </c>
      <c r="BF25" s="118">
        <f t="shared" si="7"/>
        <v>0</v>
      </c>
      <c r="BG25" s="119" t="str">
        <f t="shared" si="8"/>
        <v/>
      </c>
      <c r="BH25" s="117"/>
      <c r="BI25" s="118">
        <f t="shared" si="3"/>
        <v>0</v>
      </c>
      <c r="BJ25" s="118">
        <f t="shared" si="9"/>
        <v>0</v>
      </c>
      <c r="BK25" s="119" t="str">
        <f t="shared" si="10"/>
        <v/>
      </c>
      <c r="BL25" s="22"/>
      <c r="BM25" s="10"/>
      <c r="BN25" s="10"/>
      <c r="BO25" s="10"/>
      <c r="BP25" s="170" t="e">
        <f t="shared" si="11"/>
        <v>#DIV/0!</v>
      </c>
      <c r="BQ25" s="170" t="e">
        <f t="shared" si="12"/>
        <v>#DIV/0!</v>
      </c>
      <c r="BR25" s="170" t="e">
        <f t="shared" si="13"/>
        <v>#DIV/0!</v>
      </c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</row>
    <row r="26" spans="1:103">
      <c r="A26" s="10"/>
      <c r="B26" s="65">
        <v>20</v>
      </c>
      <c r="C26" s="10">
        <f>Élèves!C23</f>
        <v>0</v>
      </c>
      <c r="D26" s="10">
        <f>Élèves!D23</f>
        <v>0</v>
      </c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7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7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7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7"/>
      <c r="AW26" s="118">
        <f t="shared" si="0"/>
        <v>0</v>
      </c>
      <c r="AX26" s="118">
        <f t="shared" si="4"/>
        <v>0</v>
      </c>
      <c r="AY26" s="119" t="str">
        <f t="shared" si="5"/>
        <v/>
      </c>
      <c r="AZ26" s="117"/>
      <c r="BA26" s="118">
        <f t="shared" si="1"/>
        <v>0</v>
      </c>
      <c r="BB26" s="118">
        <f>SUM($P$6:Y$6)-SUMIF(P26:Y26,"",$P$6:$Y$6)</f>
        <v>0</v>
      </c>
      <c r="BC26" s="119" t="str">
        <f t="shared" si="6"/>
        <v/>
      </c>
      <c r="BD26" s="117"/>
      <c r="BE26" s="118">
        <f t="shared" si="2"/>
        <v>0</v>
      </c>
      <c r="BF26" s="118">
        <f t="shared" si="7"/>
        <v>0</v>
      </c>
      <c r="BG26" s="119" t="str">
        <f t="shared" si="8"/>
        <v/>
      </c>
      <c r="BH26" s="117"/>
      <c r="BI26" s="118">
        <f t="shared" si="3"/>
        <v>0</v>
      </c>
      <c r="BJ26" s="118">
        <f t="shared" si="9"/>
        <v>0</v>
      </c>
      <c r="BK26" s="119" t="str">
        <f t="shared" si="10"/>
        <v/>
      </c>
      <c r="BL26" s="22"/>
      <c r="BM26" s="10"/>
      <c r="BN26" s="10"/>
      <c r="BO26" s="10"/>
      <c r="BP26" s="170" t="e">
        <f t="shared" si="11"/>
        <v>#DIV/0!</v>
      </c>
      <c r="BQ26" s="170" t="e">
        <f t="shared" si="12"/>
        <v>#DIV/0!</v>
      </c>
      <c r="BR26" s="170" t="e">
        <f t="shared" si="13"/>
        <v>#DIV/0!</v>
      </c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</row>
    <row r="27" spans="1:103">
      <c r="A27" s="10"/>
      <c r="B27" s="65">
        <v>21</v>
      </c>
      <c r="C27" s="10">
        <f>Élèves!C24</f>
        <v>0</v>
      </c>
      <c r="D27" s="10">
        <f>Élèves!D24</f>
        <v>0</v>
      </c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7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7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7"/>
      <c r="AL27" s="116"/>
      <c r="AM27" s="116"/>
      <c r="AN27" s="116"/>
      <c r="AO27" s="116"/>
      <c r="AP27" s="116"/>
      <c r="AQ27" s="116"/>
      <c r="AR27" s="116"/>
      <c r="AS27" s="116"/>
      <c r="AT27" s="116"/>
      <c r="AU27" s="116"/>
      <c r="AV27" s="117"/>
      <c r="AW27" s="118">
        <f t="shared" si="0"/>
        <v>0</v>
      </c>
      <c r="AX27" s="118">
        <f t="shared" si="4"/>
        <v>0</v>
      </c>
      <c r="AY27" s="119" t="str">
        <f t="shared" si="5"/>
        <v/>
      </c>
      <c r="AZ27" s="117"/>
      <c r="BA27" s="118">
        <f t="shared" si="1"/>
        <v>0</v>
      </c>
      <c r="BB27" s="118">
        <f>SUM($P$6:Y$6)-SUMIF(P27:Y27,"",$P$6:$Y$6)</f>
        <v>0</v>
      </c>
      <c r="BC27" s="119" t="str">
        <f t="shared" si="6"/>
        <v/>
      </c>
      <c r="BD27" s="117"/>
      <c r="BE27" s="118">
        <f t="shared" si="2"/>
        <v>0</v>
      </c>
      <c r="BF27" s="118">
        <f t="shared" si="7"/>
        <v>0</v>
      </c>
      <c r="BG27" s="119" t="str">
        <f t="shared" si="8"/>
        <v/>
      </c>
      <c r="BH27" s="117"/>
      <c r="BI27" s="118">
        <f t="shared" si="3"/>
        <v>0</v>
      </c>
      <c r="BJ27" s="118">
        <f t="shared" si="9"/>
        <v>0</v>
      </c>
      <c r="BK27" s="119" t="str">
        <f t="shared" si="10"/>
        <v/>
      </c>
      <c r="BL27" s="22"/>
      <c r="BM27" s="10"/>
      <c r="BN27" s="10"/>
      <c r="BO27" s="10"/>
      <c r="BP27" s="170" t="e">
        <f t="shared" si="11"/>
        <v>#DIV/0!</v>
      </c>
      <c r="BQ27" s="170" t="e">
        <f t="shared" si="12"/>
        <v>#DIV/0!</v>
      </c>
      <c r="BR27" s="170" t="e">
        <f t="shared" si="13"/>
        <v>#DIV/0!</v>
      </c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</row>
    <row r="28" spans="1:103">
      <c r="A28" s="10"/>
      <c r="B28" s="65">
        <v>22</v>
      </c>
      <c r="C28" s="10">
        <f>Élèves!C25</f>
        <v>0</v>
      </c>
      <c r="D28" s="10">
        <f>Élèves!D25</f>
        <v>0</v>
      </c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7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7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7"/>
      <c r="AL28" s="116"/>
      <c r="AM28" s="116"/>
      <c r="AN28" s="116"/>
      <c r="AO28" s="116"/>
      <c r="AP28" s="116"/>
      <c r="AQ28" s="116"/>
      <c r="AR28" s="116"/>
      <c r="AS28" s="116"/>
      <c r="AT28" s="116"/>
      <c r="AU28" s="116"/>
      <c r="AV28" s="117"/>
      <c r="AW28" s="118">
        <f t="shared" si="0"/>
        <v>0</v>
      </c>
      <c r="AX28" s="118">
        <f t="shared" si="4"/>
        <v>0</v>
      </c>
      <c r="AY28" s="119" t="str">
        <f t="shared" si="5"/>
        <v/>
      </c>
      <c r="AZ28" s="117"/>
      <c r="BA28" s="118">
        <f t="shared" si="1"/>
        <v>0</v>
      </c>
      <c r="BB28" s="118">
        <f>SUM($P$6:Y$6)-SUMIF(P28:Y28,"",$P$6:$Y$6)</f>
        <v>0</v>
      </c>
      <c r="BC28" s="119" t="str">
        <f t="shared" si="6"/>
        <v/>
      </c>
      <c r="BD28" s="117"/>
      <c r="BE28" s="118">
        <f t="shared" si="2"/>
        <v>0</v>
      </c>
      <c r="BF28" s="118">
        <f t="shared" si="7"/>
        <v>0</v>
      </c>
      <c r="BG28" s="119" t="str">
        <f t="shared" si="8"/>
        <v/>
      </c>
      <c r="BH28" s="117"/>
      <c r="BI28" s="118">
        <f t="shared" si="3"/>
        <v>0</v>
      </c>
      <c r="BJ28" s="118">
        <f t="shared" si="9"/>
        <v>0</v>
      </c>
      <c r="BK28" s="119" t="str">
        <f t="shared" si="10"/>
        <v/>
      </c>
      <c r="BL28" s="22"/>
      <c r="BM28" s="10"/>
      <c r="BN28" s="10"/>
      <c r="BO28" s="10"/>
      <c r="BP28" s="170" t="e">
        <f t="shared" si="11"/>
        <v>#DIV/0!</v>
      </c>
      <c r="BQ28" s="170" t="e">
        <f t="shared" si="12"/>
        <v>#DIV/0!</v>
      </c>
      <c r="BR28" s="170" t="e">
        <f t="shared" si="13"/>
        <v>#DIV/0!</v>
      </c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</row>
    <row r="29" spans="1:103">
      <c r="A29" s="10"/>
      <c r="B29" s="65">
        <v>23</v>
      </c>
      <c r="C29" s="10">
        <f>Élèves!C26</f>
        <v>0</v>
      </c>
      <c r="D29" s="10">
        <f>Élèves!D26</f>
        <v>0</v>
      </c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7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7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7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7"/>
      <c r="AW29" s="118">
        <f t="shared" si="0"/>
        <v>0</v>
      </c>
      <c r="AX29" s="118">
        <f t="shared" si="4"/>
        <v>0</v>
      </c>
      <c r="AY29" s="119" t="str">
        <f t="shared" si="5"/>
        <v/>
      </c>
      <c r="AZ29" s="117"/>
      <c r="BA29" s="118">
        <f t="shared" si="1"/>
        <v>0</v>
      </c>
      <c r="BB29" s="118">
        <f>SUM($P$6:Y$6)-SUMIF(P29:Y29,"",$P$6:$Y$6)</f>
        <v>0</v>
      </c>
      <c r="BC29" s="119" t="str">
        <f t="shared" si="6"/>
        <v/>
      </c>
      <c r="BD29" s="117"/>
      <c r="BE29" s="118">
        <f t="shared" si="2"/>
        <v>0</v>
      </c>
      <c r="BF29" s="118">
        <f t="shared" si="7"/>
        <v>0</v>
      </c>
      <c r="BG29" s="119" t="str">
        <f t="shared" si="8"/>
        <v/>
      </c>
      <c r="BH29" s="117"/>
      <c r="BI29" s="118">
        <f t="shared" si="3"/>
        <v>0</v>
      </c>
      <c r="BJ29" s="118">
        <f t="shared" si="9"/>
        <v>0</v>
      </c>
      <c r="BK29" s="119" t="str">
        <f t="shared" si="10"/>
        <v/>
      </c>
      <c r="BL29" s="22"/>
      <c r="BM29" s="10"/>
      <c r="BN29" s="10"/>
      <c r="BO29" s="10"/>
      <c r="BP29" s="170" t="e">
        <f t="shared" si="11"/>
        <v>#DIV/0!</v>
      </c>
      <c r="BQ29" s="170" t="e">
        <f t="shared" si="12"/>
        <v>#DIV/0!</v>
      </c>
      <c r="BR29" s="170" t="e">
        <f t="shared" si="13"/>
        <v>#DIV/0!</v>
      </c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</row>
    <row r="30" spans="1:103">
      <c r="A30" s="10"/>
      <c r="B30" s="65">
        <v>24</v>
      </c>
      <c r="C30" s="10">
        <f>Élèves!C27</f>
        <v>0</v>
      </c>
      <c r="D30" s="10">
        <f>Élèves!D27</f>
        <v>0</v>
      </c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7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7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7"/>
      <c r="AL30" s="116"/>
      <c r="AM30" s="116"/>
      <c r="AN30" s="116"/>
      <c r="AO30" s="116"/>
      <c r="AP30" s="116"/>
      <c r="AQ30" s="116"/>
      <c r="AR30" s="116"/>
      <c r="AS30" s="116"/>
      <c r="AT30" s="116"/>
      <c r="AU30" s="116"/>
      <c r="AV30" s="117"/>
      <c r="AW30" s="118">
        <f t="shared" si="0"/>
        <v>0</v>
      </c>
      <c r="AX30" s="118">
        <f t="shared" si="4"/>
        <v>0</v>
      </c>
      <c r="AY30" s="119" t="str">
        <f t="shared" si="5"/>
        <v/>
      </c>
      <c r="AZ30" s="117"/>
      <c r="BA30" s="118">
        <f t="shared" si="1"/>
        <v>0</v>
      </c>
      <c r="BB30" s="118">
        <f>SUM($P$6:Y$6)-SUMIF(P30:Y30,"",$P$6:$Y$6)</f>
        <v>0</v>
      </c>
      <c r="BC30" s="119" t="str">
        <f t="shared" si="6"/>
        <v/>
      </c>
      <c r="BD30" s="117"/>
      <c r="BE30" s="118">
        <f t="shared" si="2"/>
        <v>0</v>
      </c>
      <c r="BF30" s="118">
        <f t="shared" si="7"/>
        <v>0</v>
      </c>
      <c r="BG30" s="119" t="str">
        <f t="shared" si="8"/>
        <v/>
      </c>
      <c r="BH30" s="117"/>
      <c r="BI30" s="118">
        <f t="shared" si="3"/>
        <v>0</v>
      </c>
      <c r="BJ30" s="118">
        <f t="shared" si="9"/>
        <v>0</v>
      </c>
      <c r="BK30" s="119" t="str">
        <f t="shared" si="10"/>
        <v/>
      </c>
      <c r="BL30" s="22"/>
      <c r="BM30" s="10"/>
      <c r="BN30" s="10"/>
      <c r="BO30" s="10"/>
      <c r="BP30" s="170" t="e">
        <f t="shared" si="11"/>
        <v>#DIV/0!</v>
      </c>
      <c r="BQ30" s="170" t="e">
        <f t="shared" si="12"/>
        <v>#DIV/0!</v>
      </c>
      <c r="BR30" s="170" t="e">
        <f t="shared" si="13"/>
        <v>#DIV/0!</v>
      </c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</row>
    <row r="31" spans="1:103">
      <c r="A31" s="10"/>
      <c r="B31" s="65">
        <v>25</v>
      </c>
      <c r="C31" s="10">
        <f>Élèves!C28</f>
        <v>0</v>
      </c>
      <c r="D31" s="10">
        <f>Élèves!D28</f>
        <v>0</v>
      </c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7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7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7"/>
      <c r="AL31" s="116"/>
      <c r="AM31" s="116"/>
      <c r="AN31" s="116"/>
      <c r="AO31" s="116"/>
      <c r="AP31" s="116"/>
      <c r="AQ31" s="116"/>
      <c r="AR31" s="116"/>
      <c r="AS31" s="116"/>
      <c r="AT31" s="116"/>
      <c r="AU31" s="116"/>
      <c r="AV31" s="117"/>
      <c r="AW31" s="118">
        <f t="shared" si="0"/>
        <v>0</v>
      </c>
      <c r="AX31" s="118">
        <f t="shared" si="4"/>
        <v>0</v>
      </c>
      <c r="AY31" s="119" t="str">
        <f t="shared" si="5"/>
        <v/>
      </c>
      <c r="AZ31" s="117"/>
      <c r="BA31" s="118">
        <f t="shared" si="1"/>
        <v>0</v>
      </c>
      <c r="BB31" s="118">
        <f>SUM($P$6:Y$6)-SUMIF(P31:Y31,"",$P$6:$Y$6)</f>
        <v>0</v>
      </c>
      <c r="BC31" s="119" t="str">
        <f t="shared" si="6"/>
        <v/>
      </c>
      <c r="BD31" s="117"/>
      <c r="BE31" s="118">
        <f t="shared" si="2"/>
        <v>0</v>
      </c>
      <c r="BF31" s="118">
        <f t="shared" si="7"/>
        <v>0</v>
      </c>
      <c r="BG31" s="119" t="str">
        <f t="shared" si="8"/>
        <v/>
      </c>
      <c r="BH31" s="117"/>
      <c r="BI31" s="118">
        <f t="shared" si="3"/>
        <v>0</v>
      </c>
      <c r="BJ31" s="118">
        <f t="shared" si="9"/>
        <v>0</v>
      </c>
      <c r="BK31" s="119" t="str">
        <f t="shared" si="10"/>
        <v/>
      </c>
      <c r="BL31" s="22"/>
      <c r="BM31" s="10"/>
      <c r="BN31" s="10"/>
      <c r="BO31" s="10"/>
      <c r="BP31" s="170" t="e">
        <f t="shared" si="11"/>
        <v>#DIV/0!</v>
      </c>
      <c r="BQ31" s="170" t="e">
        <f t="shared" si="12"/>
        <v>#DIV/0!</v>
      </c>
      <c r="BR31" s="170" t="e">
        <f t="shared" si="13"/>
        <v>#DIV/0!</v>
      </c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</row>
    <row r="32" spans="1:103" s="7" customFormat="1">
      <c r="A32" s="10"/>
      <c r="B32" s="22"/>
      <c r="C32" s="39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</row>
    <row r="33" spans="1:103" s="7" customFormat="1">
      <c r="A33" s="10"/>
      <c r="B33" s="10"/>
      <c r="C33" s="145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</row>
    <row r="34" spans="1:103" s="7" customFormat="1">
      <c r="A34" s="10"/>
      <c r="B34" s="10"/>
      <c r="C34" s="145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</row>
    <row r="35" spans="1:103" s="7" customFormat="1">
      <c r="A35" s="10"/>
      <c r="B35" s="10"/>
      <c r="C35" s="145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</row>
    <row r="36" spans="1:103" s="7" customFormat="1">
      <c r="A36" s="10"/>
      <c r="B36" s="10"/>
      <c r="C36" s="145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46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</row>
    <row r="37" spans="1:103" s="7" customFormat="1">
      <c r="A37" s="10"/>
      <c r="B37" s="10"/>
      <c r="C37" s="145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</row>
    <row r="38" spans="1:103" s="7" customFormat="1">
      <c r="A38" s="10"/>
      <c r="B38" s="10"/>
      <c r="C38" s="145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</row>
    <row r="39" spans="1:103" s="7" customFormat="1">
      <c r="A39" s="10"/>
      <c r="B39" s="10"/>
      <c r="C39" s="145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</row>
    <row r="40" spans="1:103" s="7" customFormat="1">
      <c r="A40" s="10"/>
      <c r="B40" s="10"/>
      <c r="C40" s="145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</row>
    <row r="41" spans="1:103" s="7" customFormat="1">
      <c r="A41" s="10"/>
      <c r="B41" s="10"/>
      <c r="C41" s="145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</row>
    <row r="42" spans="1:103" s="7" customFormat="1">
      <c r="A42" s="10"/>
      <c r="B42" s="10"/>
      <c r="C42" s="145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</row>
    <row r="43" spans="1:103" s="7" customFormat="1">
      <c r="A43" s="10"/>
      <c r="B43" s="10"/>
      <c r="C43" s="145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</row>
    <row r="44" spans="1:103">
      <c r="A44" s="10"/>
      <c r="B44" s="10"/>
      <c r="C44" s="145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</row>
    <row r="45" spans="1:103">
      <c r="A45" s="10"/>
      <c r="B45" s="10"/>
      <c r="C45" s="145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</row>
    <row r="46" spans="1:103">
      <c r="A46" s="10"/>
      <c r="B46" s="10"/>
      <c r="C46" s="145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</row>
    <row r="47" spans="1:103">
      <c r="A47" s="10"/>
      <c r="B47" s="10"/>
      <c r="C47" s="145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</row>
    <row r="48" spans="1:103">
      <c r="A48" s="10"/>
      <c r="B48" s="10"/>
      <c r="C48" s="145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</row>
    <row r="49" spans="1:103">
      <c r="A49" s="10"/>
      <c r="B49" s="10"/>
      <c r="C49" s="145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</row>
    <row r="50" spans="1:103">
      <c r="A50" s="10"/>
      <c r="B50" s="10"/>
      <c r="C50" s="145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</row>
    <row r="51" spans="1:103">
      <c r="A51" s="10"/>
      <c r="B51" s="10"/>
      <c r="C51" s="145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</row>
    <row r="52" spans="1:103">
      <c r="A52" s="10"/>
      <c r="B52" s="10"/>
      <c r="C52" s="145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</row>
    <row r="53" spans="1:103">
      <c r="A53" s="10"/>
      <c r="B53" s="10"/>
      <c r="C53" s="145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</row>
    <row r="54" spans="1:103">
      <c r="A54" s="10"/>
      <c r="B54" s="10"/>
      <c r="C54" s="145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</row>
    <row r="55" spans="1:103">
      <c r="A55" s="10"/>
      <c r="B55" s="10"/>
      <c r="C55" s="145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</row>
    <row r="56" spans="1:103">
      <c r="A56" s="10"/>
      <c r="B56" s="10"/>
      <c r="C56" s="145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</row>
    <row r="57" spans="1:103">
      <c r="A57" s="10"/>
      <c r="B57" s="10"/>
      <c r="C57" s="145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</row>
    <row r="58" spans="1:103">
      <c r="A58" s="10"/>
      <c r="B58" s="10"/>
      <c r="C58" s="145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</row>
    <row r="59" spans="1:103">
      <c r="A59" s="10"/>
      <c r="B59" s="10"/>
      <c r="C59" s="145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</row>
    <row r="60" spans="1:103">
      <c r="A60" s="10"/>
      <c r="B60" s="10"/>
      <c r="C60" s="145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</row>
    <row r="61" spans="1:103">
      <c r="A61" s="10"/>
      <c r="B61" s="10"/>
      <c r="C61" s="145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</row>
    <row r="62" spans="1:103">
      <c r="A62" s="10"/>
      <c r="B62" s="10"/>
      <c r="C62" s="145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</row>
    <row r="63" spans="1:103">
      <c r="A63" s="10"/>
      <c r="B63" s="10"/>
      <c r="C63" s="145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</row>
    <row r="64" spans="1:103">
      <c r="A64" s="10"/>
      <c r="B64" s="10"/>
      <c r="C64" s="145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</row>
    <row r="65" spans="1:103">
      <c r="A65" s="10"/>
      <c r="B65" s="10"/>
      <c r="C65" s="145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</row>
    <row r="66" spans="1:103">
      <c r="A66" s="10"/>
      <c r="B66" s="10"/>
      <c r="C66" s="145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</row>
    <row r="67" spans="1:103">
      <c r="A67" s="10"/>
      <c r="B67" s="10"/>
      <c r="C67" s="145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</row>
    <row r="68" spans="1:103">
      <c r="A68" s="10"/>
      <c r="B68" s="10"/>
      <c r="C68" s="145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</row>
    <row r="69" spans="1:103">
      <c r="A69" s="10"/>
      <c r="B69" s="10"/>
      <c r="C69" s="145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</row>
    <row r="70" spans="1:103">
      <c r="A70" s="10"/>
      <c r="B70" s="10"/>
      <c r="C70" s="145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</row>
    <row r="71" spans="1:103">
      <c r="A71" s="10"/>
      <c r="B71" s="10"/>
      <c r="C71" s="145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</row>
    <row r="72" spans="1:103">
      <c r="A72" s="10"/>
      <c r="B72" s="10"/>
      <c r="C72" s="145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</row>
    <row r="73" spans="1:103">
      <c r="A73" s="10"/>
      <c r="B73" s="10"/>
      <c r="C73" s="145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</row>
    <row r="74" spans="1:103">
      <c r="A74" s="10"/>
      <c r="B74" s="10"/>
      <c r="C74" s="145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</row>
    <row r="75" spans="1:103">
      <c r="A75" s="10"/>
      <c r="B75" s="10"/>
      <c r="C75" s="145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</row>
    <row r="76" spans="1:103">
      <c r="A76" s="10"/>
      <c r="B76" s="10"/>
      <c r="C76" s="145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</row>
    <row r="77" spans="1:103">
      <c r="A77" s="10"/>
      <c r="B77" s="10"/>
      <c r="C77" s="145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</row>
    <row r="78" spans="1:103">
      <c r="A78" s="10"/>
      <c r="B78" s="10"/>
      <c r="C78" s="145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</row>
    <row r="79" spans="1:103">
      <c r="A79" s="10"/>
      <c r="B79" s="10"/>
      <c r="C79" s="145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</row>
    <row r="80" spans="1:103">
      <c r="A80" s="10"/>
      <c r="B80" s="10"/>
      <c r="C80" s="145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</row>
    <row r="81" spans="1:103">
      <c r="A81" s="10"/>
      <c r="B81" s="10"/>
      <c r="C81" s="145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</row>
    <row r="82" spans="1:103">
      <c r="A82" s="10"/>
      <c r="B82" s="10"/>
      <c r="C82" s="145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  <c r="CW82" s="10"/>
      <c r="CX82" s="10"/>
      <c r="CY82" s="10"/>
    </row>
    <row r="83" spans="1:103">
      <c r="A83" s="10"/>
      <c r="B83" s="10"/>
      <c r="C83" s="145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  <c r="CW83" s="10"/>
      <c r="CX83" s="10"/>
      <c r="CY83" s="10"/>
    </row>
    <row r="84" spans="1:103">
      <c r="A84" s="10"/>
      <c r="B84" s="10"/>
      <c r="C84" s="145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  <c r="CW84" s="10"/>
      <c r="CX84" s="10"/>
      <c r="CY84" s="10"/>
    </row>
    <row r="85" spans="1:103">
      <c r="A85" s="10"/>
      <c r="B85" s="10"/>
      <c r="C85" s="145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  <c r="CW85" s="10"/>
      <c r="CX85" s="10"/>
      <c r="CY85" s="10"/>
    </row>
    <row r="86" spans="1:103">
      <c r="A86" s="10"/>
      <c r="B86" s="10"/>
      <c r="C86" s="145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  <c r="CW86" s="10"/>
      <c r="CX86" s="10"/>
      <c r="CY86" s="10"/>
    </row>
    <row r="87" spans="1:103">
      <c r="A87" s="10"/>
      <c r="B87" s="10"/>
      <c r="C87" s="145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  <c r="CW87" s="10"/>
      <c r="CX87" s="10"/>
      <c r="CY87" s="10"/>
    </row>
    <row r="88" spans="1:103">
      <c r="A88" s="10"/>
      <c r="B88" s="10"/>
      <c r="C88" s="145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  <c r="CW88" s="10"/>
      <c r="CX88" s="10"/>
      <c r="CY88" s="10"/>
    </row>
    <row r="89" spans="1:103">
      <c r="A89" s="10"/>
      <c r="B89" s="10"/>
      <c r="C89" s="145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  <c r="CW89" s="10"/>
      <c r="CX89" s="10"/>
      <c r="CY89" s="10"/>
    </row>
    <row r="90" spans="1:103">
      <c r="A90" s="10"/>
      <c r="B90" s="10"/>
      <c r="C90" s="145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  <c r="CW90" s="10"/>
      <c r="CX90" s="10"/>
      <c r="CY90" s="10"/>
    </row>
  </sheetData>
  <sheetProtection password="ED67" sheet="1" objects="1" scenarios="1" selectLockedCells="1"/>
  <dataConsolidate>
    <dataRefs count="2">
      <dataRef name="$K$5;$Y$5" r:id="rId1"/>
      <dataRef name="$Y$5;$K$5" r:id="rId2"/>
    </dataRefs>
  </dataConsolidate>
  <mergeCells count="10">
    <mergeCell ref="C1:BL1"/>
    <mergeCell ref="E3:N3"/>
    <mergeCell ref="P3:Y3"/>
    <mergeCell ref="AA3:AJ3"/>
    <mergeCell ref="AL3:AU3"/>
    <mergeCell ref="AW3:AY5"/>
    <mergeCell ref="BA3:BC5"/>
    <mergeCell ref="BE3:BG5"/>
    <mergeCell ref="BI3:BK5"/>
    <mergeCell ref="C5:D5"/>
  </mergeCells>
  <conditionalFormatting sqref="C7:D31">
    <cfRule type="cellIs" dxfId="1035" priority="74" operator="equal">
      <formula>0</formula>
    </cfRule>
  </conditionalFormatting>
  <conditionalFormatting sqref="B7:B31">
    <cfRule type="expression" dxfId="1034" priority="73">
      <formula>C7=0</formula>
    </cfRule>
  </conditionalFormatting>
  <conditionalFormatting sqref="E7:E31">
    <cfRule type="expression" dxfId="1033" priority="72">
      <formula>E7&lt;$E$6/2</formula>
    </cfRule>
  </conditionalFormatting>
  <conditionalFormatting sqref="F7:F31">
    <cfRule type="expression" dxfId="1032" priority="71">
      <formula>F7&lt;$F$6/2</formula>
    </cfRule>
  </conditionalFormatting>
  <conditionalFormatting sqref="G7:G31">
    <cfRule type="expression" dxfId="1031" priority="70">
      <formula>G7&lt;$G$6/2</formula>
    </cfRule>
  </conditionalFormatting>
  <conditionalFormatting sqref="H7:H31">
    <cfRule type="expression" dxfId="1030" priority="69">
      <formula>H7&lt;$H$6/2</formula>
    </cfRule>
  </conditionalFormatting>
  <conditionalFormatting sqref="I7:I31">
    <cfRule type="expression" dxfId="1029" priority="68">
      <formula>I7&lt;$I$6/2</formula>
    </cfRule>
  </conditionalFormatting>
  <conditionalFormatting sqref="J7:J31">
    <cfRule type="expression" dxfId="1028" priority="67">
      <formula>J7&lt;$J$6/2</formula>
    </cfRule>
  </conditionalFormatting>
  <conditionalFormatting sqref="K7:K31">
    <cfRule type="expression" dxfId="1027" priority="66">
      <formula>K7&lt;$K$6/2</formula>
    </cfRule>
  </conditionalFormatting>
  <conditionalFormatting sqref="L7:L31">
    <cfRule type="expression" dxfId="1026" priority="65">
      <formula>L7&lt;$L$6/2</formula>
    </cfRule>
  </conditionalFormatting>
  <conditionalFormatting sqref="M7:M31">
    <cfRule type="expression" dxfId="1025" priority="64">
      <formula>M7&lt;$M$6/2</formula>
    </cfRule>
  </conditionalFormatting>
  <conditionalFormatting sqref="N7:N31">
    <cfRule type="expression" dxfId="1024" priority="63">
      <formula>N7&lt;$N$6/2</formula>
    </cfRule>
  </conditionalFormatting>
  <conditionalFormatting sqref="P7:P31">
    <cfRule type="expression" dxfId="1023" priority="62">
      <formula>P7&lt;$P$6/2</formula>
    </cfRule>
  </conditionalFormatting>
  <conditionalFormatting sqref="Q7:Q31">
    <cfRule type="expression" dxfId="1022" priority="61">
      <formula>Q7&lt;$Q$6/2</formula>
    </cfRule>
  </conditionalFormatting>
  <conditionalFormatting sqref="R7:R31">
    <cfRule type="expression" dxfId="1021" priority="60">
      <formula>R7&lt;$R$6/2</formula>
    </cfRule>
  </conditionalFormatting>
  <conditionalFormatting sqref="S7:S31">
    <cfRule type="expression" dxfId="1020" priority="59">
      <formula>S7&lt;$S$6/2</formula>
    </cfRule>
  </conditionalFormatting>
  <conditionalFormatting sqref="T7:T31">
    <cfRule type="expression" dxfId="1019" priority="58">
      <formula>T7&lt;$T$6/2</formula>
    </cfRule>
  </conditionalFormatting>
  <conditionalFormatting sqref="U7:U31">
    <cfRule type="expression" dxfId="1018" priority="57">
      <formula>U7&lt;$U$6/2</formula>
    </cfRule>
  </conditionalFormatting>
  <conditionalFormatting sqref="V7:V31">
    <cfRule type="expression" dxfId="1017" priority="56">
      <formula>V7&lt;$V$6/2</formula>
    </cfRule>
  </conditionalFormatting>
  <conditionalFormatting sqref="W7:W31">
    <cfRule type="expression" dxfId="1016" priority="55">
      <formula>W7&lt;$W$6/2</formula>
    </cfRule>
  </conditionalFormatting>
  <conditionalFormatting sqref="X7:X31">
    <cfRule type="expression" dxfId="1015" priority="54">
      <formula>X7&lt;$X$6/2</formula>
    </cfRule>
  </conditionalFormatting>
  <conditionalFormatting sqref="Y7:Y31">
    <cfRule type="expression" dxfId="1014" priority="53">
      <formula>Y7&lt;$Y$6/2</formula>
    </cfRule>
  </conditionalFormatting>
  <conditionalFormatting sqref="AA7:AA31">
    <cfRule type="expression" dxfId="1013" priority="52">
      <formula>AA7&lt;$AA$6/2</formula>
    </cfRule>
  </conditionalFormatting>
  <conditionalFormatting sqref="AB7:AB31">
    <cfRule type="expression" dxfId="1012" priority="51">
      <formula>AB7&lt;$AB$6/2</formula>
    </cfRule>
  </conditionalFormatting>
  <conditionalFormatting sqref="AC7:AC31">
    <cfRule type="expression" dxfId="1011" priority="50">
      <formula>AC7&lt;$AC$6/2</formula>
    </cfRule>
  </conditionalFormatting>
  <conditionalFormatting sqref="AD7:AD31">
    <cfRule type="expression" dxfId="1010" priority="49">
      <formula>AD7&lt;$AD$6/2</formula>
    </cfRule>
  </conditionalFormatting>
  <conditionalFormatting sqref="AE7:AE31">
    <cfRule type="expression" dxfId="1009" priority="48">
      <formula>AE7&lt;$AE$6/2</formula>
    </cfRule>
  </conditionalFormatting>
  <conditionalFormatting sqref="AF7:AF31">
    <cfRule type="expression" dxfId="1008" priority="47">
      <formula>AF7&lt;$AF$6/2</formula>
    </cfRule>
  </conditionalFormatting>
  <conditionalFormatting sqref="AG7:AG31">
    <cfRule type="expression" dxfId="1007" priority="46">
      <formula>AG7&lt;$AG$6/2</formula>
    </cfRule>
  </conditionalFormatting>
  <conditionalFormatting sqref="AH7:AH31">
    <cfRule type="expression" dxfId="1006" priority="45">
      <formula>AH7&lt;$AH$6/2</formula>
    </cfRule>
  </conditionalFormatting>
  <conditionalFormatting sqref="AI7:AI31">
    <cfRule type="expression" dxfId="1005" priority="44">
      <formula>AI7&lt;$AI$6/2</formula>
    </cfRule>
  </conditionalFormatting>
  <conditionalFormatting sqref="AJ7:AJ31">
    <cfRule type="expression" dxfId="1004" priority="43">
      <formula>AJ7&lt;$AJ$6/2</formula>
    </cfRule>
  </conditionalFormatting>
  <conditionalFormatting sqref="AL7:AL31">
    <cfRule type="expression" dxfId="1003" priority="42">
      <formula>AL7&lt;$AL$6/2</formula>
    </cfRule>
  </conditionalFormatting>
  <conditionalFormatting sqref="AM7:AM31">
    <cfRule type="expression" dxfId="1002" priority="41">
      <formula>AM7&lt;$AM$6/2</formula>
    </cfRule>
  </conditionalFormatting>
  <conditionalFormatting sqref="AN7:AN31">
    <cfRule type="expression" dxfId="1001" priority="40">
      <formula>AN7&lt;$AN$6/2</formula>
    </cfRule>
  </conditionalFormatting>
  <conditionalFormatting sqref="AO7:AO31">
    <cfRule type="expression" dxfId="1000" priority="39">
      <formula>AO7&lt;$AO$6/2</formula>
    </cfRule>
  </conditionalFormatting>
  <conditionalFormatting sqref="AP7:AP31">
    <cfRule type="expression" dxfId="999" priority="38">
      <formula>AP7&lt;$AP$6/2</formula>
    </cfRule>
  </conditionalFormatting>
  <conditionalFormatting sqref="AQ7:AQ31">
    <cfRule type="expression" dxfId="998" priority="37">
      <formula>AQ7&lt;$AQ$6/2</formula>
    </cfRule>
  </conditionalFormatting>
  <conditionalFormatting sqref="AR7:AR31">
    <cfRule type="expression" dxfId="997" priority="36">
      <formula>AR7&lt;$AR$6/2</formula>
    </cfRule>
  </conditionalFormatting>
  <conditionalFormatting sqref="AS7:AS31">
    <cfRule type="expression" dxfId="996" priority="35">
      <formula>AS7&lt;$AS$6/2</formula>
    </cfRule>
  </conditionalFormatting>
  <conditionalFormatting sqref="AT7:AT31">
    <cfRule type="expression" dxfId="995" priority="34">
      <formula>AT7&lt;$AT$6/2</formula>
    </cfRule>
  </conditionalFormatting>
  <conditionalFormatting sqref="AU7:AU31">
    <cfRule type="expression" dxfId="994" priority="33">
      <formula>AU7&lt;$AU$6/2</formula>
    </cfRule>
  </conditionalFormatting>
  <conditionalFormatting sqref="E7:N31 P7:Y31 AA7:AJ31 AL7:AU31">
    <cfRule type="containsBlanks" dxfId="993" priority="32">
      <formula>LEN(TRIM(E7))=0</formula>
    </cfRule>
  </conditionalFormatting>
  <conditionalFormatting sqref="BB7:BB31 BF7:BF31 BJ7:BJ31">
    <cfRule type="expression" dxfId="992" priority="31">
      <formula>BB7&lt;BM7/2</formula>
    </cfRule>
  </conditionalFormatting>
  <conditionalFormatting sqref="BA7:BA31 BE7:BE31 BI7:BI31">
    <cfRule type="expression" dxfId="991" priority="30">
      <formula>BA7&lt;BO7/2</formula>
    </cfRule>
  </conditionalFormatting>
  <conditionalFormatting sqref="BK7:BK31 BG7:BG31 BC7:BC31 AY7:AY31">
    <cfRule type="cellIs" dxfId="990" priority="29" operator="lessThan">
      <formula>50</formula>
    </cfRule>
  </conditionalFormatting>
  <conditionalFormatting sqref="AX7:AX31">
    <cfRule type="expression" dxfId="989" priority="28">
      <formula>AX7&lt;#REF!/2</formula>
    </cfRule>
  </conditionalFormatting>
  <conditionalFormatting sqref="AW7:AW31">
    <cfRule type="expression" dxfId="988" priority="27">
      <formula>AW7&lt;#REF!/2</formula>
    </cfRule>
  </conditionalFormatting>
  <conditionalFormatting sqref="E7:BK7 BJ8:BK31 BF8:BG31 BB8:BC31 AX8:AY31">
    <cfRule type="expression" dxfId="987" priority="26">
      <formula>$C$7=0</formula>
    </cfRule>
  </conditionalFormatting>
  <conditionalFormatting sqref="E8:BK8 AX10 AX12 AX14 AX16 AX18 AX20 AX22 AX24 AX26 AX28 AX30">
    <cfRule type="expression" dxfId="986" priority="25">
      <formula>$C$8=0</formula>
    </cfRule>
  </conditionalFormatting>
  <conditionalFormatting sqref="E9:BK9">
    <cfRule type="expression" dxfId="985" priority="24">
      <formula>$C$9=0</formula>
    </cfRule>
  </conditionalFormatting>
  <conditionalFormatting sqref="E10:BK10">
    <cfRule type="expression" dxfId="984" priority="23">
      <formula>$C$10=0</formula>
    </cfRule>
  </conditionalFormatting>
  <conditionalFormatting sqref="E11:BK11">
    <cfRule type="expression" dxfId="983" priority="22">
      <formula>$C$11=0</formula>
    </cfRule>
  </conditionalFormatting>
  <conditionalFormatting sqref="E12:BK12">
    <cfRule type="expression" dxfId="982" priority="21">
      <formula>$C$12=0</formula>
    </cfRule>
  </conditionalFormatting>
  <conditionalFormatting sqref="E13:BK13">
    <cfRule type="expression" dxfId="981" priority="20">
      <formula>$C$13=0</formula>
    </cfRule>
  </conditionalFormatting>
  <conditionalFormatting sqref="E14:BK14">
    <cfRule type="expression" dxfId="980" priority="19">
      <formula>$C$14=0</formula>
    </cfRule>
  </conditionalFormatting>
  <conditionalFormatting sqref="E15:BK15">
    <cfRule type="expression" dxfId="979" priority="18">
      <formula>$C$15=0</formula>
    </cfRule>
  </conditionalFormatting>
  <conditionalFormatting sqref="E16:BK16">
    <cfRule type="expression" dxfId="978" priority="17">
      <formula>$C$16=0</formula>
    </cfRule>
  </conditionalFormatting>
  <conditionalFormatting sqref="E17:BK17">
    <cfRule type="expression" dxfId="977" priority="16">
      <formula>$C$17=0</formula>
    </cfRule>
  </conditionalFormatting>
  <conditionalFormatting sqref="E18:BK18">
    <cfRule type="expression" dxfId="976" priority="15">
      <formula>$C$18=0</formula>
    </cfRule>
  </conditionalFormatting>
  <conditionalFormatting sqref="E19:BK19">
    <cfRule type="expression" dxfId="975" priority="14">
      <formula>$C$19=0</formula>
    </cfRule>
  </conditionalFormatting>
  <conditionalFormatting sqref="E20:BK20">
    <cfRule type="expression" dxfId="974" priority="13">
      <formula>$C$20=0</formula>
    </cfRule>
  </conditionalFormatting>
  <conditionalFormatting sqref="E21:BK21">
    <cfRule type="expression" dxfId="973" priority="12">
      <formula>$C$21=0</formula>
    </cfRule>
  </conditionalFormatting>
  <conditionalFormatting sqref="E22:BK22">
    <cfRule type="expression" dxfId="972" priority="11">
      <formula>$C$22=0</formula>
    </cfRule>
  </conditionalFormatting>
  <conditionalFormatting sqref="E23:BK23">
    <cfRule type="expression" dxfId="971" priority="10">
      <formula>$C$23=0</formula>
    </cfRule>
  </conditionalFormatting>
  <conditionalFormatting sqref="E24:BK24">
    <cfRule type="expression" dxfId="970" priority="9">
      <formula>$C$24=0</formula>
    </cfRule>
  </conditionalFormatting>
  <conditionalFormatting sqref="E25:BK25">
    <cfRule type="expression" dxfId="969" priority="8">
      <formula>$C$25=0</formula>
    </cfRule>
  </conditionalFormatting>
  <conditionalFormatting sqref="E26:BK26">
    <cfRule type="expression" dxfId="968" priority="7">
      <formula>$C$26=0</formula>
    </cfRule>
  </conditionalFormatting>
  <conditionalFormatting sqref="E27:BK27">
    <cfRule type="expression" dxfId="967" priority="6">
      <formula>$C$27=0</formula>
    </cfRule>
  </conditionalFormatting>
  <conditionalFormatting sqref="E28:BK28">
    <cfRule type="expression" dxfId="966" priority="5">
      <formula>$C$28=0</formula>
    </cfRule>
  </conditionalFormatting>
  <conditionalFormatting sqref="E29:BK29">
    <cfRule type="expression" dxfId="965" priority="4">
      <formula>$C$29=0</formula>
    </cfRule>
  </conditionalFormatting>
  <conditionalFormatting sqref="E30:BK30">
    <cfRule type="expression" dxfId="964" priority="3">
      <formula>$C$30=0</formula>
    </cfRule>
  </conditionalFormatting>
  <conditionalFormatting sqref="E31:BK31">
    <cfRule type="expression" dxfId="963" priority="2">
      <formula>$C$31=0</formula>
    </cfRule>
  </conditionalFormatting>
  <conditionalFormatting sqref="C7:D31">
    <cfRule type="cellIs" dxfId="962" priority="1" operator="equal">
      <formula>0</formula>
    </cfRule>
  </conditionalFormatting>
  <dataValidations count="2">
    <dataValidation type="custom" allowBlank="1" showInputMessage="1" showErrorMessage="1" errorTitle="Erreur d'encodage" error="La valeur que vous avez tapée n'est pas valide. Veuillez entrer 'NE', 'CM' ou un nombre supérieur à la cote." sqref="BL7:BL31">
      <formula1>OR(AND(BL7&gt;=AY7),AND(BL7="NE",AY7="NE"),AND(BL7="CM",AY7="CM"))</formula1>
    </dataValidation>
    <dataValidation type="custom" allowBlank="1" showInputMessage="1" showErrorMessage="1" errorTitle="Erreur d'encodage" error="La valeur que vous avez tapée n'est pas valide. Veuillez entrer 'NE', 'CM' ou un nombre sous la valeur MAX." sqref="BD7:BD31 BH7:BH31 AZ7:AZ31 AV7:AV31">
      <formula1>OR(AND(AV7="NE"),AND(AV7="CM"),AND(AV7&gt;0,AV7&lt;999))</formula1>
    </dataValidation>
  </dataValidations>
  <pageMargins left="0.7" right="0.7" top="0.75" bottom="0.75" header="0.3" footer="0.3"/>
  <pageSetup paperSize="9" orientation="portrait" horizontalDpi="1200" verticalDpi="1200" r:id="rId3"/>
  <drawing r:id="rId4"/>
</worksheet>
</file>

<file path=xl/worksheets/sheet33.xml><?xml version="1.0" encoding="utf-8"?>
<worksheet xmlns="http://schemas.openxmlformats.org/spreadsheetml/2006/main" xmlns:r="http://schemas.openxmlformats.org/officeDocument/2006/relationships">
  <sheetPr codeName="Feuil29"/>
  <dimension ref="A1:CY90"/>
  <sheetViews>
    <sheetView workbookViewId="0">
      <selection activeCell="E5" sqref="E5"/>
    </sheetView>
  </sheetViews>
  <sheetFormatPr baseColWidth="10" defaultRowHeight="15"/>
  <cols>
    <col min="1" max="1" width="10.7109375" style="7" customWidth="1"/>
    <col min="2" max="2" width="2.7109375" style="7" customWidth="1"/>
    <col min="3" max="3" width="19.42578125" style="66" customWidth="1"/>
    <col min="4" max="4" width="15.42578125" style="64" customWidth="1"/>
    <col min="5" max="14" width="3.28515625" style="64" customWidth="1"/>
    <col min="15" max="15" width="2.7109375" style="64" customWidth="1"/>
    <col min="16" max="25" width="3.28515625" style="64" customWidth="1"/>
    <col min="26" max="26" width="2.7109375" style="64" customWidth="1"/>
    <col min="27" max="36" width="3.28515625" style="64" customWidth="1"/>
    <col min="37" max="37" width="2.7109375" style="64" customWidth="1"/>
    <col min="38" max="47" width="3.28515625" style="64" customWidth="1"/>
    <col min="48" max="48" width="2.7109375" style="64" customWidth="1"/>
    <col min="49" max="51" width="3.7109375" style="64" customWidth="1"/>
    <col min="52" max="52" width="2.7109375" style="64" customWidth="1"/>
    <col min="53" max="55" width="3.7109375" style="64" customWidth="1"/>
    <col min="56" max="56" width="2.7109375" style="64" customWidth="1"/>
    <col min="57" max="59" width="3.7109375" style="64" customWidth="1"/>
    <col min="60" max="60" width="2.7109375" style="64" customWidth="1"/>
    <col min="61" max="63" width="3.7109375" style="64" customWidth="1"/>
    <col min="64" max="64" width="2.7109375" style="64" customWidth="1"/>
    <col min="65" max="77" width="11.42578125" style="7"/>
    <col min="78" max="16384" width="11.42578125" style="64"/>
  </cols>
  <sheetData>
    <row r="1" spans="1:103" s="7" customFormat="1" ht="54.95" customHeight="1">
      <c r="A1" s="10"/>
      <c r="B1" s="61"/>
      <c r="C1" s="317" t="str">
        <f>MATIÈRES!I8</f>
        <v>MATH (Mme LIENART - 5p.)</v>
      </c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7"/>
      <c r="AH1" s="317"/>
      <c r="AI1" s="317"/>
      <c r="AJ1" s="317"/>
      <c r="AK1" s="317"/>
      <c r="AL1" s="317"/>
      <c r="AM1" s="317"/>
      <c r="AN1" s="317"/>
      <c r="AO1" s="317"/>
      <c r="AP1" s="317"/>
      <c r="AQ1" s="317"/>
      <c r="AR1" s="317"/>
      <c r="AS1" s="317"/>
      <c r="AT1" s="317"/>
      <c r="AU1" s="317"/>
      <c r="AV1" s="317"/>
      <c r="AW1" s="317"/>
      <c r="AX1" s="317"/>
      <c r="AY1" s="317"/>
      <c r="AZ1" s="317"/>
      <c r="BA1" s="317"/>
      <c r="BB1" s="317"/>
      <c r="BC1" s="317"/>
      <c r="BD1" s="317"/>
      <c r="BE1" s="317"/>
      <c r="BF1" s="317"/>
      <c r="BG1" s="317"/>
      <c r="BH1" s="317"/>
      <c r="BI1" s="317"/>
      <c r="BJ1" s="317"/>
      <c r="BK1" s="317"/>
      <c r="BL1" s="317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</row>
    <row r="2" spans="1:103" s="7" customFormat="1" ht="15" customHeight="1">
      <c r="A2" s="22"/>
      <c r="B2" s="22"/>
      <c r="C2" s="39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</row>
    <row r="3" spans="1:103" s="7" customFormat="1" ht="15" customHeight="1">
      <c r="A3" s="10"/>
      <c r="B3" s="22"/>
      <c r="C3" s="197"/>
      <c r="D3" s="198"/>
      <c r="E3" s="318" t="s">
        <v>100</v>
      </c>
      <c r="F3" s="319"/>
      <c r="G3" s="319"/>
      <c r="H3" s="319"/>
      <c r="I3" s="319"/>
      <c r="J3" s="319"/>
      <c r="K3" s="319"/>
      <c r="L3" s="319"/>
      <c r="M3" s="319"/>
      <c r="N3" s="320"/>
      <c r="O3" s="22"/>
      <c r="P3" s="318" t="s">
        <v>101</v>
      </c>
      <c r="Q3" s="319"/>
      <c r="R3" s="319"/>
      <c r="S3" s="319"/>
      <c r="T3" s="319"/>
      <c r="U3" s="319"/>
      <c r="V3" s="319"/>
      <c r="W3" s="319"/>
      <c r="X3" s="319"/>
      <c r="Y3" s="320"/>
      <c r="Z3" s="22"/>
      <c r="AA3" s="318" t="s">
        <v>102</v>
      </c>
      <c r="AB3" s="319"/>
      <c r="AC3" s="319"/>
      <c r="AD3" s="319"/>
      <c r="AE3" s="319"/>
      <c r="AF3" s="319"/>
      <c r="AG3" s="319"/>
      <c r="AH3" s="319"/>
      <c r="AI3" s="319"/>
      <c r="AJ3" s="320"/>
      <c r="AK3" s="22"/>
      <c r="AL3" s="318" t="s">
        <v>103</v>
      </c>
      <c r="AM3" s="319"/>
      <c r="AN3" s="319"/>
      <c r="AO3" s="319"/>
      <c r="AP3" s="319"/>
      <c r="AQ3" s="319"/>
      <c r="AR3" s="319"/>
      <c r="AS3" s="319"/>
      <c r="AT3" s="319"/>
      <c r="AU3" s="320"/>
      <c r="AV3" s="22"/>
      <c r="AW3" s="321" t="s">
        <v>104</v>
      </c>
      <c r="AX3" s="321"/>
      <c r="AY3" s="321"/>
      <c r="AZ3" s="22"/>
      <c r="BA3" s="321" t="s">
        <v>105</v>
      </c>
      <c r="BB3" s="321"/>
      <c r="BC3" s="321"/>
      <c r="BD3" s="22"/>
      <c r="BE3" s="321" t="s">
        <v>106</v>
      </c>
      <c r="BF3" s="321"/>
      <c r="BG3" s="321"/>
      <c r="BH3" s="22"/>
      <c r="BI3" s="321" t="s">
        <v>107</v>
      </c>
      <c r="BJ3" s="321"/>
      <c r="BK3" s="321"/>
      <c r="BL3" s="22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</row>
    <row r="4" spans="1:103" s="7" customFormat="1" ht="15" customHeight="1">
      <c r="A4" s="10"/>
      <c r="B4" s="22"/>
      <c r="C4" s="197"/>
      <c r="D4" s="198"/>
      <c r="E4" s="106">
        <v>1</v>
      </c>
      <c r="F4" s="106">
        <v>2</v>
      </c>
      <c r="G4" s="106">
        <v>3</v>
      </c>
      <c r="H4" s="106">
        <v>4</v>
      </c>
      <c r="I4" s="106">
        <v>5</v>
      </c>
      <c r="J4" s="106">
        <v>6</v>
      </c>
      <c r="K4" s="106">
        <v>7</v>
      </c>
      <c r="L4" s="106">
        <v>8</v>
      </c>
      <c r="M4" s="106">
        <v>9</v>
      </c>
      <c r="N4" s="107">
        <v>10</v>
      </c>
      <c r="O4" s="22"/>
      <c r="P4" s="109">
        <v>11</v>
      </c>
      <c r="Q4" s="106">
        <v>12</v>
      </c>
      <c r="R4" s="106">
        <v>13</v>
      </c>
      <c r="S4" s="106">
        <v>14</v>
      </c>
      <c r="T4" s="106">
        <v>15</v>
      </c>
      <c r="U4" s="106">
        <v>16</v>
      </c>
      <c r="V4" s="106">
        <v>17</v>
      </c>
      <c r="W4" s="106">
        <v>18</v>
      </c>
      <c r="X4" s="106">
        <v>19</v>
      </c>
      <c r="Y4" s="107">
        <v>20</v>
      </c>
      <c r="Z4" s="22"/>
      <c r="AA4" s="109">
        <v>21</v>
      </c>
      <c r="AB4" s="106">
        <v>22</v>
      </c>
      <c r="AC4" s="106">
        <v>23</v>
      </c>
      <c r="AD4" s="106">
        <v>24</v>
      </c>
      <c r="AE4" s="106">
        <v>25</v>
      </c>
      <c r="AF4" s="106">
        <v>26</v>
      </c>
      <c r="AG4" s="106">
        <v>27</v>
      </c>
      <c r="AH4" s="106">
        <v>28</v>
      </c>
      <c r="AI4" s="106">
        <v>29</v>
      </c>
      <c r="AJ4" s="107">
        <v>30</v>
      </c>
      <c r="AK4" s="22"/>
      <c r="AL4" s="109">
        <v>31</v>
      </c>
      <c r="AM4" s="106">
        <v>32</v>
      </c>
      <c r="AN4" s="106">
        <v>33</v>
      </c>
      <c r="AO4" s="106">
        <v>34</v>
      </c>
      <c r="AP4" s="106">
        <v>35</v>
      </c>
      <c r="AQ4" s="106">
        <v>36</v>
      </c>
      <c r="AR4" s="106">
        <v>37</v>
      </c>
      <c r="AS4" s="106">
        <v>38</v>
      </c>
      <c r="AT4" s="106">
        <v>39</v>
      </c>
      <c r="AU4" s="107">
        <v>40</v>
      </c>
      <c r="AV4" s="22"/>
      <c r="AW4" s="321"/>
      <c r="AX4" s="321"/>
      <c r="AY4" s="321"/>
      <c r="AZ4" s="22"/>
      <c r="BA4" s="321"/>
      <c r="BB4" s="321"/>
      <c r="BC4" s="321"/>
      <c r="BD4" s="22"/>
      <c r="BE4" s="321"/>
      <c r="BF4" s="321"/>
      <c r="BG4" s="321"/>
      <c r="BH4" s="22"/>
      <c r="BI4" s="321"/>
      <c r="BJ4" s="321"/>
      <c r="BK4" s="321"/>
      <c r="BL4" s="22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</row>
    <row r="5" spans="1:103" ht="75.75" customHeight="1">
      <c r="A5" s="10"/>
      <c r="B5" s="22"/>
      <c r="C5" s="229" t="s">
        <v>173</v>
      </c>
      <c r="D5" s="229"/>
      <c r="E5" s="111"/>
      <c r="F5" s="110"/>
      <c r="G5" s="110"/>
      <c r="H5" s="111"/>
      <c r="I5" s="111"/>
      <c r="J5" s="110"/>
      <c r="K5" s="110"/>
      <c r="L5" s="111"/>
      <c r="M5" s="111"/>
      <c r="N5" s="110"/>
      <c r="O5" s="112"/>
      <c r="P5" s="111"/>
      <c r="Q5" s="110"/>
      <c r="R5" s="110"/>
      <c r="S5" s="111"/>
      <c r="T5" s="111"/>
      <c r="U5" s="110"/>
      <c r="V5" s="110"/>
      <c r="W5" s="111"/>
      <c r="X5" s="111"/>
      <c r="Y5" s="110"/>
      <c r="Z5" s="112"/>
      <c r="AA5" s="111"/>
      <c r="AB5" s="110"/>
      <c r="AC5" s="110"/>
      <c r="AD5" s="111"/>
      <c r="AE5" s="111"/>
      <c r="AF5" s="110"/>
      <c r="AG5" s="110"/>
      <c r="AH5" s="111"/>
      <c r="AI5" s="111"/>
      <c r="AJ5" s="110"/>
      <c r="AK5" s="112"/>
      <c r="AL5" s="111"/>
      <c r="AM5" s="110"/>
      <c r="AN5" s="110"/>
      <c r="AO5" s="111"/>
      <c r="AP5" s="111"/>
      <c r="AQ5" s="110"/>
      <c r="AR5" s="110"/>
      <c r="AS5" s="111"/>
      <c r="AT5" s="111"/>
      <c r="AU5" s="110"/>
      <c r="AV5" s="112"/>
      <c r="AW5" s="321"/>
      <c r="AX5" s="321"/>
      <c r="AY5" s="321"/>
      <c r="AZ5" s="112"/>
      <c r="BA5" s="321"/>
      <c r="BB5" s="321"/>
      <c r="BC5" s="321"/>
      <c r="BD5" s="112"/>
      <c r="BE5" s="321"/>
      <c r="BF5" s="321"/>
      <c r="BG5" s="321"/>
      <c r="BH5" s="112"/>
      <c r="BI5" s="321"/>
      <c r="BJ5" s="321"/>
      <c r="BK5" s="321"/>
      <c r="BL5" s="62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</row>
    <row r="6" spans="1:103">
      <c r="A6" s="10"/>
      <c r="B6" s="22"/>
      <c r="C6" s="199" t="s">
        <v>0</v>
      </c>
      <c r="D6" s="200" t="s">
        <v>1</v>
      </c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4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4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4"/>
      <c r="AL6" s="113"/>
      <c r="AM6" s="113"/>
      <c r="AN6" s="113"/>
      <c r="AO6" s="113"/>
      <c r="AP6" s="113"/>
      <c r="AQ6" s="113"/>
      <c r="AR6" s="113"/>
      <c r="AS6" s="113"/>
      <c r="AT6" s="113"/>
      <c r="AU6" s="113"/>
      <c r="AV6" s="114"/>
      <c r="AW6" s="115" t="s">
        <v>108</v>
      </c>
      <c r="AX6" s="115" t="s">
        <v>109</v>
      </c>
      <c r="AY6" s="115" t="s">
        <v>54</v>
      </c>
      <c r="AZ6" s="114"/>
      <c r="BA6" s="115" t="s">
        <v>108</v>
      </c>
      <c r="BB6" s="115" t="s">
        <v>109</v>
      </c>
      <c r="BC6" s="115" t="s">
        <v>54</v>
      </c>
      <c r="BD6" s="114"/>
      <c r="BE6" s="115" t="s">
        <v>108</v>
      </c>
      <c r="BF6" s="115" t="s">
        <v>109</v>
      </c>
      <c r="BG6" s="115" t="s">
        <v>54</v>
      </c>
      <c r="BH6" s="114"/>
      <c r="BI6" s="115" t="s">
        <v>108</v>
      </c>
      <c r="BJ6" s="115" t="s">
        <v>109</v>
      </c>
      <c r="BK6" s="115" t="s">
        <v>54</v>
      </c>
      <c r="BL6" s="26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</row>
    <row r="7" spans="1:103">
      <c r="A7" s="10"/>
      <c r="B7" s="65">
        <v>1</v>
      </c>
      <c r="C7" s="10" t="str">
        <f>Élèves!C4</f>
        <v>MARTIN</v>
      </c>
      <c r="D7" s="10" t="str">
        <f>Élèves!D4</f>
        <v>Paul</v>
      </c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7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7"/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7"/>
      <c r="AL7" s="116"/>
      <c r="AM7" s="116"/>
      <c r="AN7" s="116"/>
      <c r="AO7" s="116"/>
      <c r="AP7" s="116"/>
      <c r="AQ7" s="116"/>
      <c r="AR7" s="116"/>
      <c r="AS7" s="116"/>
      <c r="AT7" s="116"/>
      <c r="AU7" s="116"/>
      <c r="AV7" s="117"/>
      <c r="AW7" s="118">
        <f t="shared" ref="AW7:AW31" si="0">SUM(E7:N7)</f>
        <v>0</v>
      </c>
      <c r="AX7" s="118">
        <f>SUM($E$6:$N$6)-SUMIF(E7:N7,"",$E$6:$N$6)</f>
        <v>0</v>
      </c>
      <c r="AY7" s="119" t="str">
        <f>IF(ISERROR(SUM(AW7/AX7)*100),"",SUM(AW7/AX7)*100)</f>
        <v/>
      </c>
      <c r="AZ7" s="117"/>
      <c r="BA7" s="118">
        <f t="shared" ref="BA7:BA31" si="1">SUM(P7:Y7)</f>
        <v>0</v>
      </c>
      <c r="BB7" s="118">
        <f>SUM($P$6:Y$6)-SUMIF(P7:Y7,"",$P$6:$Y$6)</f>
        <v>0</v>
      </c>
      <c r="BC7" s="119" t="str">
        <f>IF(ISERROR(SUM(BA7/BB7)*100),"",SUM(BA7/BB7)*100)</f>
        <v/>
      </c>
      <c r="BD7" s="117"/>
      <c r="BE7" s="118">
        <f t="shared" ref="BE7:BE31" si="2">SUM(AA7:AJ7)</f>
        <v>0</v>
      </c>
      <c r="BF7" s="118">
        <f>SUM($AA$6:$AJ$6)-SUMIF(AA7:AJ7,"",$AA$6:$AJ$6)</f>
        <v>0</v>
      </c>
      <c r="BG7" s="119" t="str">
        <f>IF(ISERROR(SUM(BE7/BF7)*100),"",SUM(BE7/BF7)*100)</f>
        <v/>
      </c>
      <c r="BH7" s="117"/>
      <c r="BI7" s="118">
        <f t="shared" ref="BI7:BI31" si="3">SUM(AL7:AU7)</f>
        <v>0</v>
      </c>
      <c r="BJ7" s="118">
        <f>SUM($AL$6:$AU$6)-SUMIF(AL7:AU7,"",$AL$6:$AU$6)</f>
        <v>0</v>
      </c>
      <c r="BK7" s="119" t="str">
        <f>IF(ISERROR(SUM(BI7/BJ7)*100),"",SUM(BI7/BJ7)*100)</f>
        <v/>
      </c>
      <c r="BL7" s="22"/>
      <c r="BM7" s="10"/>
      <c r="BN7" s="10"/>
      <c r="BO7" s="10"/>
      <c r="BP7" s="170" t="e">
        <f>AVERAGE(AY7,BC7)</f>
        <v>#DIV/0!</v>
      </c>
      <c r="BQ7" s="170" t="e">
        <f>AVERAGE(AY7,BC7,BG7)</f>
        <v>#DIV/0!</v>
      </c>
      <c r="BR7" s="170" t="e">
        <f>AVERAGE(AY7,BC7,BG7,BK7)</f>
        <v>#DIV/0!</v>
      </c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</row>
    <row r="8" spans="1:103">
      <c r="A8" s="10"/>
      <c r="B8" s="65">
        <v>2</v>
      </c>
      <c r="C8" s="10" t="str">
        <f>Élèves!C5</f>
        <v>DUPOND</v>
      </c>
      <c r="D8" s="10" t="str">
        <f>Élèves!D5</f>
        <v>Henri</v>
      </c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7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7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7"/>
      <c r="AL8" s="116"/>
      <c r="AM8" s="116"/>
      <c r="AN8" s="116"/>
      <c r="AO8" s="116"/>
      <c r="AP8" s="116"/>
      <c r="AQ8" s="116"/>
      <c r="AR8" s="116"/>
      <c r="AS8" s="116"/>
      <c r="AT8" s="116"/>
      <c r="AU8" s="116"/>
      <c r="AV8" s="117"/>
      <c r="AW8" s="118">
        <f t="shared" si="0"/>
        <v>0</v>
      </c>
      <c r="AX8" s="118">
        <f t="shared" ref="AX8:AX31" si="4">SUM($E$6:$N$6)-SUMIF(E8:N8,"",$E$6:$N$6)</f>
        <v>0</v>
      </c>
      <c r="AY8" s="119" t="str">
        <f t="shared" ref="AY8:AY31" si="5">IF(ISERROR(SUM(AW8/AX8)*100),"",SUM(AW8/AX8)*100)</f>
        <v/>
      </c>
      <c r="AZ8" s="117"/>
      <c r="BA8" s="118">
        <f t="shared" si="1"/>
        <v>0</v>
      </c>
      <c r="BB8" s="118">
        <f>SUM($P$6:Y$6)-SUMIF(P8:Y8,"",$P$6:$Y$6)</f>
        <v>0</v>
      </c>
      <c r="BC8" s="119" t="str">
        <f t="shared" ref="BC8:BC31" si="6">IF(ISERROR(SUM(BA8/BB8)*100),"",SUM(BA8/BB8)*100)</f>
        <v/>
      </c>
      <c r="BD8" s="117"/>
      <c r="BE8" s="118">
        <f t="shared" si="2"/>
        <v>0</v>
      </c>
      <c r="BF8" s="118">
        <f t="shared" ref="BF8:BF31" si="7">SUM($AA$6:$AJ$6)-SUMIF(AA8:AJ8,"",$AA$6:$AJ$6)</f>
        <v>0</v>
      </c>
      <c r="BG8" s="119" t="str">
        <f t="shared" ref="BG8:BG31" si="8">IF(ISERROR(SUM(BE8/BF8)*100),"",SUM(BE8/BF8)*100)</f>
        <v/>
      </c>
      <c r="BH8" s="117"/>
      <c r="BI8" s="118">
        <f t="shared" si="3"/>
        <v>0</v>
      </c>
      <c r="BJ8" s="118">
        <f t="shared" ref="BJ8:BJ31" si="9">SUM($AL$6:$AU$6)-SUMIF(AL8:AU8,"",$AL$6:$AU$6)</f>
        <v>0</v>
      </c>
      <c r="BK8" s="119" t="str">
        <f t="shared" ref="BK8:BK31" si="10">IF(ISERROR(SUM(BI8/BJ8)*100),"",SUM(BI8/BJ8)*100)</f>
        <v/>
      </c>
      <c r="BL8" s="22"/>
      <c r="BM8" s="10"/>
      <c r="BN8" s="10"/>
      <c r="BO8" s="10"/>
      <c r="BP8" s="170" t="e">
        <f t="shared" ref="BP8:BP31" si="11">AVERAGE(AY8,BC8)</f>
        <v>#DIV/0!</v>
      </c>
      <c r="BQ8" s="170" t="e">
        <f t="shared" ref="BQ8:BQ31" si="12">AVERAGE(AY8,BC8,BG8)</f>
        <v>#DIV/0!</v>
      </c>
      <c r="BR8" s="170" t="e">
        <f t="shared" ref="BR8:BR31" si="13">AVERAGE(AY8,BC8,BG8,BK8)</f>
        <v>#DIV/0!</v>
      </c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</row>
    <row r="9" spans="1:103">
      <c r="A9" s="10"/>
      <c r="B9" s="65">
        <v>3</v>
      </c>
      <c r="C9" s="10" t="str">
        <f>Élèves!C6</f>
        <v>TABERNACLE</v>
      </c>
      <c r="D9" s="10" t="str">
        <f>Élèves!D6</f>
        <v>Ghislain</v>
      </c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7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7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7"/>
      <c r="AL9" s="116"/>
      <c r="AM9" s="116"/>
      <c r="AN9" s="116"/>
      <c r="AO9" s="116"/>
      <c r="AP9" s="116"/>
      <c r="AQ9" s="116"/>
      <c r="AR9" s="116"/>
      <c r="AS9" s="116"/>
      <c r="AT9" s="116"/>
      <c r="AU9" s="116"/>
      <c r="AV9" s="117"/>
      <c r="AW9" s="118">
        <f t="shared" si="0"/>
        <v>0</v>
      </c>
      <c r="AX9" s="118">
        <f t="shared" si="4"/>
        <v>0</v>
      </c>
      <c r="AY9" s="119" t="str">
        <f t="shared" si="5"/>
        <v/>
      </c>
      <c r="AZ9" s="117"/>
      <c r="BA9" s="118">
        <f t="shared" si="1"/>
        <v>0</v>
      </c>
      <c r="BB9" s="118">
        <f>SUM($P$6:Y$6)-SUMIF(P9:Y9,"",$P$6:$Y$6)</f>
        <v>0</v>
      </c>
      <c r="BC9" s="119" t="str">
        <f t="shared" si="6"/>
        <v/>
      </c>
      <c r="BD9" s="117"/>
      <c r="BE9" s="118">
        <f t="shared" si="2"/>
        <v>0</v>
      </c>
      <c r="BF9" s="118">
        <f t="shared" si="7"/>
        <v>0</v>
      </c>
      <c r="BG9" s="119" t="str">
        <f t="shared" si="8"/>
        <v/>
      </c>
      <c r="BH9" s="117"/>
      <c r="BI9" s="118">
        <f t="shared" si="3"/>
        <v>0</v>
      </c>
      <c r="BJ9" s="118">
        <f t="shared" si="9"/>
        <v>0</v>
      </c>
      <c r="BK9" s="119" t="str">
        <f t="shared" si="10"/>
        <v/>
      </c>
      <c r="BL9" s="22"/>
      <c r="BM9" s="10"/>
      <c r="BN9" s="10"/>
      <c r="BO9" s="10"/>
      <c r="BP9" s="170" t="e">
        <f t="shared" si="11"/>
        <v>#DIV/0!</v>
      </c>
      <c r="BQ9" s="170" t="e">
        <f t="shared" si="12"/>
        <v>#DIV/0!</v>
      </c>
      <c r="BR9" s="170" t="e">
        <f t="shared" si="13"/>
        <v>#DIV/0!</v>
      </c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</row>
    <row r="10" spans="1:103">
      <c r="A10" s="10"/>
      <c r="B10" s="65">
        <v>4</v>
      </c>
      <c r="C10" s="10" t="str">
        <f>Élèves!C7</f>
        <v>EASY</v>
      </c>
      <c r="D10" s="10" t="str">
        <f>Élèves!D7</f>
        <v>Isabelle</v>
      </c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7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7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7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7"/>
      <c r="AW10" s="118">
        <f t="shared" si="0"/>
        <v>0</v>
      </c>
      <c r="AX10" s="118">
        <f t="shared" si="4"/>
        <v>0</v>
      </c>
      <c r="AY10" s="119" t="str">
        <f t="shared" si="5"/>
        <v/>
      </c>
      <c r="AZ10" s="117"/>
      <c r="BA10" s="118">
        <f t="shared" si="1"/>
        <v>0</v>
      </c>
      <c r="BB10" s="118">
        <f>SUM($P$6:Y$6)-SUMIF(P10:Y10,"",$P$6:$Y$6)</f>
        <v>0</v>
      </c>
      <c r="BC10" s="119" t="str">
        <f t="shared" si="6"/>
        <v/>
      </c>
      <c r="BD10" s="117"/>
      <c r="BE10" s="118">
        <f t="shared" si="2"/>
        <v>0</v>
      </c>
      <c r="BF10" s="118">
        <f t="shared" si="7"/>
        <v>0</v>
      </c>
      <c r="BG10" s="119" t="str">
        <f t="shared" si="8"/>
        <v/>
      </c>
      <c r="BH10" s="117"/>
      <c r="BI10" s="118">
        <f t="shared" si="3"/>
        <v>0</v>
      </c>
      <c r="BJ10" s="118">
        <f t="shared" si="9"/>
        <v>0</v>
      </c>
      <c r="BK10" s="119" t="str">
        <f t="shared" si="10"/>
        <v/>
      </c>
      <c r="BL10" s="22"/>
      <c r="BM10" s="10"/>
      <c r="BN10" s="10"/>
      <c r="BO10" s="10"/>
      <c r="BP10" s="170" t="e">
        <f t="shared" si="11"/>
        <v>#DIV/0!</v>
      </c>
      <c r="BQ10" s="170" t="e">
        <f t="shared" si="12"/>
        <v>#DIV/0!</v>
      </c>
      <c r="BR10" s="170" t="e">
        <f t="shared" si="13"/>
        <v>#DIV/0!</v>
      </c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</row>
    <row r="11" spans="1:103">
      <c r="A11" s="10"/>
      <c r="B11" s="65">
        <v>5</v>
      </c>
      <c r="C11" s="10" t="str">
        <f>Élèves!C8</f>
        <v>KINGDOM</v>
      </c>
      <c r="D11" s="10" t="str">
        <f>Élèves!D8</f>
        <v>Aline</v>
      </c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7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7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7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7"/>
      <c r="AW11" s="118">
        <f t="shared" si="0"/>
        <v>0</v>
      </c>
      <c r="AX11" s="118">
        <f t="shared" si="4"/>
        <v>0</v>
      </c>
      <c r="AY11" s="119" t="str">
        <f t="shared" si="5"/>
        <v/>
      </c>
      <c r="AZ11" s="117"/>
      <c r="BA11" s="118">
        <f t="shared" si="1"/>
        <v>0</v>
      </c>
      <c r="BB11" s="118">
        <f>SUM($P$6:Y$6)-SUMIF(P11:Y11,"",$P$6:$Y$6)</f>
        <v>0</v>
      </c>
      <c r="BC11" s="119" t="str">
        <f t="shared" si="6"/>
        <v/>
      </c>
      <c r="BD11" s="117"/>
      <c r="BE11" s="118">
        <f t="shared" si="2"/>
        <v>0</v>
      </c>
      <c r="BF11" s="118">
        <f t="shared" si="7"/>
        <v>0</v>
      </c>
      <c r="BG11" s="119" t="str">
        <f t="shared" si="8"/>
        <v/>
      </c>
      <c r="BH11" s="117"/>
      <c r="BI11" s="118">
        <f t="shared" si="3"/>
        <v>0</v>
      </c>
      <c r="BJ11" s="118">
        <f t="shared" si="9"/>
        <v>0</v>
      </c>
      <c r="BK11" s="119" t="str">
        <f t="shared" si="10"/>
        <v/>
      </c>
      <c r="BL11" s="22"/>
      <c r="BM11" s="10"/>
      <c r="BN11" s="10"/>
      <c r="BO11" s="10"/>
      <c r="BP11" s="170" t="e">
        <f t="shared" si="11"/>
        <v>#DIV/0!</v>
      </c>
      <c r="BQ11" s="170" t="e">
        <f t="shared" si="12"/>
        <v>#DIV/0!</v>
      </c>
      <c r="BR11" s="170" t="e">
        <f t="shared" si="13"/>
        <v>#DIV/0!</v>
      </c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</row>
    <row r="12" spans="1:103">
      <c r="A12" s="10"/>
      <c r="B12" s="65">
        <v>6</v>
      </c>
      <c r="C12" s="10" t="str">
        <f>Élèves!C9</f>
        <v>FORTE</v>
      </c>
      <c r="D12" s="10" t="str">
        <f>Élèves!D9</f>
        <v>Salie</v>
      </c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7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7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7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7"/>
      <c r="AW12" s="118">
        <f t="shared" si="0"/>
        <v>0</v>
      </c>
      <c r="AX12" s="118">
        <f t="shared" si="4"/>
        <v>0</v>
      </c>
      <c r="AY12" s="119" t="str">
        <f t="shared" si="5"/>
        <v/>
      </c>
      <c r="AZ12" s="117"/>
      <c r="BA12" s="118">
        <f t="shared" si="1"/>
        <v>0</v>
      </c>
      <c r="BB12" s="118">
        <f>SUM($P$6:Y$6)-SUMIF(P12:Y12,"",$P$6:$Y$6)</f>
        <v>0</v>
      </c>
      <c r="BC12" s="119" t="str">
        <f t="shared" si="6"/>
        <v/>
      </c>
      <c r="BD12" s="117"/>
      <c r="BE12" s="118">
        <f t="shared" si="2"/>
        <v>0</v>
      </c>
      <c r="BF12" s="118">
        <f t="shared" si="7"/>
        <v>0</v>
      </c>
      <c r="BG12" s="119" t="str">
        <f t="shared" si="8"/>
        <v/>
      </c>
      <c r="BH12" s="117"/>
      <c r="BI12" s="118">
        <f t="shared" si="3"/>
        <v>0</v>
      </c>
      <c r="BJ12" s="118">
        <f t="shared" si="9"/>
        <v>0</v>
      </c>
      <c r="BK12" s="119" t="str">
        <f t="shared" si="10"/>
        <v/>
      </c>
      <c r="BL12" s="22"/>
      <c r="BM12" s="10"/>
      <c r="BN12" s="10"/>
      <c r="BO12" s="10"/>
      <c r="BP12" s="170" t="e">
        <f t="shared" si="11"/>
        <v>#DIV/0!</v>
      </c>
      <c r="BQ12" s="170" t="e">
        <f t="shared" si="12"/>
        <v>#DIV/0!</v>
      </c>
      <c r="BR12" s="170" t="e">
        <f t="shared" si="13"/>
        <v>#DIV/0!</v>
      </c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</row>
    <row r="13" spans="1:103">
      <c r="A13" s="10"/>
      <c r="B13" s="65">
        <v>7</v>
      </c>
      <c r="C13" s="10" t="str">
        <f>Élèves!C10</f>
        <v>SEGEC</v>
      </c>
      <c r="D13" s="10" t="str">
        <f>Élèves!D10</f>
        <v>Rédoine</v>
      </c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7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7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7"/>
      <c r="AL13" s="116"/>
      <c r="AM13" s="116"/>
      <c r="AN13" s="116"/>
      <c r="AO13" s="116"/>
      <c r="AP13" s="116"/>
      <c r="AQ13" s="116"/>
      <c r="AR13" s="116"/>
      <c r="AS13" s="116"/>
      <c r="AT13" s="116"/>
      <c r="AU13" s="116"/>
      <c r="AV13" s="117"/>
      <c r="AW13" s="118">
        <f t="shared" si="0"/>
        <v>0</v>
      </c>
      <c r="AX13" s="118">
        <f t="shared" si="4"/>
        <v>0</v>
      </c>
      <c r="AY13" s="119" t="str">
        <f t="shared" si="5"/>
        <v/>
      </c>
      <c r="AZ13" s="117"/>
      <c r="BA13" s="118">
        <f t="shared" si="1"/>
        <v>0</v>
      </c>
      <c r="BB13" s="118">
        <f>SUM($P$6:Y$6)-SUMIF(P13:Y13,"",$P$6:$Y$6)</f>
        <v>0</v>
      </c>
      <c r="BC13" s="119" t="str">
        <f t="shared" si="6"/>
        <v/>
      </c>
      <c r="BD13" s="117"/>
      <c r="BE13" s="118">
        <f t="shared" si="2"/>
        <v>0</v>
      </c>
      <c r="BF13" s="118">
        <f t="shared" si="7"/>
        <v>0</v>
      </c>
      <c r="BG13" s="119" t="str">
        <f t="shared" si="8"/>
        <v/>
      </c>
      <c r="BH13" s="117"/>
      <c r="BI13" s="118">
        <f t="shared" si="3"/>
        <v>0</v>
      </c>
      <c r="BJ13" s="118">
        <f t="shared" si="9"/>
        <v>0</v>
      </c>
      <c r="BK13" s="119" t="str">
        <f t="shared" si="10"/>
        <v/>
      </c>
      <c r="BL13" s="22"/>
      <c r="BM13" s="10"/>
      <c r="BN13" s="10"/>
      <c r="BO13" s="10"/>
      <c r="BP13" s="170" t="e">
        <f t="shared" si="11"/>
        <v>#DIV/0!</v>
      </c>
      <c r="BQ13" s="170" t="e">
        <f t="shared" si="12"/>
        <v>#DIV/0!</v>
      </c>
      <c r="BR13" s="170" t="e">
        <f t="shared" si="13"/>
        <v>#DIV/0!</v>
      </c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</row>
    <row r="14" spans="1:103">
      <c r="A14" s="10"/>
      <c r="B14" s="65">
        <v>8</v>
      </c>
      <c r="C14" s="10">
        <f>Élèves!C11</f>
        <v>0</v>
      </c>
      <c r="D14" s="10">
        <f>Élèves!D11</f>
        <v>0</v>
      </c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7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7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7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  <c r="AV14" s="117"/>
      <c r="AW14" s="118">
        <f t="shared" si="0"/>
        <v>0</v>
      </c>
      <c r="AX14" s="118">
        <f t="shared" si="4"/>
        <v>0</v>
      </c>
      <c r="AY14" s="119" t="str">
        <f t="shared" si="5"/>
        <v/>
      </c>
      <c r="AZ14" s="117"/>
      <c r="BA14" s="118">
        <f t="shared" si="1"/>
        <v>0</v>
      </c>
      <c r="BB14" s="118">
        <f>SUM($P$6:Y$6)-SUMIF(P14:Y14,"",$P$6:$Y$6)</f>
        <v>0</v>
      </c>
      <c r="BC14" s="119" t="str">
        <f t="shared" si="6"/>
        <v/>
      </c>
      <c r="BD14" s="117"/>
      <c r="BE14" s="118">
        <f t="shared" si="2"/>
        <v>0</v>
      </c>
      <c r="BF14" s="118">
        <f t="shared" si="7"/>
        <v>0</v>
      </c>
      <c r="BG14" s="119" t="str">
        <f t="shared" si="8"/>
        <v/>
      </c>
      <c r="BH14" s="117"/>
      <c r="BI14" s="118">
        <f t="shared" si="3"/>
        <v>0</v>
      </c>
      <c r="BJ14" s="118">
        <f t="shared" si="9"/>
        <v>0</v>
      </c>
      <c r="BK14" s="119" t="str">
        <f t="shared" si="10"/>
        <v/>
      </c>
      <c r="BL14" s="22"/>
      <c r="BM14" s="10"/>
      <c r="BN14" s="10"/>
      <c r="BO14" s="10"/>
      <c r="BP14" s="170" t="e">
        <f t="shared" si="11"/>
        <v>#DIV/0!</v>
      </c>
      <c r="BQ14" s="170" t="e">
        <f t="shared" si="12"/>
        <v>#DIV/0!</v>
      </c>
      <c r="BR14" s="170" t="e">
        <f t="shared" si="13"/>
        <v>#DIV/0!</v>
      </c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</row>
    <row r="15" spans="1:103">
      <c r="A15" s="10"/>
      <c r="B15" s="65">
        <v>9</v>
      </c>
      <c r="C15" s="10">
        <f>Élèves!C12</f>
        <v>0</v>
      </c>
      <c r="D15" s="10">
        <f>Élèves!D12</f>
        <v>0</v>
      </c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7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7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7"/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7"/>
      <c r="AW15" s="118">
        <f t="shared" si="0"/>
        <v>0</v>
      </c>
      <c r="AX15" s="118">
        <f t="shared" si="4"/>
        <v>0</v>
      </c>
      <c r="AY15" s="119" t="str">
        <f t="shared" si="5"/>
        <v/>
      </c>
      <c r="AZ15" s="117"/>
      <c r="BA15" s="118">
        <f t="shared" si="1"/>
        <v>0</v>
      </c>
      <c r="BB15" s="118">
        <f>SUM($P$6:Y$6)-SUMIF(P15:Y15,"",$P$6:$Y$6)</f>
        <v>0</v>
      </c>
      <c r="BC15" s="119" t="str">
        <f t="shared" si="6"/>
        <v/>
      </c>
      <c r="BD15" s="117"/>
      <c r="BE15" s="118">
        <f t="shared" si="2"/>
        <v>0</v>
      </c>
      <c r="BF15" s="118">
        <f t="shared" si="7"/>
        <v>0</v>
      </c>
      <c r="BG15" s="119" t="str">
        <f t="shared" si="8"/>
        <v/>
      </c>
      <c r="BH15" s="117"/>
      <c r="BI15" s="118">
        <f t="shared" si="3"/>
        <v>0</v>
      </c>
      <c r="BJ15" s="118">
        <f t="shared" si="9"/>
        <v>0</v>
      </c>
      <c r="BK15" s="119" t="str">
        <f t="shared" si="10"/>
        <v/>
      </c>
      <c r="BL15" s="22"/>
      <c r="BM15" s="10"/>
      <c r="BN15" s="10"/>
      <c r="BO15" s="10"/>
      <c r="BP15" s="170" t="e">
        <f t="shared" si="11"/>
        <v>#DIV/0!</v>
      </c>
      <c r="BQ15" s="170" t="e">
        <f t="shared" si="12"/>
        <v>#DIV/0!</v>
      </c>
      <c r="BR15" s="170" t="e">
        <f t="shared" si="13"/>
        <v>#DIV/0!</v>
      </c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</row>
    <row r="16" spans="1:103">
      <c r="A16" s="10"/>
      <c r="B16" s="65">
        <v>10</v>
      </c>
      <c r="C16" s="10">
        <f>Élèves!C13</f>
        <v>0</v>
      </c>
      <c r="D16" s="10">
        <f>Élèves!D13</f>
        <v>0</v>
      </c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7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7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7"/>
      <c r="AL16" s="116"/>
      <c r="AM16" s="116"/>
      <c r="AN16" s="116"/>
      <c r="AO16" s="116"/>
      <c r="AP16" s="116"/>
      <c r="AQ16" s="116"/>
      <c r="AR16" s="116"/>
      <c r="AS16" s="116"/>
      <c r="AT16" s="116"/>
      <c r="AU16" s="116"/>
      <c r="AV16" s="117"/>
      <c r="AW16" s="118">
        <f t="shared" si="0"/>
        <v>0</v>
      </c>
      <c r="AX16" s="118">
        <f t="shared" si="4"/>
        <v>0</v>
      </c>
      <c r="AY16" s="119" t="str">
        <f t="shared" si="5"/>
        <v/>
      </c>
      <c r="AZ16" s="117"/>
      <c r="BA16" s="118">
        <f t="shared" si="1"/>
        <v>0</v>
      </c>
      <c r="BB16" s="118">
        <f>SUM($P$6:Y$6)-SUMIF(P16:Y16,"",$P$6:$Y$6)</f>
        <v>0</v>
      </c>
      <c r="BC16" s="119" t="str">
        <f t="shared" si="6"/>
        <v/>
      </c>
      <c r="BD16" s="117"/>
      <c r="BE16" s="118">
        <f t="shared" si="2"/>
        <v>0</v>
      </c>
      <c r="BF16" s="118">
        <f t="shared" si="7"/>
        <v>0</v>
      </c>
      <c r="BG16" s="119" t="str">
        <f t="shared" si="8"/>
        <v/>
      </c>
      <c r="BH16" s="117"/>
      <c r="BI16" s="118">
        <f t="shared" si="3"/>
        <v>0</v>
      </c>
      <c r="BJ16" s="118">
        <f t="shared" si="9"/>
        <v>0</v>
      </c>
      <c r="BK16" s="119" t="str">
        <f t="shared" si="10"/>
        <v/>
      </c>
      <c r="BL16" s="22"/>
      <c r="BM16" s="10"/>
      <c r="BN16" s="10"/>
      <c r="BO16" s="10"/>
      <c r="BP16" s="170" t="e">
        <f t="shared" si="11"/>
        <v>#DIV/0!</v>
      </c>
      <c r="BQ16" s="170" t="e">
        <f t="shared" si="12"/>
        <v>#DIV/0!</v>
      </c>
      <c r="BR16" s="170" t="e">
        <f t="shared" si="13"/>
        <v>#DIV/0!</v>
      </c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</row>
    <row r="17" spans="1:103">
      <c r="A17" s="10"/>
      <c r="B17" s="65">
        <v>11</v>
      </c>
      <c r="C17" s="10">
        <f>Élèves!C14</f>
        <v>0</v>
      </c>
      <c r="D17" s="10">
        <f>Élèves!D14</f>
        <v>0</v>
      </c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7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7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7"/>
      <c r="AL17" s="116"/>
      <c r="AM17" s="116"/>
      <c r="AN17" s="116"/>
      <c r="AO17" s="116"/>
      <c r="AP17" s="116"/>
      <c r="AQ17" s="116"/>
      <c r="AR17" s="116"/>
      <c r="AS17" s="116"/>
      <c r="AT17" s="116"/>
      <c r="AU17" s="116"/>
      <c r="AV17" s="117"/>
      <c r="AW17" s="118">
        <f t="shared" si="0"/>
        <v>0</v>
      </c>
      <c r="AX17" s="118">
        <f t="shared" si="4"/>
        <v>0</v>
      </c>
      <c r="AY17" s="119" t="str">
        <f t="shared" si="5"/>
        <v/>
      </c>
      <c r="AZ17" s="117"/>
      <c r="BA17" s="118">
        <f t="shared" si="1"/>
        <v>0</v>
      </c>
      <c r="BB17" s="118">
        <f>SUM($P$6:Y$6)-SUMIF(P17:Y17,"",$P$6:$Y$6)</f>
        <v>0</v>
      </c>
      <c r="BC17" s="119" t="str">
        <f t="shared" si="6"/>
        <v/>
      </c>
      <c r="BD17" s="117"/>
      <c r="BE17" s="118">
        <f t="shared" si="2"/>
        <v>0</v>
      </c>
      <c r="BF17" s="118">
        <f t="shared" si="7"/>
        <v>0</v>
      </c>
      <c r="BG17" s="119" t="str">
        <f t="shared" si="8"/>
        <v/>
      </c>
      <c r="BH17" s="117"/>
      <c r="BI17" s="118">
        <f t="shared" si="3"/>
        <v>0</v>
      </c>
      <c r="BJ17" s="118">
        <f t="shared" si="9"/>
        <v>0</v>
      </c>
      <c r="BK17" s="119" t="str">
        <f t="shared" si="10"/>
        <v/>
      </c>
      <c r="BL17" s="22"/>
      <c r="BM17" s="10"/>
      <c r="BN17" s="10"/>
      <c r="BO17" s="10"/>
      <c r="BP17" s="170" t="e">
        <f t="shared" si="11"/>
        <v>#DIV/0!</v>
      </c>
      <c r="BQ17" s="170" t="e">
        <f t="shared" si="12"/>
        <v>#DIV/0!</v>
      </c>
      <c r="BR17" s="170" t="e">
        <f t="shared" si="13"/>
        <v>#DIV/0!</v>
      </c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</row>
    <row r="18" spans="1:103">
      <c r="A18" s="10"/>
      <c r="B18" s="65">
        <v>12</v>
      </c>
      <c r="C18" s="10">
        <f>Élèves!C15</f>
        <v>0</v>
      </c>
      <c r="D18" s="10">
        <f>Élèves!D15</f>
        <v>0</v>
      </c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7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7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7"/>
      <c r="AL18" s="116"/>
      <c r="AM18" s="116"/>
      <c r="AN18" s="116"/>
      <c r="AO18" s="116"/>
      <c r="AP18" s="116"/>
      <c r="AQ18" s="116"/>
      <c r="AR18" s="116"/>
      <c r="AS18" s="116"/>
      <c r="AT18" s="116"/>
      <c r="AU18" s="116"/>
      <c r="AV18" s="117"/>
      <c r="AW18" s="118">
        <f t="shared" si="0"/>
        <v>0</v>
      </c>
      <c r="AX18" s="118">
        <f t="shared" si="4"/>
        <v>0</v>
      </c>
      <c r="AY18" s="119" t="str">
        <f t="shared" si="5"/>
        <v/>
      </c>
      <c r="AZ18" s="117"/>
      <c r="BA18" s="118">
        <f t="shared" si="1"/>
        <v>0</v>
      </c>
      <c r="BB18" s="118">
        <f>SUM($P$6:Y$6)-SUMIF(P18:Y18,"",$P$6:$Y$6)</f>
        <v>0</v>
      </c>
      <c r="BC18" s="119" t="str">
        <f t="shared" si="6"/>
        <v/>
      </c>
      <c r="BD18" s="117"/>
      <c r="BE18" s="118">
        <f t="shared" si="2"/>
        <v>0</v>
      </c>
      <c r="BF18" s="118">
        <f t="shared" si="7"/>
        <v>0</v>
      </c>
      <c r="BG18" s="119" t="str">
        <f t="shared" si="8"/>
        <v/>
      </c>
      <c r="BH18" s="117"/>
      <c r="BI18" s="118">
        <f t="shared" si="3"/>
        <v>0</v>
      </c>
      <c r="BJ18" s="118">
        <f t="shared" si="9"/>
        <v>0</v>
      </c>
      <c r="BK18" s="119" t="str">
        <f t="shared" si="10"/>
        <v/>
      </c>
      <c r="BL18" s="22"/>
      <c r="BM18" s="10"/>
      <c r="BN18" s="10"/>
      <c r="BO18" s="10"/>
      <c r="BP18" s="170" t="e">
        <f t="shared" si="11"/>
        <v>#DIV/0!</v>
      </c>
      <c r="BQ18" s="170" t="e">
        <f t="shared" si="12"/>
        <v>#DIV/0!</v>
      </c>
      <c r="BR18" s="170" t="e">
        <f t="shared" si="13"/>
        <v>#DIV/0!</v>
      </c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</row>
    <row r="19" spans="1:103">
      <c r="A19" s="10"/>
      <c r="B19" s="65">
        <v>13</v>
      </c>
      <c r="C19" s="10">
        <f>Élèves!C16</f>
        <v>0</v>
      </c>
      <c r="D19" s="10">
        <f>Élèves!D16</f>
        <v>0</v>
      </c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7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7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7"/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7"/>
      <c r="AW19" s="118">
        <f t="shared" si="0"/>
        <v>0</v>
      </c>
      <c r="AX19" s="118">
        <f t="shared" si="4"/>
        <v>0</v>
      </c>
      <c r="AY19" s="119" t="str">
        <f t="shared" si="5"/>
        <v/>
      </c>
      <c r="AZ19" s="117"/>
      <c r="BA19" s="118">
        <f t="shared" si="1"/>
        <v>0</v>
      </c>
      <c r="BB19" s="118">
        <f>SUM($P$6:Y$6)-SUMIF(P19:Y19,"",$P$6:$Y$6)</f>
        <v>0</v>
      </c>
      <c r="BC19" s="119" t="str">
        <f t="shared" si="6"/>
        <v/>
      </c>
      <c r="BD19" s="117"/>
      <c r="BE19" s="118">
        <f t="shared" si="2"/>
        <v>0</v>
      </c>
      <c r="BF19" s="118">
        <f t="shared" si="7"/>
        <v>0</v>
      </c>
      <c r="BG19" s="119" t="str">
        <f t="shared" si="8"/>
        <v/>
      </c>
      <c r="BH19" s="117"/>
      <c r="BI19" s="118">
        <f t="shared" si="3"/>
        <v>0</v>
      </c>
      <c r="BJ19" s="118">
        <f t="shared" si="9"/>
        <v>0</v>
      </c>
      <c r="BK19" s="119" t="str">
        <f t="shared" si="10"/>
        <v/>
      </c>
      <c r="BL19" s="22"/>
      <c r="BM19" s="10"/>
      <c r="BN19" s="10"/>
      <c r="BO19" s="10"/>
      <c r="BP19" s="170" t="e">
        <f t="shared" si="11"/>
        <v>#DIV/0!</v>
      </c>
      <c r="BQ19" s="170" t="e">
        <f t="shared" si="12"/>
        <v>#DIV/0!</v>
      </c>
      <c r="BR19" s="170" t="e">
        <f t="shared" si="13"/>
        <v>#DIV/0!</v>
      </c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</row>
    <row r="20" spans="1:103">
      <c r="A20" s="10"/>
      <c r="B20" s="65">
        <v>14</v>
      </c>
      <c r="C20" s="10">
        <f>Élèves!C17</f>
        <v>0</v>
      </c>
      <c r="D20" s="10">
        <f>Élèves!D17</f>
        <v>0</v>
      </c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7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7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7"/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7"/>
      <c r="AW20" s="118">
        <f t="shared" si="0"/>
        <v>0</v>
      </c>
      <c r="AX20" s="118">
        <f t="shared" si="4"/>
        <v>0</v>
      </c>
      <c r="AY20" s="119" t="str">
        <f t="shared" si="5"/>
        <v/>
      </c>
      <c r="AZ20" s="117"/>
      <c r="BA20" s="118">
        <f t="shared" si="1"/>
        <v>0</v>
      </c>
      <c r="BB20" s="118">
        <f>SUM($P$6:Y$6)-SUMIF(P20:Y20,"",$P$6:$Y$6)</f>
        <v>0</v>
      </c>
      <c r="BC20" s="119" t="str">
        <f t="shared" si="6"/>
        <v/>
      </c>
      <c r="BD20" s="117"/>
      <c r="BE20" s="118">
        <f t="shared" si="2"/>
        <v>0</v>
      </c>
      <c r="BF20" s="118">
        <f t="shared" si="7"/>
        <v>0</v>
      </c>
      <c r="BG20" s="119" t="str">
        <f t="shared" si="8"/>
        <v/>
      </c>
      <c r="BH20" s="117"/>
      <c r="BI20" s="118">
        <f t="shared" si="3"/>
        <v>0</v>
      </c>
      <c r="BJ20" s="118">
        <f t="shared" si="9"/>
        <v>0</v>
      </c>
      <c r="BK20" s="119" t="str">
        <f t="shared" si="10"/>
        <v/>
      </c>
      <c r="BL20" s="22"/>
      <c r="BM20" s="10"/>
      <c r="BN20" s="10"/>
      <c r="BO20" s="10"/>
      <c r="BP20" s="170" t="e">
        <f t="shared" si="11"/>
        <v>#DIV/0!</v>
      </c>
      <c r="BQ20" s="170" t="e">
        <f t="shared" si="12"/>
        <v>#DIV/0!</v>
      </c>
      <c r="BR20" s="170" t="e">
        <f t="shared" si="13"/>
        <v>#DIV/0!</v>
      </c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</row>
    <row r="21" spans="1:103">
      <c r="A21" s="10"/>
      <c r="B21" s="65">
        <v>15</v>
      </c>
      <c r="C21" s="10">
        <f>Élèves!C18</f>
        <v>0</v>
      </c>
      <c r="D21" s="10">
        <f>Élèves!D18</f>
        <v>0</v>
      </c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7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7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7"/>
      <c r="AL21" s="116"/>
      <c r="AM21" s="116"/>
      <c r="AN21" s="116"/>
      <c r="AO21" s="116"/>
      <c r="AP21" s="116"/>
      <c r="AQ21" s="116"/>
      <c r="AR21" s="116"/>
      <c r="AS21" s="116"/>
      <c r="AT21" s="116"/>
      <c r="AU21" s="116"/>
      <c r="AV21" s="117"/>
      <c r="AW21" s="118">
        <f t="shared" si="0"/>
        <v>0</v>
      </c>
      <c r="AX21" s="118">
        <f t="shared" si="4"/>
        <v>0</v>
      </c>
      <c r="AY21" s="119" t="str">
        <f t="shared" si="5"/>
        <v/>
      </c>
      <c r="AZ21" s="117"/>
      <c r="BA21" s="118">
        <f t="shared" si="1"/>
        <v>0</v>
      </c>
      <c r="BB21" s="118">
        <f>SUM($P$6:Y$6)-SUMIF(P21:Y21,"",$P$6:$Y$6)</f>
        <v>0</v>
      </c>
      <c r="BC21" s="119" t="str">
        <f t="shared" si="6"/>
        <v/>
      </c>
      <c r="BD21" s="117"/>
      <c r="BE21" s="118">
        <f t="shared" si="2"/>
        <v>0</v>
      </c>
      <c r="BF21" s="118">
        <f t="shared" si="7"/>
        <v>0</v>
      </c>
      <c r="BG21" s="119" t="str">
        <f t="shared" si="8"/>
        <v/>
      </c>
      <c r="BH21" s="117"/>
      <c r="BI21" s="118">
        <f t="shared" si="3"/>
        <v>0</v>
      </c>
      <c r="BJ21" s="118">
        <f t="shared" si="9"/>
        <v>0</v>
      </c>
      <c r="BK21" s="119" t="str">
        <f t="shared" si="10"/>
        <v/>
      </c>
      <c r="BL21" s="22"/>
      <c r="BM21" s="10"/>
      <c r="BN21" s="10"/>
      <c r="BO21" s="10"/>
      <c r="BP21" s="170" t="e">
        <f t="shared" si="11"/>
        <v>#DIV/0!</v>
      </c>
      <c r="BQ21" s="170" t="e">
        <f t="shared" si="12"/>
        <v>#DIV/0!</v>
      </c>
      <c r="BR21" s="170" t="e">
        <f t="shared" si="13"/>
        <v>#DIV/0!</v>
      </c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</row>
    <row r="22" spans="1:103">
      <c r="A22" s="10"/>
      <c r="B22" s="65">
        <v>16</v>
      </c>
      <c r="C22" s="10">
        <f>Élèves!C19</f>
        <v>0</v>
      </c>
      <c r="D22" s="10">
        <f>Élèves!D19</f>
        <v>0</v>
      </c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7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7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7"/>
      <c r="AL22" s="116"/>
      <c r="AM22" s="116"/>
      <c r="AN22" s="116"/>
      <c r="AO22" s="116"/>
      <c r="AP22" s="116"/>
      <c r="AQ22" s="116"/>
      <c r="AR22" s="116"/>
      <c r="AS22" s="116"/>
      <c r="AT22" s="116"/>
      <c r="AU22" s="116"/>
      <c r="AV22" s="117"/>
      <c r="AW22" s="118">
        <f t="shared" si="0"/>
        <v>0</v>
      </c>
      <c r="AX22" s="118">
        <f t="shared" si="4"/>
        <v>0</v>
      </c>
      <c r="AY22" s="119" t="str">
        <f t="shared" si="5"/>
        <v/>
      </c>
      <c r="AZ22" s="117"/>
      <c r="BA22" s="118">
        <f t="shared" si="1"/>
        <v>0</v>
      </c>
      <c r="BB22" s="118">
        <f>SUM($P$6:Y$6)-SUMIF(P22:Y22,"",$P$6:$Y$6)</f>
        <v>0</v>
      </c>
      <c r="BC22" s="119" t="str">
        <f t="shared" si="6"/>
        <v/>
      </c>
      <c r="BD22" s="117"/>
      <c r="BE22" s="118">
        <f t="shared" si="2"/>
        <v>0</v>
      </c>
      <c r="BF22" s="118">
        <f t="shared" si="7"/>
        <v>0</v>
      </c>
      <c r="BG22" s="119" t="str">
        <f t="shared" si="8"/>
        <v/>
      </c>
      <c r="BH22" s="117"/>
      <c r="BI22" s="118">
        <f t="shared" si="3"/>
        <v>0</v>
      </c>
      <c r="BJ22" s="118">
        <f t="shared" si="9"/>
        <v>0</v>
      </c>
      <c r="BK22" s="119" t="str">
        <f t="shared" si="10"/>
        <v/>
      </c>
      <c r="BL22" s="22"/>
      <c r="BM22" s="10"/>
      <c r="BN22" s="10"/>
      <c r="BO22" s="10"/>
      <c r="BP22" s="170" t="e">
        <f t="shared" si="11"/>
        <v>#DIV/0!</v>
      </c>
      <c r="BQ22" s="170" t="e">
        <f t="shared" si="12"/>
        <v>#DIV/0!</v>
      </c>
      <c r="BR22" s="170" t="e">
        <f t="shared" si="13"/>
        <v>#DIV/0!</v>
      </c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</row>
    <row r="23" spans="1:103">
      <c r="A23" s="10"/>
      <c r="B23" s="65">
        <v>17</v>
      </c>
      <c r="C23" s="10">
        <f>Élèves!C20</f>
        <v>0</v>
      </c>
      <c r="D23" s="10">
        <f>Élèves!D20</f>
        <v>0</v>
      </c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7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7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7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7"/>
      <c r="AW23" s="118">
        <f t="shared" si="0"/>
        <v>0</v>
      </c>
      <c r="AX23" s="118">
        <f t="shared" si="4"/>
        <v>0</v>
      </c>
      <c r="AY23" s="119" t="str">
        <f t="shared" si="5"/>
        <v/>
      </c>
      <c r="AZ23" s="117"/>
      <c r="BA23" s="118">
        <f t="shared" si="1"/>
        <v>0</v>
      </c>
      <c r="BB23" s="118">
        <f>SUM($P$6:Y$6)-SUMIF(P23:Y23,"",$P$6:$Y$6)</f>
        <v>0</v>
      </c>
      <c r="BC23" s="119" t="str">
        <f t="shared" si="6"/>
        <v/>
      </c>
      <c r="BD23" s="117"/>
      <c r="BE23" s="118">
        <f t="shared" si="2"/>
        <v>0</v>
      </c>
      <c r="BF23" s="118">
        <f t="shared" si="7"/>
        <v>0</v>
      </c>
      <c r="BG23" s="119" t="str">
        <f t="shared" si="8"/>
        <v/>
      </c>
      <c r="BH23" s="117"/>
      <c r="BI23" s="118">
        <f t="shared" si="3"/>
        <v>0</v>
      </c>
      <c r="BJ23" s="118">
        <f t="shared" si="9"/>
        <v>0</v>
      </c>
      <c r="BK23" s="119" t="str">
        <f t="shared" si="10"/>
        <v/>
      </c>
      <c r="BL23" s="22"/>
      <c r="BM23" s="10"/>
      <c r="BN23" s="10"/>
      <c r="BO23" s="10"/>
      <c r="BP23" s="170" t="e">
        <f t="shared" si="11"/>
        <v>#DIV/0!</v>
      </c>
      <c r="BQ23" s="170" t="e">
        <f t="shared" si="12"/>
        <v>#DIV/0!</v>
      </c>
      <c r="BR23" s="170" t="e">
        <f t="shared" si="13"/>
        <v>#DIV/0!</v>
      </c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</row>
    <row r="24" spans="1:103">
      <c r="A24" s="10"/>
      <c r="B24" s="65">
        <v>18</v>
      </c>
      <c r="C24" s="10">
        <f>Élèves!C21</f>
        <v>0</v>
      </c>
      <c r="D24" s="10">
        <f>Élèves!D21</f>
        <v>0</v>
      </c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7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7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7"/>
      <c r="AL24" s="116"/>
      <c r="AM24" s="116"/>
      <c r="AN24" s="116"/>
      <c r="AO24" s="116"/>
      <c r="AP24" s="116"/>
      <c r="AQ24" s="116"/>
      <c r="AR24" s="116"/>
      <c r="AS24" s="116"/>
      <c r="AT24" s="116"/>
      <c r="AU24" s="116"/>
      <c r="AV24" s="117"/>
      <c r="AW24" s="118">
        <f t="shared" si="0"/>
        <v>0</v>
      </c>
      <c r="AX24" s="118">
        <f t="shared" si="4"/>
        <v>0</v>
      </c>
      <c r="AY24" s="119" t="str">
        <f t="shared" si="5"/>
        <v/>
      </c>
      <c r="AZ24" s="117"/>
      <c r="BA24" s="118">
        <f t="shared" si="1"/>
        <v>0</v>
      </c>
      <c r="BB24" s="118">
        <f>SUM($P$6:Y$6)-SUMIF(P24:Y24,"",$P$6:$Y$6)</f>
        <v>0</v>
      </c>
      <c r="BC24" s="119" t="str">
        <f t="shared" si="6"/>
        <v/>
      </c>
      <c r="BD24" s="117"/>
      <c r="BE24" s="118">
        <f t="shared" si="2"/>
        <v>0</v>
      </c>
      <c r="BF24" s="118">
        <f t="shared" si="7"/>
        <v>0</v>
      </c>
      <c r="BG24" s="119" t="str">
        <f t="shared" si="8"/>
        <v/>
      </c>
      <c r="BH24" s="117"/>
      <c r="BI24" s="118">
        <f t="shared" si="3"/>
        <v>0</v>
      </c>
      <c r="BJ24" s="118">
        <f t="shared" si="9"/>
        <v>0</v>
      </c>
      <c r="BK24" s="119" t="str">
        <f t="shared" si="10"/>
        <v/>
      </c>
      <c r="BL24" s="22"/>
      <c r="BM24" s="10"/>
      <c r="BN24" s="10"/>
      <c r="BO24" s="10"/>
      <c r="BP24" s="170" t="e">
        <f t="shared" si="11"/>
        <v>#DIV/0!</v>
      </c>
      <c r="BQ24" s="170" t="e">
        <f t="shared" si="12"/>
        <v>#DIV/0!</v>
      </c>
      <c r="BR24" s="170" t="e">
        <f t="shared" si="13"/>
        <v>#DIV/0!</v>
      </c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</row>
    <row r="25" spans="1:103">
      <c r="A25" s="10"/>
      <c r="B25" s="65">
        <v>19</v>
      </c>
      <c r="C25" s="10">
        <f>Élèves!C22</f>
        <v>0</v>
      </c>
      <c r="D25" s="10">
        <f>Élèves!D22</f>
        <v>0</v>
      </c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7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7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7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  <c r="AV25" s="117"/>
      <c r="AW25" s="118">
        <f t="shared" si="0"/>
        <v>0</v>
      </c>
      <c r="AX25" s="118">
        <f t="shared" si="4"/>
        <v>0</v>
      </c>
      <c r="AY25" s="119" t="str">
        <f t="shared" si="5"/>
        <v/>
      </c>
      <c r="AZ25" s="117"/>
      <c r="BA25" s="118">
        <f t="shared" si="1"/>
        <v>0</v>
      </c>
      <c r="BB25" s="118">
        <f>SUM($P$6:Y$6)-SUMIF(P25:Y25,"",$P$6:$Y$6)</f>
        <v>0</v>
      </c>
      <c r="BC25" s="119" t="str">
        <f t="shared" si="6"/>
        <v/>
      </c>
      <c r="BD25" s="117"/>
      <c r="BE25" s="118">
        <f t="shared" si="2"/>
        <v>0</v>
      </c>
      <c r="BF25" s="118">
        <f t="shared" si="7"/>
        <v>0</v>
      </c>
      <c r="BG25" s="119" t="str">
        <f t="shared" si="8"/>
        <v/>
      </c>
      <c r="BH25" s="117"/>
      <c r="BI25" s="118">
        <f t="shared" si="3"/>
        <v>0</v>
      </c>
      <c r="BJ25" s="118">
        <f t="shared" si="9"/>
        <v>0</v>
      </c>
      <c r="BK25" s="119" t="str">
        <f t="shared" si="10"/>
        <v/>
      </c>
      <c r="BL25" s="22"/>
      <c r="BM25" s="10"/>
      <c r="BN25" s="10"/>
      <c r="BO25" s="10"/>
      <c r="BP25" s="170" t="e">
        <f t="shared" si="11"/>
        <v>#DIV/0!</v>
      </c>
      <c r="BQ25" s="170" t="e">
        <f t="shared" si="12"/>
        <v>#DIV/0!</v>
      </c>
      <c r="BR25" s="170" t="e">
        <f t="shared" si="13"/>
        <v>#DIV/0!</v>
      </c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</row>
    <row r="26" spans="1:103">
      <c r="A26" s="10"/>
      <c r="B26" s="65">
        <v>20</v>
      </c>
      <c r="C26" s="10">
        <f>Élèves!C23</f>
        <v>0</v>
      </c>
      <c r="D26" s="10">
        <f>Élèves!D23</f>
        <v>0</v>
      </c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7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7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7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7"/>
      <c r="AW26" s="118">
        <f t="shared" si="0"/>
        <v>0</v>
      </c>
      <c r="AX26" s="118">
        <f t="shared" si="4"/>
        <v>0</v>
      </c>
      <c r="AY26" s="119" t="str">
        <f t="shared" si="5"/>
        <v/>
      </c>
      <c r="AZ26" s="117"/>
      <c r="BA26" s="118">
        <f t="shared" si="1"/>
        <v>0</v>
      </c>
      <c r="BB26" s="118">
        <f>SUM($P$6:Y$6)-SUMIF(P26:Y26,"",$P$6:$Y$6)</f>
        <v>0</v>
      </c>
      <c r="BC26" s="119" t="str">
        <f t="shared" si="6"/>
        <v/>
      </c>
      <c r="BD26" s="117"/>
      <c r="BE26" s="118">
        <f t="shared" si="2"/>
        <v>0</v>
      </c>
      <c r="BF26" s="118">
        <f t="shared" si="7"/>
        <v>0</v>
      </c>
      <c r="BG26" s="119" t="str">
        <f t="shared" si="8"/>
        <v/>
      </c>
      <c r="BH26" s="117"/>
      <c r="BI26" s="118">
        <f t="shared" si="3"/>
        <v>0</v>
      </c>
      <c r="BJ26" s="118">
        <f t="shared" si="9"/>
        <v>0</v>
      </c>
      <c r="BK26" s="119" t="str">
        <f t="shared" si="10"/>
        <v/>
      </c>
      <c r="BL26" s="22"/>
      <c r="BM26" s="10"/>
      <c r="BN26" s="10"/>
      <c r="BO26" s="10"/>
      <c r="BP26" s="170" t="e">
        <f t="shared" si="11"/>
        <v>#DIV/0!</v>
      </c>
      <c r="BQ26" s="170" t="e">
        <f t="shared" si="12"/>
        <v>#DIV/0!</v>
      </c>
      <c r="BR26" s="170" t="e">
        <f t="shared" si="13"/>
        <v>#DIV/0!</v>
      </c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</row>
    <row r="27" spans="1:103">
      <c r="A27" s="10"/>
      <c r="B27" s="65">
        <v>21</v>
      </c>
      <c r="C27" s="10">
        <f>Élèves!C24</f>
        <v>0</v>
      </c>
      <c r="D27" s="10">
        <f>Élèves!D24</f>
        <v>0</v>
      </c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7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7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7"/>
      <c r="AL27" s="116"/>
      <c r="AM27" s="116"/>
      <c r="AN27" s="116"/>
      <c r="AO27" s="116"/>
      <c r="AP27" s="116"/>
      <c r="AQ27" s="116"/>
      <c r="AR27" s="116"/>
      <c r="AS27" s="116"/>
      <c r="AT27" s="116"/>
      <c r="AU27" s="116"/>
      <c r="AV27" s="117"/>
      <c r="AW27" s="118">
        <f t="shared" si="0"/>
        <v>0</v>
      </c>
      <c r="AX27" s="118">
        <f t="shared" si="4"/>
        <v>0</v>
      </c>
      <c r="AY27" s="119" t="str">
        <f t="shared" si="5"/>
        <v/>
      </c>
      <c r="AZ27" s="117"/>
      <c r="BA27" s="118">
        <f t="shared" si="1"/>
        <v>0</v>
      </c>
      <c r="BB27" s="118">
        <f>SUM($P$6:Y$6)-SUMIF(P27:Y27,"",$P$6:$Y$6)</f>
        <v>0</v>
      </c>
      <c r="BC27" s="119" t="str">
        <f t="shared" si="6"/>
        <v/>
      </c>
      <c r="BD27" s="117"/>
      <c r="BE27" s="118">
        <f t="shared" si="2"/>
        <v>0</v>
      </c>
      <c r="BF27" s="118">
        <f t="shared" si="7"/>
        <v>0</v>
      </c>
      <c r="BG27" s="119" t="str">
        <f t="shared" si="8"/>
        <v/>
      </c>
      <c r="BH27" s="117"/>
      <c r="BI27" s="118">
        <f t="shared" si="3"/>
        <v>0</v>
      </c>
      <c r="BJ27" s="118">
        <f t="shared" si="9"/>
        <v>0</v>
      </c>
      <c r="BK27" s="119" t="str">
        <f t="shared" si="10"/>
        <v/>
      </c>
      <c r="BL27" s="22"/>
      <c r="BM27" s="10"/>
      <c r="BN27" s="10"/>
      <c r="BO27" s="10"/>
      <c r="BP27" s="170" t="e">
        <f t="shared" si="11"/>
        <v>#DIV/0!</v>
      </c>
      <c r="BQ27" s="170" t="e">
        <f t="shared" si="12"/>
        <v>#DIV/0!</v>
      </c>
      <c r="BR27" s="170" t="e">
        <f t="shared" si="13"/>
        <v>#DIV/0!</v>
      </c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</row>
    <row r="28" spans="1:103">
      <c r="A28" s="10"/>
      <c r="B28" s="65">
        <v>22</v>
      </c>
      <c r="C28" s="10">
        <f>Élèves!C25</f>
        <v>0</v>
      </c>
      <c r="D28" s="10">
        <f>Élèves!D25</f>
        <v>0</v>
      </c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7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7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7"/>
      <c r="AL28" s="116"/>
      <c r="AM28" s="116"/>
      <c r="AN28" s="116"/>
      <c r="AO28" s="116"/>
      <c r="AP28" s="116"/>
      <c r="AQ28" s="116"/>
      <c r="AR28" s="116"/>
      <c r="AS28" s="116"/>
      <c r="AT28" s="116"/>
      <c r="AU28" s="116"/>
      <c r="AV28" s="117"/>
      <c r="AW28" s="118">
        <f t="shared" si="0"/>
        <v>0</v>
      </c>
      <c r="AX28" s="118">
        <f t="shared" si="4"/>
        <v>0</v>
      </c>
      <c r="AY28" s="119" t="str">
        <f t="shared" si="5"/>
        <v/>
      </c>
      <c r="AZ28" s="117"/>
      <c r="BA28" s="118">
        <f t="shared" si="1"/>
        <v>0</v>
      </c>
      <c r="BB28" s="118">
        <f>SUM($P$6:Y$6)-SUMIF(P28:Y28,"",$P$6:$Y$6)</f>
        <v>0</v>
      </c>
      <c r="BC28" s="119" t="str">
        <f t="shared" si="6"/>
        <v/>
      </c>
      <c r="BD28" s="117"/>
      <c r="BE28" s="118">
        <f t="shared" si="2"/>
        <v>0</v>
      </c>
      <c r="BF28" s="118">
        <f t="shared" si="7"/>
        <v>0</v>
      </c>
      <c r="BG28" s="119" t="str">
        <f t="shared" si="8"/>
        <v/>
      </c>
      <c r="BH28" s="117"/>
      <c r="BI28" s="118">
        <f t="shared" si="3"/>
        <v>0</v>
      </c>
      <c r="BJ28" s="118">
        <f t="shared" si="9"/>
        <v>0</v>
      </c>
      <c r="BK28" s="119" t="str">
        <f t="shared" si="10"/>
        <v/>
      </c>
      <c r="BL28" s="22"/>
      <c r="BM28" s="10"/>
      <c r="BN28" s="10"/>
      <c r="BO28" s="10"/>
      <c r="BP28" s="170" t="e">
        <f t="shared" si="11"/>
        <v>#DIV/0!</v>
      </c>
      <c r="BQ28" s="170" t="e">
        <f t="shared" si="12"/>
        <v>#DIV/0!</v>
      </c>
      <c r="BR28" s="170" t="e">
        <f t="shared" si="13"/>
        <v>#DIV/0!</v>
      </c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</row>
    <row r="29" spans="1:103">
      <c r="A29" s="10"/>
      <c r="B29" s="65">
        <v>23</v>
      </c>
      <c r="C29" s="10">
        <f>Élèves!C26</f>
        <v>0</v>
      </c>
      <c r="D29" s="10">
        <f>Élèves!D26</f>
        <v>0</v>
      </c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7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7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7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7"/>
      <c r="AW29" s="118">
        <f t="shared" si="0"/>
        <v>0</v>
      </c>
      <c r="AX29" s="118">
        <f t="shared" si="4"/>
        <v>0</v>
      </c>
      <c r="AY29" s="119" t="str">
        <f t="shared" si="5"/>
        <v/>
      </c>
      <c r="AZ29" s="117"/>
      <c r="BA29" s="118">
        <f t="shared" si="1"/>
        <v>0</v>
      </c>
      <c r="BB29" s="118">
        <f>SUM($P$6:Y$6)-SUMIF(P29:Y29,"",$P$6:$Y$6)</f>
        <v>0</v>
      </c>
      <c r="BC29" s="119" t="str">
        <f t="shared" si="6"/>
        <v/>
      </c>
      <c r="BD29" s="117"/>
      <c r="BE29" s="118">
        <f t="shared" si="2"/>
        <v>0</v>
      </c>
      <c r="BF29" s="118">
        <f t="shared" si="7"/>
        <v>0</v>
      </c>
      <c r="BG29" s="119" t="str">
        <f t="shared" si="8"/>
        <v/>
      </c>
      <c r="BH29" s="117"/>
      <c r="BI29" s="118">
        <f t="shared" si="3"/>
        <v>0</v>
      </c>
      <c r="BJ29" s="118">
        <f t="shared" si="9"/>
        <v>0</v>
      </c>
      <c r="BK29" s="119" t="str">
        <f t="shared" si="10"/>
        <v/>
      </c>
      <c r="BL29" s="22"/>
      <c r="BM29" s="10"/>
      <c r="BN29" s="10"/>
      <c r="BO29" s="10"/>
      <c r="BP29" s="170" t="e">
        <f t="shared" si="11"/>
        <v>#DIV/0!</v>
      </c>
      <c r="BQ29" s="170" t="e">
        <f t="shared" si="12"/>
        <v>#DIV/0!</v>
      </c>
      <c r="BR29" s="170" t="e">
        <f t="shared" si="13"/>
        <v>#DIV/0!</v>
      </c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</row>
    <row r="30" spans="1:103">
      <c r="A30" s="10"/>
      <c r="B30" s="65">
        <v>24</v>
      </c>
      <c r="C30" s="10">
        <f>Élèves!C27</f>
        <v>0</v>
      </c>
      <c r="D30" s="10">
        <f>Élèves!D27</f>
        <v>0</v>
      </c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7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7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7"/>
      <c r="AL30" s="116"/>
      <c r="AM30" s="116"/>
      <c r="AN30" s="116"/>
      <c r="AO30" s="116"/>
      <c r="AP30" s="116"/>
      <c r="AQ30" s="116"/>
      <c r="AR30" s="116"/>
      <c r="AS30" s="116"/>
      <c r="AT30" s="116"/>
      <c r="AU30" s="116"/>
      <c r="AV30" s="117"/>
      <c r="AW30" s="118">
        <f t="shared" si="0"/>
        <v>0</v>
      </c>
      <c r="AX30" s="118">
        <f t="shared" si="4"/>
        <v>0</v>
      </c>
      <c r="AY30" s="119" t="str">
        <f t="shared" si="5"/>
        <v/>
      </c>
      <c r="AZ30" s="117"/>
      <c r="BA30" s="118">
        <f t="shared" si="1"/>
        <v>0</v>
      </c>
      <c r="BB30" s="118">
        <f>SUM($P$6:Y$6)-SUMIF(P30:Y30,"",$P$6:$Y$6)</f>
        <v>0</v>
      </c>
      <c r="BC30" s="119" t="str">
        <f t="shared" si="6"/>
        <v/>
      </c>
      <c r="BD30" s="117"/>
      <c r="BE30" s="118">
        <f t="shared" si="2"/>
        <v>0</v>
      </c>
      <c r="BF30" s="118">
        <f t="shared" si="7"/>
        <v>0</v>
      </c>
      <c r="BG30" s="119" t="str">
        <f t="shared" si="8"/>
        <v/>
      </c>
      <c r="BH30" s="117"/>
      <c r="BI30" s="118">
        <f t="shared" si="3"/>
        <v>0</v>
      </c>
      <c r="BJ30" s="118">
        <f t="shared" si="9"/>
        <v>0</v>
      </c>
      <c r="BK30" s="119" t="str">
        <f t="shared" si="10"/>
        <v/>
      </c>
      <c r="BL30" s="22"/>
      <c r="BM30" s="10"/>
      <c r="BN30" s="10"/>
      <c r="BO30" s="10"/>
      <c r="BP30" s="170" t="e">
        <f t="shared" si="11"/>
        <v>#DIV/0!</v>
      </c>
      <c r="BQ30" s="170" t="e">
        <f t="shared" si="12"/>
        <v>#DIV/0!</v>
      </c>
      <c r="BR30" s="170" t="e">
        <f t="shared" si="13"/>
        <v>#DIV/0!</v>
      </c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</row>
    <row r="31" spans="1:103">
      <c r="A31" s="10"/>
      <c r="B31" s="65">
        <v>25</v>
      </c>
      <c r="C31" s="10">
        <f>Élèves!C28</f>
        <v>0</v>
      </c>
      <c r="D31" s="10">
        <f>Élèves!D28</f>
        <v>0</v>
      </c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7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7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7"/>
      <c r="AL31" s="116"/>
      <c r="AM31" s="116"/>
      <c r="AN31" s="116"/>
      <c r="AO31" s="116"/>
      <c r="AP31" s="116"/>
      <c r="AQ31" s="116"/>
      <c r="AR31" s="116"/>
      <c r="AS31" s="116"/>
      <c r="AT31" s="116"/>
      <c r="AU31" s="116"/>
      <c r="AV31" s="117"/>
      <c r="AW31" s="118">
        <f t="shared" si="0"/>
        <v>0</v>
      </c>
      <c r="AX31" s="118">
        <f t="shared" si="4"/>
        <v>0</v>
      </c>
      <c r="AY31" s="119" t="str">
        <f t="shared" si="5"/>
        <v/>
      </c>
      <c r="AZ31" s="117"/>
      <c r="BA31" s="118">
        <f t="shared" si="1"/>
        <v>0</v>
      </c>
      <c r="BB31" s="118">
        <f>SUM($P$6:Y$6)-SUMIF(P31:Y31,"",$P$6:$Y$6)</f>
        <v>0</v>
      </c>
      <c r="BC31" s="119" t="str">
        <f t="shared" si="6"/>
        <v/>
      </c>
      <c r="BD31" s="117"/>
      <c r="BE31" s="118">
        <f t="shared" si="2"/>
        <v>0</v>
      </c>
      <c r="BF31" s="118">
        <f t="shared" si="7"/>
        <v>0</v>
      </c>
      <c r="BG31" s="119" t="str">
        <f t="shared" si="8"/>
        <v/>
      </c>
      <c r="BH31" s="117"/>
      <c r="BI31" s="118">
        <f t="shared" si="3"/>
        <v>0</v>
      </c>
      <c r="BJ31" s="118">
        <f t="shared" si="9"/>
        <v>0</v>
      </c>
      <c r="BK31" s="119" t="str">
        <f t="shared" si="10"/>
        <v/>
      </c>
      <c r="BL31" s="22"/>
      <c r="BM31" s="10"/>
      <c r="BN31" s="10"/>
      <c r="BO31" s="10"/>
      <c r="BP31" s="170" t="e">
        <f t="shared" si="11"/>
        <v>#DIV/0!</v>
      </c>
      <c r="BQ31" s="170" t="e">
        <f t="shared" si="12"/>
        <v>#DIV/0!</v>
      </c>
      <c r="BR31" s="170" t="e">
        <f t="shared" si="13"/>
        <v>#DIV/0!</v>
      </c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</row>
    <row r="32" spans="1:103" s="7" customFormat="1">
      <c r="A32" s="10"/>
      <c r="B32" s="22"/>
      <c r="C32" s="39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</row>
    <row r="33" spans="1:103" s="7" customFormat="1">
      <c r="A33" s="10"/>
      <c r="B33" s="10"/>
      <c r="C33" s="145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</row>
    <row r="34" spans="1:103" s="7" customFormat="1">
      <c r="A34" s="10"/>
      <c r="B34" s="10"/>
      <c r="C34" s="145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</row>
    <row r="35" spans="1:103" s="7" customFormat="1">
      <c r="A35" s="10"/>
      <c r="B35" s="10"/>
      <c r="C35" s="145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</row>
    <row r="36" spans="1:103" s="7" customFormat="1">
      <c r="A36" s="10"/>
      <c r="B36" s="10"/>
      <c r="C36" s="145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46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</row>
    <row r="37" spans="1:103" s="7" customFormat="1">
      <c r="A37" s="10"/>
      <c r="B37" s="10"/>
      <c r="C37" s="145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</row>
    <row r="38" spans="1:103" s="7" customFormat="1">
      <c r="A38" s="10"/>
      <c r="B38" s="10"/>
      <c r="C38" s="145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</row>
    <row r="39" spans="1:103" s="7" customFormat="1">
      <c r="A39" s="10"/>
      <c r="B39" s="10"/>
      <c r="C39" s="145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</row>
    <row r="40" spans="1:103" s="7" customFormat="1">
      <c r="A40" s="10"/>
      <c r="B40" s="10"/>
      <c r="C40" s="145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</row>
    <row r="41" spans="1:103" s="7" customFormat="1">
      <c r="A41" s="10"/>
      <c r="B41" s="10"/>
      <c r="C41" s="145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</row>
    <row r="42" spans="1:103" s="7" customFormat="1">
      <c r="A42" s="10"/>
      <c r="B42" s="10"/>
      <c r="C42" s="145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</row>
    <row r="43" spans="1:103" s="7" customFormat="1">
      <c r="A43" s="10"/>
      <c r="B43" s="10"/>
      <c r="C43" s="145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</row>
    <row r="44" spans="1:103">
      <c r="A44" s="10"/>
      <c r="B44" s="10"/>
      <c r="C44" s="145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</row>
    <row r="45" spans="1:103">
      <c r="A45" s="10"/>
      <c r="B45" s="10"/>
      <c r="C45" s="145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</row>
    <row r="46" spans="1:103">
      <c r="A46" s="10"/>
      <c r="B46" s="10"/>
      <c r="C46" s="145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</row>
    <row r="47" spans="1:103">
      <c r="A47" s="10"/>
      <c r="B47" s="10"/>
      <c r="C47" s="145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</row>
    <row r="48" spans="1:103">
      <c r="A48" s="10"/>
      <c r="B48" s="10"/>
      <c r="C48" s="145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</row>
    <row r="49" spans="1:103">
      <c r="A49" s="10"/>
      <c r="B49" s="10"/>
      <c r="C49" s="145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</row>
    <row r="50" spans="1:103">
      <c r="A50" s="10"/>
      <c r="B50" s="10"/>
      <c r="C50" s="145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</row>
    <row r="51" spans="1:103">
      <c r="A51" s="10"/>
      <c r="B51" s="10"/>
      <c r="C51" s="145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</row>
    <row r="52" spans="1:103">
      <c r="A52" s="10"/>
      <c r="B52" s="10"/>
      <c r="C52" s="145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</row>
    <row r="53" spans="1:103">
      <c r="A53" s="10"/>
      <c r="B53" s="10"/>
      <c r="C53" s="145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</row>
    <row r="54" spans="1:103">
      <c r="A54" s="10"/>
      <c r="B54" s="10"/>
      <c r="C54" s="145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</row>
    <row r="55" spans="1:103">
      <c r="A55" s="10"/>
      <c r="B55" s="10"/>
      <c r="C55" s="145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</row>
    <row r="56" spans="1:103">
      <c r="A56" s="10"/>
      <c r="B56" s="10"/>
      <c r="C56" s="145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</row>
    <row r="57" spans="1:103">
      <c r="A57" s="10"/>
      <c r="B57" s="10"/>
      <c r="C57" s="145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</row>
    <row r="58" spans="1:103">
      <c r="A58" s="10"/>
      <c r="B58" s="10"/>
      <c r="C58" s="145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</row>
    <row r="59" spans="1:103">
      <c r="A59" s="10"/>
      <c r="B59" s="10"/>
      <c r="C59" s="145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</row>
    <row r="60" spans="1:103">
      <c r="A60" s="10"/>
      <c r="B60" s="10"/>
      <c r="C60" s="145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</row>
    <row r="61" spans="1:103">
      <c r="A61" s="10"/>
      <c r="B61" s="10"/>
      <c r="C61" s="145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</row>
    <row r="62" spans="1:103">
      <c r="A62" s="10"/>
      <c r="B62" s="10"/>
      <c r="C62" s="145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</row>
    <row r="63" spans="1:103">
      <c r="A63" s="10"/>
      <c r="B63" s="10"/>
      <c r="C63" s="145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</row>
    <row r="64" spans="1:103">
      <c r="A64" s="10"/>
      <c r="B64" s="10"/>
      <c r="C64" s="145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</row>
    <row r="65" spans="1:103">
      <c r="A65" s="10"/>
      <c r="B65" s="10"/>
      <c r="C65" s="145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</row>
    <row r="66" spans="1:103">
      <c r="A66" s="10"/>
      <c r="B66" s="10"/>
      <c r="C66" s="145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</row>
    <row r="67" spans="1:103">
      <c r="A67" s="10"/>
      <c r="B67" s="10"/>
      <c r="C67" s="145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</row>
    <row r="68" spans="1:103">
      <c r="A68" s="10"/>
      <c r="B68" s="10"/>
      <c r="C68" s="145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</row>
    <row r="69" spans="1:103">
      <c r="A69" s="10"/>
      <c r="B69" s="10"/>
      <c r="C69" s="145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</row>
    <row r="70" spans="1:103">
      <c r="A70" s="10"/>
      <c r="B70" s="10"/>
      <c r="C70" s="145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</row>
    <row r="71" spans="1:103">
      <c r="A71" s="10"/>
      <c r="B71" s="10"/>
      <c r="C71" s="145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</row>
    <row r="72" spans="1:103">
      <c r="A72" s="10"/>
      <c r="B72" s="10"/>
      <c r="C72" s="145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</row>
    <row r="73" spans="1:103">
      <c r="A73" s="10"/>
      <c r="B73" s="10"/>
      <c r="C73" s="145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</row>
    <row r="74" spans="1:103">
      <c r="A74" s="10"/>
      <c r="B74" s="10"/>
      <c r="C74" s="145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</row>
    <row r="75" spans="1:103">
      <c r="A75" s="10"/>
      <c r="B75" s="10"/>
      <c r="C75" s="145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</row>
    <row r="76" spans="1:103">
      <c r="A76" s="10"/>
      <c r="B76" s="10"/>
      <c r="C76" s="145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</row>
    <row r="77" spans="1:103">
      <c r="A77" s="10"/>
      <c r="B77" s="10"/>
      <c r="C77" s="145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</row>
    <row r="78" spans="1:103">
      <c r="A78" s="10"/>
      <c r="B78" s="10"/>
      <c r="C78" s="145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</row>
    <row r="79" spans="1:103">
      <c r="A79" s="10"/>
      <c r="B79" s="10"/>
      <c r="C79" s="145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</row>
    <row r="80" spans="1:103">
      <c r="A80" s="10"/>
      <c r="B80" s="10"/>
      <c r="C80" s="145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</row>
    <row r="81" spans="1:103">
      <c r="A81" s="10"/>
      <c r="B81" s="10"/>
      <c r="C81" s="145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</row>
    <row r="82" spans="1:103">
      <c r="A82" s="10"/>
      <c r="B82" s="10"/>
      <c r="C82" s="145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  <c r="CW82" s="10"/>
      <c r="CX82" s="10"/>
      <c r="CY82" s="10"/>
    </row>
    <row r="83" spans="1:103">
      <c r="A83" s="10"/>
      <c r="B83" s="10"/>
      <c r="C83" s="145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  <c r="CW83" s="10"/>
      <c r="CX83" s="10"/>
      <c r="CY83" s="10"/>
    </row>
    <row r="84" spans="1:103">
      <c r="A84" s="10"/>
      <c r="B84" s="10"/>
      <c r="C84" s="145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  <c r="CW84" s="10"/>
      <c r="CX84" s="10"/>
      <c r="CY84" s="10"/>
    </row>
    <row r="85" spans="1:103">
      <c r="A85" s="10"/>
      <c r="B85" s="10"/>
      <c r="C85" s="145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  <c r="CW85" s="10"/>
      <c r="CX85" s="10"/>
      <c r="CY85" s="10"/>
    </row>
    <row r="86" spans="1:103">
      <c r="A86" s="10"/>
      <c r="B86" s="10"/>
      <c r="C86" s="145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  <c r="CW86" s="10"/>
      <c r="CX86" s="10"/>
      <c r="CY86" s="10"/>
    </row>
    <row r="87" spans="1:103">
      <c r="A87" s="10"/>
      <c r="B87" s="10"/>
      <c r="C87" s="145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  <c r="CW87" s="10"/>
      <c r="CX87" s="10"/>
      <c r="CY87" s="10"/>
    </row>
    <row r="88" spans="1:103">
      <c r="A88" s="10"/>
      <c r="B88" s="10"/>
      <c r="C88" s="145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  <c r="CW88" s="10"/>
      <c r="CX88" s="10"/>
      <c r="CY88" s="10"/>
    </row>
    <row r="89" spans="1:103">
      <c r="A89" s="10"/>
      <c r="B89" s="10"/>
      <c r="C89" s="145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  <c r="CW89" s="10"/>
      <c r="CX89" s="10"/>
      <c r="CY89" s="10"/>
    </row>
    <row r="90" spans="1:103">
      <c r="A90" s="10"/>
      <c r="B90" s="10"/>
      <c r="C90" s="145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  <c r="CW90" s="10"/>
      <c r="CX90" s="10"/>
      <c r="CY90" s="10"/>
    </row>
  </sheetData>
  <sheetProtection password="ED67" sheet="1" objects="1" scenarios="1" selectLockedCells="1"/>
  <dataConsolidate>
    <dataRefs count="2">
      <dataRef name="$K$5;$Y$5" r:id="rId1"/>
      <dataRef name="$Y$5;$K$5" r:id="rId2"/>
    </dataRefs>
  </dataConsolidate>
  <mergeCells count="10">
    <mergeCell ref="C1:BL1"/>
    <mergeCell ref="E3:N3"/>
    <mergeCell ref="P3:Y3"/>
    <mergeCell ref="AA3:AJ3"/>
    <mergeCell ref="AL3:AU3"/>
    <mergeCell ref="AW3:AY5"/>
    <mergeCell ref="BA3:BC5"/>
    <mergeCell ref="BE3:BG5"/>
    <mergeCell ref="BI3:BK5"/>
    <mergeCell ref="C5:D5"/>
  </mergeCells>
  <conditionalFormatting sqref="C7:D31">
    <cfRule type="cellIs" dxfId="961" priority="74" operator="equal">
      <formula>0</formula>
    </cfRule>
  </conditionalFormatting>
  <conditionalFormatting sqref="B7:B31">
    <cfRule type="expression" dxfId="960" priority="73">
      <formula>C7=0</formula>
    </cfRule>
  </conditionalFormatting>
  <conditionalFormatting sqref="E7:E31">
    <cfRule type="expression" dxfId="959" priority="72">
      <formula>E7&lt;$E$6/2</formula>
    </cfRule>
  </conditionalFormatting>
  <conditionalFormatting sqref="F7:F31">
    <cfRule type="expression" dxfId="958" priority="71">
      <formula>F7&lt;$F$6/2</formula>
    </cfRule>
  </conditionalFormatting>
  <conditionalFormatting sqref="G7:G31">
    <cfRule type="expression" dxfId="957" priority="70">
      <formula>G7&lt;$G$6/2</formula>
    </cfRule>
  </conditionalFormatting>
  <conditionalFormatting sqref="H7:H31">
    <cfRule type="expression" dxfId="956" priority="69">
      <formula>H7&lt;$H$6/2</formula>
    </cfRule>
  </conditionalFormatting>
  <conditionalFormatting sqref="I7:I31">
    <cfRule type="expression" dxfId="955" priority="68">
      <formula>I7&lt;$I$6/2</formula>
    </cfRule>
  </conditionalFormatting>
  <conditionalFormatting sqref="J7:J31">
    <cfRule type="expression" dxfId="954" priority="67">
      <formula>J7&lt;$J$6/2</formula>
    </cfRule>
  </conditionalFormatting>
  <conditionalFormatting sqref="K7:K31">
    <cfRule type="expression" dxfId="953" priority="66">
      <formula>K7&lt;$K$6/2</formula>
    </cfRule>
  </conditionalFormatting>
  <conditionalFormatting sqref="L7:L31">
    <cfRule type="expression" dxfId="952" priority="65">
      <formula>L7&lt;$L$6/2</formula>
    </cfRule>
  </conditionalFormatting>
  <conditionalFormatting sqref="M7:M31">
    <cfRule type="expression" dxfId="951" priority="64">
      <formula>M7&lt;$M$6/2</formula>
    </cfRule>
  </conditionalFormatting>
  <conditionalFormatting sqref="N7:N31">
    <cfRule type="expression" dxfId="950" priority="63">
      <formula>N7&lt;$N$6/2</formula>
    </cfRule>
  </conditionalFormatting>
  <conditionalFormatting sqref="P7:P31">
    <cfRule type="expression" dxfId="949" priority="62">
      <formula>P7&lt;$P$6/2</formula>
    </cfRule>
  </conditionalFormatting>
  <conditionalFormatting sqref="Q7:Q31">
    <cfRule type="expression" dxfId="948" priority="61">
      <formula>Q7&lt;$Q$6/2</formula>
    </cfRule>
  </conditionalFormatting>
  <conditionalFormatting sqref="R7:R31">
    <cfRule type="expression" dxfId="947" priority="60">
      <formula>R7&lt;$R$6/2</formula>
    </cfRule>
  </conditionalFormatting>
  <conditionalFormatting sqref="S7:S31">
    <cfRule type="expression" dxfId="946" priority="59">
      <formula>S7&lt;$S$6/2</formula>
    </cfRule>
  </conditionalFormatting>
  <conditionalFormatting sqref="T7:T31">
    <cfRule type="expression" dxfId="945" priority="58">
      <formula>T7&lt;$T$6/2</formula>
    </cfRule>
  </conditionalFormatting>
  <conditionalFormatting sqref="U7:U31">
    <cfRule type="expression" dxfId="944" priority="57">
      <formula>U7&lt;$U$6/2</formula>
    </cfRule>
  </conditionalFormatting>
  <conditionalFormatting sqref="V7:V31">
    <cfRule type="expression" dxfId="943" priority="56">
      <formula>V7&lt;$V$6/2</formula>
    </cfRule>
  </conditionalFormatting>
  <conditionalFormatting sqref="W7:W31">
    <cfRule type="expression" dxfId="942" priority="55">
      <formula>W7&lt;$W$6/2</formula>
    </cfRule>
  </conditionalFormatting>
  <conditionalFormatting sqref="X7:X31">
    <cfRule type="expression" dxfId="941" priority="54">
      <formula>X7&lt;$X$6/2</formula>
    </cfRule>
  </conditionalFormatting>
  <conditionalFormatting sqref="Y7:Y31">
    <cfRule type="expression" dxfId="940" priority="53">
      <formula>Y7&lt;$Y$6/2</formula>
    </cfRule>
  </conditionalFormatting>
  <conditionalFormatting sqref="AA7:AA31">
    <cfRule type="expression" dxfId="939" priority="52">
      <formula>AA7&lt;$AA$6/2</formula>
    </cfRule>
  </conditionalFormatting>
  <conditionalFormatting sqref="AB7:AB31">
    <cfRule type="expression" dxfId="938" priority="51">
      <formula>AB7&lt;$AB$6/2</formula>
    </cfRule>
  </conditionalFormatting>
  <conditionalFormatting sqref="AC7:AC31">
    <cfRule type="expression" dxfId="937" priority="50">
      <formula>AC7&lt;$AC$6/2</formula>
    </cfRule>
  </conditionalFormatting>
  <conditionalFormatting sqref="AD7:AD31">
    <cfRule type="expression" dxfId="936" priority="49">
      <formula>AD7&lt;$AD$6/2</formula>
    </cfRule>
  </conditionalFormatting>
  <conditionalFormatting sqref="AE7:AE31">
    <cfRule type="expression" dxfId="935" priority="48">
      <formula>AE7&lt;$AE$6/2</formula>
    </cfRule>
  </conditionalFormatting>
  <conditionalFormatting sqref="AF7:AF31">
    <cfRule type="expression" dxfId="934" priority="47">
      <formula>AF7&lt;$AF$6/2</formula>
    </cfRule>
  </conditionalFormatting>
  <conditionalFormatting sqref="AG7:AG31">
    <cfRule type="expression" dxfId="933" priority="46">
      <formula>AG7&lt;$AG$6/2</formula>
    </cfRule>
  </conditionalFormatting>
  <conditionalFormatting sqref="AH7:AH31">
    <cfRule type="expression" dxfId="932" priority="45">
      <formula>AH7&lt;$AH$6/2</formula>
    </cfRule>
  </conditionalFormatting>
  <conditionalFormatting sqref="AI7:AI31">
    <cfRule type="expression" dxfId="931" priority="44">
      <formula>AI7&lt;$AI$6/2</formula>
    </cfRule>
  </conditionalFormatting>
  <conditionalFormatting sqref="AJ7:AJ31">
    <cfRule type="expression" dxfId="930" priority="43">
      <formula>AJ7&lt;$AJ$6/2</formula>
    </cfRule>
  </conditionalFormatting>
  <conditionalFormatting sqref="AL7:AL31">
    <cfRule type="expression" dxfId="929" priority="42">
      <formula>AL7&lt;$AL$6/2</formula>
    </cfRule>
  </conditionalFormatting>
  <conditionalFormatting sqref="AM7:AM31">
    <cfRule type="expression" dxfId="928" priority="41">
      <formula>AM7&lt;$AM$6/2</formula>
    </cfRule>
  </conditionalFormatting>
  <conditionalFormatting sqref="AN7:AN31">
    <cfRule type="expression" dxfId="927" priority="40">
      <formula>AN7&lt;$AN$6/2</formula>
    </cfRule>
  </conditionalFormatting>
  <conditionalFormatting sqref="AO7:AO31">
    <cfRule type="expression" dxfId="926" priority="39">
      <formula>AO7&lt;$AO$6/2</formula>
    </cfRule>
  </conditionalFormatting>
  <conditionalFormatting sqref="AP7:AP31">
    <cfRule type="expression" dxfId="925" priority="38">
      <formula>AP7&lt;$AP$6/2</formula>
    </cfRule>
  </conditionalFormatting>
  <conditionalFormatting sqref="AQ7:AQ31">
    <cfRule type="expression" dxfId="924" priority="37">
      <formula>AQ7&lt;$AQ$6/2</formula>
    </cfRule>
  </conditionalFormatting>
  <conditionalFormatting sqref="AR7:AR31">
    <cfRule type="expression" dxfId="923" priority="36">
      <formula>AR7&lt;$AR$6/2</formula>
    </cfRule>
  </conditionalFormatting>
  <conditionalFormatting sqref="AS7:AS31">
    <cfRule type="expression" dxfId="922" priority="35">
      <formula>AS7&lt;$AS$6/2</formula>
    </cfRule>
  </conditionalFormatting>
  <conditionalFormatting sqref="AT7:AT31">
    <cfRule type="expression" dxfId="921" priority="34">
      <formula>AT7&lt;$AT$6/2</formula>
    </cfRule>
  </conditionalFormatting>
  <conditionalFormatting sqref="AU7:AU31">
    <cfRule type="expression" dxfId="920" priority="33">
      <formula>AU7&lt;$AU$6/2</formula>
    </cfRule>
  </conditionalFormatting>
  <conditionalFormatting sqref="E7:N31 P7:Y31 AA7:AJ31 AL7:AU31">
    <cfRule type="containsBlanks" dxfId="919" priority="32">
      <formula>LEN(TRIM(E7))=0</formula>
    </cfRule>
  </conditionalFormatting>
  <conditionalFormatting sqref="BB7:BB31 BF7:BF31 BJ7:BJ31">
    <cfRule type="expression" dxfId="918" priority="31">
      <formula>BB7&lt;BM7/2</formula>
    </cfRule>
  </conditionalFormatting>
  <conditionalFormatting sqref="BA7:BA31 BE7:BE31 BI7:BI31">
    <cfRule type="expression" dxfId="917" priority="30">
      <formula>BA7&lt;BO7/2</formula>
    </cfRule>
  </conditionalFormatting>
  <conditionalFormatting sqref="BK7:BK31 BG7:BG31 BC7:BC31 AY7:AY31">
    <cfRule type="cellIs" dxfId="916" priority="29" operator="lessThan">
      <formula>50</formula>
    </cfRule>
  </conditionalFormatting>
  <conditionalFormatting sqref="AX7:AX31">
    <cfRule type="expression" dxfId="915" priority="28">
      <formula>AX7&lt;#REF!/2</formula>
    </cfRule>
  </conditionalFormatting>
  <conditionalFormatting sqref="AW7:AW31">
    <cfRule type="expression" dxfId="914" priority="27">
      <formula>AW7&lt;#REF!/2</formula>
    </cfRule>
  </conditionalFormatting>
  <conditionalFormatting sqref="E7:BK7 BJ8:BK31 BF8:BG31 BB8:BC31 AX8:AY31">
    <cfRule type="expression" dxfId="913" priority="26">
      <formula>$C$7=0</formula>
    </cfRule>
  </conditionalFormatting>
  <conditionalFormatting sqref="E8:BK8 AX10 AX12 AX14 AX16 AX18 AX20 AX22 AX24 AX26 AX28 AX30">
    <cfRule type="expression" dxfId="912" priority="25">
      <formula>$C$8=0</formula>
    </cfRule>
  </conditionalFormatting>
  <conditionalFormatting sqref="E9:BK9">
    <cfRule type="expression" dxfId="911" priority="24">
      <formula>$C$9=0</formula>
    </cfRule>
  </conditionalFormatting>
  <conditionalFormatting sqref="E10:BK10">
    <cfRule type="expression" dxfId="910" priority="23">
      <formula>$C$10=0</formula>
    </cfRule>
  </conditionalFormatting>
  <conditionalFormatting sqref="E11:BK11">
    <cfRule type="expression" dxfId="909" priority="22">
      <formula>$C$11=0</formula>
    </cfRule>
  </conditionalFormatting>
  <conditionalFormatting sqref="E12:BK12">
    <cfRule type="expression" dxfId="908" priority="21">
      <formula>$C$12=0</formula>
    </cfRule>
  </conditionalFormatting>
  <conditionalFormatting sqref="E13:BK13">
    <cfRule type="expression" dxfId="907" priority="20">
      <formula>$C$13=0</formula>
    </cfRule>
  </conditionalFormatting>
  <conditionalFormatting sqref="E14:BK14">
    <cfRule type="expression" dxfId="906" priority="19">
      <formula>$C$14=0</formula>
    </cfRule>
  </conditionalFormatting>
  <conditionalFormatting sqref="E15:BK15">
    <cfRule type="expression" dxfId="905" priority="18">
      <formula>$C$15=0</formula>
    </cfRule>
  </conditionalFormatting>
  <conditionalFormatting sqref="E16:BK16">
    <cfRule type="expression" dxfId="904" priority="17">
      <formula>$C$16=0</formula>
    </cfRule>
  </conditionalFormatting>
  <conditionalFormatting sqref="E17:BK17">
    <cfRule type="expression" dxfId="903" priority="16">
      <formula>$C$17=0</formula>
    </cfRule>
  </conditionalFormatting>
  <conditionalFormatting sqref="E18:BK18">
    <cfRule type="expression" dxfId="902" priority="15">
      <formula>$C$18=0</formula>
    </cfRule>
  </conditionalFormatting>
  <conditionalFormatting sqref="E19:BK19">
    <cfRule type="expression" dxfId="901" priority="14">
      <formula>$C$19=0</formula>
    </cfRule>
  </conditionalFormatting>
  <conditionalFormatting sqref="E20:BK20">
    <cfRule type="expression" dxfId="900" priority="13">
      <formula>$C$20=0</formula>
    </cfRule>
  </conditionalFormatting>
  <conditionalFormatting sqref="E21:BK21">
    <cfRule type="expression" dxfId="899" priority="12">
      <formula>$C$21=0</formula>
    </cfRule>
  </conditionalFormatting>
  <conditionalFormatting sqref="E22:BK22">
    <cfRule type="expression" dxfId="898" priority="11">
      <formula>$C$22=0</formula>
    </cfRule>
  </conditionalFormatting>
  <conditionalFormatting sqref="E23:BK23">
    <cfRule type="expression" dxfId="897" priority="10">
      <formula>$C$23=0</formula>
    </cfRule>
  </conditionalFormatting>
  <conditionalFormatting sqref="E24:BK24">
    <cfRule type="expression" dxfId="896" priority="9">
      <formula>$C$24=0</formula>
    </cfRule>
  </conditionalFormatting>
  <conditionalFormatting sqref="E25:BK25">
    <cfRule type="expression" dxfId="895" priority="8">
      <formula>$C$25=0</formula>
    </cfRule>
  </conditionalFormatting>
  <conditionalFormatting sqref="E26:BK26">
    <cfRule type="expression" dxfId="894" priority="7">
      <formula>$C$26=0</formula>
    </cfRule>
  </conditionalFormatting>
  <conditionalFormatting sqref="E27:BK27">
    <cfRule type="expression" dxfId="893" priority="6">
      <formula>$C$27=0</formula>
    </cfRule>
  </conditionalFormatting>
  <conditionalFormatting sqref="E28:BK28">
    <cfRule type="expression" dxfId="892" priority="5">
      <formula>$C$28=0</formula>
    </cfRule>
  </conditionalFormatting>
  <conditionalFormatting sqref="E29:BK29">
    <cfRule type="expression" dxfId="891" priority="4">
      <formula>$C$29=0</formula>
    </cfRule>
  </conditionalFormatting>
  <conditionalFormatting sqref="E30:BK30">
    <cfRule type="expression" dxfId="890" priority="3">
      <formula>$C$30=0</formula>
    </cfRule>
  </conditionalFormatting>
  <conditionalFormatting sqref="E31:BK31">
    <cfRule type="expression" dxfId="889" priority="2">
      <formula>$C$31=0</formula>
    </cfRule>
  </conditionalFormatting>
  <conditionalFormatting sqref="C7:D31">
    <cfRule type="cellIs" dxfId="888" priority="1" operator="equal">
      <formula>0</formula>
    </cfRule>
  </conditionalFormatting>
  <dataValidations count="2">
    <dataValidation type="custom" allowBlank="1" showInputMessage="1" showErrorMessage="1" errorTitle="Erreur d'encodage" error="La valeur que vous avez tapée n'est pas valide. Veuillez entrer 'NE', 'CM' ou un nombre supérieur à la cote." sqref="BL7:BL31">
      <formula1>OR(AND(BL7&gt;=AY7),AND(BL7="NE",AY7="NE"),AND(BL7="CM",AY7="CM"))</formula1>
    </dataValidation>
    <dataValidation type="custom" allowBlank="1" showInputMessage="1" showErrorMessage="1" errorTitle="Erreur d'encodage" error="La valeur que vous avez tapée n'est pas valide. Veuillez entrer 'NE', 'CM' ou un nombre sous la valeur MAX." sqref="BD7:BD31 BH7:BH31 AZ7:AZ31 AV7:AV31">
      <formula1>OR(AND(AV7="NE"),AND(AV7="CM"),AND(AV7&gt;0,AV7&lt;999))</formula1>
    </dataValidation>
  </dataValidations>
  <pageMargins left="0.7" right="0.7" top="0.75" bottom="0.75" header="0.3" footer="0.3"/>
  <pageSetup paperSize="9" orientation="portrait" horizontalDpi="1200" verticalDpi="1200" r:id="rId3"/>
  <drawing r:id="rId4"/>
</worksheet>
</file>

<file path=xl/worksheets/sheet34.xml><?xml version="1.0" encoding="utf-8"?>
<worksheet xmlns="http://schemas.openxmlformats.org/spreadsheetml/2006/main" xmlns:r="http://schemas.openxmlformats.org/officeDocument/2006/relationships">
  <sheetPr codeName="Feuil28"/>
  <dimension ref="A1:CY90"/>
  <sheetViews>
    <sheetView workbookViewId="0">
      <selection activeCell="E5" sqref="E5"/>
    </sheetView>
  </sheetViews>
  <sheetFormatPr baseColWidth="10" defaultRowHeight="15"/>
  <cols>
    <col min="1" max="1" width="10.7109375" style="7" customWidth="1"/>
    <col min="2" max="2" width="2.7109375" style="7" customWidth="1"/>
    <col min="3" max="3" width="19.42578125" style="66" customWidth="1"/>
    <col min="4" max="4" width="15.42578125" style="64" customWidth="1"/>
    <col min="5" max="14" width="3.28515625" style="64" customWidth="1"/>
    <col min="15" max="15" width="2.7109375" style="64" customWidth="1"/>
    <col min="16" max="25" width="3.28515625" style="64" customWidth="1"/>
    <col min="26" max="26" width="2.7109375" style="64" customWidth="1"/>
    <col min="27" max="36" width="3.28515625" style="64" customWidth="1"/>
    <col min="37" max="37" width="2.7109375" style="64" customWidth="1"/>
    <col min="38" max="47" width="3.28515625" style="64" customWidth="1"/>
    <col min="48" max="48" width="2.7109375" style="64" customWidth="1"/>
    <col min="49" max="51" width="3.7109375" style="64" customWidth="1"/>
    <col min="52" max="52" width="2.7109375" style="64" customWidth="1"/>
    <col min="53" max="55" width="3.7109375" style="64" customWidth="1"/>
    <col min="56" max="56" width="2.7109375" style="64" customWidth="1"/>
    <col min="57" max="59" width="3.7109375" style="64" customWidth="1"/>
    <col min="60" max="60" width="2.7109375" style="64" customWidth="1"/>
    <col min="61" max="63" width="3.7109375" style="64" customWidth="1"/>
    <col min="64" max="64" width="2.7109375" style="64" customWidth="1"/>
    <col min="65" max="77" width="11.42578125" style="7"/>
    <col min="78" max="16384" width="11.42578125" style="64"/>
  </cols>
  <sheetData>
    <row r="1" spans="1:103" s="7" customFormat="1" ht="54.95" customHeight="1">
      <c r="A1" s="10"/>
      <c r="B1" s="61"/>
      <c r="C1" s="317" t="str">
        <f>MATIÈRES!I9</f>
        <v>ÉTUDE DU MILIEU (Mr MIRGAUX - 4p.)</v>
      </c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7"/>
      <c r="AH1" s="317"/>
      <c r="AI1" s="317"/>
      <c r="AJ1" s="317"/>
      <c r="AK1" s="317"/>
      <c r="AL1" s="317"/>
      <c r="AM1" s="317"/>
      <c r="AN1" s="317"/>
      <c r="AO1" s="317"/>
      <c r="AP1" s="317"/>
      <c r="AQ1" s="317"/>
      <c r="AR1" s="317"/>
      <c r="AS1" s="317"/>
      <c r="AT1" s="317"/>
      <c r="AU1" s="317"/>
      <c r="AV1" s="317"/>
      <c r="AW1" s="317"/>
      <c r="AX1" s="317"/>
      <c r="AY1" s="317"/>
      <c r="AZ1" s="317"/>
      <c r="BA1" s="317"/>
      <c r="BB1" s="317"/>
      <c r="BC1" s="317"/>
      <c r="BD1" s="317"/>
      <c r="BE1" s="317"/>
      <c r="BF1" s="317"/>
      <c r="BG1" s="317"/>
      <c r="BH1" s="317"/>
      <c r="BI1" s="317"/>
      <c r="BJ1" s="317"/>
      <c r="BK1" s="317"/>
      <c r="BL1" s="317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</row>
    <row r="2" spans="1:103" s="7" customFormat="1" ht="15" customHeight="1">
      <c r="A2" s="22"/>
      <c r="B2" s="22"/>
      <c r="C2" s="39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</row>
    <row r="3" spans="1:103" s="7" customFormat="1" ht="15" customHeight="1">
      <c r="A3" s="10"/>
      <c r="B3" s="22"/>
      <c r="C3" s="197"/>
      <c r="D3" s="198"/>
      <c r="E3" s="318" t="s">
        <v>100</v>
      </c>
      <c r="F3" s="319"/>
      <c r="G3" s="319"/>
      <c r="H3" s="319"/>
      <c r="I3" s="319"/>
      <c r="J3" s="319"/>
      <c r="K3" s="319"/>
      <c r="L3" s="319"/>
      <c r="M3" s="319"/>
      <c r="N3" s="320"/>
      <c r="O3" s="22"/>
      <c r="P3" s="318" t="s">
        <v>101</v>
      </c>
      <c r="Q3" s="319"/>
      <c r="R3" s="319"/>
      <c r="S3" s="319"/>
      <c r="T3" s="319"/>
      <c r="U3" s="319"/>
      <c r="V3" s="319"/>
      <c r="W3" s="319"/>
      <c r="X3" s="319"/>
      <c r="Y3" s="320"/>
      <c r="Z3" s="22"/>
      <c r="AA3" s="318" t="s">
        <v>102</v>
      </c>
      <c r="AB3" s="319"/>
      <c r="AC3" s="319"/>
      <c r="AD3" s="319"/>
      <c r="AE3" s="319"/>
      <c r="AF3" s="319"/>
      <c r="AG3" s="319"/>
      <c r="AH3" s="319"/>
      <c r="AI3" s="319"/>
      <c r="AJ3" s="320"/>
      <c r="AK3" s="22"/>
      <c r="AL3" s="318" t="s">
        <v>103</v>
      </c>
      <c r="AM3" s="319"/>
      <c r="AN3" s="319"/>
      <c r="AO3" s="319"/>
      <c r="AP3" s="319"/>
      <c r="AQ3" s="319"/>
      <c r="AR3" s="319"/>
      <c r="AS3" s="319"/>
      <c r="AT3" s="319"/>
      <c r="AU3" s="320"/>
      <c r="AV3" s="22"/>
      <c r="AW3" s="321" t="s">
        <v>104</v>
      </c>
      <c r="AX3" s="321"/>
      <c r="AY3" s="321"/>
      <c r="AZ3" s="22"/>
      <c r="BA3" s="321" t="s">
        <v>105</v>
      </c>
      <c r="BB3" s="321"/>
      <c r="BC3" s="321"/>
      <c r="BD3" s="22"/>
      <c r="BE3" s="321" t="s">
        <v>106</v>
      </c>
      <c r="BF3" s="321"/>
      <c r="BG3" s="321"/>
      <c r="BH3" s="22"/>
      <c r="BI3" s="321" t="s">
        <v>107</v>
      </c>
      <c r="BJ3" s="321"/>
      <c r="BK3" s="321"/>
      <c r="BL3" s="22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</row>
    <row r="4" spans="1:103" s="7" customFormat="1" ht="15" customHeight="1">
      <c r="A4" s="10"/>
      <c r="B4" s="22"/>
      <c r="C4" s="197"/>
      <c r="D4" s="198"/>
      <c r="E4" s="106">
        <v>1</v>
      </c>
      <c r="F4" s="106">
        <v>2</v>
      </c>
      <c r="G4" s="106">
        <v>3</v>
      </c>
      <c r="H4" s="106">
        <v>4</v>
      </c>
      <c r="I4" s="106">
        <v>5</v>
      </c>
      <c r="J4" s="106">
        <v>6</v>
      </c>
      <c r="K4" s="106">
        <v>7</v>
      </c>
      <c r="L4" s="106">
        <v>8</v>
      </c>
      <c r="M4" s="106">
        <v>9</v>
      </c>
      <c r="N4" s="107">
        <v>10</v>
      </c>
      <c r="O4" s="22"/>
      <c r="P4" s="109">
        <v>11</v>
      </c>
      <c r="Q4" s="106">
        <v>12</v>
      </c>
      <c r="R4" s="106">
        <v>13</v>
      </c>
      <c r="S4" s="106">
        <v>14</v>
      </c>
      <c r="T4" s="106">
        <v>15</v>
      </c>
      <c r="U4" s="106">
        <v>16</v>
      </c>
      <c r="V4" s="106">
        <v>17</v>
      </c>
      <c r="W4" s="106">
        <v>18</v>
      </c>
      <c r="X4" s="106">
        <v>19</v>
      </c>
      <c r="Y4" s="107">
        <v>20</v>
      </c>
      <c r="Z4" s="22"/>
      <c r="AA4" s="109">
        <v>21</v>
      </c>
      <c r="AB4" s="106">
        <v>22</v>
      </c>
      <c r="AC4" s="106">
        <v>23</v>
      </c>
      <c r="AD4" s="106">
        <v>24</v>
      </c>
      <c r="AE4" s="106">
        <v>25</v>
      </c>
      <c r="AF4" s="106">
        <v>26</v>
      </c>
      <c r="AG4" s="106">
        <v>27</v>
      </c>
      <c r="AH4" s="106">
        <v>28</v>
      </c>
      <c r="AI4" s="106">
        <v>29</v>
      </c>
      <c r="AJ4" s="107">
        <v>30</v>
      </c>
      <c r="AK4" s="22"/>
      <c r="AL4" s="109">
        <v>31</v>
      </c>
      <c r="AM4" s="106">
        <v>32</v>
      </c>
      <c r="AN4" s="106">
        <v>33</v>
      </c>
      <c r="AO4" s="106">
        <v>34</v>
      </c>
      <c r="AP4" s="106">
        <v>35</v>
      </c>
      <c r="AQ4" s="106">
        <v>36</v>
      </c>
      <c r="AR4" s="106">
        <v>37</v>
      </c>
      <c r="AS4" s="106">
        <v>38</v>
      </c>
      <c r="AT4" s="106">
        <v>39</v>
      </c>
      <c r="AU4" s="107">
        <v>40</v>
      </c>
      <c r="AV4" s="22"/>
      <c r="AW4" s="321"/>
      <c r="AX4" s="321"/>
      <c r="AY4" s="321"/>
      <c r="AZ4" s="22"/>
      <c r="BA4" s="321"/>
      <c r="BB4" s="321"/>
      <c r="BC4" s="321"/>
      <c r="BD4" s="22"/>
      <c r="BE4" s="321"/>
      <c r="BF4" s="321"/>
      <c r="BG4" s="321"/>
      <c r="BH4" s="22"/>
      <c r="BI4" s="321"/>
      <c r="BJ4" s="321"/>
      <c r="BK4" s="321"/>
      <c r="BL4" s="22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</row>
    <row r="5" spans="1:103" ht="75.75" customHeight="1">
      <c r="A5" s="10"/>
      <c r="B5" s="22"/>
      <c r="C5" s="229" t="s">
        <v>173</v>
      </c>
      <c r="D5" s="229"/>
      <c r="E5" s="111"/>
      <c r="F5" s="110"/>
      <c r="G5" s="110"/>
      <c r="H5" s="111"/>
      <c r="I5" s="111"/>
      <c r="J5" s="110"/>
      <c r="K5" s="110"/>
      <c r="L5" s="111"/>
      <c r="M5" s="111"/>
      <c r="N5" s="110"/>
      <c r="O5" s="112"/>
      <c r="P5" s="111"/>
      <c r="Q5" s="110"/>
      <c r="R5" s="110"/>
      <c r="S5" s="111"/>
      <c r="T5" s="111"/>
      <c r="U5" s="110"/>
      <c r="V5" s="110"/>
      <c r="W5" s="111"/>
      <c r="X5" s="111"/>
      <c r="Y5" s="110"/>
      <c r="Z5" s="112"/>
      <c r="AA5" s="111"/>
      <c r="AB5" s="110"/>
      <c r="AC5" s="110"/>
      <c r="AD5" s="111"/>
      <c r="AE5" s="111"/>
      <c r="AF5" s="110"/>
      <c r="AG5" s="110"/>
      <c r="AH5" s="111"/>
      <c r="AI5" s="111"/>
      <c r="AJ5" s="110"/>
      <c r="AK5" s="112"/>
      <c r="AL5" s="111"/>
      <c r="AM5" s="110"/>
      <c r="AN5" s="110"/>
      <c r="AO5" s="111"/>
      <c r="AP5" s="111"/>
      <c r="AQ5" s="110"/>
      <c r="AR5" s="110"/>
      <c r="AS5" s="111"/>
      <c r="AT5" s="111"/>
      <c r="AU5" s="110"/>
      <c r="AV5" s="112"/>
      <c r="AW5" s="321"/>
      <c r="AX5" s="321"/>
      <c r="AY5" s="321"/>
      <c r="AZ5" s="112"/>
      <c r="BA5" s="321"/>
      <c r="BB5" s="321"/>
      <c r="BC5" s="321"/>
      <c r="BD5" s="112"/>
      <c r="BE5" s="321"/>
      <c r="BF5" s="321"/>
      <c r="BG5" s="321"/>
      <c r="BH5" s="112"/>
      <c r="BI5" s="321"/>
      <c r="BJ5" s="321"/>
      <c r="BK5" s="321"/>
      <c r="BL5" s="62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</row>
    <row r="6" spans="1:103">
      <c r="A6" s="10"/>
      <c r="B6" s="22"/>
      <c r="C6" s="199" t="s">
        <v>0</v>
      </c>
      <c r="D6" s="200" t="s">
        <v>1</v>
      </c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4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4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4"/>
      <c r="AL6" s="113"/>
      <c r="AM6" s="113"/>
      <c r="AN6" s="113"/>
      <c r="AO6" s="113"/>
      <c r="AP6" s="113"/>
      <c r="AQ6" s="113"/>
      <c r="AR6" s="113"/>
      <c r="AS6" s="113"/>
      <c r="AT6" s="113"/>
      <c r="AU6" s="113"/>
      <c r="AV6" s="114"/>
      <c r="AW6" s="115" t="s">
        <v>108</v>
      </c>
      <c r="AX6" s="115" t="s">
        <v>109</v>
      </c>
      <c r="AY6" s="115" t="s">
        <v>54</v>
      </c>
      <c r="AZ6" s="114"/>
      <c r="BA6" s="115" t="s">
        <v>108</v>
      </c>
      <c r="BB6" s="115" t="s">
        <v>109</v>
      </c>
      <c r="BC6" s="115" t="s">
        <v>54</v>
      </c>
      <c r="BD6" s="114"/>
      <c r="BE6" s="115" t="s">
        <v>108</v>
      </c>
      <c r="BF6" s="115" t="s">
        <v>109</v>
      </c>
      <c r="BG6" s="115" t="s">
        <v>54</v>
      </c>
      <c r="BH6" s="114"/>
      <c r="BI6" s="115" t="s">
        <v>108</v>
      </c>
      <c r="BJ6" s="115" t="s">
        <v>109</v>
      </c>
      <c r="BK6" s="115" t="s">
        <v>54</v>
      </c>
      <c r="BL6" s="26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</row>
    <row r="7" spans="1:103">
      <c r="A7" s="10"/>
      <c r="B7" s="65">
        <v>1</v>
      </c>
      <c r="C7" s="10" t="str">
        <f>Élèves!C4</f>
        <v>MARTIN</v>
      </c>
      <c r="D7" s="10" t="str">
        <f>Élèves!D4</f>
        <v>Paul</v>
      </c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7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7"/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7"/>
      <c r="AL7" s="116"/>
      <c r="AM7" s="116"/>
      <c r="AN7" s="116"/>
      <c r="AO7" s="116"/>
      <c r="AP7" s="116"/>
      <c r="AQ7" s="116"/>
      <c r="AR7" s="116"/>
      <c r="AS7" s="116"/>
      <c r="AT7" s="116"/>
      <c r="AU7" s="116"/>
      <c r="AV7" s="117"/>
      <c r="AW7" s="118">
        <f t="shared" ref="AW7:AW31" si="0">SUM(E7:N7)</f>
        <v>0</v>
      </c>
      <c r="AX7" s="118">
        <f>SUM($E$6:$N$6)-SUMIF(E7:N7,"",$E$6:$N$6)</f>
        <v>0</v>
      </c>
      <c r="AY7" s="119" t="str">
        <f>IF(ISERROR(SUM(AW7/AX7)*100),"",SUM(AW7/AX7)*100)</f>
        <v/>
      </c>
      <c r="AZ7" s="117"/>
      <c r="BA7" s="118">
        <f t="shared" ref="BA7:BA31" si="1">SUM(P7:Y7)</f>
        <v>0</v>
      </c>
      <c r="BB7" s="118">
        <f>SUM($P$6:Y$6)-SUMIF(P7:Y7,"",$P$6:$Y$6)</f>
        <v>0</v>
      </c>
      <c r="BC7" s="119" t="str">
        <f>IF(ISERROR(SUM(BA7/BB7)*100),"",SUM(BA7/BB7)*100)</f>
        <v/>
      </c>
      <c r="BD7" s="117"/>
      <c r="BE7" s="118">
        <f t="shared" ref="BE7:BE31" si="2">SUM(AA7:AJ7)</f>
        <v>0</v>
      </c>
      <c r="BF7" s="118">
        <f>SUM($AA$6:$AJ$6)-SUMIF(AA7:AJ7,"",$AA$6:$AJ$6)</f>
        <v>0</v>
      </c>
      <c r="BG7" s="119" t="str">
        <f>IF(ISERROR(SUM(BE7/BF7)*100),"",SUM(BE7/BF7)*100)</f>
        <v/>
      </c>
      <c r="BH7" s="117"/>
      <c r="BI7" s="118">
        <f t="shared" ref="BI7:BI31" si="3">SUM(AL7:AU7)</f>
        <v>0</v>
      </c>
      <c r="BJ7" s="118">
        <f>SUM($AL$6:$AU$6)-SUMIF(AL7:AU7,"",$AL$6:$AU$6)</f>
        <v>0</v>
      </c>
      <c r="BK7" s="119" t="str">
        <f>IF(ISERROR(SUM(BI7/BJ7)*100),"",SUM(BI7/BJ7)*100)</f>
        <v/>
      </c>
      <c r="BL7" s="22"/>
      <c r="BM7" s="10"/>
      <c r="BN7" s="10"/>
      <c r="BO7" s="10"/>
      <c r="BP7" s="170" t="e">
        <f>AVERAGE(AY7,BC7)</f>
        <v>#DIV/0!</v>
      </c>
      <c r="BQ7" s="170" t="e">
        <f>AVERAGE(AY7,BC7,BG7)</f>
        <v>#DIV/0!</v>
      </c>
      <c r="BR7" s="170" t="e">
        <f>AVERAGE(AY7,BC7,BG7,BK7)</f>
        <v>#DIV/0!</v>
      </c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</row>
    <row r="8" spans="1:103">
      <c r="A8" s="10"/>
      <c r="B8" s="65">
        <v>2</v>
      </c>
      <c r="C8" s="10" t="str">
        <f>Élèves!C5</f>
        <v>DUPOND</v>
      </c>
      <c r="D8" s="10" t="str">
        <f>Élèves!D5</f>
        <v>Henri</v>
      </c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7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7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7"/>
      <c r="AL8" s="116"/>
      <c r="AM8" s="116"/>
      <c r="AN8" s="116"/>
      <c r="AO8" s="116"/>
      <c r="AP8" s="116"/>
      <c r="AQ8" s="116"/>
      <c r="AR8" s="116"/>
      <c r="AS8" s="116"/>
      <c r="AT8" s="116"/>
      <c r="AU8" s="116"/>
      <c r="AV8" s="117"/>
      <c r="AW8" s="118">
        <f t="shared" si="0"/>
        <v>0</v>
      </c>
      <c r="AX8" s="118">
        <f t="shared" ref="AX8:AX31" si="4">SUM($E$6:$N$6)-SUMIF(E8:N8,"",$E$6:$N$6)</f>
        <v>0</v>
      </c>
      <c r="AY8" s="119" t="str">
        <f t="shared" ref="AY8:AY31" si="5">IF(ISERROR(SUM(AW8/AX8)*100),"",SUM(AW8/AX8)*100)</f>
        <v/>
      </c>
      <c r="AZ8" s="117"/>
      <c r="BA8" s="118">
        <f t="shared" si="1"/>
        <v>0</v>
      </c>
      <c r="BB8" s="118">
        <f>SUM($P$6:Y$6)-SUMIF(P8:Y8,"",$P$6:$Y$6)</f>
        <v>0</v>
      </c>
      <c r="BC8" s="119" t="str">
        <f t="shared" ref="BC8:BC31" si="6">IF(ISERROR(SUM(BA8/BB8)*100),"",SUM(BA8/BB8)*100)</f>
        <v/>
      </c>
      <c r="BD8" s="117"/>
      <c r="BE8" s="118">
        <f t="shared" si="2"/>
        <v>0</v>
      </c>
      <c r="BF8" s="118">
        <f t="shared" ref="BF8:BF31" si="7">SUM($AA$6:$AJ$6)-SUMIF(AA8:AJ8,"",$AA$6:$AJ$6)</f>
        <v>0</v>
      </c>
      <c r="BG8" s="119" t="str">
        <f t="shared" ref="BG8:BG31" si="8">IF(ISERROR(SUM(BE8/BF8)*100),"",SUM(BE8/BF8)*100)</f>
        <v/>
      </c>
      <c r="BH8" s="117"/>
      <c r="BI8" s="118">
        <f t="shared" si="3"/>
        <v>0</v>
      </c>
      <c r="BJ8" s="118">
        <f t="shared" ref="BJ8:BJ31" si="9">SUM($AL$6:$AU$6)-SUMIF(AL8:AU8,"",$AL$6:$AU$6)</f>
        <v>0</v>
      </c>
      <c r="BK8" s="119" t="str">
        <f t="shared" ref="BK8:BK31" si="10">IF(ISERROR(SUM(BI8/BJ8)*100),"",SUM(BI8/BJ8)*100)</f>
        <v/>
      </c>
      <c r="BL8" s="22"/>
      <c r="BM8" s="10"/>
      <c r="BN8" s="10"/>
      <c r="BO8" s="10"/>
      <c r="BP8" s="170" t="e">
        <f t="shared" ref="BP8:BP31" si="11">AVERAGE(AY8,BC8)</f>
        <v>#DIV/0!</v>
      </c>
      <c r="BQ8" s="170" t="e">
        <f t="shared" ref="BQ8:BQ31" si="12">AVERAGE(AY8,BC8,BG8)</f>
        <v>#DIV/0!</v>
      </c>
      <c r="BR8" s="170" t="e">
        <f t="shared" ref="BR8:BR31" si="13">AVERAGE(AY8,BC8,BG8,BK8)</f>
        <v>#DIV/0!</v>
      </c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</row>
    <row r="9" spans="1:103">
      <c r="A9" s="10"/>
      <c r="B9" s="65">
        <v>3</v>
      </c>
      <c r="C9" s="10" t="str">
        <f>Élèves!C6</f>
        <v>TABERNACLE</v>
      </c>
      <c r="D9" s="10" t="str">
        <f>Élèves!D6</f>
        <v>Ghislain</v>
      </c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7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7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7"/>
      <c r="AL9" s="116"/>
      <c r="AM9" s="116"/>
      <c r="AN9" s="116"/>
      <c r="AO9" s="116"/>
      <c r="AP9" s="116"/>
      <c r="AQ9" s="116"/>
      <c r="AR9" s="116"/>
      <c r="AS9" s="116"/>
      <c r="AT9" s="116"/>
      <c r="AU9" s="116"/>
      <c r="AV9" s="117"/>
      <c r="AW9" s="118">
        <f t="shared" si="0"/>
        <v>0</v>
      </c>
      <c r="AX9" s="118">
        <f t="shared" si="4"/>
        <v>0</v>
      </c>
      <c r="AY9" s="119" t="str">
        <f t="shared" si="5"/>
        <v/>
      </c>
      <c r="AZ9" s="117"/>
      <c r="BA9" s="118">
        <f t="shared" si="1"/>
        <v>0</v>
      </c>
      <c r="BB9" s="118">
        <f>SUM($P$6:Y$6)-SUMIF(P9:Y9,"",$P$6:$Y$6)</f>
        <v>0</v>
      </c>
      <c r="BC9" s="119" t="str">
        <f t="shared" si="6"/>
        <v/>
      </c>
      <c r="BD9" s="117"/>
      <c r="BE9" s="118">
        <f t="shared" si="2"/>
        <v>0</v>
      </c>
      <c r="BF9" s="118">
        <f t="shared" si="7"/>
        <v>0</v>
      </c>
      <c r="BG9" s="119" t="str">
        <f t="shared" si="8"/>
        <v/>
      </c>
      <c r="BH9" s="117"/>
      <c r="BI9" s="118">
        <f t="shared" si="3"/>
        <v>0</v>
      </c>
      <c r="BJ9" s="118">
        <f t="shared" si="9"/>
        <v>0</v>
      </c>
      <c r="BK9" s="119" t="str">
        <f t="shared" si="10"/>
        <v/>
      </c>
      <c r="BL9" s="22"/>
      <c r="BM9" s="10"/>
      <c r="BN9" s="10"/>
      <c r="BO9" s="10"/>
      <c r="BP9" s="170" t="e">
        <f t="shared" si="11"/>
        <v>#DIV/0!</v>
      </c>
      <c r="BQ9" s="170" t="e">
        <f t="shared" si="12"/>
        <v>#DIV/0!</v>
      </c>
      <c r="BR9" s="170" t="e">
        <f t="shared" si="13"/>
        <v>#DIV/0!</v>
      </c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</row>
    <row r="10" spans="1:103">
      <c r="A10" s="10"/>
      <c r="B10" s="65">
        <v>4</v>
      </c>
      <c r="C10" s="10" t="str">
        <f>Élèves!C7</f>
        <v>EASY</v>
      </c>
      <c r="D10" s="10" t="str">
        <f>Élèves!D7</f>
        <v>Isabelle</v>
      </c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7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7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7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7"/>
      <c r="AW10" s="118">
        <f t="shared" si="0"/>
        <v>0</v>
      </c>
      <c r="AX10" s="118">
        <f t="shared" si="4"/>
        <v>0</v>
      </c>
      <c r="AY10" s="119" t="str">
        <f t="shared" si="5"/>
        <v/>
      </c>
      <c r="AZ10" s="117"/>
      <c r="BA10" s="118">
        <f t="shared" si="1"/>
        <v>0</v>
      </c>
      <c r="BB10" s="118">
        <f>SUM($P$6:Y$6)-SUMIF(P10:Y10,"",$P$6:$Y$6)</f>
        <v>0</v>
      </c>
      <c r="BC10" s="119" t="str">
        <f t="shared" si="6"/>
        <v/>
      </c>
      <c r="BD10" s="117"/>
      <c r="BE10" s="118">
        <f t="shared" si="2"/>
        <v>0</v>
      </c>
      <c r="BF10" s="118">
        <f t="shared" si="7"/>
        <v>0</v>
      </c>
      <c r="BG10" s="119" t="str">
        <f t="shared" si="8"/>
        <v/>
      </c>
      <c r="BH10" s="117"/>
      <c r="BI10" s="118">
        <f t="shared" si="3"/>
        <v>0</v>
      </c>
      <c r="BJ10" s="118">
        <f t="shared" si="9"/>
        <v>0</v>
      </c>
      <c r="BK10" s="119" t="str">
        <f t="shared" si="10"/>
        <v/>
      </c>
      <c r="BL10" s="22"/>
      <c r="BM10" s="10"/>
      <c r="BN10" s="10"/>
      <c r="BO10" s="10"/>
      <c r="BP10" s="170" t="e">
        <f t="shared" si="11"/>
        <v>#DIV/0!</v>
      </c>
      <c r="BQ10" s="170" t="e">
        <f t="shared" si="12"/>
        <v>#DIV/0!</v>
      </c>
      <c r="BR10" s="170" t="e">
        <f t="shared" si="13"/>
        <v>#DIV/0!</v>
      </c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</row>
    <row r="11" spans="1:103">
      <c r="A11" s="10"/>
      <c r="B11" s="65">
        <v>5</v>
      </c>
      <c r="C11" s="10" t="str">
        <f>Élèves!C8</f>
        <v>KINGDOM</v>
      </c>
      <c r="D11" s="10" t="str">
        <f>Élèves!D8</f>
        <v>Aline</v>
      </c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7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7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7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7"/>
      <c r="AW11" s="118">
        <f t="shared" si="0"/>
        <v>0</v>
      </c>
      <c r="AX11" s="118">
        <f t="shared" si="4"/>
        <v>0</v>
      </c>
      <c r="AY11" s="119" t="str">
        <f t="shared" si="5"/>
        <v/>
      </c>
      <c r="AZ11" s="117"/>
      <c r="BA11" s="118">
        <f t="shared" si="1"/>
        <v>0</v>
      </c>
      <c r="BB11" s="118">
        <f>SUM($P$6:Y$6)-SUMIF(P11:Y11,"",$P$6:$Y$6)</f>
        <v>0</v>
      </c>
      <c r="BC11" s="119" t="str">
        <f t="shared" si="6"/>
        <v/>
      </c>
      <c r="BD11" s="117"/>
      <c r="BE11" s="118">
        <f t="shared" si="2"/>
        <v>0</v>
      </c>
      <c r="BF11" s="118">
        <f t="shared" si="7"/>
        <v>0</v>
      </c>
      <c r="BG11" s="119" t="str">
        <f t="shared" si="8"/>
        <v/>
      </c>
      <c r="BH11" s="117"/>
      <c r="BI11" s="118">
        <f t="shared" si="3"/>
        <v>0</v>
      </c>
      <c r="BJ11" s="118">
        <f t="shared" si="9"/>
        <v>0</v>
      </c>
      <c r="BK11" s="119" t="str">
        <f t="shared" si="10"/>
        <v/>
      </c>
      <c r="BL11" s="22"/>
      <c r="BM11" s="10"/>
      <c r="BN11" s="10"/>
      <c r="BO11" s="10"/>
      <c r="BP11" s="170" t="e">
        <f t="shared" si="11"/>
        <v>#DIV/0!</v>
      </c>
      <c r="BQ11" s="170" t="e">
        <f t="shared" si="12"/>
        <v>#DIV/0!</v>
      </c>
      <c r="BR11" s="170" t="e">
        <f t="shared" si="13"/>
        <v>#DIV/0!</v>
      </c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</row>
    <row r="12" spans="1:103">
      <c r="A12" s="10"/>
      <c r="B12" s="65">
        <v>6</v>
      </c>
      <c r="C12" s="10" t="str">
        <f>Élèves!C9</f>
        <v>FORTE</v>
      </c>
      <c r="D12" s="10" t="str">
        <f>Élèves!D9</f>
        <v>Salie</v>
      </c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7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7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7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7"/>
      <c r="AW12" s="118">
        <f t="shared" si="0"/>
        <v>0</v>
      </c>
      <c r="AX12" s="118">
        <f t="shared" si="4"/>
        <v>0</v>
      </c>
      <c r="AY12" s="119" t="str">
        <f t="shared" si="5"/>
        <v/>
      </c>
      <c r="AZ12" s="117"/>
      <c r="BA12" s="118">
        <f t="shared" si="1"/>
        <v>0</v>
      </c>
      <c r="BB12" s="118">
        <f>SUM($P$6:Y$6)-SUMIF(P12:Y12,"",$P$6:$Y$6)</f>
        <v>0</v>
      </c>
      <c r="BC12" s="119" t="str">
        <f t="shared" si="6"/>
        <v/>
      </c>
      <c r="BD12" s="117"/>
      <c r="BE12" s="118">
        <f t="shared" si="2"/>
        <v>0</v>
      </c>
      <c r="BF12" s="118">
        <f t="shared" si="7"/>
        <v>0</v>
      </c>
      <c r="BG12" s="119" t="str">
        <f t="shared" si="8"/>
        <v/>
      </c>
      <c r="BH12" s="117"/>
      <c r="BI12" s="118">
        <f t="shared" si="3"/>
        <v>0</v>
      </c>
      <c r="BJ12" s="118">
        <f t="shared" si="9"/>
        <v>0</v>
      </c>
      <c r="BK12" s="119" t="str">
        <f t="shared" si="10"/>
        <v/>
      </c>
      <c r="BL12" s="22"/>
      <c r="BM12" s="10"/>
      <c r="BN12" s="10"/>
      <c r="BO12" s="10"/>
      <c r="BP12" s="170" t="e">
        <f t="shared" si="11"/>
        <v>#DIV/0!</v>
      </c>
      <c r="BQ12" s="170" t="e">
        <f t="shared" si="12"/>
        <v>#DIV/0!</v>
      </c>
      <c r="BR12" s="170" t="e">
        <f t="shared" si="13"/>
        <v>#DIV/0!</v>
      </c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</row>
    <row r="13" spans="1:103">
      <c r="A13" s="10"/>
      <c r="B13" s="65">
        <v>7</v>
      </c>
      <c r="C13" s="10" t="str">
        <f>Élèves!C10</f>
        <v>SEGEC</v>
      </c>
      <c r="D13" s="10" t="str">
        <f>Élèves!D10</f>
        <v>Rédoine</v>
      </c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7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7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7"/>
      <c r="AL13" s="116"/>
      <c r="AM13" s="116"/>
      <c r="AN13" s="116"/>
      <c r="AO13" s="116"/>
      <c r="AP13" s="116"/>
      <c r="AQ13" s="116"/>
      <c r="AR13" s="116"/>
      <c r="AS13" s="116"/>
      <c r="AT13" s="116"/>
      <c r="AU13" s="116"/>
      <c r="AV13" s="117"/>
      <c r="AW13" s="118">
        <f t="shared" si="0"/>
        <v>0</v>
      </c>
      <c r="AX13" s="118">
        <f t="shared" si="4"/>
        <v>0</v>
      </c>
      <c r="AY13" s="119" t="str">
        <f t="shared" si="5"/>
        <v/>
      </c>
      <c r="AZ13" s="117"/>
      <c r="BA13" s="118">
        <f t="shared" si="1"/>
        <v>0</v>
      </c>
      <c r="BB13" s="118">
        <f>SUM($P$6:Y$6)-SUMIF(P13:Y13,"",$P$6:$Y$6)</f>
        <v>0</v>
      </c>
      <c r="BC13" s="119" t="str">
        <f t="shared" si="6"/>
        <v/>
      </c>
      <c r="BD13" s="117"/>
      <c r="BE13" s="118">
        <f t="shared" si="2"/>
        <v>0</v>
      </c>
      <c r="BF13" s="118">
        <f t="shared" si="7"/>
        <v>0</v>
      </c>
      <c r="BG13" s="119" t="str">
        <f t="shared" si="8"/>
        <v/>
      </c>
      <c r="BH13" s="117"/>
      <c r="BI13" s="118">
        <f t="shared" si="3"/>
        <v>0</v>
      </c>
      <c r="BJ13" s="118">
        <f t="shared" si="9"/>
        <v>0</v>
      </c>
      <c r="BK13" s="119" t="str">
        <f t="shared" si="10"/>
        <v/>
      </c>
      <c r="BL13" s="22"/>
      <c r="BM13" s="10"/>
      <c r="BN13" s="10"/>
      <c r="BO13" s="10"/>
      <c r="BP13" s="170" t="e">
        <f t="shared" si="11"/>
        <v>#DIV/0!</v>
      </c>
      <c r="BQ13" s="170" t="e">
        <f t="shared" si="12"/>
        <v>#DIV/0!</v>
      </c>
      <c r="BR13" s="170" t="e">
        <f t="shared" si="13"/>
        <v>#DIV/0!</v>
      </c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</row>
    <row r="14" spans="1:103">
      <c r="A14" s="10"/>
      <c r="B14" s="65">
        <v>8</v>
      </c>
      <c r="C14" s="10">
        <f>Élèves!C11</f>
        <v>0</v>
      </c>
      <c r="D14" s="10">
        <f>Élèves!D11</f>
        <v>0</v>
      </c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7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7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7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  <c r="AV14" s="117"/>
      <c r="AW14" s="118">
        <f t="shared" si="0"/>
        <v>0</v>
      </c>
      <c r="AX14" s="118">
        <f t="shared" si="4"/>
        <v>0</v>
      </c>
      <c r="AY14" s="119" t="str">
        <f t="shared" si="5"/>
        <v/>
      </c>
      <c r="AZ14" s="117"/>
      <c r="BA14" s="118">
        <f t="shared" si="1"/>
        <v>0</v>
      </c>
      <c r="BB14" s="118">
        <f>SUM($P$6:Y$6)-SUMIF(P14:Y14,"",$P$6:$Y$6)</f>
        <v>0</v>
      </c>
      <c r="BC14" s="119" t="str">
        <f t="shared" si="6"/>
        <v/>
      </c>
      <c r="BD14" s="117"/>
      <c r="BE14" s="118">
        <f t="shared" si="2"/>
        <v>0</v>
      </c>
      <c r="BF14" s="118">
        <f t="shared" si="7"/>
        <v>0</v>
      </c>
      <c r="BG14" s="119" t="str">
        <f t="shared" si="8"/>
        <v/>
      </c>
      <c r="BH14" s="117"/>
      <c r="BI14" s="118">
        <f t="shared" si="3"/>
        <v>0</v>
      </c>
      <c r="BJ14" s="118">
        <f t="shared" si="9"/>
        <v>0</v>
      </c>
      <c r="BK14" s="119" t="str">
        <f t="shared" si="10"/>
        <v/>
      </c>
      <c r="BL14" s="22"/>
      <c r="BM14" s="10"/>
      <c r="BN14" s="10"/>
      <c r="BO14" s="10"/>
      <c r="BP14" s="170" t="e">
        <f t="shared" si="11"/>
        <v>#DIV/0!</v>
      </c>
      <c r="BQ14" s="170" t="e">
        <f t="shared" si="12"/>
        <v>#DIV/0!</v>
      </c>
      <c r="BR14" s="170" t="e">
        <f t="shared" si="13"/>
        <v>#DIV/0!</v>
      </c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</row>
    <row r="15" spans="1:103">
      <c r="A15" s="10"/>
      <c r="B15" s="65">
        <v>9</v>
      </c>
      <c r="C15" s="10">
        <f>Élèves!C12</f>
        <v>0</v>
      </c>
      <c r="D15" s="10">
        <f>Élèves!D12</f>
        <v>0</v>
      </c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7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7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7"/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7"/>
      <c r="AW15" s="118">
        <f t="shared" si="0"/>
        <v>0</v>
      </c>
      <c r="AX15" s="118">
        <f t="shared" si="4"/>
        <v>0</v>
      </c>
      <c r="AY15" s="119" t="str">
        <f t="shared" si="5"/>
        <v/>
      </c>
      <c r="AZ15" s="117"/>
      <c r="BA15" s="118">
        <f t="shared" si="1"/>
        <v>0</v>
      </c>
      <c r="BB15" s="118">
        <f>SUM($P$6:Y$6)-SUMIF(P15:Y15,"",$P$6:$Y$6)</f>
        <v>0</v>
      </c>
      <c r="BC15" s="119" t="str">
        <f t="shared" si="6"/>
        <v/>
      </c>
      <c r="BD15" s="117"/>
      <c r="BE15" s="118">
        <f t="shared" si="2"/>
        <v>0</v>
      </c>
      <c r="BF15" s="118">
        <f t="shared" si="7"/>
        <v>0</v>
      </c>
      <c r="BG15" s="119" t="str">
        <f t="shared" si="8"/>
        <v/>
      </c>
      <c r="BH15" s="117"/>
      <c r="BI15" s="118">
        <f t="shared" si="3"/>
        <v>0</v>
      </c>
      <c r="BJ15" s="118">
        <f t="shared" si="9"/>
        <v>0</v>
      </c>
      <c r="BK15" s="119" t="str">
        <f t="shared" si="10"/>
        <v/>
      </c>
      <c r="BL15" s="22"/>
      <c r="BM15" s="10"/>
      <c r="BN15" s="10"/>
      <c r="BO15" s="10"/>
      <c r="BP15" s="170" t="e">
        <f t="shared" si="11"/>
        <v>#DIV/0!</v>
      </c>
      <c r="BQ15" s="170" t="e">
        <f t="shared" si="12"/>
        <v>#DIV/0!</v>
      </c>
      <c r="BR15" s="170" t="e">
        <f t="shared" si="13"/>
        <v>#DIV/0!</v>
      </c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</row>
    <row r="16" spans="1:103">
      <c r="A16" s="10"/>
      <c r="B16" s="65">
        <v>10</v>
      </c>
      <c r="C16" s="10">
        <f>Élèves!C13</f>
        <v>0</v>
      </c>
      <c r="D16" s="10">
        <f>Élèves!D13</f>
        <v>0</v>
      </c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7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7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7"/>
      <c r="AL16" s="116"/>
      <c r="AM16" s="116"/>
      <c r="AN16" s="116"/>
      <c r="AO16" s="116"/>
      <c r="AP16" s="116"/>
      <c r="AQ16" s="116"/>
      <c r="AR16" s="116"/>
      <c r="AS16" s="116"/>
      <c r="AT16" s="116"/>
      <c r="AU16" s="116"/>
      <c r="AV16" s="117"/>
      <c r="AW16" s="118">
        <f t="shared" si="0"/>
        <v>0</v>
      </c>
      <c r="AX16" s="118">
        <f t="shared" si="4"/>
        <v>0</v>
      </c>
      <c r="AY16" s="119" t="str">
        <f t="shared" si="5"/>
        <v/>
      </c>
      <c r="AZ16" s="117"/>
      <c r="BA16" s="118">
        <f t="shared" si="1"/>
        <v>0</v>
      </c>
      <c r="BB16" s="118">
        <f>SUM($P$6:Y$6)-SUMIF(P16:Y16,"",$P$6:$Y$6)</f>
        <v>0</v>
      </c>
      <c r="BC16" s="119" t="str">
        <f t="shared" si="6"/>
        <v/>
      </c>
      <c r="BD16" s="117"/>
      <c r="BE16" s="118">
        <f t="shared" si="2"/>
        <v>0</v>
      </c>
      <c r="BF16" s="118">
        <f t="shared" si="7"/>
        <v>0</v>
      </c>
      <c r="BG16" s="119" t="str">
        <f t="shared" si="8"/>
        <v/>
      </c>
      <c r="BH16" s="117"/>
      <c r="BI16" s="118">
        <f t="shared" si="3"/>
        <v>0</v>
      </c>
      <c r="BJ16" s="118">
        <f t="shared" si="9"/>
        <v>0</v>
      </c>
      <c r="BK16" s="119" t="str">
        <f t="shared" si="10"/>
        <v/>
      </c>
      <c r="BL16" s="22"/>
      <c r="BM16" s="10"/>
      <c r="BN16" s="10"/>
      <c r="BO16" s="10"/>
      <c r="BP16" s="170" t="e">
        <f t="shared" si="11"/>
        <v>#DIV/0!</v>
      </c>
      <c r="BQ16" s="170" t="e">
        <f t="shared" si="12"/>
        <v>#DIV/0!</v>
      </c>
      <c r="BR16" s="170" t="e">
        <f t="shared" si="13"/>
        <v>#DIV/0!</v>
      </c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</row>
    <row r="17" spans="1:103">
      <c r="A17" s="10"/>
      <c r="B17" s="65">
        <v>11</v>
      </c>
      <c r="C17" s="10">
        <f>Élèves!C14</f>
        <v>0</v>
      </c>
      <c r="D17" s="10">
        <f>Élèves!D14</f>
        <v>0</v>
      </c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7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7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7"/>
      <c r="AL17" s="116"/>
      <c r="AM17" s="116"/>
      <c r="AN17" s="116"/>
      <c r="AO17" s="116"/>
      <c r="AP17" s="116"/>
      <c r="AQ17" s="116"/>
      <c r="AR17" s="116"/>
      <c r="AS17" s="116"/>
      <c r="AT17" s="116"/>
      <c r="AU17" s="116"/>
      <c r="AV17" s="117"/>
      <c r="AW17" s="118">
        <f t="shared" si="0"/>
        <v>0</v>
      </c>
      <c r="AX17" s="118">
        <f t="shared" si="4"/>
        <v>0</v>
      </c>
      <c r="AY17" s="119" t="str">
        <f t="shared" si="5"/>
        <v/>
      </c>
      <c r="AZ17" s="117"/>
      <c r="BA17" s="118">
        <f t="shared" si="1"/>
        <v>0</v>
      </c>
      <c r="BB17" s="118">
        <f>SUM($P$6:Y$6)-SUMIF(P17:Y17,"",$P$6:$Y$6)</f>
        <v>0</v>
      </c>
      <c r="BC17" s="119" t="str">
        <f t="shared" si="6"/>
        <v/>
      </c>
      <c r="BD17" s="117"/>
      <c r="BE17" s="118">
        <f t="shared" si="2"/>
        <v>0</v>
      </c>
      <c r="BF17" s="118">
        <f t="shared" si="7"/>
        <v>0</v>
      </c>
      <c r="BG17" s="119" t="str">
        <f t="shared" si="8"/>
        <v/>
      </c>
      <c r="BH17" s="117"/>
      <c r="BI17" s="118">
        <f t="shared" si="3"/>
        <v>0</v>
      </c>
      <c r="BJ17" s="118">
        <f t="shared" si="9"/>
        <v>0</v>
      </c>
      <c r="BK17" s="119" t="str">
        <f t="shared" si="10"/>
        <v/>
      </c>
      <c r="BL17" s="22"/>
      <c r="BM17" s="10"/>
      <c r="BN17" s="10"/>
      <c r="BO17" s="10"/>
      <c r="BP17" s="170" t="e">
        <f t="shared" si="11"/>
        <v>#DIV/0!</v>
      </c>
      <c r="BQ17" s="170" t="e">
        <f t="shared" si="12"/>
        <v>#DIV/0!</v>
      </c>
      <c r="BR17" s="170" t="e">
        <f t="shared" si="13"/>
        <v>#DIV/0!</v>
      </c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</row>
    <row r="18" spans="1:103">
      <c r="A18" s="10"/>
      <c r="B18" s="65">
        <v>12</v>
      </c>
      <c r="C18" s="10">
        <f>Élèves!C15</f>
        <v>0</v>
      </c>
      <c r="D18" s="10">
        <f>Élèves!D15</f>
        <v>0</v>
      </c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7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7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7"/>
      <c r="AL18" s="116"/>
      <c r="AM18" s="116"/>
      <c r="AN18" s="116"/>
      <c r="AO18" s="116"/>
      <c r="AP18" s="116"/>
      <c r="AQ18" s="116"/>
      <c r="AR18" s="116"/>
      <c r="AS18" s="116"/>
      <c r="AT18" s="116"/>
      <c r="AU18" s="116"/>
      <c r="AV18" s="117"/>
      <c r="AW18" s="118">
        <f t="shared" si="0"/>
        <v>0</v>
      </c>
      <c r="AX18" s="118">
        <f t="shared" si="4"/>
        <v>0</v>
      </c>
      <c r="AY18" s="119" t="str">
        <f t="shared" si="5"/>
        <v/>
      </c>
      <c r="AZ18" s="117"/>
      <c r="BA18" s="118">
        <f t="shared" si="1"/>
        <v>0</v>
      </c>
      <c r="BB18" s="118">
        <f>SUM($P$6:Y$6)-SUMIF(P18:Y18,"",$P$6:$Y$6)</f>
        <v>0</v>
      </c>
      <c r="BC18" s="119" t="str">
        <f t="shared" si="6"/>
        <v/>
      </c>
      <c r="BD18" s="117"/>
      <c r="BE18" s="118">
        <f t="shared" si="2"/>
        <v>0</v>
      </c>
      <c r="BF18" s="118">
        <f t="shared" si="7"/>
        <v>0</v>
      </c>
      <c r="BG18" s="119" t="str">
        <f t="shared" si="8"/>
        <v/>
      </c>
      <c r="BH18" s="117"/>
      <c r="BI18" s="118">
        <f t="shared" si="3"/>
        <v>0</v>
      </c>
      <c r="BJ18" s="118">
        <f t="shared" si="9"/>
        <v>0</v>
      </c>
      <c r="BK18" s="119" t="str">
        <f t="shared" si="10"/>
        <v/>
      </c>
      <c r="BL18" s="22"/>
      <c r="BM18" s="10"/>
      <c r="BN18" s="10"/>
      <c r="BO18" s="10"/>
      <c r="BP18" s="170" t="e">
        <f t="shared" si="11"/>
        <v>#DIV/0!</v>
      </c>
      <c r="BQ18" s="170" t="e">
        <f t="shared" si="12"/>
        <v>#DIV/0!</v>
      </c>
      <c r="BR18" s="170" t="e">
        <f t="shared" si="13"/>
        <v>#DIV/0!</v>
      </c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</row>
    <row r="19" spans="1:103">
      <c r="A19" s="10"/>
      <c r="B19" s="65">
        <v>13</v>
      </c>
      <c r="C19" s="10">
        <f>Élèves!C16</f>
        <v>0</v>
      </c>
      <c r="D19" s="10">
        <f>Élèves!D16</f>
        <v>0</v>
      </c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7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7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7"/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7"/>
      <c r="AW19" s="118">
        <f t="shared" si="0"/>
        <v>0</v>
      </c>
      <c r="AX19" s="118">
        <f t="shared" si="4"/>
        <v>0</v>
      </c>
      <c r="AY19" s="119" t="str">
        <f t="shared" si="5"/>
        <v/>
      </c>
      <c r="AZ19" s="117"/>
      <c r="BA19" s="118">
        <f t="shared" si="1"/>
        <v>0</v>
      </c>
      <c r="BB19" s="118">
        <f>SUM($P$6:Y$6)-SUMIF(P19:Y19,"",$P$6:$Y$6)</f>
        <v>0</v>
      </c>
      <c r="BC19" s="119" t="str">
        <f t="shared" si="6"/>
        <v/>
      </c>
      <c r="BD19" s="117"/>
      <c r="BE19" s="118">
        <f t="shared" si="2"/>
        <v>0</v>
      </c>
      <c r="BF19" s="118">
        <f t="shared" si="7"/>
        <v>0</v>
      </c>
      <c r="BG19" s="119" t="str">
        <f t="shared" si="8"/>
        <v/>
      </c>
      <c r="BH19" s="117"/>
      <c r="BI19" s="118">
        <f t="shared" si="3"/>
        <v>0</v>
      </c>
      <c r="BJ19" s="118">
        <f t="shared" si="9"/>
        <v>0</v>
      </c>
      <c r="BK19" s="119" t="str">
        <f t="shared" si="10"/>
        <v/>
      </c>
      <c r="BL19" s="22"/>
      <c r="BM19" s="10"/>
      <c r="BN19" s="10"/>
      <c r="BO19" s="10"/>
      <c r="BP19" s="170" t="e">
        <f t="shared" si="11"/>
        <v>#DIV/0!</v>
      </c>
      <c r="BQ19" s="170" t="e">
        <f t="shared" si="12"/>
        <v>#DIV/0!</v>
      </c>
      <c r="BR19" s="170" t="e">
        <f t="shared" si="13"/>
        <v>#DIV/0!</v>
      </c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</row>
    <row r="20" spans="1:103">
      <c r="A20" s="10"/>
      <c r="B20" s="65">
        <v>14</v>
      </c>
      <c r="C20" s="10">
        <f>Élèves!C17</f>
        <v>0</v>
      </c>
      <c r="D20" s="10">
        <f>Élèves!D17</f>
        <v>0</v>
      </c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7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7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7"/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7"/>
      <c r="AW20" s="118">
        <f t="shared" si="0"/>
        <v>0</v>
      </c>
      <c r="AX20" s="118">
        <f t="shared" si="4"/>
        <v>0</v>
      </c>
      <c r="AY20" s="119" t="str">
        <f t="shared" si="5"/>
        <v/>
      </c>
      <c r="AZ20" s="117"/>
      <c r="BA20" s="118">
        <f t="shared" si="1"/>
        <v>0</v>
      </c>
      <c r="BB20" s="118">
        <f>SUM($P$6:Y$6)-SUMIF(P20:Y20,"",$P$6:$Y$6)</f>
        <v>0</v>
      </c>
      <c r="BC20" s="119" t="str">
        <f t="shared" si="6"/>
        <v/>
      </c>
      <c r="BD20" s="117"/>
      <c r="BE20" s="118">
        <f t="shared" si="2"/>
        <v>0</v>
      </c>
      <c r="BF20" s="118">
        <f t="shared" si="7"/>
        <v>0</v>
      </c>
      <c r="BG20" s="119" t="str">
        <f t="shared" si="8"/>
        <v/>
      </c>
      <c r="BH20" s="117"/>
      <c r="BI20" s="118">
        <f t="shared" si="3"/>
        <v>0</v>
      </c>
      <c r="BJ20" s="118">
        <f t="shared" si="9"/>
        <v>0</v>
      </c>
      <c r="BK20" s="119" t="str">
        <f t="shared" si="10"/>
        <v/>
      </c>
      <c r="BL20" s="22"/>
      <c r="BM20" s="10"/>
      <c r="BN20" s="10"/>
      <c r="BO20" s="10"/>
      <c r="BP20" s="170" t="e">
        <f t="shared" si="11"/>
        <v>#DIV/0!</v>
      </c>
      <c r="BQ20" s="170" t="e">
        <f t="shared" si="12"/>
        <v>#DIV/0!</v>
      </c>
      <c r="BR20" s="170" t="e">
        <f t="shared" si="13"/>
        <v>#DIV/0!</v>
      </c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</row>
    <row r="21" spans="1:103">
      <c r="A21" s="10"/>
      <c r="B21" s="65">
        <v>15</v>
      </c>
      <c r="C21" s="10">
        <f>Élèves!C18</f>
        <v>0</v>
      </c>
      <c r="D21" s="10">
        <f>Élèves!D18</f>
        <v>0</v>
      </c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7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7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7"/>
      <c r="AL21" s="116"/>
      <c r="AM21" s="116"/>
      <c r="AN21" s="116"/>
      <c r="AO21" s="116"/>
      <c r="AP21" s="116"/>
      <c r="AQ21" s="116"/>
      <c r="AR21" s="116"/>
      <c r="AS21" s="116"/>
      <c r="AT21" s="116"/>
      <c r="AU21" s="116"/>
      <c r="AV21" s="117"/>
      <c r="AW21" s="118">
        <f t="shared" si="0"/>
        <v>0</v>
      </c>
      <c r="AX21" s="118">
        <f t="shared" si="4"/>
        <v>0</v>
      </c>
      <c r="AY21" s="119" t="str">
        <f t="shared" si="5"/>
        <v/>
      </c>
      <c r="AZ21" s="117"/>
      <c r="BA21" s="118">
        <f t="shared" si="1"/>
        <v>0</v>
      </c>
      <c r="BB21" s="118">
        <f>SUM($P$6:Y$6)-SUMIF(P21:Y21,"",$P$6:$Y$6)</f>
        <v>0</v>
      </c>
      <c r="BC21" s="119" t="str">
        <f t="shared" si="6"/>
        <v/>
      </c>
      <c r="BD21" s="117"/>
      <c r="BE21" s="118">
        <f t="shared" si="2"/>
        <v>0</v>
      </c>
      <c r="BF21" s="118">
        <f t="shared" si="7"/>
        <v>0</v>
      </c>
      <c r="BG21" s="119" t="str">
        <f t="shared" si="8"/>
        <v/>
      </c>
      <c r="BH21" s="117"/>
      <c r="BI21" s="118">
        <f t="shared" si="3"/>
        <v>0</v>
      </c>
      <c r="BJ21" s="118">
        <f t="shared" si="9"/>
        <v>0</v>
      </c>
      <c r="BK21" s="119" t="str">
        <f t="shared" si="10"/>
        <v/>
      </c>
      <c r="BL21" s="22"/>
      <c r="BM21" s="10"/>
      <c r="BN21" s="10"/>
      <c r="BO21" s="10"/>
      <c r="BP21" s="170" t="e">
        <f t="shared" si="11"/>
        <v>#DIV/0!</v>
      </c>
      <c r="BQ21" s="170" t="e">
        <f t="shared" si="12"/>
        <v>#DIV/0!</v>
      </c>
      <c r="BR21" s="170" t="e">
        <f t="shared" si="13"/>
        <v>#DIV/0!</v>
      </c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</row>
    <row r="22" spans="1:103">
      <c r="A22" s="10"/>
      <c r="B22" s="65">
        <v>16</v>
      </c>
      <c r="C22" s="10">
        <f>Élèves!C19</f>
        <v>0</v>
      </c>
      <c r="D22" s="10">
        <f>Élèves!D19</f>
        <v>0</v>
      </c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7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7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7"/>
      <c r="AL22" s="116"/>
      <c r="AM22" s="116"/>
      <c r="AN22" s="116"/>
      <c r="AO22" s="116"/>
      <c r="AP22" s="116"/>
      <c r="AQ22" s="116"/>
      <c r="AR22" s="116"/>
      <c r="AS22" s="116"/>
      <c r="AT22" s="116"/>
      <c r="AU22" s="116"/>
      <c r="AV22" s="117"/>
      <c r="AW22" s="118">
        <f t="shared" si="0"/>
        <v>0</v>
      </c>
      <c r="AX22" s="118">
        <f t="shared" si="4"/>
        <v>0</v>
      </c>
      <c r="AY22" s="119" t="str">
        <f t="shared" si="5"/>
        <v/>
      </c>
      <c r="AZ22" s="117"/>
      <c r="BA22" s="118">
        <f t="shared" si="1"/>
        <v>0</v>
      </c>
      <c r="BB22" s="118">
        <f>SUM($P$6:Y$6)-SUMIF(P22:Y22,"",$P$6:$Y$6)</f>
        <v>0</v>
      </c>
      <c r="BC22" s="119" t="str">
        <f t="shared" si="6"/>
        <v/>
      </c>
      <c r="BD22" s="117"/>
      <c r="BE22" s="118">
        <f t="shared" si="2"/>
        <v>0</v>
      </c>
      <c r="BF22" s="118">
        <f t="shared" si="7"/>
        <v>0</v>
      </c>
      <c r="BG22" s="119" t="str">
        <f t="shared" si="8"/>
        <v/>
      </c>
      <c r="BH22" s="117"/>
      <c r="BI22" s="118">
        <f t="shared" si="3"/>
        <v>0</v>
      </c>
      <c r="BJ22" s="118">
        <f t="shared" si="9"/>
        <v>0</v>
      </c>
      <c r="BK22" s="119" t="str">
        <f t="shared" si="10"/>
        <v/>
      </c>
      <c r="BL22" s="22"/>
      <c r="BM22" s="10"/>
      <c r="BN22" s="10"/>
      <c r="BO22" s="10"/>
      <c r="BP22" s="170" t="e">
        <f t="shared" si="11"/>
        <v>#DIV/0!</v>
      </c>
      <c r="BQ22" s="170" t="e">
        <f t="shared" si="12"/>
        <v>#DIV/0!</v>
      </c>
      <c r="BR22" s="170" t="e">
        <f t="shared" si="13"/>
        <v>#DIV/0!</v>
      </c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</row>
    <row r="23" spans="1:103">
      <c r="A23" s="10"/>
      <c r="B23" s="65">
        <v>17</v>
      </c>
      <c r="C23" s="10">
        <f>Élèves!C20</f>
        <v>0</v>
      </c>
      <c r="D23" s="10">
        <f>Élèves!D20</f>
        <v>0</v>
      </c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7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7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7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7"/>
      <c r="AW23" s="118">
        <f t="shared" si="0"/>
        <v>0</v>
      </c>
      <c r="AX23" s="118">
        <f t="shared" si="4"/>
        <v>0</v>
      </c>
      <c r="AY23" s="119" t="str">
        <f t="shared" si="5"/>
        <v/>
      </c>
      <c r="AZ23" s="117"/>
      <c r="BA23" s="118">
        <f t="shared" si="1"/>
        <v>0</v>
      </c>
      <c r="BB23" s="118">
        <f>SUM($P$6:Y$6)-SUMIF(P23:Y23,"",$P$6:$Y$6)</f>
        <v>0</v>
      </c>
      <c r="BC23" s="119" t="str">
        <f t="shared" si="6"/>
        <v/>
      </c>
      <c r="BD23" s="117"/>
      <c r="BE23" s="118">
        <f t="shared" si="2"/>
        <v>0</v>
      </c>
      <c r="BF23" s="118">
        <f t="shared" si="7"/>
        <v>0</v>
      </c>
      <c r="BG23" s="119" t="str">
        <f t="shared" si="8"/>
        <v/>
      </c>
      <c r="BH23" s="117"/>
      <c r="BI23" s="118">
        <f t="shared" si="3"/>
        <v>0</v>
      </c>
      <c r="BJ23" s="118">
        <f t="shared" si="9"/>
        <v>0</v>
      </c>
      <c r="BK23" s="119" t="str">
        <f t="shared" si="10"/>
        <v/>
      </c>
      <c r="BL23" s="22"/>
      <c r="BM23" s="10"/>
      <c r="BN23" s="10"/>
      <c r="BO23" s="10"/>
      <c r="BP23" s="170" t="e">
        <f t="shared" si="11"/>
        <v>#DIV/0!</v>
      </c>
      <c r="BQ23" s="170" t="e">
        <f t="shared" si="12"/>
        <v>#DIV/0!</v>
      </c>
      <c r="BR23" s="170" t="e">
        <f t="shared" si="13"/>
        <v>#DIV/0!</v>
      </c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</row>
    <row r="24" spans="1:103">
      <c r="A24" s="10"/>
      <c r="B24" s="65">
        <v>18</v>
      </c>
      <c r="C24" s="10">
        <f>Élèves!C21</f>
        <v>0</v>
      </c>
      <c r="D24" s="10">
        <f>Élèves!D21</f>
        <v>0</v>
      </c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7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7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7"/>
      <c r="AL24" s="116"/>
      <c r="AM24" s="116"/>
      <c r="AN24" s="116"/>
      <c r="AO24" s="116"/>
      <c r="AP24" s="116"/>
      <c r="AQ24" s="116"/>
      <c r="AR24" s="116"/>
      <c r="AS24" s="116"/>
      <c r="AT24" s="116"/>
      <c r="AU24" s="116"/>
      <c r="AV24" s="117"/>
      <c r="AW24" s="118">
        <f t="shared" si="0"/>
        <v>0</v>
      </c>
      <c r="AX24" s="118">
        <f t="shared" si="4"/>
        <v>0</v>
      </c>
      <c r="AY24" s="119" t="str">
        <f t="shared" si="5"/>
        <v/>
      </c>
      <c r="AZ24" s="117"/>
      <c r="BA24" s="118">
        <f t="shared" si="1"/>
        <v>0</v>
      </c>
      <c r="BB24" s="118">
        <f>SUM($P$6:Y$6)-SUMIF(P24:Y24,"",$P$6:$Y$6)</f>
        <v>0</v>
      </c>
      <c r="BC24" s="119" t="str">
        <f t="shared" si="6"/>
        <v/>
      </c>
      <c r="BD24" s="117"/>
      <c r="BE24" s="118">
        <f t="shared" si="2"/>
        <v>0</v>
      </c>
      <c r="BF24" s="118">
        <f t="shared" si="7"/>
        <v>0</v>
      </c>
      <c r="BG24" s="119" t="str">
        <f t="shared" si="8"/>
        <v/>
      </c>
      <c r="BH24" s="117"/>
      <c r="BI24" s="118">
        <f t="shared" si="3"/>
        <v>0</v>
      </c>
      <c r="BJ24" s="118">
        <f t="shared" si="9"/>
        <v>0</v>
      </c>
      <c r="BK24" s="119" t="str">
        <f t="shared" si="10"/>
        <v/>
      </c>
      <c r="BL24" s="22"/>
      <c r="BM24" s="10"/>
      <c r="BN24" s="10"/>
      <c r="BO24" s="10"/>
      <c r="BP24" s="170" t="e">
        <f t="shared" si="11"/>
        <v>#DIV/0!</v>
      </c>
      <c r="BQ24" s="170" t="e">
        <f t="shared" si="12"/>
        <v>#DIV/0!</v>
      </c>
      <c r="BR24" s="170" t="e">
        <f t="shared" si="13"/>
        <v>#DIV/0!</v>
      </c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</row>
    <row r="25" spans="1:103">
      <c r="A25" s="10"/>
      <c r="B25" s="65">
        <v>19</v>
      </c>
      <c r="C25" s="10">
        <f>Élèves!C22</f>
        <v>0</v>
      </c>
      <c r="D25" s="10">
        <f>Élèves!D22</f>
        <v>0</v>
      </c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7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7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7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  <c r="AV25" s="117"/>
      <c r="AW25" s="118">
        <f t="shared" si="0"/>
        <v>0</v>
      </c>
      <c r="AX25" s="118">
        <f t="shared" si="4"/>
        <v>0</v>
      </c>
      <c r="AY25" s="119" t="str">
        <f t="shared" si="5"/>
        <v/>
      </c>
      <c r="AZ25" s="117"/>
      <c r="BA25" s="118">
        <f t="shared" si="1"/>
        <v>0</v>
      </c>
      <c r="BB25" s="118">
        <f>SUM($P$6:Y$6)-SUMIF(P25:Y25,"",$P$6:$Y$6)</f>
        <v>0</v>
      </c>
      <c r="BC25" s="119" t="str">
        <f t="shared" si="6"/>
        <v/>
      </c>
      <c r="BD25" s="117"/>
      <c r="BE25" s="118">
        <f t="shared" si="2"/>
        <v>0</v>
      </c>
      <c r="BF25" s="118">
        <f t="shared" si="7"/>
        <v>0</v>
      </c>
      <c r="BG25" s="119" t="str">
        <f t="shared" si="8"/>
        <v/>
      </c>
      <c r="BH25" s="117"/>
      <c r="BI25" s="118">
        <f t="shared" si="3"/>
        <v>0</v>
      </c>
      <c r="BJ25" s="118">
        <f t="shared" si="9"/>
        <v>0</v>
      </c>
      <c r="BK25" s="119" t="str">
        <f t="shared" si="10"/>
        <v/>
      </c>
      <c r="BL25" s="22"/>
      <c r="BM25" s="10"/>
      <c r="BN25" s="10"/>
      <c r="BO25" s="10"/>
      <c r="BP25" s="170" t="e">
        <f t="shared" si="11"/>
        <v>#DIV/0!</v>
      </c>
      <c r="BQ25" s="170" t="e">
        <f t="shared" si="12"/>
        <v>#DIV/0!</v>
      </c>
      <c r="BR25" s="170" t="e">
        <f t="shared" si="13"/>
        <v>#DIV/0!</v>
      </c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</row>
    <row r="26" spans="1:103">
      <c r="A26" s="10"/>
      <c r="B26" s="65">
        <v>20</v>
      </c>
      <c r="C26" s="10">
        <f>Élèves!C23</f>
        <v>0</v>
      </c>
      <c r="D26" s="10">
        <f>Élèves!D23</f>
        <v>0</v>
      </c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7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7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7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7"/>
      <c r="AW26" s="118">
        <f t="shared" si="0"/>
        <v>0</v>
      </c>
      <c r="AX26" s="118">
        <f t="shared" si="4"/>
        <v>0</v>
      </c>
      <c r="AY26" s="119" t="str">
        <f t="shared" si="5"/>
        <v/>
      </c>
      <c r="AZ26" s="117"/>
      <c r="BA26" s="118">
        <f t="shared" si="1"/>
        <v>0</v>
      </c>
      <c r="BB26" s="118">
        <f>SUM($P$6:Y$6)-SUMIF(P26:Y26,"",$P$6:$Y$6)</f>
        <v>0</v>
      </c>
      <c r="BC26" s="119" t="str">
        <f t="shared" si="6"/>
        <v/>
      </c>
      <c r="BD26" s="117"/>
      <c r="BE26" s="118">
        <f t="shared" si="2"/>
        <v>0</v>
      </c>
      <c r="BF26" s="118">
        <f t="shared" si="7"/>
        <v>0</v>
      </c>
      <c r="BG26" s="119" t="str">
        <f t="shared" si="8"/>
        <v/>
      </c>
      <c r="BH26" s="117"/>
      <c r="BI26" s="118">
        <f t="shared" si="3"/>
        <v>0</v>
      </c>
      <c r="BJ26" s="118">
        <f t="shared" si="9"/>
        <v>0</v>
      </c>
      <c r="BK26" s="119" t="str">
        <f t="shared" si="10"/>
        <v/>
      </c>
      <c r="BL26" s="22"/>
      <c r="BM26" s="10"/>
      <c r="BN26" s="10"/>
      <c r="BO26" s="10"/>
      <c r="BP26" s="170" t="e">
        <f t="shared" si="11"/>
        <v>#DIV/0!</v>
      </c>
      <c r="BQ26" s="170" t="e">
        <f t="shared" si="12"/>
        <v>#DIV/0!</v>
      </c>
      <c r="BR26" s="170" t="e">
        <f t="shared" si="13"/>
        <v>#DIV/0!</v>
      </c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</row>
    <row r="27" spans="1:103">
      <c r="A27" s="10"/>
      <c r="B27" s="65">
        <v>21</v>
      </c>
      <c r="C27" s="10">
        <f>Élèves!C24</f>
        <v>0</v>
      </c>
      <c r="D27" s="10">
        <f>Élèves!D24</f>
        <v>0</v>
      </c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7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7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7"/>
      <c r="AL27" s="116"/>
      <c r="AM27" s="116"/>
      <c r="AN27" s="116"/>
      <c r="AO27" s="116"/>
      <c r="AP27" s="116"/>
      <c r="AQ27" s="116"/>
      <c r="AR27" s="116"/>
      <c r="AS27" s="116"/>
      <c r="AT27" s="116"/>
      <c r="AU27" s="116"/>
      <c r="AV27" s="117"/>
      <c r="AW27" s="118">
        <f t="shared" si="0"/>
        <v>0</v>
      </c>
      <c r="AX27" s="118">
        <f t="shared" si="4"/>
        <v>0</v>
      </c>
      <c r="AY27" s="119" t="str">
        <f t="shared" si="5"/>
        <v/>
      </c>
      <c r="AZ27" s="117"/>
      <c r="BA27" s="118">
        <f t="shared" si="1"/>
        <v>0</v>
      </c>
      <c r="BB27" s="118">
        <f>SUM($P$6:Y$6)-SUMIF(P27:Y27,"",$P$6:$Y$6)</f>
        <v>0</v>
      </c>
      <c r="BC27" s="119" t="str">
        <f t="shared" si="6"/>
        <v/>
      </c>
      <c r="BD27" s="117"/>
      <c r="BE27" s="118">
        <f t="shared" si="2"/>
        <v>0</v>
      </c>
      <c r="BF27" s="118">
        <f t="shared" si="7"/>
        <v>0</v>
      </c>
      <c r="BG27" s="119" t="str">
        <f t="shared" si="8"/>
        <v/>
      </c>
      <c r="BH27" s="117"/>
      <c r="BI27" s="118">
        <f t="shared" si="3"/>
        <v>0</v>
      </c>
      <c r="BJ27" s="118">
        <f t="shared" si="9"/>
        <v>0</v>
      </c>
      <c r="BK27" s="119" t="str">
        <f t="shared" si="10"/>
        <v/>
      </c>
      <c r="BL27" s="22"/>
      <c r="BM27" s="10"/>
      <c r="BN27" s="10"/>
      <c r="BO27" s="10"/>
      <c r="BP27" s="170" t="e">
        <f t="shared" si="11"/>
        <v>#DIV/0!</v>
      </c>
      <c r="BQ27" s="170" t="e">
        <f t="shared" si="12"/>
        <v>#DIV/0!</v>
      </c>
      <c r="BR27" s="170" t="e">
        <f t="shared" si="13"/>
        <v>#DIV/0!</v>
      </c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</row>
    <row r="28" spans="1:103">
      <c r="A28" s="10"/>
      <c r="B28" s="65">
        <v>22</v>
      </c>
      <c r="C28" s="10">
        <f>Élèves!C25</f>
        <v>0</v>
      </c>
      <c r="D28" s="10">
        <f>Élèves!D25</f>
        <v>0</v>
      </c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7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7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7"/>
      <c r="AL28" s="116"/>
      <c r="AM28" s="116"/>
      <c r="AN28" s="116"/>
      <c r="AO28" s="116"/>
      <c r="AP28" s="116"/>
      <c r="AQ28" s="116"/>
      <c r="AR28" s="116"/>
      <c r="AS28" s="116"/>
      <c r="AT28" s="116"/>
      <c r="AU28" s="116"/>
      <c r="AV28" s="117"/>
      <c r="AW28" s="118">
        <f t="shared" si="0"/>
        <v>0</v>
      </c>
      <c r="AX28" s="118">
        <f t="shared" si="4"/>
        <v>0</v>
      </c>
      <c r="AY28" s="119" t="str">
        <f t="shared" si="5"/>
        <v/>
      </c>
      <c r="AZ28" s="117"/>
      <c r="BA28" s="118">
        <f t="shared" si="1"/>
        <v>0</v>
      </c>
      <c r="BB28" s="118">
        <f>SUM($P$6:Y$6)-SUMIF(P28:Y28,"",$P$6:$Y$6)</f>
        <v>0</v>
      </c>
      <c r="BC28" s="119" t="str">
        <f t="shared" si="6"/>
        <v/>
      </c>
      <c r="BD28" s="117"/>
      <c r="BE28" s="118">
        <f t="shared" si="2"/>
        <v>0</v>
      </c>
      <c r="BF28" s="118">
        <f t="shared" si="7"/>
        <v>0</v>
      </c>
      <c r="BG28" s="119" t="str">
        <f t="shared" si="8"/>
        <v/>
      </c>
      <c r="BH28" s="117"/>
      <c r="BI28" s="118">
        <f t="shared" si="3"/>
        <v>0</v>
      </c>
      <c r="BJ28" s="118">
        <f t="shared" si="9"/>
        <v>0</v>
      </c>
      <c r="BK28" s="119" t="str">
        <f t="shared" si="10"/>
        <v/>
      </c>
      <c r="BL28" s="22"/>
      <c r="BM28" s="10"/>
      <c r="BN28" s="10"/>
      <c r="BO28" s="10"/>
      <c r="BP28" s="170" t="e">
        <f t="shared" si="11"/>
        <v>#DIV/0!</v>
      </c>
      <c r="BQ28" s="170" t="e">
        <f t="shared" si="12"/>
        <v>#DIV/0!</v>
      </c>
      <c r="BR28" s="170" t="e">
        <f t="shared" si="13"/>
        <v>#DIV/0!</v>
      </c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</row>
    <row r="29" spans="1:103">
      <c r="A29" s="10"/>
      <c r="B29" s="65">
        <v>23</v>
      </c>
      <c r="C29" s="10">
        <f>Élèves!C26</f>
        <v>0</v>
      </c>
      <c r="D29" s="10">
        <f>Élèves!D26</f>
        <v>0</v>
      </c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7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7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7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7"/>
      <c r="AW29" s="118">
        <f t="shared" si="0"/>
        <v>0</v>
      </c>
      <c r="AX29" s="118">
        <f t="shared" si="4"/>
        <v>0</v>
      </c>
      <c r="AY29" s="119" t="str">
        <f t="shared" si="5"/>
        <v/>
      </c>
      <c r="AZ29" s="117"/>
      <c r="BA29" s="118">
        <f t="shared" si="1"/>
        <v>0</v>
      </c>
      <c r="BB29" s="118">
        <f>SUM($P$6:Y$6)-SUMIF(P29:Y29,"",$P$6:$Y$6)</f>
        <v>0</v>
      </c>
      <c r="BC29" s="119" t="str">
        <f t="shared" si="6"/>
        <v/>
      </c>
      <c r="BD29" s="117"/>
      <c r="BE29" s="118">
        <f t="shared" si="2"/>
        <v>0</v>
      </c>
      <c r="BF29" s="118">
        <f t="shared" si="7"/>
        <v>0</v>
      </c>
      <c r="BG29" s="119" t="str">
        <f t="shared" si="8"/>
        <v/>
      </c>
      <c r="BH29" s="117"/>
      <c r="BI29" s="118">
        <f t="shared" si="3"/>
        <v>0</v>
      </c>
      <c r="BJ29" s="118">
        <f t="shared" si="9"/>
        <v>0</v>
      </c>
      <c r="BK29" s="119" t="str">
        <f t="shared" si="10"/>
        <v/>
      </c>
      <c r="BL29" s="22"/>
      <c r="BM29" s="10"/>
      <c r="BN29" s="10"/>
      <c r="BO29" s="10"/>
      <c r="BP29" s="170" t="e">
        <f t="shared" si="11"/>
        <v>#DIV/0!</v>
      </c>
      <c r="BQ29" s="170" t="e">
        <f t="shared" si="12"/>
        <v>#DIV/0!</v>
      </c>
      <c r="BR29" s="170" t="e">
        <f t="shared" si="13"/>
        <v>#DIV/0!</v>
      </c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</row>
    <row r="30" spans="1:103">
      <c r="A30" s="10"/>
      <c r="B30" s="65">
        <v>24</v>
      </c>
      <c r="C30" s="10">
        <f>Élèves!C27</f>
        <v>0</v>
      </c>
      <c r="D30" s="10">
        <f>Élèves!D27</f>
        <v>0</v>
      </c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7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7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7"/>
      <c r="AL30" s="116"/>
      <c r="AM30" s="116"/>
      <c r="AN30" s="116"/>
      <c r="AO30" s="116"/>
      <c r="AP30" s="116"/>
      <c r="AQ30" s="116"/>
      <c r="AR30" s="116"/>
      <c r="AS30" s="116"/>
      <c r="AT30" s="116"/>
      <c r="AU30" s="116"/>
      <c r="AV30" s="117"/>
      <c r="AW30" s="118">
        <f t="shared" si="0"/>
        <v>0</v>
      </c>
      <c r="AX30" s="118">
        <f t="shared" si="4"/>
        <v>0</v>
      </c>
      <c r="AY30" s="119" t="str">
        <f t="shared" si="5"/>
        <v/>
      </c>
      <c r="AZ30" s="117"/>
      <c r="BA30" s="118">
        <f t="shared" si="1"/>
        <v>0</v>
      </c>
      <c r="BB30" s="118">
        <f>SUM($P$6:Y$6)-SUMIF(P30:Y30,"",$P$6:$Y$6)</f>
        <v>0</v>
      </c>
      <c r="BC30" s="119" t="str">
        <f t="shared" si="6"/>
        <v/>
      </c>
      <c r="BD30" s="117"/>
      <c r="BE30" s="118">
        <f t="shared" si="2"/>
        <v>0</v>
      </c>
      <c r="BF30" s="118">
        <f t="shared" si="7"/>
        <v>0</v>
      </c>
      <c r="BG30" s="119" t="str">
        <f t="shared" si="8"/>
        <v/>
      </c>
      <c r="BH30" s="117"/>
      <c r="BI30" s="118">
        <f t="shared" si="3"/>
        <v>0</v>
      </c>
      <c r="BJ30" s="118">
        <f t="shared" si="9"/>
        <v>0</v>
      </c>
      <c r="BK30" s="119" t="str">
        <f t="shared" si="10"/>
        <v/>
      </c>
      <c r="BL30" s="22"/>
      <c r="BM30" s="10"/>
      <c r="BN30" s="10"/>
      <c r="BO30" s="10"/>
      <c r="BP30" s="170" t="e">
        <f t="shared" si="11"/>
        <v>#DIV/0!</v>
      </c>
      <c r="BQ30" s="170" t="e">
        <f t="shared" si="12"/>
        <v>#DIV/0!</v>
      </c>
      <c r="BR30" s="170" t="e">
        <f t="shared" si="13"/>
        <v>#DIV/0!</v>
      </c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</row>
    <row r="31" spans="1:103">
      <c r="A31" s="10"/>
      <c r="B31" s="65">
        <v>25</v>
      </c>
      <c r="C31" s="10">
        <f>Élèves!C28</f>
        <v>0</v>
      </c>
      <c r="D31" s="10">
        <f>Élèves!D28</f>
        <v>0</v>
      </c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7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7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7"/>
      <c r="AL31" s="116"/>
      <c r="AM31" s="116"/>
      <c r="AN31" s="116"/>
      <c r="AO31" s="116"/>
      <c r="AP31" s="116"/>
      <c r="AQ31" s="116"/>
      <c r="AR31" s="116"/>
      <c r="AS31" s="116"/>
      <c r="AT31" s="116"/>
      <c r="AU31" s="116"/>
      <c r="AV31" s="117"/>
      <c r="AW31" s="118">
        <f t="shared" si="0"/>
        <v>0</v>
      </c>
      <c r="AX31" s="118">
        <f t="shared" si="4"/>
        <v>0</v>
      </c>
      <c r="AY31" s="119" t="str">
        <f t="shared" si="5"/>
        <v/>
      </c>
      <c r="AZ31" s="117"/>
      <c r="BA31" s="118">
        <f t="shared" si="1"/>
        <v>0</v>
      </c>
      <c r="BB31" s="118">
        <f>SUM($P$6:Y$6)-SUMIF(P31:Y31,"",$P$6:$Y$6)</f>
        <v>0</v>
      </c>
      <c r="BC31" s="119" t="str">
        <f t="shared" si="6"/>
        <v/>
      </c>
      <c r="BD31" s="117"/>
      <c r="BE31" s="118">
        <f t="shared" si="2"/>
        <v>0</v>
      </c>
      <c r="BF31" s="118">
        <f t="shared" si="7"/>
        <v>0</v>
      </c>
      <c r="BG31" s="119" t="str">
        <f t="shared" si="8"/>
        <v/>
      </c>
      <c r="BH31" s="117"/>
      <c r="BI31" s="118">
        <f t="shared" si="3"/>
        <v>0</v>
      </c>
      <c r="BJ31" s="118">
        <f t="shared" si="9"/>
        <v>0</v>
      </c>
      <c r="BK31" s="119" t="str">
        <f t="shared" si="10"/>
        <v/>
      </c>
      <c r="BL31" s="22"/>
      <c r="BM31" s="10"/>
      <c r="BN31" s="10"/>
      <c r="BO31" s="10"/>
      <c r="BP31" s="170" t="e">
        <f t="shared" si="11"/>
        <v>#DIV/0!</v>
      </c>
      <c r="BQ31" s="170" t="e">
        <f t="shared" si="12"/>
        <v>#DIV/0!</v>
      </c>
      <c r="BR31" s="170" t="e">
        <f t="shared" si="13"/>
        <v>#DIV/0!</v>
      </c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</row>
    <row r="32" spans="1:103" s="7" customFormat="1">
      <c r="A32" s="10"/>
      <c r="B32" s="22"/>
      <c r="C32" s="39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</row>
    <row r="33" spans="1:103" s="7" customFormat="1">
      <c r="A33" s="10"/>
      <c r="B33" s="10"/>
      <c r="C33" s="145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</row>
    <row r="34" spans="1:103" s="7" customFormat="1">
      <c r="A34" s="10"/>
      <c r="B34" s="10"/>
      <c r="C34" s="145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</row>
    <row r="35" spans="1:103" s="7" customFormat="1">
      <c r="A35" s="10"/>
      <c r="B35" s="10"/>
      <c r="C35" s="145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</row>
    <row r="36" spans="1:103" s="7" customFormat="1">
      <c r="A36" s="10"/>
      <c r="B36" s="10"/>
      <c r="C36" s="145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46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</row>
    <row r="37" spans="1:103" s="7" customFormat="1">
      <c r="A37" s="10"/>
      <c r="B37" s="10"/>
      <c r="C37" s="145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</row>
    <row r="38" spans="1:103" s="7" customFormat="1">
      <c r="A38" s="10"/>
      <c r="B38" s="10"/>
      <c r="C38" s="145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</row>
    <row r="39" spans="1:103" s="7" customFormat="1">
      <c r="A39" s="10"/>
      <c r="B39" s="10"/>
      <c r="C39" s="145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</row>
    <row r="40" spans="1:103" s="7" customFormat="1">
      <c r="A40" s="10"/>
      <c r="B40" s="10"/>
      <c r="C40" s="145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</row>
    <row r="41" spans="1:103" s="7" customFormat="1">
      <c r="A41" s="10"/>
      <c r="B41" s="10"/>
      <c r="C41" s="145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</row>
    <row r="42" spans="1:103" s="7" customFormat="1">
      <c r="A42" s="10"/>
      <c r="B42" s="10"/>
      <c r="C42" s="145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</row>
    <row r="43" spans="1:103" s="7" customFormat="1">
      <c r="A43" s="10"/>
      <c r="B43" s="10"/>
      <c r="C43" s="145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</row>
    <row r="44" spans="1:103">
      <c r="A44" s="10"/>
      <c r="B44" s="10"/>
      <c r="C44" s="145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</row>
    <row r="45" spans="1:103">
      <c r="A45" s="10"/>
      <c r="B45" s="10"/>
      <c r="C45" s="145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</row>
    <row r="46" spans="1:103">
      <c r="A46" s="10"/>
      <c r="B46" s="10"/>
      <c r="C46" s="145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</row>
    <row r="47" spans="1:103">
      <c r="A47" s="10"/>
      <c r="B47" s="10"/>
      <c r="C47" s="145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</row>
    <row r="48" spans="1:103">
      <c r="A48" s="10"/>
      <c r="B48" s="10"/>
      <c r="C48" s="145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</row>
    <row r="49" spans="1:103">
      <c r="A49" s="10"/>
      <c r="B49" s="10"/>
      <c r="C49" s="145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</row>
    <row r="50" spans="1:103">
      <c r="A50" s="10"/>
      <c r="B50" s="10"/>
      <c r="C50" s="145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</row>
    <row r="51" spans="1:103">
      <c r="A51" s="10"/>
      <c r="B51" s="10"/>
      <c r="C51" s="145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</row>
    <row r="52" spans="1:103">
      <c r="A52" s="10"/>
      <c r="B52" s="10"/>
      <c r="C52" s="145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</row>
    <row r="53" spans="1:103">
      <c r="A53" s="10"/>
      <c r="B53" s="10"/>
      <c r="C53" s="145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</row>
    <row r="54" spans="1:103">
      <c r="A54" s="10"/>
      <c r="B54" s="10"/>
      <c r="C54" s="145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</row>
    <row r="55" spans="1:103">
      <c r="A55" s="10"/>
      <c r="B55" s="10"/>
      <c r="C55" s="145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</row>
    <row r="56" spans="1:103">
      <c r="A56" s="10"/>
      <c r="B56" s="10"/>
      <c r="C56" s="145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</row>
    <row r="57" spans="1:103">
      <c r="A57" s="10"/>
      <c r="B57" s="10"/>
      <c r="C57" s="145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</row>
    <row r="58" spans="1:103">
      <c r="A58" s="10"/>
      <c r="B58" s="10"/>
      <c r="C58" s="145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</row>
    <row r="59" spans="1:103">
      <c r="A59" s="10"/>
      <c r="B59" s="10"/>
      <c r="C59" s="145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</row>
    <row r="60" spans="1:103">
      <c r="A60" s="10"/>
      <c r="B60" s="10"/>
      <c r="C60" s="145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</row>
    <row r="61" spans="1:103">
      <c r="A61" s="10"/>
      <c r="B61" s="10"/>
      <c r="C61" s="145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</row>
    <row r="62" spans="1:103">
      <c r="A62" s="10"/>
      <c r="B62" s="10"/>
      <c r="C62" s="145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</row>
    <row r="63" spans="1:103">
      <c r="A63" s="10"/>
      <c r="B63" s="10"/>
      <c r="C63" s="145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</row>
    <row r="64" spans="1:103">
      <c r="A64" s="10"/>
      <c r="B64" s="10"/>
      <c r="C64" s="145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</row>
    <row r="65" spans="1:103">
      <c r="A65" s="10"/>
      <c r="B65" s="10"/>
      <c r="C65" s="145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</row>
    <row r="66" spans="1:103">
      <c r="A66" s="10"/>
      <c r="B66" s="10"/>
      <c r="C66" s="145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</row>
    <row r="67" spans="1:103">
      <c r="A67" s="10"/>
      <c r="B67" s="10"/>
      <c r="C67" s="145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</row>
    <row r="68" spans="1:103">
      <c r="A68" s="10"/>
      <c r="B68" s="10"/>
      <c r="C68" s="145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</row>
    <row r="69" spans="1:103">
      <c r="A69" s="10"/>
      <c r="B69" s="10"/>
      <c r="C69" s="145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</row>
    <row r="70" spans="1:103">
      <c r="A70" s="10"/>
      <c r="B70" s="10"/>
      <c r="C70" s="145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</row>
    <row r="71" spans="1:103">
      <c r="A71" s="10"/>
      <c r="B71" s="10"/>
      <c r="C71" s="145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</row>
    <row r="72" spans="1:103">
      <c r="A72" s="10"/>
      <c r="B72" s="10"/>
      <c r="C72" s="145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</row>
    <row r="73" spans="1:103">
      <c r="A73" s="10"/>
      <c r="B73" s="10"/>
      <c r="C73" s="145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</row>
    <row r="74" spans="1:103">
      <c r="A74" s="10"/>
      <c r="B74" s="10"/>
      <c r="C74" s="145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</row>
    <row r="75" spans="1:103">
      <c r="A75" s="10"/>
      <c r="B75" s="10"/>
      <c r="C75" s="145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</row>
    <row r="76" spans="1:103">
      <c r="A76" s="10"/>
      <c r="B76" s="10"/>
      <c r="C76" s="145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</row>
    <row r="77" spans="1:103">
      <c r="A77" s="10"/>
      <c r="B77" s="10"/>
      <c r="C77" s="145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</row>
    <row r="78" spans="1:103">
      <c r="A78" s="10"/>
      <c r="B78" s="10"/>
      <c r="C78" s="145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</row>
    <row r="79" spans="1:103">
      <c r="A79" s="10"/>
      <c r="B79" s="10"/>
      <c r="C79" s="145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</row>
    <row r="80" spans="1:103">
      <c r="A80" s="10"/>
      <c r="B80" s="10"/>
      <c r="C80" s="145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</row>
    <row r="81" spans="1:103">
      <c r="A81" s="10"/>
      <c r="B81" s="10"/>
      <c r="C81" s="145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</row>
    <row r="82" spans="1:103">
      <c r="A82" s="10"/>
      <c r="B82" s="10"/>
      <c r="C82" s="145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  <c r="CW82" s="10"/>
      <c r="CX82" s="10"/>
      <c r="CY82" s="10"/>
    </row>
    <row r="83" spans="1:103">
      <c r="A83" s="10"/>
      <c r="B83" s="10"/>
      <c r="C83" s="145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  <c r="CW83" s="10"/>
      <c r="CX83" s="10"/>
      <c r="CY83" s="10"/>
    </row>
    <row r="84" spans="1:103">
      <c r="A84" s="10"/>
      <c r="B84" s="10"/>
      <c r="C84" s="145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  <c r="CW84" s="10"/>
      <c r="CX84" s="10"/>
      <c r="CY84" s="10"/>
    </row>
    <row r="85" spans="1:103">
      <c r="A85" s="10"/>
      <c r="B85" s="10"/>
      <c r="C85" s="145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  <c r="CW85" s="10"/>
      <c r="CX85" s="10"/>
      <c r="CY85" s="10"/>
    </row>
    <row r="86" spans="1:103">
      <c r="A86" s="10"/>
      <c r="B86" s="10"/>
      <c r="C86" s="145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  <c r="CW86" s="10"/>
      <c r="CX86" s="10"/>
      <c r="CY86" s="10"/>
    </row>
    <row r="87" spans="1:103">
      <c r="A87" s="10"/>
      <c r="B87" s="10"/>
      <c r="C87" s="145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  <c r="CW87" s="10"/>
      <c r="CX87" s="10"/>
      <c r="CY87" s="10"/>
    </row>
    <row r="88" spans="1:103">
      <c r="A88" s="10"/>
      <c r="B88" s="10"/>
      <c r="C88" s="145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  <c r="CW88" s="10"/>
      <c r="CX88" s="10"/>
      <c r="CY88" s="10"/>
    </row>
    <row r="89" spans="1:103">
      <c r="A89" s="10"/>
      <c r="B89" s="10"/>
      <c r="C89" s="145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  <c r="CW89" s="10"/>
      <c r="CX89" s="10"/>
      <c r="CY89" s="10"/>
    </row>
    <row r="90" spans="1:103">
      <c r="A90" s="10"/>
      <c r="B90" s="10"/>
      <c r="C90" s="145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  <c r="CW90" s="10"/>
      <c r="CX90" s="10"/>
      <c r="CY90" s="10"/>
    </row>
  </sheetData>
  <sheetProtection password="ED67" sheet="1" objects="1" scenarios="1" selectLockedCells="1"/>
  <dataConsolidate>
    <dataRefs count="2">
      <dataRef name="$K$5;$Y$5" r:id="rId1"/>
      <dataRef name="$Y$5;$K$5" r:id="rId2"/>
    </dataRefs>
  </dataConsolidate>
  <mergeCells count="10">
    <mergeCell ref="C1:BL1"/>
    <mergeCell ref="E3:N3"/>
    <mergeCell ref="P3:Y3"/>
    <mergeCell ref="AA3:AJ3"/>
    <mergeCell ref="AL3:AU3"/>
    <mergeCell ref="AW3:AY5"/>
    <mergeCell ref="BA3:BC5"/>
    <mergeCell ref="BE3:BG5"/>
    <mergeCell ref="BI3:BK5"/>
    <mergeCell ref="C5:D5"/>
  </mergeCells>
  <conditionalFormatting sqref="C7:D31">
    <cfRule type="cellIs" dxfId="887" priority="74" operator="equal">
      <formula>0</formula>
    </cfRule>
  </conditionalFormatting>
  <conditionalFormatting sqref="B7:B31">
    <cfRule type="expression" dxfId="886" priority="73">
      <formula>C7=0</formula>
    </cfRule>
  </conditionalFormatting>
  <conditionalFormatting sqref="E7:E31">
    <cfRule type="expression" dxfId="885" priority="72">
      <formula>E7&lt;$E$6/2</formula>
    </cfRule>
  </conditionalFormatting>
  <conditionalFormatting sqref="F7:F31">
    <cfRule type="expression" dxfId="884" priority="71">
      <formula>F7&lt;$F$6/2</formula>
    </cfRule>
  </conditionalFormatting>
  <conditionalFormatting sqref="G7:G31">
    <cfRule type="expression" dxfId="883" priority="70">
      <formula>G7&lt;$G$6/2</formula>
    </cfRule>
  </conditionalFormatting>
  <conditionalFormatting sqref="H7:H31">
    <cfRule type="expression" dxfId="882" priority="69">
      <formula>H7&lt;$H$6/2</formula>
    </cfRule>
  </conditionalFormatting>
  <conditionalFormatting sqref="I7:I31">
    <cfRule type="expression" dxfId="881" priority="68">
      <formula>I7&lt;$I$6/2</formula>
    </cfRule>
  </conditionalFormatting>
  <conditionalFormatting sqref="J7:J31">
    <cfRule type="expression" dxfId="880" priority="67">
      <formula>J7&lt;$J$6/2</formula>
    </cfRule>
  </conditionalFormatting>
  <conditionalFormatting sqref="K7:K31">
    <cfRule type="expression" dxfId="879" priority="66">
      <formula>K7&lt;$K$6/2</formula>
    </cfRule>
  </conditionalFormatting>
  <conditionalFormatting sqref="L7:L31">
    <cfRule type="expression" dxfId="878" priority="65">
      <formula>L7&lt;$L$6/2</formula>
    </cfRule>
  </conditionalFormatting>
  <conditionalFormatting sqref="M7:M31">
    <cfRule type="expression" dxfId="877" priority="64">
      <formula>M7&lt;$M$6/2</formula>
    </cfRule>
  </conditionalFormatting>
  <conditionalFormatting sqref="N7:N31">
    <cfRule type="expression" dxfId="876" priority="63">
      <formula>N7&lt;$N$6/2</formula>
    </cfRule>
  </conditionalFormatting>
  <conditionalFormatting sqref="P7:P31">
    <cfRule type="expression" dxfId="875" priority="62">
      <formula>P7&lt;$P$6/2</formula>
    </cfRule>
  </conditionalFormatting>
  <conditionalFormatting sqref="Q7:Q31">
    <cfRule type="expression" dxfId="874" priority="61">
      <formula>Q7&lt;$Q$6/2</formula>
    </cfRule>
  </conditionalFormatting>
  <conditionalFormatting sqref="R7:R31">
    <cfRule type="expression" dxfId="873" priority="60">
      <formula>R7&lt;$R$6/2</formula>
    </cfRule>
  </conditionalFormatting>
  <conditionalFormatting sqref="S7:S31">
    <cfRule type="expression" dxfId="872" priority="59">
      <formula>S7&lt;$S$6/2</formula>
    </cfRule>
  </conditionalFormatting>
  <conditionalFormatting sqref="T7:T31">
    <cfRule type="expression" dxfId="871" priority="58">
      <formula>T7&lt;$T$6/2</formula>
    </cfRule>
  </conditionalFormatting>
  <conditionalFormatting sqref="U7:U31">
    <cfRule type="expression" dxfId="870" priority="57">
      <formula>U7&lt;$U$6/2</formula>
    </cfRule>
  </conditionalFormatting>
  <conditionalFormatting sqref="V7:V31">
    <cfRule type="expression" dxfId="869" priority="56">
      <formula>V7&lt;$V$6/2</formula>
    </cfRule>
  </conditionalFormatting>
  <conditionalFormatting sqref="W7:W31">
    <cfRule type="expression" dxfId="868" priority="55">
      <formula>W7&lt;$W$6/2</formula>
    </cfRule>
  </conditionalFormatting>
  <conditionalFormatting sqref="X7:X31">
    <cfRule type="expression" dxfId="867" priority="54">
      <formula>X7&lt;$X$6/2</formula>
    </cfRule>
  </conditionalFormatting>
  <conditionalFormatting sqref="Y7:Y31">
    <cfRule type="expression" dxfId="866" priority="53">
      <formula>Y7&lt;$Y$6/2</formula>
    </cfRule>
  </conditionalFormatting>
  <conditionalFormatting sqref="AA7:AA31">
    <cfRule type="expression" dxfId="865" priority="52">
      <formula>AA7&lt;$AA$6/2</formula>
    </cfRule>
  </conditionalFormatting>
  <conditionalFormatting sqref="AB7:AB31">
    <cfRule type="expression" dxfId="864" priority="51">
      <formula>AB7&lt;$AB$6/2</formula>
    </cfRule>
  </conditionalFormatting>
  <conditionalFormatting sqref="AC7:AC31">
    <cfRule type="expression" dxfId="863" priority="50">
      <formula>AC7&lt;$AC$6/2</formula>
    </cfRule>
  </conditionalFormatting>
  <conditionalFormatting sqref="AD7:AD31">
    <cfRule type="expression" dxfId="862" priority="49">
      <formula>AD7&lt;$AD$6/2</formula>
    </cfRule>
  </conditionalFormatting>
  <conditionalFormatting sqref="AE7:AE31">
    <cfRule type="expression" dxfId="861" priority="48">
      <formula>AE7&lt;$AE$6/2</formula>
    </cfRule>
  </conditionalFormatting>
  <conditionalFormatting sqref="AF7:AF31">
    <cfRule type="expression" dxfId="860" priority="47">
      <formula>AF7&lt;$AF$6/2</formula>
    </cfRule>
  </conditionalFormatting>
  <conditionalFormatting sqref="AG7:AG31">
    <cfRule type="expression" dxfId="859" priority="46">
      <formula>AG7&lt;$AG$6/2</formula>
    </cfRule>
  </conditionalFormatting>
  <conditionalFormatting sqref="AH7:AH31">
    <cfRule type="expression" dxfId="858" priority="45">
      <formula>AH7&lt;$AH$6/2</formula>
    </cfRule>
  </conditionalFormatting>
  <conditionalFormatting sqref="AI7:AI31">
    <cfRule type="expression" dxfId="857" priority="44">
      <formula>AI7&lt;$AI$6/2</formula>
    </cfRule>
  </conditionalFormatting>
  <conditionalFormatting sqref="AJ7:AJ31">
    <cfRule type="expression" dxfId="856" priority="43">
      <formula>AJ7&lt;$AJ$6/2</formula>
    </cfRule>
  </conditionalFormatting>
  <conditionalFormatting sqref="AL7:AL31">
    <cfRule type="expression" dxfId="855" priority="42">
      <formula>AL7&lt;$AL$6/2</formula>
    </cfRule>
  </conditionalFormatting>
  <conditionalFormatting sqref="AM7:AM31">
    <cfRule type="expression" dxfId="854" priority="41">
      <formula>AM7&lt;$AM$6/2</formula>
    </cfRule>
  </conditionalFormatting>
  <conditionalFormatting sqref="AN7:AN31">
    <cfRule type="expression" dxfId="853" priority="40">
      <formula>AN7&lt;$AN$6/2</formula>
    </cfRule>
  </conditionalFormatting>
  <conditionalFormatting sqref="AO7:AO31">
    <cfRule type="expression" dxfId="852" priority="39">
      <formula>AO7&lt;$AO$6/2</formula>
    </cfRule>
  </conditionalFormatting>
  <conditionalFormatting sqref="AP7:AP31">
    <cfRule type="expression" dxfId="851" priority="38">
      <formula>AP7&lt;$AP$6/2</formula>
    </cfRule>
  </conditionalFormatting>
  <conditionalFormatting sqref="AQ7:AQ31">
    <cfRule type="expression" dxfId="850" priority="37">
      <formula>AQ7&lt;$AQ$6/2</formula>
    </cfRule>
  </conditionalFormatting>
  <conditionalFormatting sqref="AR7:AR31">
    <cfRule type="expression" dxfId="849" priority="36">
      <formula>AR7&lt;$AR$6/2</formula>
    </cfRule>
  </conditionalFormatting>
  <conditionalFormatting sqref="AS7:AS31">
    <cfRule type="expression" dxfId="848" priority="35">
      <formula>AS7&lt;$AS$6/2</formula>
    </cfRule>
  </conditionalFormatting>
  <conditionalFormatting sqref="AT7:AT31">
    <cfRule type="expression" dxfId="847" priority="34">
      <formula>AT7&lt;$AT$6/2</formula>
    </cfRule>
  </conditionalFormatting>
  <conditionalFormatting sqref="AU7:AU31">
    <cfRule type="expression" dxfId="846" priority="33">
      <formula>AU7&lt;$AU$6/2</formula>
    </cfRule>
  </conditionalFormatting>
  <conditionalFormatting sqref="E7:N31 P7:Y31 AA7:AJ31 AL7:AU31">
    <cfRule type="containsBlanks" dxfId="845" priority="32">
      <formula>LEN(TRIM(E7))=0</formula>
    </cfRule>
  </conditionalFormatting>
  <conditionalFormatting sqref="BB7:BB31 BF7:BF31 BJ7:BJ31">
    <cfRule type="expression" dxfId="844" priority="31">
      <formula>BB7&lt;BM7/2</formula>
    </cfRule>
  </conditionalFormatting>
  <conditionalFormatting sqref="BA7:BA31 BE7:BE31 BI7:BI31">
    <cfRule type="expression" dxfId="843" priority="30">
      <formula>BA7&lt;BO7/2</formula>
    </cfRule>
  </conditionalFormatting>
  <conditionalFormatting sqref="BK7:BK31 BG7:BG31 BC7:BC31 AY7:AY31">
    <cfRule type="cellIs" dxfId="842" priority="29" operator="lessThan">
      <formula>50</formula>
    </cfRule>
  </conditionalFormatting>
  <conditionalFormatting sqref="AX7:AX31">
    <cfRule type="expression" dxfId="841" priority="28">
      <formula>AX7&lt;#REF!/2</formula>
    </cfRule>
  </conditionalFormatting>
  <conditionalFormatting sqref="AW7:AW31">
    <cfRule type="expression" dxfId="840" priority="27">
      <formula>AW7&lt;#REF!/2</formula>
    </cfRule>
  </conditionalFormatting>
  <conditionalFormatting sqref="E7:BK7 BJ8:BK31 BF8:BG31 BB8:BC31 AX8:AY31">
    <cfRule type="expression" dxfId="839" priority="26">
      <formula>$C$7=0</formula>
    </cfRule>
  </conditionalFormatting>
  <conditionalFormatting sqref="E8:BK8 AX10 AX12 AX14 AX16 AX18 AX20 AX22 AX24 AX26 AX28 AX30">
    <cfRule type="expression" dxfId="838" priority="25">
      <formula>$C$8=0</formula>
    </cfRule>
  </conditionalFormatting>
  <conditionalFormatting sqref="E9:BK9">
    <cfRule type="expression" dxfId="837" priority="24">
      <formula>$C$9=0</formula>
    </cfRule>
  </conditionalFormatting>
  <conditionalFormatting sqref="E10:BK10">
    <cfRule type="expression" dxfId="836" priority="23">
      <formula>$C$10=0</formula>
    </cfRule>
  </conditionalFormatting>
  <conditionalFormatting sqref="E11:BK11">
    <cfRule type="expression" dxfId="835" priority="22">
      <formula>$C$11=0</formula>
    </cfRule>
  </conditionalFormatting>
  <conditionalFormatting sqref="E12:BK12">
    <cfRule type="expression" dxfId="834" priority="21">
      <formula>$C$12=0</formula>
    </cfRule>
  </conditionalFormatting>
  <conditionalFormatting sqref="E13:BK13">
    <cfRule type="expression" dxfId="833" priority="20">
      <formula>$C$13=0</formula>
    </cfRule>
  </conditionalFormatting>
  <conditionalFormatting sqref="E14:BK14">
    <cfRule type="expression" dxfId="832" priority="19">
      <formula>$C$14=0</formula>
    </cfRule>
  </conditionalFormatting>
  <conditionalFormatting sqref="E15:BK15">
    <cfRule type="expression" dxfId="831" priority="18">
      <formula>$C$15=0</formula>
    </cfRule>
  </conditionalFormatting>
  <conditionalFormatting sqref="E16:BK16">
    <cfRule type="expression" dxfId="830" priority="17">
      <formula>$C$16=0</formula>
    </cfRule>
  </conditionalFormatting>
  <conditionalFormatting sqref="E17:BK17">
    <cfRule type="expression" dxfId="829" priority="16">
      <formula>$C$17=0</formula>
    </cfRule>
  </conditionalFormatting>
  <conditionalFormatting sqref="E18:BK18">
    <cfRule type="expression" dxfId="828" priority="15">
      <formula>$C$18=0</formula>
    </cfRule>
  </conditionalFormatting>
  <conditionalFormatting sqref="E19:BK19">
    <cfRule type="expression" dxfId="827" priority="14">
      <formula>$C$19=0</formula>
    </cfRule>
  </conditionalFormatting>
  <conditionalFormatting sqref="E20:BK20">
    <cfRule type="expression" dxfId="826" priority="13">
      <formula>$C$20=0</formula>
    </cfRule>
  </conditionalFormatting>
  <conditionalFormatting sqref="E21:BK21">
    <cfRule type="expression" dxfId="825" priority="12">
      <formula>$C$21=0</formula>
    </cfRule>
  </conditionalFormatting>
  <conditionalFormatting sqref="E22:BK22">
    <cfRule type="expression" dxfId="824" priority="11">
      <formula>$C$22=0</formula>
    </cfRule>
  </conditionalFormatting>
  <conditionalFormatting sqref="E23:BK23">
    <cfRule type="expression" dxfId="823" priority="10">
      <formula>$C$23=0</formula>
    </cfRule>
  </conditionalFormatting>
  <conditionalFormatting sqref="E24:BK24">
    <cfRule type="expression" dxfId="822" priority="9">
      <formula>$C$24=0</formula>
    </cfRule>
  </conditionalFormatting>
  <conditionalFormatting sqref="E25:BK25">
    <cfRule type="expression" dxfId="821" priority="8">
      <formula>$C$25=0</formula>
    </cfRule>
  </conditionalFormatting>
  <conditionalFormatting sqref="E26:BK26">
    <cfRule type="expression" dxfId="820" priority="7">
      <formula>$C$26=0</formula>
    </cfRule>
  </conditionalFormatting>
  <conditionalFormatting sqref="E27:BK27">
    <cfRule type="expression" dxfId="819" priority="6">
      <formula>$C$27=0</formula>
    </cfRule>
  </conditionalFormatting>
  <conditionalFormatting sqref="E28:BK28">
    <cfRule type="expression" dxfId="818" priority="5">
      <formula>$C$28=0</formula>
    </cfRule>
  </conditionalFormatting>
  <conditionalFormatting sqref="E29:BK29">
    <cfRule type="expression" dxfId="817" priority="4">
      <formula>$C$29=0</formula>
    </cfRule>
  </conditionalFormatting>
  <conditionalFormatting sqref="E30:BK30">
    <cfRule type="expression" dxfId="816" priority="3">
      <formula>$C$30=0</formula>
    </cfRule>
  </conditionalFormatting>
  <conditionalFormatting sqref="E31:BK31">
    <cfRule type="expression" dxfId="815" priority="2">
      <formula>$C$31=0</formula>
    </cfRule>
  </conditionalFormatting>
  <conditionalFormatting sqref="C7:D31">
    <cfRule type="cellIs" dxfId="814" priority="1" operator="equal">
      <formula>0</formula>
    </cfRule>
  </conditionalFormatting>
  <dataValidations count="2">
    <dataValidation type="custom" allowBlank="1" showInputMessage="1" showErrorMessage="1" errorTitle="Erreur d'encodage" error="La valeur que vous avez tapée n'est pas valide. Veuillez entrer 'NE', 'CM' ou un nombre sous la valeur MAX." sqref="BD7:BD31 BH7:BH31 AZ7:AZ31 AV7:AV31">
      <formula1>OR(AND(AV7="NE"),AND(AV7="CM"),AND(AV7&gt;0,AV7&lt;999))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BL7:BL31">
      <formula1>OR(AND(BL7&gt;=AY7),AND(BL7="NE",AY7="NE"),AND(BL7="CM",AY7="CM"))</formula1>
    </dataValidation>
  </dataValidations>
  <pageMargins left="0.7" right="0.7" top="0.75" bottom="0.75" header="0.3" footer="0.3"/>
  <pageSetup paperSize="9" orientation="portrait" horizontalDpi="1200" verticalDpi="1200" r:id="rId3"/>
  <drawing r:id="rId4"/>
</worksheet>
</file>

<file path=xl/worksheets/sheet35.xml><?xml version="1.0" encoding="utf-8"?>
<worksheet xmlns="http://schemas.openxmlformats.org/spreadsheetml/2006/main" xmlns:r="http://schemas.openxmlformats.org/officeDocument/2006/relationships">
  <sheetPr codeName="Feuil30"/>
  <dimension ref="A1:CY90"/>
  <sheetViews>
    <sheetView workbookViewId="0">
      <selection activeCell="E5" sqref="E5"/>
    </sheetView>
  </sheetViews>
  <sheetFormatPr baseColWidth="10" defaultRowHeight="15"/>
  <cols>
    <col min="1" max="1" width="10.7109375" style="7" customWidth="1"/>
    <col min="2" max="2" width="2.7109375" style="7" customWidth="1"/>
    <col min="3" max="3" width="19.42578125" style="66" customWidth="1"/>
    <col min="4" max="4" width="15.42578125" style="64" customWidth="1"/>
    <col min="5" max="14" width="3.28515625" style="64" customWidth="1"/>
    <col min="15" max="15" width="2.7109375" style="64" customWidth="1"/>
    <col min="16" max="25" width="3.28515625" style="64" customWidth="1"/>
    <col min="26" max="26" width="2.7109375" style="64" customWidth="1"/>
    <col min="27" max="36" width="3.28515625" style="64" customWidth="1"/>
    <col min="37" max="37" width="2.7109375" style="64" customWidth="1"/>
    <col min="38" max="47" width="3.28515625" style="64" customWidth="1"/>
    <col min="48" max="48" width="2.7109375" style="64" customWidth="1"/>
    <col min="49" max="51" width="3.7109375" style="64" customWidth="1"/>
    <col min="52" max="52" width="2.7109375" style="64" customWidth="1"/>
    <col min="53" max="55" width="3.7109375" style="64" customWidth="1"/>
    <col min="56" max="56" width="2.7109375" style="64" customWidth="1"/>
    <col min="57" max="59" width="3.7109375" style="64" customWidth="1"/>
    <col min="60" max="60" width="2.7109375" style="64" customWidth="1"/>
    <col min="61" max="63" width="3.7109375" style="64" customWidth="1"/>
    <col min="64" max="64" width="2.7109375" style="64" customWidth="1"/>
    <col min="65" max="77" width="11.42578125" style="7"/>
    <col min="78" max="16384" width="11.42578125" style="64"/>
  </cols>
  <sheetData>
    <row r="1" spans="1:103" s="7" customFormat="1" ht="54.95" customHeight="1">
      <c r="A1" s="10"/>
      <c r="B1" s="61"/>
      <c r="C1" s="317" t="str">
        <f>MATIÈRES!I10</f>
        <v>ANGLAIS (Mme MICHAUX - 4p.)</v>
      </c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7"/>
      <c r="AH1" s="317"/>
      <c r="AI1" s="317"/>
      <c r="AJ1" s="317"/>
      <c r="AK1" s="317"/>
      <c r="AL1" s="317"/>
      <c r="AM1" s="317"/>
      <c r="AN1" s="317"/>
      <c r="AO1" s="317"/>
      <c r="AP1" s="317"/>
      <c r="AQ1" s="317"/>
      <c r="AR1" s="317"/>
      <c r="AS1" s="317"/>
      <c r="AT1" s="317"/>
      <c r="AU1" s="317"/>
      <c r="AV1" s="317"/>
      <c r="AW1" s="317"/>
      <c r="AX1" s="317"/>
      <c r="AY1" s="317"/>
      <c r="AZ1" s="317"/>
      <c r="BA1" s="317"/>
      <c r="BB1" s="317"/>
      <c r="BC1" s="317"/>
      <c r="BD1" s="317"/>
      <c r="BE1" s="317"/>
      <c r="BF1" s="317"/>
      <c r="BG1" s="317"/>
      <c r="BH1" s="317"/>
      <c r="BI1" s="317"/>
      <c r="BJ1" s="317"/>
      <c r="BK1" s="317"/>
      <c r="BL1" s="317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</row>
    <row r="2" spans="1:103" s="7" customFormat="1" ht="15" customHeight="1">
      <c r="A2" s="22"/>
      <c r="B2" s="22"/>
      <c r="C2" s="39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</row>
    <row r="3" spans="1:103" s="7" customFormat="1" ht="15" customHeight="1">
      <c r="A3" s="10"/>
      <c r="B3" s="22"/>
      <c r="C3" s="197"/>
      <c r="D3" s="198"/>
      <c r="E3" s="318" t="s">
        <v>100</v>
      </c>
      <c r="F3" s="319"/>
      <c r="G3" s="319"/>
      <c r="H3" s="319"/>
      <c r="I3" s="319"/>
      <c r="J3" s="319"/>
      <c r="K3" s="319"/>
      <c r="L3" s="319"/>
      <c r="M3" s="319"/>
      <c r="N3" s="320"/>
      <c r="O3" s="22"/>
      <c r="P3" s="318" t="s">
        <v>101</v>
      </c>
      <c r="Q3" s="319"/>
      <c r="R3" s="319"/>
      <c r="S3" s="319"/>
      <c r="T3" s="319"/>
      <c r="U3" s="319"/>
      <c r="V3" s="319"/>
      <c r="W3" s="319"/>
      <c r="X3" s="319"/>
      <c r="Y3" s="320"/>
      <c r="Z3" s="22"/>
      <c r="AA3" s="318" t="s">
        <v>102</v>
      </c>
      <c r="AB3" s="319"/>
      <c r="AC3" s="319"/>
      <c r="AD3" s="319"/>
      <c r="AE3" s="319"/>
      <c r="AF3" s="319"/>
      <c r="AG3" s="319"/>
      <c r="AH3" s="319"/>
      <c r="AI3" s="319"/>
      <c r="AJ3" s="320"/>
      <c r="AK3" s="22"/>
      <c r="AL3" s="318" t="s">
        <v>103</v>
      </c>
      <c r="AM3" s="319"/>
      <c r="AN3" s="319"/>
      <c r="AO3" s="319"/>
      <c r="AP3" s="319"/>
      <c r="AQ3" s="319"/>
      <c r="AR3" s="319"/>
      <c r="AS3" s="319"/>
      <c r="AT3" s="319"/>
      <c r="AU3" s="320"/>
      <c r="AV3" s="22"/>
      <c r="AW3" s="321" t="s">
        <v>104</v>
      </c>
      <c r="AX3" s="321"/>
      <c r="AY3" s="321"/>
      <c r="AZ3" s="22"/>
      <c r="BA3" s="321" t="s">
        <v>105</v>
      </c>
      <c r="BB3" s="321"/>
      <c r="BC3" s="321"/>
      <c r="BD3" s="22"/>
      <c r="BE3" s="321" t="s">
        <v>106</v>
      </c>
      <c r="BF3" s="321"/>
      <c r="BG3" s="321"/>
      <c r="BH3" s="22"/>
      <c r="BI3" s="321" t="s">
        <v>107</v>
      </c>
      <c r="BJ3" s="321"/>
      <c r="BK3" s="321"/>
      <c r="BL3" s="22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</row>
    <row r="4" spans="1:103" s="7" customFormat="1" ht="15" customHeight="1">
      <c r="A4" s="10"/>
      <c r="B4" s="22"/>
      <c r="C4" s="197"/>
      <c r="D4" s="198"/>
      <c r="E4" s="106">
        <v>1</v>
      </c>
      <c r="F4" s="106">
        <v>2</v>
      </c>
      <c r="G4" s="106">
        <v>3</v>
      </c>
      <c r="H4" s="106">
        <v>4</v>
      </c>
      <c r="I4" s="106">
        <v>5</v>
      </c>
      <c r="J4" s="106">
        <v>6</v>
      </c>
      <c r="K4" s="106">
        <v>7</v>
      </c>
      <c r="L4" s="106">
        <v>8</v>
      </c>
      <c r="M4" s="106">
        <v>9</v>
      </c>
      <c r="N4" s="107">
        <v>10</v>
      </c>
      <c r="O4" s="22"/>
      <c r="P4" s="109">
        <v>11</v>
      </c>
      <c r="Q4" s="106">
        <v>12</v>
      </c>
      <c r="R4" s="106">
        <v>13</v>
      </c>
      <c r="S4" s="106">
        <v>14</v>
      </c>
      <c r="T4" s="106">
        <v>15</v>
      </c>
      <c r="U4" s="106">
        <v>16</v>
      </c>
      <c r="V4" s="106">
        <v>17</v>
      </c>
      <c r="W4" s="106">
        <v>18</v>
      </c>
      <c r="X4" s="106">
        <v>19</v>
      </c>
      <c r="Y4" s="107">
        <v>20</v>
      </c>
      <c r="Z4" s="22"/>
      <c r="AA4" s="109">
        <v>21</v>
      </c>
      <c r="AB4" s="106">
        <v>22</v>
      </c>
      <c r="AC4" s="106">
        <v>23</v>
      </c>
      <c r="AD4" s="106">
        <v>24</v>
      </c>
      <c r="AE4" s="106">
        <v>25</v>
      </c>
      <c r="AF4" s="106">
        <v>26</v>
      </c>
      <c r="AG4" s="106">
        <v>27</v>
      </c>
      <c r="AH4" s="106">
        <v>28</v>
      </c>
      <c r="AI4" s="106">
        <v>29</v>
      </c>
      <c r="AJ4" s="107">
        <v>30</v>
      </c>
      <c r="AK4" s="22"/>
      <c r="AL4" s="109">
        <v>31</v>
      </c>
      <c r="AM4" s="106">
        <v>32</v>
      </c>
      <c r="AN4" s="106">
        <v>33</v>
      </c>
      <c r="AO4" s="106">
        <v>34</v>
      </c>
      <c r="AP4" s="106">
        <v>35</v>
      </c>
      <c r="AQ4" s="106">
        <v>36</v>
      </c>
      <c r="AR4" s="106">
        <v>37</v>
      </c>
      <c r="AS4" s="106">
        <v>38</v>
      </c>
      <c r="AT4" s="106">
        <v>39</v>
      </c>
      <c r="AU4" s="107">
        <v>40</v>
      </c>
      <c r="AV4" s="22"/>
      <c r="AW4" s="321"/>
      <c r="AX4" s="321"/>
      <c r="AY4" s="321"/>
      <c r="AZ4" s="22"/>
      <c r="BA4" s="321"/>
      <c r="BB4" s="321"/>
      <c r="BC4" s="321"/>
      <c r="BD4" s="22"/>
      <c r="BE4" s="321"/>
      <c r="BF4" s="321"/>
      <c r="BG4" s="321"/>
      <c r="BH4" s="22"/>
      <c r="BI4" s="321"/>
      <c r="BJ4" s="321"/>
      <c r="BK4" s="321"/>
      <c r="BL4" s="22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</row>
    <row r="5" spans="1:103" ht="75.75" customHeight="1">
      <c r="A5" s="10"/>
      <c r="B5" s="22"/>
      <c r="C5" s="229" t="s">
        <v>173</v>
      </c>
      <c r="D5" s="229"/>
      <c r="E5" s="111"/>
      <c r="F5" s="110"/>
      <c r="G5" s="110"/>
      <c r="H5" s="111"/>
      <c r="I5" s="111"/>
      <c r="J5" s="110"/>
      <c r="K5" s="110"/>
      <c r="L5" s="111"/>
      <c r="M5" s="111"/>
      <c r="N5" s="110"/>
      <c r="O5" s="112"/>
      <c r="P5" s="111"/>
      <c r="Q5" s="110"/>
      <c r="R5" s="110"/>
      <c r="S5" s="111"/>
      <c r="T5" s="111"/>
      <c r="U5" s="110"/>
      <c r="V5" s="110"/>
      <c r="W5" s="111"/>
      <c r="X5" s="111"/>
      <c r="Y5" s="110"/>
      <c r="Z5" s="112"/>
      <c r="AA5" s="111"/>
      <c r="AB5" s="110"/>
      <c r="AC5" s="110"/>
      <c r="AD5" s="111"/>
      <c r="AE5" s="111"/>
      <c r="AF5" s="110"/>
      <c r="AG5" s="110"/>
      <c r="AH5" s="111"/>
      <c r="AI5" s="111"/>
      <c r="AJ5" s="110"/>
      <c r="AK5" s="112"/>
      <c r="AL5" s="111"/>
      <c r="AM5" s="110"/>
      <c r="AN5" s="110"/>
      <c r="AO5" s="111"/>
      <c r="AP5" s="111"/>
      <c r="AQ5" s="110"/>
      <c r="AR5" s="110"/>
      <c r="AS5" s="111"/>
      <c r="AT5" s="111"/>
      <c r="AU5" s="110"/>
      <c r="AV5" s="112"/>
      <c r="AW5" s="321"/>
      <c r="AX5" s="321"/>
      <c r="AY5" s="321"/>
      <c r="AZ5" s="112"/>
      <c r="BA5" s="321"/>
      <c r="BB5" s="321"/>
      <c r="BC5" s="321"/>
      <c r="BD5" s="112"/>
      <c r="BE5" s="321"/>
      <c r="BF5" s="321"/>
      <c r="BG5" s="321"/>
      <c r="BH5" s="112"/>
      <c r="BI5" s="321"/>
      <c r="BJ5" s="321"/>
      <c r="BK5" s="321"/>
      <c r="BL5" s="62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</row>
    <row r="6" spans="1:103">
      <c r="A6" s="10"/>
      <c r="B6" s="22"/>
      <c r="C6" s="199" t="s">
        <v>0</v>
      </c>
      <c r="D6" s="200" t="s">
        <v>1</v>
      </c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4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4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4"/>
      <c r="AL6" s="113"/>
      <c r="AM6" s="113"/>
      <c r="AN6" s="113"/>
      <c r="AO6" s="113"/>
      <c r="AP6" s="113"/>
      <c r="AQ6" s="113"/>
      <c r="AR6" s="113"/>
      <c r="AS6" s="113"/>
      <c r="AT6" s="113"/>
      <c r="AU6" s="113"/>
      <c r="AV6" s="114"/>
      <c r="AW6" s="115" t="s">
        <v>108</v>
      </c>
      <c r="AX6" s="115" t="s">
        <v>109</v>
      </c>
      <c r="AY6" s="115" t="s">
        <v>54</v>
      </c>
      <c r="AZ6" s="114"/>
      <c r="BA6" s="115" t="s">
        <v>108</v>
      </c>
      <c r="BB6" s="115" t="s">
        <v>109</v>
      </c>
      <c r="BC6" s="115" t="s">
        <v>54</v>
      </c>
      <c r="BD6" s="114"/>
      <c r="BE6" s="115" t="s">
        <v>108</v>
      </c>
      <c r="BF6" s="115" t="s">
        <v>109</v>
      </c>
      <c r="BG6" s="115" t="s">
        <v>54</v>
      </c>
      <c r="BH6" s="114"/>
      <c r="BI6" s="115" t="s">
        <v>108</v>
      </c>
      <c r="BJ6" s="115" t="s">
        <v>109</v>
      </c>
      <c r="BK6" s="115" t="s">
        <v>54</v>
      </c>
      <c r="BL6" s="26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</row>
    <row r="7" spans="1:103">
      <c r="A7" s="10"/>
      <c r="B7" s="65">
        <v>1</v>
      </c>
      <c r="C7" s="10" t="str">
        <f>Élèves!C4</f>
        <v>MARTIN</v>
      </c>
      <c r="D7" s="10" t="str">
        <f>Élèves!D4</f>
        <v>Paul</v>
      </c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7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7"/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7"/>
      <c r="AL7" s="116"/>
      <c r="AM7" s="116"/>
      <c r="AN7" s="116"/>
      <c r="AO7" s="116"/>
      <c r="AP7" s="116"/>
      <c r="AQ7" s="116"/>
      <c r="AR7" s="116"/>
      <c r="AS7" s="116"/>
      <c r="AT7" s="116"/>
      <c r="AU7" s="116"/>
      <c r="AV7" s="117"/>
      <c r="AW7" s="118">
        <f t="shared" ref="AW7:AW31" si="0">SUM(E7:N7)</f>
        <v>0</v>
      </c>
      <c r="AX7" s="118">
        <f>SUM($E$6:$N$6)-SUMIF(E7:N7,"",$E$6:$N$6)</f>
        <v>0</v>
      </c>
      <c r="AY7" s="119" t="str">
        <f>IF(ISERROR(SUM(AW7/AX7)*100),"",SUM(AW7/AX7)*100)</f>
        <v/>
      </c>
      <c r="AZ7" s="117"/>
      <c r="BA7" s="118">
        <f t="shared" ref="BA7:BA31" si="1">SUM(P7:Y7)</f>
        <v>0</v>
      </c>
      <c r="BB7" s="118">
        <f>SUM($P$6:Y$6)-SUMIF(P7:Y7,"",$P$6:$Y$6)</f>
        <v>0</v>
      </c>
      <c r="BC7" s="119" t="str">
        <f>IF(ISERROR(SUM(BA7/BB7)*100),"",SUM(BA7/BB7)*100)</f>
        <v/>
      </c>
      <c r="BD7" s="117"/>
      <c r="BE7" s="118">
        <f t="shared" ref="BE7:BE31" si="2">SUM(AA7:AJ7)</f>
        <v>0</v>
      </c>
      <c r="BF7" s="118">
        <f>SUM($AA$6:$AJ$6)-SUMIF(AA7:AJ7,"",$AA$6:$AJ$6)</f>
        <v>0</v>
      </c>
      <c r="BG7" s="119" t="str">
        <f>IF(ISERROR(SUM(BE7/BF7)*100),"",SUM(BE7/BF7)*100)</f>
        <v/>
      </c>
      <c r="BH7" s="117"/>
      <c r="BI7" s="118">
        <f t="shared" ref="BI7:BI31" si="3">SUM(AL7:AU7)</f>
        <v>0</v>
      </c>
      <c r="BJ7" s="118">
        <f>SUM($AL$6:$AU$6)-SUMIF(AL7:AU7,"",$AL$6:$AU$6)</f>
        <v>0</v>
      </c>
      <c r="BK7" s="119" t="str">
        <f>IF(ISERROR(SUM(BI7/BJ7)*100),"",SUM(BI7/BJ7)*100)</f>
        <v/>
      </c>
      <c r="BL7" s="22"/>
      <c r="BM7" s="10"/>
      <c r="BN7" s="10"/>
      <c r="BO7" s="10"/>
      <c r="BP7" s="170" t="e">
        <f>AVERAGE(AY7,BC7)</f>
        <v>#DIV/0!</v>
      </c>
      <c r="BQ7" s="170" t="e">
        <f>AVERAGE(AY7,BC7,BG7)</f>
        <v>#DIV/0!</v>
      </c>
      <c r="BR7" s="170" t="e">
        <f>AVERAGE(AY7,BC7,BG7,BK7)</f>
        <v>#DIV/0!</v>
      </c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</row>
    <row r="8" spans="1:103">
      <c r="A8" s="10"/>
      <c r="B8" s="65">
        <v>2</v>
      </c>
      <c r="C8" s="10" t="str">
        <f>Élèves!C5</f>
        <v>DUPOND</v>
      </c>
      <c r="D8" s="10" t="str">
        <f>Élèves!D5</f>
        <v>Henri</v>
      </c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7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7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7"/>
      <c r="AL8" s="116"/>
      <c r="AM8" s="116"/>
      <c r="AN8" s="116"/>
      <c r="AO8" s="116"/>
      <c r="AP8" s="116"/>
      <c r="AQ8" s="116"/>
      <c r="AR8" s="116"/>
      <c r="AS8" s="116"/>
      <c r="AT8" s="116"/>
      <c r="AU8" s="116"/>
      <c r="AV8" s="117"/>
      <c r="AW8" s="118">
        <f t="shared" si="0"/>
        <v>0</v>
      </c>
      <c r="AX8" s="118">
        <f t="shared" ref="AX8:AX31" si="4">SUM($E$6:$N$6)-SUMIF(E8:N8,"",$E$6:$N$6)</f>
        <v>0</v>
      </c>
      <c r="AY8" s="119" t="str">
        <f t="shared" ref="AY8:AY31" si="5">IF(ISERROR(SUM(AW8/AX8)*100),"",SUM(AW8/AX8)*100)</f>
        <v/>
      </c>
      <c r="AZ8" s="117"/>
      <c r="BA8" s="118">
        <f t="shared" si="1"/>
        <v>0</v>
      </c>
      <c r="BB8" s="118">
        <f>SUM($P$6:Y$6)-SUMIF(P8:Y8,"",$P$6:$Y$6)</f>
        <v>0</v>
      </c>
      <c r="BC8" s="119" t="str">
        <f t="shared" ref="BC8:BC31" si="6">IF(ISERROR(SUM(BA8/BB8)*100),"",SUM(BA8/BB8)*100)</f>
        <v/>
      </c>
      <c r="BD8" s="117"/>
      <c r="BE8" s="118">
        <f t="shared" si="2"/>
        <v>0</v>
      </c>
      <c r="BF8" s="118">
        <f t="shared" ref="BF8:BF31" si="7">SUM($AA$6:$AJ$6)-SUMIF(AA8:AJ8,"",$AA$6:$AJ$6)</f>
        <v>0</v>
      </c>
      <c r="BG8" s="119" t="str">
        <f t="shared" ref="BG8:BG31" si="8">IF(ISERROR(SUM(BE8/BF8)*100),"",SUM(BE8/BF8)*100)</f>
        <v/>
      </c>
      <c r="BH8" s="117"/>
      <c r="BI8" s="118">
        <f t="shared" si="3"/>
        <v>0</v>
      </c>
      <c r="BJ8" s="118">
        <f t="shared" ref="BJ8:BJ31" si="9">SUM($AL$6:$AU$6)-SUMIF(AL8:AU8,"",$AL$6:$AU$6)</f>
        <v>0</v>
      </c>
      <c r="BK8" s="119" t="str">
        <f t="shared" ref="BK8:BK31" si="10">IF(ISERROR(SUM(BI8/BJ8)*100),"",SUM(BI8/BJ8)*100)</f>
        <v/>
      </c>
      <c r="BL8" s="22"/>
      <c r="BM8" s="10"/>
      <c r="BN8" s="10"/>
      <c r="BO8" s="10"/>
      <c r="BP8" s="170" t="e">
        <f t="shared" ref="BP8:BP31" si="11">AVERAGE(AY8,BC8)</f>
        <v>#DIV/0!</v>
      </c>
      <c r="BQ8" s="170" t="e">
        <f t="shared" ref="BQ8:BQ31" si="12">AVERAGE(AY8,BC8,BG8)</f>
        <v>#DIV/0!</v>
      </c>
      <c r="BR8" s="170" t="e">
        <f t="shared" ref="BR8:BR31" si="13">AVERAGE(AY8,BC8,BG8,BK8)</f>
        <v>#DIV/0!</v>
      </c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</row>
    <row r="9" spans="1:103">
      <c r="A9" s="10"/>
      <c r="B9" s="65">
        <v>3</v>
      </c>
      <c r="C9" s="10" t="str">
        <f>Élèves!C6</f>
        <v>TABERNACLE</v>
      </c>
      <c r="D9" s="10" t="str">
        <f>Élèves!D6</f>
        <v>Ghislain</v>
      </c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7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7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7"/>
      <c r="AL9" s="116"/>
      <c r="AM9" s="116"/>
      <c r="AN9" s="116"/>
      <c r="AO9" s="116"/>
      <c r="AP9" s="116"/>
      <c r="AQ9" s="116"/>
      <c r="AR9" s="116"/>
      <c r="AS9" s="116"/>
      <c r="AT9" s="116"/>
      <c r="AU9" s="116"/>
      <c r="AV9" s="117"/>
      <c r="AW9" s="118">
        <f t="shared" si="0"/>
        <v>0</v>
      </c>
      <c r="AX9" s="118">
        <f t="shared" si="4"/>
        <v>0</v>
      </c>
      <c r="AY9" s="119" t="str">
        <f t="shared" si="5"/>
        <v/>
      </c>
      <c r="AZ9" s="117"/>
      <c r="BA9" s="118">
        <f t="shared" si="1"/>
        <v>0</v>
      </c>
      <c r="BB9" s="118">
        <f>SUM($P$6:Y$6)-SUMIF(P9:Y9,"",$P$6:$Y$6)</f>
        <v>0</v>
      </c>
      <c r="BC9" s="119" t="str">
        <f t="shared" si="6"/>
        <v/>
      </c>
      <c r="BD9" s="117"/>
      <c r="BE9" s="118">
        <f t="shared" si="2"/>
        <v>0</v>
      </c>
      <c r="BF9" s="118">
        <f t="shared" si="7"/>
        <v>0</v>
      </c>
      <c r="BG9" s="119" t="str">
        <f t="shared" si="8"/>
        <v/>
      </c>
      <c r="BH9" s="117"/>
      <c r="BI9" s="118">
        <f t="shared" si="3"/>
        <v>0</v>
      </c>
      <c r="BJ9" s="118">
        <f t="shared" si="9"/>
        <v>0</v>
      </c>
      <c r="BK9" s="119" t="str">
        <f t="shared" si="10"/>
        <v/>
      </c>
      <c r="BL9" s="22"/>
      <c r="BM9" s="10"/>
      <c r="BN9" s="10"/>
      <c r="BO9" s="10"/>
      <c r="BP9" s="170" t="e">
        <f t="shared" si="11"/>
        <v>#DIV/0!</v>
      </c>
      <c r="BQ9" s="170" t="e">
        <f t="shared" si="12"/>
        <v>#DIV/0!</v>
      </c>
      <c r="BR9" s="170" t="e">
        <f t="shared" si="13"/>
        <v>#DIV/0!</v>
      </c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</row>
    <row r="10" spans="1:103">
      <c r="A10" s="10"/>
      <c r="B10" s="65">
        <v>4</v>
      </c>
      <c r="C10" s="10" t="str">
        <f>Élèves!C7</f>
        <v>EASY</v>
      </c>
      <c r="D10" s="10" t="str">
        <f>Élèves!D7</f>
        <v>Isabelle</v>
      </c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7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7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7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7"/>
      <c r="AW10" s="118">
        <f t="shared" si="0"/>
        <v>0</v>
      </c>
      <c r="AX10" s="118">
        <f t="shared" si="4"/>
        <v>0</v>
      </c>
      <c r="AY10" s="119" t="str">
        <f t="shared" si="5"/>
        <v/>
      </c>
      <c r="AZ10" s="117"/>
      <c r="BA10" s="118">
        <f t="shared" si="1"/>
        <v>0</v>
      </c>
      <c r="BB10" s="118">
        <f>SUM($P$6:Y$6)-SUMIF(P10:Y10,"",$P$6:$Y$6)</f>
        <v>0</v>
      </c>
      <c r="BC10" s="119" t="str">
        <f t="shared" si="6"/>
        <v/>
      </c>
      <c r="BD10" s="117"/>
      <c r="BE10" s="118">
        <f t="shared" si="2"/>
        <v>0</v>
      </c>
      <c r="BF10" s="118">
        <f t="shared" si="7"/>
        <v>0</v>
      </c>
      <c r="BG10" s="119" t="str">
        <f t="shared" si="8"/>
        <v/>
      </c>
      <c r="BH10" s="117"/>
      <c r="BI10" s="118">
        <f t="shared" si="3"/>
        <v>0</v>
      </c>
      <c r="BJ10" s="118">
        <f t="shared" si="9"/>
        <v>0</v>
      </c>
      <c r="BK10" s="119" t="str">
        <f t="shared" si="10"/>
        <v/>
      </c>
      <c r="BL10" s="22"/>
      <c r="BM10" s="10"/>
      <c r="BN10" s="10"/>
      <c r="BO10" s="10"/>
      <c r="BP10" s="170" t="e">
        <f t="shared" si="11"/>
        <v>#DIV/0!</v>
      </c>
      <c r="BQ10" s="170" t="e">
        <f t="shared" si="12"/>
        <v>#DIV/0!</v>
      </c>
      <c r="BR10" s="170" t="e">
        <f t="shared" si="13"/>
        <v>#DIV/0!</v>
      </c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</row>
    <row r="11" spans="1:103">
      <c r="A11" s="10"/>
      <c r="B11" s="65">
        <v>5</v>
      </c>
      <c r="C11" s="10" t="str">
        <f>Élèves!C8</f>
        <v>KINGDOM</v>
      </c>
      <c r="D11" s="10" t="str">
        <f>Élèves!D8</f>
        <v>Aline</v>
      </c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7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7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7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7"/>
      <c r="AW11" s="118">
        <f t="shared" si="0"/>
        <v>0</v>
      </c>
      <c r="AX11" s="118">
        <f t="shared" si="4"/>
        <v>0</v>
      </c>
      <c r="AY11" s="119" t="str">
        <f t="shared" si="5"/>
        <v/>
      </c>
      <c r="AZ11" s="117"/>
      <c r="BA11" s="118">
        <f t="shared" si="1"/>
        <v>0</v>
      </c>
      <c r="BB11" s="118">
        <f>SUM($P$6:Y$6)-SUMIF(P11:Y11,"",$P$6:$Y$6)</f>
        <v>0</v>
      </c>
      <c r="BC11" s="119" t="str">
        <f t="shared" si="6"/>
        <v/>
      </c>
      <c r="BD11" s="117"/>
      <c r="BE11" s="118">
        <f t="shared" si="2"/>
        <v>0</v>
      </c>
      <c r="BF11" s="118">
        <f t="shared" si="7"/>
        <v>0</v>
      </c>
      <c r="BG11" s="119" t="str">
        <f t="shared" si="8"/>
        <v/>
      </c>
      <c r="BH11" s="117"/>
      <c r="BI11" s="118">
        <f t="shared" si="3"/>
        <v>0</v>
      </c>
      <c r="BJ11" s="118">
        <f t="shared" si="9"/>
        <v>0</v>
      </c>
      <c r="BK11" s="119" t="str">
        <f t="shared" si="10"/>
        <v/>
      </c>
      <c r="BL11" s="22"/>
      <c r="BM11" s="10"/>
      <c r="BN11" s="10"/>
      <c r="BO11" s="10"/>
      <c r="BP11" s="170" t="e">
        <f t="shared" si="11"/>
        <v>#DIV/0!</v>
      </c>
      <c r="BQ11" s="170" t="e">
        <f t="shared" si="12"/>
        <v>#DIV/0!</v>
      </c>
      <c r="BR11" s="170" t="e">
        <f t="shared" si="13"/>
        <v>#DIV/0!</v>
      </c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</row>
    <row r="12" spans="1:103">
      <c r="A12" s="10"/>
      <c r="B12" s="65">
        <v>6</v>
      </c>
      <c r="C12" s="10" t="str">
        <f>Élèves!C9</f>
        <v>FORTE</v>
      </c>
      <c r="D12" s="10" t="str">
        <f>Élèves!D9</f>
        <v>Salie</v>
      </c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7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7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7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7"/>
      <c r="AW12" s="118">
        <f t="shared" si="0"/>
        <v>0</v>
      </c>
      <c r="AX12" s="118">
        <f t="shared" si="4"/>
        <v>0</v>
      </c>
      <c r="AY12" s="119" t="str">
        <f t="shared" si="5"/>
        <v/>
      </c>
      <c r="AZ12" s="117"/>
      <c r="BA12" s="118">
        <f t="shared" si="1"/>
        <v>0</v>
      </c>
      <c r="BB12" s="118">
        <f>SUM($P$6:Y$6)-SUMIF(P12:Y12,"",$P$6:$Y$6)</f>
        <v>0</v>
      </c>
      <c r="BC12" s="119" t="str">
        <f t="shared" si="6"/>
        <v/>
      </c>
      <c r="BD12" s="117"/>
      <c r="BE12" s="118">
        <f t="shared" si="2"/>
        <v>0</v>
      </c>
      <c r="BF12" s="118">
        <f t="shared" si="7"/>
        <v>0</v>
      </c>
      <c r="BG12" s="119" t="str">
        <f t="shared" si="8"/>
        <v/>
      </c>
      <c r="BH12" s="117"/>
      <c r="BI12" s="118">
        <f t="shared" si="3"/>
        <v>0</v>
      </c>
      <c r="BJ12" s="118">
        <f t="shared" si="9"/>
        <v>0</v>
      </c>
      <c r="BK12" s="119" t="str">
        <f t="shared" si="10"/>
        <v/>
      </c>
      <c r="BL12" s="22"/>
      <c r="BM12" s="10"/>
      <c r="BN12" s="10"/>
      <c r="BO12" s="10"/>
      <c r="BP12" s="170" t="e">
        <f t="shared" si="11"/>
        <v>#DIV/0!</v>
      </c>
      <c r="BQ12" s="170" t="e">
        <f t="shared" si="12"/>
        <v>#DIV/0!</v>
      </c>
      <c r="BR12" s="170" t="e">
        <f t="shared" si="13"/>
        <v>#DIV/0!</v>
      </c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</row>
    <row r="13" spans="1:103">
      <c r="A13" s="10"/>
      <c r="B13" s="65">
        <v>7</v>
      </c>
      <c r="C13" s="10" t="str">
        <f>Élèves!C10</f>
        <v>SEGEC</v>
      </c>
      <c r="D13" s="10" t="str">
        <f>Élèves!D10</f>
        <v>Rédoine</v>
      </c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7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7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7"/>
      <c r="AL13" s="116"/>
      <c r="AM13" s="116"/>
      <c r="AN13" s="116"/>
      <c r="AO13" s="116"/>
      <c r="AP13" s="116"/>
      <c r="AQ13" s="116"/>
      <c r="AR13" s="116"/>
      <c r="AS13" s="116"/>
      <c r="AT13" s="116"/>
      <c r="AU13" s="116"/>
      <c r="AV13" s="117"/>
      <c r="AW13" s="118">
        <f t="shared" si="0"/>
        <v>0</v>
      </c>
      <c r="AX13" s="118">
        <f t="shared" si="4"/>
        <v>0</v>
      </c>
      <c r="AY13" s="119" t="str">
        <f t="shared" si="5"/>
        <v/>
      </c>
      <c r="AZ13" s="117"/>
      <c r="BA13" s="118">
        <f t="shared" si="1"/>
        <v>0</v>
      </c>
      <c r="BB13" s="118">
        <f>SUM($P$6:Y$6)-SUMIF(P13:Y13,"",$P$6:$Y$6)</f>
        <v>0</v>
      </c>
      <c r="BC13" s="119" t="str">
        <f t="shared" si="6"/>
        <v/>
      </c>
      <c r="BD13" s="117"/>
      <c r="BE13" s="118">
        <f t="shared" si="2"/>
        <v>0</v>
      </c>
      <c r="BF13" s="118">
        <f t="shared" si="7"/>
        <v>0</v>
      </c>
      <c r="BG13" s="119" t="str">
        <f t="shared" si="8"/>
        <v/>
      </c>
      <c r="BH13" s="117"/>
      <c r="BI13" s="118">
        <f t="shared" si="3"/>
        <v>0</v>
      </c>
      <c r="BJ13" s="118">
        <f t="shared" si="9"/>
        <v>0</v>
      </c>
      <c r="BK13" s="119" t="str">
        <f t="shared" si="10"/>
        <v/>
      </c>
      <c r="BL13" s="22"/>
      <c r="BM13" s="10"/>
      <c r="BN13" s="10"/>
      <c r="BO13" s="10"/>
      <c r="BP13" s="170" t="e">
        <f t="shared" si="11"/>
        <v>#DIV/0!</v>
      </c>
      <c r="BQ13" s="170" t="e">
        <f t="shared" si="12"/>
        <v>#DIV/0!</v>
      </c>
      <c r="BR13" s="170" t="e">
        <f t="shared" si="13"/>
        <v>#DIV/0!</v>
      </c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</row>
    <row r="14" spans="1:103">
      <c r="A14" s="10"/>
      <c r="B14" s="65">
        <v>8</v>
      </c>
      <c r="C14" s="10">
        <f>Élèves!C11</f>
        <v>0</v>
      </c>
      <c r="D14" s="10">
        <f>Élèves!D11</f>
        <v>0</v>
      </c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7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7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7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  <c r="AV14" s="117"/>
      <c r="AW14" s="118">
        <f t="shared" si="0"/>
        <v>0</v>
      </c>
      <c r="AX14" s="118">
        <f t="shared" si="4"/>
        <v>0</v>
      </c>
      <c r="AY14" s="119" t="str">
        <f t="shared" si="5"/>
        <v/>
      </c>
      <c r="AZ14" s="117"/>
      <c r="BA14" s="118">
        <f t="shared" si="1"/>
        <v>0</v>
      </c>
      <c r="BB14" s="118">
        <f>SUM($P$6:Y$6)-SUMIF(P14:Y14,"",$P$6:$Y$6)</f>
        <v>0</v>
      </c>
      <c r="BC14" s="119" t="str">
        <f t="shared" si="6"/>
        <v/>
      </c>
      <c r="BD14" s="117"/>
      <c r="BE14" s="118">
        <f t="shared" si="2"/>
        <v>0</v>
      </c>
      <c r="BF14" s="118">
        <f t="shared" si="7"/>
        <v>0</v>
      </c>
      <c r="BG14" s="119" t="str">
        <f t="shared" si="8"/>
        <v/>
      </c>
      <c r="BH14" s="117"/>
      <c r="BI14" s="118">
        <f t="shared" si="3"/>
        <v>0</v>
      </c>
      <c r="BJ14" s="118">
        <f t="shared" si="9"/>
        <v>0</v>
      </c>
      <c r="BK14" s="119" t="str">
        <f t="shared" si="10"/>
        <v/>
      </c>
      <c r="BL14" s="22"/>
      <c r="BM14" s="10"/>
      <c r="BN14" s="10"/>
      <c r="BO14" s="10"/>
      <c r="BP14" s="170" t="e">
        <f t="shared" si="11"/>
        <v>#DIV/0!</v>
      </c>
      <c r="BQ14" s="170" t="e">
        <f t="shared" si="12"/>
        <v>#DIV/0!</v>
      </c>
      <c r="BR14" s="170" t="e">
        <f t="shared" si="13"/>
        <v>#DIV/0!</v>
      </c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</row>
    <row r="15" spans="1:103">
      <c r="A15" s="10"/>
      <c r="B15" s="65">
        <v>9</v>
      </c>
      <c r="C15" s="10">
        <f>Élèves!C12</f>
        <v>0</v>
      </c>
      <c r="D15" s="10">
        <f>Élèves!D12</f>
        <v>0</v>
      </c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7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7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7"/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7"/>
      <c r="AW15" s="118">
        <f t="shared" si="0"/>
        <v>0</v>
      </c>
      <c r="AX15" s="118">
        <f t="shared" si="4"/>
        <v>0</v>
      </c>
      <c r="AY15" s="119" t="str">
        <f t="shared" si="5"/>
        <v/>
      </c>
      <c r="AZ15" s="117"/>
      <c r="BA15" s="118">
        <f t="shared" si="1"/>
        <v>0</v>
      </c>
      <c r="BB15" s="118">
        <f>SUM($P$6:Y$6)-SUMIF(P15:Y15,"",$P$6:$Y$6)</f>
        <v>0</v>
      </c>
      <c r="BC15" s="119" t="str">
        <f t="shared" si="6"/>
        <v/>
      </c>
      <c r="BD15" s="117"/>
      <c r="BE15" s="118">
        <f t="shared" si="2"/>
        <v>0</v>
      </c>
      <c r="BF15" s="118">
        <f t="shared" si="7"/>
        <v>0</v>
      </c>
      <c r="BG15" s="119" t="str">
        <f t="shared" si="8"/>
        <v/>
      </c>
      <c r="BH15" s="117"/>
      <c r="BI15" s="118">
        <f t="shared" si="3"/>
        <v>0</v>
      </c>
      <c r="BJ15" s="118">
        <f t="shared" si="9"/>
        <v>0</v>
      </c>
      <c r="BK15" s="119" t="str">
        <f t="shared" si="10"/>
        <v/>
      </c>
      <c r="BL15" s="22"/>
      <c r="BM15" s="10"/>
      <c r="BN15" s="10"/>
      <c r="BO15" s="10"/>
      <c r="BP15" s="170" t="e">
        <f t="shared" si="11"/>
        <v>#DIV/0!</v>
      </c>
      <c r="BQ15" s="170" t="e">
        <f t="shared" si="12"/>
        <v>#DIV/0!</v>
      </c>
      <c r="BR15" s="170" t="e">
        <f t="shared" si="13"/>
        <v>#DIV/0!</v>
      </c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</row>
    <row r="16" spans="1:103">
      <c r="A16" s="10"/>
      <c r="B16" s="65">
        <v>10</v>
      </c>
      <c r="C16" s="10">
        <f>Élèves!C13</f>
        <v>0</v>
      </c>
      <c r="D16" s="10">
        <f>Élèves!D13</f>
        <v>0</v>
      </c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7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7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7"/>
      <c r="AL16" s="116"/>
      <c r="AM16" s="116"/>
      <c r="AN16" s="116"/>
      <c r="AO16" s="116"/>
      <c r="AP16" s="116"/>
      <c r="AQ16" s="116"/>
      <c r="AR16" s="116"/>
      <c r="AS16" s="116"/>
      <c r="AT16" s="116"/>
      <c r="AU16" s="116"/>
      <c r="AV16" s="117"/>
      <c r="AW16" s="118">
        <f t="shared" si="0"/>
        <v>0</v>
      </c>
      <c r="AX16" s="118">
        <f t="shared" si="4"/>
        <v>0</v>
      </c>
      <c r="AY16" s="119" t="str">
        <f t="shared" si="5"/>
        <v/>
      </c>
      <c r="AZ16" s="117"/>
      <c r="BA16" s="118">
        <f t="shared" si="1"/>
        <v>0</v>
      </c>
      <c r="BB16" s="118">
        <f>SUM($P$6:Y$6)-SUMIF(P16:Y16,"",$P$6:$Y$6)</f>
        <v>0</v>
      </c>
      <c r="BC16" s="119" t="str">
        <f t="shared" si="6"/>
        <v/>
      </c>
      <c r="BD16" s="117"/>
      <c r="BE16" s="118">
        <f t="shared" si="2"/>
        <v>0</v>
      </c>
      <c r="BF16" s="118">
        <f t="shared" si="7"/>
        <v>0</v>
      </c>
      <c r="BG16" s="119" t="str">
        <f t="shared" si="8"/>
        <v/>
      </c>
      <c r="BH16" s="117"/>
      <c r="BI16" s="118">
        <f t="shared" si="3"/>
        <v>0</v>
      </c>
      <c r="BJ16" s="118">
        <f t="shared" si="9"/>
        <v>0</v>
      </c>
      <c r="BK16" s="119" t="str">
        <f t="shared" si="10"/>
        <v/>
      </c>
      <c r="BL16" s="22"/>
      <c r="BM16" s="10"/>
      <c r="BN16" s="10"/>
      <c r="BO16" s="10"/>
      <c r="BP16" s="170" t="e">
        <f t="shared" si="11"/>
        <v>#DIV/0!</v>
      </c>
      <c r="BQ16" s="170" t="e">
        <f t="shared" si="12"/>
        <v>#DIV/0!</v>
      </c>
      <c r="BR16" s="170" t="e">
        <f t="shared" si="13"/>
        <v>#DIV/0!</v>
      </c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</row>
    <row r="17" spans="1:103">
      <c r="A17" s="10"/>
      <c r="B17" s="65">
        <v>11</v>
      </c>
      <c r="C17" s="10">
        <f>Élèves!C14</f>
        <v>0</v>
      </c>
      <c r="D17" s="10">
        <f>Élèves!D14</f>
        <v>0</v>
      </c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7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7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7"/>
      <c r="AL17" s="116"/>
      <c r="AM17" s="116"/>
      <c r="AN17" s="116"/>
      <c r="AO17" s="116"/>
      <c r="AP17" s="116"/>
      <c r="AQ17" s="116"/>
      <c r="AR17" s="116"/>
      <c r="AS17" s="116"/>
      <c r="AT17" s="116"/>
      <c r="AU17" s="116"/>
      <c r="AV17" s="117"/>
      <c r="AW17" s="118">
        <f t="shared" si="0"/>
        <v>0</v>
      </c>
      <c r="AX17" s="118">
        <f t="shared" si="4"/>
        <v>0</v>
      </c>
      <c r="AY17" s="119" t="str">
        <f t="shared" si="5"/>
        <v/>
      </c>
      <c r="AZ17" s="117"/>
      <c r="BA17" s="118">
        <f t="shared" si="1"/>
        <v>0</v>
      </c>
      <c r="BB17" s="118">
        <f>SUM($P$6:Y$6)-SUMIF(P17:Y17,"",$P$6:$Y$6)</f>
        <v>0</v>
      </c>
      <c r="BC17" s="119" t="str">
        <f t="shared" si="6"/>
        <v/>
      </c>
      <c r="BD17" s="117"/>
      <c r="BE17" s="118">
        <f t="shared" si="2"/>
        <v>0</v>
      </c>
      <c r="BF17" s="118">
        <f t="shared" si="7"/>
        <v>0</v>
      </c>
      <c r="BG17" s="119" t="str">
        <f t="shared" si="8"/>
        <v/>
      </c>
      <c r="BH17" s="117"/>
      <c r="BI17" s="118">
        <f t="shared" si="3"/>
        <v>0</v>
      </c>
      <c r="BJ17" s="118">
        <f t="shared" si="9"/>
        <v>0</v>
      </c>
      <c r="BK17" s="119" t="str">
        <f t="shared" si="10"/>
        <v/>
      </c>
      <c r="BL17" s="22"/>
      <c r="BM17" s="10"/>
      <c r="BN17" s="10"/>
      <c r="BO17" s="10"/>
      <c r="BP17" s="170" t="e">
        <f t="shared" si="11"/>
        <v>#DIV/0!</v>
      </c>
      <c r="BQ17" s="170" t="e">
        <f t="shared" si="12"/>
        <v>#DIV/0!</v>
      </c>
      <c r="BR17" s="170" t="e">
        <f t="shared" si="13"/>
        <v>#DIV/0!</v>
      </c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</row>
    <row r="18" spans="1:103">
      <c r="A18" s="10"/>
      <c r="B18" s="65">
        <v>12</v>
      </c>
      <c r="C18" s="10">
        <f>Élèves!C15</f>
        <v>0</v>
      </c>
      <c r="D18" s="10">
        <f>Élèves!D15</f>
        <v>0</v>
      </c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7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7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7"/>
      <c r="AL18" s="116"/>
      <c r="AM18" s="116"/>
      <c r="AN18" s="116"/>
      <c r="AO18" s="116"/>
      <c r="AP18" s="116"/>
      <c r="AQ18" s="116"/>
      <c r="AR18" s="116"/>
      <c r="AS18" s="116"/>
      <c r="AT18" s="116"/>
      <c r="AU18" s="116"/>
      <c r="AV18" s="117"/>
      <c r="AW18" s="118">
        <f t="shared" si="0"/>
        <v>0</v>
      </c>
      <c r="AX18" s="118">
        <f t="shared" si="4"/>
        <v>0</v>
      </c>
      <c r="AY18" s="119" t="str">
        <f t="shared" si="5"/>
        <v/>
      </c>
      <c r="AZ18" s="117"/>
      <c r="BA18" s="118">
        <f t="shared" si="1"/>
        <v>0</v>
      </c>
      <c r="BB18" s="118">
        <f>SUM($P$6:Y$6)-SUMIF(P18:Y18,"",$P$6:$Y$6)</f>
        <v>0</v>
      </c>
      <c r="BC18" s="119" t="str">
        <f t="shared" si="6"/>
        <v/>
      </c>
      <c r="BD18" s="117"/>
      <c r="BE18" s="118">
        <f t="shared" si="2"/>
        <v>0</v>
      </c>
      <c r="BF18" s="118">
        <f t="shared" si="7"/>
        <v>0</v>
      </c>
      <c r="BG18" s="119" t="str">
        <f t="shared" si="8"/>
        <v/>
      </c>
      <c r="BH18" s="117"/>
      <c r="BI18" s="118">
        <f t="shared" si="3"/>
        <v>0</v>
      </c>
      <c r="BJ18" s="118">
        <f t="shared" si="9"/>
        <v>0</v>
      </c>
      <c r="BK18" s="119" t="str">
        <f t="shared" si="10"/>
        <v/>
      </c>
      <c r="BL18" s="22"/>
      <c r="BM18" s="10"/>
      <c r="BN18" s="10"/>
      <c r="BO18" s="10"/>
      <c r="BP18" s="170" t="e">
        <f t="shared" si="11"/>
        <v>#DIV/0!</v>
      </c>
      <c r="BQ18" s="170" t="e">
        <f t="shared" si="12"/>
        <v>#DIV/0!</v>
      </c>
      <c r="BR18" s="170" t="e">
        <f t="shared" si="13"/>
        <v>#DIV/0!</v>
      </c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</row>
    <row r="19" spans="1:103">
      <c r="A19" s="10"/>
      <c r="B19" s="65">
        <v>13</v>
      </c>
      <c r="C19" s="10">
        <f>Élèves!C16</f>
        <v>0</v>
      </c>
      <c r="D19" s="10">
        <f>Élèves!D16</f>
        <v>0</v>
      </c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7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7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7"/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7"/>
      <c r="AW19" s="118">
        <f t="shared" si="0"/>
        <v>0</v>
      </c>
      <c r="AX19" s="118">
        <f t="shared" si="4"/>
        <v>0</v>
      </c>
      <c r="AY19" s="119" t="str">
        <f t="shared" si="5"/>
        <v/>
      </c>
      <c r="AZ19" s="117"/>
      <c r="BA19" s="118">
        <f t="shared" si="1"/>
        <v>0</v>
      </c>
      <c r="BB19" s="118">
        <f>SUM($P$6:Y$6)-SUMIF(P19:Y19,"",$P$6:$Y$6)</f>
        <v>0</v>
      </c>
      <c r="BC19" s="119" t="str">
        <f t="shared" si="6"/>
        <v/>
      </c>
      <c r="BD19" s="117"/>
      <c r="BE19" s="118">
        <f t="shared" si="2"/>
        <v>0</v>
      </c>
      <c r="BF19" s="118">
        <f t="shared" si="7"/>
        <v>0</v>
      </c>
      <c r="BG19" s="119" t="str">
        <f t="shared" si="8"/>
        <v/>
      </c>
      <c r="BH19" s="117"/>
      <c r="BI19" s="118">
        <f t="shared" si="3"/>
        <v>0</v>
      </c>
      <c r="BJ19" s="118">
        <f t="shared" si="9"/>
        <v>0</v>
      </c>
      <c r="BK19" s="119" t="str">
        <f t="shared" si="10"/>
        <v/>
      </c>
      <c r="BL19" s="22"/>
      <c r="BM19" s="10"/>
      <c r="BN19" s="10"/>
      <c r="BO19" s="10"/>
      <c r="BP19" s="170" t="e">
        <f t="shared" si="11"/>
        <v>#DIV/0!</v>
      </c>
      <c r="BQ19" s="170" t="e">
        <f t="shared" si="12"/>
        <v>#DIV/0!</v>
      </c>
      <c r="BR19" s="170" t="e">
        <f t="shared" si="13"/>
        <v>#DIV/0!</v>
      </c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</row>
    <row r="20" spans="1:103">
      <c r="A20" s="10"/>
      <c r="B20" s="65">
        <v>14</v>
      </c>
      <c r="C20" s="10">
        <f>Élèves!C17</f>
        <v>0</v>
      </c>
      <c r="D20" s="10">
        <f>Élèves!D17</f>
        <v>0</v>
      </c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7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7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7"/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7"/>
      <c r="AW20" s="118">
        <f t="shared" si="0"/>
        <v>0</v>
      </c>
      <c r="AX20" s="118">
        <f t="shared" si="4"/>
        <v>0</v>
      </c>
      <c r="AY20" s="119" t="str">
        <f t="shared" si="5"/>
        <v/>
      </c>
      <c r="AZ20" s="117"/>
      <c r="BA20" s="118">
        <f t="shared" si="1"/>
        <v>0</v>
      </c>
      <c r="BB20" s="118">
        <f>SUM($P$6:Y$6)-SUMIF(P20:Y20,"",$P$6:$Y$6)</f>
        <v>0</v>
      </c>
      <c r="BC20" s="119" t="str">
        <f t="shared" si="6"/>
        <v/>
      </c>
      <c r="BD20" s="117"/>
      <c r="BE20" s="118">
        <f t="shared" si="2"/>
        <v>0</v>
      </c>
      <c r="BF20" s="118">
        <f t="shared" si="7"/>
        <v>0</v>
      </c>
      <c r="BG20" s="119" t="str">
        <f t="shared" si="8"/>
        <v/>
      </c>
      <c r="BH20" s="117"/>
      <c r="BI20" s="118">
        <f t="shared" si="3"/>
        <v>0</v>
      </c>
      <c r="BJ20" s="118">
        <f t="shared" si="9"/>
        <v>0</v>
      </c>
      <c r="BK20" s="119" t="str">
        <f t="shared" si="10"/>
        <v/>
      </c>
      <c r="BL20" s="22"/>
      <c r="BM20" s="10"/>
      <c r="BN20" s="10"/>
      <c r="BO20" s="10"/>
      <c r="BP20" s="170" t="e">
        <f t="shared" si="11"/>
        <v>#DIV/0!</v>
      </c>
      <c r="BQ20" s="170" t="e">
        <f t="shared" si="12"/>
        <v>#DIV/0!</v>
      </c>
      <c r="BR20" s="170" t="e">
        <f t="shared" si="13"/>
        <v>#DIV/0!</v>
      </c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</row>
    <row r="21" spans="1:103">
      <c r="A21" s="10"/>
      <c r="B21" s="65">
        <v>15</v>
      </c>
      <c r="C21" s="10">
        <f>Élèves!C18</f>
        <v>0</v>
      </c>
      <c r="D21" s="10">
        <f>Élèves!D18</f>
        <v>0</v>
      </c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7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7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7"/>
      <c r="AL21" s="116"/>
      <c r="AM21" s="116"/>
      <c r="AN21" s="116"/>
      <c r="AO21" s="116"/>
      <c r="AP21" s="116"/>
      <c r="AQ21" s="116"/>
      <c r="AR21" s="116"/>
      <c r="AS21" s="116"/>
      <c r="AT21" s="116"/>
      <c r="AU21" s="116"/>
      <c r="AV21" s="117"/>
      <c r="AW21" s="118">
        <f t="shared" si="0"/>
        <v>0</v>
      </c>
      <c r="AX21" s="118">
        <f t="shared" si="4"/>
        <v>0</v>
      </c>
      <c r="AY21" s="119" t="str">
        <f t="shared" si="5"/>
        <v/>
      </c>
      <c r="AZ21" s="117"/>
      <c r="BA21" s="118">
        <f t="shared" si="1"/>
        <v>0</v>
      </c>
      <c r="BB21" s="118">
        <f>SUM($P$6:Y$6)-SUMIF(P21:Y21,"",$P$6:$Y$6)</f>
        <v>0</v>
      </c>
      <c r="BC21" s="119" t="str">
        <f t="shared" si="6"/>
        <v/>
      </c>
      <c r="BD21" s="117"/>
      <c r="BE21" s="118">
        <f t="shared" si="2"/>
        <v>0</v>
      </c>
      <c r="BF21" s="118">
        <f t="shared" si="7"/>
        <v>0</v>
      </c>
      <c r="BG21" s="119" t="str">
        <f t="shared" si="8"/>
        <v/>
      </c>
      <c r="BH21" s="117"/>
      <c r="BI21" s="118">
        <f t="shared" si="3"/>
        <v>0</v>
      </c>
      <c r="BJ21" s="118">
        <f t="shared" si="9"/>
        <v>0</v>
      </c>
      <c r="BK21" s="119" t="str">
        <f t="shared" si="10"/>
        <v/>
      </c>
      <c r="BL21" s="22"/>
      <c r="BM21" s="10"/>
      <c r="BN21" s="10"/>
      <c r="BO21" s="10"/>
      <c r="BP21" s="170" t="e">
        <f t="shared" si="11"/>
        <v>#DIV/0!</v>
      </c>
      <c r="BQ21" s="170" t="e">
        <f t="shared" si="12"/>
        <v>#DIV/0!</v>
      </c>
      <c r="BR21" s="170" t="e">
        <f t="shared" si="13"/>
        <v>#DIV/0!</v>
      </c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</row>
    <row r="22" spans="1:103">
      <c r="A22" s="10"/>
      <c r="B22" s="65">
        <v>16</v>
      </c>
      <c r="C22" s="10">
        <f>Élèves!C19</f>
        <v>0</v>
      </c>
      <c r="D22" s="10">
        <f>Élèves!D19</f>
        <v>0</v>
      </c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7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7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7"/>
      <c r="AL22" s="116"/>
      <c r="AM22" s="116"/>
      <c r="AN22" s="116"/>
      <c r="AO22" s="116"/>
      <c r="AP22" s="116"/>
      <c r="AQ22" s="116"/>
      <c r="AR22" s="116"/>
      <c r="AS22" s="116"/>
      <c r="AT22" s="116"/>
      <c r="AU22" s="116"/>
      <c r="AV22" s="117"/>
      <c r="AW22" s="118">
        <f t="shared" si="0"/>
        <v>0</v>
      </c>
      <c r="AX22" s="118">
        <f t="shared" si="4"/>
        <v>0</v>
      </c>
      <c r="AY22" s="119" t="str">
        <f t="shared" si="5"/>
        <v/>
      </c>
      <c r="AZ22" s="117"/>
      <c r="BA22" s="118">
        <f t="shared" si="1"/>
        <v>0</v>
      </c>
      <c r="BB22" s="118">
        <f>SUM($P$6:Y$6)-SUMIF(P22:Y22,"",$P$6:$Y$6)</f>
        <v>0</v>
      </c>
      <c r="BC22" s="119" t="str">
        <f t="shared" si="6"/>
        <v/>
      </c>
      <c r="BD22" s="117"/>
      <c r="BE22" s="118">
        <f t="shared" si="2"/>
        <v>0</v>
      </c>
      <c r="BF22" s="118">
        <f t="shared" si="7"/>
        <v>0</v>
      </c>
      <c r="BG22" s="119" t="str">
        <f t="shared" si="8"/>
        <v/>
      </c>
      <c r="BH22" s="117"/>
      <c r="BI22" s="118">
        <f t="shared" si="3"/>
        <v>0</v>
      </c>
      <c r="BJ22" s="118">
        <f t="shared" si="9"/>
        <v>0</v>
      </c>
      <c r="BK22" s="119" t="str">
        <f t="shared" si="10"/>
        <v/>
      </c>
      <c r="BL22" s="22"/>
      <c r="BM22" s="10"/>
      <c r="BN22" s="10"/>
      <c r="BO22" s="10"/>
      <c r="BP22" s="170" t="e">
        <f t="shared" si="11"/>
        <v>#DIV/0!</v>
      </c>
      <c r="BQ22" s="170" t="e">
        <f t="shared" si="12"/>
        <v>#DIV/0!</v>
      </c>
      <c r="BR22" s="170" t="e">
        <f t="shared" si="13"/>
        <v>#DIV/0!</v>
      </c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</row>
    <row r="23" spans="1:103">
      <c r="A23" s="10"/>
      <c r="B23" s="65">
        <v>17</v>
      </c>
      <c r="C23" s="10">
        <f>Élèves!C20</f>
        <v>0</v>
      </c>
      <c r="D23" s="10">
        <f>Élèves!D20</f>
        <v>0</v>
      </c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7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7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7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7"/>
      <c r="AW23" s="118">
        <f t="shared" si="0"/>
        <v>0</v>
      </c>
      <c r="AX23" s="118">
        <f t="shared" si="4"/>
        <v>0</v>
      </c>
      <c r="AY23" s="119" t="str">
        <f t="shared" si="5"/>
        <v/>
      </c>
      <c r="AZ23" s="117"/>
      <c r="BA23" s="118">
        <f t="shared" si="1"/>
        <v>0</v>
      </c>
      <c r="BB23" s="118">
        <f>SUM($P$6:Y$6)-SUMIF(P23:Y23,"",$P$6:$Y$6)</f>
        <v>0</v>
      </c>
      <c r="BC23" s="119" t="str">
        <f t="shared" si="6"/>
        <v/>
      </c>
      <c r="BD23" s="117"/>
      <c r="BE23" s="118">
        <f t="shared" si="2"/>
        <v>0</v>
      </c>
      <c r="BF23" s="118">
        <f t="shared" si="7"/>
        <v>0</v>
      </c>
      <c r="BG23" s="119" t="str">
        <f t="shared" si="8"/>
        <v/>
      </c>
      <c r="BH23" s="117"/>
      <c r="BI23" s="118">
        <f t="shared" si="3"/>
        <v>0</v>
      </c>
      <c r="BJ23" s="118">
        <f t="shared" si="9"/>
        <v>0</v>
      </c>
      <c r="BK23" s="119" t="str">
        <f t="shared" si="10"/>
        <v/>
      </c>
      <c r="BL23" s="22"/>
      <c r="BM23" s="10"/>
      <c r="BN23" s="10"/>
      <c r="BO23" s="10"/>
      <c r="BP23" s="170" t="e">
        <f t="shared" si="11"/>
        <v>#DIV/0!</v>
      </c>
      <c r="BQ23" s="170" t="e">
        <f t="shared" si="12"/>
        <v>#DIV/0!</v>
      </c>
      <c r="BR23" s="170" t="e">
        <f t="shared" si="13"/>
        <v>#DIV/0!</v>
      </c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</row>
    <row r="24" spans="1:103">
      <c r="A24" s="10"/>
      <c r="B24" s="65">
        <v>18</v>
      </c>
      <c r="C24" s="10">
        <f>Élèves!C21</f>
        <v>0</v>
      </c>
      <c r="D24" s="10">
        <f>Élèves!D21</f>
        <v>0</v>
      </c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7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7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7"/>
      <c r="AL24" s="116"/>
      <c r="AM24" s="116"/>
      <c r="AN24" s="116"/>
      <c r="AO24" s="116"/>
      <c r="AP24" s="116"/>
      <c r="AQ24" s="116"/>
      <c r="AR24" s="116"/>
      <c r="AS24" s="116"/>
      <c r="AT24" s="116"/>
      <c r="AU24" s="116"/>
      <c r="AV24" s="117"/>
      <c r="AW24" s="118">
        <f t="shared" si="0"/>
        <v>0</v>
      </c>
      <c r="AX24" s="118">
        <f t="shared" si="4"/>
        <v>0</v>
      </c>
      <c r="AY24" s="119" t="str">
        <f t="shared" si="5"/>
        <v/>
      </c>
      <c r="AZ24" s="117"/>
      <c r="BA24" s="118">
        <f t="shared" si="1"/>
        <v>0</v>
      </c>
      <c r="BB24" s="118">
        <f>SUM($P$6:Y$6)-SUMIF(P24:Y24,"",$P$6:$Y$6)</f>
        <v>0</v>
      </c>
      <c r="BC24" s="119" t="str">
        <f t="shared" si="6"/>
        <v/>
      </c>
      <c r="BD24" s="117"/>
      <c r="BE24" s="118">
        <f t="shared" si="2"/>
        <v>0</v>
      </c>
      <c r="BF24" s="118">
        <f t="shared" si="7"/>
        <v>0</v>
      </c>
      <c r="BG24" s="119" t="str">
        <f t="shared" si="8"/>
        <v/>
      </c>
      <c r="BH24" s="117"/>
      <c r="BI24" s="118">
        <f t="shared" si="3"/>
        <v>0</v>
      </c>
      <c r="BJ24" s="118">
        <f t="shared" si="9"/>
        <v>0</v>
      </c>
      <c r="BK24" s="119" t="str">
        <f t="shared" si="10"/>
        <v/>
      </c>
      <c r="BL24" s="22"/>
      <c r="BM24" s="10"/>
      <c r="BN24" s="10"/>
      <c r="BO24" s="10"/>
      <c r="BP24" s="170" t="e">
        <f t="shared" si="11"/>
        <v>#DIV/0!</v>
      </c>
      <c r="BQ24" s="170" t="e">
        <f t="shared" si="12"/>
        <v>#DIV/0!</v>
      </c>
      <c r="BR24" s="170" t="e">
        <f t="shared" si="13"/>
        <v>#DIV/0!</v>
      </c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</row>
    <row r="25" spans="1:103">
      <c r="A25" s="10"/>
      <c r="B25" s="65">
        <v>19</v>
      </c>
      <c r="C25" s="10">
        <f>Élèves!C22</f>
        <v>0</v>
      </c>
      <c r="D25" s="10">
        <f>Élèves!D22</f>
        <v>0</v>
      </c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7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7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7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  <c r="AV25" s="117"/>
      <c r="AW25" s="118">
        <f t="shared" si="0"/>
        <v>0</v>
      </c>
      <c r="AX25" s="118">
        <f t="shared" si="4"/>
        <v>0</v>
      </c>
      <c r="AY25" s="119" t="str">
        <f t="shared" si="5"/>
        <v/>
      </c>
      <c r="AZ25" s="117"/>
      <c r="BA25" s="118">
        <f t="shared" si="1"/>
        <v>0</v>
      </c>
      <c r="BB25" s="118">
        <f>SUM($P$6:Y$6)-SUMIF(P25:Y25,"",$P$6:$Y$6)</f>
        <v>0</v>
      </c>
      <c r="BC25" s="119" t="str">
        <f t="shared" si="6"/>
        <v/>
      </c>
      <c r="BD25" s="117"/>
      <c r="BE25" s="118">
        <f t="shared" si="2"/>
        <v>0</v>
      </c>
      <c r="BF25" s="118">
        <f t="shared" si="7"/>
        <v>0</v>
      </c>
      <c r="BG25" s="119" t="str">
        <f t="shared" si="8"/>
        <v/>
      </c>
      <c r="BH25" s="117"/>
      <c r="BI25" s="118">
        <f t="shared" si="3"/>
        <v>0</v>
      </c>
      <c r="BJ25" s="118">
        <f t="shared" si="9"/>
        <v>0</v>
      </c>
      <c r="BK25" s="119" t="str">
        <f t="shared" si="10"/>
        <v/>
      </c>
      <c r="BL25" s="22"/>
      <c r="BM25" s="10"/>
      <c r="BN25" s="10"/>
      <c r="BO25" s="10"/>
      <c r="BP25" s="170" t="e">
        <f t="shared" si="11"/>
        <v>#DIV/0!</v>
      </c>
      <c r="BQ25" s="170" t="e">
        <f t="shared" si="12"/>
        <v>#DIV/0!</v>
      </c>
      <c r="BR25" s="170" t="e">
        <f t="shared" si="13"/>
        <v>#DIV/0!</v>
      </c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</row>
    <row r="26" spans="1:103">
      <c r="A26" s="10"/>
      <c r="B26" s="65">
        <v>20</v>
      </c>
      <c r="C26" s="10">
        <f>Élèves!C23</f>
        <v>0</v>
      </c>
      <c r="D26" s="10">
        <f>Élèves!D23</f>
        <v>0</v>
      </c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7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7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7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7"/>
      <c r="AW26" s="118">
        <f t="shared" si="0"/>
        <v>0</v>
      </c>
      <c r="AX26" s="118">
        <f t="shared" si="4"/>
        <v>0</v>
      </c>
      <c r="AY26" s="119" t="str">
        <f t="shared" si="5"/>
        <v/>
      </c>
      <c r="AZ26" s="117"/>
      <c r="BA26" s="118">
        <f t="shared" si="1"/>
        <v>0</v>
      </c>
      <c r="BB26" s="118">
        <f>SUM($P$6:Y$6)-SUMIF(P26:Y26,"",$P$6:$Y$6)</f>
        <v>0</v>
      </c>
      <c r="BC26" s="119" t="str">
        <f t="shared" si="6"/>
        <v/>
      </c>
      <c r="BD26" s="117"/>
      <c r="BE26" s="118">
        <f t="shared" si="2"/>
        <v>0</v>
      </c>
      <c r="BF26" s="118">
        <f t="shared" si="7"/>
        <v>0</v>
      </c>
      <c r="BG26" s="119" t="str">
        <f t="shared" si="8"/>
        <v/>
      </c>
      <c r="BH26" s="117"/>
      <c r="BI26" s="118">
        <f t="shared" si="3"/>
        <v>0</v>
      </c>
      <c r="BJ26" s="118">
        <f t="shared" si="9"/>
        <v>0</v>
      </c>
      <c r="BK26" s="119" t="str">
        <f t="shared" si="10"/>
        <v/>
      </c>
      <c r="BL26" s="22"/>
      <c r="BM26" s="10"/>
      <c r="BN26" s="10"/>
      <c r="BO26" s="10"/>
      <c r="BP26" s="170" t="e">
        <f t="shared" si="11"/>
        <v>#DIV/0!</v>
      </c>
      <c r="BQ26" s="170" t="e">
        <f t="shared" si="12"/>
        <v>#DIV/0!</v>
      </c>
      <c r="BR26" s="170" t="e">
        <f t="shared" si="13"/>
        <v>#DIV/0!</v>
      </c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</row>
    <row r="27" spans="1:103">
      <c r="A27" s="10"/>
      <c r="B27" s="65">
        <v>21</v>
      </c>
      <c r="C27" s="10">
        <f>Élèves!C24</f>
        <v>0</v>
      </c>
      <c r="D27" s="10">
        <f>Élèves!D24</f>
        <v>0</v>
      </c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7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7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7"/>
      <c r="AL27" s="116"/>
      <c r="AM27" s="116"/>
      <c r="AN27" s="116"/>
      <c r="AO27" s="116"/>
      <c r="AP27" s="116"/>
      <c r="AQ27" s="116"/>
      <c r="AR27" s="116"/>
      <c r="AS27" s="116"/>
      <c r="AT27" s="116"/>
      <c r="AU27" s="116"/>
      <c r="AV27" s="117"/>
      <c r="AW27" s="118">
        <f t="shared" si="0"/>
        <v>0</v>
      </c>
      <c r="AX27" s="118">
        <f t="shared" si="4"/>
        <v>0</v>
      </c>
      <c r="AY27" s="119" t="str">
        <f t="shared" si="5"/>
        <v/>
      </c>
      <c r="AZ27" s="117"/>
      <c r="BA27" s="118">
        <f t="shared" si="1"/>
        <v>0</v>
      </c>
      <c r="BB27" s="118">
        <f>SUM($P$6:Y$6)-SUMIF(P27:Y27,"",$P$6:$Y$6)</f>
        <v>0</v>
      </c>
      <c r="BC27" s="119" t="str">
        <f t="shared" si="6"/>
        <v/>
      </c>
      <c r="BD27" s="117"/>
      <c r="BE27" s="118">
        <f t="shared" si="2"/>
        <v>0</v>
      </c>
      <c r="BF27" s="118">
        <f t="shared" si="7"/>
        <v>0</v>
      </c>
      <c r="BG27" s="119" t="str">
        <f t="shared" si="8"/>
        <v/>
      </c>
      <c r="BH27" s="117"/>
      <c r="BI27" s="118">
        <f t="shared" si="3"/>
        <v>0</v>
      </c>
      <c r="BJ27" s="118">
        <f t="shared" si="9"/>
        <v>0</v>
      </c>
      <c r="BK27" s="119" t="str">
        <f t="shared" si="10"/>
        <v/>
      </c>
      <c r="BL27" s="22"/>
      <c r="BM27" s="10"/>
      <c r="BN27" s="10"/>
      <c r="BO27" s="10"/>
      <c r="BP27" s="170" t="e">
        <f t="shared" si="11"/>
        <v>#DIV/0!</v>
      </c>
      <c r="BQ27" s="170" t="e">
        <f t="shared" si="12"/>
        <v>#DIV/0!</v>
      </c>
      <c r="BR27" s="170" t="e">
        <f t="shared" si="13"/>
        <v>#DIV/0!</v>
      </c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</row>
    <row r="28" spans="1:103">
      <c r="A28" s="10"/>
      <c r="B28" s="65">
        <v>22</v>
      </c>
      <c r="C28" s="10">
        <f>Élèves!C25</f>
        <v>0</v>
      </c>
      <c r="D28" s="10">
        <f>Élèves!D25</f>
        <v>0</v>
      </c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7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7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7"/>
      <c r="AL28" s="116"/>
      <c r="AM28" s="116"/>
      <c r="AN28" s="116"/>
      <c r="AO28" s="116"/>
      <c r="AP28" s="116"/>
      <c r="AQ28" s="116"/>
      <c r="AR28" s="116"/>
      <c r="AS28" s="116"/>
      <c r="AT28" s="116"/>
      <c r="AU28" s="116"/>
      <c r="AV28" s="117"/>
      <c r="AW28" s="118">
        <f t="shared" si="0"/>
        <v>0</v>
      </c>
      <c r="AX28" s="118">
        <f t="shared" si="4"/>
        <v>0</v>
      </c>
      <c r="AY28" s="119" t="str">
        <f t="shared" si="5"/>
        <v/>
      </c>
      <c r="AZ28" s="117"/>
      <c r="BA28" s="118">
        <f t="shared" si="1"/>
        <v>0</v>
      </c>
      <c r="BB28" s="118">
        <f>SUM($P$6:Y$6)-SUMIF(P28:Y28,"",$P$6:$Y$6)</f>
        <v>0</v>
      </c>
      <c r="BC28" s="119" t="str">
        <f t="shared" si="6"/>
        <v/>
      </c>
      <c r="BD28" s="117"/>
      <c r="BE28" s="118">
        <f t="shared" si="2"/>
        <v>0</v>
      </c>
      <c r="BF28" s="118">
        <f t="shared" si="7"/>
        <v>0</v>
      </c>
      <c r="BG28" s="119" t="str">
        <f t="shared" si="8"/>
        <v/>
      </c>
      <c r="BH28" s="117"/>
      <c r="BI28" s="118">
        <f t="shared" si="3"/>
        <v>0</v>
      </c>
      <c r="BJ28" s="118">
        <f t="shared" si="9"/>
        <v>0</v>
      </c>
      <c r="BK28" s="119" t="str">
        <f t="shared" si="10"/>
        <v/>
      </c>
      <c r="BL28" s="22"/>
      <c r="BM28" s="10"/>
      <c r="BN28" s="10"/>
      <c r="BO28" s="10"/>
      <c r="BP28" s="170" t="e">
        <f t="shared" si="11"/>
        <v>#DIV/0!</v>
      </c>
      <c r="BQ28" s="170" t="e">
        <f t="shared" si="12"/>
        <v>#DIV/0!</v>
      </c>
      <c r="BR28" s="170" t="e">
        <f t="shared" si="13"/>
        <v>#DIV/0!</v>
      </c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</row>
    <row r="29" spans="1:103">
      <c r="A29" s="10"/>
      <c r="B29" s="65">
        <v>23</v>
      </c>
      <c r="C29" s="10">
        <f>Élèves!C26</f>
        <v>0</v>
      </c>
      <c r="D29" s="10">
        <f>Élèves!D26</f>
        <v>0</v>
      </c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7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7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7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7"/>
      <c r="AW29" s="118">
        <f t="shared" si="0"/>
        <v>0</v>
      </c>
      <c r="AX29" s="118">
        <f t="shared" si="4"/>
        <v>0</v>
      </c>
      <c r="AY29" s="119" t="str">
        <f t="shared" si="5"/>
        <v/>
      </c>
      <c r="AZ29" s="117"/>
      <c r="BA29" s="118">
        <f t="shared" si="1"/>
        <v>0</v>
      </c>
      <c r="BB29" s="118">
        <f>SUM($P$6:Y$6)-SUMIF(P29:Y29,"",$P$6:$Y$6)</f>
        <v>0</v>
      </c>
      <c r="BC29" s="119" t="str">
        <f t="shared" si="6"/>
        <v/>
      </c>
      <c r="BD29" s="117"/>
      <c r="BE29" s="118">
        <f t="shared" si="2"/>
        <v>0</v>
      </c>
      <c r="BF29" s="118">
        <f t="shared" si="7"/>
        <v>0</v>
      </c>
      <c r="BG29" s="119" t="str">
        <f t="shared" si="8"/>
        <v/>
      </c>
      <c r="BH29" s="117"/>
      <c r="BI29" s="118">
        <f t="shared" si="3"/>
        <v>0</v>
      </c>
      <c r="BJ29" s="118">
        <f t="shared" si="9"/>
        <v>0</v>
      </c>
      <c r="BK29" s="119" t="str">
        <f t="shared" si="10"/>
        <v/>
      </c>
      <c r="BL29" s="22"/>
      <c r="BM29" s="10"/>
      <c r="BN29" s="10"/>
      <c r="BO29" s="10"/>
      <c r="BP29" s="170" t="e">
        <f t="shared" si="11"/>
        <v>#DIV/0!</v>
      </c>
      <c r="BQ29" s="170" t="e">
        <f t="shared" si="12"/>
        <v>#DIV/0!</v>
      </c>
      <c r="BR29" s="170" t="e">
        <f t="shared" si="13"/>
        <v>#DIV/0!</v>
      </c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</row>
    <row r="30" spans="1:103">
      <c r="A30" s="10"/>
      <c r="B30" s="65">
        <v>24</v>
      </c>
      <c r="C30" s="10">
        <f>Élèves!C27</f>
        <v>0</v>
      </c>
      <c r="D30" s="10">
        <f>Élèves!D27</f>
        <v>0</v>
      </c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7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7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7"/>
      <c r="AL30" s="116"/>
      <c r="AM30" s="116"/>
      <c r="AN30" s="116"/>
      <c r="AO30" s="116"/>
      <c r="AP30" s="116"/>
      <c r="AQ30" s="116"/>
      <c r="AR30" s="116"/>
      <c r="AS30" s="116"/>
      <c r="AT30" s="116"/>
      <c r="AU30" s="116"/>
      <c r="AV30" s="117"/>
      <c r="AW30" s="118">
        <f t="shared" si="0"/>
        <v>0</v>
      </c>
      <c r="AX30" s="118">
        <f t="shared" si="4"/>
        <v>0</v>
      </c>
      <c r="AY30" s="119" t="str">
        <f t="shared" si="5"/>
        <v/>
      </c>
      <c r="AZ30" s="117"/>
      <c r="BA30" s="118">
        <f t="shared" si="1"/>
        <v>0</v>
      </c>
      <c r="BB30" s="118">
        <f>SUM($P$6:Y$6)-SUMIF(P30:Y30,"",$P$6:$Y$6)</f>
        <v>0</v>
      </c>
      <c r="BC30" s="119" t="str">
        <f t="shared" si="6"/>
        <v/>
      </c>
      <c r="BD30" s="117"/>
      <c r="BE30" s="118">
        <f t="shared" si="2"/>
        <v>0</v>
      </c>
      <c r="BF30" s="118">
        <f t="shared" si="7"/>
        <v>0</v>
      </c>
      <c r="BG30" s="119" t="str">
        <f t="shared" si="8"/>
        <v/>
      </c>
      <c r="BH30" s="117"/>
      <c r="BI30" s="118">
        <f t="shared" si="3"/>
        <v>0</v>
      </c>
      <c r="BJ30" s="118">
        <f t="shared" si="9"/>
        <v>0</v>
      </c>
      <c r="BK30" s="119" t="str">
        <f t="shared" si="10"/>
        <v/>
      </c>
      <c r="BL30" s="22"/>
      <c r="BM30" s="10"/>
      <c r="BN30" s="10"/>
      <c r="BO30" s="10"/>
      <c r="BP30" s="170" t="e">
        <f t="shared" si="11"/>
        <v>#DIV/0!</v>
      </c>
      <c r="BQ30" s="170" t="e">
        <f t="shared" si="12"/>
        <v>#DIV/0!</v>
      </c>
      <c r="BR30" s="170" t="e">
        <f t="shared" si="13"/>
        <v>#DIV/0!</v>
      </c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</row>
    <row r="31" spans="1:103">
      <c r="A31" s="10"/>
      <c r="B31" s="65">
        <v>25</v>
      </c>
      <c r="C31" s="10">
        <f>Élèves!C28</f>
        <v>0</v>
      </c>
      <c r="D31" s="10">
        <f>Élèves!D28</f>
        <v>0</v>
      </c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7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7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7"/>
      <c r="AL31" s="116"/>
      <c r="AM31" s="116"/>
      <c r="AN31" s="116"/>
      <c r="AO31" s="116"/>
      <c r="AP31" s="116"/>
      <c r="AQ31" s="116"/>
      <c r="AR31" s="116"/>
      <c r="AS31" s="116"/>
      <c r="AT31" s="116"/>
      <c r="AU31" s="116"/>
      <c r="AV31" s="117"/>
      <c r="AW31" s="118">
        <f t="shared" si="0"/>
        <v>0</v>
      </c>
      <c r="AX31" s="118">
        <f t="shared" si="4"/>
        <v>0</v>
      </c>
      <c r="AY31" s="119" t="str">
        <f t="shared" si="5"/>
        <v/>
      </c>
      <c r="AZ31" s="117"/>
      <c r="BA31" s="118">
        <f t="shared" si="1"/>
        <v>0</v>
      </c>
      <c r="BB31" s="118">
        <f>SUM($P$6:Y$6)-SUMIF(P31:Y31,"",$P$6:$Y$6)</f>
        <v>0</v>
      </c>
      <c r="BC31" s="119" t="str">
        <f t="shared" si="6"/>
        <v/>
      </c>
      <c r="BD31" s="117"/>
      <c r="BE31" s="118">
        <f t="shared" si="2"/>
        <v>0</v>
      </c>
      <c r="BF31" s="118">
        <f t="shared" si="7"/>
        <v>0</v>
      </c>
      <c r="BG31" s="119" t="str">
        <f t="shared" si="8"/>
        <v/>
      </c>
      <c r="BH31" s="117"/>
      <c r="BI31" s="118">
        <f t="shared" si="3"/>
        <v>0</v>
      </c>
      <c r="BJ31" s="118">
        <f t="shared" si="9"/>
        <v>0</v>
      </c>
      <c r="BK31" s="119" t="str">
        <f t="shared" si="10"/>
        <v/>
      </c>
      <c r="BL31" s="22"/>
      <c r="BM31" s="10"/>
      <c r="BN31" s="10"/>
      <c r="BO31" s="10"/>
      <c r="BP31" s="170" t="e">
        <f t="shared" si="11"/>
        <v>#DIV/0!</v>
      </c>
      <c r="BQ31" s="170" t="e">
        <f t="shared" si="12"/>
        <v>#DIV/0!</v>
      </c>
      <c r="BR31" s="170" t="e">
        <f t="shared" si="13"/>
        <v>#DIV/0!</v>
      </c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</row>
    <row r="32" spans="1:103" s="7" customFormat="1">
      <c r="A32" s="10"/>
      <c r="B32" s="22"/>
      <c r="C32" s="39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</row>
    <row r="33" spans="1:103" s="7" customFormat="1">
      <c r="A33" s="10"/>
      <c r="B33" s="10"/>
      <c r="C33" s="145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</row>
    <row r="34" spans="1:103" s="7" customFormat="1">
      <c r="A34" s="10"/>
      <c r="B34" s="10"/>
      <c r="C34" s="145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</row>
    <row r="35" spans="1:103" s="7" customFormat="1">
      <c r="A35" s="10"/>
      <c r="B35" s="10"/>
      <c r="C35" s="145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</row>
    <row r="36" spans="1:103" s="7" customFormat="1">
      <c r="A36" s="10"/>
      <c r="B36" s="10"/>
      <c r="C36" s="145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46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</row>
    <row r="37" spans="1:103" s="7" customFormat="1">
      <c r="A37" s="10"/>
      <c r="B37" s="10"/>
      <c r="C37" s="145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</row>
    <row r="38" spans="1:103" s="7" customFormat="1">
      <c r="A38" s="10"/>
      <c r="B38" s="10"/>
      <c r="C38" s="145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</row>
    <row r="39" spans="1:103" s="7" customFormat="1">
      <c r="A39" s="10"/>
      <c r="B39" s="10"/>
      <c r="C39" s="145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</row>
    <row r="40" spans="1:103" s="7" customFormat="1">
      <c r="A40" s="10"/>
      <c r="B40" s="10"/>
      <c r="C40" s="145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</row>
    <row r="41" spans="1:103" s="7" customFormat="1">
      <c r="A41" s="10"/>
      <c r="B41" s="10"/>
      <c r="C41" s="145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</row>
    <row r="42" spans="1:103" s="7" customFormat="1">
      <c r="A42" s="10"/>
      <c r="B42" s="10"/>
      <c r="C42" s="145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</row>
    <row r="43" spans="1:103" s="7" customFormat="1">
      <c r="A43" s="10"/>
      <c r="B43" s="10"/>
      <c r="C43" s="145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</row>
    <row r="44" spans="1:103">
      <c r="A44" s="10"/>
      <c r="B44" s="10"/>
      <c r="C44" s="145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</row>
    <row r="45" spans="1:103">
      <c r="A45" s="10"/>
      <c r="B45" s="10"/>
      <c r="C45" s="145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</row>
    <row r="46" spans="1:103">
      <c r="A46" s="10"/>
      <c r="B46" s="10"/>
      <c r="C46" s="145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</row>
    <row r="47" spans="1:103">
      <c r="A47" s="10"/>
      <c r="B47" s="10"/>
      <c r="C47" s="145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</row>
    <row r="48" spans="1:103">
      <c r="A48" s="10"/>
      <c r="B48" s="10"/>
      <c r="C48" s="145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</row>
    <row r="49" spans="1:103">
      <c r="A49" s="10"/>
      <c r="B49" s="10"/>
      <c r="C49" s="145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</row>
    <row r="50" spans="1:103">
      <c r="A50" s="10"/>
      <c r="B50" s="10"/>
      <c r="C50" s="145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</row>
    <row r="51" spans="1:103">
      <c r="A51" s="10"/>
      <c r="B51" s="10"/>
      <c r="C51" s="145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</row>
    <row r="52" spans="1:103">
      <c r="A52" s="10"/>
      <c r="B52" s="10"/>
      <c r="C52" s="145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</row>
    <row r="53" spans="1:103">
      <c r="A53" s="10"/>
      <c r="B53" s="10"/>
      <c r="C53" s="145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</row>
    <row r="54" spans="1:103">
      <c r="A54" s="10"/>
      <c r="B54" s="10"/>
      <c r="C54" s="145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</row>
    <row r="55" spans="1:103">
      <c r="A55" s="10"/>
      <c r="B55" s="10"/>
      <c r="C55" s="145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</row>
    <row r="56" spans="1:103">
      <c r="A56" s="10"/>
      <c r="B56" s="10"/>
      <c r="C56" s="145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</row>
    <row r="57" spans="1:103">
      <c r="A57" s="10"/>
      <c r="B57" s="10"/>
      <c r="C57" s="145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</row>
    <row r="58" spans="1:103">
      <c r="A58" s="10"/>
      <c r="B58" s="10"/>
      <c r="C58" s="145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</row>
    <row r="59" spans="1:103">
      <c r="A59" s="10"/>
      <c r="B59" s="10"/>
      <c r="C59" s="145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</row>
    <row r="60" spans="1:103">
      <c r="A60" s="10"/>
      <c r="B60" s="10"/>
      <c r="C60" s="145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</row>
    <row r="61" spans="1:103">
      <c r="A61" s="10"/>
      <c r="B61" s="10"/>
      <c r="C61" s="145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</row>
    <row r="62" spans="1:103">
      <c r="A62" s="10"/>
      <c r="B62" s="10"/>
      <c r="C62" s="145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</row>
    <row r="63" spans="1:103">
      <c r="A63" s="10"/>
      <c r="B63" s="10"/>
      <c r="C63" s="145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</row>
    <row r="64" spans="1:103">
      <c r="A64" s="10"/>
      <c r="B64" s="10"/>
      <c r="C64" s="145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</row>
    <row r="65" spans="1:103">
      <c r="A65" s="10"/>
      <c r="B65" s="10"/>
      <c r="C65" s="145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</row>
    <row r="66" spans="1:103">
      <c r="A66" s="10"/>
      <c r="B66" s="10"/>
      <c r="C66" s="145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</row>
    <row r="67" spans="1:103">
      <c r="A67" s="10"/>
      <c r="B67" s="10"/>
      <c r="C67" s="145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</row>
    <row r="68" spans="1:103">
      <c r="A68" s="10"/>
      <c r="B68" s="10"/>
      <c r="C68" s="145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</row>
    <row r="69" spans="1:103">
      <c r="A69" s="10"/>
      <c r="B69" s="10"/>
      <c r="C69" s="145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</row>
    <row r="70" spans="1:103">
      <c r="A70" s="10"/>
      <c r="B70" s="10"/>
      <c r="C70" s="145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</row>
    <row r="71" spans="1:103">
      <c r="A71" s="10"/>
      <c r="B71" s="10"/>
      <c r="C71" s="145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</row>
    <row r="72" spans="1:103">
      <c r="A72" s="10"/>
      <c r="B72" s="10"/>
      <c r="C72" s="145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</row>
    <row r="73" spans="1:103">
      <c r="A73" s="10"/>
      <c r="B73" s="10"/>
      <c r="C73" s="145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</row>
    <row r="74" spans="1:103">
      <c r="A74" s="10"/>
      <c r="B74" s="10"/>
      <c r="C74" s="145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</row>
    <row r="75" spans="1:103">
      <c r="A75" s="10"/>
      <c r="B75" s="10"/>
      <c r="C75" s="145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</row>
    <row r="76" spans="1:103">
      <c r="A76" s="10"/>
      <c r="B76" s="10"/>
      <c r="C76" s="145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</row>
    <row r="77" spans="1:103">
      <c r="A77" s="10"/>
      <c r="B77" s="10"/>
      <c r="C77" s="145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</row>
    <row r="78" spans="1:103">
      <c r="A78" s="10"/>
      <c r="B78" s="10"/>
      <c r="C78" s="145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</row>
    <row r="79" spans="1:103">
      <c r="A79" s="10"/>
      <c r="B79" s="10"/>
      <c r="C79" s="145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</row>
    <row r="80" spans="1:103">
      <c r="A80" s="10"/>
      <c r="B80" s="10"/>
      <c r="C80" s="145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</row>
    <row r="81" spans="1:103">
      <c r="A81" s="10"/>
      <c r="B81" s="10"/>
      <c r="C81" s="145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</row>
    <row r="82" spans="1:103">
      <c r="A82" s="10"/>
      <c r="B82" s="10"/>
      <c r="C82" s="145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  <c r="CW82" s="10"/>
      <c r="CX82" s="10"/>
      <c r="CY82" s="10"/>
    </row>
    <row r="83" spans="1:103">
      <c r="A83" s="10"/>
      <c r="B83" s="10"/>
      <c r="C83" s="145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  <c r="CW83" s="10"/>
      <c r="CX83" s="10"/>
      <c r="CY83" s="10"/>
    </row>
    <row r="84" spans="1:103">
      <c r="A84" s="10"/>
      <c r="B84" s="10"/>
      <c r="C84" s="145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  <c r="CW84" s="10"/>
      <c r="CX84" s="10"/>
      <c r="CY84" s="10"/>
    </row>
    <row r="85" spans="1:103">
      <c r="A85" s="10"/>
      <c r="B85" s="10"/>
      <c r="C85" s="145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  <c r="CW85" s="10"/>
      <c r="CX85" s="10"/>
      <c r="CY85" s="10"/>
    </row>
    <row r="86" spans="1:103">
      <c r="A86" s="10"/>
      <c r="B86" s="10"/>
      <c r="C86" s="145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  <c r="CW86" s="10"/>
      <c r="CX86" s="10"/>
      <c r="CY86" s="10"/>
    </row>
    <row r="87" spans="1:103">
      <c r="A87" s="10"/>
      <c r="B87" s="10"/>
      <c r="C87" s="145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  <c r="CW87" s="10"/>
      <c r="CX87" s="10"/>
      <c r="CY87" s="10"/>
    </row>
    <row r="88" spans="1:103">
      <c r="A88" s="10"/>
      <c r="B88" s="10"/>
      <c r="C88" s="145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  <c r="CW88" s="10"/>
      <c r="CX88" s="10"/>
      <c r="CY88" s="10"/>
    </row>
    <row r="89" spans="1:103">
      <c r="A89" s="10"/>
      <c r="B89" s="10"/>
      <c r="C89" s="145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  <c r="CW89" s="10"/>
      <c r="CX89" s="10"/>
      <c r="CY89" s="10"/>
    </row>
    <row r="90" spans="1:103">
      <c r="A90" s="10"/>
      <c r="B90" s="10"/>
      <c r="C90" s="145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  <c r="CW90" s="10"/>
      <c r="CX90" s="10"/>
      <c r="CY90" s="10"/>
    </row>
  </sheetData>
  <sheetProtection password="ED67" sheet="1" objects="1" scenarios="1" selectLockedCells="1"/>
  <dataConsolidate>
    <dataRefs count="2">
      <dataRef name="$K$5;$Y$5" r:id="rId1"/>
      <dataRef name="$Y$5;$K$5" r:id="rId2"/>
    </dataRefs>
  </dataConsolidate>
  <mergeCells count="10">
    <mergeCell ref="C1:BL1"/>
    <mergeCell ref="E3:N3"/>
    <mergeCell ref="P3:Y3"/>
    <mergeCell ref="AA3:AJ3"/>
    <mergeCell ref="AL3:AU3"/>
    <mergeCell ref="AW3:AY5"/>
    <mergeCell ref="BA3:BC5"/>
    <mergeCell ref="BE3:BG5"/>
    <mergeCell ref="BI3:BK5"/>
    <mergeCell ref="C5:D5"/>
  </mergeCells>
  <conditionalFormatting sqref="C7:D31">
    <cfRule type="cellIs" dxfId="813" priority="74" operator="equal">
      <formula>0</formula>
    </cfRule>
  </conditionalFormatting>
  <conditionalFormatting sqref="B7:B31">
    <cfRule type="expression" dxfId="812" priority="73">
      <formula>C7=0</formula>
    </cfRule>
  </conditionalFormatting>
  <conditionalFormatting sqref="E7:E31">
    <cfRule type="expression" dxfId="811" priority="72">
      <formula>E7&lt;$E$6/2</formula>
    </cfRule>
  </conditionalFormatting>
  <conditionalFormatting sqref="F7:F31">
    <cfRule type="expression" dxfId="810" priority="71">
      <formula>F7&lt;$F$6/2</formula>
    </cfRule>
  </conditionalFormatting>
  <conditionalFormatting sqref="G7:G31">
    <cfRule type="expression" dxfId="809" priority="70">
      <formula>G7&lt;$G$6/2</formula>
    </cfRule>
  </conditionalFormatting>
  <conditionalFormatting sqref="H7:H31">
    <cfRule type="expression" dxfId="808" priority="69">
      <formula>H7&lt;$H$6/2</formula>
    </cfRule>
  </conditionalFormatting>
  <conditionalFormatting sqref="I7:I31">
    <cfRule type="expression" dxfId="807" priority="68">
      <formula>I7&lt;$I$6/2</formula>
    </cfRule>
  </conditionalFormatting>
  <conditionalFormatting sqref="J7:J31">
    <cfRule type="expression" dxfId="806" priority="67">
      <formula>J7&lt;$J$6/2</formula>
    </cfRule>
  </conditionalFormatting>
  <conditionalFormatting sqref="K7:K31">
    <cfRule type="expression" dxfId="805" priority="66">
      <formula>K7&lt;$K$6/2</formula>
    </cfRule>
  </conditionalFormatting>
  <conditionalFormatting sqref="L7:L31">
    <cfRule type="expression" dxfId="804" priority="65">
      <formula>L7&lt;$L$6/2</formula>
    </cfRule>
  </conditionalFormatting>
  <conditionalFormatting sqref="M7:M31">
    <cfRule type="expression" dxfId="803" priority="64">
      <formula>M7&lt;$M$6/2</formula>
    </cfRule>
  </conditionalFormatting>
  <conditionalFormatting sqref="N7:N31">
    <cfRule type="expression" dxfId="802" priority="63">
      <formula>N7&lt;$N$6/2</formula>
    </cfRule>
  </conditionalFormatting>
  <conditionalFormatting sqref="P7:P31">
    <cfRule type="expression" dxfId="801" priority="62">
      <formula>P7&lt;$P$6/2</formula>
    </cfRule>
  </conditionalFormatting>
  <conditionalFormatting sqref="Q7:Q31">
    <cfRule type="expression" dxfId="800" priority="61">
      <formula>Q7&lt;$Q$6/2</formula>
    </cfRule>
  </conditionalFormatting>
  <conditionalFormatting sqref="R7:R31">
    <cfRule type="expression" dxfId="799" priority="60">
      <formula>R7&lt;$R$6/2</formula>
    </cfRule>
  </conditionalFormatting>
  <conditionalFormatting sqref="S7:S31">
    <cfRule type="expression" dxfId="798" priority="59">
      <formula>S7&lt;$S$6/2</formula>
    </cfRule>
  </conditionalFormatting>
  <conditionalFormatting sqref="T7:T31">
    <cfRule type="expression" dxfId="797" priority="58">
      <formula>T7&lt;$T$6/2</formula>
    </cfRule>
  </conditionalFormatting>
  <conditionalFormatting sqref="U7:U31">
    <cfRule type="expression" dxfId="796" priority="57">
      <formula>U7&lt;$U$6/2</formula>
    </cfRule>
  </conditionalFormatting>
  <conditionalFormatting sqref="V7:V31">
    <cfRule type="expression" dxfId="795" priority="56">
      <formula>V7&lt;$V$6/2</formula>
    </cfRule>
  </conditionalFormatting>
  <conditionalFormatting sqref="W7:W31">
    <cfRule type="expression" dxfId="794" priority="55">
      <formula>W7&lt;$W$6/2</formula>
    </cfRule>
  </conditionalFormatting>
  <conditionalFormatting sqref="X7:X31">
    <cfRule type="expression" dxfId="793" priority="54">
      <formula>X7&lt;$X$6/2</formula>
    </cfRule>
  </conditionalFormatting>
  <conditionalFormatting sqref="Y7:Y31">
    <cfRule type="expression" dxfId="792" priority="53">
      <formula>Y7&lt;$Y$6/2</formula>
    </cfRule>
  </conditionalFormatting>
  <conditionalFormatting sqref="AA7:AA31">
    <cfRule type="expression" dxfId="791" priority="52">
      <formula>AA7&lt;$AA$6/2</formula>
    </cfRule>
  </conditionalFormatting>
  <conditionalFormatting sqref="AB7:AB31">
    <cfRule type="expression" dxfId="790" priority="51">
      <formula>AB7&lt;$AB$6/2</formula>
    </cfRule>
  </conditionalFormatting>
  <conditionalFormatting sqref="AC7:AC31">
    <cfRule type="expression" dxfId="789" priority="50">
      <formula>AC7&lt;$AC$6/2</formula>
    </cfRule>
  </conditionalFormatting>
  <conditionalFormatting sqref="AD7:AD31">
    <cfRule type="expression" dxfId="788" priority="49">
      <formula>AD7&lt;$AD$6/2</formula>
    </cfRule>
  </conditionalFormatting>
  <conditionalFormatting sqref="AE7:AE31">
    <cfRule type="expression" dxfId="787" priority="48">
      <formula>AE7&lt;$AE$6/2</formula>
    </cfRule>
  </conditionalFormatting>
  <conditionalFormatting sqref="AF7:AF31">
    <cfRule type="expression" dxfId="786" priority="47">
      <formula>AF7&lt;$AF$6/2</formula>
    </cfRule>
  </conditionalFormatting>
  <conditionalFormatting sqref="AG7:AG31">
    <cfRule type="expression" dxfId="785" priority="46">
      <formula>AG7&lt;$AG$6/2</formula>
    </cfRule>
  </conditionalFormatting>
  <conditionalFormatting sqref="AH7:AH31">
    <cfRule type="expression" dxfId="784" priority="45">
      <formula>AH7&lt;$AH$6/2</formula>
    </cfRule>
  </conditionalFormatting>
  <conditionalFormatting sqref="AI7:AI31">
    <cfRule type="expression" dxfId="783" priority="44">
      <formula>AI7&lt;$AI$6/2</formula>
    </cfRule>
  </conditionalFormatting>
  <conditionalFormatting sqref="AJ7:AJ31">
    <cfRule type="expression" dxfId="782" priority="43">
      <formula>AJ7&lt;$AJ$6/2</formula>
    </cfRule>
  </conditionalFormatting>
  <conditionalFormatting sqref="AL7:AL31">
    <cfRule type="expression" dxfId="781" priority="42">
      <formula>AL7&lt;$AL$6/2</formula>
    </cfRule>
  </conditionalFormatting>
  <conditionalFormatting sqref="AM7:AM31">
    <cfRule type="expression" dxfId="780" priority="41">
      <formula>AM7&lt;$AM$6/2</formula>
    </cfRule>
  </conditionalFormatting>
  <conditionalFormatting sqref="AN7:AN31">
    <cfRule type="expression" dxfId="779" priority="40">
      <formula>AN7&lt;$AN$6/2</formula>
    </cfRule>
  </conditionalFormatting>
  <conditionalFormatting sqref="AO7:AO31">
    <cfRule type="expression" dxfId="778" priority="39">
      <formula>AO7&lt;$AO$6/2</formula>
    </cfRule>
  </conditionalFormatting>
  <conditionalFormatting sqref="AP7:AP31">
    <cfRule type="expression" dxfId="777" priority="38">
      <formula>AP7&lt;$AP$6/2</formula>
    </cfRule>
  </conditionalFormatting>
  <conditionalFormatting sqref="AQ7:AQ31">
    <cfRule type="expression" dxfId="776" priority="37">
      <formula>AQ7&lt;$AQ$6/2</formula>
    </cfRule>
  </conditionalFormatting>
  <conditionalFormatting sqref="AR7:AR31">
    <cfRule type="expression" dxfId="775" priority="36">
      <formula>AR7&lt;$AR$6/2</formula>
    </cfRule>
  </conditionalFormatting>
  <conditionalFormatting sqref="AS7:AS31">
    <cfRule type="expression" dxfId="774" priority="35">
      <formula>AS7&lt;$AS$6/2</formula>
    </cfRule>
  </conditionalFormatting>
  <conditionalFormatting sqref="AT7:AT31">
    <cfRule type="expression" dxfId="773" priority="34">
      <formula>AT7&lt;$AT$6/2</formula>
    </cfRule>
  </conditionalFormatting>
  <conditionalFormatting sqref="AU7:AU31">
    <cfRule type="expression" dxfId="772" priority="33">
      <formula>AU7&lt;$AU$6/2</formula>
    </cfRule>
  </conditionalFormatting>
  <conditionalFormatting sqref="E7:N31 P7:Y31 AA7:AJ31 AL7:AU31">
    <cfRule type="containsBlanks" dxfId="771" priority="32">
      <formula>LEN(TRIM(E7))=0</formula>
    </cfRule>
  </conditionalFormatting>
  <conditionalFormatting sqref="BB7:BB31 BF7:BF31 BJ7:BJ31">
    <cfRule type="expression" dxfId="770" priority="31">
      <formula>BB7&lt;BM7/2</formula>
    </cfRule>
  </conditionalFormatting>
  <conditionalFormatting sqref="BA7:BA31 BE7:BE31 BI7:BI31">
    <cfRule type="expression" dxfId="769" priority="30">
      <formula>BA7&lt;BO7/2</formula>
    </cfRule>
  </conditionalFormatting>
  <conditionalFormatting sqref="BK7:BK31 BG7:BG31 BC7:BC31 AY7:AY31">
    <cfRule type="cellIs" dxfId="768" priority="29" operator="lessThan">
      <formula>50</formula>
    </cfRule>
  </conditionalFormatting>
  <conditionalFormatting sqref="AX7:AX31">
    <cfRule type="expression" dxfId="767" priority="28">
      <formula>AX7&lt;#REF!/2</formula>
    </cfRule>
  </conditionalFormatting>
  <conditionalFormatting sqref="AW7:AW31">
    <cfRule type="expression" dxfId="766" priority="27">
      <formula>AW7&lt;#REF!/2</formula>
    </cfRule>
  </conditionalFormatting>
  <conditionalFormatting sqref="E7:BK7 BJ8:BK31 BF8:BG31 BB8:BC31 AX8:AY31">
    <cfRule type="expression" dxfId="765" priority="26">
      <formula>$C$7=0</formula>
    </cfRule>
  </conditionalFormatting>
  <conditionalFormatting sqref="E8:BK8 AX10 AX12 AX14 AX16 AX18 AX20 AX22 AX24 AX26 AX28 AX30">
    <cfRule type="expression" dxfId="764" priority="25">
      <formula>$C$8=0</formula>
    </cfRule>
  </conditionalFormatting>
  <conditionalFormatting sqref="E9:BK9">
    <cfRule type="expression" dxfId="763" priority="24">
      <formula>$C$9=0</formula>
    </cfRule>
  </conditionalFormatting>
  <conditionalFormatting sqref="E10:BK10">
    <cfRule type="expression" dxfId="762" priority="23">
      <formula>$C$10=0</formula>
    </cfRule>
  </conditionalFormatting>
  <conditionalFormatting sqref="E11:BK11">
    <cfRule type="expression" dxfId="761" priority="22">
      <formula>$C$11=0</formula>
    </cfRule>
  </conditionalFormatting>
  <conditionalFormatting sqref="E12:BK12">
    <cfRule type="expression" dxfId="760" priority="21">
      <formula>$C$12=0</formula>
    </cfRule>
  </conditionalFormatting>
  <conditionalFormatting sqref="E13:BK13">
    <cfRule type="expression" dxfId="759" priority="20">
      <formula>$C$13=0</formula>
    </cfRule>
  </conditionalFormatting>
  <conditionalFormatting sqref="E14:BK14">
    <cfRule type="expression" dxfId="758" priority="19">
      <formula>$C$14=0</formula>
    </cfRule>
  </conditionalFormatting>
  <conditionalFormatting sqref="E15:BK15">
    <cfRule type="expression" dxfId="757" priority="18">
      <formula>$C$15=0</formula>
    </cfRule>
  </conditionalFormatting>
  <conditionalFormatting sqref="E16:BK16">
    <cfRule type="expression" dxfId="756" priority="17">
      <formula>$C$16=0</formula>
    </cfRule>
  </conditionalFormatting>
  <conditionalFormatting sqref="E17:BK17">
    <cfRule type="expression" dxfId="755" priority="16">
      <formula>$C$17=0</formula>
    </cfRule>
  </conditionalFormatting>
  <conditionalFormatting sqref="E18:BK18">
    <cfRule type="expression" dxfId="754" priority="15">
      <formula>$C$18=0</formula>
    </cfRule>
  </conditionalFormatting>
  <conditionalFormatting sqref="E19:BK19">
    <cfRule type="expression" dxfId="753" priority="14">
      <formula>$C$19=0</formula>
    </cfRule>
  </conditionalFormatting>
  <conditionalFormatting sqref="E20:BK20">
    <cfRule type="expression" dxfId="752" priority="13">
      <formula>$C$20=0</formula>
    </cfRule>
  </conditionalFormatting>
  <conditionalFormatting sqref="E21:BK21">
    <cfRule type="expression" dxfId="751" priority="12">
      <formula>$C$21=0</formula>
    </cfRule>
  </conditionalFormatting>
  <conditionalFormatting sqref="E22:BK22">
    <cfRule type="expression" dxfId="750" priority="11">
      <formula>$C$22=0</formula>
    </cfRule>
  </conditionalFormatting>
  <conditionalFormatting sqref="E23:BK23">
    <cfRule type="expression" dxfId="749" priority="10">
      <formula>$C$23=0</formula>
    </cfRule>
  </conditionalFormatting>
  <conditionalFormatting sqref="E24:BK24">
    <cfRule type="expression" dxfId="748" priority="9">
      <formula>$C$24=0</formula>
    </cfRule>
  </conditionalFormatting>
  <conditionalFormatting sqref="E25:BK25">
    <cfRule type="expression" dxfId="747" priority="8">
      <formula>$C$25=0</formula>
    </cfRule>
  </conditionalFormatting>
  <conditionalFormatting sqref="E26:BK26">
    <cfRule type="expression" dxfId="746" priority="7">
      <formula>$C$26=0</formula>
    </cfRule>
  </conditionalFormatting>
  <conditionalFormatting sqref="E27:BK27">
    <cfRule type="expression" dxfId="745" priority="6">
      <formula>$C$27=0</formula>
    </cfRule>
  </conditionalFormatting>
  <conditionalFormatting sqref="E28:BK28">
    <cfRule type="expression" dxfId="744" priority="5">
      <formula>$C$28=0</formula>
    </cfRule>
  </conditionalFormatting>
  <conditionalFormatting sqref="E29:BK29">
    <cfRule type="expression" dxfId="743" priority="4">
      <formula>$C$29=0</formula>
    </cfRule>
  </conditionalFormatting>
  <conditionalFormatting sqref="E30:BK30">
    <cfRule type="expression" dxfId="742" priority="3">
      <formula>$C$30=0</formula>
    </cfRule>
  </conditionalFormatting>
  <conditionalFormatting sqref="E31:BK31">
    <cfRule type="expression" dxfId="741" priority="2">
      <formula>$C$31=0</formula>
    </cfRule>
  </conditionalFormatting>
  <conditionalFormatting sqref="C7:D31">
    <cfRule type="cellIs" dxfId="740" priority="1" operator="equal">
      <formula>0</formula>
    </cfRule>
  </conditionalFormatting>
  <dataValidations count="2">
    <dataValidation type="custom" allowBlank="1" showInputMessage="1" showErrorMessage="1" errorTitle="Erreur d'encodage" error="La valeur que vous avez tapée n'est pas valide. Veuillez entrer 'NE', 'CM' ou un nombre sous la valeur MAX." sqref="BD7:BD31 BH7:BH31 AZ7:AZ31 AV7:AV31">
      <formula1>OR(AND(AV7="NE"),AND(AV7="CM"),AND(AV7&gt;0,AV7&lt;999))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BL7:BL31">
      <formula1>OR(AND(BL7&gt;=AY7),AND(BL7="NE",AY7="NE"),AND(BL7="CM",AY7="CM"))</formula1>
    </dataValidation>
  </dataValidations>
  <pageMargins left="0.7" right="0.7" top="0.75" bottom="0.75" header="0.3" footer="0.3"/>
  <pageSetup paperSize="9" orientation="portrait" horizontalDpi="1200" verticalDpi="1200" r:id="rId3"/>
  <drawing r:id="rId4"/>
</worksheet>
</file>

<file path=xl/worksheets/sheet36.xml><?xml version="1.0" encoding="utf-8"?>
<worksheet xmlns="http://schemas.openxmlformats.org/spreadsheetml/2006/main" xmlns:r="http://schemas.openxmlformats.org/officeDocument/2006/relationships">
  <sheetPr codeName="Feuil31"/>
  <dimension ref="A1:CY90"/>
  <sheetViews>
    <sheetView workbookViewId="0">
      <selection activeCell="E5" sqref="E5"/>
    </sheetView>
  </sheetViews>
  <sheetFormatPr baseColWidth="10" defaultRowHeight="15"/>
  <cols>
    <col min="1" max="1" width="10.7109375" style="7" customWidth="1"/>
    <col min="2" max="2" width="2.7109375" style="7" customWidth="1"/>
    <col min="3" max="3" width="19.42578125" style="66" customWidth="1"/>
    <col min="4" max="4" width="15.42578125" style="64" customWidth="1"/>
    <col min="5" max="14" width="3.28515625" style="64" customWidth="1"/>
    <col min="15" max="15" width="2.7109375" style="64" customWidth="1"/>
    <col min="16" max="25" width="3.28515625" style="64" customWidth="1"/>
    <col min="26" max="26" width="2.7109375" style="64" customWidth="1"/>
    <col min="27" max="36" width="3.28515625" style="64" customWidth="1"/>
    <col min="37" max="37" width="2.7109375" style="64" customWidth="1"/>
    <col min="38" max="47" width="3.28515625" style="64" customWidth="1"/>
    <col min="48" max="48" width="2.7109375" style="64" customWidth="1"/>
    <col min="49" max="51" width="3.7109375" style="64" customWidth="1"/>
    <col min="52" max="52" width="2.7109375" style="64" customWidth="1"/>
    <col min="53" max="55" width="3.7109375" style="64" customWidth="1"/>
    <col min="56" max="56" width="2.7109375" style="64" customWidth="1"/>
    <col min="57" max="59" width="3.7109375" style="64" customWidth="1"/>
    <col min="60" max="60" width="2.7109375" style="64" customWidth="1"/>
    <col min="61" max="63" width="3.7109375" style="64" customWidth="1"/>
    <col min="64" max="64" width="2.7109375" style="64" customWidth="1"/>
    <col min="65" max="77" width="11.42578125" style="7"/>
    <col min="78" max="16384" width="11.42578125" style="64"/>
  </cols>
  <sheetData>
    <row r="1" spans="1:103" s="7" customFormat="1" ht="54.95" customHeight="1">
      <c r="A1" s="10"/>
      <c r="B1" s="61"/>
      <c r="C1" s="317" t="str">
        <f>MATIÈRES!I11</f>
        <v>SCIENCES (Mr SMETS - 3p.)</v>
      </c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7"/>
      <c r="AH1" s="317"/>
      <c r="AI1" s="317"/>
      <c r="AJ1" s="317"/>
      <c r="AK1" s="317"/>
      <c r="AL1" s="317"/>
      <c r="AM1" s="317"/>
      <c r="AN1" s="317"/>
      <c r="AO1" s="317"/>
      <c r="AP1" s="317"/>
      <c r="AQ1" s="317"/>
      <c r="AR1" s="317"/>
      <c r="AS1" s="317"/>
      <c r="AT1" s="317"/>
      <c r="AU1" s="317"/>
      <c r="AV1" s="317"/>
      <c r="AW1" s="317"/>
      <c r="AX1" s="317"/>
      <c r="AY1" s="317"/>
      <c r="AZ1" s="317"/>
      <c r="BA1" s="317"/>
      <c r="BB1" s="317"/>
      <c r="BC1" s="317"/>
      <c r="BD1" s="317"/>
      <c r="BE1" s="317"/>
      <c r="BF1" s="317"/>
      <c r="BG1" s="317"/>
      <c r="BH1" s="317"/>
      <c r="BI1" s="317"/>
      <c r="BJ1" s="317"/>
      <c r="BK1" s="317"/>
      <c r="BL1" s="317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</row>
    <row r="2" spans="1:103" s="7" customFormat="1" ht="15" customHeight="1">
      <c r="A2" s="22"/>
      <c r="B2" s="22"/>
      <c r="C2" s="39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</row>
    <row r="3" spans="1:103" s="7" customFormat="1" ht="15" customHeight="1">
      <c r="A3" s="10"/>
      <c r="B3" s="22"/>
      <c r="C3" s="197"/>
      <c r="D3" s="198"/>
      <c r="E3" s="318" t="s">
        <v>100</v>
      </c>
      <c r="F3" s="319"/>
      <c r="G3" s="319"/>
      <c r="H3" s="319"/>
      <c r="I3" s="319"/>
      <c r="J3" s="319"/>
      <c r="K3" s="319"/>
      <c r="L3" s="319"/>
      <c r="M3" s="319"/>
      <c r="N3" s="320"/>
      <c r="O3" s="22"/>
      <c r="P3" s="318" t="s">
        <v>101</v>
      </c>
      <c r="Q3" s="319"/>
      <c r="R3" s="319"/>
      <c r="S3" s="319"/>
      <c r="T3" s="319"/>
      <c r="U3" s="319"/>
      <c r="V3" s="319"/>
      <c r="W3" s="319"/>
      <c r="X3" s="319"/>
      <c r="Y3" s="320"/>
      <c r="Z3" s="22"/>
      <c r="AA3" s="318" t="s">
        <v>102</v>
      </c>
      <c r="AB3" s="319"/>
      <c r="AC3" s="319"/>
      <c r="AD3" s="319"/>
      <c r="AE3" s="319"/>
      <c r="AF3" s="319"/>
      <c r="AG3" s="319"/>
      <c r="AH3" s="319"/>
      <c r="AI3" s="319"/>
      <c r="AJ3" s="320"/>
      <c r="AK3" s="22"/>
      <c r="AL3" s="318" t="s">
        <v>103</v>
      </c>
      <c r="AM3" s="319"/>
      <c r="AN3" s="319"/>
      <c r="AO3" s="319"/>
      <c r="AP3" s="319"/>
      <c r="AQ3" s="319"/>
      <c r="AR3" s="319"/>
      <c r="AS3" s="319"/>
      <c r="AT3" s="319"/>
      <c r="AU3" s="320"/>
      <c r="AV3" s="22"/>
      <c r="AW3" s="321" t="s">
        <v>104</v>
      </c>
      <c r="AX3" s="321"/>
      <c r="AY3" s="321"/>
      <c r="AZ3" s="22"/>
      <c r="BA3" s="321" t="s">
        <v>105</v>
      </c>
      <c r="BB3" s="321"/>
      <c r="BC3" s="321"/>
      <c r="BD3" s="22"/>
      <c r="BE3" s="321" t="s">
        <v>106</v>
      </c>
      <c r="BF3" s="321"/>
      <c r="BG3" s="321"/>
      <c r="BH3" s="22"/>
      <c r="BI3" s="321" t="s">
        <v>107</v>
      </c>
      <c r="BJ3" s="321"/>
      <c r="BK3" s="321"/>
      <c r="BL3" s="22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</row>
    <row r="4" spans="1:103" s="7" customFormat="1" ht="15" customHeight="1">
      <c r="A4" s="10"/>
      <c r="B4" s="22"/>
      <c r="C4" s="197"/>
      <c r="D4" s="198"/>
      <c r="E4" s="106">
        <v>1</v>
      </c>
      <c r="F4" s="106">
        <v>2</v>
      </c>
      <c r="G4" s="106">
        <v>3</v>
      </c>
      <c r="H4" s="106">
        <v>4</v>
      </c>
      <c r="I4" s="106">
        <v>5</v>
      </c>
      <c r="J4" s="106">
        <v>6</v>
      </c>
      <c r="K4" s="106">
        <v>7</v>
      </c>
      <c r="L4" s="106">
        <v>8</v>
      </c>
      <c r="M4" s="106">
        <v>9</v>
      </c>
      <c r="N4" s="107">
        <v>10</v>
      </c>
      <c r="O4" s="22"/>
      <c r="P4" s="109">
        <v>11</v>
      </c>
      <c r="Q4" s="106">
        <v>12</v>
      </c>
      <c r="R4" s="106">
        <v>13</v>
      </c>
      <c r="S4" s="106">
        <v>14</v>
      </c>
      <c r="T4" s="106">
        <v>15</v>
      </c>
      <c r="U4" s="106">
        <v>16</v>
      </c>
      <c r="V4" s="106">
        <v>17</v>
      </c>
      <c r="W4" s="106">
        <v>18</v>
      </c>
      <c r="X4" s="106">
        <v>19</v>
      </c>
      <c r="Y4" s="107">
        <v>20</v>
      </c>
      <c r="Z4" s="22"/>
      <c r="AA4" s="109">
        <v>21</v>
      </c>
      <c r="AB4" s="106">
        <v>22</v>
      </c>
      <c r="AC4" s="106">
        <v>23</v>
      </c>
      <c r="AD4" s="106">
        <v>24</v>
      </c>
      <c r="AE4" s="106">
        <v>25</v>
      </c>
      <c r="AF4" s="106">
        <v>26</v>
      </c>
      <c r="AG4" s="106">
        <v>27</v>
      </c>
      <c r="AH4" s="106">
        <v>28</v>
      </c>
      <c r="AI4" s="106">
        <v>29</v>
      </c>
      <c r="AJ4" s="107">
        <v>30</v>
      </c>
      <c r="AK4" s="22"/>
      <c r="AL4" s="109">
        <v>31</v>
      </c>
      <c r="AM4" s="106">
        <v>32</v>
      </c>
      <c r="AN4" s="106">
        <v>33</v>
      </c>
      <c r="AO4" s="106">
        <v>34</v>
      </c>
      <c r="AP4" s="106">
        <v>35</v>
      </c>
      <c r="AQ4" s="106">
        <v>36</v>
      </c>
      <c r="AR4" s="106">
        <v>37</v>
      </c>
      <c r="AS4" s="106">
        <v>38</v>
      </c>
      <c r="AT4" s="106">
        <v>39</v>
      </c>
      <c r="AU4" s="107">
        <v>40</v>
      </c>
      <c r="AV4" s="22"/>
      <c r="AW4" s="321"/>
      <c r="AX4" s="321"/>
      <c r="AY4" s="321"/>
      <c r="AZ4" s="22"/>
      <c r="BA4" s="321"/>
      <c r="BB4" s="321"/>
      <c r="BC4" s="321"/>
      <c r="BD4" s="22"/>
      <c r="BE4" s="321"/>
      <c r="BF4" s="321"/>
      <c r="BG4" s="321"/>
      <c r="BH4" s="22"/>
      <c r="BI4" s="321"/>
      <c r="BJ4" s="321"/>
      <c r="BK4" s="321"/>
      <c r="BL4" s="22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</row>
    <row r="5" spans="1:103" ht="75.75" customHeight="1">
      <c r="A5" s="10"/>
      <c r="B5" s="22"/>
      <c r="C5" s="229" t="s">
        <v>173</v>
      </c>
      <c r="D5" s="229"/>
      <c r="E5" s="111"/>
      <c r="F5" s="110"/>
      <c r="G5" s="110"/>
      <c r="H5" s="111"/>
      <c r="I5" s="111"/>
      <c r="J5" s="110"/>
      <c r="K5" s="110"/>
      <c r="L5" s="111"/>
      <c r="M5" s="111"/>
      <c r="N5" s="110"/>
      <c r="O5" s="112"/>
      <c r="P5" s="111"/>
      <c r="Q5" s="110"/>
      <c r="R5" s="110"/>
      <c r="S5" s="111"/>
      <c r="T5" s="111"/>
      <c r="U5" s="110"/>
      <c r="V5" s="110"/>
      <c r="W5" s="111"/>
      <c r="X5" s="111"/>
      <c r="Y5" s="110"/>
      <c r="Z5" s="112"/>
      <c r="AA5" s="111"/>
      <c r="AB5" s="110"/>
      <c r="AC5" s="110"/>
      <c r="AD5" s="111"/>
      <c r="AE5" s="111"/>
      <c r="AF5" s="110"/>
      <c r="AG5" s="110"/>
      <c r="AH5" s="111"/>
      <c r="AI5" s="111"/>
      <c r="AJ5" s="110"/>
      <c r="AK5" s="112"/>
      <c r="AL5" s="111"/>
      <c r="AM5" s="110"/>
      <c r="AN5" s="110"/>
      <c r="AO5" s="111"/>
      <c r="AP5" s="111"/>
      <c r="AQ5" s="110"/>
      <c r="AR5" s="110"/>
      <c r="AS5" s="111"/>
      <c r="AT5" s="111"/>
      <c r="AU5" s="110"/>
      <c r="AV5" s="112"/>
      <c r="AW5" s="321"/>
      <c r="AX5" s="321"/>
      <c r="AY5" s="321"/>
      <c r="AZ5" s="112"/>
      <c r="BA5" s="321"/>
      <c r="BB5" s="321"/>
      <c r="BC5" s="321"/>
      <c r="BD5" s="112"/>
      <c r="BE5" s="321"/>
      <c r="BF5" s="321"/>
      <c r="BG5" s="321"/>
      <c r="BH5" s="112"/>
      <c r="BI5" s="321"/>
      <c r="BJ5" s="321"/>
      <c r="BK5" s="321"/>
      <c r="BL5" s="62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</row>
    <row r="6" spans="1:103">
      <c r="A6" s="10"/>
      <c r="B6" s="22"/>
      <c r="C6" s="199" t="s">
        <v>0</v>
      </c>
      <c r="D6" s="200" t="s">
        <v>1</v>
      </c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4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4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4"/>
      <c r="AL6" s="113"/>
      <c r="AM6" s="113"/>
      <c r="AN6" s="113"/>
      <c r="AO6" s="113"/>
      <c r="AP6" s="113"/>
      <c r="AQ6" s="113"/>
      <c r="AR6" s="113"/>
      <c r="AS6" s="113"/>
      <c r="AT6" s="113"/>
      <c r="AU6" s="113"/>
      <c r="AV6" s="114"/>
      <c r="AW6" s="115" t="s">
        <v>108</v>
      </c>
      <c r="AX6" s="115" t="s">
        <v>109</v>
      </c>
      <c r="AY6" s="115" t="s">
        <v>54</v>
      </c>
      <c r="AZ6" s="114"/>
      <c r="BA6" s="115" t="s">
        <v>108</v>
      </c>
      <c r="BB6" s="115" t="s">
        <v>109</v>
      </c>
      <c r="BC6" s="115" t="s">
        <v>54</v>
      </c>
      <c r="BD6" s="114"/>
      <c r="BE6" s="115" t="s">
        <v>108</v>
      </c>
      <c r="BF6" s="115" t="s">
        <v>109</v>
      </c>
      <c r="BG6" s="115" t="s">
        <v>54</v>
      </c>
      <c r="BH6" s="114"/>
      <c r="BI6" s="115" t="s">
        <v>108</v>
      </c>
      <c r="BJ6" s="115" t="s">
        <v>109</v>
      </c>
      <c r="BK6" s="115" t="s">
        <v>54</v>
      </c>
      <c r="BL6" s="26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</row>
    <row r="7" spans="1:103">
      <c r="A7" s="10"/>
      <c r="B7" s="65">
        <v>1</v>
      </c>
      <c r="C7" s="10" t="str">
        <f>Élèves!C4</f>
        <v>MARTIN</v>
      </c>
      <c r="D7" s="10" t="str">
        <f>Élèves!D4</f>
        <v>Paul</v>
      </c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7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7"/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7"/>
      <c r="AL7" s="116"/>
      <c r="AM7" s="116"/>
      <c r="AN7" s="116"/>
      <c r="AO7" s="116"/>
      <c r="AP7" s="116"/>
      <c r="AQ7" s="116"/>
      <c r="AR7" s="116"/>
      <c r="AS7" s="116"/>
      <c r="AT7" s="116"/>
      <c r="AU7" s="116"/>
      <c r="AV7" s="117"/>
      <c r="AW7" s="118">
        <f t="shared" ref="AW7:AW31" si="0">SUM(E7:N7)</f>
        <v>0</v>
      </c>
      <c r="AX7" s="118">
        <f>SUM($E$6:$N$6)-SUMIF(E7:N7,"",$E$6:$N$6)</f>
        <v>0</v>
      </c>
      <c r="AY7" s="119" t="str">
        <f>IF(ISERROR(SUM(AW7/AX7)*100),"",SUM(AW7/AX7)*100)</f>
        <v/>
      </c>
      <c r="AZ7" s="117"/>
      <c r="BA7" s="118">
        <f t="shared" ref="BA7:BA31" si="1">SUM(P7:Y7)</f>
        <v>0</v>
      </c>
      <c r="BB7" s="118">
        <f>SUM($P$6:Y$6)-SUMIF(P7:Y7,"",$P$6:$Y$6)</f>
        <v>0</v>
      </c>
      <c r="BC7" s="119" t="str">
        <f>IF(ISERROR(SUM(BA7/BB7)*100),"",SUM(BA7/BB7)*100)</f>
        <v/>
      </c>
      <c r="BD7" s="117"/>
      <c r="BE7" s="118">
        <f t="shared" ref="BE7:BE31" si="2">SUM(AA7:AJ7)</f>
        <v>0</v>
      </c>
      <c r="BF7" s="118">
        <f>SUM($AA$6:$AJ$6)-SUMIF(AA7:AJ7,"",$AA$6:$AJ$6)</f>
        <v>0</v>
      </c>
      <c r="BG7" s="119" t="str">
        <f>IF(ISERROR(SUM(BE7/BF7)*100),"",SUM(BE7/BF7)*100)</f>
        <v/>
      </c>
      <c r="BH7" s="117"/>
      <c r="BI7" s="118">
        <f t="shared" ref="BI7:BI31" si="3">SUM(AL7:AU7)</f>
        <v>0</v>
      </c>
      <c r="BJ7" s="118">
        <f>SUM($AL$6:$AU$6)-SUMIF(AL7:AU7,"",$AL$6:$AU$6)</f>
        <v>0</v>
      </c>
      <c r="BK7" s="119" t="str">
        <f>IF(ISERROR(SUM(BI7/BJ7)*100),"",SUM(BI7/BJ7)*100)</f>
        <v/>
      </c>
      <c r="BL7" s="22"/>
      <c r="BM7" s="10"/>
      <c r="BN7" s="10"/>
      <c r="BO7" s="10"/>
      <c r="BP7" s="170" t="e">
        <f>AVERAGE(AY7,BC7)</f>
        <v>#DIV/0!</v>
      </c>
      <c r="BQ7" s="170" t="e">
        <f>AVERAGE(AY7,BC7,BG7)</f>
        <v>#DIV/0!</v>
      </c>
      <c r="BR7" s="170" t="e">
        <f>AVERAGE(AY7,BC7,BG7,BK7)</f>
        <v>#DIV/0!</v>
      </c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</row>
    <row r="8" spans="1:103">
      <c r="A8" s="10"/>
      <c r="B8" s="65">
        <v>2</v>
      </c>
      <c r="C8" s="10" t="str">
        <f>Élèves!C5</f>
        <v>DUPOND</v>
      </c>
      <c r="D8" s="10" t="str">
        <f>Élèves!D5</f>
        <v>Henri</v>
      </c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7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7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7"/>
      <c r="AL8" s="116"/>
      <c r="AM8" s="116"/>
      <c r="AN8" s="116"/>
      <c r="AO8" s="116"/>
      <c r="AP8" s="116"/>
      <c r="AQ8" s="116"/>
      <c r="AR8" s="116"/>
      <c r="AS8" s="116"/>
      <c r="AT8" s="116"/>
      <c r="AU8" s="116"/>
      <c r="AV8" s="117"/>
      <c r="AW8" s="118">
        <f t="shared" si="0"/>
        <v>0</v>
      </c>
      <c r="AX8" s="118">
        <f t="shared" ref="AX8:AX31" si="4">SUM($E$6:$N$6)-SUMIF(E8:N8,"",$E$6:$N$6)</f>
        <v>0</v>
      </c>
      <c r="AY8" s="119" t="str">
        <f t="shared" ref="AY8:AY31" si="5">IF(ISERROR(SUM(AW8/AX8)*100),"",SUM(AW8/AX8)*100)</f>
        <v/>
      </c>
      <c r="AZ8" s="117"/>
      <c r="BA8" s="118">
        <f t="shared" si="1"/>
        <v>0</v>
      </c>
      <c r="BB8" s="118">
        <f>SUM($P$6:Y$6)-SUMIF(P8:Y8,"",$P$6:$Y$6)</f>
        <v>0</v>
      </c>
      <c r="BC8" s="119" t="str">
        <f t="shared" ref="BC8:BC31" si="6">IF(ISERROR(SUM(BA8/BB8)*100),"",SUM(BA8/BB8)*100)</f>
        <v/>
      </c>
      <c r="BD8" s="117"/>
      <c r="BE8" s="118">
        <f t="shared" si="2"/>
        <v>0</v>
      </c>
      <c r="BF8" s="118">
        <f t="shared" ref="BF8:BF31" si="7">SUM($AA$6:$AJ$6)-SUMIF(AA8:AJ8,"",$AA$6:$AJ$6)</f>
        <v>0</v>
      </c>
      <c r="BG8" s="119" t="str">
        <f t="shared" ref="BG8:BG31" si="8">IF(ISERROR(SUM(BE8/BF8)*100),"",SUM(BE8/BF8)*100)</f>
        <v/>
      </c>
      <c r="BH8" s="117"/>
      <c r="BI8" s="118">
        <f t="shared" si="3"/>
        <v>0</v>
      </c>
      <c r="BJ8" s="118">
        <f t="shared" ref="BJ8:BJ31" si="9">SUM($AL$6:$AU$6)-SUMIF(AL8:AU8,"",$AL$6:$AU$6)</f>
        <v>0</v>
      </c>
      <c r="BK8" s="119" t="str">
        <f t="shared" ref="BK8:BK31" si="10">IF(ISERROR(SUM(BI8/BJ8)*100),"",SUM(BI8/BJ8)*100)</f>
        <v/>
      </c>
      <c r="BL8" s="22"/>
      <c r="BM8" s="10"/>
      <c r="BN8" s="10"/>
      <c r="BO8" s="10"/>
      <c r="BP8" s="170" t="e">
        <f t="shared" ref="BP8:BP31" si="11">AVERAGE(AY8,BC8)</f>
        <v>#DIV/0!</v>
      </c>
      <c r="BQ8" s="170" t="e">
        <f t="shared" ref="BQ8:BQ31" si="12">AVERAGE(AY8,BC8,BG8)</f>
        <v>#DIV/0!</v>
      </c>
      <c r="BR8" s="170" t="e">
        <f t="shared" ref="BR8:BR31" si="13">AVERAGE(AY8,BC8,BG8,BK8)</f>
        <v>#DIV/0!</v>
      </c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</row>
    <row r="9" spans="1:103">
      <c r="A9" s="10"/>
      <c r="B9" s="65">
        <v>3</v>
      </c>
      <c r="C9" s="10" t="str">
        <f>Élèves!C6</f>
        <v>TABERNACLE</v>
      </c>
      <c r="D9" s="10" t="str">
        <f>Élèves!D6</f>
        <v>Ghislain</v>
      </c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7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7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7"/>
      <c r="AL9" s="116"/>
      <c r="AM9" s="116"/>
      <c r="AN9" s="116"/>
      <c r="AO9" s="116"/>
      <c r="AP9" s="116"/>
      <c r="AQ9" s="116"/>
      <c r="AR9" s="116"/>
      <c r="AS9" s="116"/>
      <c r="AT9" s="116"/>
      <c r="AU9" s="116"/>
      <c r="AV9" s="117"/>
      <c r="AW9" s="118">
        <f t="shared" si="0"/>
        <v>0</v>
      </c>
      <c r="AX9" s="118">
        <f t="shared" si="4"/>
        <v>0</v>
      </c>
      <c r="AY9" s="119" t="str">
        <f t="shared" si="5"/>
        <v/>
      </c>
      <c r="AZ9" s="117"/>
      <c r="BA9" s="118">
        <f t="shared" si="1"/>
        <v>0</v>
      </c>
      <c r="BB9" s="118">
        <f>SUM($P$6:Y$6)-SUMIF(P9:Y9,"",$P$6:$Y$6)</f>
        <v>0</v>
      </c>
      <c r="BC9" s="119" t="str">
        <f t="shared" si="6"/>
        <v/>
      </c>
      <c r="BD9" s="117"/>
      <c r="BE9" s="118">
        <f t="shared" si="2"/>
        <v>0</v>
      </c>
      <c r="BF9" s="118">
        <f t="shared" si="7"/>
        <v>0</v>
      </c>
      <c r="BG9" s="119" t="str">
        <f t="shared" si="8"/>
        <v/>
      </c>
      <c r="BH9" s="117"/>
      <c r="BI9" s="118">
        <f t="shared" si="3"/>
        <v>0</v>
      </c>
      <c r="BJ9" s="118">
        <f t="shared" si="9"/>
        <v>0</v>
      </c>
      <c r="BK9" s="119" t="str">
        <f t="shared" si="10"/>
        <v/>
      </c>
      <c r="BL9" s="22"/>
      <c r="BM9" s="10"/>
      <c r="BN9" s="10"/>
      <c r="BO9" s="10"/>
      <c r="BP9" s="170" t="e">
        <f t="shared" si="11"/>
        <v>#DIV/0!</v>
      </c>
      <c r="BQ9" s="170" t="e">
        <f t="shared" si="12"/>
        <v>#DIV/0!</v>
      </c>
      <c r="BR9" s="170" t="e">
        <f t="shared" si="13"/>
        <v>#DIV/0!</v>
      </c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</row>
    <row r="10" spans="1:103">
      <c r="A10" s="10"/>
      <c r="B10" s="65">
        <v>4</v>
      </c>
      <c r="C10" s="10" t="str">
        <f>Élèves!C7</f>
        <v>EASY</v>
      </c>
      <c r="D10" s="10" t="str">
        <f>Élèves!D7</f>
        <v>Isabelle</v>
      </c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7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7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7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7"/>
      <c r="AW10" s="118">
        <f t="shared" si="0"/>
        <v>0</v>
      </c>
      <c r="AX10" s="118">
        <f t="shared" si="4"/>
        <v>0</v>
      </c>
      <c r="AY10" s="119" t="str">
        <f t="shared" si="5"/>
        <v/>
      </c>
      <c r="AZ10" s="117"/>
      <c r="BA10" s="118">
        <f t="shared" si="1"/>
        <v>0</v>
      </c>
      <c r="BB10" s="118">
        <f>SUM($P$6:Y$6)-SUMIF(P10:Y10,"",$P$6:$Y$6)</f>
        <v>0</v>
      </c>
      <c r="BC10" s="119" t="str">
        <f t="shared" si="6"/>
        <v/>
      </c>
      <c r="BD10" s="117"/>
      <c r="BE10" s="118">
        <f t="shared" si="2"/>
        <v>0</v>
      </c>
      <c r="BF10" s="118">
        <f t="shared" si="7"/>
        <v>0</v>
      </c>
      <c r="BG10" s="119" t="str">
        <f t="shared" si="8"/>
        <v/>
      </c>
      <c r="BH10" s="117"/>
      <c r="BI10" s="118">
        <f t="shared" si="3"/>
        <v>0</v>
      </c>
      <c r="BJ10" s="118">
        <f t="shared" si="9"/>
        <v>0</v>
      </c>
      <c r="BK10" s="119" t="str">
        <f t="shared" si="10"/>
        <v/>
      </c>
      <c r="BL10" s="22"/>
      <c r="BM10" s="10"/>
      <c r="BN10" s="10"/>
      <c r="BO10" s="10"/>
      <c r="BP10" s="170" t="e">
        <f t="shared" si="11"/>
        <v>#DIV/0!</v>
      </c>
      <c r="BQ10" s="170" t="e">
        <f t="shared" si="12"/>
        <v>#DIV/0!</v>
      </c>
      <c r="BR10" s="170" t="e">
        <f t="shared" si="13"/>
        <v>#DIV/0!</v>
      </c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</row>
    <row r="11" spans="1:103">
      <c r="A11" s="10"/>
      <c r="B11" s="65">
        <v>5</v>
      </c>
      <c r="C11" s="10" t="str">
        <f>Élèves!C8</f>
        <v>KINGDOM</v>
      </c>
      <c r="D11" s="10" t="str">
        <f>Élèves!D8</f>
        <v>Aline</v>
      </c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7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7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7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7"/>
      <c r="AW11" s="118">
        <f t="shared" si="0"/>
        <v>0</v>
      </c>
      <c r="AX11" s="118">
        <f t="shared" si="4"/>
        <v>0</v>
      </c>
      <c r="AY11" s="119" t="str">
        <f t="shared" si="5"/>
        <v/>
      </c>
      <c r="AZ11" s="117"/>
      <c r="BA11" s="118">
        <f t="shared" si="1"/>
        <v>0</v>
      </c>
      <c r="BB11" s="118">
        <f>SUM($P$6:Y$6)-SUMIF(P11:Y11,"",$P$6:$Y$6)</f>
        <v>0</v>
      </c>
      <c r="BC11" s="119" t="str">
        <f t="shared" si="6"/>
        <v/>
      </c>
      <c r="BD11" s="117"/>
      <c r="BE11" s="118">
        <f t="shared" si="2"/>
        <v>0</v>
      </c>
      <c r="BF11" s="118">
        <f t="shared" si="7"/>
        <v>0</v>
      </c>
      <c r="BG11" s="119" t="str">
        <f t="shared" si="8"/>
        <v/>
      </c>
      <c r="BH11" s="117"/>
      <c r="BI11" s="118">
        <f t="shared" si="3"/>
        <v>0</v>
      </c>
      <c r="BJ11" s="118">
        <f t="shared" si="9"/>
        <v>0</v>
      </c>
      <c r="BK11" s="119" t="str">
        <f t="shared" si="10"/>
        <v/>
      </c>
      <c r="BL11" s="22"/>
      <c r="BM11" s="10"/>
      <c r="BN11" s="10"/>
      <c r="BO11" s="10"/>
      <c r="BP11" s="170" t="e">
        <f t="shared" si="11"/>
        <v>#DIV/0!</v>
      </c>
      <c r="BQ11" s="170" t="e">
        <f t="shared" si="12"/>
        <v>#DIV/0!</v>
      </c>
      <c r="BR11" s="170" t="e">
        <f t="shared" si="13"/>
        <v>#DIV/0!</v>
      </c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</row>
    <row r="12" spans="1:103">
      <c r="A12" s="10"/>
      <c r="B12" s="65">
        <v>6</v>
      </c>
      <c r="C12" s="10" t="str">
        <f>Élèves!C9</f>
        <v>FORTE</v>
      </c>
      <c r="D12" s="10" t="str">
        <f>Élèves!D9</f>
        <v>Salie</v>
      </c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7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7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7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7"/>
      <c r="AW12" s="118">
        <f t="shared" si="0"/>
        <v>0</v>
      </c>
      <c r="AX12" s="118">
        <f t="shared" si="4"/>
        <v>0</v>
      </c>
      <c r="AY12" s="119" t="str">
        <f t="shared" si="5"/>
        <v/>
      </c>
      <c r="AZ12" s="117"/>
      <c r="BA12" s="118">
        <f t="shared" si="1"/>
        <v>0</v>
      </c>
      <c r="BB12" s="118">
        <f>SUM($P$6:Y$6)-SUMIF(P12:Y12,"",$P$6:$Y$6)</f>
        <v>0</v>
      </c>
      <c r="BC12" s="119" t="str">
        <f t="shared" si="6"/>
        <v/>
      </c>
      <c r="BD12" s="117"/>
      <c r="BE12" s="118">
        <f t="shared" si="2"/>
        <v>0</v>
      </c>
      <c r="BF12" s="118">
        <f t="shared" si="7"/>
        <v>0</v>
      </c>
      <c r="BG12" s="119" t="str">
        <f t="shared" si="8"/>
        <v/>
      </c>
      <c r="BH12" s="117"/>
      <c r="BI12" s="118">
        <f t="shared" si="3"/>
        <v>0</v>
      </c>
      <c r="BJ12" s="118">
        <f t="shared" si="9"/>
        <v>0</v>
      </c>
      <c r="BK12" s="119" t="str">
        <f t="shared" si="10"/>
        <v/>
      </c>
      <c r="BL12" s="22"/>
      <c r="BM12" s="10"/>
      <c r="BN12" s="10"/>
      <c r="BO12" s="10"/>
      <c r="BP12" s="170" t="e">
        <f t="shared" si="11"/>
        <v>#DIV/0!</v>
      </c>
      <c r="BQ12" s="170" t="e">
        <f t="shared" si="12"/>
        <v>#DIV/0!</v>
      </c>
      <c r="BR12" s="170" t="e">
        <f t="shared" si="13"/>
        <v>#DIV/0!</v>
      </c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</row>
    <row r="13" spans="1:103">
      <c r="A13" s="10"/>
      <c r="B13" s="65">
        <v>7</v>
      </c>
      <c r="C13" s="10" t="str">
        <f>Élèves!C10</f>
        <v>SEGEC</v>
      </c>
      <c r="D13" s="10" t="str">
        <f>Élèves!D10</f>
        <v>Rédoine</v>
      </c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7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7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7"/>
      <c r="AL13" s="116"/>
      <c r="AM13" s="116"/>
      <c r="AN13" s="116"/>
      <c r="AO13" s="116"/>
      <c r="AP13" s="116"/>
      <c r="AQ13" s="116"/>
      <c r="AR13" s="116"/>
      <c r="AS13" s="116"/>
      <c r="AT13" s="116"/>
      <c r="AU13" s="116"/>
      <c r="AV13" s="117"/>
      <c r="AW13" s="118">
        <f t="shared" si="0"/>
        <v>0</v>
      </c>
      <c r="AX13" s="118">
        <f t="shared" si="4"/>
        <v>0</v>
      </c>
      <c r="AY13" s="119" t="str">
        <f t="shared" si="5"/>
        <v/>
      </c>
      <c r="AZ13" s="117"/>
      <c r="BA13" s="118">
        <f t="shared" si="1"/>
        <v>0</v>
      </c>
      <c r="BB13" s="118">
        <f>SUM($P$6:Y$6)-SUMIF(P13:Y13,"",$P$6:$Y$6)</f>
        <v>0</v>
      </c>
      <c r="BC13" s="119" t="str">
        <f t="shared" si="6"/>
        <v/>
      </c>
      <c r="BD13" s="117"/>
      <c r="BE13" s="118">
        <f t="shared" si="2"/>
        <v>0</v>
      </c>
      <c r="BF13" s="118">
        <f t="shared" si="7"/>
        <v>0</v>
      </c>
      <c r="BG13" s="119" t="str">
        <f t="shared" si="8"/>
        <v/>
      </c>
      <c r="BH13" s="117"/>
      <c r="BI13" s="118">
        <f t="shared" si="3"/>
        <v>0</v>
      </c>
      <c r="BJ13" s="118">
        <f t="shared" si="9"/>
        <v>0</v>
      </c>
      <c r="BK13" s="119" t="str">
        <f t="shared" si="10"/>
        <v/>
      </c>
      <c r="BL13" s="22"/>
      <c r="BM13" s="10"/>
      <c r="BN13" s="10"/>
      <c r="BO13" s="10"/>
      <c r="BP13" s="170" t="e">
        <f t="shared" si="11"/>
        <v>#DIV/0!</v>
      </c>
      <c r="BQ13" s="170" t="e">
        <f t="shared" si="12"/>
        <v>#DIV/0!</v>
      </c>
      <c r="BR13" s="170" t="e">
        <f t="shared" si="13"/>
        <v>#DIV/0!</v>
      </c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</row>
    <row r="14" spans="1:103">
      <c r="A14" s="10"/>
      <c r="B14" s="65">
        <v>8</v>
      </c>
      <c r="C14" s="10">
        <f>Élèves!C11</f>
        <v>0</v>
      </c>
      <c r="D14" s="10">
        <f>Élèves!D11</f>
        <v>0</v>
      </c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7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7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7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  <c r="AV14" s="117"/>
      <c r="AW14" s="118">
        <f t="shared" si="0"/>
        <v>0</v>
      </c>
      <c r="AX14" s="118">
        <f t="shared" si="4"/>
        <v>0</v>
      </c>
      <c r="AY14" s="119" t="str">
        <f t="shared" si="5"/>
        <v/>
      </c>
      <c r="AZ14" s="117"/>
      <c r="BA14" s="118">
        <f t="shared" si="1"/>
        <v>0</v>
      </c>
      <c r="BB14" s="118">
        <f>SUM($P$6:Y$6)-SUMIF(P14:Y14,"",$P$6:$Y$6)</f>
        <v>0</v>
      </c>
      <c r="BC14" s="119" t="str">
        <f t="shared" si="6"/>
        <v/>
      </c>
      <c r="BD14" s="117"/>
      <c r="BE14" s="118">
        <f t="shared" si="2"/>
        <v>0</v>
      </c>
      <c r="BF14" s="118">
        <f t="shared" si="7"/>
        <v>0</v>
      </c>
      <c r="BG14" s="119" t="str">
        <f t="shared" si="8"/>
        <v/>
      </c>
      <c r="BH14" s="117"/>
      <c r="BI14" s="118">
        <f t="shared" si="3"/>
        <v>0</v>
      </c>
      <c r="BJ14" s="118">
        <f t="shared" si="9"/>
        <v>0</v>
      </c>
      <c r="BK14" s="119" t="str">
        <f t="shared" si="10"/>
        <v/>
      </c>
      <c r="BL14" s="22"/>
      <c r="BM14" s="10"/>
      <c r="BN14" s="10"/>
      <c r="BO14" s="10"/>
      <c r="BP14" s="170" t="e">
        <f t="shared" si="11"/>
        <v>#DIV/0!</v>
      </c>
      <c r="BQ14" s="170" t="e">
        <f t="shared" si="12"/>
        <v>#DIV/0!</v>
      </c>
      <c r="BR14" s="170" t="e">
        <f t="shared" si="13"/>
        <v>#DIV/0!</v>
      </c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</row>
    <row r="15" spans="1:103">
      <c r="A15" s="10"/>
      <c r="B15" s="65">
        <v>9</v>
      </c>
      <c r="C15" s="10">
        <f>Élèves!C12</f>
        <v>0</v>
      </c>
      <c r="D15" s="10">
        <f>Élèves!D12</f>
        <v>0</v>
      </c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7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7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7"/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7"/>
      <c r="AW15" s="118">
        <f t="shared" si="0"/>
        <v>0</v>
      </c>
      <c r="AX15" s="118">
        <f t="shared" si="4"/>
        <v>0</v>
      </c>
      <c r="AY15" s="119" t="str">
        <f t="shared" si="5"/>
        <v/>
      </c>
      <c r="AZ15" s="117"/>
      <c r="BA15" s="118">
        <f t="shared" si="1"/>
        <v>0</v>
      </c>
      <c r="BB15" s="118">
        <f>SUM($P$6:Y$6)-SUMIF(P15:Y15,"",$P$6:$Y$6)</f>
        <v>0</v>
      </c>
      <c r="BC15" s="119" t="str">
        <f t="shared" si="6"/>
        <v/>
      </c>
      <c r="BD15" s="117"/>
      <c r="BE15" s="118">
        <f t="shared" si="2"/>
        <v>0</v>
      </c>
      <c r="BF15" s="118">
        <f t="shared" si="7"/>
        <v>0</v>
      </c>
      <c r="BG15" s="119" t="str">
        <f t="shared" si="8"/>
        <v/>
      </c>
      <c r="BH15" s="117"/>
      <c r="BI15" s="118">
        <f t="shared" si="3"/>
        <v>0</v>
      </c>
      <c r="BJ15" s="118">
        <f t="shared" si="9"/>
        <v>0</v>
      </c>
      <c r="BK15" s="119" t="str">
        <f t="shared" si="10"/>
        <v/>
      </c>
      <c r="BL15" s="22"/>
      <c r="BM15" s="10"/>
      <c r="BN15" s="10"/>
      <c r="BO15" s="10"/>
      <c r="BP15" s="170" t="e">
        <f t="shared" si="11"/>
        <v>#DIV/0!</v>
      </c>
      <c r="BQ15" s="170" t="e">
        <f t="shared" si="12"/>
        <v>#DIV/0!</v>
      </c>
      <c r="BR15" s="170" t="e">
        <f t="shared" si="13"/>
        <v>#DIV/0!</v>
      </c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</row>
    <row r="16" spans="1:103">
      <c r="A16" s="10"/>
      <c r="B16" s="65">
        <v>10</v>
      </c>
      <c r="C16" s="10">
        <f>Élèves!C13</f>
        <v>0</v>
      </c>
      <c r="D16" s="10">
        <f>Élèves!D13</f>
        <v>0</v>
      </c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7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7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7"/>
      <c r="AL16" s="116"/>
      <c r="AM16" s="116"/>
      <c r="AN16" s="116"/>
      <c r="AO16" s="116"/>
      <c r="AP16" s="116"/>
      <c r="AQ16" s="116"/>
      <c r="AR16" s="116"/>
      <c r="AS16" s="116"/>
      <c r="AT16" s="116"/>
      <c r="AU16" s="116"/>
      <c r="AV16" s="117"/>
      <c r="AW16" s="118">
        <f t="shared" si="0"/>
        <v>0</v>
      </c>
      <c r="AX16" s="118">
        <f t="shared" si="4"/>
        <v>0</v>
      </c>
      <c r="AY16" s="119" t="str">
        <f t="shared" si="5"/>
        <v/>
      </c>
      <c r="AZ16" s="117"/>
      <c r="BA16" s="118">
        <f t="shared" si="1"/>
        <v>0</v>
      </c>
      <c r="BB16" s="118">
        <f>SUM($P$6:Y$6)-SUMIF(P16:Y16,"",$P$6:$Y$6)</f>
        <v>0</v>
      </c>
      <c r="BC16" s="119" t="str">
        <f t="shared" si="6"/>
        <v/>
      </c>
      <c r="BD16" s="117"/>
      <c r="BE16" s="118">
        <f t="shared" si="2"/>
        <v>0</v>
      </c>
      <c r="BF16" s="118">
        <f t="shared" si="7"/>
        <v>0</v>
      </c>
      <c r="BG16" s="119" t="str">
        <f t="shared" si="8"/>
        <v/>
      </c>
      <c r="BH16" s="117"/>
      <c r="BI16" s="118">
        <f t="shared" si="3"/>
        <v>0</v>
      </c>
      <c r="BJ16" s="118">
        <f t="shared" si="9"/>
        <v>0</v>
      </c>
      <c r="BK16" s="119" t="str">
        <f t="shared" si="10"/>
        <v/>
      </c>
      <c r="BL16" s="22"/>
      <c r="BM16" s="10"/>
      <c r="BN16" s="10"/>
      <c r="BO16" s="10"/>
      <c r="BP16" s="170" t="e">
        <f t="shared" si="11"/>
        <v>#DIV/0!</v>
      </c>
      <c r="BQ16" s="170" t="e">
        <f t="shared" si="12"/>
        <v>#DIV/0!</v>
      </c>
      <c r="BR16" s="170" t="e">
        <f t="shared" si="13"/>
        <v>#DIV/0!</v>
      </c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</row>
    <row r="17" spans="1:103">
      <c r="A17" s="10"/>
      <c r="B17" s="65">
        <v>11</v>
      </c>
      <c r="C17" s="10">
        <f>Élèves!C14</f>
        <v>0</v>
      </c>
      <c r="D17" s="10">
        <f>Élèves!D14</f>
        <v>0</v>
      </c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7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7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7"/>
      <c r="AL17" s="116"/>
      <c r="AM17" s="116"/>
      <c r="AN17" s="116"/>
      <c r="AO17" s="116"/>
      <c r="AP17" s="116"/>
      <c r="AQ17" s="116"/>
      <c r="AR17" s="116"/>
      <c r="AS17" s="116"/>
      <c r="AT17" s="116"/>
      <c r="AU17" s="116"/>
      <c r="AV17" s="117"/>
      <c r="AW17" s="118">
        <f t="shared" si="0"/>
        <v>0</v>
      </c>
      <c r="AX17" s="118">
        <f t="shared" si="4"/>
        <v>0</v>
      </c>
      <c r="AY17" s="119" t="str">
        <f t="shared" si="5"/>
        <v/>
      </c>
      <c r="AZ17" s="117"/>
      <c r="BA17" s="118">
        <f t="shared" si="1"/>
        <v>0</v>
      </c>
      <c r="BB17" s="118">
        <f>SUM($P$6:Y$6)-SUMIF(P17:Y17,"",$P$6:$Y$6)</f>
        <v>0</v>
      </c>
      <c r="BC17" s="119" t="str">
        <f t="shared" si="6"/>
        <v/>
      </c>
      <c r="BD17" s="117"/>
      <c r="BE17" s="118">
        <f t="shared" si="2"/>
        <v>0</v>
      </c>
      <c r="BF17" s="118">
        <f t="shared" si="7"/>
        <v>0</v>
      </c>
      <c r="BG17" s="119" t="str">
        <f t="shared" si="8"/>
        <v/>
      </c>
      <c r="BH17" s="117"/>
      <c r="BI17" s="118">
        <f t="shared" si="3"/>
        <v>0</v>
      </c>
      <c r="BJ17" s="118">
        <f t="shared" si="9"/>
        <v>0</v>
      </c>
      <c r="BK17" s="119" t="str">
        <f t="shared" si="10"/>
        <v/>
      </c>
      <c r="BL17" s="22"/>
      <c r="BM17" s="10"/>
      <c r="BN17" s="10"/>
      <c r="BO17" s="10"/>
      <c r="BP17" s="170" t="e">
        <f t="shared" si="11"/>
        <v>#DIV/0!</v>
      </c>
      <c r="BQ17" s="170" t="e">
        <f t="shared" si="12"/>
        <v>#DIV/0!</v>
      </c>
      <c r="BR17" s="170" t="e">
        <f t="shared" si="13"/>
        <v>#DIV/0!</v>
      </c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</row>
    <row r="18" spans="1:103">
      <c r="A18" s="10"/>
      <c r="B18" s="65">
        <v>12</v>
      </c>
      <c r="C18" s="10">
        <f>Élèves!C15</f>
        <v>0</v>
      </c>
      <c r="D18" s="10">
        <f>Élèves!D15</f>
        <v>0</v>
      </c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7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7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7"/>
      <c r="AL18" s="116"/>
      <c r="AM18" s="116"/>
      <c r="AN18" s="116"/>
      <c r="AO18" s="116"/>
      <c r="AP18" s="116"/>
      <c r="AQ18" s="116"/>
      <c r="AR18" s="116"/>
      <c r="AS18" s="116"/>
      <c r="AT18" s="116"/>
      <c r="AU18" s="116"/>
      <c r="AV18" s="117"/>
      <c r="AW18" s="118">
        <f t="shared" si="0"/>
        <v>0</v>
      </c>
      <c r="AX18" s="118">
        <f t="shared" si="4"/>
        <v>0</v>
      </c>
      <c r="AY18" s="119" t="str">
        <f t="shared" si="5"/>
        <v/>
      </c>
      <c r="AZ18" s="117"/>
      <c r="BA18" s="118">
        <f t="shared" si="1"/>
        <v>0</v>
      </c>
      <c r="BB18" s="118">
        <f>SUM($P$6:Y$6)-SUMIF(P18:Y18,"",$P$6:$Y$6)</f>
        <v>0</v>
      </c>
      <c r="BC18" s="119" t="str">
        <f t="shared" si="6"/>
        <v/>
      </c>
      <c r="BD18" s="117"/>
      <c r="BE18" s="118">
        <f t="shared" si="2"/>
        <v>0</v>
      </c>
      <c r="BF18" s="118">
        <f t="shared" si="7"/>
        <v>0</v>
      </c>
      <c r="BG18" s="119" t="str">
        <f t="shared" si="8"/>
        <v/>
      </c>
      <c r="BH18" s="117"/>
      <c r="BI18" s="118">
        <f t="shared" si="3"/>
        <v>0</v>
      </c>
      <c r="BJ18" s="118">
        <f t="shared" si="9"/>
        <v>0</v>
      </c>
      <c r="BK18" s="119" t="str">
        <f t="shared" si="10"/>
        <v/>
      </c>
      <c r="BL18" s="22"/>
      <c r="BM18" s="10"/>
      <c r="BN18" s="10"/>
      <c r="BO18" s="10"/>
      <c r="BP18" s="170" t="e">
        <f t="shared" si="11"/>
        <v>#DIV/0!</v>
      </c>
      <c r="BQ18" s="170" t="e">
        <f t="shared" si="12"/>
        <v>#DIV/0!</v>
      </c>
      <c r="BR18" s="170" t="e">
        <f t="shared" si="13"/>
        <v>#DIV/0!</v>
      </c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</row>
    <row r="19" spans="1:103">
      <c r="A19" s="10"/>
      <c r="B19" s="65">
        <v>13</v>
      </c>
      <c r="C19" s="10">
        <f>Élèves!C16</f>
        <v>0</v>
      </c>
      <c r="D19" s="10">
        <f>Élèves!D16</f>
        <v>0</v>
      </c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7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7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7"/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7"/>
      <c r="AW19" s="118">
        <f t="shared" si="0"/>
        <v>0</v>
      </c>
      <c r="AX19" s="118">
        <f t="shared" si="4"/>
        <v>0</v>
      </c>
      <c r="AY19" s="119" t="str">
        <f t="shared" si="5"/>
        <v/>
      </c>
      <c r="AZ19" s="117"/>
      <c r="BA19" s="118">
        <f t="shared" si="1"/>
        <v>0</v>
      </c>
      <c r="BB19" s="118">
        <f>SUM($P$6:Y$6)-SUMIF(P19:Y19,"",$P$6:$Y$6)</f>
        <v>0</v>
      </c>
      <c r="BC19" s="119" t="str">
        <f t="shared" si="6"/>
        <v/>
      </c>
      <c r="BD19" s="117"/>
      <c r="BE19" s="118">
        <f t="shared" si="2"/>
        <v>0</v>
      </c>
      <c r="BF19" s="118">
        <f t="shared" si="7"/>
        <v>0</v>
      </c>
      <c r="BG19" s="119" t="str">
        <f t="shared" si="8"/>
        <v/>
      </c>
      <c r="BH19" s="117"/>
      <c r="BI19" s="118">
        <f t="shared" si="3"/>
        <v>0</v>
      </c>
      <c r="BJ19" s="118">
        <f t="shared" si="9"/>
        <v>0</v>
      </c>
      <c r="BK19" s="119" t="str">
        <f t="shared" si="10"/>
        <v/>
      </c>
      <c r="BL19" s="22"/>
      <c r="BM19" s="10"/>
      <c r="BN19" s="10"/>
      <c r="BO19" s="10"/>
      <c r="BP19" s="170" t="e">
        <f t="shared" si="11"/>
        <v>#DIV/0!</v>
      </c>
      <c r="BQ19" s="170" t="e">
        <f t="shared" si="12"/>
        <v>#DIV/0!</v>
      </c>
      <c r="BR19" s="170" t="e">
        <f t="shared" si="13"/>
        <v>#DIV/0!</v>
      </c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</row>
    <row r="20" spans="1:103">
      <c r="A20" s="10"/>
      <c r="B20" s="65">
        <v>14</v>
      </c>
      <c r="C20" s="10">
        <f>Élèves!C17</f>
        <v>0</v>
      </c>
      <c r="D20" s="10">
        <f>Élèves!D17</f>
        <v>0</v>
      </c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7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7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7"/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7"/>
      <c r="AW20" s="118">
        <f t="shared" si="0"/>
        <v>0</v>
      </c>
      <c r="AX20" s="118">
        <f t="shared" si="4"/>
        <v>0</v>
      </c>
      <c r="AY20" s="119" t="str">
        <f t="shared" si="5"/>
        <v/>
      </c>
      <c r="AZ20" s="117"/>
      <c r="BA20" s="118">
        <f t="shared" si="1"/>
        <v>0</v>
      </c>
      <c r="BB20" s="118">
        <f>SUM($P$6:Y$6)-SUMIF(P20:Y20,"",$P$6:$Y$6)</f>
        <v>0</v>
      </c>
      <c r="BC20" s="119" t="str">
        <f t="shared" si="6"/>
        <v/>
      </c>
      <c r="BD20" s="117"/>
      <c r="BE20" s="118">
        <f t="shared" si="2"/>
        <v>0</v>
      </c>
      <c r="BF20" s="118">
        <f t="shared" si="7"/>
        <v>0</v>
      </c>
      <c r="BG20" s="119" t="str">
        <f t="shared" si="8"/>
        <v/>
      </c>
      <c r="BH20" s="117"/>
      <c r="BI20" s="118">
        <f t="shared" si="3"/>
        <v>0</v>
      </c>
      <c r="BJ20" s="118">
        <f t="shared" si="9"/>
        <v>0</v>
      </c>
      <c r="BK20" s="119" t="str">
        <f t="shared" si="10"/>
        <v/>
      </c>
      <c r="BL20" s="22"/>
      <c r="BM20" s="10"/>
      <c r="BN20" s="10"/>
      <c r="BO20" s="10"/>
      <c r="BP20" s="170" t="e">
        <f t="shared" si="11"/>
        <v>#DIV/0!</v>
      </c>
      <c r="BQ20" s="170" t="e">
        <f t="shared" si="12"/>
        <v>#DIV/0!</v>
      </c>
      <c r="BR20" s="170" t="e">
        <f t="shared" si="13"/>
        <v>#DIV/0!</v>
      </c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</row>
    <row r="21" spans="1:103">
      <c r="A21" s="10"/>
      <c r="B21" s="65">
        <v>15</v>
      </c>
      <c r="C21" s="10">
        <f>Élèves!C18</f>
        <v>0</v>
      </c>
      <c r="D21" s="10">
        <f>Élèves!D18</f>
        <v>0</v>
      </c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7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7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7"/>
      <c r="AL21" s="116"/>
      <c r="AM21" s="116"/>
      <c r="AN21" s="116"/>
      <c r="AO21" s="116"/>
      <c r="AP21" s="116"/>
      <c r="AQ21" s="116"/>
      <c r="AR21" s="116"/>
      <c r="AS21" s="116"/>
      <c r="AT21" s="116"/>
      <c r="AU21" s="116"/>
      <c r="AV21" s="117"/>
      <c r="AW21" s="118">
        <f t="shared" si="0"/>
        <v>0</v>
      </c>
      <c r="AX21" s="118">
        <f t="shared" si="4"/>
        <v>0</v>
      </c>
      <c r="AY21" s="119" t="str">
        <f t="shared" si="5"/>
        <v/>
      </c>
      <c r="AZ21" s="117"/>
      <c r="BA21" s="118">
        <f t="shared" si="1"/>
        <v>0</v>
      </c>
      <c r="BB21" s="118">
        <f>SUM($P$6:Y$6)-SUMIF(P21:Y21,"",$P$6:$Y$6)</f>
        <v>0</v>
      </c>
      <c r="BC21" s="119" t="str">
        <f t="shared" si="6"/>
        <v/>
      </c>
      <c r="BD21" s="117"/>
      <c r="BE21" s="118">
        <f t="shared" si="2"/>
        <v>0</v>
      </c>
      <c r="BF21" s="118">
        <f t="shared" si="7"/>
        <v>0</v>
      </c>
      <c r="BG21" s="119" t="str">
        <f t="shared" si="8"/>
        <v/>
      </c>
      <c r="BH21" s="117"/>
      <c r="BI21" s="118">
        <f t="shared" si="3"/>
        <v>0</v>
      </c>
      <c r="BJ21" s="118">
        <f t="shared" si="9"/>
        <v>0</v>
      </c>
      <c r="BK21" s="119" t="str">
        <f t="shared" si="10"/>
        <v/>
      </c>
      <c r="BL21" s="22"/>
      <c r="BM21" s="10"/>
      <c r="BN21" s="10"/>
      <c r="BO21" s="10"/>
      <c r="BP21" s="170" t="e">
        <f t="shared" si="11"/>
        <v>#DIV/0!</v>
      </c>
      <c r="BQ21" s="170" t="e">
        <f t="shared" si="12"/>
        <v>#DIV/0!</v>
      </c>
      <c r="BR21" s="170" t="e">
        <f t="shared" si="13"/>
        <v>#DIV/0!</v>
      </c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</row>
    <row r="22" spans="1:103">
      <c r="A22" s="10"/>
      <c r="B22" s="65">
        <v>16</v>
      </c>
      <c r="C22" s="10">
        <f>Élèves!C19</f>
        <v>0</v>
      </c>
      <c r="D22" s="10">
        <f>Élèves!D19</f>
        <v>0</v>
      </c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7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7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7"/>
      <c r="AL22" s="116"/>
      <c r="AM22" s="116"/>
      <c r="AN22" s="116"/>
      <c r="AO22" s="116"/>
      <c r="AP22" s="116"/>
      <c r="AQ22" s="116"/>
      <c r="AR22" s="116"/>
      <c r="AS22" s="116"/>
      <c r="AT22" s="116"/>
      <c r="AU22" s="116"/>
      <c r="AV22" s="117"/>
      <c r="AW22" s="118">
        <f t="shared" si="0"/>
        <v>0</v>
      </c>
      <c r="AX22" s="118">
        <f t="shared" si="4"/>
        <v>0</v>
      </c>
      <c r="AY22" s="119" t="str">
        <f t="shared" si="5"/>
        <v/>
      </c>
      <c r="AZ22" s="117"/>
      <c r="BA22" s="118">
        <f t="shared" si="1"/>
        <v>0</v>
      </c>
      <c r="BB22" s="118">
        <f>SUM($P$6:Y$6)-SUMIF(P22:Y22,"",$P$6:$Y$6)</f>
        <v>0</v>
      </c>
      <c r="BC22" s="119" t="str">
        <f t="shared" si="6"/>
        <v/>
      </c>
      <c r="BD22" s="117"/>
      <c r="BE22" s="118">
        <f t="shared" si="2"/>
        <v>0</v>
      </c>
      <c r="BF22" s="118">
        <f t="shared" si="7"/>
        <v>0</v>
      </c>
      <c r="BG22" s="119" t="str">
        <f t="shared" si="8"/>
        <v/>
      </c>
      <c r="BH22" s="117"/>
      <c r="BI22" s="118">
        <f t="shared" si="3"/>
        <v>0</v>
      </c>
      <c r="BJ22" s="118">
        <f t="shared" si="9"/>
        <v>0</v>
      </c>
      <c r="BK22" s="119" t="str">
        <f t="shared" si="10"/>
        <v/>
      </c>
      <c r="BL22" s="22"/>
      <c r="BM22" s="10"/>
      <c r="BN22" s="10"/>
      <c r="BO22" s="10"/>
      <c r="BP22" s="170" t="e">
        <f t="shared" si="11"/>
        <v>#DIV/0!</v>
      </c>
      <c r="BQ22" s="170" t="e">
        <f t="shared" si="12"/>
        <v>#DIV/0!</v>
      </c>
      <c r="BR22" s="170" t="e">
        <f t="shared" si="13"/>
        <v>#DIV/0!</v>
      </c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</row>
    <row r="23" spans="1:103">
      <c r="A23" s="10"/>
      <c r="B23" s="65">
        <v>17</v>
      </c>
      <c r="C23" s="10">
        <f>Élèves!C20</f>
        <v>0</v>
      </c>
      <c r="D23" s="10">
        <f>Élèves!D20</f>
        <v>0</v>
      </c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7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7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7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7"/>
      <c r="AW23" s="118">
        <f t="shared" si="0"/>
        <v>0</v>
      </c>
      <c r="AX23" s="118">
        <f t="shared" si="4"/>
        <v>0</v>
      </c>
      <c r="AY23" s="119" t="str">
        <f t="shared" si="5"/>
        <v/>
      </c>
      <c r="AZ23" s="117"/>
      <c r="BA23" s="118">
        <f t="shared" si="1"/>
        <v>0</v>
      </c>
      <c r="BB23" s="118">
        <f>SUM($P$6:Y$6)-SUMIF(P23:Y23,"",$P$6:$Y$6)</f>
        <v>0</v>
      </c>
      <c r="BC23" s="119" t="str">
        <f t="shared" si="6"/>
        <v/>
      </c>
      <c r="BD23" s="117"/>
      <c r="BE23" s="118">
        <f t="shared" si="2"/>
        <v>0</v>
      </c>
      <c r="BF23" s="118">
        <f t="shared" si="7"/>
        <v>0</v>
      </c>
      <c r="BG23" s="119" t="str">
        <f t="shared" si="8"/>
        <v/>
      </c>
      <c r="BH23" s="117"/>
      <c r="BI23" s="118">
        <f t="shared" si="3"/>
        <v>0</v>
      </c>
      <c r="BJ23" s="118">
        <f t="shared" si="9"/>
        <v>0</v>
      </c>
      <c r="BK23" s="119" t="str">
        <f t="shared" si="10"/>
        <v/>
      </c>
      <c r="BL23" s="22"/>
      <c r="BM23" s="10"/>
      <c r="BN23" s="10"/>
      <c r="BO23" s="10"/>
      <c r="BP23" s="170" t="e">
        <f t="shared" si="11"/>
        <v>#DIV/0!</v>
      </c>
      <c r="BQ23" s="170" t="e">
        <f t="shared" si="12"/>
        <v>#DIV/0!</v>
      </c>
      <c r="BR23" s="170" t="e">
        <f t="shared" si="13"/>
        <v>#DIV/0!</v>
      </c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</row>
    <row r="24" spans="1:103">
      <c r="A24" s="10"/>
      <c r="B24" s="65">
        <v>18</v>
      </c>
      <c r="C24" s="10">
        <f>Élèves!C21</f>
        <v>0</v>
      </c>
      <c r="D24" s="10">
        <f>Élèves!D21</f>
        <v>0</v>
      </c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7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7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7"/>
      <c r="AL24" s="116"/>
      <c r="AM24" s="116"/>
      <c r="AN24" s="116"/>
      <c r="AO24" s="116"/>
      <c r="AP24" s="116"/>
      <c r="AQ24" s="116"/>
      <c r="AR24" s="116"/>
      <c r="AS24" s="116"/>
      <c r="AT24" s="116"/>
      <c r="AU24" s="116"/>
      <c r="AV24" s="117"/>
      <c r="AW24" s="118">
        <f t="shared" si="0"/>
        <v>0</v>
      </c>
      <c r="AX24" s="118">
        <f t="shared" si="4"/>
        <v>0</v>
      </c>
      <c r="AY24" s="119" t="str">
        <f t="shared" si="5"/>
        <v/>
      </c>
      <c r="AZ24" s="117"/>
      <c r="BA24" s="118">
        <f t="shared" si="1"/>
        <v>0</v>
      </c>
      <c r="BB24" s="118">
        <f>SUM($P$6:Y$6)-SUMIF(P24:Y24,"",$P$6:$Y$6)</f>
        <v>0</v>
      </c>
      <c r="BC24" s="119" t="str">
        <f t="shared" si="6"/>
        <v/>
      </c>
      <c r="BD24" s="117"/>
      <c r="BE24" s="118">
        <f t="shared" si="2"/>
        <v>0</v>
      </c>
      <c r="BF24" s="118">
        <f t="shared" si="7"/>
        <v>0</v>
      </c>
      <c r="BG24" s="119" t="str">
        <f t="shared" si="8"/>
        <v/>
      </c>
      <c r="BH24" s="117"/>
      <c r="BI24" s="118">
        <f t="shared" si="3"/>
        <v>0</v>
      </c>
      <c r="BJ24" s="118">
        <f t="shared" si="9"/>
        <v>0</v>
      </c>
      <c r="BK24" s="119" t="str">
        <f t="shared" si="10"/>
        <v/>
      </c>
      <c r="BL24" s="22"/>
      <c r="BM24" s="10"/>
      <c r="BN24" s="10"/>
      <c r="BO24" s="10"/>
      <c r="BP24" s="170" t="e">
        <f t="shared" si="11"/>
        <v>#DIV/0!</v>
      </c>
      <c r="BQ24" s="170" t="e">
        <f t="shared" si="12"/>
        <v>#DIV/0!</v>
      </c>
      <c r="BR24" s="170" t="e">
        <f t="shared" si="13"/>
        <v>#DIV/0!</v>
      </c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</row>
    <row r="25" spans="1:103">
      <c r="A25" s="10"/>
      <c r="B25" s="65">
        <v>19</v>
      </c>
      <c r="C25" s="10">
        <f>Élèves!C22</f>
        <v>0</v>
      </c>
      <c r="D25" s="10">
        <f>Élèves!D22</f>
        <v>0</v>
      </c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7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7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7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  <c r="AV25" s="117"/>
      <c r="AW25" s="118">
        <f t="shared" si="0"/>
        <v>0</v>
      </c>
      <c r="AX25" s="118">
        <f t="shared" si="4"/>
        <v>0</v>
      </c>
      <c r="AY25" s="119" t="str">
        <f t="shared" si="5"/>
        <v/>
      </c>
      <c r="AZ25" s="117"/>
      <c r="BA25" s="118">
        <f t="shared" si="1"/>
        <v>0</v>
      </c>
      <c r="BB25" s="118">
        <f>SUM($P$6:Y$6)-SUMIF(P25:Y25,"",$P$6:$Y$6)</f>
        <v>0</v>
      </c>
      <c r="BC25" s="119" t="str">
        <f t="shared" si="6"/>
        <v/>
      </c>
      <c r="BD25" s="117"/>
      <c r="BE25" s="118">
        <f t="shared" si="2"/>
        <v>0</v>
      </c>
      <c r="BF25" s="118">
        <f t="shared" si="7"/>
        <v>0</v>
      </c>
      <c r="BG25" s="119" t="str">
        <f t="shared" si="8"/>
        <v/>
      </c>
      <c r="BH25" s="117"/>
      <c r="BI25" s="118">
        <f t="shared" si="3"/>
        <v>0</v>
      </c>
      <c r="BJ25" s="118">
        <f t="shared" si="9"/>
        <v>0</v>
      </c>
      <c r="BK25" s="119" t="str">
        <f t="shared" si="10"/>
        <v/>
      </c>
      <c r="BL25" s="22"/>
      <c r="BM25" s="10"/>
      <c r="BN25" s="10"/>
      <c r="BO25" s="10"/>
      <c r="BP25" s="170" t="e">
        <f t="shared" si="11"/>
        <v>#DIV/0!</v>
      </c>
      <c r="BQ25" s="170" t="e">
        <f t="shared" si="12"/>
        <v>#DIV/0!</v>
      </c>
      <c r="BR25" s="170" t="e">
        <f t="shared" si="13"/>
        <v>#DIV/0!</v>
      </c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</row>
    <row r="26" spans="1:103">
      <c r="A26" s="10"/>
      <c r="B26" s="65">
        <v>20</v>
      </c>
      <c r="C26" s="10">
        <f>Élèves!C23</f>
        <v>0</v>
      </c>
      <c r="D26" s="10">
        <f>Élèves!D23</f>
        <v>0</v>
      </c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7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7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7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7"/>
      <c r="AW26" s="118">
        <f t="shared" si="0"/>
        <v>0</v>
      </c>
      <c r="AX26" s="118">
        <f t="shared" si="4"/>
        <v>0</v>
      </c>
      <c r="AY26" s="119" t="str">
        <f t="shared" si="5"/>
        <v/>
      </c>
      <c r="AZ26" s="117"/>
      <c r="BA26" s="118">
        <f t="shared" si="1"/>
        <v>0</v>
      </c>
      <c r="BB26" s="118">
        <f>SUM($P$6:Y$6)-SUMIF(P26:Y26,"",$P$6:$Y$6)</f>
        <v>0</v>
      </c>
      <c r="BC26" s="119" t="str">
        <f t="shared" si="6"/>
        <v/>
      </c>
      <c r="BD26" s="117"/>
      <c r="BE26" s="118">
        <f t="shared" si="2"/>
        <v>0</v>
      </c>
      <c r="BF26" s="118">
        <f t="shared" si="7"/>
        <v>0</v>
      </c>
      <c r="BG26" s="119" t="str">
        <f t="shared" si="8"/>
        <v/>
      </c>
      <c r="BH26" s="117"/>
      <c r="BI26" s="118">
        <f t="shared" si="3"/>
        <v>0</v>
      </c>
      <c r="BJ26" s="118">
        <f t="shared" si="9"/>
        <v>0</v>
      </c>
      <c r="BK26" s="119" t="str">
        <f t="shared" si="10"/>
        <v/>
      </c>
      <c r="BL26" s="22"/>
      <c r="BM26" s="10"/>
      <c r="BN26" s="10"/>
      <c r="BO26" s="10"/>
      <c r="BP26" s="170" t="e">
        <f t="shared" si="11"/>
        <v>#DIV/0!</v>
      </c>
      <c r="BQ26" s="170" t="e">
        <f t="shared" si="12"/>
        <v>#DIV/0!</v>
      </c>
      <c r="BR26" s="170" t="e">
        <f t="shared" si="13"/>
        <v>#DIV/0!</v>
      </c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</row>
    <row r="27" spans="1:103">
      <c r="A27" s="10"/>
      <c r="B27" s="65">
        <v>21</v>
      </c>
      <c r="C27" s="10">
        <f>Élèves!C24</f>
        <v>0</v>
      </c>
      <c r="D27" s="10">
        <f>Élèves!D24</f>
        <v>0</v>
      </c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7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7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7"/>
      <c r="AL27" s="116"/>
      <c r="AM27" s="116"/>
      <c r="AN27" s="116"/>
      <c r="AO27" s="116"/>
      <c r="AP27" s="116"/>
      <c r="AQ27" s="116"/>
      <c r="AR27" s="116"/>
      <c r="AS27" s="116"/>
      <c r="AT27" s="116"/>
      <c r="AU27" s="116"/>
      <c r="AV27" s="117"/>
      <c r="AW27" s="118">
        <f t="shared" si="0"/>
        <v>0</v>
      </c>
      <c r="AX27" s="118">
        <f t="shared" si="4"/>
        <v>0</v>
      </c>
      <c r="AY27" s="119" t="str">
        <f t="shared" si="5"/>
        <v/>
      </c>
      <c r="AZ27" s="117"/>
      <c r="BA27" s="118">
        <f t="shared" si="1"/>
        <v>0</v>
      </c>
      <c r="BB27" s="118">
        <f>SUM($P$6:Y$6)-SUMIF(P27:Y27,"",$P$6:$Y$6)</f>
        <v>0</v>
      </c>
      <c r="BC27" s="119" t="str">
        <f t="shared" si="6"/>
        <v/>
      </c>
      <c r="BD27" s="117"/>
      <c r="BE27" s="118">
        <f t="shared" si="2"/>
        <v>0</v>
      </c>
      <c r="BF27" s="118">
        <f t="shared" si="7"/>
        <v>0</v>
      </c>
      <c r="BG27" s="119" t="str">
        <f t="shared" si="8"/>
        <v/>
      </c>
      <c r="BH27" s="117"/>
      <c r="BI27" s="118">
        <f t="shared" si="3"/>
        <v>0</v>
      </c>
      <c r="BJ27" s="118">
        <f t="shared" si="9"/>
        <v>0</v>
      </c>
      <c r="BK27" s="119" t="str">
        <f t="shared" si="10"/>
        <v/>
      </c>
      <c r="BL27" s="22"/>
      <c r="BM27" s="10"/>
      <c r="BN27" s="10"/>
      <c r="BO27" s="10"/>
      <c r="BP27" s="170" t="e">
        <f t="shared" si="11"/>
        <v>#DIV/0!</v>
      </c>
      <c r="BQ27" s="170" t="e">
        <f t="shared" si="12"/>
        <v>#DIV/0!</v>
      </c>
      <c r="BR27" s="170" t="e">
        <f t="shared" si="13"/>
        <v>#DIV/0!</v>
      </c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</row>
    <row r="28" spans="1:103">
      <c r="A28" s="10"/>
      <c r="B28" s="65">
        <v>22</v>
      </c>
      <c r="C28" s="10">
        <f>Élèves!C25</f>
        <v>0</v>
      </c>
      <c r="D28" s="10">
        <f>Élèves!D25</f>
        <v>0</v>
      </c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7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7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7"/>
      <c r="AL28" s="116"/>
      <c r="AM28" s="116"/>
      <c r="AN28" s="116"/>
      <c r="AO28" s="116"/>
      <c r="AP28" s="116"/>
      <c r="AQ28" s="116"/>
      <c r="AR28" s="116"/>
      <c r="AS28" s="116"/>
      <c r="AT28" s="116"/>
      <c r="AU28" s="116"/>
      <c r="AV28" s="117"/>
      <c r="AW28" s="118">
        <f t="shared" si="0"/>
        <v>0</v>
      </c>
      <c r="AX28" s="118">
        <f t="shared" si="4"/>
        <v>0</v>
      </c>
      <c r="AY28" s="119" t="str">
        <f t="shared" si="5"/>
        <v/>
      </c>
      <c r="AZ28" s="117"/>
      <c r="BA28" s="118">
        <f t="shared" si="1"/>
        <v>0</v>
      </c>
      <c r="BB28" s="118">
        <f>SUM($P$6:Y$6)-SUMIF(P28:Y28,"",$P$6:$Y$6)</f>
        <v>0</v>
      </c>
      <c r="BC28" s="119" t="str">
        <f t="shared" si="6"/>
        <v/>
      </c>
      <c r="BD28" s="117"/>
      <c r="BE28" s="118">
        <f t="shared" si="2"/>
        <v>0</v>
      </c>
      <c r="BF28" s="118">
        <f t="shared" si="7"/>
        <v>0</v>
      </c>
      <c r="BG28" s="119" t="str">
        <f t="shared" si="8"/>
        <v/>
      </c>
      <c r="BH28" s="117"/>
      <c r="BI28" s="118">
        <f t="shared" si="3"/>
        <v>0</v>
      </c>
      <c r="BJ28" s="118">
        <f t="shared" si="9"/>
        <v>0</v>
      </c>
      <c r="BK28" s="119" t="str">
        <f t="shared" si="10"/>
        <v/>
      </c>
      <c r="BL28" s="22"/>
      <c r="BM28" s="10"/>
      <c r="BN28" s="10"/>
      <c r="BO28" s="10"/>
      <c r="BP28" s="170" t="e">
        <f t="shared" si="11"/>
        <v>#DIV/0!</v>
      </c>
      <c r="BQ28" s="170" t="e">
        <f t="shared" si="12"/>
        <v>#DIV/0!</v>
      </c>
      <c r="BR28" s="170" t="e">
        <f t="shared" si="13"/>
        <v>#DIV/0!</v>
      </c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</row>
    <row r="29" spans="1:103">
      <c r="A29" s="10"/>
      <c r="B29" s="65">
        <v>23</v>
      </c>
      <c r="C29" s="10">
        <f>Élèves!C26</f>
        <v>0</v>
      </c>
      <c r="D29" s="10">
        <f>Élèves!D26</f>
        <v>0</v>
      </c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7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7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7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7"/>
      <c r="AW29" s="118">
        <f t="shared" si="0"/>
        <v>0</v>
      </c>
      <c r="AX29" s="118">
        <f t="shared" si="4"/>
        <v>0</v>
      </c>
      <c r="AY29" s="119" t="str">
        <f t="shared" si="5"/>
        <v/>
      </c>
      <c r="AZ29" s="117"/>
      <c r="BA29" s="118">
        <f t="shared" si="1"/>
        <v>0</v>
      </c>
      <c r="BB29" s="118">
        <f>SUM($P$6:Y$6)-SUMIF(P29:Y29,"",$P$6:$Y$6)</f>
        <v>0</v>
      </c>
      <c r="BC29" s="119" t="str">
        <f t="shared" si="6"/>
        <v/>
      </c>
      <c r="BD29" s="117"/>
      <c r="BE29" s="118">
        <f t="shared" si="2"/>
        <v>0</v>
      </c>
      <c r="BF29" s="118">
        <f t="shared" si="7"/>
        <v>0</v>
      </c>
      <c r="BG29" s="119" t="str">
        <f t="shared" si="8"/>
        <v/>
      </c>
      <c r="BH29" s="117"/>
      <c r="BI29" s="118">
        <f t="shared" si="3"/>
        <v>0</v>
      </c>
      <c r="BJ29" s="118">
        <f t="shared" si="9"/>
        <v>0</v>
      </c>
      <c r="BK29" s="119" t="str">
        <f t="shared" si="10"/>
        <v/>
      </c>
      <c r="BL29" s="22"/>
      <c r="BM29" s="10"/>
      <c r="BN29" s="10"/>
      <c r="BO29" s="10"/>
      <c r="BP29" s="170" t="e">
        <f t="shared" si="11"/>
        <v>#DIV/0!</v>
      </c>
      <c r="BQ29" s="170" t="e">
        <f t="shared" si="12"/>
        <v>#DIV/0!</v>
      </c>
      <c r="BR29" s="170" t="e">
        <f t="shared" si="13"/>
        <v>#DIV/0!</v>
      </c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</row>
    <row r="30" spans="1:103">
      <c r="A30" s="10"/>
      <c r="B30" s="65">
        <v>24</v>
      </c>
      <c r="C30" s="10">
        <f>Élèves!C27</f>
        <v>0</v>
      </c>
      <c r="D30" s="10">
        <f>Élèves!D27</f>
        <v>0</v>
      </c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7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7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7"/>
      <c r="AL30" s="116"/>
      <c r="AM30" s="116"/>
      <c r="AN30" s="116"/>
      <c r="AO30" s="116"/>
      <c r="AP30" s="116"/>
      <c r="AQ30" s="116"/>
      <c r="AR30" s="116"/>
      <c r="AS30" s="116"/>
      <c r="AT30" s="116"/>
      <c r="AU30" s="116"/>
      <c r="AV30" s="117"/>
      <c r="AW30" s="118">
        <f t="shared" si="0"/>
        <v>0</v>
      </c>
      <c r="AX30" s="118">
        <f t="shared" si="4"/>
        <v>0</v>
      </c>
      <c r="AY30" s="119" t="str">
        <f t="shared" si="5"/>
        <v/>
      </c>
      <c r="AZ30" s="117"/>
      <c r="BA30" s="118">
        <f t="shared" si="1"/>
        <v>0</v>
      </c>
      <c r="BB30" s="118">
        <f>SUM($P$6:Y$6)-SUMIF(P30:Y30,"",$P$6:$Y$6)</f>
        <v>0</v>
      </c>
      <c r="BC30" s="119" t="str">
        <f t="shared" si="6"/>
        <v/>
      </c>
      <c r="BD30" s="117"/>
      <c r="BE30" s="118">
        <f t="shared" si="2"/>
        <v>0</v>
      </c>
      <c r="BF30" s="118">
        <f t="shared" si="7"/>
        <v>0</v>
      </c>
      <c r="BG30" s="119" t="str">
        <f t="shared" si="8"/>
        <v/>
      </c>
      <c r="BH30" s="117"/>
      <c r="BI30" s="118">
        <f t="shared" si="3"/>
        <v>0</v>
      </c>
      <c r="BJ30" s="118">
        <f t="shared" si="9"/>
        <v>0</v>
      </c>
      <c r="BK30" s="119" t="str">
        <f t="shared" si="10"/>
        <v/>
      </c>
      <c r="BL30" s="22"/>
      <c r="BM30" s="10"/>
      <c r="BN30" s="10"/>
      <c r="BO30" s="10"/>
      <c r="BP30" s="170" t="e">
        <f t="shared" si="11"/>
        <v>#DIV/0!</v>
      </c>
      <c r="BQ30" s="170" t="e">
        <f t="shared" si="12"/>
        <v>#DIV/0!</v>
      </c>
      <c r="BR30" s="170" t="e">
        <f t="shared" si="13"/>
        <v>#DIV/0!</v>
      </c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</row>
    <row r="31" spans="1:103">
      <c r="A31" s="10"/>
      <c r="B31" s="65">
        <v>25</v>
      </c>
      <c r="C31" s="10">
        <f>Élèves!C28</f>
        <v>0</v>
      </c>
      <c r="D31" s="10">
        <f>Élèves!D28</f>
        <v>0</v>
      </c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7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7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7"/>
      <c r="AL31" s="116"/>
      <c r="AM31" s="116"/>
      <c r="AN31" s="116"/>
      <c r="AO31" s="116"/>
      <c r="AP31" s="116"/>
      <c r="AQ31" s="116"/>
      <c r="AR31" s="116"/>
      <c r="AS31" s="116"/>
      <c r="AT31" s="116"/>
      <c r="AU31" s="116"/>
      <c r="AV31" s="117"/>
      <c r="AW31" s="118">
        <f t="shared" si="0"/>
        <v>0</v>
      </c>
      <c r="AX31" s="118">
        <f t="shared" si="4"/>
        <v>0</v>
      </c>
      <c r="AY31" s="119" t="str">
        <f t="shared" si="5"/>
        <v/>
      </c>
      <c r="AZ31" s="117"/>
      <c r="BA31" s="118">
        <f t="shared" si="1"/>
        <v>0</v>
      </c>
      <c r="BB31" s="118">
        <f>SUM($P$6:Y$6)-SUMIF(P31:Y31,"",$P$6:$Y$6)</f>
        <v>0</v>
      </c>
      <c r="BC31" s="119" t="str">
        <f t="shared" si="6"/>
        <v/>
      </c>
      <c r="BD31" s="117"/>
      <c r="BE31" s="118">
        <f t="shared" si="2"/>
        <v>0</v>
      </c>
      <c r="BF31" s="118">
        <f t="shared" si="7"/>
        <v>0</v>
      </c>
      <c r="BG31" s="119" t="str">
        <f t="shared" si="8"/>
        <v/>
      </c>
      <c r="BH31" s="117"/>
      <c r="BI31" s="118">
        <f t="shared" si="3"/>
        <v>0</v>
      </c>
      <c r="BJ31" s="118">
        <f t="shared" si="9"/>
        <v>0</v>
      </c>
      <c r="BK31" s="119" t="str">
        <f t="shared" si="10"/>
        <v/>
      </c>
      <c r="BL31" s="22"/>
      <c r="BM31" s="10"/>
      <c r="BN31" s="10"/>
      <c r="BO31" s="10"/>
      <c r="BP31" s="170" t="e">
        <f t="shared" si="11"/>
        <v>#DIV/0!</v>
      </c>
      <c r="BQ31" s="170" t="e">
        <f t="shared" si="12"/>
        <v>#DIV/0!</v>
      </c>
      <c r="BR31" s="170" t="e">
        <f t="shared" si="13"/>
        <v>#DIV/0!</v>
      </c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</row>
    <row r="32" spans="1:103" s="7" customFormat="1">
      <c r="A32" s="10"/>
      <c r="B32" s="22"/>
      <c r="C32" s="39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</row>
    <row r="33" spans="1:103" s="7" customFormat="1">
      <c r="A33" s="10"/>
      <c r="B33" s="10"/>
      <c r="C33" s="145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</row>
    <row r="34" spans="1:103" s="7" customFormat="1">
      <c r="A34" s="10"/>
      <c r="B34" s="10"/>
      <c r="C34" s="145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</row>
    <row r="35" spans="1:103" s="7" customFormat="1">
      <c r="A35" s="10"/>
      <c r="B35" s="10"/>
      <c r="C35" s="145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</row>
    <row r="36" spans="1:103" s="7" customFormat="1">
      <c r="A36" s="10"/>
      <c r="B36" s="10"/>
      <c r="C36" s="145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46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</row>
    <row r="37" spans="1:103" s="7" customFormat="1">
      <c r="A37" s="10"/>
      <c r="B37" s="10"/>
      <c r="C37" s="145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</row>
    <row r="38" spans="1:103" s="7" customFormat="1">
      <c r="A38" s="10"/>
      <c r="B38" s="10"/>
      <c r="C38" s="145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</row>
    <row r="39" spans="1:103" s="7" customFormat="1">
      <c r="A39" s="10"/>
      <c r="B39" s="10"/>
      <c r="C39" s="145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</row>
    <row r="40" spans="1:103" s="7" customFormat="1">
      <c r="A40" s="10"/>
      <c r="B40" s="10"/>
      <c r="C40" s="145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</row>
    <row r="41" spans="1:103" s="7" customFormat="1">
      <c r="A41" s="10"/>
      <c r="B41" s="10"/>
      <c r="C41" s="145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</row>
    <row r="42" spans="1:103" s="7" customFormat="1">
      <c r="A42" s="10"/>
      <c r="B42" s="10"/>
      <c r="C42" s="145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</row>
    <row r="43" spans="1:103" s="7" customFormat="1">
      <c r="A43" s="10"/>
      <c r="B43" s="10"/>
      <c r="C43" s="145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</row>
    <row r="44" spans="1:103">
      <c r="A44" s="10"/>
      <c r="B44" s="10"/>
      <c r="C44" s="145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</row>
    <row r="45" spans="1:103">
      <c r="A45" s="10"/>
      <c r="B45" s="10"/>
      <c r="C45" s="145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</row>
    <row r="46" spans="1:103">
      <c r="A46" s="10"/>
      <c r="B46" s="10"/>
      <c r="C46" s="145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</row>
    <row r="47" spans="1:103">
      <c r="A47" s="10"/>
      <c r="B47" s="10"/>
      <c r="C47" s="145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</row>
    <row r="48" spans="1:103">
      <c r="A48" s="10"/>
      <c r="B48" s="10"/>
      <c r="C48" s="145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</row>
    <row r="49" spans="1:103">
      <c r="A49" s="10"/>
      <c r="B49" s="10"/>
      <c r="C49" s="145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</row>
    <row r="50" spans="1:103">
      <c r="A50" s="10"/>
      <c r="B50" s="10"/>
      <c r="C50" s="145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</row>
    <row r="51" spans="1:103">
      <c r="A51" s="10"/>
      <c r="B51" s="10"/>
      <c r="C51" s="145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</row>
    <row r="52" spans="1:103">
      <c r="A52" s="10"/>
      <c r="B52" s="10"/>
      <c r="C52" s="145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</row>
    <row r="53" spans="1:103">
      <c r="A53" s="10"/>
      <c r="B53" s="10"/>
      <c r="C53" s="145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</row>
    <row r="54" spans="1:103">
      <c r="A54" s="10"/>
      <c r="B54" s="10"/>
      <c r="C54" s="145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</row>
    <row r="55" spans="1:103">
      <c r="A55" s="10"/>
      <c r="B55" s="10"/>
      <c r="C55" s="145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</row>
    <row r="56" spans="1:103">
      <c r="A56" s="10"/>
      <c r="B56" s="10"/>
      <c r="C56" s="145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</row>
    <row r="57" spans="1:103">
      <c r="A57" s="10"/>
      <c r="B57" s="10"/>
      <c r="C57" s="145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</row>
    <row r="58" spans="1:103">
      <c r="A58" s="10"/>
      <c r="B58" s="10"/>
      <c r="C58" s="145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</row>
    <row r="59" spans="1:103">
      <c r="A59" s="10"/>
      <c r="B59" s="10"/>
      <c r="C59" s="145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</row>
    <row r="60" spans="1:103">
      <c r="A60" s="10"/>
      <c r="B60" s="10"/>
      <c r="C60" s="145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</row>
    <row r="61" spans="1:103">
      <c r="A61" s="10"/>
      <c r="B61" s="10"/>
      <c r="C61" s="145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</row>
    <row r="62" spans="1:103">
      <c r="A62" s="10"/>
      <c r="B62" s="10"/>
      <c r="C62" s="145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</row>
    <row r="63" spans="1:103">
      <c r="A63" s="10"/>
      <c r="B63" s="10"/>
      <c r="C63" s="145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</row>
    <row r="64" spans="1:103">
      <c r="A64" s="10"/>
      <c r="B64" s="10"/>
      <c r="C64" s="145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</row>
    <row r="65" spans="1:103">
      <c r="A65" s="10"/>
      <c r="B65" s="10"/>
      <c r="C65" s="145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</row>
    <row r="66" spans="1:103">
      <c r="A66" s="10"/>
      <c r="B66" s="10"/>
      <c r="C66" s="145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</row>
    <row r="67" spans="1:103">
      <c r="A67" s="10"/>
      <c r="B67" s="10"/>
      <c r="C67" s="145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</row>
    <row r="68" spans="1:103">
      <c r="A68" s="10"/>
      <c r="B68" s="10"/>
      <c r="C68" s="145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</row>
    <row r="69" spans="1:103">
      <c r="A69" s="10"/>
      <c r="B69" s="10"/>
      <c r="C69" s="145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</row>
    <row r="70" spans="1:103">
      <c r="A70" s="10"/>
      <c r="B70" s="10"/>
      <c r="C70" s="145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</row>
    <row r="71" spans="1:103">
      <c r="A71" s="10"/>
      <c r="B71" s="10"/>
      <c r="C71" s="145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</row>
    <row r="72" spans="1:103">
      <c r="A72" s="10"/>
      <c r="B72" s="10"/>
      <c r="C72" s="145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</row>
    <row r="73" spans="1:103">
      <c r="A73" s="10"/>
      <c r="B73" s="10"/>
      <c r="C73" s="145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</row>
    <row r="74" spans="1:103">
      <c r="A74" s="10"/>
      <c r="B74" s="10"/>
      <c r="C74" s="145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</row>
    <row r="75" spans="1:103">
      <c r="A75" s="10"/>
      <c r="B75" s="10"/>
      <c r="C75" s="145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</row>
    <row r="76" spans="1:103">
      <c r="A76" s="10"/>
      <c r="B76" s="10"/>
      <c r="C76" s="145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</row>
    <row r="77" spans="1:103">
      <c r="A77" s="10"/>
      <c r="B77" s="10"/>
      <c r="C77" s="145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</row>
    <row r="78" spans="1:103">
      <c r="A78" s="10"/>
      <c r="B78" s="10"/>
      <c r="C78" s="145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</row>
    <row r="79" spans="1:103">
      <c r="A79" s="10"/>
      <c r="B79" s="10"/>
      <c r="C79" s="145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</row>
    <row r="80" spans="1:103">
      <c r="A80" s="10"/>
      <c r="B80" s="10"/>
      <c r="C80" s="145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</row>
    <row r="81" spans="1:103">
      <c r="A81" s="10"/>
      <c r="B81" s="10"/>
      <c r="C81" s="145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</row>
    <row r="82" spans="1:103">
      <c r="A82" s="10"/>
      <c r="B82" s="10"/>
      <c r="C82" s="145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  <c r="CW82" s="10"/>
      <c r="CX82" s="10"/>
      <c r="CY82" s="10"/>
    </row>
    <row r="83" spans="1:103">
      <c r="A83" s="10"/>
      <c r="B83" s="10"/>
      <c r="C83" s="145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  <c r="CW83" s="10"/>
      <c r="CX83" s="10"/>
      <c r="CY83" s="10"/>
    </row>
    <row r="84" spans="1:103">
      <c r="A84" s="10"/>
      <c r="B84" s="10"/>
      <c r="C84" s="145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  <c r="CW84" s="10"/>
      <c r="CX84" s="10"/>
      <c r="CY84" s="10"/>
    </row>
    <row r="85" spans="1:103">
      <c r="A85" s="10"/>
      <c r="B85" s="10"/>
      <c r="C85" s="145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  <c r="CW85" s="10"/>
      <c r="CX85" s="10"/>
      <c r="CY85" s="10"/>
    </row>
    <row r="86" spans="1:103">
      <c r="A86" s="10"/>
      <c r="B86" s="10"/>
      <c r="C86" s="145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  <c r="CW86" s="10"/>
      <c r="CX86" s="10"/>
      <c r="CY86" s="10"/>
    </row>
    <row r="87" spans="1:103">
      <c r="A87" s="10"/>
      <c r="B87" s="10"/>
      <c r="C87" s="145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  <c r="CW87" s="10"/>
      <c r="CX87" s="10"/>
      <c r="CY87" s="10"/>
    </row>
    <row r="88" spans="1:103">
      <c r="A88" s="10"/>
      <c r="B88" s="10"/>
      <c r="C88" s="145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  <c r="CW88" s="10"/>
      <c r="CX88" s="10"/>
      <c r="CY88" s="10"/>
    </row>
    <row r="89" spans="1:103">
      <c r="A89" s="10"/>
      <c r="B89" s="10"/>
      <c r="C89" s="145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  <c r="CW89" s="10"/>
      <c r="CX89" s="10"/>
      <c r="CY89" s="10"/>
    </row>
    <row r="90" spans="1:103">
      <c r="A90" s="10"/>
      <c r="B90" s="10"/>
      <c r="C90" s="145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  <c r="CW90" s="10"/>
      <c r="CX90" s="10"/>
      <c r="CY90" s="10"/>
    </row>
  </sheetData>
  <sheetProtection password="ED67" sheet="1" objects="1" scenarios="1" selectLockedCells="1"/>
  <dataConsolidate>
    <dataRefs count="2">
      <dataRef name="$K$5;$Y$5" r:id="rId1"/>
      <dataRef name="$Y$5;$K$5" r:id="rId2"/>
    </dataRefs>
  </dataConsolidate>
  <mergeCells count="10">
    <mergeCell ref="C1:BL1"/>
    <mergeCell ref="E3:N3"/>
    <mergeCell ref="P3:Y3"/>
    <mergeCell ref="AA3:AJ3"/>
    <mergeCell ref="AL3:AU3"/>
    <mergeCell ref="AW3:AY5"/>
    <mergeCell ref="BA3:BC5"/>
    <mergeCell ref="BE3:BG5"/>
    <mergeCell ref="BI3:BK5"/>
    <mergeCell ref="C5:D5"/>
  </mergeCells>
  <conditionalFormatting sqref="C7:D31">
    <cfRule type="cellIs" dxfId="739" priority="74" operator="equal">
      <formula>0</formula>
    </cfRule>
  </conditionalFormatting>
  <conditionalFormatting sqref="B7:B31">
    <cfRule type="expression" dxfId="738" priority="73">
      <formula>C7=0</formula>
    </cfRule>
  </conditionalFormatting>
  <conditionalFormatting sqref="E7:E31">
    <cfRule type="expression" dxfId="737" priority="72">
      <formula>E7&lt;$E$6/2</formula>
    </cfRule>
  </conditionalFormatting>
  <conditionalFormatting sqref="F7:F31">
    <cfRule type="expression" dxfId="736" priority="71">
      <formula>F7&lt;$F$6/2</formula>
    </cfRule>
  </conditionalFormatting>
  <conditionalFormatting sqref="G7:G31">
    <cfRule type="expression" dxfId="735" priority="70">
      <formula>G7&lt;$G$6/2</formula>
    </cfRule>
  </conditionalFormatting>
  <conditionalFormatting sqref="H7:H31">
    <cfRule type="expression" dxfId="734" priority="69">
      <formula>H7&lt;$H$6/2</formula>
    </cfRule>
  </conditionalFormatting>
  <conditionalFormatting sqref="I7:I31">
    <cfRule type="expression" dxfId="733" priority="68">
      <formula>I7&lt;$I$6/2</formula>
    </cfRule>
  </conditionalFormatting>
  <conditionalFormatting sqref="J7:J31">
    <cfRule type="expression" dxfId="732" priority="67">
      <formula>J7&lt;$J$6/2</formula>
    </cfRule>
  </conditionalFormatting>
  <conditionalFormatting sqref="K7:K31">
    <cfRule type="expression" dxfId="731" priority="66">
      <formula>K7&lt;$K$6/2</formula>
    </cfRule>
  </conditionalFormatting>
  <conditionalFormatting sqref="L7:L31">
    <cfRule type="expression" dxfId="730" priority="65">
      <formula>L7&lt;$L$6/2</formula>
    </cfRule>
  </conditionalFormatting>
  <conditionalFormatting sqref="M7:M31">
    <cfRule type="expression" dxfId="729" priority="64">
      <formula>M7&lt;$M$6/2</formula>
    </cfRule>
  </conditionalFormatting>
  <conditionalFormatting sqref="N7:N31">
    <cfRule type="expression" dxfId="728" priority="63">
      <formula>N7&lt;$N$6/2</formula>
    </cfRule>
  </conditionalFormatting>
  <conditionalFormatting sqref="P7:P31">
    <cfRule type="expression" dxfId="727" priority="62">
      <formula>P7&lt;$P$6/2</formula>
    </cfRule>
  </conditionalFormatting>
  <conditionalFormatting sqref="Q7:Q31">
    <cfRule type="expression" dxfId="726" priority="61">
      <formula>Q7&lt;$Q$6/2</formula>
    </cfRule>
  </conditionalFormatting>
  <conditionalFormatting sqref="R7:R31">
    <cfRule type="expression" dxfId="725" priority="60">
      <formula>R7&lt;$R$6/2</formula>
    </cfRule>
  </conditionalFormatting>
  <conditionalFormatting sqref="S7:S31">
    <cfRule type="expression" dxfId="724" priority="59">
      <formula>S7&lt;$S$6/2</formula>
    </cfRule>
  </conditionalFormatting>
  <conditionalFormatting sqref="T7:T31">
    <cfRule type="expression" dxfId="723" priority="58">
      <formula>T7&lt;$T$6/2</formula>
    </cfRule>
  </conditionalFormatting>
  <conditionalFormatting sqref="U7:U31">
    <cfRule type="expression" dxfId="722" priority="57">
      <formula>U7&lt;$U$6/2</formula>
    </cfRule>
  </conditionalFormatting>
  <conditionalFormatting sqref="V7:V31">
    <cfRule type="expression" dxfId="721" priority="56">
      <formula>V7&lt;$V$6/2</formula>
    </cfRule>
  </conditionalFormatting>
  <conditionalFormatting sqref="W7:W31">
    <cfRule type="expression" dxfId="720" priority="55">
      <formula>W7&lt;$W$6/2</formula>
    </cfRule>
  </conditionalFormatting>
  <conditionalFormatting sqref="X7:X31">
    <cfRule type="expression" dxfId="719" priority="54">
      <formula>X7&lt;$X$6/2</formula>
    </cfRule>
  </conditionalFormatting>
  <conditionalFormatting sqref="Y7:Y31">
    <cfRule type="expression" dxfId="718" priority="53">
      <formula>Y7&lt;$Y$6/2</formula>
    </cfRule>
  </conditionalFormatting>
  <conditionalFormatting sqref="AA7:AA31">
    <cfRule type="expression" dxfId="717" priority="52">
      <formula>AA7&lt;$AA$6/2</formula>
    </cfRule>
  </conditionalFormatting>
  <conditionalFormatting sqref="AB7:AB31">
    <cfRule type="expression" dxfId="716" priority="51">
      <formula>AB7&lt;$AB$6/2</formula>
    </cfRule>
  </conditionalFormatting>
  <conditionalFormatting sqref="AC7:AC31">
    <cfRule type="expression" dxfId="715" priority="50">
      <formula>AC7&lt;$AC$6/2</formula>
    </cfRule>
  </conditionalFormatting>
  <conditionalFormatting sqref="AD7:AD31">
    <cfRule type="expression" dxfId="714" priority="49">
      <formula>AD7&lt;$AD$6/2</formula>
    </cfRule>
  </conditionalFormatting>
  <conditionalFormatting sqref="AE7:AE31">
    <cfRule type="expression" dxfId="713" priority="48">
      <formula>AE7&lt;$AE$6/2</formula>
    </cfRule>
  </conditionalFormatting>
  <conditionalFormatting sqref="AF7:AF31">
    <cfRule type="expression" dxfId="712" priority="47">
      <formula>AF7&lt;$AF$6/2</formula>
    </cfRule>
  </conditionalFormatting>
  <conditionalFormatting sqref="AG7:AG31">
    <cfRule type="expression" dxfId="711" priority="46">
      <formula>AG7&lt;$AG$6/2</formula>
    </cfRule>
  </conditionalFormatting>
  <conditionalFormatting sqref="AH7:AH31">
    <cfRule type="expression" dxfId="710" priority="45">
      <formula>AH7&lt;$AH$6/2</formula>
    </cfRule>
  </conditionalFormatting>
  <conditionalFormatting sqref="AI7:AI31">
    <cfRule type="expression" dxfId="709" priority="44">
      <formula>AI7&lt;$AI$6/2</formula>
    </cfRule>
  </conditionalFormatting>
  <conditionalFormatting sqref="AJ7:AJ31">
    <cfRule type="expression" dxfId="708" priority="43">
      <formula>AJ7&lt;$AJ$6/2</formula>
    </cfRule>
  </conditionalFormatting>
  <conditionalFormatting sqref="AL7:AL31">
    <cfRule type="expression" dxfId="707" priority="42">
      <formula>AL7&lt;$AL$6/2</formula>
    </cfRule>
  </conditionalFormatting>
  <conditionalFormatting sqref="AM7:AM31">
    <cfRule type="expression" dxfId="706" priority="41">
      <formula>AM7&lt;$AM$6/2</formula>
    </cfRule>
  </conditionalFormatting>
  <conditionalFormatting sqref="AN7:AN31">
    <cfRule type="expression" dxfId="705" priority="40">
      <formula>AN7&lt;$AN$6/2</formula>
    </cfRule>
  </conditionalFormatting>
  <conditionalFormatting sqref="AO7:AO31">
    <cfRule type="expression" dxfId="704" priority="39">
      <formula>AO7&lt;$AO$6/2</formula>
    </cfRule>
  </conditionalFormatting>
  <conditionalFormatting sqref="AP7:AP31">
    <cfRule type="expression" dxfId="703" priority="38">
      <formula>AP7&lt;$AP$6/2</formula>
    </cfRule>
  </conditionalFormatting>
  <conditionalFormatting sqref="AQ7:AQ31">
    <cfRule type="expression" dxfId="702" priority="37">
      <formula>AQ7&lt;$AQ$6/2</formula>
    </cfRule>
  </conditionalFormatting>
  <conditionalFormatting sqref="AR7:AR31">
    <cfRule type="expression" dxfId="701" priority="36">
      <formula>AR7&lt;$AR$6/2</formula>
    </cfRule>
  </conditionalFormatting>
  <conditionalFormatting sqref="AS7:AS31">
    <cfRule type="expression" dxfId="700" priority="35">
      <formula>AS7&lt;$AS$6/2</formula>
    </cfRule>
  </conditionalFormatting>
  <conditionalFormatting sqref="AT7:AT31">
    <cfRule type="expression" dxfId="699" priority="34">
      <formula>AT7&lt;$AT$6/2</formula>
    </cfRule>
  </conditionalFormatting>
  <conditionalFormatting sqref="AU7:AU31">
    <cfRule type="expression" dxfId="698" priority="33">
      <formula>AU7&lt;$AU$6/2</formula>
    </cfRule>
  </conditionalFormatting>
  <conditionalFormatting sqref="E7:N31 P7:Y31 AA7:AJ31 AL7:AU31">
    <cfRule type="containsBlanks" dxfId="697" priority="32">
      <formula>LEN(TRIM(E7))=0</formula>
    </cfRule>
  </conditionalFormatting>
  <conditionalFormatting sqref="BB7:BB31 BF7:BF31 BJ7:BJ31">
    <cfRule type="expression" dxfId="696" priority="31">
      <formula>BB7&lt;BM7/2</formula>
    </cfRule>
  </conditionalFormatting>
  <conditionalFormatting sqref="BA7:BA31 BE7:BE31 BI7:BI31">
    <cfRule type="expression" dxfId="695" priority="30">
      <formula>BA7&lt;BO7/2</formula>
    </cfRule>
  </conditionalFormatting>
  <conditionalFormatting sqref="BK7:BK31 BG7:BG31 BC7:BC31 AY7:AY31">
    <cfRule type="cellIs" dxfId="694" priority="29" operator="lessThan">
      <formula>50</formula>
    </cfRule>
  </conditionalFormatting>
  <conditionalFormatting sqref="AX7:AX31">
    <cfRule type="expression" dxfId="693" priority="28">
      <formula>AX7&lt;#REF!/2</formula>
    </cfRule>
  </conditionalFormatting>
  <conditionalFormatting sqref="AW7:AW31">
    <cfRule type="expression" dxfId="692" priority="27">
      <formula>AW7&lt;#REF!/2</formula>
    </cfRule>
  </conditionalFormatting>
  <conditionalFormatting sqref="E7:BK7 BJ8:BK31 BF8:BG31 BB8:BC31 AX8:AY31">
    <cfRule type="expression" dxfId="691" priority="26">
      <formula>$C$7=0</formula>
    </cfRule>
  </conditionalFormatting>
  <conditionalFormatting sqref="E8:BK8 AX10 AX12 AX14 AX16 AX18 AX20 AX22 AX24 AX26 AX28 AX30">
    <cfRule type="expression" dxfId="690" priority="25">
      <formula>$C$8=0</formula>
    </cfRule>
  </conditionalFormatting>
  <conditionalFormatting sqref="E9:BK9">
    <cfRule type="expression" dxfId="689" priority="24">
      <formula>$C$9=0</formula>
    </cfRule>
  </conditionalFormatting>
  <conditionalFormatting sqref="E10:BK10">
    <cfRule type="expression" dxfId="688" priority="23">
      <formula>$C$10=0</formula>
    </cfRule>
  </conditionalFormatting>
  <conditionalFormatting sqref="E11:BK11">
    <cfRule type="expression" dxfId="687" priority="22">
      <formula>$C$11=0</formula>
    </cfRule>
  </conditionalFormatting>
  <conditionalFormatting sqref="E12:BK12">
    <cfRule type="expression" dxfId="686" priority="21">
      <formula>$C$12=0</formula>
    </cfRule>
  </conditionalFormatting>
  <conditionalFormatting sqref="E13:BK13">
    <cfRule type="expression" dxfId="685" priority="20">
      <formula>$C$13=0</formula>
    </cfRule>
  </conditionalFormatting>
  <conditionalFormatting sqref="E14:BK14">
    <cfRule type="expression" dxfId="684" priority="19">
      <formula>$C$14=0</formula>
    </cfRule>
  </conditionalFormatting>
  <conditionalFormatting sqref="E15:BK15">
    <cfRule type="expression" dxfId="683" priority="18">
      <formula>$C$15=0</formula>
    </cfRule>
  </conditionalFormatting>
  <conditionalFormatting sqref="E16:BK16">
    <cfRule type="expression" dxfId="682" priority="17">
      <formula>$C$16=0</formula>
    </cfRule>
  </conditionalFormatting>
  <conditionalFormatting sqref="E17:BK17">
    <cfRule type="expression" dxfId="681" priority="16">
      <formula>$C$17=0</formula>
    </cfRule>
  </conditionalFormatting>
  <conditionalFormatting sqref="E18:BK18">
    <cfRule type="expression" dxfId="680" priority="15">
      <formula>$C$18=0</formula>
    </cfRule>
  </conditionalFormatting>
  <conditionalFormatting sqref="E19:BK19">
    <cfRule type="expression" dxfId="679" priority="14">
      <formula>$C$19=0</formula>
    </cfRule>
  </conditionalFormatting>
  <conditionalFormatting sqref="E20:BK20">
    <cfRule type="expression" dxfId="678" priority="13">
      <formula>$C$20=0</formula>
    </cfRule>
  </conditionalFormatting>
  <conditionalFormatting sqref="E21:BK21">
    <cfRule type="expression" dxfId="677" priority="12">
      <formula>$C$21=0</formula>
    </cfRule>
  </conditionalFormatting>
  <conditionalFormatting sqref="E22:BK22">
    <cfRule type="expression" dxfId="676" priority="11">
      <formula>$C$22=0</formula>
    </cfRule>
  </conditionalFormatting>
  <conditionalFormatting sqref="E23:BK23">
    <cfRule type="expression" dxfId="675" priority="10">
      <formula>$C$23=0</formula>
    </cfRule>
  </conditionalFormatting>
  <conditionalFormatting sqref="E24:BK24">
    <cfRule type="expression" dxfId="674" priority="9">
      <formula>$C$24=0</formula>
    </cfRule>
  </conditionalFormatting>
  <conditionalFormatting sqref="E25:BK25">
    <cfRule type="expression" dxfId="673" priority="8">
      <formula>$C$25=0</formula>
    </cfRule>
  </conditionalFormatting>
  <conditionalFormatting sqref="E26:BK26">
    <cfRule type="expression" dxfId="672" priority="7">
      <formula>$C$26=0</formula>
    </cfRule>
  </conditionalFormatting>
  <conditionalFormatting sqref="E27:BK27">
    <cfRule type="expression" dxfId="671" priority="6">
      <formula>$C$27=0</formula>
    </cfRule>
  </conditionalFormatting>
  <conditionalFormatting sqref="E28:BK28">
    <cfRule type="expression" dxfId="670" priority="5">
      <formula>$C$28=0</formula>
    </cfRule>
  </conditionalFormatting>
  <conditionalFormatting sqref="E29:BK29">
    <cfRule type="expression" dxfId="669" priority="4">
      <formula>$C$29=0</formula>
    </cfRule>
  </conditionalFormatting>
  <conditionalFormatting sqref="E30:BK30">
    <cfRule type="expression" dxfId="668" priority="3">
      <formula>$C$30=0</formula>
    </cfRule>
  </conditionalFormatting>
  <conditionalFormatting sqref="E31:BK31">
    <cfRule type="expression" dxfId="667" priority="2">
      <formula>$C$31=0</formula>
    </cfRule>
  </conditionalFormatting>
  <conditionalFormatting sqref="C7:D31">
    <cfRule type="cellIs" dxfId="666" priority="1" operator="equal">
      <formula>0</formula>
    </cfRule>
  </conditionalFormatting>
  <dataValidations count="2">
    <dataValidation type="custom" allowBlank="1" showInputMessage="1" showErrorMessage="1" errorTitle="Erreur d'encodage" error="La valeur que vous avez tapée n'est pas valide. Veuillez entrer 'NE', 'CM' ou un nombre supérieur à la cote." sqref="BL7:BL31">
      <formula1>OR(AND(BL7&gt;=AY7),AND(BL7="NE",AY7="NE"),AND(BL7="CM",AY7="CM"))</formula1>
    </dataValidation>
    <dataValidation type="custom" allowBlank="1" showInputMessage="1" showErrorMessage="1" errorTitle="Erreur d'encodage" error="La valeur que vous avez tapée n'est pas valide. Veuillez entrer 'NE', 'CM' ou un nombre sous la valeur MAX." sqref="BD7:BD31 BH7:BH31 AZ7:AZ31 AV7:AV31">
      <formula1>OR(AND(AV7="NE"),AND(AV7="CM"),AND(AV7&gt;0,AV7&lt;999))</formula1>
    </dataValidation>
  </dataValidations>
  <pageMargins left="0.7" right="0.7" top="0.75" bottom="0.75" header="0.3" footer="0.3"/>
  <pageSetup paperSize="9" orientation="portrait" horizontalDpi="1200" verticalDpi="1200" r:id="rId3"/>
  <drawing r:id="rId4"/>
</worksheet>
</file>

<file path=xl/worksheets/sheet37.xml><?xml version="1.0" encoding="utf-8"?>
<worksheet xmlns="http://schemas.openxmlformats.org/spreadsheetml/2006/main" xmlns:r="http://schemas.openxmlformats.org/officeDocument/2006/relationships">
  <sheetPr codeName="Feuil32"/>
  <dimension ref="A1:CY90"/>
  <sheetViews>
    <sheetView workbookViewId="0">
      <selection activeCell="E5" sqref="E5"/>
    </sheetView>
  </sheetViews>
  <sheetFormatPr baseColWidth="10" defaultRowHeight="15"/>
  <cols>
    <col min="1" max="1" width="10.7109375" style="7" customWidth="1"/>
    <col min="2" max="2" width="2.7109375" style="7" customWidth="1"/>
    <col min="3" max="3" width="19.42578125" style="66" customWidth="1"/>
    <col min="4" max="4" width="15.42578125" style="64" customWidth="1"/>
    <col min="5" max="14" width="3.28515625" style="64" customWidth="1"/>
    <col min="15" max="15" width="2.7109375" style="64" customWidth="1"/>
    <col min="16" max="25" width="3.28515625" style="64" customWidth="1"/>
    <col min="26" max="26" width="2.7109375" style="64" customWidth="1"/>
    <col min="27" max="36" width="3.28515625" style="64" customWidth="1"/>
    <col min="37" max="37" width="2.7109375" style="64" customWidth="1"/>
    <col min="38" max="47" width="3.28515625" style="64" customWidth="1"/>
    <col min="48" max="48" width="2.7109375" style="64" customWidth="1"/>
    <col min="49" max="51" width="3.7109375" style="64" customWidth="1"/>
    <col min="52" max="52" width="2.7109375" style="64" customWidth="1"/>
    <col min="53" max="55" width="3.7109375" style="64" customWidth="1"/>
    <col min="56" max="56" width="2.7109375" style="64" customWidth="1"/>
    <col min="57" max="59" width="3.7109375" style="64" customWidth="1"/>
    <col min="60" max="60" width="2.7109375" style="64" customWidth="1"/>
    <col min="61" max="63" width="3.7109375" style="64" customWidth="1"/>
    <col min="64" max="64" width="2.7109375" style="64" customWidth="1"/>
    <col min="65" max="77" width="11.42578125" style="7"/>
    <col min="78" max="16384" width="11.42578125" style="64"/>
  </cols>
  <sheetData>
    <row r="1" spans="1:103" s="7" customFormat="1" ht="54.95" customHeight="1">
      <c r="A1" s="10"/>
      <c r="B1" s="61"/>
      <c r="C1" s="317" t="str">
        <f>MATIÈRES!I12</f>
        <v>ÉDUCATION PHYSIQUE (Collectif - 3p.)</v>
      </c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7"/>
      <c r="AH1" s="317"/>
      <c r="AI1" s="317"/>
      <c r="AJ1" s="317"/>
      <c r="AK1" s="317"/>
      <c r="AL1" s="317"/>
      <c r="AM1" s="317"/>
      <c r="AN1" s="317"/>
      <c r="AO1" s="317"/>
      <c r="AP1" s="317"/>
      <c r="AQ1" s="317"/>
      <c r="AR1" s="317"/>
      <c r="AS1" s="317"/>
      <c r="AT1" s="317"/>
      <c r="AU1" s="317"/>
      <c r="AV1" s="317"/>
      <c r="AW1" s="317"/>
      <c r="AX1" s="317"/>
      <c r="AY1" s="317"/>
      <c r="AZ1" s="317"/>
      <c r="BA1" s="317"/>
      <c r="BB1" s="317"/>
      <c r="BC1" s="317"/>
      <c r="BD1" s="317"/>
      <c r="BE1" s="317"/>
      <c r="BF1" s="317"/>
      <c r="BG1" s="317"/>
      <c r="BH1" s="317"/>
      <c r="BI1" s="317"/>
      <c r="BJ1" s="317"/>
      <c r="BK1" s="317"/>
      <c r="BL1" s="317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</row>
    <row r="2" spans="1:103" s="7" customFormat="1" ht="15" customHeight="1">
      <c r="A2" s="22"/>
      <c r="B2" s="22"/>
      <c r="C2" s="39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</row>
    <row r="3" spans="1:103" s="7" customFormat="1" ht="15" customHeight="1">
      <c r="A3" s="10"/>
      <c r="B3" s="22"/>
      <c r="C3" s="197"/>
      <c r="D3" s="198"/>
      <c r="E3" s="318" t="s">
        <v>100</v>
      </c>
      <c r="F3" s="319"/>
      <c r="G3" s="319"/>
      <c r="H3" s="319"/>
      <c r="I3" s="319"/>
      <c r="J3" s="319"/>
      <c r="K3" s="319"/>
      <c r="L3" s="319"/>
      <c r="M3" s="319"/>
      <c r="N3" s="320"/>
      <c r="O3" s="22"/>
      <c r="P3" s="318" t="s">
        <v>101</v>
      </c>
      <c r="Q3" s="319"/>
      <c r="R3" s="319"/>
      <c r="S3" s="319"/>
      <c r="T3" s="319"/>
      <c r="U3" s="319"/>
      <c r="V3" s="319"/>
      <c r="W3" s="319"/>
      <c r="X3" s="319"/>
      <c r="Y3" s="320"/>
      <c r="Z3" s="22"/>
      <c r="AA3" s="318" t="s">
        <v>102</v>
      </c>
      <c r="AB3" s="319"/>
      <c r="AC3" s="319"/>
      <c r="AD3" s="319"/>
      <c r="AE3" s="319"/>
      <c r="AF3" s="319"/>
      <c r="AG3" s="319"/>
      <c r="AH3" s="319"/>
      <c r="AI3" s="319"/>
      <c r="AJ3" s="320"/>
      <c r="AK3" s="22"/>
      <c r="AL3" s="318" t="s">
        <v>103</v>
      </c>
      <c r="AM3" s="319"/>
      <c r="AN3" s="319"/>
      <c r="AO3" s="319"/>
      <c r="AP3" s="319"/>
      <c r="AQ3" s="319"/>
      <c r="AR3" s="319"/>
      <c r="AS3" s="319"/>
      <c r="AT3" s="319"/>
      <c r="AU3" s="320"/>
      <c r="AV3" s="22"/>
      <c r="AW3" s="321" t="s">
        <v>104</v>
      </c>
      <c r="AX3" s="321"/>
      <c r="AY3" s="321"/>
      <c r="AZ3" s="22"/>
      <c r="BA3" s="321" t="s">
        <v>105</v>
      </c>
      <c r="BB3" s="321"/>
      <c r="BC3" s="321"/>
      <c r="BD3" s="22"/>
      <c r="BE3" s="321" t="s">
        <v>106</v>
      </c>
      <c r="BF3" s="321"/>
      <c r="BG3" s="321"/>
      <c r="BH3" s="22"/>
      <c r="BI3" s="321" t="s">
        <v>107</v>
      </c>
      <c r="BJ3" s="321"/>
      <c r="BK3" s="321"/>
      <c r="BL3" s="22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</row>
    <row r="4" spans="1:103" s="7" customFormat="1" ht="15" customHeight="1">
      <c r="A4" s="10"/>
      <c r="B4" s="22"/>
      <c r="C4" s="197"/>
      <c r="D4" s="198"/>
      <c r="E4" s="106">
        <v>1</v>
      </c>
      <c r="F4" s="106">
        <v>2</v>
      </c>
      <c r="G4" s="106">
        <v>3</v>
      </c>
      <c r="H4" s="106">
        <v>4</v>
      </c>
      <c r="I4" s="106">
        <v>5</v>
      </c>
      <c r="J4" s="106">
        <v>6</v>
      </c>
      <c r="K4" s="106">
        <v>7</v>
      </c>
      <c r="L4" s="106">
        <v>8</v>
      </c>
      <c r="M4" s="106">
        <v>9</v>
      </c>
      <c r="N4" s="107">
        <v>10</v>
      </c>
      <c r="O4" s="22"/>
      <c r="P4" s="109">
        <v>11</v>
      </c>
      <c r="Q4" s="106">
        <v>12</v>
      </c>
      <c r="R4" s="106">
        <v>13</v>
      </c>
      <c r="S4" s="106">
        <v>14</v>
      </c>
      <c r="T4" s="106">
        <v>15</v>
      </c>
      <c r="U4" s="106">
        <v>16</v>
      </c>
      <c r="V4" s="106">
        <v>17</v>
      </c>
      <c r="W4" s="106">
        <v>18</v>
      </c>
      <c r="X4" s="106">
        <v>19</v>
      </c>
      <c r="Y4" s="107">
        <v>20</v>
      </c>
      <c r="Z4" s="22"/>
      <c r="AA4" s="109">
        <v>21</v>
      </c>
      <c r="AB4" s="106">
        <v>22</v>
      </c>
      <c r="AC4" s="106">
        <v>23</v>
      </c>
      <c r="AD4" s="106">
        <v>24</v>
      </c>
      <c r="AE4" s="106">
        <v>25</v>
      </c>
      <c r="AF4" s="106">
        <v>26</v>
      </c>
      <c r="AG4" s="106">
        <v>27</v>
      </c>
      <c r="AH4" s="106">
        <v>28</v>
      </c>
      <c r="AI4" s="106">
        <v>29</v>
      </c>
      <c r="AJ4" s="107">
        <v>30</v>
      </c>
      <c r="AK4" s="22"/>
      <c r="AL4" s="109">
        <v>31</v>
      </c>
      <c r="AM4" s="106">
        <v>32</v>
      </c>
      <c r="AN4" s="106">
        <v>33</v>
      </c>
      <c r="AO4" s="106">
        <v>34</v>
      </c>
      <c r="AP4" s="106">
        <v>35</v>
      </c>
      <c r="AQ4" s="106">
        <v>36</v>
      </c>
      <c r="AR4" s="106">
        <v>37</v>
      </c>
      <c r="AS4" s="106">
        <v>38</v>
      </c>
      <c r="AT4" s="106">
        <v>39</v>
      </c>
      <c r="AU4" s="107">
        <v>40</v>
      </c>
      <c r="AV4" s="22"/>
      <c r="AW4" s="321"/>
      <c r="AX4" s="321"/>
      <c r="AY4" s="321"/>
      <c r="AZ4" s="22"/>
      <c r="BA4" s="321"/>
      <c r="BB4" s="321"/>
      <c r="BC4" s="321"/>
      <c r="BD4" s="22"/>
      <c r="BE4" s="321"/>
      <c r="BF4" s="321"/>
      <c r="BG4" s="321"/>
      <c r="BH4" s="22"/>
      <c r="BI4" s="321"/>
      <c r="BJ4" s="321"/>
      <c r="BK4" s="321"/>
      <c r="BL4" s="22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</row>
    <row r="5" spans="1:103" ht="75.75" customHeight="1">
      <c r="A5" s="10"/>
      <c r="B5" s="22"/>
      <c r="C5" s="229" t="s">
        <v>173</v>
      </c>
      <c r="D5" s="229"/>
      <c r="E5" s="111"/>
      <c r="F5" s="110"/>
      <c r="G5" s="110"/>
      <c r="H5" s="111"/>
      <c r="I5" s="111"/>
      <c r="J5" s="110"/>
      <c r="K5" s="110"/>
      <c r="L5" s="111"/>
      <c r="M5" s="111"/>
      <c r="N5" s="110"/>
      <c r="O5" s="112"/>
      <c r="P5" s="111"/>
      <c r="Q5" s="110"/>
      <c r="R5" s="110"/>
      <c r="S5" s="111"/>
      <c r="T5" s="111"/>
      <c r="U5" s="110"/>
      <c r="V5" s="110"/>
      <c r="W5" s="111"/>
      <c r="X5" s="111"/>
      <c r="Y5" s="110"/>
      <c r="Z5" s="112"/>
      <c r="AA5" s="111"/>
      <c r="AB5" s="110"/>
      <c r="AC5" s="110"/>
      <c r="AD5" s="111"/>
      <c r="AE5" s="111"/>
      <c r="AF5" s="110"/>
      <c r="AG5" s="110"/>
      <c r="AH5" s="111"/>
      <c r="AI5" s="111"/>
      <c r="AJ5" s="110"/>
      <c r="AK5" s="112"/>
      <c r="AL5" s="111"/>
      <c r="AM5" s="110"/>
      <c r="AN5" s="110"/>
      <c r="AO5" s="111"/>
      <c r="AP5" s="111"/>
      <c r="AQ5" s="110"/>
      <c r="AR5" s="110"/>
      <c r="AS5" s="111"/>
      <c r="AT5" s="111"/>
      <c r="AU5" s="110"/>
      <c r="AV5" s="112"/>
      <c r="AW5" s="321"/>
      <c r="AX5" s="321"/>
      <c r="AY5" s="321"/>
      <c r="AZ5" s="112"/>
      <c r="BA5" s="321"/>
      <c r="BB5" s="321"/>
      <c r="BC5" s="321"/>
      <c r="BD5" s="112"/>
      <c r="BE5" s="321"/>
      <c r="BF5" s="321"/>
      <c r="BG5" s="321"/>
      <c r="BH5" s="112"/>
      <c r="BI5" s="321"/>
      <c r="BJ5" s="321"/>
      <c r="BK5" s="321"/>
      <c r="BL5" s="62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</row>
    <row r="6" spans="1:103">
      <c r="A6" s="10"/>
      <c r="B6" s="22"/>
      <c r="C6" s="199" t="s">
        <v>0</v>
      </c>
      <c r="D6" s="200" t="s">
        <v>1</v>
      </c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4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4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4"/>
      <c r="AL6" s="113"/>
      <c r="AM6" s="113"/>
      <c r="AN6" s="113"/>
      <c r="AO6" s="113"/>
      <c r="AP6" s="113"/>
      <c r="AQ6" s="113"/>
      <c r="AR6" s="113"/>
      <c r="AS6" s="113"/>
      <c r="AT6" s="113"/>
      <c r="AU6" s="113"/>
      <c r="AV6" s="114"/>
      <c r="AW6" s="115" t="s">
        <v>108</v>
      </c>
      <c r="AX6" s="115" t="s">
        <v>109</v>
      </c>
      <c r="AY6" s="115" t="s">
        <v>54</v>
      </c>
      <c r="AZ6" s="114"/>
      <c r="BA6" s="115" t="s">
        <v>108</v>
      </c>
      <c r="BB6" s="115" t="s">
        <v>109</v>
      </c>
      <c r="BC6" s="115" t="s">
        <v>54</v>
      </c>
      <c r="BD6" s="114"/>
      <c r="BE6" s="115" t="s">
        <v>108</v>
      </c>
      <c r="BF6" s="115" t="s">
        <v>109</v>
      </c>
      <c r="BG6" s="115" t="s">
        <v>54</v>
      </c>
      <c r="BH6" s="114"/>
      <c r="BI6" s="115" t="s">
        <v>108</v>
      </c>
      <c r="BJ6" s="115" t="s">
        <v>109</v>
      </c>
      <c r="BK6" s="115" t="s">
        <v>54</v>
      </c>
      <c r="BL6" s="26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</row>
    <row r="7" spans="1:103">
      <c r="A7" s="10"/>
      <c r="B7" s="65">
        <v>1</v>
      </c>
      <c r="C7" s="10" t="str">
        <f>Élèves!C4</f>
        <v>MARTIN</v>
      </c>
      <c r="D7" s="10" t="str">
        <f>Élèves!D4</f>
        <v>Paul</v>
      </c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7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7"/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7"/>
      <c r="AL7" s="116"/>
      <c r="AM7" s="116"/>
      <c r="AN7" s="116"/>
      <c r="AO7" s="116"/>
      <c r="AP7" s="116"/>
      <c r="AQ7" s="116"/>
      <c r="AR7" s="116"/>
      <c r="AS7" s="116"/>
      <c r="AT7" s="116"/>
      <c r="AU7" s="116"/>
      <c r="AV7" s="117"/>
      <c r="AW7" s="118">
        <f t="shared" ref="AW7:AW31" si="0">SUM(E7:N7)</f>
        <v>0</v>
      </c>
      <c r="AX7" s="118">
        <f>SUM($E$6:$N$6)-SUMIF(E7:N7,"",$E$6:$N$6)</f>
        <v>0</v>
      </c>
      <c r="AY7" s="119" t="str">
        <f>IF(ISERROR(SUM(AW7/AX7)*100),"",SUM(AW7/AX7)*100)</f>
        <v/>
      </c>
      <c r="AZ7" s="117"/>
      <c r="BA7" s="118">
        <f t="shared" ref="BA7:BA31" si="1">SUM(P7:Y7)</f>
        <v>0</v>
      </c>
      <c r="BB7" s="118">
        <f>SUM($P$6:Y$6)-SUMIF(P7:Y7,"",$P$6:$Y$6)</f>
        <v>0</v>
      </c>
      <c r="BC7" s="119" t="str">
        <f>IF(ISERROR(SUM(BA7/BB7)*100),"",SUM(BA7/BB7)*100)</f>
        <v/>
      </c>
      <c r="BD7" s="117"/>
      <c r="BE7" s="118">
        <f t="shared" ref="BE7:BE31" si="2">SUM(AA7:AJ7)</f>
        <v>0</v>
      </c>
      <c r="BF7" s="118">
        <f>SUM($AA$6:$AJ$6)-SUMIF(AA7:AJ7,"",$AA$6:$AJ$6)</f>
        <v>0</v>
      </c>
      <c r="BG7" s="119" t="str">
        <f>IF(ISERROR(SUM(BE7/BF7)*100),"",SUM(BE7/BF7)*100)</f>
        <v/>
      </c>
      <c r="BH7" s="117"/>
      <c r="BI7" s="118">
        <f t="shared" ref="BI7:BI31" si="3">SUM(AL7:AU7)</f>
        <v>0</v>
      </c>
      <c r="BJ7" s="118">
        <f>SUM($AL$6:$AU$6)-SUMIF(AL7:AU7,"",$AL$6:$AU$6)</f>
        <v>0</v>
      </c>
      <c r="BK7" s="119" t="str">
        <f>IF(ISERROR(SUM(BI7/BJ7)*100),"",SUM(BI7/BJ7)*100)</f>
        <v/>
      </c>
      <c r="BL7" s="22"/>
      <c r="BM7" s="10"/>
      <c r="BN7" s="10"/>
      <c r="BO7" s="10"/>
      <c r="BP7" s="170" t="e">
        <f>AVERAGE(AY7,BC7)</f>
        <v>#DIV/0!</v>
      </c>
      <c r="BQ7" s="170" t="e">
        <f>AVERAGE(AY7,BC7,BG7)</f>
        <v>#DIV/0!</v>
      </c>
      <c r="BR7" s="170" t="e">
        <f>AVERAGE(AY7,BC7,BG7,BK7)</f>
        <v>#DIV/0!</v>
      </c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</row>
    <row r="8" spans="1:103">
      <c r="A8" s="10"/>
      <c r="B8" s="65">
        <v>2</v>
      </c>
      <c r="C8" s="10" t="str">
        <f>Élèves!C5</f>
        <v>DUPOND</v>
      </c>
      <c r="D8" s="10" t="str">
        <f>Élèves!D5</f>
        <v>Henri</v>
      </c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7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7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7"/>
      <c r="AL8" s="116"/>
      <c r="AM8" s="116"/>
      <c r="AN8" s="116"/>
      <c r="AO8" s="116"/>
      <c r="AP8" s="116"/>
      <c r="AQ8" s="116"/>
      <c r="AR8" s="116"/>
      <c r="AS8" s="116"/>
      <c r="AT8" s="116"/>
      <c r="AU8" s="116"/>
      <c r="AV8" s="117"/>
      <c r="AW8" s="118">
        <f t="shared" si="0"/>
        <v>0</v>
      </c>
      <c r="AX8" s="118">
        <f t="shared" ref="AX8:AX31" si="4">SUM($E$6:$N$6)-SUMIF(E8:N8,"",$E$6:$N$6)</f>
        <v>0</v>
      </c>
      <c r="AY8" s="119" t="str">
        <f t="shared" ref="AY8:AY31" si="5">IF(ISERROR(SUM(AW8/AX8)*100),"",SUM(AW8/AX8)*100)</f>
        <v/>
      </c>
      <c r="AZ8" s="117"/>
      <c r="BA8" s="118">
        <f t="shared" si="1"/>
        <v>0</v>
      </c>
      <c r="BB8" s="118">
        <f>SUM($P$6:Y$6)-SUMIF(P8:Y8,"",$P$6:$Y$6)</f>
        <v>0</v>
      </c>
      <c r="BC8" s="119" t="str">
        <f t="shared" ref="BC8:BC31" si="6">IF(ISERROR(SUM(BA8/BB8)*100),"",SUM(BA8/BB8)*100)</f>
        <v/>
      </c>
      <c r="BD8" s="117"/>
      <c r="BE8" s="118">
        <f t="shared" si="2"/>
        <v>0</v>
      </c>
      <c r="BF8" s="118">
        <f t="shared" ref="BF8:BF31" si="7">SUM($AA$6:$AJ$6)-SUMIF(AA8:AJ8,"",$AA$6:$AJ$6)</f>
        <v>0</v>
      </c>
      <c r="BG8" s="119" t="str">
        <f t="shared" ref="BG8:BG31" si="8">IF(ISERROR(SUM(BE8/BF8)*100),"",SUM(BE8/BF8)*100)</f>
        <v/>
      </c>
      <c r="BH8" s="117"/>
      <c r="BI8" s="118">
        <f t="shared" si="3"/>
        <v>0</v>
      </c>
      <c r="BJ8" s="118">
        <f t="shared" ref="BJ8:BJ31" si="9">SUM($AL$6:$AU$6)-SUMIF(AL8:AU8,"",$AL$6:$AU$6)</f>
        <v>0</v>
      </c>
      <c r="BK8" s="119" t="str">
        <f t="shared" ref="BK8:BK31" si="10">IF(ISERROR(SUM(BI8/BJ8)*100),"",SUM(BI8/BJ8)*100)</f>
        <v/>
      </c>
      <c r="BL8" s="22"/>
      <c r="BM8" s="10"/>
      <c r="BN8" s="10"/>
      <c r="BO8" s="10"/>
      <c r="BP8" s="170" t="e">
        <f t="shared" ref="BP8:BP31" si="11">AVERAGE(AY8,BC8)</f>
        <v>#DIV/0!</v>
      </c>
      <c r="BQ8" s="170" t="e">
        <f t="shared" ref="BQ8:BQ31" si="12">AVERAGE(AY8,BC8,BG8)</f>
        <v>#DIV/0!</v>
      </c>
      <c r="BR8" s="170" t="e">
        <f t="shared" ref="BR8:BR31" si="13">AVERAGE(AY8,BC8,BG8,BK8)</f>
        <v>#DIV/0!</v>
      </c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</row>
    <row r="9" spans="1:103">
      <c r="A9" s="10"/>
      <c r="B9" s="65">
        <v>3</v>
      </c>
      <c r="C9" s="10" t="str">
        <f>Élèves!C6</f>
        <v>TABERNACLE</v>
      </c>
      <c r="D9" s="10" t="str">
        <f>Élèves!D6</f>
        <v>Ghislain</v>
      </c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7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7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7"/>
      <c r="AL9" s="116"/>
      <c r="AM9" s="116"/>
      <c r="AN9" s="116"/>
      <c r="AO9" s="116"/>
      <c r="AP9" s="116"/>
      <c r="AQ9" s="116"/>
      <c r="AR9" s="116"/>
      <c r="AS9" s="116"/>
      <c r="AT9" s="116"/>
      <c r="AU9" s="116"/>
      <c r="AV9" s="117"/>
      <c r="AW9" s="118">
        <f t="shared" si="0"/>
        <v>0</v>
      </c>
      <c r="AX9" s="118">
        <f t="shared" si="4"/>
        <v>0</v>
      </c>
      <c r="AY9" s="119" t="str">
        <f t="shared" si="5"/>
        <v/>
      </c>
      <c r="AZ9" s="117"/>
      <c r="BA9" s="118">
        <f t="shared" si="1"/>
        <v>0</v>
      </c>
      <c r="BB9" s="118">
        <f>SUM($P$6:Y$6)-SUMIF(P9:Y9,"",$P$6:$Y$6)</f>
        <v>0</v>
      </c>
      <c r="BC9" s="119" t="str">
        <f t="shared" si="6"/>
        <v/>
      </c>
      <c r="BD9" s="117"/>
      <c r="BE9" s="118">
        <f t="shared" si="2"/>
        <v>0</v>
      </c>
      <c r="BF9" s="118">
        <f t="shared" si="7"/>
        <v>0</v>
      </c>
      <c r="BG9" s="119" t="str">
        <f t="shared" si="8"/>
        <v/>
      </c>
      <c r="BH9" s="117"/>
      <c r="BI9" s="118">
        <f t="shared" si="3"/>
        <v>0</v>
      </c>
      <c r="BJ9" s="118">
        <f t="shared" si="9"/>
        <v>0</v>
      </c>
      <c r="BK9" s="119" t="str">
        <f t="shared" si="10"/>
        <v/>
      </c>
      <c r="BL9" s="22"/>
      <c r="BM9" s="10"/>
      <c r="BN9" s="10"/>
      <c r="BO9" s="10"/>
      <c r="BP9" s="170" t="e">
        <f t="shared" si="11"/>
        <v>#DIV/0!</v>
      </c>
      <c r="BQ9" s="170" t="e">
        <f t="shared" si="12"/>
        <v>#DIV/0!</v>
      </c>
      <c r="BR9" s="170" t="e">
        <f t="shared" si="13"/>
        <v>#DIV/0!</v>
      </c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</row>
    <row r="10" spans="1:103">
      <c r="A10" s="10"/>
      <c r="B10" s="65">
        <v>4</v>
      </c>
      <c r="C10" s="10" t="str">
        <f>Élèves!C7</f>
        <v>EASY</v>
      </c>
      <c r="D10" s="10" t="str">
        <f>Élèves!D7</f>
        <v>Isabelle</v>
      </c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7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7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7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7"/>
      <c r="AW10" s="118">
        <f t="shared" si="0"/>
        <v>0</v>
      </c>
      <c r="AX10" s="118">
        <f t="shared" si="4"/>
        <v>0</v>
      </c>
      <c r="AY10" s="119" t="str">
        <f t="shared" si="5"/>
        <v/>
      </c>
      <c r="AZ10" s="117"/>
      <c r="BA10" s="118">
        <f t="shared" si="1"/>
        <v>0</v>
      </c>
      <c r="BB10" s="118">
        <f>SUM($P$6:Y$6)-SUMIF(P10:Y10,"",$P$6:$Y$6)</f>
        <v>0</v>
      </c>
      <c r="BC10" s="119" t="str">
        <f t="shared" si="6"/>
        <v/>
      </c>
      <c r="BD10" s="117"/>
      <c r="BE10" s="118">
        <f t="shared" si="2"/>
        <v>0</v>
      </c>
      <c r="BF10" s="118">
        <f t="shared" si="7"/>
        <v>0</v>
      </c>
      <c r="BG10" s="119" t="str">
        <f t="shared" si="8"/>
        <v/>
      </c>
      <c r="BH10" s="117"/>
      <c r="BI10" s="118">
        <f t="shared" si="3"/>
        <v>0</v>
      </c>
      <c r="BJ10" s="118">
        <f t="shared" si="9"/>
        <v>0</v>
      </c>
      <c r="BK10" s="119" t="str">
        <f t="shared" si="10"/>
        <v/>
      </c>
      <c r="BL10" s="22"/>
      <c r="BM10" s="10"/>
      <c r="BN10" s="10"/>
      <c r="BO10" s="10"/>
      <c r="BP10" s="170" t="e">
        <f t="shared" si="11"/>
        <v>#DIV/0!</v>
      </c>
      <c r="BQ10" s="170" t="e">
        <f t="shared" si="12"/>
        <v>#DIV/0!</v>
      </c>
      <c r="BR10" s="170" t="e">
        <f t="shared" si="13"/>
        <v>#DIV/0!</v>
      </c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</row>
    <row r="11" spans="1:103">
      <c r="A11" s="10"/>
      <c r="B11" s="65">
        <v>5</v>
      </c>
      <c r="C11" s="10" t="str">
        <f>Élèves!C8</f>
        <v>KINGDOM</v>
      </c>
      <c r="D11" s="10" t="str">
        <f>Élèves!D8</f>
        <v>Aline</v>
      </c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7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7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7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7"/>
      <c r="AW11" s="118">
        <f t="shared" si="0"/>
        <v>0</v>
      </c>
      <c r="AX11" s="118">
        <f t="shared" si="4"/>
        <v>0</v>
      </c>
      <c r="AY11" s="119" t="str">
        <f t="shared" si="5"/>
        <v/>
      </c>
      <c r="AZ11" s="117"/>
      <c r="BA11" s="118">
        <f t="shared" si="1"/>
        <v>0</v>
      </c>
      <c r="BB11" s="118">
        <f>SUM($P$6:Y$6)-SUMIF(P11:Y11,"",$P$6:$Y$6)</f>
        <v>0</v>
      </c>
      <c r="BC11" s="119" t="str">
        <f t="shared" si="6"/>
        <v/>
      </c>
      <c r="BD11" s="117"/>
      <c r="BE11" s="118">
        <f t="shared" si="2"/>
        <v>0</v>
      </c>
      <c r="BF11" s="118">
        <f t="shared" si="7"/>
        <v>0</v>
      </c>
      <c r="BG11" s="119" t="str">
        <f t="shared" si="8"/>
        <v/>
      </c>
      <c r="BH11" s="117"/>
      <c r="BI11" s="118">
        <f t="shared" si="3"/>
        <v>0</v>
      </c>
      <c r="BJ11" s="118">
        <f t="shared" si="9"/>
        <v>0</v>
      </c>
      <c r="BK11" s="119" t="str">
        <f t="shared" si="10"/>
        <v/>
      </c>
      <c r="BL11" s="22"/>
      <c r="BM11" s="10"/>
      <c r="BN11" s="10"/>
      <c r="BO11" s="10"/>
      <c r="BP11" s="170" t="e">
        <f t="shared" si="11"/>
        <v>#DIV/0!</v>
      </c>
      <c r="BQ11" s="170" t="e">
        <f t="shared" si="12"/>
        <v>#DIV/0!</v>
      </c>
      <c r="BR11" s="170" t="e">
        <f t="shared" si="13"/>
        <v>#DIV/0!</v>
      </c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</row>
    <row r="12" spans="1:103">
      <c r="A12" s="10"/>
      <c r="B12" s="65">
        <v>6</v>
      </c>
      <c r="C12" s="10" t="str">
        <f>Élèves!C9</f>
        <v>FORTE</v>
      </c>
      <c r="D12" s="10" t="str">
        <f>Élèves!D9</f>
        <v>Salie</v>
      </c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7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7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7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7"/>
      <c r="AW12" s="118">
        <f t="shared" si="0"/>
        <v>0</v>
      </c>
      <c r="AX12" s="118">
        <f t="shared" si="4"/>
        <v>0</v>
      </c>
      <c r="AY12" s="119" t="str">
        <f t="shared" si="5"/>
        <v/>
      </c>
      <c r="AZ12" s="117"/>
      <c r="BA12" s="118">
        <f t="shared" si="1"/>
        <v>0</v>
      </c>
      <c r="BB12" s="118">
        <f>SUM($P$6:Y$6)-SUMIF(P12:Y12,"",$P$6:$Y$6)</f>
        <v>0</v>
      </c>
      <c r="BC12" s="119" t="str">
        <f t="shared" si="6"/>
        <v/>
      </c>
      <c r="BD12" s="117"/>
      <c r="BE12" s="118">
        <f t="shared" si="2"/>
        <v>0</v>
      </c>
      <c r="BF12" s="118">
        <f t="shared" si="7"/>
        <v>0</v>
      </c>
      <c r="BG12" s="119" t="str">
        <f t="shared" si="8"/>
        <v/>
      </c>
      <c r="BH12" s="117"/>
      <c r="BI12" s="118">
        <f t="shared" si="3"/>
        <v>0</v>
      </c>
      <c r="BJ12" s="118">
        <f t="shared" si="9"/>
        <v>0</v>
      </c>
      <c r="BK12" s="119" t="str">
        <f t="shared" si="10"/>
        <v/>
      </c>
      <c r="BL12" s="22"/>
      <c r="BM12" s="10"/>
      <c r="BN12" s="10"/>
      <c r="BO12" s="10"/>
      <c r="BP12" s="170" t="e">
        <f t="shared" si="11"/>
        <v>#DIV/0!</v>
      </c>
      <c r="BQ12" s="170" t="e">
        <f t="shared" si="12"/>
        <v>#DIV/0!</v>
      </c>
      <c r="BR12" s="170" t="e">
        <f t="shared" si="13"/>
        <v>#DIV/0!</v>
      </c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</row>
    <row r="13" spans="1:103">
      <c r="A13" s="10"/>
      <c r="B13" s="65">
        <v>7</v>
      </c>
      <c r="C13" s="10" t="str">
        <f>Élèves!C10</f>
        <v>SEGEC</v>
      </c>
      <c r="D13" s="10" t="str">
        <f>Élèves!D10</f>
        <v>Rédoine</v>
      </c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7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7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7"/>
      <c r="AL13" s="116"/>
      <c r="AM13" s="116"/>
      <c r="AN13" s="116"/>
      <c r="AO13" s="116"/>
      <c r="AP13" s="116"/>
      <c r="AQ13" s="116"/>
      <c r="AR13" s="116"/>
      <c r="AS13" s="116"/>
      <c r="AT13" s="116"/>
      <c r="AU13" s="116"/>
      <c r="AV13" s="117"/>
      <c r="AW13" s="118">
        <f t="shared" si="0"/>
        <v>0</v>
      </c>
      <c r="AX13" s="118">
        <f t="shared" si="4"/>
        <v>0</v>
      </c>
      <c r="AY13" s="119" t="str">
        <f t="shared" si="5"/>
        <v/>
      </c>
      <c r="AZ13" s="117"/>
      <c r="BA13" s="118">
        <f t="shared" si="1"/>
        <v>0</v>
      </c>
      <c r="BB13" s="118">
        <f>SUM($P$6:Y$6)-SUMIF(P13:Y13,"",$P$6:$Y$6)</f>
        <v>0</v>
      </c>
      <c r="BC13" s="119" t="str">
        <f t="shared" si="6"/>
        <v/>
      </c>
      <c r="BD13" s="117"/>
      <c r="BE13" s="118">
        <f t="shared" si="2"/>
        <v>0</v>
      </c>
      <c r="BF13" s="118">
        <f t="shared" si="7"/>
        <v>0</v>
      </c>
      <c r="BG13" s="119" t="str">
        <f t="shared" si="8"/>
        <v/>
      </c>
      <c r="BH13" s="117"/>
      <c r="BI13" s="118">
        <f t="shared" si="3"/>
        <v>0</v>
      </c>
      <c r="BJ13" s="118">
        <f t="shared" si="9"/>
        <v>0</v>
      </c>
      <c r="BK13" s="119" t="str">
        <f t="shared" si="10"/>
        <v/>
      </c>
      <c r="BL13" s="22"/>
      <c r="BM13" s="10"/>
      <c r="BN13" s="10"/>
      <c r="BO13" s="10"/>
      <c r="BP13" s="170" t="e">
        <f t="shared" si="11"/>
        <v>#DIV/0!</v>
      </c>
      <c r="BQ13" s="170" t="e">
        <f t="shared" si="12"/>
        <v>#DIV/0!</v>
      </c>
      <c r="BR13" s="170" t="e">
        <f t="shared" si="13"/>
        <v>#DIV/0!</v>
      </c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</row>
    <row r="14" spans="1:103">
      <c r="A14" s="10"/>
      <c r="B14" s="65">
        <v>8</v>
      </c>
      <c r="C14" s="10">
        <f>Élèves!C11</f>
        <v>0</v>
      </c>
      <c r="D14" s="10">
        <f>Élèves!D11</f>
        <v>0</v>
      </c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7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7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7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  <c r="AV14" s="117"/>
      <c r="AW14" s="118">
        <f t="shared" si="0"/>
        <v>0</v>
      </c>
      <c r="AX14" s="118">
        <f t="shared" si="4"/>
        <v>0</v>
      </c>
      <c r="AY14" s="119" t="str">
        <f t="shared" si="5"/>
        <v/>
      </c>
      <c r="AZ14" s="117"/>
      <c r="BA14" s="118">
        <f t="shared" si="1"/>
        <v>0</v>
      </c>
      <c r="BB14" s="118">
        <f>SUM($P$6:Y$6)-SUMIF(P14:Y14,"",$P$6:$Y$6)</f>
        <v>0</v>
      </c>
      <c r="BC14" s="119" t="str">
        <f t="shared" si="6"/>
        <v/>
      </c>
      <c r="BD14" s="117"/>
      <c r="BE14" s="118">
        <f t="shared" si="2"/>
        <v>0</v>
      </c>
      <c r="BF14" s="118">
        <f t="shared" si="7"/>
        <v>0</v>
      </c>
      <c r="BG14" s="119" t="str">
        <f t="shared" si="8"/>
        <v/>
      </c>
      <c r="BH14" s="117"/>
      <c r="BI14" s="118">
        <f t="shared" si="3"/>
        <v>0</v>
      </c>
      <c r="BJ14" s="118">
        <f t="shared" si="9"/>
        <v>0</v>
      </c>
      <c r="BK14" s="119" t="str">
        <f t="shared" si="10"/>
        <v/>
      </c>
      <c r="BL14" s="22"/>
      <c r="BM14" s="10"/>
      <c r="BN14" s="10"/>
      <c r="BO14" s="10"/>
      <c r="BP14" s="170" t="e">
        <f t="shared" si="11"/>
        <v>#DIV/0!</v>
      </c>
      <c r="BQ14" s="170" t="e">
        <f t="shared" si="12"/>
        <v>#DIV/0!</v>
      </c>
      <c r="BR14" s="170" t="e">
        <f t="shared" si="13"/>
        <v>#DIV/0!</v>
      </c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</row>
    <row r="15" spans="1:103">
      <c r="A15" s="10"/>
      <c r="B15" s="65">
        <v>9</v>
      </c>
      <c r="C15" s="10">
        <f>Élèves!C12</f>
        <v>0</v>
      </c>
      <c r="D15" s="10">
        <f>Élèves!D12</f>
        <v>0</v>
      </c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7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7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7"/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7"/>
      <c r="AW15" s="118">
        <f t="shared" si="0"/>
        <v>0</v>
      </c>
      <c r="AX15" s="118">
        <f t="shared" si="4"/>
        <v>0</v>
      </c>
      <c r="AY15" s="119" t="str">
        <f t="shared" si="5"/>
        <v/>
      </c>
      <c r="AZ15" s="117"/>
      <c r="BA15" s="118">
        <f t="shared" si="1"/>
        <v>0</v>
      </c>
      <c r="BB15" s="118">
        <f>SUM($P$6:Y$6)-SUMIF(P15:Y15,"",$P$6:$Y$6)</f>
        <v>0</v>
      </c>
      <c r="BC15" s="119" t="str">
        <f t="shared" si="6"/>
        <v/>
      </c>
      <c r="BD15" s="117"/>
      <c r="BE15" s="118">
        <f t="shared" si="2"/>
        <v>0</v>
      </c>
      <c r="BF15" s="118">
        <f t="shared" si="7"/>
        <v>0</v>
      </c>
      <c r="BG15" s="119" t="str">
        <f t="shared" si="8"/>
        <v/>
      </c>
      <c r="BH15" s="117"/>
      <c r="BI15" s="118">
        <f t="shared" si="3"/>
        <v>0</v>
      </c>
      <c r="BJ15" s="118">
        <f t="shared" si="9"/>
        <v>0</v>
      </c>
      <c r="BK15" s="119" t="str">
        <f t="shared" si="10"/>
        <v/>
      </c>
      <c r="BL15" s="22"/>
      <c r="BM15" s="10"/>
      <c r="BN15" s="10"/>
      <c r="BO15" s="10"/>
      <c r="BP15" s="170" t="e">
        <f t="shared" si="11"/>
        <v>#DIV/0!</v>
      </c>
      <c r="BQ15" s="170" t="e">
        <f t="shared" si="12"/>
        <v>#DIV/0!</v>
      </c>
      <c r="BR15" s="170" t="e">
        <f t="shared" si="13"/>
        <v>#DIV/0!</v>
      </c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</row>
    <row r="16" spans="1:103">
      <c r="A16" s="10"/>
      <c r="B16" s="65">
        <v>10</v>
      </c>
      <c r="C16" s="10">
        <f>Élèves!C13</f>
        <v>0</v>
      </c>
      <c r="D16" s="10">
        <f>Élèves!D13</f>
        <v>0</v>
      </c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7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7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7"/>
      <c r="AL16" s="116"/>
      <c r="AM16" s="116"/>
      <c r="AN16" s="116"/>
      <c r="AO16" s="116"/>
      <c r="AP16" s="116"/>
      <c r="AQ16" s="116"/>
      <c r="AR16" s="116"/>
      <c r="AS16" s="116"/>
      <c r="AT16" s="116"/>
      <c r="AU16" s="116"/>
      <c r="AV16" s="117"/>
      <c r="AW16" s="118">
        <f t="shared" si="0"/>
        <v>0</v>
      </c>
      <c r="AX16" s="118">
        <f t="shared" si="4"/>
        <v>0</v>
      </c>
      <c r="AY16" s="119" t="str">
        <f t="shared" si="5"/>
        <v/>
      </c>
      <c r="AZ16" s="117"/>
      <c r="BA16" s="118">
        <f t="shared" si="1"/>
        <v>0</v>
      </c>
      <c r="BB16" s="118">
        <f>SUM($P$6:Y$6)-SUMIF(P16:Y16,"",$P$6:$Y$6)</f>
        <v>0</v>
      </c>
      <c r="BC16" s="119" t="str">
        <f t="shared" si="6"/>
        <v/>
      </c>
      <c r="BD16" s="117"/>
      <c r="BE16" s="118">
        <f t="shared" si="2"/>
        <v>0</v>
      </c>
      <c r="BF16" s="118">
        <f t="shared" si="7"/>
        <v>0</v>
      </c>
      <c r="BG16" s="119" t="str">
        <f t="shared" si="8"/>
        <v/>
      </c>
      <c r="BH16" s="117"/>
      <c r="BI16" s="118">
        <f t="shared" si="3"/>
        <v>0</v>
      </c>
      <c r="BJ16" s="118">
        <f t="shared" si="9"/>
        <v>0</v>
      </c>
      <c r="BK16" s="119" t="str">
        <f t="shared" si="10"/>
        <v/>
      </c>
      <c r="BL16" s="22"/>
      <c r="BM16" s="10"/>
      <c r="BN16" s="10"/>
      <c r="BO16" s="10"/>
      <c r="BP16" s="170" t="e">
        <f t="shared" si="11"/>
        <v>#DIV/0!</v>
      </c>
      <c r="BQ16" s="170" t="e">
        <f t="shared" si="12"/>
        <v>#DIV/0!</v>
      </c>
      <c r="BR16" s="170" t="e">
        <f t="shared" si="13"/>
        <v>#DIV/0!</v>
      </c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</row>
    <row r="17" spans="1:103">
      <c r="A17" s="10"/>
      <c r="B17" s="65">
        <v>11</v>
      </c>
      <c r="C17" s="10">
        <f>Élèves!C14</f>
        <v>0</v>
      </c>
      <c r="D17" s="10">
        <f>Élèves!D14</f>
        <v>0</v>
      </c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7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7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7"/>
      <c r="AL17" s="116"/>
      <c r="AM17" s="116"/>
      <c r="AN17" s="116"/>
      <c r="AO17" s="116"/>
      <c r="AP17" s="116"/>
      <c r="AQ17" s="116"/>
      <c r="AR17" s="116"/>
      <c r="AS17" s="116"/>
      <c r="AT17" s="116"/>
      <c r="AU17" s="116"/>
      <c r="AV17" s="117"/>
      <c r="AW17" s="118">
        <f t="shared" si="0"/>
        <v>0</v>
      </c>
      <c r="AX17" s="118">
        <f t="shared" si="4"/>
        <v>0</v>
      </c>
      <c r="AY17" s="119" t="str">
        <f t="shared" si="5"/>
        <v/>
      </c>
      <c r="AZ17" s="117"/>
      <c r="BA17" s="118">
        <f t="shared" si="1"/>
        <v>0</v>
      </c>
      <c r="BB17" s="118">
        <f>SUM($P$6:Y$6)-SUMIF(P17:Y17,"",$P$6:$Y$6)</f>
        <v>0</v>
      </c>
      <c r="BC17" s="119" t="str">
        <f t="shared" si="6"/>
        <v/>
      </c>
      <c r="BD17" s="117"/>
      <c r="BE17" s="118">
        <f t="shared" si="2"/>
        <v>0</v>
      </c>
      <c r="BF17" s="118">
        <f t="shared" si="7"/>
        <v>0</v>
      </c>
      <c r="BG17" s="119" t="str">
        <f t="shared" si="8"/>
        <v/>
      </c>
      <c r="BH17" s="117"/>
      <c r="BI17" s="118">
        <f t="shared" si="3"/>
        <v>0</v>
      </c>
      <c r="BJ17" s="118">
        <f t="shared" si="9"/>
        <v>0</v>
      </c>
      <c r="BK17" s="119" t="str">
        <f t="shared" si="10"/>
        <v/>
      </c>
      <c r="BL17" s="22"/>
      <c r="BM17" s="10"/>
      <c r="BN17" s="10"/>
      <c r="BO17" s="10"/>
      <c r="BP17" s="170" t="e">
        <f t="shared" si="11"/>
        <v>#DIV/0!</v>
      </c>
      <c r="BQ17" s="170" t="e">
        <f t="shared" si="12"/>
        <v>#DIV/0!</v>
      </c>
      <c r="BR17" s="170" t="e">
        <f t="shared" si="13"/>
        <v>#DIV/0!</v>
      </c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</row>
    <row r="18" spans="1:103">
      <c r="A18" s="10"/>
      <c r="B18" s="65">
        <v>12</v>
      </c>
      <c r="C18" s="10">
        <f>Élèves!C15</f>
        <v>0</v>
      </c>
      <c r="D18" s="10">
        <f>Élèves!D15</f>
        <v>0</v>
      </c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7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7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7"/>
      <c r="AL18" s="116"/>
      <c r="AM18" s="116"/>
      <c r="AN18" s="116"/>
      <c r="AO18" s="116"/>
      <c r="AP18" s="116"/>
      <c r="AQ18" s="116"/>
      <c r="AR18" s="116"/>
      <c r="AS18" s="116"/>
      <c r="AT18" s="116"/>
      <c r="AU18" s="116"/>
      <c r="AV18" s="117"/>
      <c r="AW18" s="118">
        <f t="shared" si="0"/>
        <v>0</v>
      </c>
      <c r="AX18" s="118">
        <f t="shared" si="4"/>
        <v>0</v>
      </c>
      <c r="AY18" s="119" t="str">
        <f t="shared" si="5"/>
        <v/>
      </c>
      <c r="AZ18" s="117"/>
      <c r="BA18" s="118">
        <f t="shared" si="1"/>
        <v>0</v>
      </c>
      <c r="BB18" s="118">
        <f>SUM($P$6:Y$6)-SUMIF(P18:Y18,"",$P$6:$Y$6)</f>
        <v>0</v>
      </c>
      <c r="BC18" s="119" t="str">
        <f t="shared" si="6"/>
        <v/>
      </c>
      <c r="BD18" s="117"/>
      <c r="BE18" s="118">
        <f t="shared" si="2"/>
        <v>0</v>
      </c>
      <c r="BF18" s="118">
        <f t="shared" si="7"/>
        <v>0</v>
      </c>
      <c r="BG18" s="119" t="str">
        <f t="shared" si="8"/>
        <v/>
      </c>
      <c r="BH18" s="117"/>
      <c r="BI18" s="118">
        <f t="shared" si="3"/>
        <v>0</v>
      </c>
      <c r="BJ18" s="118">
        <f t="shared" si="9"/>
        <v>0</v>
      </c>
      <c r="BK18" s="119" t="str">
        <f t="shared" si="10"/>
        <v/>
      </c>
      <c r="BL18" s="22"/>
      <c r="BM18" s="10"/>
      <c r="BN18" s="10"/>
      <c r="BO18" s="10"/>
      <c r="BP18" s="170" t="e">
        <f t="shared" si="11"/>
        <v>#DIV/0!</v>
      </c>
      <c r="BQ18" s="170" t="e">
        <f t="shared" si="12"/>
        <v>#DIV/0!</v>
      </c>
      <c r="BR18" s="170" t="e">
        <f t="shared" si="13"/>
        <v>#DIV/0!</v>
      </c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</row>
    <row r="19" spans="1:103">
      <c r="A19" s="10"/>
      <c r="B19" s="65">
        <v>13</v>
      </c>
      <c r="C19" s="10">
        <f>Élèves!C16</f>
        <v>0</v>
      </c>
      <c r="D19" s="10">
        <f>Élèves!D16</f>
        <v>0</v>
      </c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7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7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7"/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7"/>
      <c r="AW19" s="118">
        <f t="shared" si="0"/>
        <v>0</v>
      </c>
      <c r="AX19" s="118">
        <f t="shared" si="4"/>
        <v>0</v>
      </c>
      <c r="AY19" s="119" t="str">
        <f t="shared" si="5"/>
        <v/>
      </c>
      <c r="AZ19" s="117"/>
      <c r="BA19" s="118">
        <f t="shared" si="1"/>
        <v>0</v>
      </c>
      <c r="BB19" s="118">
        <f>SUM($P$6:Y$6)-SUMIF(P19:Y19,"",$P$6:$Y$6)</f>
        <v>0</v>
      </c>
      <c r="BC19" s="119" t="str">
        <f t="shared" si="6"/>
        <v/>
      </c>
      <c r="BD19" s="117"/>
      <c r="BE19" s="118">
        <f t="shared" si="2"/>
        <v>0</v>
      </c>
      <c r="BF19" s="118">
        <f t="shared" si="7"/>
        <v>0</v>
      </c>
      <c r="BG19" s="119" t="str">
        <f t="shared" si="8"/>
        <v/>
      </c>
      <c r="BH19" s="117"/>
      <c r="BI19" s="118">
        <f t="shared" si="3"/>
        <v>0</v>
      </c>
      <c r="BJ19" s="118">
        <f t="shared" si="9"/>
        <v>0</v>
      </c>
      <c r="BK19" s="119" t="str">
        <f t="shared" si="10"/>
        <v/>
      </c>
      <c r="BL19" s="22"/>
      <c r="BM19" s="10"/>
      <c r="BN19" s="10"/>
      <c r="BO19" s="10"/>
      <c r="BP19" s="170" t="e">
        <f t="shared" si="11"/>
        <v>#DIV/0!</v>
      </c>
      <c r="BQ19" s="170" t="e">
        <f t="shared" si="12"/>
        <v>#DIV/0!</v>
      </c>
      <c r="BR19" s="170" t="e">
        <f t="shared" si="13"/>
        <v>#DIV/0!</v>
      </c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</row>
    <row r="20" spans="1:103">
      <c r="A20" s="10"/>
      <c r="B20" s="65">
        <v>14</v>
      </c>
      <c r="C20" s="10">
        <f>Élèves!C17</f>
        <v>0</v>
      </c>
      <c r="D20" s="10">
        <f>Élèves!D17</f>
        <v>0</v>
      </c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7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7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7"/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7"/>
      <c r="AW20" s="118">
        <f t="shared" si="0"/>
        <v>0</v>
      </c>
      <c r="AX20" s="118">
        <f t="shared" si="4"/>
        <v>0</v>
      </c>
      <c r="AY20" s="119" t="str">
        <f t="shared" si="5"/>
        <v/>
      </c>
      <c r="AZ20" s="117"/>
      <c r="BA20" s="118">
        <f t="shared" si="1"/>
        <v>0</v>
      </c>
      <c r="BB20" s="118">
        <f>SUM($P$6:Y$6)-SUMIF(P20:Y20,"",$P$6:$Y$6)</f>
        <v>0</v>
      </c>
      <c r="BC20" s="119" t="str">
        <f t="shared" si="6"/>
        <v/>
      </c>
      <c r="BD20" s="117"/>
      <c r="BE20" s="118">
        <f t="shared" si="2"/>
        <v>0</v>
      </c>
      <c r="BF20" s="118">
        <f t="shared" si="7"/>
        <v>0</v>
      </c>
      <c r="BG20" s="119" t="str">
        <f t="shared" si="8"/>
        <v/>
      </c>
      <c r="BH20" s="117"/>
      <c r="BI20" s="118">
        <f t="shared" si="3"/>
        <v>0</v>
      </c>
      <c r="BJ20" s="118">
        <f t="shared" si="9"/>
        <v>0</v>
      </c>
      <c r="BK20" s="119" t="str">
        <f t="shared" si="10"/>
        <v/>
      </c>
      <c r="BL20" s="22"/>
      <c r="BM20" s="10"/>
      <c r="BN20" s="10"/>
      <c r="BO20" s="10"/>
      <c r="BP20" s="170" t="e">
        <f t="shared" si="11"/>
        <v>#DIV/0!</v>
      </c>
      <c r="BQ20" s="170" t="e">
        <f t="shared" si="12"/>
        <v>#DIV/0!</v>
      </c>
      <c r="BR20" s="170" t="e">
        <f t="shared" si="13"/>
        <v>#DIV/0!</v>
      </c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</row>
    <row r="21" spans="1:103">
      <c r="A21" s="10"/>
      <c r="B21" s="65">
        <v>15</v>
      </c>
      <c r="C21" s="10">
        <f>Élèves!C18</f>
        <v>0</v>
      </c>
      <c r="D21" s="10">
        <f>Élèves!D18</f>
        <v>0</v>
      </c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7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7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7"/>
      <c r="AL21" s="116"/>
      <c r="AM21" s="116"/>
      <c r="AN21" s="116"/>
      <c r="AO21" s="116"/>
      <c r="AP21" s="116"/>
      <c r="AQ21" s="116"/>
      <c r="AR21" s="116"/>
      <c r="AS21" s="116"/>
      <c r="AT21" s="116"/>
      <c r="AU21" s="116"/>
      <c r="AV21" s="117"/>
      <c r="AW21" s="118">
        <f t="shared" si="0"/>
        <v>0</v>
      </c>
      <c r="AX21" s="118">
        <f t="shared" si="4"/>
        <v>0</v>
      </c>
      <c r="AY21" s="119" t="str">
        <f t="shared" si="5"/>
        <v/>
      </c>
      <c r="AZ21" s="117"/>
      <c r="BA21" s="118">
        <f t="shared" si="1"/>
        <v>0</v>
      </c>
      <c r="BB21" s="118">
        <f>SUM($P$6:Y$6)-SUMIF(P21:Y21,"",$P$6:$Y$6)</f>
        <v>0</v>
      </c>
      <c r="BC21" s="119" t="str">
        <f t="shared" si="6"/>
        <v/>
      </c>
      <c r="BD21" s="117"/>
      <c r="BE21" s="118">
        <f t="shared" si="2"/>
        <v>0</v>
      </c>
      <c r="BF21" s="118">
        <f t="shared" si="7"/>
        <v>0</v>
      </c>
      <c r="BG21" s="119" t="str">
        <f t="shared" si="8"/>
        <v/>
      </c>
      <c r="BH21" s="117"/>
      <c r="BI21" s="118">
        <f t="shared" si="3"/>
        <v>0</v>
      </c>
      <c r="BJ21" s="118">
        <f t="shared" si="9"/>
        <v>0</v>
      </c>
      <c r="BK21" s="119" t="str">
        <f t="shared" si="10"/>
        <v/>
      </c>
      <c r="BL21" s="22"/>
      <c r="BM21" s="10"/>
      <c r="BN21" s="10"/>
      <c r="BO21" s="10"/>
      <c r="BP21" s="170" t="e">
        <f t="shared" si="11"/>
        <v>#DIV/0!</v>
      </c>
      <c r="BQ21" s="170" t="e">
        <f t="shared" si="12"/>
        <v>#DIV/0!</v>
      </c>
      <c r="BR21" s="170" t="e">
        <f t="shared" si="13"/>
        <v>#DIV/0!</v>
      </c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</row>
    <row r="22" spans="1:103">
      <c r="A22" s="10"/>
      <c r="B22" s="65">
        <v>16</v>
      </c>
      <c r="C22" s="10">
        <f>Élèves!C19</f>
        <v>0</v>
      </c>
      <c r="D22" s="10">
        <f>Élèves!D19</f>
        <v>0</v>
      </c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7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7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7"/>
      <c r="AL22" s="116"/>
      <c r="AM22" s="116"/>
      <c r="AN22" s="116"/>
      <c r="AO22" s="116"/>
      <c r="AP22" s="116"/>
      <c r="AQ22" s="116"/>
      <c r="AR22" s="116"/>
      <c r="AS22" s="116"/>
      <c r="AT22" s="116"/>
      <c r="AU22" s="116"/>
      <c r="AV22" s="117"/>
      <c r="AW22" s="118">
        <f t="shared" si="0"/>
        <v>0</v>
      </c>
      <c r="AX22" s="118">
        <f t="shared" si="4"/>
        <v>0</v>
      </c>
      <c r="AY22" s="119" t="str">
        <f t="shared" si="5"/>
        <v/>
      </c>
      <c r="AZ22" s="117"/>
      <c r="BA22" s="118">
        <f t="shared" si="1"/>
        <v>0</v>
      </c>
      <c r="BB22" s="118">
        <f>SUM($P$6:Y$6)-SUMIF(P22:Y22,"",$P$6:$Y$6)</f>
        <v>0</v>
      </c>
      <c r="BC22" s="119" t="str">
        <f t="shared" si="6"/>
        <v/>
      </c>
      <c r="BD22" s="117"/>
      <c r="BE22" s="118">
        <f t="shared" si="2"/>
        <v>0</v>
      </c>
      <c r="BF22" s="118">
        <f t="shared" si="7"/>
        <v>0</v>
      </c>
      <c r="BG22" s="119" t="str">
        <f t="shared" si="8"/>
        <v/>
      </c>
      <c r="BH22" s="117"/>
      <c r="BI22" s="118">
        <f t="shared" si="3"/>
        <v>0</v>
      </c>
      <c r="BJ22" s="118">
        <f t="shared" si="9"/>
        <v>0</v>
      </c>
      <c r="BK22" s="119" t="str">
        <f t="shared" si="10"/>
        <v/>
      </c>
      <c r="BL22" s="22"/>
      <c r="BM22" s="10"/>
      <c r="BN22" s="10"/>
      <c r="BO22" s="10"/>
      <c r="BP22" s="170" t="e">
        <f t="shared" si="11"/>
        <v>#DIV/0!</v>
      </c>
      <c r="BQ22" s="170" t="e">
        <f t="shared" si="12"/>
        <v>#DIV/0!</v>
      </c>
      <c r="BR22" s="170" t="e">
        <f t="shared" si="13"/>
        <v>#DIV/0!</v>
      </c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</row>
    <row r="23" spans="1:103">
      <c r="A23" s="10"/>
      <c r="B23" s="65">
        <v>17</v>
      </c>
      <c r="C23" s="10">
        <f>Élèves!C20</f>
        <v>0</v>
      </c>
      <c r="D23" s="10">
        <f>Élèves!D20</f>
        <v>0</v>
      </c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7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7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7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7"/>
      <c r="AW23" s="118">
        <f t="shared" si="0"/>
        <v>0</v>
      </c>
      <c r="AX23" s="118">
        <f t="shared" si="4"/>
        <v>0</v>
      </c>
      <c r="AY23" s="119" t="str">
        <f t="shared" si="5"/>
        <v/>
      </c>
      <c r="AZ23" s="117"/>
      <c r="BA23" s="118">
        <f t="shared" si="1"/>
        <v>0</v>
      </c>
      <c r="BB23" s="118">
        <f>SUM($P$6:Y$6)-SUMIF(P23:Y23,"",$P$6:$Y$6)</f>
        <v>0</v>
      </c>
      <c r="BC23" s="119" t="str">
        <f t="shared" si="6"/>
        <v/>
      </c>
      <c r="BD23" s="117"/>
      <c r="BE23" s="118">
        <f t="shared" si="2"/>
        <v>0</v>
      </c>
      <c r="BF23" s="118">
        <f t="shared" si="7"/>
        <v>0</v>
      </c>
      <c r="BG23" s="119" t="str">
        <f t="shared" si="8"/>
        <v/>
      </c>
      <c r="BH23" s="117"/>
      <c r="BI23" s="118">
        <f t="shared" si="3"/>
        <v>0</v>
      </c>
      <c r="BJ23" s="118">
        <f t="shared" si="9"/>
        <v>0</v>
      </c>
      <c r="BK23" s="119" t="str">
        <f t="shared" si="10"/>
        <v/>
      </c>
      <c r="BL23" s="22"/>
      <c r="BM23" s="10"/>
      <c r="BN23" s="10"/>
      <c r="BO23" s="10"/>
      <c r="BP23" s="170" t="e">
        <f t="shared" si="11"/>
        <v>#DIV/0!</v>
      </c>
      <c r="BQ23" s="170" t="e">
        <f t="shared" si="12"/>
        <v>#DIV/0!</v>
      </c>
      <c r="BR23" s="170" t="e">
        <f t="shared" si="13"/>
        <v>#DIV/0!</v>
      </c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</row>
    <row r="24" spans="1:103">
      <c r="A24" s="10"/>
      <c r="B24" s="65">
        <v>18</v>
      </c>
      <c r="C24" s="10">
        <f>Élèves!C21</f>
        <v>0</v>
      </c>
      <c r="D24" s="10">
        <f>Élèves!D21</f>
        <v>0</v>
      </c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7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7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7"/>
      <c r="AL24" s="116"/>
      <c r="AM24" s="116"/>
      <c r="AN24" s="116"/>
      <c r="AO24" s="116"/>
      <c r="AP24" s="116"/>
      <c r="AQ24" s="116"/>
      <c r="AR24" s="116"/>
      <c r="AS24" s="116"/>
      <c r="AT24" s="116"/>
      <c r="AU24" s="116"/>
      <c r="AV24" s="117"/>
      <c r="AW24" s="118">
        <f t="shared" si="0"/>
        <v>0</v>
      </c>
      <c r="AX24" s="118">
        <f t="shared" si="4"/>
        <v>0</v>
      </c>
      <c r="AY24" s="119" t="str">
        <f t="shared" si="5"/>
        <v/>
      </c>
      <c r="AZ24" s="117"/>
      <c r="BA24" s="118">
        <f t="shared" si="1"/>
        <v>0</v>
      </c>
      <c r="BB24" s="118">
        <f>SUM($P$6:Y$6)-SUMIF(P24:Y24,"",$P$6:$Y$6)</f>
        <v>0</v>
      </c>
      <c r="BC24" s="119" t="str">
        <f t="shared" si="6"/>
        <v/>
      </c>
      <c r="BD24" s="117"/>
      <c r="BE24" s="118">
        <f t="shared" si="2"/>
        <v>0</v>
      </c>
      <c r="BF24" s="118">
        <f t="shared" si="7"/>
        <v>0</v>
      </c>
      <c r="BG24" s="119" t="str">
        <f t="shared" si="8"/>
        <v/>
      </c>
      <c r="BH24" s="117"/>
      <c r="BI24" s="118">
        <f t="shared" si="3"/>
        <v>0</v>
      </c>
      <c r="BJ24" s="118">
        <f t="shared" si="9"/>
        <v>0</v>
      </c>
      <c r="BK24" s="119" t="str">
        <f t="shared" si="10"/>
        <v/>
      </c>
      <c r="BL24" s="22"/>
      <c r="BM24" s="10"/>
      <c r="BN24" s="10"/>
      <c r="BO24" s="10"/>
      <c r="BP24" s="170" t="e">
        <f t="shared" si="11"/>
        <v>#DIV/0!</v>
      </c>
      <c r="BQ24" s="170" t="e">
        <f t="shared" si="12"/>
        <v>#DIV/0!</v>
      </c>
      <c r="BR24" s="170" t="e">
        <f t="shared" si="13"/>
        <v>#DIV/0!</v>
      </c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</row>
    <row r="25" spans="1:103">
      <c r="A25" s="10"/>
      <c r="B25" s="65">
        <v>19</v>
      </c>
      <c r="C25" s="10">
        <f>Élèves!C22</f>
        <v>0</v>
      </c>
      <c r="D25" s="10">
        <f>Élèves!D22</f>
        <v>0</v>
      </c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7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7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7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  <c r="AV25" s="117"/>
      <c r="AW25" s="118">
        <f t="shared" si="0"/>
        <v>0</v>
      </c>
      <c r="AX25" s="118">
        <f t="shared" si="4"/>
        <v>0</v>
      </c>
      <c r="AY25" s="119" t="str">
        <f t="shared" si="5"/>
        <v/>
      </c>
      <c r="AZ25" s="117"/>
      <c r="BA25" s="118">
        <f t="shared" si="1"/>
        <v>0</v>
      </c>
      <c r="BB25" s="118">
        <f>SUM($P$6:Y$6)-SUMIF(P25:Y25,"",$P$6:$Y$6)</f>
        <v>0</v>
      </c>
      <c r="BC25" s="119" t="str">
        <f t="shared" si="6"/>
        <v/>
      </c>
      <c r="BD25" s="117"/>
      <c r="BE25" s="118">
        <f t="shared" si="2"/>
        <v>0</v>
      </c>
      <c r="BF25" s="118">
        <f t="shared" si="7"/>
        <v>0</v>
      </c>
      <c r="BG25" s="119" t="str">
        <f t="shared" si="8"/>
        <v/>
      </c>
      <c r="BH25" s="117"/>
      <c r="BI25" s="118">
        <f t="shared" si="3"/>
        <v>0</v>
      </c>
      <c r="BJ25" s="118">
        <f t="shared" si="9"/>
        <v>0</v>
      </c>
      <c r="BK25" s="119" t="str">
        <f t="shared" si="10"/>
        <v/>
      </c>
      <c r="BL25" s="22"/>
      <c r="BM25" s="10"/>
      <c r="BN25" s="10"/>
      <c r="BO25" s="10"/>
      <c r="BP25" s="170" t="e">
        <f t="shared" si="11"/>
        <v>#DIV/0!</v>
      </c>
      <c r="BQ25" s="170" t="e">
        <f t="shared" si="12"/>
        <v>#DIV/0!</v>
      </c>
      <c r="BR25" s="170" t="e">
        <f t="shared" si="13"/>
        <v>#DIV/0!</v>
      </c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</row>
    <row r="26" spans="1:103">
      <c r="A26" s="10"/>
      <c r="B26" s="65">
        <v>20</v>
      </c>
      <c r="C26" s="10">
        <f>Élèves!C23</f>
        <v>0</v>
      </c>
      <c r="D26" s="10">
        <f>Élèves!D23</f>
        <v>0</v>
      </c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7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7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7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7"/>
      <c r="AW26" s="118">
        <f t="shared" si="0"/>
        <v>0</v>
      </c>
      <c r="AX26" s="118">
        <f t="shared" si="4"/>
        <v>0</v>
      </c>
      <c r="AY26" s="119" t="str">
        <f t="shared" si="5"/>
        <v/>
      </c>
      <c r="AZ26" s="117"/>
      <c r="BA26" s="118">
        <f t="shared" si="1"/>
        <v>0</v>
      </c>
      <c r="BB26" s="118">
        <f>SUM($P$6:Y$6)-SUMIF(P26:Y26,"",$P$6:$Y$6)</f>
        <v>0</v>
      </c>
      <c r="BC26" s="119" t="str">
        <f t="shared" si="6"/>
        <v/>
      </c>
      <c r="BD26" s="117"/>
      <c r="BE26" s="118">
        <f t="shared" si="2"/>
        <v>0</v>
      </c>
      <c r="BF26" s="118">
        <f t="shared" si="7"/>
        <v>0</v>
      </c>
      <c r="BG26" s="119" t="str">
        <f t="shared" si="8"/>
        <v/>
      </c>
      <c r="BH26" s="117"/>
      <c r="BI26" s="118">
        <f t="shared" si="3"/>
        <v>0</v>
      </c>
      <c r="BJ26" s="118">
        <f t="shared" si="9"/>
        <v>0</v>
      </c>
      <c r="BK26" s="119" t="str">
        <f t="shared" si="10"/>
        <v/>
      </c>
      <c r="BL26" s="22"/>
      <c r="BM26" s="10"/>
      <c r="BN26" s="10"/>
      <c r="BO26" s="10"/>
      <c r="BP26" s="170" t="e">
        <f t="shared" si="11"/>
        <v>#DIV/0!</v>
      </c>
      <c r="BQ26" s="170" t="e">
        <f t="shared" si="12"/>
        <v>#DIV/0!</v>
      </c>
      <c r="BR26" s="170" t="e">
        <f t="shared" si="13"/>
        <v>#DIV/0!</v>
      </c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</row>
    <row r="27" spans="1:103">
      <c r="A27" s="10"/>
      <c r="B27" s="65">
        <v>21</v>
      </c>
      <c r="C27" s="10">
        <f>Élèves!C24</f>
        <v>0</v>
      </c>
      <c r="D27" s="10">
        <f>Élèves!D24</f>
        <v>0</v>
      </c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7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7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7"/>
      <c r="AL27" s="116"/>
      <c r="AM27" s="116"/>
      <c r="AN27" s="116"/>
      <c r="AO27" s="116"/>
      <c r="AP27" s="116"/>
      <c r="AQ27" s="116"/>
      <c r="AR27" s="116"/>
      <c r="AS27" s="116"/>
      <c r="AT27" s="116"/>
      <c r="AU27" s="116"/>
      <c r="AV27" s="117"/>
      <c r="AW27" s="118">
        <f t="shared" si="0"/>
        <v>0</v>
      </c>
      <c r="AX27" s="118">
        <f t="shared" si="4"/>
        <v>0</v>
      </c>
      <c r="AY27" s="119" t="str">
        <f t="shared" si="5"/>
        <v/>
      </c>
      <c r="AZ27" s="117"/>
      <c r="BA27" s="118">
        <f t="shared" si="1"/>
        <v>0</v>
      </c>
      <c r="BB27" s="118">
        <f>SUM($P$6:Y$6)-SUMIF(P27:Y27,"",$P$6:$Y$6)</f>
        <v>0</v>
      </c>
      <c r="BC27" s="119" t="str">
        <f t="shared" si="6"/>
        <v/>
      </c>
      <c r="BD27" s="117"/>
      <c r="BE27" s="118">
        <f t="shared" si="2"/>
        <v>0</v>
      </c>
      <c r="BF27" s="118">
        <f t="shared" si="7"/>
        <v>0</v>
      </c>
      <c r="BG27" s="119" t="str">
        <f t="shared" si="8"/>
        <v/>
      </c>
      <c r="BH27" s="117"/>
      <c r="BI27" s="118">
        <f t="shared" si="3"/>
        <v>0</v>
      </c>
      <c r="BJ27" s="118">
        <f t="shared" si="9"/>
        <v>0</v>
      </c>
      <c r="BK27" s="119" t="str">
        <f t="shared" si="10"/>
        <v/>
      </c>
      <c r="BL27" s="22"/>
      <c r="BM27" s="10"/>
      <c r="BN27" s="10"/>
      <c r="BO27" s="10"/>
      <c r="BP27" s="170" t="e">
        <f t="shared" si="11"/>
        <v>#DIV/0!</v>
      </c>
      <c r="BQ27" s="170" t="e">
        <f t="shared" si="12"/>
        <v>#DIV/0!</v>
      </c>
      <c r="BR27" s="170" t="e">
        <f t="shared" si="13"/>
        <v>#DIV/0!</v>
      </c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</row>
    <row r="28" spans="1:103">
      <c r="A28" s="10"/>
      <c r="B28" s="65">
        <v>22</v>
      </c>
      <c r="C28" s="10">
        <f>Élèves!C25</f>
        <v>0</v>
      </c>
      <c r="D28" s="10">
        <f>Élèves!D25</f>
        <v>0</v>
      </c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7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7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7"/>
      <c r="AL28" s="116"/>
      <c r="AM28" s="116"/>
      <c r="AN28" s="116"/>
      <c r="AO28" s="116"/>
      <c r="AP28" s="116"/>
      <c r="AQ28" s="116"/>
      <c r="AR28" s="116"/>
      <c r="AS28" s="116"/>
      <c r="AT28" s="116"/>
      <c r="AU28" s="116"/>
      <c r="AV28" s="117"/>
      <c r="AW28" s="118">
        <f t="shared" si="0"/>
        <v>0</v>
      </c>
      <c r="AX28" s="118">
        <f t="shared" si="4"/>
        <v>0</v>
      </c>
      <c r="AY28" s="119" t="str">
        <f t="shared" si="5"/>
        <v/>
      </c>
      <c r="AZ28" s="117"/>
      <c r="BA28" s="118">
        <f t="shared" si="1"/>
        <v>0</v>
      </c>
      <c r="BB28" s="118">
        <f>SUM($P$6:Y$6)-SUMIF(P28:Y28,"",$P$6:$Y$6)</f>
        <v>0</v>
      </c>
      <c r="BC28" s="119" t="str">
        <f t="shared" si="6"/>
        <v/>
      </c>
      <c r="BD28" s="117"/>
      <c r="BE28" s="118">
        <f t="shared" si="2"/>
        <v>0</v>
      </c>
      <c r="BF28" s="118">
        <f t="shared" si="7"/>
        <v>0</v>
      </c>
      <c r="BG28" s="119" t="str">
        <f t="shared" si="8"/>
        <v/>
      </c>
      <c r="BH28" s="117"/>
      <c r="BI28" s="118">
        <f t="shared" si="3"/>
        <v>0</v>
      </c>
      <c r="BJ28" s="118">
        <f t="shared" si="9"/>
        <v>0</v>
      </c>
      <c r="BK28" s="119" t="str">
        <f t="shared" si="10"/>
        <v/>
      </c>
      <c r="BL28" s="22"/>
      <c r="BM28" s="10"/>
      <c r="BN28" s="10"/>
      <c r="BO28" s="10"/>
      <c r="BP28" s="170" t="e">
        <f t="shared" si="11"/>
        <v>#DIV/0!</v>
      </c>
      <c r="BQ28" s="170" t="e">
        <f t="shared" si="12"/>
        <v>#DIV/0!</v>
      </c>
      <c r="BR28" s="170" t="e">
        <f t="shared" si="13"/>
        <v>#DIV/0!</v>
      </c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</row>
    <row r="29" spans="1:103">
      <c r="A29" s="10"/>
      <c r="B29" s="65">
        <v>23</v>
      </c>
      <c r="C29" s="10">
        <f>Élèves!C26</f>
        <v>0</v>
      </c>
      <c r="D29" s="10">
        <f>Élèves!D26</f>
        <v>0</v>
      </c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7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7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7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7"/>
      <c r="AW29" s="118">
        <f t="shared" si="0"/>
        <v>0</v>
      </c>
      <c r="AX29" s="118">
        <f t="shared" si="4"/>
        <v>0</v>
      </c>
      <c r="AY29" s="119" t="str">
        <f t="shared" si="5"/>
        <v/>
      </c>
      <c r="AZ29" s="117"/>
      <c r="BA29" s="118">
        <f t="shared" si="1"/>
        <v>0</v>
      </c>
      <c r="BB29" s="118">
        <f>SUM($P$6:Y$6)-SUMIF(P29:Y29,"",$P$6:$Y$6)</f>
        <v>0</v>
      </c>
      <c r="BC29" s="119" t="str">
        <f t="shared" si="6"/>
        <v/>
      </c>
      <c r="BD29" s="117"/>
      <c r="BE29" s="118">
        <f t="shared" si="2"/>
        <v>0</v>
      </c>
      <c r="BF29" s="118">
        <f t="shared" si="7"/>
        <v>0</v>
      </c>
      <c r="BG29" s="119" t="str">
        <f t="shared" si="8"/>
        <v/>
      </c>
      <c r="BH29" s="117"/>
      <c r="BI29" s="118">
        <f t="shared" si="3"/>
        <v>0</v>
      </c>
      <c r="BJ29" s="118">
        <f t="shared" si="9"/>
        <v>0</v>
      </c>
      <c r="BK29" s="119" t="str">
        <f t="shared" si="10"/>
        <v/>
      </c>
      <c r="BL29" s="22"/>
      <c r="BM29" s="10"/>
      <c r="BN29" s="10"/>
      <c r="BO29" s="10"/>
      <c r="BP29" s="170" t="e">
        <f t="shared" si="11"/>
        <v>#DIV/0!</v>
      </c>
      <c r="BQ29" s="170" t="e">
        <f t="shared" si="12"/>
        <v>#DIV/0!</v>
      </c>
      <c r="BR29" s="170" t="e">
        <f t="shared" si="13"/>
        <v>#DIV/0!</v>
      </c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</row>
    <row r="30" spans="1:103">
      <c r="A30" s="10"/>
      <c r="B30" s="65">
        <v>24</v>
      </c>
      <c r="C30" s="10">
        <f>Élèves!C27</f>
        <v>0</v>
      </c>
      <c r="D30" s="10">
        <f>Élèves!D27</f>
        <v>0</v>
      </c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7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7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7"/>
      <c r="AL30" s="116"/>
      <c r="AM30" s="116"/>
      <c r="AN30" s="116"/>
      <c r="AO30" s="116"/>
      <c r="AP30" s="116"/>
      <c r="AQ30" s="116"/>
      <c r="AR30" s="116"/>
      <c r="AS30" s="116"/>
      <c r="AT30" s="116"/>
      <c r="AU30" s="116"/>
      <c r="AV30" s="117"/>
      <c r="AW30" s="118">
        <f t="shared" si="0"/>
        <v>0</v>
      </c>
      <c r="AX30" s="118">
        <f t="shared" si="4"/>
        <v>0</v>
      </c>
      <c r="AY30" s="119" t="str">
        <f t="shared" si="5"/>
        <v/>
      </c>
      <c r="AZ30" s="117"/>
      <c r="BA30" s="118">
        <f t="shared" si="1"/>
        <v>0</v>
      </c>
      <c r="BB30" s="118">
        <f>SUM($P$6:Y$6)-SUMIF(P30:Y30,"",$P$6:$Y$6)</f>
        <v>0</v>
      </c>
      <c r="BC30" s="119" t="str">
        <f t="shared" si="6"/>
        <v/>
      </c>
      <c r="BD30" s="117"/>
      <c r="BE30" s="118">
        <f t="shared" si="2"/>
        <v>0</v>
      </c>
      <c r="BF30" s="118">
        <f t="shared" si="7"/>
        <v>0</v>
      </c>
      <c r="BG30" s="119" t="str">
        <f t="shared" si="8"/>
        <v/>
      </c>
      <c r="BH30" s="117"/>
      <c r="BI30" s="118">
        <f t="shared" si="3"/>
        <v>0</v>
      </c>
      <c r="BJ30" s="118">
        <f t="shared" si="9"/>
        <v>0</v>
      </c>
      <c r="BK30" s="119" t="str">
        <f t="shared" si="10"/>
        <v/>
      </c>
      <c r="BL30" s="22"/>
      <c r="BM30" s="10"/>
      <c r="BN30" s="10"/>
      <c r="BO30" s="10"/>
      <c r="BP30" s="170" t="e">
        <f t="shared" si="11"/>
        <v>#DIV/0!</v>
      </c>
      <c r="BQ30" s="170" t="e">
        <f t="shared" si="12"/>
        <v>#DIV/0!</v>
      </c>
      <c r="BR30" s="170" t="e">
        <f t="shared" si="13"/>
        <v>#DIV/0!</v>
      </c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</row>
    <row r="31" spans="1:103">
      <c r="A31" s="10"/>
      <c r="B31" s="65">
        <v>25</v>
      </c>
      <c r="C31" s="10">
        <f>Élèves!C28</f>
        <v>0</v>
      </c>
      <c r="D31" s="10">
        <f>Élèves!D28</f>
        <v>0</v>
      </c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7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7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7"/>
      <c r="AL31" s="116"/>
      <c r="AM31" s="116"/>
      <c r="AN31" s="116"/>
      <c r="AO31" s="116"/>
      <c r="AP31" s="116"/>
      <c r="AQ31" s="116"/>
      <c r="AR31" s="116"/>
      <c r="AS31" s="116"/>
      <c r="AT31" s="116"/>
      <c r="AU31" s="116"/>
      <c r="AV31" s="117"/>
      <c r="AW31" s="118">
        <f t="shared" si="0"/>
        <v>0</v>
      </c>
      <c r="AX31" s="118">
        <f t="shared" si="4"/>
        <v>0</v>
      </c>
      <c r="AY31" s="119" t="str">
        <f t="shared" si="5"/>
        <v/>
      </c>
      <c r="AZ31" s="117"/>
      <c r="BA31" s="118">
        <f t="shared" si="1"/>
        <v>0</v>
      </c>
      <c r="BB31" s="118">
        <f>SUM($P$6:Y$6)-SUMIF(P31:Y31,"",$P$6:$Y$6)</f>
        <v>0</v>
      </c>
      <c r="BC31" s="119" t="str">
        <f t="shared" si="6"/>
        <v/>
      </c>
      <c r="BD31" s="117"/>
      <c r="BE31" s="118">
        <f t="shared" si="2"/>
        <v>0</v>
      </c>
      <c r="BF31" s="118">
        <f t="shared" si="7"/>
        <v>0</v>
      </c>
      <c r="BG31" s="119" t="str">
        <f t="shared" si="8"/>
        <v/>
      </c>
      <c r="BH31" s="117"/>
      <c r="BI31" s="118">
        <f t="shared" si="3"/>
        <v>0</v>
      </c>
      <c r="BJ31" s="118">
        <f t="shared" si="9"/>
        <v>0</v>
      </c>
      <c r="BK31" s="119" t="str">
        <f t="shared" si="10"/>
        <v/>
      </c>
      <c r="BL31" s="22"/>
      <c r="BM31" s="10"/>
      <c r="BN31" s="10"/>
      <c r="BO31" s="10"/>
      <c r="BP31" s="170" t="e">
        <f t="shared" si="11"/>
        <v>#DIV/0!</v>
      </c>
      <c r="BQ31" s="170" t="e">
        <f t="shared" si="12"/>
        <v>#DIV/0!</v>
      </c>
      <c r="BR31" s="170" t="e">
        <f t="shared" si="13"/>
        <v>#DIV/0!</v>
      </c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</row>
    <row r="32" spans="1:103" s="7" customFormat="1">
      <c r="A32" s="10"/>
      <c r="B32" s="22"/>
      <c r="C32" s="39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</row>
    <row r="33" spans="1:103" s="7" customFormat="1">
      <c r="A33" s="10"/>
      <c r="B33" s="10"/>
      <c r="C33" s="145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</row>
    <row r="34" spans="1:103" s="7" customFormat="1">
      <c r="A34" s="10"/>
      <c r="B34" s="10"/>
      <c r="C34" s="145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</row>
    <row r="35" spans="1:103" s="7" customFormat="1">
      <c r="A35" s="10"/>
      <c r="B35" s="10"/>
      <c r="C35" s="145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</row>
    <row r="36" spans="1:103" s="7" customFormat="1">
      <c r="A36" s="10"/>
      <c r="B36" s="10"/>
      <c r="C36" s="145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46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</row>
    <row r="37" spans="1:103" s="7" customFormat="1">
      <c r="A37" s="10"/>
      <c r="B37" s="10"/>
      <c r="C37" s="145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</row>
    <row r="38" spans="1:103" s="7" customFormat="1">
      <c r="A38" s="10"/>
      <c r="B38" s="10"/>
      <c r="C38" s="145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</row>
    <row r="39" spans="1:103" s="7" customFormat="1">
      <c r="A39" s="10"/>
      <c r="B39" s="10"/>
      <c r="C39" s="145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</row>
    <row r="40" spans="1:103" s="7" customFormat="1">
      <c r="A40" s="10"/>
      <c r="B40" s="10"/>
      <c r="C40" s="145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</row>
    <row r="41" spans="1:103" s="7" customFormat="1">
      <c r="A41" s="10"/>
      <c r="B41" s="10"/>
      <c r="C41" s="145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</row>
    <row r="42" spans="1:103" s="7" customFormat="1">
      <c r="A42" s="10"/>
      <c r="B42" s="10"/>
      <c r="C42" s="145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</row>
    <row r="43" spans="1:103" s="7" customFormat="1">
      <c r="A43" s="10"/>
      <c r="B43" s="10"/>
      <c r="C43" s="145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</row>
    <row r="44" spans="1:103">
      <c r="A44" s="10"/>
      <c r="B44" s="10"/>
      <c r="C44" s="145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</row>
    <row r="45" spans="1:103">
      <c r="A45" s="10"/>
      <c r="B45" s="10"/>
      <c r="C45" s="145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</row>
    <row r="46" spans="1:103">
      <c r="A46" s="10"/>
      <c r="B46" s="10"/>
      <c r="C46" s="145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</row>
    <row r="47" spans="1:103">
      <c r="A47" s="10"/>
      <c r="B47" s="10"/>
      <c r="C47" s="145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</row>
    <row r="48" spans="1:103">
      <c r="A48" s="10"/>
      <c r="B48" s="10"/>
      <c r="C48" s="145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</row>
    <row r="49" spans="1:103">
      <c r="A49" s="10"/>
      <c r="B49" s="10"/>
      <c r="C49" s="145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</row>
    <row r="50" spans="1:103">
      <c r="A50" s="10"/>
      <c r="B50" s="10"/>
      <c r="C50" s="145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</row>
    <row r="51" spans="1:103">
      <c r="A51" s="10"/>
      <c r="B51" s="10"/>
      <c r="C51" s="145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</row>
    <row r="52" spans="1:103">
      <c r="A52" s="10"/>
      <c r="B52" s="10"/>
      <c r="C52" s="145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</row>
    <row r="53" spans="1:103">
      <c r="A53" s="10"/>
      <c r="B53" s="10"/>
      <c r="C53" s="145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</row>
    <row r="54" spans="1:103">
      <c r="A54" s="10"/>
      <c r="B54" s="10"/>
      <c r="C54" s="145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</row>
    <row r="55" spans="1:103">
      <c r="A55" s="10"/>
      <c r="B55" s="10"/>
      <c r="C55" s="145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</row>
    <row r="56" spans="1:103">
      <c r="A56" s="10"/>
      <c r="B56" s="10"/>
      <c r="C56" s="145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</row>
    <row r="57" spans="1:103">
      <c r="A57" s="10"/>
      <c r="B57" s="10"/>
      <c r="C57" s="145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</row>
    <row r="58" spans="1:103">
      <c r="A58" s="10"/>
      <c r="B58" s="10"/>
      <c r="C58" s="145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</row>
    <row r="59" spans="1:103">
      <c r="A59" s="10"/>
      <c r="B59" s="10"/>
      <c r="C59" s="145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</row>
    <row r="60" spans="1:103">
      <c r="A60" s="10"/>
      <c r="B60" s="10"/>
      <c r="C60" s="145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</row>
    <row r="61" spans="1:103">
      <c r="A61" s="10"/>
      <c r="B61" s="10"/>
      <c r="C61" s="145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</row>
    <row r="62" spans="1:103">
      <c r="A62" s="10"/>
      <c r="B62" s="10"/>
      <c r="C62" s="145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</row>
    <row r="63" spans="1:103">
      <c r="A63" s="10"/>
      <c r="B63" s="10"/>
      <c r="C63" s="145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</row>
    <row r="64" spans="1:103">
      <c r="A64" s="10"/>
      <c r="B64" s="10"/>
      <c r="C64" s="145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</row>
    <row r="65" spans="1:103">
      <c r="A65" s="10"/>
      <c r="B65" s="10"/>
      <c r="C65" s="145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</row>
    <row r="66" spans="1:103">
      <c r="A66" s="10"/>
      <c r="B66" s="10"/>
      <c r="C66" s="145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</row>
    <row r="67" spans="1:103">
      <c r="A67" s="10"/>
      <c r="B67" s="10"/>
      <c r="C67" s="145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</row>
    <row r="68" spans="1:103">
      <c r="A68" s="10"/>
      <c r="B68" s="10"/>
      <c r="C68" s="145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</row>
    <row r="69" spans="1:103">
      <c r="A69" s="10"/>
      <c r="B69" s="10"/>
      <c r="C69" s="145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</row>
    <row r="70" spans="1:103">
      <c r="A70" s="10"/>
      <c r="B70" s="10"/>
      <c r="C70" s="145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</row>
    <row r="71" spans="1:103">
      <c r="A71" s="10"/>
      <c r="B71" s="10"/>
      <c r="C71" s="145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</row>
    <row r="72" spans="1:103">
      <c r="A72" s="10"/>
      <c r="B72" s="10"/>
      <c r="C72" s="145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</row>
    <row r="73" spans="1:103">
      <c r="A73" s="10"/>
      <c r="B73" s="10"/>
      <c r="C73" s="145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</row>
    <row r="74" spans="1:103">
      <c r="A74" s="10"/>
      <c r="B74" s="10"/>
      <c r="C74" s="145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</row>
    <row r="75" spans="1:103">
      <c r="A75" s="10"/>
      <c r="B75" s="10"/>
      <c r="C75" s="145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</row>
    <row r="76" spans="1:103">
      <c r="A76" s="10"/>
      <c r="B76" s="10"/>
      <c r="C76" s="145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</row>
    <row r="77" spans="1:103">
      <c r="A77" s="10"/>
      <c r="B77" s="10"/>
      <c r="C77" s="145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</row>
    <row r="78" spans="1:103">
      <c r="A78" s="10"/>
      <c r="B78" s="10"/>
      <c r="C78" s="145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</row>
    <row r="79" spans="1:103">
      <c r="A79" s="10"/>
      <c r="B79" s="10"/>
      <c r="C79" s="145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</row>
    <row r="80" spans="1:103">
      <c r="A80" s="10"/>
      <c r="B80" s="10"/>
      <c r="C80" s="145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</row>
    <row r="81" spans="1:103">
      <c r="A81" s="10"/>
      <c r="B81" s="10"/>
      <c r="C81" s="145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</row>
    <row r="82" spans="1:103">
      <c r="A82" s="10"/>
      <c r="B82" s="10"/>
      <c r="C82" s="145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  <c r="CW82" s="10"/>
      <c r="CX82" s="10"/>
      <c r="CY82" s="10"/>
    </row>
    <row r="83" spans="1:103">
      <c r="A83" s="10"/>
      <c r="B83" s="10"/>
      <c r="C83" s="145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  <c r="CW83" s="10"/>
      <c r="CX83" s="10"/>
      <c r="CY83" s="10"/>
    </row>
    <row r="84" spans="1:103">
      <c r="A84" s="10"/>
      <c r="B84" s="10"/>
      <c r="C84" s="145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  <c r="CW84" s="10"/>
      <c r="CX84" s="10"/>
      <c r="CY84" s="10"/>
    </row>
    <row r="85" spans="1:103">
      <c r="A85" s="10"/>
      <c r="B85" s="10"/>
      <c r="C85" s="145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  <c r="CW85" s="10"/>
      <c r="CX85" s="10"/>
      <c r="CY85" s="10"/>
    </row>
    <row r="86" spans="1:103">
      <c r="A86" s="10"/>
      <c r="B86" s="10"/>
      <c r="C86" s="145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  <c r="CW86" s="10"/>
      <c r="CX86" s="10"/>
      <c r="CY86" s="10"/>
    </row>
    <row r="87" spans="1:103">
      <c r="A87" s="10"/>
      <c r="B87" s="10"/>
      <c r="C87" s="145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  <c r="CW87" s="10"/>
      <c r="CX87" s="10"/>
      <c r="CY87" s="10"/>
    </row>
    <row r="88" spans="1:103">
      <c r="A88" s="10"/>
      <c r="B88" s="10"/>
      <c r="C88" s="145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  <c r="CW88" s="10"/>
      <c r="CX88" s="10"/>
      <c r="CY88" s="10"/>
    </row>
    <row r="89" spans="1:103">
      <c r="A89" s="10"/>
      <c r="B89" s="10"/>
      <c r="C89" s="145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  <c r="CW89" s="10"/>
      <c r="CX89" s="10"/>
      <c r="CY89" s="10"/>
    </row>
    <row r="90" spans="1:103">
      <c r="A90" s="10"/>
      <c r="B90" s="10"/>
      <c r="C90" s="145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  <c r="CW90" s="10"/>
      <c r="CX90" s="10"/>
      <c r="CY90" s="10"/>
    </row>
  </sheetData>
  <sheetProtection password="ED67" sheet="1" objects="1" scenarios="1" selectLockedCells="1"/>
  <dataConsolidate>
    <dataRefs count="2">
      <dataRef name="$K$5;$Y$5" r:id="rId1"/>
      <dataRef name="$Y$5;$K$5" r:id="rId2"/>
    </dataRefs>
  </dataConsolidate>
  <mergeCells count="10">
    <mergeCell ref="C1:BL1"/>
    <mergeCell ref="E3:N3"/>
    <mergeCell ref="P3:Y3"/>
    <mergeCell ref="AA3:AJ3"/>
    <mergeCell ref="AL3:AU3"/>
    <mergeCell ref="AW3:AY5"/>
    <mergeCell ref="BA3:BC5"/>
    <mergeCell ref="BE3:BG5"/>
    <mergeCell ref="BI3:BK5"/>
    <mergeCell ref="C5:D5"/>
  </mergeCells>
  <conditionalFormatting sqref="C7:D31">
    <cfRule type="cellIs" dxfId="665" priority="74" operator="equal">
      <formula>0</formula>
    </cfRule>
  </conditionalFormatting>
  <conditionalFormatting sqref="B7:B31">
    <cfRule type="expression" dxfId="664" priority="73">
      <formula>C7=0</formula>
    </cfRule>
  </conditionalFormatting>
  <conditionalFormatting sqref="E7:E31">
    <cfRule type="expression" dxfId="663" priority="72">
      <formula>E7&lt;$E$6/2</formula>
    </cfRule>
  </conditionalFormatting>
  <conditionalFormatting sqref="F7:F31">
    <cfRule type="expression" dxfId="662" priority="71">
      <formula>F7&lt;$F$6/2</formula>
    </cfRule>
  </conditionalFormatting>
  <conditionalFormatting sqref="G7:G31">
    <cfRule type="expression" dxfId="661" priority="70">
      <formula>G7&lt;$G$6/2</formula>
    </cfRule>
  </conditionalFormatting>
  <conditionalFormatting sqref="H7:H31">
    <cfRule type="expression" dxfId="660" priority="69">
      <formula>H7&lt;$H$6/2</formula>
    </cfRule>
  </conditionalFormatting>
  <conditionalFormatting sqref="I7:I31">
    <cfRule type="expression" dxfId="659" priority="68">
      <formula>I7&lt;$I$6/2</formula>
    </cfRule>
  </conditionalFormatting>
  <conditionalFormatting sqref="J7:J31">
    <cfRule type="expression" dxfId="658" priority="67">
      <formula>J7&lt;$J$6/2</formula>
    </cfRule>
  </conditionalFormatting>
  <conditionalFormatting sqref="K7:K31">
    <cfRule type="expression" dxfId="657" priority="66">
      <formula>K7&lt;$K$6/2</formula>
    </cfRule>
  </conditionalFormatting>
  <conditionalFormatting sqref="L7:L31">
    <cfRule type="expression" dxfId="656" priority="65">
      <formula>L7&lt;$L$6/2</formula>
    </cfRule>
  </conditionalFormatting>
  <conditionalFormatting sqref="M7:M31">
    <cfRule type="expression" dxfId="655" priority="64">
      <formula>M7&lt;$M$6/2</formula>
    </cfRule>
  </conditionalFormatting>
  <conditionalFormatting sqref="N7:N31">
    <cfRule type="expression" dxfId="654" priority="63">
      <formula>N7&lt;$N$6/2</formula>
    </cfRule>
  </conditionalFormatting>
  <conditionalFormatting sqref="P7:P31">
    <cfRule type="expression" dxfId="653" priority="62">
      <formula>P7&lt;$P$6/2</formula>
    </cfRule>
  </conditionalFormatting>
  <conditionalFormatting sqref="Q7:Q31">
    <cfRule type="expression" dxfId="652" priority="61">
      <formula>Q7&lt;$Q$6/2</formula>
    </cfRule>
  </conditionalFormatting>
  <conditionalFormatting sqref="R7:R31">
    <cfRule type="expression" dxfId="651" priority="60">
      <formula>R7&lt;$R$6/2</formula>
    </cfRule>
  </conditionalFormatting>
  <conditionalFormatting sqref="S7:S31">
    <cfRule type="expression" dxfId="650" priority="59">
      <formula>S7&lt;$S$6/2</formula>
    </cfRule>
  </conditionalFormatting>
  <conditionalFormatting sqref="T7:T31">
    <cfRule type="expression" dxfId="649" priority="58">
      <formula>T7&lt;$T$6/2</formula>
    </cfRule>
  </conditionalFormatting>
  <conditionalFormatting sqref="U7:U31">
    <cfRule type="expression" dxfId="648" priority="57">
      <formula>U7&lt;$U$6/2</formula>
    </cfRule>
  </conditionalFormatting>
  <conditionalFormatting sqref="V7:V31">
    <cfRule type="expression" dxfId="647" priority="56">
      <formula>V7&lt;$V$6/2</formula>
    </cfRule>
  </conditionalFormatting>
  <conditionalFormatting sqref="W7:W31">
    <cfRule type="expression" dxfId="646" priority="55">
      <formula>W7&lt;$W$6/2</formula>
    </cfRule>
  </conditionalFormatting>
  <conditionalFormatting sqref="X7:X31">
    <cfRule type="expression" dxfId="645" priority="54">
      <formula>X7&lt;$X$6/2</formula>
    </cfRule>
  </conditionalFormatting>
  <conditionalFormatting sqref="Y7:Y31">
    <cfRule type="expression" dxfId="644" priority="53">
      <formula>Y7&lt;$Y$6/2</formula>
    </cfRule>
  </conditionalFormatting>
  <conditionalFormatting sqref="AA7:AA31">
    <cfRule type="expression" dxfId="643" priority="52">
      <formula>AA7&lt;$AA$6/2</formula>
    </cfRule>
  </conditionalFormatting>
  <conditionalFormatting sqref="AB7:AB31">
    <cfRule type="expression" dxfId="642" priority="51">
      <formula>AB7&lt;$AB$6/2</formula>
    </cfRule>
  </conditionalFormatting>
  <conditionalFormatting sqref="AC7:AC31">
    <cfRule type="expression" dxfId="641" priority="50">
      <formula>AC7&lt;$AC$6/2</formula>
    </cfRule>
  </conditionalFormatting>
  <conditionalFormatting sqref="AD7:AD31">
    <cfRule type="expression" dxfId="640" priority="49">
      <formula>AD7&lt;$AD$6/2</formula>
    </cfRule>
  </conditionalFormatting>
  <conditionalFormatting sqref="AE7:AE31">
    <cfRule type="expression" dxfId="639" priority="48">
      <formula>AE7&lt;$AE$6/2</formula>
    </cfRule>
  </conditionalFormatting>
  <conditionalFormatting sqref="AF7:AF31">
    <cfRule type="expression" dxfId="638" priority="47">
      <formula>AF7&lt;$AF$6/2</formula>
    </cfRule>
  </conditionalFormatting>
  <conditionalFormatting sqref="AG7:AG31">
    <cfRule type="expression" dxfId="637" priority="46">
      <formula>AG7&lt;$AG$6/2</formula>
    </cfRule>
  </conditionalFormatting>
  <conditionalFormatting sqref="AH7:AH31">
    <cfRule type="expression" dxfId="636" priority="45">
      <formula>AH7&lt;$AH$6/2</formula>
    </cfRule>
  </conditionalFormatting>
  <conditionalFormatting sqref="AI7:AI31">
    <cfRule type="expression" dxfId="635" priority="44">
      <formula>AI7&lt;$AI$6/2</formula>
    </cfRule>
  </conditionalFormatting>
  <conditionalFormatting sqref="AJ7:AJ31">
    <cfRule type="expression" dxfId="634" priority="43">
      <formula>AJ7&lt;$AJ$6/2</formula>
    </cfRule>
  </conditionalFormatting>
  <conditionalFormatting sqref="AL7:AL31">
    <cfRule type="expression" dxfId="633" priority="42">
      <formula>AL7&lt;$AL$6/2</formula>
    </cfRule>
  </conditionalFormatting>
  <conditionalFormatting sqref="AM7:AM31">
    <cfRule type="expression" dxfId="632" priority="41">
      <formula>AM7&lt;$AM$6/2</formula>
    </cfRule>
  </conditionalFormatting>
  <conditionalFormatting sqref="AN7:AN31">
    <cfRule type="expression" dxfId="631" priority="40">
      <formula>AN7&lt;$AN$6/2</formula>
    </cfRule>
  </conditionalFormatting>
  <conditionalFormatting sqref="AO7:AO31">
    <cfRule type="expression" dxfId="630" priority="39">
      <formula>AO7&lt;$AO$6/2</formula>
    </cfRule>
  </conditionalFormatting>
  <conditionalFormatting sqref="AP7:AP31">
    <cfRule type="expression" dxfId="629" priority="38">
      <formula>AP7&lt;$AP$6/2</formula>
    </cfRule>
  </conditionalFormatting>
  <conditionalFormatting sqref="AQ7:AQ31">
    <cfRule type="expression" dxfId="628" priority="37">
      <formula>AQ7&lt;$AQ$6/2</formula>
    </cfRule>
  </conditionalFormatting>
  <conditionalFormatting sqref="AR7:AR31">
    <cfRule type="expression" dxfId="627" priority="36">
      <formula>AR7&lt;$AR$6/2</formula>
    </cfRule>
  </conditionalFormatting>
  <conditionalFormatting sqref="AS7:AS31">
    <cfRule type="expression" dxfId="626" priority="35">
      <formula>AS7&lt;$AS$6/2</formula>
    </cfRule>
  </conditionalFormatting>
  <conditionalFormatting sqref="AT7:AT31">
    <cfRule type="expression" dxfId="625" priority="34">
      <formula>AT7&lt;$AT$6/2</formula>
    </cfRule>
  </conditionalFormatting>
  <conditionalFormatting sqref="AU7:AU31">
    <cfRule type="expression" dxfId="624" priority="33">
      <formula>AU7&lt;$AU$6/2</formula>
    </cfRule>
  </conditionalFormatting>
  <conditionalFormatting sqref="E7:N31 P7:Y31 AA7:AJ31 AL7:AU31">
    <cfRule type="containsBlanks" dxfId="623" priority="32">
      <formula>LEN(TRIM(E7))=0</formula>
    </cfRule>
  </conditionalFormatting>
  <conditionalFormatting sqref="BB7:BB31 BF7:BF31 BJ7:BJ31">
    <cfRule type="expression" dxfId="622" priority="31">
      <formula>BB7&lt;BM7/2</formula>
    </cfRule>
  </conditionalFormatting>
  <conditionalFormatting sqref="BA7:BA31 BE7:BE31 BI7:BI31">
    <cfRule type="expression" dxfId="621" priority="30">
      <formula>BA7&lt;BO7/2</formula>
    </cfRule>
  </conditionalFormatting>
  <conditionalFormatting sqref="BK7:BK31 BG7:BG31 BC7:BC31 AY7:AY31">
    <cfRule type="cellIs" dxfId="620" priority="29" operator="lessThan">
      <formula>50</formula>
    </cfRule>
  </conditionalFormatting>
  <conditionalFormatting sqref="AX7:AX31">
    <cfRule type="expression" dxfId="619" priority="28">
      <formula>AX7&lt;#REF!/2</formula>
    </cfRule>
  </conditionalFormatting>
  <conditionalFormatting sqref="AW7:AW31">
    <cfRule type="expression" dxfId="618" priority="27">
      <formula>AW7&lt;#REF!/2</formula>
    </cfRule>
  </conditionalFormatting>
  <conditionalFormatting sqref="E7:BK7 BJ8:BK31 BF8:BG31 BB8:BC31 AX8:AY31">
    <cfRule type="expression" dxfId="617" priority="26">
      <formula>$C$7=0</formula>
    </cfRule>
  </conditionalFormatting>
  <conditionalFormatting sqref="E8:BK8 AX10 AX12 AX14 AX16 AX18 AX20 AX22 AX24 AX26 AX28 AX30">
    <cfRule type="expression" dxfId="616" priority="25">
      <formula>$C$8=0</formula>
    </cfRule>
  </conditionalFormatting>
  <conditionalFormatting sqref="E9:BK9">
    <cfRule type="expression" dxfId="615" priority="24">
      <formula>$C$9=0</formula>
    </cfRule>
  </conditionalFormatting>
  <conditionalFormatting sqref="E10:BK10">
    <cfRule type="expression" dxfId="614" priority="23">
      <formula>$C$10=0</formula>
    </cfRule>
  </conditionalFormatting>
  <conditionalFormatting sqref="E11:BK11">
    <cfRule type="expression" dxfId="613" priority="22">
      <formula>$C$11=0</formula>
    </cfRule>
  </conditionalFormatting>
  <conditionalFormatting sqref="E12:BK12">
    <cfRule type="expression" dxfId="612" priority="21">
      <formula>$C$12=0</formula>
    </cfRule>
  </conditionalFormatting>
  <conditionalFormatting sqref="E13:BK13">
    <cfRule type="expression" dxfId="611" priority="20">
      <formula>$C$13=0</formula>
    </cfRule>
  </conditionalFormatting>
  <conditionalFormatting sqref="E14:BK14">
    <cfRule type="expression" dxfId="610" priority="19">
      <formula>$C$14=0</formula>
    </cfRule>
  </conditionalFormatting>
  <conditionalFormatting sqref="E15:BK15">
    <cfRule type="expression" dxfId="609" priority="18">
      <formula>$C$15=0</formula>
    </cfRule>
  </conditionalFormatting>
  <conditionalFormatting sqref="E16:BK16">
    <cfRule type="expression" dxfId="608" priority="17">
      <formula>$C$16=0</formula>
    </cfRule>
  </conditionalFormatting>
  <conditionalFormatting sqref="E17:BK17">
    <cfRule type="expression" dxfId="607" priority="16">
      <formula>$C$17=0</formula>
    </cfRule>
  </conditionalFormatting>
  <conditionalFormatting sqref="E18:BK18">
    <cfRule type="expression" dxfId="606" priority="15">
      <formula>$C$18=0</formula>
    </cfRule>
  </conditionalFormatting>
  <conditionalFormatting sqref="E19:BK19">
    <cfRule type="expression" dxfId="605" priority="14">
      <formula>$C$19=0</formula>
    </cfRule>
  </conditionalFormatting>
  <conditionalFormatting sqref="E20:BK20">
    <cfRule type="expression" dxfId="604" priority="13">
      <formula>$C$20=0</formula>
    </cfRule>
  </conditionalFormatting>
  <conditionalFormatting sqref="E21:BK21">
    <cfRule type="expression" dxfId="603" priority="12">
      <formula>$C$21=0</formula>
    </cfRule>
  </conditionalFormatting>
  <conditionalFormatting sqref="E22:BK22">
    <cfRule type="expression" dxfId="602" priority="11">
      <formula>$C$22=0</formula>
    </cfRule>
  </conditionalFormatting>
  <conditionalFormatting sqref="E23:BK23">
    <cfRule type="expression" dxfId="601" priority="10">
      <formula>$C$23=0</formula>
    </cfRule>
  </conditionalFormatting>
  <conditionalFormatting sqref="E24:BK24">
    <cfRule type="expression" dxfId="600" priority="9">
      <formula>$C$24=0</formula>
    </cfRule>
  </conditionalFormatting>
  <conditionalFormatting sqref="E25:BK25">
    <cfRule type="expression" dxfId="599" priority="8">
      <formula>$C$25=0</formula>
    </cfRule>
  </conditionalFormatting>
  <conditionalFormatting sqref="E26:BK26">
    <cfRule type="expression" dxfId="598" priority="7">
      <formula>$C$26=0</formula>
    </cfRule>
  </conditionalFormatting>
  <conditionalFormatting sqref="E27:BK27">
    <cfRule type="expression" dxfId="597" priority="6">
      <formula>$C$27=0</formula>
    </cfRule>
  </conditionalFormatting>
  <conditionalFormatting sqref="E28:BK28">
    <cfRule type="expression" dxfId="596" priority="5">
      <formula>$C$28=0</formula>
    </cfRule>
  </conditionalFormatting>
  <conditionalFormatting sqref="E29:BK29">
    <cfRule type="expression" dxfId="595" priority="4">
      <formula>$C$29=0</formula>
    </cfRule>
  </conditionalFormatting>
  <conditionalFormatting sqref="E30:BK30">
    <cfRule type="expression" dxfId="594" priority="3">
      <formula>$C$30=0</formula>
    </cfRule>
  </conditionalFormatting>
  <conditionalFormatting sqref="E31:BK31">
    <cfRule type="expression" dxfId="593" priority="2">
      <formula>$C$31=0</formula>
    </cfRule>
  </conditionalFormatting>
  <conditionalFormatting sqref="C7:D31">
    <cfRule type="cellIs" dxfId="592" priority="1" operator="equal">
      <formula>0</formula>
    </cfRule>
  </conditionalFormatting>
  <dataValidations count="2">
    <dataValidation type="custom" allowBlank="1" showInputMessage="1" showErrorMessage="1" errorTitle="Erreur d'encodage" error="La valeur que vous avez tapée n'est pas valide. Veuillez entrer 'NE', 'CM' ou un nombre sous la valeur MAX." sqref="BD7:BD31 BH7:BH31 AZ7:AZ31 AV7:AV31">
      <formula1>OR(AND(AV7="NE"),AND(AV7="CM"),AND(AV7&gt;0,AV7&lt;999))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BL7:BL31">
      <formula1>OR(AND(BL7&gt;=AY7),AND(BL7="NE",AY7="NE"),AND(BL7="CM",AY7="CM"))</formula1>
    </dataValidation>
  </dataValidations>
  <pageMargins left="0.7" right="0.7" top="0.75" bottom="0.75" header="0.3" footer="0.3"/>
  <pageSetup paperSize="9" orientation="portrait" horizontalDpi="1200" verticalDpi="1200" r:id="rId3"/>
  <drawing r:id="rId4"/>
</worksheet>
</file>

<file path=xl/worksheets/sheet38.xml><?xml version="1.0" encoding="utf-8"?>
<worksheet xmlns="http://schemas.openxmlformats.org/spreadsheetml/2006/main" xmlns:r="http://schemas.openxmlformats.org/officeDocument/2006/relationships">
  <sheetPr codeName="Feuil33"/>
  <dimension ref="A1:CY90"/>
  <sheetViews>
    <sheetView workbookViewId="0">
      <selection activeCell="E5" sqref="E5"/>
    </sheetView>
  </sheetViews>
  <sheetFormatPr baseColWidth="10" defaultRowHeight="15"/>
  <cols>
    <col min="1" max="1" width="10.7109375" style="7" customWidth="1"/>
    <col min="2" max="2" width="2.7109375" style="7" customWidth="1"/>
    <col min="3" max="3" width="19.42578125" style="66" customWidth="1"/>
    <col min="4" max="4" width="15.42578125" style="64" customWidth="1"/>
    <col min="5" max="14" width="3.28515625" style="64" customWidth="1"/>
    <col min="15" max="15" width="2.7109375" style="64" customWidth="1"/>
    <col min="16" max="25" width="3.28515625" style="64" customWidth="1"/>
    <col min="26" max="26" width="2.7109375" style="64" customWidth="1"/>
    <col min="27" max="36" width="3.28515625" style="64" customWidth="1"/>
    <col min="37" max="37" width="2.7109375" style="64" customWidth="1"/>
    <col min="38" max="47" width="3.28515625" style="64" customWidth="1"/>
    <col min="48" max="48" width="2.7109375" style="64" customWidth="1"/>
    <col min="49" max="51" width="3.7109375" style="64" customWidth="1"/>
    <col min="52" max="52" width="2.7109375" style="64" customWidth="1"/>
    <col min="53" max="55" width="3.7109375" style="64" customWidth="1"/>
    <col min="56" max="56" width="2.7109375" style="64" customWidth="1"/>
    <col min="57" max="59" width="3.7109375" style="64" customWidth="1"/>
    <col min="60" max="60" width="2.7109375" style="64" customWidth="1"/>
    <col min="61" max="63" width="3.7109375" style="64" customWidth="1"/>
    <col min="64" max="64" width="2.7109375" style="64" customWidth="1"/>
    <col min="65" max="77" width="11.42578125" style="7"/>
    <col min="78" max="16384" width="11.42578125" style="64"/>
  </cols>
  <sheetData>
    <row r="1" spans="1:103" s="7" customFormat="1" ht="54.95" customHeight="1">
      <c r="A1" s="10"/>
      <c r="B1" s="61"/>
      <c r="C1" s="317" t="str">
        <f>MATIÈRES!I13</f>
        <v>ÉDUCATION ARTISTIQUE (Mme TASKIN - 2p.)</v>
      </c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7"/>
      <c r="AH1" s="317"/>
      <c r="AI1" s="317"/>
      <c r="AJ1" s="317"/>
      <c r="AK1" s="317"/>
      <c r="AL1" s="317"/>
      <c r="AM1" s="317"/>
      <c r="AN1" s="317"/>
      <c r="AO1" s="317"/>
      <c r="AP1" s="317"/>
      <c r="AQ1" s="317"/>
      <c r="AR1" s="317"/>
      <c r="AS1" s="317"/>
      <c r="AT1" s="317"/>
      <c r="AU1" s="317"/>
      <c r="AV1" s="317"/>
      <c r="AW1" s="317"/>
      <c r="AX1" s="317"/>
      <c r="AY1" s="317"/>
      <c r="AZ1" s="317"/>
      <c r="BA1" s="317"/>
      <c r="BB1" s="317"/>
      <c r="BC1" s="317"/>
      <c r="BD1" s="317"/>
      <c r="BE1" s="317"/>
      <c r="BF1" s="317"/>
      <c r="BG1" s="317"/>
      <c r="BH1" s="317"/>
      <c r="BI1" s="317"/>
      <c r="BJ1" s="317"/>
      <c r="BK1" s="317"/>
      <c r="BL1" s="317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</row>
    <row r="2" spans="1:103" s="7" customFormat="1" ht="15" customHeight="1">
      <c r="A2" s="22"/>
      <c r="B2" s="22"/>
      <c r="C2" s="39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</row>
    <row r="3" spans="1:103" s="7" customFormat="1" ht="15" customHeight="1">
      <c r="A3" s="10"/>
      <c r="B3" s="22"/>
      <c r="C3" s="197"/>
      <c r="D3" s="198"/>
      <c r="E3" s="318" t="s">
        <v>100</v>
      </c>
      <c r="F3" s="319"/>
      <c r="G3" s="319"/>
      <c r="H3" s="319"/>
      <c r="I3" s="319"/>
      <c r="J3" s="319"/>
      <c r="K3" s="319"/>
      <c r="L3" s="319"/>
      <c r="M3" s="319"/>
      <c r="N3" s="320"/>
      <c r="O3" s="22"/>
      <c r="P3" s="318" t="s">
        <v>101</v>
      </c>
      <c r="Q3" s="319"/>
      <c r="R3" s="319"/>
      <c r="S3" s="319"/>
      <c r="T3" s="319"/>
      <c r="U3" s="319"/>
      <c r="V3" s="319"/>
      <c r="W3" s="319"/>
      <c r="X3" s="319"/>
      <c r="Y3" s="320"/>
      <c r="Z3" s="22"/>
      <c r="AA3" s="318" t="s">
        <v>102</v>
      </c>
      <c r="AB3" s="319"/>
      <c r="AC3" s="319"/>
      <c r="AD3" s="319"/>
      <c r="AE3" s="319"/>
      <c r="AF3" s="319"/>
      <c r="AG3" s="319"/>
      <c r="AH3" s="319"/>
      <c r="AI3" s="319"/>
      <c r="AJ3" s="320"/>
      <c r="AK3" s="22"/>
      <c r="AL3" s="318" t="s">
        <v>103</v>
      </c>
      <c r="AM3" s="319"/>
      <c r="AN3" s="319"/>
      <c r="AO3" s="319"/>
      <c r="AP3" s="319"/>
      <c r="AQ3" s="319"/>
      <c r="AR3" s="319"/>
      <c r="AS3" s="319"/>
      <c r="AT3" s="319"/>
      <c r="AU3" s="320"/>
      <c r="AV3" s="22"/>
      <c r="AW3" s="321" t="s">
        <v>104</v>
      </c>
      <c r="AX3" s="321"/>
      <c r="AY3" s="321"/>
      <c r="AZ3" s="22"/>
      <c r="BA3" s="321" t="s">
        <v>105</v>
      </c>
      <c r="BB3" s="321"/>
      <c r="BC3" s="321"/>
      <c r="BD3" s="22"/>
      <c r="BE3" s="321" t="s">
        <v>106</v>
      </c>
      <c r="BF3" s="321"/>
      <c r="BG3" s="321"/>
      <c r="BH3" s="22"/>
      <c r="BI3" s="321" t="s">
        <v>107</v>
      </c>
      <c r="BJ3" s="321"/>
      <c r="BK3" s="321"/>
      <c r="BL3" s="22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</row>
    <row r="4" spans="1:103" s="7" customFormat="1" ht="15" customHeight="1">
      <c r="A4" s="10"/>
      <c r="B4" s="22"/>
      <c r="C4" s="197"/>
      <c r="D4" s="198"/>
      <c r="E4" s="106">
        <v>1</v>
      </c>
      <c r="F4" s="106">
        <v>2</v>
      </c>
      <c r="G4" s="106">
        <v>3</v>
      </c>
      <c r="H4" s="106">
        <v>4</v>
      </c>
      <c r="I4" s="106">
        <v>5</v>
      </c>
      <c r="J4" s="106">
        <v>6</v>
      </c>
      <c r="K4" s="106">
        <v>7</v>
      </c>
      <c r="L4" s="106">
        <v>8</v>
      </c>
      <c r="M4" s="106">
        <v>9</v>
      </c>
      <c r="N4" s="107">
        <v>10</v>
      </c>
      <c r="O4" s="22"/>
      <c r="P4" s="109">
        <v>11</v>
      </c>
      <c r="Q4" s="106">
        <v>12</v>
      </c>
      <c r="R4" s="106">
        <v>13</v>
      </c>
      <c r="S4" s="106">
        <v>14</v>
      </c>
      <c r="T4" s="106">
        <v>15</v>
      </c>
      <c r="U4" s="106">
        <v>16</v>
      </c>
      <c r="V4" s="106">
        <v>17</v>
      </c>
      <c r="W4" s="106">
        <v>18</v>
      </c>
      <c r="X4" s="106">
        <v>19</v>
      </c>
      <c r="Y4" s="107">
        <v>20</v>
      </c>
      <c r="Z4" s="22"/>
      <c r="AA4" s="109">
        <v>21</v>
      </c>
      <c r="AB4" s="106">
        <v>22</v>
      </c>
      <c r="AC4" s="106">
        <v>23</v>
      </c>
      <c r="AD4" s="106">
        <v>24</v>
      </c>
      <c r="AE4" s="106">
        <v>25</v>
      </c>
      <c r="AF4" s="106">
        <v>26</v>
      </c>
      <c r="AG4" s="106">
        <v>27</v>
      </c>
      <c r="AH4" s="106">
        <v>28</v>
      </c>
      <c r="AI4" s="106">
        <v>29</v>
      </c>
      <c r="AJ4" s="107">
        <v>30</v>
      </c>
      <c r="AK4" s="22"/>
      <c r="AL4" s="109">
        <v>31</v>
      </c>
      <c r="AM4" s="106">
        <v>32</v>
      </c>
      <c r="AN4" s="106">
        <v>33</v>
      </c>
      <c r="AO4" s="106">
        <v>34</v>
      </c>
      <c r="AP4" s="106">
        <v>35</v>
      </c>
      <c r="AQ4" s="106">
        <v>36</v>
      </c>
      <c r="AR4" s="106">
        <v>37</v>
      </c>
      <c r="AS4" s="106">
        <v>38</v>
      </c>
      <c r="AT4" s="106">
        <v>39</v>
      </c>
      <c r="AU4" s="107">
        <v>40</v>
      </c>
      <c r="AV4" s="22"/>
      <c r="AW4" s="321"/>
      <c r="AX4" s="321"/>
      <c r="AY4" s="321"/>
      <c r="AZ4" s="22"/>
      <c r="BA4" s="321"/>
      <c r="BB4" s="321"/>
      <c r="BC4" s="321"/>
      <c r="BD4" s="22"/>
      <c r="BE4" s="321"/>
      <c r="BF4" s="321"/>
      <c r="BG4" s="321"/>
      <c r="BH4" s="22"/>
      <c r="BI4" s="321"/>
      <c r="BJ4" s="321"/>
      <c r="BK4" s="321"/>
      <c r="BL4" s="22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</row>
    <row r="5" spans="1:103" ht="75.75" customHeight="1">
      <c r="A5" s="10"/>
      <c r="B5" s="22"/>
      <c r="C5" s="229" t="s">
        <v>173</v>
      </c>
      <c r="D5" s="229"/>
      <c r="E5" s="111"/>
      <c r="F5" s="110"/>
      <c r="G5" s="110"/>
      <c r="H5" s="111"/>
      <c r="I5" s="111"/>
      <c r="J5" s="110"/>
      <c r="K5" s="110"/>
      <c r="L5" s="111"/>
      <c r="M5" s="111"/>
      <c r="N5" s="110"/>
      <c r="O5" s="112"/>
      <c r="P5" s="111"/>
      <c r="Q5" s="110"/>
      <c r="R5" s="110"/>
      <c r="S5" s="111"/>
      <c r="T5" s="111"/>
      <c r="U5" s="110"/>
      <c r="V5" s="110"/>
      <c r="W5" s="111"/>
      <c r="X5" s="111"/>
      <c r="Y5" s="110"/>
      <c r="Z5" s="112"/>
      <c r="AA5" s="111"/>
      <c r="AB5" s="110"/>
      <c r="AC5" s="110"/>
      <c r="AD5" s="111"/>
      <c r="AE5" s="111"/>
      <c r="AF5" s="110"/>
      <c r="AG5" s="110"/>
      <c r="AH5" s="111"/>
      <c r="AI5" s="111"/>
      <c r="AJ5" s="110"/>
      <c r="AK5" s="112"/>
      <c r="AL5" s="111"/>
      <c r="AM5" s="110"/>
      <c r="AN5" s="110"/>
      <c r="AO5" s="111"/>
      <c r="AP5" s="111"/>
      <c r="AQ5" s="110"/>
      <c r="AR5" s="110"/>
      <c r="AS5" s="111"/>
      <c r="AT5" s="111"/>
      <c r="AU5" s="110"/>
      <c r="AV5" s="112"/>
      <c r="AW5" s="321"/>
      <c r="AX5" s="321"/>
      <c r="AY5" s="321"/>
      <c r="AZ5" s="112"/>
      <c r="BA5" s="321"/>
      <c r="BB5" s="321"/>
      <c r="BC5" s="321"/>
      <c r="BD5" s="112"/>
      <c r="BE5" s="321"/>
      <c r="BF5" s="321"/>
      <c r="BG5" s="321"/>
      <c r="BH5" s="112"/>
      <c r="BI5" s="321"/>
      <c r="BJ5" s="321"/>
      <c r="BK5" s="321"/>
      <c r="BL5" s="62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</row>
    <row r="6" spans="1:103">
      <c r="A6" s="10"/>
      <c r="B6" s="22"/>
      <c r="C6" s="199" t="s">
        <v>0</v>
      </c>
      <c r="D6" s="200" t="s">
        <v>1</v>
      </c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4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4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4"/>
      <c r="AL6" s="113"/>
      <c r="AM6" s="113"/>
      <c r="AN6" s="113"/>
      <c r="AO6" s="113"/>
      <c r="AP6" s="113"/>
      <c r="AQ6" s="113"/>
      <c r="AR6" s="113"/>
      <c r="AS6" s="113"/>
      <c r="AT6" s="113"/>
      <c r="AU6" s="113"/>
      <c r="AV6" s="114"/>
      <c r="AW6" s="115" t="s">
        <v>108</v>
      </c>
      <c r="AX6" s="115" t="s">
        <v>109</v>
      </c>
      <c r="AY6" s="115" t="s">
        <v>54</v>
      </c>
      <c r="AZ6" s="114"/>
      <c r="BA6" s="115" t="s">
        <v>108</v>
      </c>
      <c r="BB6" s="115" t="s">
        <v>109</v>
      </c>
      <c r="BC6" s="115" t="s">
        <v>54</v>
      </c>
      <c r="BD6" s="114"/>
      <c r="BE6" s="115" t="s">
        <v>108</v>
      </c>
      <c r="BF6" s="115" t="s">
        <v>109</v>
      </c>
      <c r="BG6" s="115" t="s">
        <v>54</v>
      </c>
      <c r="BH6" s="114"/>
      <c r="BI6" s="115" t="s">
        <v>108</v>
      </c>
      <c r="BJ6" s="115" t="s">
        <v>109</v>
      </c>
      <c r="BK6" s="115" t="s">
        <v>54</v>
      </c>
      <c r="BL6" s="26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</row>
    <row r="7" spans="1:103">
      <c r="A7" s="10"/>
      <c r="B7" s="65">
        <v>1</v>
      </c>
      <c r="C7" s="10" t="str">
        <f>Élèves!C4</f>
        <v>MARTIN</v>
      </c>
      <c r="D7" s="10" t="str">
        <f>Élèves!D4</f>
        <v>Paul</v>
      </c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7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7"/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7"/>
      <c r="AL7" s="116"/>
      <c r="AM7" s="116"/>
      <c r="AN7" s="116"/>
      <c r="AO7" s="116"/>
      <c r="AP7" s="116"/>
      <c r="AQ7" s="116"/>
      <c r="AR7" s="116"/>
      <c r="AS7" s="116"/>
      <c r="AT7" s="116"/>
      <c r="AU7" s="116"/>
      <c r="AV7" s="117"/>
      <c r="AW7" s="118">
        <f t="shared" ref="AW7:AW31" si="0">SUM(E7:N7)</f>
        <v>0</v>
      </c>
      <c r="AX7" s="118">
        <f>SUM($E$6:$N$6)-SUMIF(E7:N7,"",$E$6:$N$6)</f>
        <v>0</v>
      </c>
      <c r="AY7" s="119" t="str">
        <f>IF(ISERROR(SUM(AW7/AX7)*100),"",SUM(AW7/AX7)*100)</f>
        <v/>
      </c>
      <c r="AZ7" s="117"/>
      <c r="BA7" s="118">
        <f t="shared" ref="BA7:BA31" si="1">SUM(P7:Y7)</f>
        <v>0</v>
      </c>
      <c r="BB7" s="118">
        <f>SUM($P$6:Y$6)-SUMIF(P7:Y7,"",$P$6:$Y$6)</f>
        <v>0</v>
      </c>
      <c r="BC7" s="119" t="str">
        <f>IF(ISERROR(SUM(BA7/BB7)*100),"",SUM(BA7/BB7)*100)</f>
        <v/>
      </c>
      <c r="BD7" s="117"/>
      <c r="BE7" s="118">
        <f t="shared" ref="BE7:BE31" si="2">SUM(AA7:AJ7)</f>
        <v>0</v>
      </c>
      <c r="BF7" s="118">
        <f>SUM($AA$6:$AJ$6)-SUMIF(AA7:AJ7,"",$AA$6:$AJ$6)</f>
        <v>0</v>
      </c>
      <c r="BG7" s="119" t="str">
        <f>IF(ISERROR(SUM(BE7/BF7)*100),"",SUM(BE7/BF7)*100)</f>
        <v/>
      </c>
      <c r="BH7" s="117"/>
      <c r="BI7" s="118">
        <f t="shared" ref="BI7:BI31" si="3">SUM(AL7:AU7)</f>
        <v>0</v>
      </c>
      <c r="BJ7" s="118">
        <f>SUM($AL$6:$AU$6)-SUMIF(AL7:AU7,"",$AL$6:$AU$6)</f>
        <v>0</v>
      </c>
      <c r="BK7" s="119" t="str">
        <f>IF(ISERROR(SUM(BI7/BJ7)*100),"",SUM(BI7/BJ7)*100)</f>
        <v/>
      </c>
      <c r="BL7" s="22"/>
      <c r="BM7" s="10"/>
      <c r="BN7" s="10"/>
      <c r="BO7" s="10"/>
      <c r="BP7" s="170" t="e">
        <f>AVERAGE(AY7,BC7)</f>
        <v>#DIV/0!</v>
      </c>
      <c r="BQ7" s="170" t="e">
        <f>AVERAGE(AY7,BC7,BG7)</f>
        <v>#DIV/0!</v>
      </c>
      <c r="BR7" s="170" t="e">
        <f>AVERAGE(AY7,BC7,BG7,BK7)</f>
        <v>#DIV/0!</v>
      </c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</row>
    <row r="8" spans="1:103">
      <c r="A8" s="10"/>
      <c r="B8" s="65">
        <v>2</v>
      </c>
      <c r="C8" s="10" t="str">
        <f>Élèves!C5</f>
        <v>DUPOND</v>
      </c>
      <c r="D8" s="10" t="str">
        <f>Élèves!D5</f>
        <v>Henri</v>
      </c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7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7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7"/>
      <c r="AL8" s="116"/>
      <c r="AM8" s="116"/>
      <c r="AN8" s="116"/>
      <c r="AO8" s="116"/>
      <c r="AP8" s="116"/>
      <c r="AQ8" s="116"/>
      <c r="AR8" s="116"/>
      <c r="AS8" s="116"/>
      <c r="AT8" s="116"/>
      <c r="AU8" s="116"/>
      <c r="AV8" s="117"/>
      <c r="AW8" s="118">
        <f t="shared" si="0"/>
        <v>0</v>
      </c>
      <c r="AX8" s="118">
        <f t="shared" ref="AX8:AX31" si="4">SUM($E$6:$N$6)-SUMIF(E8:N8,"",$E$6:$N$6)</f>
        <v>0</v>
      </c>
      <c r="AY8" s="119" t="str">
        <f t="shared" ref="AY8:AY31" si="5">IF(ISERROR(SUM(AW8/AX8)*100),"",SUM(AW8/AX8)*100)</f>
        <v/>
      </c>
      <c r="AZ8" s="117"/>
      <c r="BA8" s="118">
        <f t="shared" si="1"/>
        <v>0</v>
      </c>
      <c r="BB8" s="118">
        <f>SUM($P$6:Y$6)-SUMIF(P8:Y8,"",$P$6:$Y$6)</f>
        <v>0</v>
      </c>
      <c r="BC8" s="119" t="str">
        <f t="shared" ref="BC8:BC31" si="6">IF(ISERROR(SUM(BA8/BB8)*100),"",SUM(BA8/BB8)*100)</f>
        <v/>
      </c>
      <c r="BD8" s="117"/>
      <c r="BE8" s="118">
        <f t="shared" si="2"/>
        <v>0</v>
      </c>
      <c r="BF8" s="118">
        <f t="shared" ref="BF8:BF31" si="7">SUM($AA$6:$AJ$6)-SUMIF(AA8:AJ8,"",$AA$6:$AJ$6)</f>
        <v>0</v>
      </c>
      <c r="BG8" s="119" t="str">
        <f t="shared" ref="BG8:BG31" si="8">IF(ISERROR(SUM(BE8/BF8)*100),"",SUM(BE8/BF8)*100)</f>
        <v/>
      </c>
      <c r="BH8" s="117"/>
      <c r="BI8" s="118">
        <f t="shared" si="3"/>
        <v>0</v>
      </c>
      <c r="BJ8" s="118">
        <f t="shared" ref="BJ8:BJ31" si="9">SUM($AL$6:$AU$6)-SUMIF(AL8:AU8,"",$AL$6:$AU$6)</f>
        <v>0</v>
      </c>
      <c r="BK8" s="119" t="str">
        <f t="shared" ref="BK8:BK31" si="10">IF(ISERROR(SUM(BI8/BJ8)*100),"",SUM(BI8/BJ8)*100)</f>
        <v/>
      </c>
      <c r="BL8" s="22"/>
      <c r="BM8" s="10"/>
      <c r="BN8" s="10"/>
      <c r="BO8" s="10"/>
      <c r="BP8" s="170" t="e">
        <f t="shared" ref="BP8:BP31" si="11">AVERAGE(AY8,BC8)</f>
        <v>#DIV/0!</v>
      </c>
      <c r="BQ8" s="170" t="e">
        <f t="shared" ref="BQ8:BQ31" si="12">AVERAGE(AY8,BC8,BG8)</f>
        <v>#DIV/0!</v>
      </c>
      <c r="BR8" s="170" t="e">
        <f t="shared" ref="BR8:BR31" si="13">AVERAGE(AY8,BC8,BG8,BK8)</f>
        <v>#DIV/0!</v>
      </c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</row>
    <row r="9" spans="1:103">
      <c r="A9" s="10"/>
      <c r="B9" s="65">
        <v>3</v>
      </c>
      <c r="C9" s="10" t="str">
        <f>Élèves!C6</f>
        <v>TABERNACLE</v>
      </c>
      <c r="D9" s="10" t="str">
        <f>Élèves!D6</f>
        <v>Ghislain</v>
      </c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7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7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7"/>
      <c r="AL9" s="116"/>
      <c r="AM9" s="116"/>
      <c r="AN9" s="116"/>
      <c r="AO9" s="116"/>
      <c r="AP9" s="116"/>
      <c r="AQ9" s="116"/>
      <c r="AR9" s="116"/>
      <c r="AS9" s="116"/>
      <c r="AT9" s="116"/>
      <c r="AU9" s="116"/>
      <c r="AV9" s="117"/>
      <c r="AW9" s="118">
        <f t="shared" si="0"/>
        <v>0</v>
      </c>
      <c r="AX9" s="118">
        <f t="shared" si="4"/>
        <v>0</v>
      </c>
      <c r="AY9" s="119" t="str">
        <f t="shared" si="5"/>
        <v/>
      </c>
      <c r="AZ9" s="117"/>
      <c r="BA9" s="118">
        <f t="shared" si="1"/>
        <v>0</v>
      </c>
      <c r="BB9" s="118">
        <f>SUM($P$6:Y$6)-SUMIF(P9:Y9,"",$P$6:$Y$6)</f>
        <v>0</v>
      </c>
      <c r="BC9" s="119" t="str">
        <f t="shared" si="6"/>
        <v/>
      </c>
      <c r="BD9" s="117"/>
      <c r="BE9" s="118">
        <f t="shared" si="2"/>
        <v>0</v>
      </c>
      <c r="BF9" s="118">
        <f t="shared" si="7"/>
        <v>0</v>
      </c>
      <c r="BG9" s="119" t="str">
        <f t="shared" si="8"/>
        <v/>
      </c>
      <c r="BH9" s="117"/>
      <c r="BI9" s="118">
        <f t="shared" si="3"/>
        <v>0</v>
      </c>
      <c r="BJ9" s="118">
        <f t="shared" si="9"/>
        <v>0</v>
      </c>
      <c r="BK9" s="119" t="str">
        <f t="shared" si="10"/>
        <v/>
      </c>
      <c r="BL9" s="22"/>
      <c r="BM9" s="10"/>
      <c r="BN9" s="10"/>
      <c r="BO9" s="10"/>
      <c r="BP9" s="170" t="e">
        <f t="shared" si="11"/>
        <v>#DIV/0!</v>
      </c>
      <c r="BQ9" s="170" t="e">
        <f t="shared" si="12"/>
        <v>#DIV/0!</v>
      </c>
      <c r="BR9" s="170" t="e">
        <f t="shared" si="13"/>
        <v>#DIV/0!</v>
      </c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</row>
    <row r="10" spans="1:103">
      <c r="A10" s="10"/>
      <c r="B10" s="65">
        <v>4</v>
      </c>
      <c r="C10" s="10" t="str">
        <f>Élèves!C7</f>
        <v>EASY</v>
      </c>
      <c r="D10" s="10" t="str">
        <f>Élèves!D7</f>
        <v>Isabelle</v>
      </c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7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7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7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7"/>
      <c r="AW10" s="118">
        <f t="shared" si="0"/>
        <v>0</v>
      </c>
      <c r="AX10" s="118">
        <f t="shared" si="4"/>
        <v>0</v>
      </c>
      <c r="AY10" s="119" t="str">
        <f t="shared" si="5"/>
        <v/>
      </c>
      <c r="AZ10" s="117"/>
      <c r="BA10" s="118">
        <f t="shared" si="1"/>
        <v>0</v>
      </c>
      <c r="BB10" s="118">
        <f>SUM($P$6:Y$6)-SUMIF(P10:Y10,"",$P$6:$Y$6)</f>
        <v>0</v>
      </c>
      <c r="BC10" s="119" t="str">
        <f t="shared" si="6"/>
        <v/>
      </c>
      <c r="BD10" s="117"/>
      <c r="BE10" s="118">
        <f t="shared" si="2"/>
        <v>0</v>
      </c>
      <c r="BF10" s="118">
        <f t="shared" si="7"/>
        <v>0</v>
      </c>
      <c r="BG10" s="119" t="str">
        <f t="shared" si="8"/>
        <v/>
      </c>
      <c r="BH10" s="117"/>
      <c r="BI10" s="118">
        <f t="shared" si="3"/>
        <v>0</v>
      </c>
      <c r="BJ10" s="118">
        <f t="shared" si="9"/>
        <v>0</v>
      </c>
      <c r="BK10" s="119" t="str">
        <f t="shared" si="10"/>
        <v/>
      </c>
      <c r="BL10" s="22"/>
      <c r="BM10" s="10"/>
      <c r="BN10" s="10"/>
      <c r="BO10" s="10"/>
      <c r="BP10" s="170" t="e">
        <f t="shared" si="11"/>
        <v>#DIV/0!</v>
      </c>
      <c r="BQ10" s="170" t="e">
        <f t="shared" si="12"/>
        <v>#DIV/0!</v>
      </c>
      <c r="BR10" s="170" t="e">
        <f t="shared" si="13"/>
        <v>#DIV/0!</v>
      </c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</row>
    <row r="11" spans="1:103">
      <c r="A11" s="10"/>
      <c r="B11" s="65">
        <v>5</v>
      </c>
      <c r="C11" s="10" t="str">
        <f>Élèves!C8</f>
        <v>KINGDOM</v>
      </c>
      <c r="D11" s="10" t="str">
        <f>Élèves!D8</f>
        <v>Aline</v>
      </c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7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7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7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7"/>
      <c r="AW11" s="118">
        <f t="shared" si="0"/>
        <v>0</v>
      </c>
      <c r="AX11" s="118">
        <f t="shared" si="4"/>
        <v>0</v>
      </c>
      <c r="AY11" s="119" t="str">
        <f t="shared" si="5"/>
        <v/>
      </c>
      <c r="AZ11" s="117"/>
      <c r="BA11" s="118">
        <f t="shared" si="1"/>
        <v>0</v>
      </c>
      <c r="BB11" s="118">
        <f>SUM($P$6:Y$6)-SUMIF(P11:Y11,"",$P$6:$Y$6)</f>
        <v>0</v>
      </c>
      <c r="BC11" s="119" t="str">
        <f t="shared" si="6"/>
        <v/>
      </c>
      <c r="BD11" s="117"/>
      <c r="BE11" s="118">
        <f t="shared" si="2"/>
        <v>0</v>
      </c>
      <c r="BF11" s="118">
        <f t="shared" si="7"/>
        <v>0</v>
      </c>
      <c r="BG11" s="119" t="str">
        <f t="shared" si="8"/>
        <v/>
      </c>
      <c r="BH11" s="117"/>
      <c r="BI11" s="118">
        <f t="shared" si="3"/>
        <v>0</v>
      </c>
      <c r="BJ11" s="118">
        <f t="shared" si="9"/>
        <v>0</v>
      </c>
      <c r="BK11" s="119" t="str">
        <f t="shared" si="10"/>
        <v/>
      </c>
      <c r="BL11" s="22"/>
      <c r="BM11" s="10"/>
      <c r="BN11" s="10"/>
      <c r="BO11" s="10"/>
      <c r="BP11" s="170" t="e">
        <f t="shared" si="11"/>
        <v>#DIV/0!</v>
      </c>
      <c r="BQ11" s="170" t="e">
        <f t="shared" si="12"/>
        <v>#DIV/0!</v>
      </c>
      <c r="BR11" s="170" t="e">
        <f t="shared" si="13"/>
        <v>#DIV/0!</v>
      </c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</row>
    <row r="12" spans="1:103">
      <c r="A12" s="10"/>
      <c r="B12" s="65">
        <v>6</v>
      </c>
      <c r="C12" s="10" t="str">
        <f>Élèves!C9</f>
        <v>FORTE</v>
      </c>
      <c r="D12" s="10" t="str">
        <f>Élèves!D9</f>
        <v>Salie</v>
      </c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7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7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7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7"/>
      <c r="AW12" s="118">
        <f t="shared" si="0"/>
        <v>0</v>
      </c>
      <c r="AX12" s="118">
        <f t="shared" si="4"/>
        <v>0</v>
      </c>
      <c r="AY12" s="119" t="str">
        <f t="shared" si="5"/>
        <v/>
      </c>
      <c r="AZ12" s="117"/>
      <c r="BA12" s="118">
        <f t="shared" si="1"/>
        <v>0</v>
      </c>
      <c r="BB12" s="118">
        <f>SUM($P$6:Y$6)-SUMIF(P12:Y12,"",$P$6:$Y$6)</f>
        <v>0</v>
      </c>
      <c r="BC12" s="119" t="str">
        <f t="shared" si="6"/>
        <v/>
      </c>
      <c r="BD12" s="117"/>
      <c r="BE12" s="118">
        <f t="shared" si="2"/>
        <v>0</v>
      </c>
      <c r="BF12" s="118">
        <f t="shared" si="7"/>
        <v>0</v>
      </c>
      <c r="BG12" s="119" t="str">
        <f t="shared" si="8"/>
        <v/>
      </c>
      <c r="BH12" s="117"/>
      <c r="BI12" s="118">
        <f t="shared" si="3"/>
        <v>0</v>
      </c>
      <c r="BJ12" s="118">
        <f t="shared" si="9"/>
        <v>0</v>
      </c>
      <c r="BK12" s="119" t="str">
        <f t="shared" si="10"/>
        <v/>
      </c>
      <c r="BL12" s="22"/>
      <c r="BM12" s="10"/>
      <c r="BN12" s="10"/>
      <c r="BO12" s="10"/>
      <c r="BP12" s="170" t="e">
        <f t="shared" si="11"/>
        <v>#DIV/0!</v>
      </c>
      <c r="BQ12" s="170" t="e">
        <f t="shared" si="12"/>
        <v>#DIV/0!</v>
      </c>
      <c r="BR12" s="170" t="e">
        <f t="shared" si="13"/>
        <v>#DIV/0!</v>
      </c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</row>
    <row r="13" spans="1:103">
      <c r="A13" s="10"/>
      <c r="B13" s="65">
        <v>7</v>
      </c>
      <c r="C13" s="10" t="str">
        <f>Élèves!C10</f>
        <v>SEGEC</v>
      </c>
      <c r="D13" s="10" t="str">
        <f>Élèves!D10</f>
        <v>Rédoine</v>
      </c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7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7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7"/>
      <c r="AL13" s="116"/>
      <c r="AM13" s="116"/>
      <c r="AN13" s="116"/>
      <c r="AO13" s="116"/>
      <c r="AP13" s="116"/>
      <c r="AQ13" s="116"/>
      <c r="AR13" s="116"/>
      <c r="AS13" s="116"/>
      <c r="AT13" s="116"/>
      <c r="AU13" s="116"/>
      <c r="AV13" s="117"/>
      <c r="AW13" s="118">
        <f t="shared" si="0"/>
        <v>0</v>
      </c>
      <c r="AX13" s="118">
        <f t="shared" si="4"/>
        <v>0</v>
      </c>
      <c r="AY13" s="119" t="str">
        <f t="shared" si="5"/>
        <v/>
      </c>
      <c r="AZ13" s="117"/>
      <c r="BA13" s="118">
        <f t="shared" si="1"/>
        <v>0</v>
      </c>
      <c r="BB13" s="118">
        <f>SUM($P$6:Y$6)-SUMIF(P13:Y13,"",$P$6:$Y$6)</f>
        <v>0</v>
      </c>
      <c r="BC13" s="119" t="str">
        <f t="shared" si="6"/>
        <v/>
      </c>
      <c r="BD13" s="117"/>
      <c r="BE13" s="118">
        <f t="shared" si="2"/>
        <v>0</v>
      </c>
      <c r="BF13" s="118">
        <f t="shared" si="7"/>
        <v>0</v>
      </c>
      <c r="BG13" s="119" t="str">
        <f t="shared" si="8"/>
        <v/>
      </c>
      <c r="BH13" s="117"/>
      <c r="BI13" s="118">
        <f t="shared" si="3"/>
        <v>0</v>
      </c>
      <c r="BJ13" s="118">
        <f t="shared" si="9"/>
        <v>0</v>
      </c>
      <c r="BK13" s="119" t="str">
        <f t="shared" si="10"/>
        <v/>
      </c>
      <c r="BL13" s="22"/>
      <c r="BM13" s="10"/>
      <c r="BN13" s="10"/>
      <c r="BO13" s="10"/>
      <c r="BP13" s="170" t="e">
        <f t="shared" si="11"/>
        <v>#DIV/0!</v>
      </c>
      <c r="BQ13" s="170" t="e">
        <f t="shared" si="12"/>
        <v>#DIV/0!</v>
      </c>
      <c r="BR13" s="170" t="e">
        <f t="shared" si="13"/>
        <v>#DIV/0!</v>
      </c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</row>
    <row r="14" spans="1:103">
      <c r="A14" s="10"/>
      <c r="B14" s="65">
        <v>8</v>
      </c>
      <c r="C14" s="10">
        <f>Élèves!C11</f>
        <v>0</v>
      </c>
      <c r="D14" s="10">
        <f>Élèves!D11</f>
        <v>0</v>
      </c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7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7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7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  <c r="AV14" s="117"/>
      <c r="AW14" s="118">
        <f t="shared" si="0"/>
        <v>0</v>
      </c>
      <c r="AX14" s="118">
        <f t="shared" si="4"/>
        <v>0</v>
      </c>
      <c r="AY14" s="119" t="str">
        <f t="shared" si="5"/>
        <v/>
      </c>
      <c r="AZ14" s="117"/>
      <c r="BA14" s="118">
        <f t="shared" si="1"/>
        <v>0</v>
      </c>
      <c r="BB14" s="118">
        <f>SUM($P$6:Y$6)-SUMIF(P14:Y14,"",$P$6:$Y$6)</f>
        <v>0</v>
      </c>
      <c r="BC14" s="119" t="str">
        <f t="shared" si="6"/>
        <v/>
      </c>
      <c r="BD14" s="117"/>
      <c r="BE14" s="118">
        <f t="shared" si="2"/>
        <v>0</v>
      </c>
      <c r="BF14" s="118">
        <f t="shared" si="7"/>
        <v>0</v>
      </c>
      <c r="BG14" s="119" t="str">
        <f t="shared" si="8"/>
        <v/>
      </c>
      <c r="BH14" s="117"/>
      <c r="BI14" s="118">
        <f t="shared" si="3"/>
        <v>0</v>
      </c>
      <c r="BJ14" s="118">
        <f t="shared" si="9"/>
        <v>0</v>
      </c>
      <c r="BK14" s="119" t="str">
        <f t="shared" si="10"/>
        <v/>
      </c>
      <c r="BL14" s="22"/>
      <c r="BM14" s="10"/>
      <c r="BN14" s="10"/>
      <c r="BO14" s="10"/>
      <c r="BP14" s="170" t="e">
        <f t="shared" si="11"/>
        <v>#DIV/0!</v>
      </c>
      <c r="BQ14" s="170" t="e">
        <f t="shared" si="12"/>
        <v>#DIV/0!</v>
      </c>
      <c r="BR14" s="170" t="e">
        <f t="shared" si="13"/>
        <v>#DIV/0!</v>
      </c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</row>
    <row r="15" spans="1:103">
      <c r="A15" s="10"/>
      <c r="B15" s="65">
        <v>9</v>
      </c>
      <c r="C15" s="10">
        <f>Élèves!C12</f>
        <v>0</v>
      </c>
      <c r="D15" s="10">
        <f>Élèves!D12</f>
        <v>0</v>
      </c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7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7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7"/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7"/>
      <c r="AW15" s="118">
        <f t="shared" si="0"/>
        <v>0</v>
      </c>
      <c r="AX15" s="118">
        <f t="shared" si="4"/>
        <v>0</v>
      </c>
      <c r="AY15" s="119" t="str">
        <f t="shared" si="5"/>
        <v/>
      </c>
      <c r="AZ15" s="117"/>
      <c r="BA15" s="118">
        <f t="shared" si="1"/>
        <v>0</v>
      </c>
      <c r="BB15" s="118">
        <f>SUM($P$6:Y$6)-SUMIF(P15:Y15,"",$P$6:$Y$6)</f>
        <v>0</v>
      </c>
      <c r="BC15" s="119" t="str">
        <f t="shared" si="6"/>
        <v/>
      </c>
      <c r="BD15" s="117"/>
      <c r="BE15" s="118">
        <f t="shared" si="2"/>
        <v>0</v>
      </c>
      <c r="BF15" s="118">
        <f t="shared" si="7"/>
        <v>0</v>
      </c>
      <c r="BG15" s="119" t="str">
        <f t="shared" si="8"/>
        <v/>
      </c>
      <c r="BH15" s="117"/>
      <c r="BI15" s="118">
        <f t="shared" si="3"/>
        <v>0</v>
      </c>
      <c r="BJ15" s="118">
        <f t="shared" si="9"/>
        <v>0</v>
      </c>
      <c r="BK15" s="119" t="str">
        <f t="shared" si="10"/>
        <v/>
      </c>
      <c r="BL15" s="22"/>
      <c r="BM15" s="10"/>
      <c r="BN15" s="10"/>
      <c r="BO15" s="10"/>
      <c r="BP15" s="170" t="e">
        <f t="shared" si="11"/>
        <v>#DIV/0!</v>
      </c>
      <c r="BQ15" s="170" t="e">
        <f t="shared" si="12"/>
        <v>#DIV/0!</v>
      </c>
      <c r="BR15" s="170" t="e">
        <f t="shared" si="13"/>
        <v>#DIV/0!</v>
      </c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</row>
    <row r="16" spans="1:103">
      <c r="A16" s="10"/>
      <c r="B16" s="65">
        <v>10</v>
      </c>
      <c r="C16" s="10">
        <f>Élèves!C13</f>
        <v>0</v>
      </c>
      <c r="D16" s="10">
        <f>Élèves!D13</f>
        <v>0</v>
      </c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7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7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7"/>
      <c r="AL16" s="116"/>
      <c r="AM16" s="116"/>
      <c r="AN16" s="116"/>
      <c r="AO16" s="116"/>
      <c r="AP16" s="116"/>
      <c r="AQ16" s="116"/>
      <c r="AR16" s="116"/>
      <c r="AS16" s="116"/>
      <c r="AT16" s="116"/>
      <c r="AU16" s="116"/>
      <c r="AV16" s="117"/>
      <c r="AW16" s="118">
        <f t="shared" si="0"/>
        <v>0</v>
      </c>
      <c r="AX16" s="118">
        <f t="shared" si="4"/>
        <v>0</v>
      </c>
      <c r="AY16" s="119" t="str">
        <f t="shared" si="5"/>
        <v/>
      </c>
      <c r="AZ16" s="117"/>
      <c r="BA16" s="118">
        <f t="shared" si="1"/>
        <v>0</v>
      </c>
      <c r="BB16" s="118">
        <f>SUM($P$6:Y$6)-SUMIF(P16:Y16,"",$P$6:$Y$6)</f>
        <v>0</v>
      </c>
      <c r="BC16" s="119" t="str">
        <f t="shared" si="6"/>
        <v/>
      </c>
      <c r="BD16" s="117"/>
      <c r="BE16" s="118">
        <f t="shared" si="2"/>
        <v>0</v>
      </c>
      <c r="BF16" s="118">
        <f t="shared" si="7"/>
        <v>0</v>
      </c>
      <c r="BG16" s="119" t="str">
        <f t="shared" si="8"/>
        <v/>
      </c>
      <c r="BH16" s="117"/>
      <c r="BI16" s="118">
        <f t="shared" si="3"/>
        <v>0</v>
      </c>
      <c r="BJ16" s="118">
        <f t="shared" si="9"/>
        <v>0</v>
      </c>
      <c r="BK16" s="119" t="str">
        <f t="shared" si="10"/>
        <v/>
      </c>
      <c r="BL16" s="22"/>
      <c r="BM16" s="10"/>
      <c r="BN16" s="10"/>
      <c r="BO16" s="10"/>
      <c r="BP16" s="170" t="e">
        <f t="shared" si="11"/>
        <v>#DIV/0!</v>
      </c>
      <c r="BQ16" s="170" t="e">
        <f t="shared" si="12"/>
        <v>#DIV/0!</v>
      </c>
      <c r="BR16" s="170" t="e">
        <f t="shared" si="13"/>
        <v>#DIV/0!</v>
      </c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</row>
    <row r="17" spans="1:103">
      <c r="A17" s="10"/>
      <c r="B17" s="65">
        <v>11</v>
      </c>
      <c r="C17" s="10">
        <f>Élèves!C14</f>
        <v>0</v>
      </c>
      <c r="D17" s="10">
        <f>Élèves!D14</f>
        <v>0</v>
      </c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7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7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7"/>
      <c r="AL17" s="116"/>
      <c r="AM17" s="116"/>
      <c r="AN17" s="116"/>
      <c r="AO17" s="116"/>
      <c r="AP17" s="116"/>
      <c r="AQ17" s="116"/>
      <c r="AR17" s="116"/>
      <c r="AS17" s="116"/>
      <c r="AT17" s="116"/>
      <c r="AU17" s="116"/>
      <c r="AV17" s="117"/>
      <c r="AW17" s="118">
        <f t="shared" si="0"/>
        <v>0</v>
      </c>
      <c r="AX17" s="118">
        <f t="shared" si="4"/>
        <v>0</v>
      </c>
      <c r="AY17" s="119" t="str">
        <f t="shared" si="5"/>
        <v/>
      </c>
      <c r="AZ17" s="117"/>
      <c r="BA17" s="118">
        <f t="shared" si="1"/>
        <v>0</v>
      </c>
      <c r="BB17" s="118">
        <f>SUM($P$6:Y$6)-SUMIF(P17:Y17,"",$P$6:$Y$6)</f>
        <v>0</v>
      </c>
      <c r="BC17" s="119" t="str">
        <f t="shared" si="6"/>
        <v/>
      </c>
      <c r="BD17" s="117"/>
      <c r="BE17" s="118">
        <f t="shared" si="2"/>
        <v>0</v>
      </c>
      <c r="BF17" s="118">
        <f t="shared" si="7"/>
        <v>0</v>
      </c>
      <c r="BG17" s="119" t="str">
        <f t="shared" si="8"/>
        <v/>
      </c>
      <c r="BH17" s="117"/>
      <c r="BI17" s="118">
        <f t="shared" si="3"/>
        <v>0</v>
      </c>
      <c r="BJ17" s="118">
        <f t="shared" si="9"/>
        <v>0</v>
      </c>
      <c r="BK17" s="119" t="str">
        <f t="shared" si="10"/>
        <v/>
      </c>
      <c r="BL17" s="22"/>
      <c r="BM17" s="10"/>
      <c r="BN17" s="10"/>
      <c r="BO17" s="10"/>
      <c r="BP17" s="170" t="e">
        <f t="shared" si="11"/>
        <v>#DIV/0!</v>
      </c>
      <c r="BQ17" s="170" t="e">
        <f t="shared" si="12"/>
        <v>#DIV/0!</v>
      </c>
      <c r="BR17" s="170" t="e">
        <f t="shared" si="13"/>
        <v>#DIV/0!</v>
      </c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</row>
    <row r="18" spans="1:103">
      <c r="A18" s="10"/>
      <c r="B18" s="65">
        <v>12</v>
      </c>
      <c r="C18" s="10">
        <f>Élèves!C15</f>
        <v>0</v>
      </c>
      <c r="D18" s="10">
        <f>Élèves!D15</f>
        <v>0</v>
      </c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7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7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7"/>
      <c r="AL18" s="116"/>
      <c r="AM18" s="116"/>
      <c r="AN18" s="116"/>
      <c r="AO18" s="116"/>
      <c r="AP18" s="116"/>
      <c r="AQ18" s="116"/>
      <c r="AR18" s="116"/>
      <c r="AS18" s="116"/>
      <c r="AT18" s="116"/>
      <c r="AU18" s="116"/>
      <c r="AV18" s="117"/>
      <c r="AW18" s="118">
        <f t="shared" si="0"/>
        <v>0</v>
      </c>
      <c r="AX18" s="118">
        <f t="shared" si="4"/>
        <v>0</v>
      </c>
      <c r="AY18" s="119" t="str">
        <f t="shared" si="5"/>
        <v/>
      </c>
      <c r="AZ18" s="117"/>
      <c r="BA18" s="118">
        <f t="shared" si="1"/>
        <v>0</v>
      </c>
      <c r="BB18" s="118">
        <f>SUM($P$6:Y$6)-SUMIF(P18:Y18,"",$P$6:$Y$6)</f>
        <v>0</v>
      </c>
      <c r="BC18" s="119" t="str">
        <f t="shared" si="6"/>
        <v/>
      </c>
      <c r="BD18" s="117"/>
      <c r="BE18" s="118">
        <f t="shared" si="2"/>
        <v>0</v>
      </c>
      <c r="BF18" s="118">
        <f t="shared" si="7"/>
        <v>0</v>
      </c>
      <c r="BG18" s="119" t="str">
        <f t="shared" si="8"/>
        <v/>
      </c>
      <c r="BH18" s="117"/>
      <c r="BI18" s="118">
        <f t="shared" si="3"/>
        <v>0</v>
      </c>
      <c r="BJ18" s="118">
        <f t="shared" si="9"/>
        <v>0</v>
      </c>
      <c r="BK18" s="119" t="str">
        <f t="shared" si="10"/>
        <v/>
      </c>
      <c r="BL18" s="22"/>
      <c r="BM18" s="10"/>
      <c r="BN18" s="10"/>
      <c r="BO18" s="10"/>
      <c r="BP18" s="170" t="e">
        <f t="shared" si="11"/>
        <v>#DIV/0!</v>
      </c>
      <c r="BQ18" s="170" t="e">
        <f t="shared" si="12"/>
        <v>#DIV/0!</v>
      </c>
      <c r="BR18" s="170" t="e">
        <f t="shared" si="13"/>
        <v>#DIV/0!</v>
      </c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</row>
    <row r="19" spans="1:103">
      <c r="A19" s="10"/>
      <c r="B19" s="65">
        <v>13</v>
      </c>
      <c r="C19" s="10">
        <f>Élèves!C16</f>
        <v>0</v>
      </c>
      <c r="D19" s="10">
        <f>Élèves!D16</f>
        <v>0</v>
      </c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7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7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7"/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7"/>
      <c r="AW19" s="118">
        <f t="shared" si="0"/>
        <v>0</v>
      </c>
      <c r="AX19" s="118">
        <f t="shared" si="4"/>
        <v>0</v>
      </c>
      <c r="AY19" s="119" t="str">
        <f t="shared" si="5"/>
        <v/>
      </c>
      <c r="AZ19" s="117"/>
      <c r="BA19" s="118">
        <f t="shared" si="1"/>
        <v>0</v>
      </c>
      <c r="BB19" s="118">
        <f>SUM($P$6:Y$6)-SUMIF(P19:Y19,"",$P$6:$Y$6)</f>
        <v>0</v>
      </c>
      <c r="BC19" s="119" t="str">
        <f t="shared" si="6"/>
        <v/>
      </c>
      <c r="BD19" s="117"/>
      <c r="BE19" s="118">
        <f t="shared" si="2"/>
        <v>0</v>
      </c>
      <c r="BF19" s="118">
        <f t="shared" si="7"/>
        <v>0</v>
      </c>
      <c r="BG19" s="119" t="str">
        <f t="shared" si="8"/>
        <v/>
      </c>
      <c r="BH19" s="117"/>
      <c r="BI19" s="118">
        <f t="shared" si="3"/>
        <v>0</v>
      </c>
      <c r="BJ19" s="118">
        <f t="shared" si="9"/>
        <v>0</v>
      </c>
      <c r="BK19" s="119" t="str">
        <f t="shared" si="10"/>
        <v/>
      </c>
      <c r="BL19" s="22"/>
      <c r="BM19" s="10"/>
      <c r="BN19" s="10"/>
      <c r="BO19" s="10"/>
      <c r="BP19" s="170" t="e">
        <f t="shared" si="11"/>
        <v>#DIV/0!</v>
      </c>
      <c r="BQ19" s="170" t="e">
        <f t="shared" si="12"/>
        <v>#DIV/0!</v>
      </c>
      <c r="BR19" s="170" t="e">
        <f t="shared" si="13"/>
        <v>#DIV/0!</v>
      </c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</row>
    <row r="20" spans="1:103">
      <c r="A20" s="10"/>
      <c r="B20" s="65">
        <v>14</v>
      </c>
      <c r="C20" s="10">
        <f>Élèves!C17</f>
        <v>0</v>
      </c>
      <c r="D20" s="10">
        <f>Élèves!D17</f>
        <v>0</v>
      </c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7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7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7"/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7"/>
      <c r="AW20" s="118">
        <f t="shared" si="0"/>
        <v>0</v>
      </c>
      <c r="AX20" s="118">
        <f t="shared" si="4"/>
        <v>0</v>
      </c>
      <c r="AY20" s="119" t="str">
        <f t="shared" si="5"/>
        <v/>
      </c>
      <c r="AZ20" s="117"/>
      <c r="BA20" s="118">
        <f t="shared" si="1"/>
        <v>0</v>
      </c>
      <c r="BB20" s="118">
        <f>SUM($P$6:Y$6)-SUMIF(P20:Y20,"",$P$6:$Y$6)</f>
        <v>0</v>
      </c>
      <c r="BC20" s="119" t="str">
        <f t="shared" si="6"/>
        <v/>
      </c>
      <c r="BD20" s="117"/>
      <c r="BE20" s="118">
        <f t="shared" si="2"/>
        <v>0</v>
      </c>
      <c r="BF20" s="118">
        <f t="shared" si="7"/>
        <v>0</v>
      </c>
      <c r="BG20" s="119" t="str">
        <f t="shared" si="8"/>
        <v/>
      </c>
      <c r="BH20" s="117"/>
      <c r="BI20" s="118">
        <f t="shared" si="3"/>
        <v>0</v>
      </c>
      <c r="BJ20" s="118">
        <f t="shared" si="9"/>
        <v>0</v>
      </c>
      <c r="BK20" s="119" t="str">
        <f t="shared" si="10"/>
        <v/>
      </c>
      <c r="BL20" s="22"/>
      <c r="BM20" s="10"/>
      <c r="BN20" s="10"/>
      <c r="BO20" s="10"/>
      <c r="BP20" s="170" t="e">
        <f t="shared" si="11"/>
        <v>#DIV/0!</v>
      </c>
      <c r="BQ20" s="170" t="e">
        <f t="shared" si="12"/>
        <v>#DIV/0!</v>
      </c>
      <c r="BR20" s="170" t="e">
        <f t="shared" si="13"/>
        <v>#DIV/0!</v>
      </c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</row>
    <row r="21" spans="1:103">
      <c r="A21" s="10"/>
      <c r="B21" s="65">
        <v>15</v>
      </c>
      <c r="C21" s="10">
        <f>Élèves!C18</f>
        <v>0</v>
      </c>
      <c r="D21" s="10">
        <f>Élèves!D18</f>
        <v>0</v>
      </c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7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7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7"/>
      <c r="AL21" s="116"/>
      <c r="AM21" s="116"/>
      <c r="AN21" s="116"/>
      <c r="AO21" s="116"/>
      <c r="AP21" s="116"/>
      <c r="AQ21" s="116"/>
      <c r="AR21" s="116"/>
      <c r="AS21" s="116"/>
      <c r="AT21" s="116"/>
      <c r="AU21" s="116"/>
      <c r="AV21" s="117"/>
      <c r="AW21" s="118">
        <f t="shared" si="0"/>
        <v>0</v>
      </c>
      <c r="AX21" s="118">
        <f t="shared" si="4"/>
        <v>0</v>
      </c>
      <c r="AY21" s="119" t="str">
        <f t="shared" si="5"/>
        <v/>
      </c>
      <c r="AZ21" s="117"/>
      <c r="BA21" s="118">
        <f t="shared" si="1"/>
        <v>0</v>
      </c>
      <c r="BB21" s="118">
        <f>SUM($P$6:Y$6)-SUMIF(P21:Y21,"",$P$6:$Y$6)</f>
        <v>0</v>
      </c>
      <c r="BC21" s="119" t="str">
        <f t="shared" si="6"/>
        <v/>
      </c>
      <c r="BD21" s="117"/>
      <c r="BE21" s="118">
        <f t="shared" si="2"/>
        <v>0</v>
      </c>
      <c r="BF21" s="118">
        <f t="shared" si="7"/>
        <v>0</v>
      </c>
      <c r="BG21" s="119" t="str">
        <f t="shared" si="8"/>
        <v/>
      </c>
      <c r="BH21" s="117"/>
      <c r="BI21" s="118">
        <f t="shared" si="3"/>
        <v>0</v>
      </c>
      <c r="BJ21" s="118">
        <f t="shared" si="9"/>
        <v>0</v>
      </c>
      <c r="BK21" s="119" t="str">
        <f t="shared" si="10"/>
        <v/>
      </c>
      <c r="BL21" s="22"/>
      <c r="BM21" s="10"/>
      <c r="BN21" s="10"/>
      <c r="BO21" s="10"/>
      <c r="BP21" s="170" t="e">
        <f t="shared" si="11"/>
        <v>#DIV/0!</v>
      </c>
      <c r="BQ21" s="170" t="e">
        <f t="shared" si="12"/>
        <v>#DIV/0!</v>
      </c>
      <c r="BR21" s="170" t="e">
        <f t="shared" si="13"/>
        <v>#DIV/0!</v>
      </c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</row>
    <row r="22" spans="1:103">
      <c r="A22" s="10"/>
      <c r="B22" s="65">
        <v>16</v>
      </c>
      <c r="C22" s="10">
        <f>Élèves!C19</f>
        <v>0</v>
      </c>
      <c r="D22" s="10">
        <f>Élèves!D19</f>
        <v>0</v>
      </c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7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7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7"/>
      <c r="AL22" s="116"/>
      <c r="AM22" s="116"/>
      <c r="AN22" s="116"/>
      <c r="AO22" s="116"/>
      <c r="AP22" s="116"/>
      <c r="AQ22" s="116"/>
      <c r="AR22" s="116"/>
      <c r="AS22" s="116"/>
      <c r="AT22" s="116"/>
      <c r="AU22" s="116"/>
      <c r="AV22" s="117"/>
      <c r="AW22" s="118">
        <f t="shared" si="0"/>
        <v>0</v>
      </c>
      <c r="AX22" s="118">
        <f t="shared" si="4"/>
        <v>0</v>
      </c>
      <c r="AY22" s="119" t="str">
        <f t="shared" si="5"/>
        <v/>
      </c>
      <c r="AZ22" s="117"/>
      <c r="BA22" s="118">
        <f t="shared" si="1"/>
        <v>0</v>
      </c>
      <c r="BB22" s="118">
        <f>SUM($P$6:Y$6)-SUMIF(P22:Y22,"",$P$6:$Y$6)</f>
        <v>0</v>
      </c>
      <c r="BC22" s="119" t="str">
        <f t="shared" si="6"/>
        <v/>
      </c>
      <c r="BD22" s="117"/>
      <c r="BE22" s="118">
        <f t="shared" si="2"/>
        <v>0</v>
      </c>
      <c r="BF22" s="118">
        <f t="shared" si="7"/>
        <v>0</v>
      </c>
      <c r="BG22" s="119" t="str">
        <f t="shared" si="8"/>
        <v/>
      </c>
      <c r="BH22" s="117"/>
      <c r="BI22" s="118">
        <f t="shared" si="3"/>
        <v>0</v>
      </c>
      <c r="BJ22" s="118">
        <f t="shared" si="9"/>
        <v>0</v>
      </c>
      <c r="BK22" s="119" t="str">
        <f t="shared" si="10"/>
        <v/>
      </c>
      <c r="BL22" s="22"/>
      <c r="BM22" s="10"/>
      <c r="BN22" s="10"/>
      <c r="BO22" s="10"/>
      <c r="BP22" s="170" t="e">
        <f t="shared" si="11"/>
        <v>#DIV/0!</v>
      </c>
      <c r="BQ22" s="170" t="e">
        <f t="shared" si="12"/>
        <v>#DIV/0!</v>
      </c>
      <c r="BR22" s="170" t="e">
        <f t="shared" si="13"/>
        <v>#DIV/0!</v>
      </c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</row>
    <row r="23" spans="1:103">
      <c r="A23" s="10"/>
      <c r="B23" s="65">
        <v>17</v>
      </c>
      <c r="C23" s="10">
        <f>Élèves!C20</f>
        <v>0</v>
      </c>
      <c r="D23" s="10">
        <f>Élèves!D20</f>
        <v>0</v>
      </c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7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7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7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7"/>
      <c r="AW23" s="118">
        <f t="shared" si="0"/>
        <v>0</v>
      </c>
      <c r="AX23" s="118">
        <f t="shared" si="4"/>
        <v>0</v>
      </c>
      <c r="AY23" s="119" t="str">
        <f t="shared" si="5"/>
        <v/>
      </c>
      <c r="AZ23" s="117"/>
      <c r="BA23" s="118">
        <f t="shared" si="1"/>
        <v>0</v>
      </c>
      <c r="BB23" s="118">
        <f>SUM($P$6:Y$6)-SUMIF(P23:Y23,"",$P$6:$Y$6)</f>
        <v>0</v>
      </c>
      <c r="BC23" s="119" t="str">
        <f t="shared" si="6"/>
        <v/>
      </c>
      <c r="BD23" s="117"/>
      <c r="BE23" s="118">
        <f t="shared" si="2"/>
        <v>0</v>
      </c>
      <c r="BF23" s="118">
        <f t="shared" si="7"/>
        <v>0</v>
      </c>
      <c r="BG23" s="119" t="str">
        <f t="shared" si="8"/>
        <v/>
      </c>
      <c r="BH23" s="117"/>
      <c r="BI23" s="118">
        <f t="shared" si="3"/>
        <v>0</v>
      </c>
      <c r="BJ23" s="118">
        <f t="shared" si="9"/>
        <v>0</v>
      </c>
      <c r="BK23" s="119" t="str">
        <f t="shared" si="10"/>
        <v/>
      </c>
      <c r="BL23" s="22"/>
      <c r="BM23" s="10"/>
      <c r="BN23" s="10"/>
      <c r="BO23" s="10"/>
      <c r="BP23" s="170" t="e">
        <f t="shared" si="11"/>
        <v>#DIV/0!</v>
      </c>
      <c r="BQ23" s="170" t="e">
        <f t="shared" si="12"/>
        <v>#DIV/0!</v>
      </c>
      <c r="BR23" s="170" t="e">
        <f t="shared" si="13"/>
        <v>#DIV/0!</v>
      </c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</row>
    <row r="24" spans="1:103">
      <c r="A24" s="10"/>
      <c r="B24" s="65">
        <v>18</v>
      </c>
      <c r="C24" s="10">
        <f>Élèves!C21</f>
        <v>0</v>
      </c>
      <c r="D24" s="10">
        <f>Élèves!D21</f>
        <v>0</v>
      </c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7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7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7"/>
      <c r="AL24" s="116"/>
      <c r="AM24" s="116"/>
      <c r="AN24" s="116"/>
      <c r="AO24" s="116"/>
      <c r="AP24" s="116"/>
      <c r="AQ24" s="116"/>
      <c r="AR24" s="116"/>
      <c r="AS24" s="116"/>
      <c r="AT24" s="116"/>
      <c r="AU24" s="116"/>
      <c r="AV24" s="117"/>
      <c r="AW24" s="118">
        <f t="shared" si="0"/>
        <v>0</v>
      </c>
      <c r="AX24" s="118">
        <f t="shared" si="4"/>
        <v>0</v>
      </c>
      <c r="AY24" s="119" t="str">
        <f t="shared" si="5"/>
        <v/>
      </c>
      <c r="AZ24" s="117"/>
      <c r="BA24" s="118">
        <f t="shared" si="1"/>
        <v>0</v>
      </c>
      <c r="BB24" s="118">
        <f>SUM($P$6:Y$6)-SUMIF(P24:Y24,"",$P$6:$Y$6)</f>
        <v>0</v>
      </c>
      <c r="BC24" s="119" t="str">
        <f t="shared" si="6"/>
        <v/>
      </c>
      <c r="BD24" s="117"/>
      <c r="BE24" s="118">
        <f t="shared" si="2"/>
        <v>0</v>
      </c>
      <c r="BF24" s="118">
        <f t="shared" si="7"/>
        <v>0</v>
      </c>
      <c r="BG24" s="119" t="str">
        <f t="shared" si="8"/>
        <v/>
      </c>
      <c r="BH24" s="117"/>
      <c r="BI24" s="118">
        <f t="shared" si="3"/>
        <v>0</v>
      </c>
      <c r="BJ24" s="118">
        <f t="shared" si="9"/>
        <v>0</v>
      </c>
      <c r="BK24" s="119" t="str">
        <f t="shared" si="10"/>
        <v/>
      </c>
      <c r="BL24" s="22"/>
      <c r="BM24" s="10"/>
      <c r="BN24" s="10"/>
      <c r="BO24" s="10"/>
      <c r="BP24" s="170" t="e">
        <f t="shared" si="11"/>
        <v>#DIV/0!</v>
      </c>
      <c r="BQ24" s="170" t="e">
        <f t="shared" si="12"/>
        <v>#DIV/0!</v>
      </c>
      <c r="BR24" s="170" t="e">
        <f t="shared" si="13"/>
        <v>#DIV/0!</v>
      </c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</row>
    <row r="25" spans="1:103">
      <c r="A25" s="10"/>
      <c r="B25" s="65">
        <v>19</v>
      </c>
      <c r="C25" s="10">
        <f>Élèves!C22</f>
        <v>0</v>
      </c>
      <c r="D25" s="10">
        <f>Élèves!D22</f>
        <v>0</v>
      </c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7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7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7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  <c r="AV25" s="117"/>
      <c r="AW25" s="118">
        <f t="shared" si="0"/>
        <v>0</v>
      </c>
      <c r="AX25" s="118">
        <f t="shared" si="4"/>
        <v>0</v>
      </c>
      <c r="AY25" s="119" t="str">
        <f t="shared" si="5"/>
        <v/>
      </c>
      <c r="AZ25" s="117"/>
      <c r="BA25" s="118">
        <f t="shared" si="1"/>
        <v>0</v>
      </c>
      <c r="BB25" s="118">
        <f>SUM($P$6:Y$6)-SUMIF(P25:Y25,"",$P$6:$Y$6)</f>
        <v>0</v>
      </c>
      <c r="BC25" s="119" t="str">
        <f t="shared" si="6"/>
        <v/>
      </c>
      <c r="BD25" s="117"/>
      <c r="BE25" s="118">
        <f t="shared" si="2"/>
        <v>0</v>
      </c>
      <c r="BF25" s="118">
        <f t="shared" si="7"/>
        <v>0</v>
      </c>
      <c r="BG25" s="119" t="str">
        <f t="shared" si="8"/>
        <v/>
      </c>
      <c r="BH25" s="117"/>
      <c r="BI25" s="118">
        <f t="shared" si="3"/>
        <v>0</v>
      </c>
      <c r="BJ25" s="118">
        <f t="shared" si="9"/>
        <v>0</v>
      </c>
      <c r="BK25" s="119" t="str">
        <f t="shared" si="10"/>
        <v/>
      </c>
      <c r="BL25" s="22"/>
      <c r="BM25" s="10"/>
      <c r="BN25" s="10"/>
      <c r="BO25" s="10"/>
      <c r="BP25" s="170" t="e">
        <f t="shared" si="11"/>
        <v>#DIV/0!</v>
      </c>
      <c r="BQ25" s="170" t="e">
        <f t="shared" si="12"/>
        <v>#DIV/0!</v>
      </c>
      <c r="BR25" s="170" t="e">
        <f t="shared" si="13"/>
        <v>#DIV/0!</v>
      </c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</row>
    <row r="26" spans="1:103">
      <c r="A26" s="10"/>
      <c r="B26" s="65">
        <v>20</v>
      </c>
      <c r="C26" s="10">
        <f>Élèves!C23</f>
        <v>0</v>
      </c>
      <c r="D26" s="10">
        <f>Élèves!D23</f>
        <v>0</v>
      </c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7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7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7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7"/>
      <c r="AW26" s="118">
        <f t="shared" si="0"/>
        <v>0</v>
      </c>
      <c r="AX26" s="118">
        <f t="shared" si="4"/>
        <v>0</v>
      </c>
      <c r="AY26" s="119" t="str">
        <f t="shared" si="5"/>
        <v/>
      </c>
      <c r="AZ26" s="117"/>
      <c r="BA26" s="118">
        <f t="shared" si="1"/>
        <v>0</v>
      </c>
      <c r="BB26" s="118">
        <f>SUM($P$6:Y$6)-SUMIF(P26:Y26,"",$P$6:$Y$6)</f>
        <v>0</v>
      </c>
      <c r="BC26" s="119" t="str">
        <f t="shared" si="6"/>
        <v/>
      </c>
      <c r="BD26" s="117"/>
      <c r="BE26" s="118">
        <f t="shared" si="2"/>
        <v>0</v>
      </c>
      <c r="BF26" s="118">
        <f t="shared" si="7"/>
        <v>0</v>
      </c>
      <c r="BG26" s="119" t="str">
        <f t="shared" si="8"/>
        <v/>
      </c>
      <c r="BH26" s="117"/>
      <c r="BI26" s="118">
        <f t="shared" si="3"/>
        <v>0</v>
      </c>
      <c r="BJ26" s="118">
        <f t="shared" si="9"/>
        <v>0</v>
      </c>
      <c r="BK26" s="119" t="str">
        <f t="shared" si="10"/>
        <v/>
      </c>
      <c r="BL26" s="22"/>
      <c r="BM26" s="10"/>
      <c r="BN26" s="10"/>
      <c r="BO26" s="10"/>
      <c r="BP26" s="170" t="e">
        <f t="shared" si="11"/>
        <v>#DIV/0!</v>
      </c>
      <c r="BQ26" s="170" t="e">
        <f t="shared" si="12"/>
        <v>#DIV/0!</v>
      </c>
      <c r="BR26" s="170" t="e">
        <f t="shared" si="13"/>
        <v>#DIV/0!</v>
      </c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</row>
    <row r="27" spans="1:103">
      <c r="A27" s="10"/>
      <c r="B27" s="65">
        <v>21</v>
      </c>
      <c r="C27" s="10">
        <f>Élèves!C24</f>
        <v>0</v>
      </c>
      <c r="D27" s="10">
        <f>Élèves!D24</f>
        <v>0</v>
      </c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7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7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7"/>
      <c r="AL27" s="116"/>
      <c r="AM27" s="116"/>
      <c r="AN27" s="116"/>
      <c r="AO27" s="116"/>
      <c r="AP27" s="116"/>
      <c r="AQ27" s="116"/>
      <c r="AR27" s="116"/>
      <c r="AS27" s="116"/>
      <c r="AT27" s="116"/>
      <c r="AU27" s="116"/>
      <c r="AV27" s="117"/>
      <c r="AW27" s="118">
        <f t="shared" si="0"/>
        <v>0</v>
      </c>
      <c r="AX27" s="118">
        <f t="shared" si="4"/>
        <v>0</v>
      </c>
      <c r="AY27" s="119" t="str">
        <f t="shared" si="5"/>
        <v/>
      </c>
      <c r="AZ27" s="117"/>
      <c r="BA27" s="118">
        <f t="shared" si="1"/>
        <v>0</v>
      </c>
      <c r="BB27" s="118">
        <f>SUM($P$6:Y$6)-SUMIF(P27:Y27,"",$P$6:$Y$6)</f>
        <v>0</v>
      </c>
      <c r="BC27" s="119" t="str">
        <f t="shared" si="6"/>
        <v/>
      </c>
      <c r="BD27" s="117"/>
      <c r="BE27" s="118">
        <f t="shared" si="2"/>
        <v>0</v>
      </c>
      <c r="BF27" s="118">
        <f t="shared" si="7"/>
        <v>0</v>
      </c>
      <c r="BG27" s="119" t="str">
        <f t="shared" si="8"/>
        <v/>
      </c>
      <c r="BH27" s="117"/>
      <c r="BI27" s="118">
        <f t="shared" si="3"/>
        <v>0</v>
      </c>
      <c r="BJ27" s="118">
        <f t="shared" si="9"/>
        <v>0</v>
      </c>
      <c r="BK27" s="119" t="str">
        <f t="shared" si="10"/>
        <v/>
      </c>
      <c r="BL27" s="22"/>
      <c r="BM27" s="10"/>
      <c r="BN27" s="10"/>
      <c r="BO27" s="10"/>
      <c r="BP27" s="170" t="e">
        <f t="shared" si="11"/>
        <v>#DIV/0!</v>
      </c>
      <c r="BQ27" s="170" t="e">
        <f t="shared" si="12"/>
        <v>#DIV/0!</v>
      </c>
      <c r="BR27" s="170" t="e">
        <f t="shared" si="13"/>
        <v>#DIV/0!</v>
      </c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</row>
    <row r="28" spans="1:103">
      <c r="A28" s="10"/>
      <c r="B28" s="65">
        <v>22</v>
      </c>
      <c r="C28" s="10">
        <f>Élèves!C25</f>
        <v>0</v>
      </c>
      <c r="D28" s="10">
        <f>Élèves!D25</f>
        <v>0</v>
      </c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7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7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7"/>
      <c r="AL28" s="116"/>
      <c r="AM28" s="116"/>
      <c r="AN28" s="116"/>
      <c r="AO28" s="116"/>
      <c r="AP28" s="116"/>
      <c r="AQ28" s="116"/>
      <c r="AR28" s="116"/>
      <c r="AS28" s="116"/>
      <c r="AT28" s="116"/>
      <c r="AU28" s="116"/>
      <c r="AV28" s="117"/>
      <c r="AW28" s="118">
        <f t="shared" si="0"/>
        <v>0</v>
      </c>
      <c r="AX28" s="118">
        <f t="shared" si="4"/>
        <v>0</v>
      </c>
      <c r="AY28" s="119" t="str">
        <f t="shared" si="5"/>
        <v/>
      </c>
      <c r="AZ28" s="117"/>
      <c r="BA28" s="118">
        <f t="shared" si="1"/>
        <v>0</v>
      </c>
      <c r="BB28" s="118">
        <f>SUM($P$6:Y$6)-SUMIF(P28:Y28,"",$P$6:$Y$6)</f>
        <v>0</v>
      </c>
      <c r="BC28" s="119" t="str">
        <f t="shared" si="6"/>
        <v/>
      </c>
      <c r="BD28" s="117"/>
      <c r="BE28" s="118">
        <f t="shared" si="2"/>
        <v>0</v>
      </c>
      <c r="BF28" s="118">
        <f t="shared" si="7"/>
        <v>0</v>
      </c>
      <c r="BG28" s="119" t="str">
        <f t="shared" si="8"/>
        <v/>
      </c>
      <c r="BH28" s="117"/>
      <c r="BI28" s="118">
        <f t="shared" si="3"/>
        <v>0</v>
      </c>
      <c r="BJ28" s="118">
        <f t="shared" si="9"/>
        <v>0</v>
      </c>
      <c r="BK28" s="119" t="str">
        <f t="shared" si="10"/>
        <v/>
      </c>
      <c r="BL28" s="22"/>
      <c r="BM28" s="10"/>
      <c r="BN28" s="10"/>
      <c r="BO28" s="10"/>
      <c r="BP28" s="170" t="e">
        <f t="shared" si="11"/>
        <v>#DIV/0!</v>
      </c>
      <c r="BQ28" s="170" t="e">
        <f t="shared" si="12"/>
        <v>#DIV/0!</v>
      </c>
      <c r="BR28" s="170" t="e">
        <f t="shared" si="13"/>
        <v>#DIV/0!</v>
      </c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</row>
    <row r="29" spans="1:103">
      <c r="A29" s="10"/>
      <c r="B29" s="65">
        <v>23</v>
      </c>
      <c r="C29" s="10">
        <f>Élèves!C26</f>
        <v>0</v>
      </c>
      <c r="D29" s="10">
        <f>Élèves!D26</f>
        <v>0</v>
      </c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7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7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7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7"/>
      <c r="AW29" s="118">
        <f t="shared" si="0"/>
        <v>0</v>
      </c>
      <c r="AX29" s="118">
        <f t="shared" si="4"/>
        <v>0</v>
      </c>
      <c r="AY29" s="119" t="str">
        <f t="shared" si="5"/>
        <v/>
      </c>
      <c r="AZ29" s="117"/>
      <c r="BA29" s="118">
        <f t="shared" si="1"/>
        <v>0</v>
      </c>
      <c r="BB29" s="118">
        <f>SUM($P$6:Y$6)-SUMIF(P29:Y29,"",$P$6:$Y$6)</f>
        <v>0</v>
      </c>
      <c r="BC29" s="119" t="str">
        <f t="shared" si="6"/>
        <v/>
      </c>
      <c r="BD29" s="117"/>
      <c r="BE29" s="118">
        <f t="shared" si="2"/>
        <v>0</v>
      </c>
      <c r="BF29" s="118">
        <f t="shared" si="7"/>
        <v>0</v>
      </c>
      <c r="BG29" s="119" t="str">
        <f t="shared" si="8"/>
        <v/>
      </c>
      <c r="BH29" s="117"/>
      <c r="BI29" s="118">
        <f t="shared" si="3"/>
        <v>0</v>
      </c>
      <c r="BJ29" s="118">
        <f t="shared" si="9"/>
        <v>0</v>
      </c>
      <c r="BK29" s="119" t="str">
        <f t="shared" si="10"/>
        <v/>
      </c>
      <c r="BL29" s="22"/>
      <c r="BM29" s="10"/>
      <c r="BN29" s="10"/>
      <c r="BO29" s="10"/>
      <c r="BP29" s="170" t="e">
        <f t="shared" si="11"/>
        <v>#DIV/0!</v>
      </c>
      <c r="BQ29" s="170" t="e">
        <f t="shared" si="12"/>
        <v>#DIV/0!</v>
      </c>
      <c r="BR29" s="170" t="e">
        <f t="shared" si="13"/>
        <v>#DIV/0!</v>
      </c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</row>
    <row r="30" spans="1:103">
      <c r="A30" s="10"/>
      <c r="B30" s="65">
        <v>24</v>
      </c>
      <c r="C30" s="10">
        <f>Élèves!C27</f>
        <v>0</v>
      </c>
      <c r="D30" s="10">
        <f>Élèves!D27</f>
        <v>0</v>
      </c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7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7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7"/>
      <c r="AL30" s="116"/>
      <c r="AM30" s="116"/>
      <c r="AN30" s="116"/>
      <c r="AO30" s="116"/>
      <c r="AP30" s="116"/>
      <c r="AQ30" s="116"/>
      <c r="AR30" s="116"/>
      <c r="AS30" s="116"/>
      <c r="AT30" s="116"/>
      <c r="AU30" s="116"/>
      <c r="AV30" s="117"/>
      <c r="AW30" s="118">
        <f t="shared" si="0"/>
        <v>0</v>
      </c>
      <c r="AX30" s="118">
        <f t="shared" si="4"/>
        <v>0</v>
      </c>
      <c r="AY30" s="119" t="str">
        <f t="shared" si="5"/>
        <v/>
      </c>
      <c r="AZ30" s="117"/>
      <c r="BA30" s="118">
        <f t="shared" si="1"/>
        <v>0</v>
      </c>
      <c r="BB30" s="118">
        <f>SUM($P$6:Y$6)-SUMIF(P30:Y30,"",$P$6:$Y$6)</f>
        <v>0</v>
      </c>
      <c r="BC30" s="119" t="str">
        <f t="shared" si="6"/>
        <v/>
      </c>
      <c r="BD30" s="117"/>
      <c r="BE30" s="118">
        <f t="shared" si="2"/>
        <v>0</v>
      </c>
      <c r="BF30" s="118">
        <f t="shared" si="7"/>
        <v>0</v>
      </c>
      <c r="BG30" s="119" t="str">
        <f t="shared" si="8"/>
        <v/>
      </c>
      <c r="BH30" s="117"/>
      <c r="BI30" s="118">
        <f t="shared" si="3"/>
        <v>0</v>
      </c>
      <c r="BJ30" s="118">
        <f t="shared" si="9"/>
        <v>0</v>
      </c>
      <c r="BK30" s="119" t="str">
        <f t="shared" si="10"/>
        <v/>
      </c>
      <c r="BL30" s="22"/>
      <c r="BM30" s="10"/>
      <c r="BN30" s="10"/>
      <c r="BO30" s="10"/>
      <c r="BP30" s="170" t="e">
        <f t="shared" si="11"/>
        <v>#DIV/0!</v>
      </c>
      <c r="BQ30" s="170" t="e">
        <f t="shared" si="12"/>
        <v>#DIV/0!</v>
      </c>
      <c r="BR30" s="170" t="e">
        <f t="shared" si="13"/>
        <v>#DIV/0!</v>
      </c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</row>
    <row r="31" spans="1:103">
      <c r="A31" s="10"/>
      <c r="B31" s="65">
        <v>25</v>
      </c>
      <c r="C31" s="10">
        <f>Élèves!C28</f>
        <v>0</v>
      </c>
      <c r="D31" s="10">
        <f>Élèves!D28</f>
        <v>0</v>
      </c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7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7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7"/>
      <c r="AL31" s="116"/>
      <c r="AM31" s="116"/>
      <c r="AN31" s="116"/>
      <c r="AO31" s="116"/>
      <c r="AP31" s="116"/>
      <c r="AQ31" s="116"/>
      <c r="AR31" s="116"/>
      <c r="AS31" s="116"/>
      <c r="AT31" s="116"/>
      <c r="AU31" s="116"/>
      <c r="AV31" s="117"/>
      <c r="AW31" s="118">
        <f t="shared" si="0"/>
        <v>0</v>
      </c>
      <c r="AX31" s="118">
        <f t="shared" si="4"/>
        <v>0</v>
      </c>
      <c r="AY31" s="119" t="str">
        <f t="shared" si="5"/>
        <v/>
      </c>
      <c r="AZ31" s="117"/>
      <c r="BA31" s="118">
        <f t="shared" si="1"/>
        <v>0</v>
      </c>
      <c r="BB31" s="118">
        <f>SUM($P$6:Y$6)-SUMIF(P31:Y31,"",$P$6:$Y$6)</f>
        <v>0</v>
      </c>
      <c r="BC31" s="119" t="str">
        <f t="shared" si="6"/>
        <v/>
      </c>
      <c r="BD31" s="117"/>
      <c r="BE31" s="118">
        <f t="shared" si="2"/>
        <v>0</v>
      </c>
      <c r="BF31" s="118">
        <f t="shared" si="7"/>
        <v>0</v>
      </c>
      <c r="BG31" s="119" t="str">
        <f t="shared" si="8"/>
        <v/>
      </c>
      <c r="BH31" s="117"/>
      <c r="BI31" s="118">
        <f t="shared" si="3"/>
        <v>0</v>
      </c>
      <c r="BJ31" s="118">
        <f t="shared" si="9"/>
        <v>0</v>
      </c>
      <c r="BK31" s="119" t="str">
        <f t="shared" si="10"/>
        <v/>
      </c>
      <c r="BL31" s="22"/>
      <c r="BM31" s="10"/>
      <c r="BN31" s="10"/>
      <c r="BO31" s="10"/>
      <c r="BP31" s="170" t="e">
        <f t="shared" si="11"/>
        <v>#DIV/0!</v>
      </c>
      <c r="BQ31" s="170" t="e">
        <f t="shared" si="12"/>
        <v>#DIV/0!</v>
      </c>
      <c r="BR31" s="170" t="e">
        <f t="shared" si="13"/>
        <v>#DIV/0!</v>
      </c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</row>
    <row r="32" spans="1:103" s="7" customFormat="1">
      <c r="A32" s="10"/>
      <c r="B32" s="22"/>
      <c r="C32" s="39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</row>
    <row r="33" spans="1:103" s="7" customFormat="1">
      <c r="A33" s="10"/>
      <c r="B33" s="10"/>
      <c r="C33" s="145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</row>
    <row r="34" spans="1:103" s="7" customFormat="1">
      <c r="A34" s="10"/>
      <c r="B34" s="10"/>
      <c r="C34" s="145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</row>
    <row r="35" spans="1:103" s="7" customFormat="1">
      <c r="A35" s="10"/>
      <c r="B35" s="10"/>
      <c r="C35" s="145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</row>
    <row r="36" spans="1:103" s="7" customFormat="1">
      <c r="A36" s="10"/>
      <c r="B36" s="10"/>
      <c r="C36" s="145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46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</row>
    <row r="37" spans="1:103" s="7" customFormat="1">
      <c r="A37" s="10"/>
      <c r="B37" s="10"/>
      <c r="C37" s="145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</row>
    <row r="38" spans="1:103" s="7" customFormat="1">
      <c r="A38" s="10"/>
      <c r="B38" s="10"/>
      <c r="C38" s="145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</row>
    <row r="39" spans="1:103" s="7" customFormat="1">
      <c r="A39" s="10"/>
      <c r="B39" s="10"/>
      <c r="C39" s="145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</row>
    <row r="40" spans="1:103" s="7" customFormat="1">
      <c r="A40" s="10"/>
      <c r="B40" s="10"/>
      <c r="C40" s="145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</row>
    <row r="41" spans="1:103" s="7" customFormat="1">
      <c r="A41" s="10"/>
      <c r="B41" s="10"/>
      <c r="C41" s="145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</row>
    <row r="42" spans="1:103" s="7" customFormat="1">
      <c r="A42" s="10"/>
      <c r="B42" s="10"/>
      <c r="C42" s="145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</row>
    <row r="43" spans="1:103" s="7" customFormat="1">
      <c r="A43" s="10"/>
      <c r="B43" s="10"/>
      <c r="C43" s="145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</row>
    <row r="44" spans="1:103">
      <c r="A44" s="10"/>
      <c r="B44" s="10"/>
      <c r="C44" s="145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</row>
    <row r="45" spans="1:103">
      <c r="A45" s="10"/>
      <c r="B45" s="10"/>
      <c r="C45" s="145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</row>
    <row r="46" spans="1:103">
      <c r="A46" s="10"/>
      <c r="B46" s="10"/>
      <c r="C46" s="145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</row>
    <row r="47" spans="1:103">
      <c r="A47" s="10"/>
      <c r="B47" s="10"/>
      <c r="C47" s="145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</row>
    <row r="48" spans="1:103">
      <c r="A48" s="10"/>
      <c r="B48" s="10"/>
      <c r="C48" s="145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</row>
    <row r="49" spans="1:103">
      <c r="A49" s="10"/>
      <c r="B49" s="10"/>
      <c r="C49" s="145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</row>
    <row r="50" spans="1:103">
      <c r="A50" s="10"/>
      <c r="B50" s="10"/>
      <c r="C50" s="145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</row>
    <row r="51" spans="1:103">
      <c r="A51" s="10"/>
      <c r="B51" s="10"/>
      <c r="C51" s="145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</row>
    <row r="52" spans="1:103">
      <c r="A52" s="10"/>
      <c r="B52" s="10"/>
      <c r="C52" s="145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</row>
    <row r="53" spans="1:103">
      <c r="A53" s="10"/>
      <c r="B53" s="10"/>
      <c r="C53" s="145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</row>
    <row r="54" spans="1:103">
      <c r="A54" s="10"/>
      <c r="B54" s="10"/>
      <c r="C54" s="145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</row>
    <row r="55" spans="1:103">
      <c r="A55" s="10"/>
      <c r="B55" s="10"/>
      <c r="C55" s="145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</row>
    <row r="56" spans="1:103">
      <c r="A56" s="10"/>
      <c r="B56" s="10"/>
      <c r="C56" s="145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</row>
    <row r="57" spans="1:103">
      <c r="A57" s="10"/>
      <c r="B57" s="10"/>
      <c r="C57" s="145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</row>
    <row r="58" spans="1:103">
      <c r="A58" s="10"/>
      <c r="B58" s="10"/>
      <c r="C58" s="145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</row>
    <row r="59" spans="1:103">
      <c r="A59" s="10"/>
      <c r="B59" s="10"/>
      <c r="C59" s="145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</row>
    <row r="60" spans="1:103">
      <c r="A60" s="10"/>
      <c r="B60" s="10"/>
      <c r="C60" s="145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</row>
    <row r="61" spans="1:103">
      <c r="A61" s="10"/>
      <c r="B61" s="10"/>
      <c r="C61" s="145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</row>
    <row r="62" spans="1:103">
      <c r="A62" s="10"/>
      <c r="B62" s="10"/>
      <c r="C62" s="145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</row>
    <row r="63" spans="1:103">
      <c r="A63" s="10"/>
      <c r="B63" s="10"/>
      <c r="C63" s="145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</row>
    <row r="64" spans="1:103">
      <c r="A64" s="10"/>
      <c r="B64" s="10"/>
      <c r="C64" s="145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</row>
    <row r="65" spans="1:103">
      <c r="A65" s="10"/>
      <c r="B65" s="10"/>
      <c r="C65" s="145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</row>
    <row r="66" spans="1:103">
      <c r="A66" s="10"/>
      <c r="B66" s="10"/>
      <c r="C66" s="145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</row>
    <row r="67" spans="1:103">
      <c r="A67" s="10"/>
      <c r="B67" s="10"/>
      <c r="C67" s="145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</row>
    <row r="68" spans="1:103">
      <c r="A68" s="10"/>
      <c r="B68" s="10"/>
      <c r="C68" s="145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</row>
    <row r="69" spans="1:103">
      <c r="A69" s="10"/>
      <c r="B69" s="10"/>
      <c r="C69" s="145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</row>
    <row r="70" spans="1:103">
      <c r="A70" s="10"/>
      <c r="B70" s="10"/>
      <c r="C70" s="145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</row>
    <row r="71" spans="1:103">
      <c r="A71" s="10"/>
      <c r="B71" s="10"/>
      <c r="C71" s="145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</row>
    <row r="72" spans="1:103">
      <c r="A72" s="10"/>
      <c r="B72" s="10"/>
      <c r="C72" s="145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</row>
    <row r="73" spans="1:103">
      <c r="A73" s="10"/>
      <c r="B73" s="10"/>
      <c r="C73" s="145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</row>
    <row r="74" spans="1:103">
      <c r="A74" s="10"/>
      <c r="B74" s="10"/>
      <c r="C74" s="145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</row>
    <row r="75" spans="1:103">
      <c r="A75" s="10"/>
      <c r="B75" s="10"/>
      <c r="C75" s="145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</row>
    <row r="76" spans="1:103">
      <c r="A76" s="10"/>
      <c r="B76" s="10"/>
      <c r="C76" s="145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</row>
    <row r="77" spans="1:103">
      <c r="A77" s="10"/>
      <c r="B77" s="10"/>
      <c r="C77" s="145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</row>
    <row r="78" spans="1:103">
      <c r="A78" s="10"/>
      <c r="B78" s="10"/>
      <c r="C78" s="145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</row>
    <row r="79" spans="1:103">
      <c r="A79" s="10"/>
      <c r="B79" s="10"/>
      <c r="C79" s="145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</row>
    <row r="80" spans="1:103">
      <c r="A80" s="10"/>
      <c r="B80" s="10"/>
      <c r="C80" s="145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</row>
    <row r="81" spans="1:103">
      <c r="A81" s="10"/>
      <c r="B81" s="10"/>
      <c r="C81" s="145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</row>
    <row r="82" spans="1:103">
      <c r="A82" s="10"/>
      <c r="B82" s="10"/>
      <c r="C82" s="145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  <c r="CW82" s="10"/>
      <c r="CX82" s="10"/>
      <c r="CY82" s="10"/>
    </row>
    <row r="83" spans="1:103">
      <c r="A83" s="10"/>
      <c r="B83" s="10"/>
      <c r="C83" s="145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  <c r="CW83" s="10"/>
      <c r="CX83" s="10"/>
      <c r="CY83" s="10"/>
    </row>
    <row r="84" spans="1:103">
      <c r="A84" s="10"/>
      <c r="B84" s="10"/>
      <c r="C84" s="145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  <c r="CW84" s="10"/>
      <c r="CX84" s="10"/>
      <c r="CY84" s="10"/>
    </row>
    <row r="85" spans="1:103">
      <c r="A85" s="10"/>
      <c r="B85" s="10"/>
      <c r="C85" s="145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  <c r="CW85" s="10"/>
      <c r="CX85" s="10"/>
      <c r="CY85" s="10"/>
    </row>
    <row r="86" spans="1:103">
      <c r="A86" s="10"/>
      <c r="B86" s="10"/>
      <c r="C86" s="145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  <c r="CW86" s="10"/>
      <c r="CX86" s="10"/>
      <c r="CY86" s="10"/>
    </row>
    <row r="87" spans="1:103">
      <c r="A87" s="10"/>
      <c r="B87" s="10"/>
      <c r="C87" s="145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  <c r="CW87" s="10"/>
      <c r="CX87" s="10"/>
      <c r="CY87" s="10"/>
    </row>
    <row r="88" spans="1:103">
      <c r="A88" s="10"/>
      <c r="B88" s="10"/>
      <c r="C88" s="145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  <c r="CW88" s="10"/>
      <c r="CX88" s="10"/>
      <c r="CY88" s="10"/>
    </row>
    <row r="89" spans="1:103">
      <c r="A89" s="10"/>
      <c r="B89" s="10"/>
      <c r="C89" s="145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  <c r="CW89" s="10"/>
      <c r="CX89" s="10"/>
      <c r="CY89" s="10"/>
    </row>
    <row r="90" spans="1:103">
      <c r="A90" s="10"/>
      <c r="B90" s="10"/>
      <c r="C90" s="145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  <c r="CW90" s="10"/>
      <c r="CX90" s="10"/>
      <c r="CY90" s="10"/>
    </row>
  </sheetData>
  <sheetProtection password="ED67" sheet="1" objects="1" scenarios="1" selectLockedCells="1"/>
  <dataConsolidate>
    <dataRefs count="2">
      <dataRef name="$K$5;$Y$5" r:id="rId1"/>
      <dataRef name="$Y$5;$K$5" r:id="rId2"/>
    </dataRefs>
  </dataConsolidate>
  <mergeCells count="10">
    <mergeCell ref="C1:BL1"/>
    <mergeCell ref="E3:N3"/>
    <mergeCell ref="P3:Y3"/>
    <mergeCell ref="AA3:AJ3"/>
    <mergeCell ref="AL3:AU3"/>
    <mergeCell ref="AW3:AY5"/>
    <mergeCell ref="BA3:BC5"/>
    <mergeCell ref="BE3:BG5"/>
    <mergeCell ref="BI3:BK5"/>
    <mergeCell ref="C5:D5"/>
  </mergeCells>
  <conditionalFormatting sqref="C7:D31">
    <cfRule type="cellIs" dxfId="591" priority="74" operator="equal">
      <formula>0</formula>
    </cfRule>
  </conditionalFormatting>
  <conditionalFormatting sqref="B7:B31">
    <cfRule type="expression" dxfId="590" priority="73">
      <formula>C7=0</formula>
    </cfRule>
  </conditionalFormatting>
  <conditionalFormatting sqref="E7:E31">
    <cfRule type="expression" dxfId="589" priority="72">
      <formula>E7&lt;$E$6/2</formula>
    </cfRule>
  </conditionalFormatting>
  <conditionalFormatting sqref="F7:F31">
    <cfRule type="expression" dxfId="588" priority="71">
      <formula>F7&lt;$F$6/2</formula>
    </cfRule>
  </conditionalFormatting>
  <conditionalFormatting sqref="G7:G31">
    <cfRule type="expression" dxfId="587" priority="70">
      <formula>G7&lt;$G$6/2</formula>
    </cfRule>
  </conditionalFormatting>
  <conditionalFormatting sqref="H7:H31">
    <cfRule type="expression" dxfId="586" priority="69">
      <formula>H7&lt;$H$6/2</formula>
    </cfRule>
  </conditionalFormatting>
  <conditionalFormatting sqref="I7:I31">
    <cfRule type="expression" dxfId="585" priority="68">
      <formula>I7&lt;$I$6/2</formula>
    </cfRule>
  </conditionalFormatting>
  <conditionalFormatting sqref="J7:J31">
    <cfRule type="expression" dxfId="584" priority="67">
      <formula>J7&lt;$J$6/2</formula>
    </cfRule>
  </conditionalFormatting>
  <conditionalFormatting sqref="K7:K31">
    <cfRule type="expression" dxfId="583" priority="66">
      <formula>K7&lt;$K$6/2</formula>
    </cfRule>
  </conditionalFormatting>
  <conditionalFormatting sqref="L7:L31">
    <cfRule type="expression" dxfId="582" priority="65">
      <formula>L7&lt;$L$6/2</formula>
    </cfRule>
  </conditionalFormatting>
  <conditionalFormatting sqref="M7:M31">
    <cfRule type="expression" dxfId="581" priority="64">
      <formula>M7&lt;$M$6/2</formula>
    </cfRule>
  </conditionalFormatting>
  <conditionalFormatting sqref="N7:N31">
    <cfRule type="expression" dxfId="580" priority="63">
      <formula>N7&lt;$N$6/2</formula>
    </cfRule>
  </conditionalFormatting>
  <conditionalFormatting sqref="P7:P31">
    <cfRule type="expression" dxfId="579" priority="62">
      <formula>P7&lt;$P$6/2</formula>
    </cfRule>
  </conditionalFormatting>
  <conditionalFormatting sqref="Q7:Q31">
    <cfRule type="expression" dxfId="578" priority="61">
      <formula>Q7&lt;$Q$6/2</formula>
    </cfRule>
  </conditionalFormatting>
  <conditionalFormatting sqref="R7:R31">
    <cfRule type="expression" dxfId="577" priority="60">
      <formula>R7&lt;$R$6/2</formula>
    </cfRule>
  </conditionalFormatting>
  <conditionalFormatting sqref="S7:S31">
    <cfRule type="expression" dxfId="576" priority="59">
      <formula>S7&lt;$S$6/2</formula>
    </cfRule>
  </conditionalFormatting>
  <conditionalFormatting sqref="T7:T31">
    <cfRule type="expression" dxfId="575" priority="58">
      <formula>T7&lt;$T$6/2</formula>
    </cfRule>
  </conditionalFormatting>
  <conditionalFormatting sqref="U7:U31">
    <cfRule type="expression" dxfId="574" priority="57">
      <formula>U7&lt;$U$6/2</formula>
    </cfRule>
  </conditionalFormatting>
  <conditionalFormatting sqref="V7:V31">
    <cfRule type="expression" dxfId="573" priority="56">
      <formula>V7&lt;$V$6/2</formula>
    </cfRule>
  </conditionalFormatting>
  <conditionalFormatting sqref="W7:W31">
    <cfRule type="expression" dxfId="572" priority="55">
      <formula>W7&lt;$W$6/2</formula>
    </cfRule>
  </conditionalFormatting>
  <conditionalFormatting sqref="X7:X31">
    <cfRule type="expression" dxfId="571" priority="54">
      <formula>X7&lt;$X$6/2</formula>
    </cfRule>
  </conditionalFormatting>
  <conditionalFormatting sqref="Y7:Y31">
    <cfRule type="expression" dxfId="570" priority="53">
      <formula>Y7&lt;$Y$6/2</formula>
    </cfRule>
  </conditionalFormatting>
  <conditionalFormatting sqref="AA7:AA31">
    <cfRule type="expression" dxfId="569" priority="52">
      <formula>AA7&lt;$AA$6/2</formula>
    </cfRule>
  </conditionalFormatting>
  <conditionalFormatting sqref="AB7:AB31">
    <cfRule type="expression" dxfId="568" priority="51">
      <formula>AB7&lt;$AB$6/2</formula>
    </cfRule>
  </conditionalFormatting>
  <conditionalFormatting sqref="AC7:AC31">
    <cfRule type="expression" dxfId="567" priority="50">
      <formula>AC7&lt;$AC$6/2</formula>
    </cfRule>
  </conditionalFormatting>
  <conditionalFormatting sqref="AD7:AD31">
    <cfRule type="expression" dxfId="566" priority="49">
      <formula>AD7&lt;$AD$6/2</formula>
    </cfRule>
  </conditionalFormatting>
  <conditionalFormatting sqref="AE7:AE31">
    <cfRule type="expression" dxfId="565" priority="48">
      <formula>AE7&lt;$AE$6/2</formula>
    </cfRule>
  </conditionalFormatting>
  <conditionalFormatting sqref="AF7:AF31">
    <cfRule type="expression" dxfId="564" priority="47">
      <formula>AF7&lt;$AF$6/2</formula>
    </cfRule>
  </conditionalFormatting>
  <conditionalFormatting sqref="AG7:AG31">
    <cfRule type="expression" dxfId="563" priority="46">
      <formula>AG7&lt;$AG$6/2</formula>
    </cfRule>
  </conditionalFormatting>
  <conditionalFormatting sqref="AH7:AH31">
    <cfRule type="expression" dxfId="562" priority="45">
      <formula>AH7&lt;$AH$6/2</formula>
    </cfRule>
  </conditionalFormatting>
  <conditionalFormatting sqref="AI7:AI31">
    <cfRule type="expression" dxfId="561" priority="44">
      <formula>AI7&lt;$AI$6/2</formula>
    </cfRule>
  </conditionalFormatting>
  <conditionalFormatting sqref="AJ7:AJ31">
    <cfRule type="expression" dxfId="560" priority="43">
      <formula>AJ7&lt;$AJ$6/2</formula>
    </cfRule>
  </conditionalFormatting>
  <conditionalFormatting sqref="AL7:AL31">
    <cfRule type="expression" dxfId="559" priority="42">
      <formula>AL7&lt;$AL$6/2</formula>
    </cfRule>
  </conditionalFormatting>
  <conditionalFormatting sqref="AM7:AM31">
    <cfRule type="expression" dxfId="558" priority="41">
      <formula>AM7&lt;$AM$6/2</formula>
    </cfRule>
  </conditionalFormatting>
  <conditionalFormatting sqref="AN7:AN31">
    <cfRule type="expression" dxfId="557" priority="40">
      <formula>AN7&lt;$AN$6/2</formula>
    </cfRule>
  </conditionalFormatting>
  <conditionalFormatting sqref="AO7:AO31">
    <cfRule type="expression" dxfId="556" priority="39">
      <formula>AO7&lt;$AO$6/2</formula>
    </cfRule>
  </conditionalFormatting>
  <conditionalFormatting sqref="AP7:AP31">
    <cfRule type="expression" dxfId="555" priority="38">
      <formula>AP7&lt;$AP$6/2</formula>
    </cfRule>
  </conditionalFormatting>
  <conditionalFormatting sqref="AQ7:AQ31">
    <cfRule type="expression" dxfId="554" priority="37">
      <formula>AQ7&lt;$AQ$6/2</formula>
    </cfRule>
  </conditionalFormatting>
  <conditionalFormatting sqref="AR7:AR31">
    <cfRule type="expression" dxfId="553" priority="36">
      <formula>AR7&lt;$AR$6/2</formula>
    </cfRule>
  </conditionalFormatting>
  <conditionalFormatting sqref="AS7:AS31">
    <cfRule type="expression" dxfId="552" priority="35">
      <formula>AS7&lt;$AS$6/2</formula>
    </cfRule>
  </conditionalFormatting>
  <conditionalFormatting sqref="AT7:AT31">
    <cfRule type="expression" dxfId="551" priority="34">
      <formula>AT7&lt;$AT$6/2</formula>
    </cfRule>
  </conditionalFormatting>
  <conditionalFormatting sqref="AU7:AU31">
    <cfRule type="expression" dxfId="550" priority="33">
      <formula>AU7&lt;$AU$6/2</formula>
    </cfRule>
  </conditionalFormatting>
  <conditionalFormatting sqref="E7:N31 P7:Y31 AA7:AJ31 AL7:AU31">
    <cfRule type="containsBlanks" dxfId="549" priority="32">
      <formula>LEN(TRIM(E7))=0</formula>
    </cfRule>
  </conditionalFormatting>
  <conditionalFormatting sqref="BB7:BB31 BF7:BF31 BJ7:BJ31">
    <cfRule type="expression" dxfId="548" priority="31">
      <formula>BB7&lt;BM7/2</formula>
    </cfRule>
  </conditionalFormatting>
  <conditionalFormatting sqref="BA7:BA31 BE7:BE31 BI7:BI31">
    <cfRule type="expression" dxfId="547" priority="30">
      <formula>BA7&lt;BO7/2</formula>
    </cfRule>
  </conditionalFormatting>
  <conditionalFormatting sqref="BK7:BK31 BG7:BG31 BC7:BC31 AY7:AY31">
    <cfRule type="cellIs" dxfId="546" priority="29" operator="lessThan">
      <formula>50</formula>
    </cfRule>
  </conditionalFormatting>
  <conditionalFormatting sqref="AX7:AX31">
    <cfRule type="expression" dxfId="545" priority="28">
      <formula>AX7&lt;#REF!/2</formula>
    </cfRule>
  </conditionalFormatting>
  <conditionalFormatting sqref="AW7:AW31">
    <cfRule type="expression" dxfId="544" priority="27">
      <formula>AW7&lt;#REF!/2</formula>
    </cfRule>
  </conditionalFormatting>
  <conditionalFormatting sqref="E7:BK7 BJ8:BK31 BF8:BG31 BB8:BC31 AX8:AY31">
    <cfRule type="expression" dxfId="543" priority="26">
      <formula>$C$7=0</formula>
    </cfRule>
  </conditionalFormatting>
  <conditionalFormatting sqref="E8:BK8 AX10 AX12 AX14 AX16 AX18 AX20 AX22 AX24 AX26 AX28 AX30">
    <cfRule type="expression" dxfId="542" priority="25">
      <formula>$C$8=0</formula>
    </cfRule>
  </conditionalFormatting>
  <conditionalFormatting sqref="E9:BK9">
    <cfRule type="expression" dxfId="541" priority="24">
      <formula>$C$9=0</formula>
    </cfRule>
  </conditionalFormatting>
  <conditionalFormatting sqref="E10:BK10">
    <cfRule type="expression" dxfId="540" priority="23">
      <formula>$C$10=0</formula>
    </cfRule>
  </conditionalFormatting>
  <conditionalFormatting sqref="E11:BK11">
    <cfRule type="expression" dxfId="539" priority="22">
      <formula>$C$11=0</formula>
    </cfRule>
  </conditionalFormatting>
  <conditionalFormatting sqref="E12:BK12">
    <cfRule type="expression" dxfId="538" priority="21">
      <formula>$C$12=0</formula>
    </cfRule>
  </conditionalFormatting>
  <conditionalFormatting sqref="E13:BK13">
    <cfRule type="expression" dxfId="537" priority="20">
      <formula>$C$13=0</formula>
    </cfRule>
  </conditionalFormatting>
  <conditionalFormatting sqref="E14:BK14">
    <cfRule type="expression" dxfId="536" priority="19">
      <formula>$C$14=0</formula>
    </cfRule>
  </conditionalFormatting>
  <conditionalFormatting sqref="E15:BK15">
    <cfRule type="expression" dxfId="535" priority="18">
      <formula>$C$15=0</formula>
    </cfRule>
  </conditionalFormatting>
  <conditionalFormatting sqref="E16:BK16">
    <cfRule type="expression" dxfId="534" priority="17">
      <formula>$C$16=0</formula>
    </cfRule>
  </conditionalFormatting>
  <conditionalFormatting sqref="E17:BK17">
    <cfRule type="expression" dxfId="533" priority="16">
      <formula>$C$17=0</formula>
    </cfRule>
  </conditionalFormatting>
  <conditionalFormatting sqref="E18:BK18">
    <cfRule type="expression" dxfId="532" priority="15">
      <formula>$C$18=0</formula>
    </cfRule>
  </conditionalFormatting>
  <conditionalFormatting sqref="E19:BK19">
    <cfRule type="expression" dxfId="531" priority="14">
      <formula>$C$19=0</formula>
    </cfRule>
  </conditionalFormatting>
  <conditionalFormatting sqref="E20:BK20">
    <cfRule type="expression" dxfId="530" priority="13">
      <formula>$C$20=0</formula>
    </cfRule>
  </conditionalFormatting>
  <conditionalFormatting sqref="E21:BK21">
    <cfRule type="expression" dxfId="529" priority="12">
      <formula>$C$21=0</formula>
    </cfRule>
  </conditionalFormatting>
  <conditionalFormatting sqref="E22:BK22">
    <cfRule type="expression" dxfId="528" priority="11">
      <formula>$C$22=0</formula>
    </cfRule>
  </conditionalFormatting>
  <conditionalFormatting sqref="E23:BK23">
    <cfRule type="expression" dxfId="527" priority="10">
      <formula>$C$23=0</formula>
    </cfRule>
  </conditionalFormatting>
  <conditionalFormatting sqref="E24:BK24">
    <cfRule type="expression" dxfId="526" priority="9">
      <formula>$C$24=0</formula>
    </cfRule>
  </conditionalFormatting>
  <conditionalFormatting sqref="E25:BK25">
    <cfRule type="expression" dxfId="525" priority="8">
      <formula>$C$25=0</formula>
    </cfRule>
  </conditionalFormatting>
  <conditionalFormatting sqref="E26:BK26">
    <cfRule type="expression" dxfId="524" priority="7">
      <formula>$C$26=0</formula>
    </cfRule>
  </conditionalFormatting>
  <conditionalFormatting sqref="E27:BK27">
    <cfRule type="expression" dxfId="523" priority="6">
      <formula>$C$27=0</formula>
    </cfRule>
  </conditionalFormatting>
  <conditionalFormatting sqref="E28:BK28">
    <cfRule type="expression" dxfId="522" priority="5">
      <formula>$C$28=0</formula>
    </cfRule>
  </conditionalFormatting>
  <conditionalFormatting sqref="E29:BK29">
    <cfRule type="expression" dxfId="521" priority="4">
      <formula>$C$29=0</formula>
    </cfRule>
  </conditionalFormatting>
  <conditionalFormatting sqref="E30:BK30">
    <cfRule type="expression" dxfId="520" priority="3">
      <formula>$C$30=0</formula>
    </cfRule>
  </conditionalFormatting>
  <conditionalFormatting sqref="E31:BK31">
    <cfRule type="expression" dxfId="519" priority="2">
      <formula>$C$31=0</formula>
    </cfRule>
  </conditionalFormatting>
  <conditionalFormatting sqref="C7:D31">
    <cfRule type="cellIs" dxfId="518" priority="1" operator="equal">
      <formula>0</formula>
    </cfRule>
  </conditionalFormatting>
  <dataValidations count="2">
    <dataValidation type="custom" allowBlank="1" showInputMessage="1" showErrorMessage="1" errorTitle="Erreur d'encodage" error="La valeur que vous avez tapée n'est pas valide. Veuillez entrer 'NE', 'CM' ou un nombre sous la valeur MAX." sqref="BD7:BD31 BH7:BH31 AZ7:AZ31 AV7:AV31">
      <formula1>OR(AND(AV7="NE"),AND(AV7="CM"),AND(AV7&gt;0,AV7&lt;999))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BL7:BL31">
      <formula1>OR(AND(BL7&gt;=AY7),AND(BL7="NE",AY7="NE"),AND(BL7="CM",AY7="CM"))</formula1>
    </dataValidation>
  </dataValidations>
  <pageMargins left="0.7" right="0.7" top="0.75" bottom="0.75" header="0.3" footer="0.3"/>
  <pageSetup paperSize="9" orientation="portrait" horizontalDpi="1200" verticalDpi="1200" r:id="rId3"/>
  <drawing r:id="rId4"/>
</worksheet>
</file>

<file path=xl/worksheets/sheet39.xml><?xml version="1.0" encoding="utf-8"?>
<worksheet xmlns="http://schemas.openxmlformats.org/spreadsheetml/2006/main" xmlns:r="http://schemas.openxmlformats.org/officeDocument/2006/relationships">
  <sheetPr codeName="Feuil34"/>
  <dimension ref="A1:CY90"/>
  <sheetViews>
    <sheetView workbookViewId="0">
      <selection activeCell="E5" sqref="E5"/>
    </sheetView>
  </sheetViews>
  <sheetFormatPr baseColWidth="10" defaultRowHeight="15"/>
  <cols>
    <col min="1" max="1" width="10.7109375" style="7" customWidth="1"/>
    <col min="2" max="2" width="2.7109375" style="7" customWidth="1"/>
    <col min="3" max="3" width="19.42578125" style="66" customWidth="1"/>
    <col min="4" max="4" width="15.42578125" style="64" customWidth="1"/>
    <col min="5" max="14" width="3.28515625" style="64" customWidth="1"/>
    <col min="15" max="15" width="2.7109375" style="64" customWidth="1"/>
    <col min="16" max="25" width="3.28515625" style="64" customWidth="1"/>
    <col min="26" max="26" width="2.7109375" style="64" customWidth="1"/>
    <col min="27" max="36" width="3.28515625" style="64" customWidth="1"/>
    <col min="37" max="37" width="2.7109375" style="64" customWidth="1"/>
    <col min="38" max="47" width="3.28515625" style="64" customWidth="1"/>
    <col min="48" max="48" width="2.7109375" style="64" customWidth="1"/>
    <col min="49" max="51" width="3.7109375" style="64" customWidth="1"/>
    <col min="52" max="52" width="2.7109375" style="64" customWidth="1"/>
    <col min="53" max="55" width="3.7109375" style="64" customWidth="1"/>
    <col min="56" max="56" width="2.7109375" style="64" customWidth="1"/>
    <col min="57" max="59" width="3.7109375" style="64" customWidth="1"/>
    <col min="60" max="60" width="2.7109375" style="64" customWidth="1"/>
    <col min="61" max="63" width="3.7109375" style="64" customWidth="1"/>
    <col min="64" max="64" width="2.7109375" style="64" customWidth="1"/>
    <col min="65" max="77" width="11.42578125" style="7"/>
    <col min="78" max="16384" width="11.42578125" style="64"/>
  </cols>
  <sheetData>
    <row r="1" spans="1:103" s="7" customFormat="1" ht="54.95" customHeight="1">
      <c r="A1" s="10"/>
      <c r="B1" s="61"/>
      <c r="C1" s="317" t="str">
        <f>MATIÈRES!I14</f>
        <v>ÉDUCATION TECHNOLOGIQUE (Mr SMETS - 1p.)</v>
      </c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7"/>
      <c r="AH1" s="317"/>
      <c r="AI1" s="317"/>
      <c r="AJ1" s="317"/>
      <c r="AK1" s="317"/>
      <c r="AL1" s="317"/>
      <c r="AM1" s="317"/>
      <c r="AN1" s="317"/>
      <c r="AO1" s="317"/>
      <c r="AP1" s="317"/>
      <c r="AQ1" s="317"/>
      <c r="AR1" s="317"/>
      <c r="AS1" s="317"/>
      <c r="AT1" s="317"/>
      <c r="AU1" s="317"/>
      <c r="AV1" s="317"/>
      <c r="AW1" s="317"/>
      <c r="AX1" s="317"/>
      <c r="AY1" s="317"/>
      <c r="AZ1" s="317"/>
      <c r="BA1" s="317"/>
      <c r="BB1" s="317"/>
      <c r="BC1" s="317"/>
      <c r="BD1" s="317"/>
      <c r="BE1" s="317"/>
      <c r="BF1" s="317"/>
      <c r="BG1" s="317"/>
      <c r="BH1" s="317"/>
      <c r="BI1" s="317"/>
      <c r="BJ1" s="317"/>
      <c r="BK1" s="317"/>
      <c r="BL1" s="317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</row>
    <row r="2" spans="1:103" s="7" customFormat="1" ht="15" customHeight="1">
      <c r="A2" s="22"/>
      <c r="B2" s="22"/>
      <c r="C2" s="39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</row>
    <row r="3" spans="1:103" s="7" customFormat="1" ht="15" customHeight="1">
      <c r="A3" s="10"/>
      <c r="B3" s="22"/>
      <c r="C3" s="197"/>
      <c r="D3" s="198"/>
      <c r="E3" s="318" t="s">
        <v>100</v>
      </c>
      <c r="F3" s="319"/>
      <c r="G3" s="319"/>
      <c r="H3" s="319"/>
      <c r="I3" s="319"/>
      <c r="J3" s="319"/>
      <c r="K3" s="319"/>
      <c r="L3" s="319"/>
      <c r="M3" s="319"/>
      <c r="N3" s="320"/>
      <c r="O3" s="22"/>
      <c r="P3" s="318" t="s">
        <v>101</v>
      </c>
      <c r="Q3" s="319"/>
      <c r="R3" s="319"/>
      <c r="S3" s="319"/>
      <c r="T3" s="319"/>
      <c r="U3" s="319"/>
      <c r="V3" s="319"/>
      <c r="W3" s="319"/>
      <c r="X3" s="319"/>
      <c r="Y3" s="320"/>
      <c r="Z3" s="22"/>
      <c r="AA3" s="318" t="s">
        <v>102</v>
      </c>
      <c r="AB3" s="319"/>
      <c r="AC3" s="319"/>
      <c r="AD3" s="319"/>
      <c r="AE3" s="319"/>
      <c r="AF3" s="319"/>
      <c r="AG3" s="319"/>
      <c r="AH3" s="319"/>
      <c r="AI3" s="319"/>
      <c r="AJ3" s="320"/>
      <c r="AK3" s="22"/>
      <c r="AL3" s="318" t="s">
        <v>103</v>
      </c>
      <c r="AM3" s="319"/>
      <c r="AN3" s="319"/>
      <c r="AO3" s="319"/>
      <c r="AP3" s="319"/>
      <c r="AQ3" s="319"/>
      <c r="AR3" s="319"/>
      <c r="AS3" s="319"/>
      <c r="AT3" s="319"/>
      <c r="AU3" s="320"/>
      <c r="AV3" s="22"/>
      <c r="AW3" s="321" t="s">
        <v>104</v>
      </c>
      <c r="AX3" s="321"/>
      <c r="AY3" s="321"/>
      <c r="AZ3" s="22"/>
      <c r="BA3" s="321" t="s">
        <v>105</v>
      </c>
      <c r="BB3" s="321"/>
      <c r="BC3" s="321"/>
      <c r="BD3" s="22"/>
      <c r="BE3" s="321" t="s">
        <v>106</v>
      </c>
      <c r="BF3" s="321"/>
      <c r="BG3" s="321"/>
      <c r="BH3" s="22"/>
      <c r="BI3" s="321" t="s">
        <v>107</v>
      </c>
      <c r="BJ3" s="321"/>
      <c r="BK3" s="321"/>
      <c r="BL3" s="22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</row>
    <row r="4" spans="1:103" s="7" customFormat="1" ht="15" customHeight="1">
      <c r="A4" s="10"/>
      <c r="B4" s="22"/>
      <c r="C4" s="197"/>
      <c r="D4" s="198"/>
      <c r="E4" s="106">
        <v>1</v>
      </c>
      <c r="F4" s="106">
        <v>2</v>
      </c>
      <c r="G4" s="106">
        <v>3</v>
      </c>
      <c r="H4" s="106">
        <v>4</v>
      </c>
      <c r="I4" s="106">
        <v>5</v>
      </c>
      <c r="J4" s="106">
        <v>6</v>
      </c>
      <c r="K4" s="106">
        <v>7</v>
      </c>
      <c r="L4" s="106">
        <v>8</v>
      </c>
      <c r="M4" s="106">
        <v>9</v>
      </c>
      <c r="N4" s="107">
        <v>10</v>
      </c>
      <c r="O4" s="22"/>
      <c r="P4" s="109">
        <v>11</v>
      </c>
      <c r="Q4" s="106">
        <v>12</v>
      </c>
      <c r="R4" s="106">
        <v>13</v>
      </c>
      <c r="S4" s="106">
        <v>14</v>
      </c>
      <c r="T4" s="106">
        <v>15</v>
      </c>
      <c r="U4" s="106">
        <v>16</v>
      </c>
      <c r="V4" s="106">
        <v>17</v>
      </c>
      <c r="W4" s="106">
        <v>18</v>
      </c>
      <c r="X4" s="106">
        <v>19</v>
      </c>
      <c r="Y4" s="107">
        <v>20</v>
      </c>
      <c r="Z4" s="22"/>
      <c r="AA4" s="109">
        <v>21</v>
      </c>
      <c r="AB4" s="106">
        <v>22</v>
      </c>
      <c r="AC4" s="106">
        <v>23</v>
      </c>
      <c r="AD4" s="106">
        <v>24</v>
      </c>
      <c r="AE4" s="106">
        <v>25</v>
      </c>
      <c r="AF4" s="106">
        <v>26</v>
      </c>
      <c r="AG4" s="106">
        <v>27</v>
      </c>
      <c r="AH4" s="106">
        <v>28</v>
      </c>
      <c r="AI4" s="106">
        <v>29</v>
      </c>
      <c r="AJ4" s="107">
        <v>30</v>
      </c>
      <c r="AK4" s="22"/>
      <c r="AL4" s="109">
        <v>31</v>
      </c>
      <c r="AM4" s="106">
        <v>32</v>
      </c>
      <c r="AN4" s="106">
        <v>33</v>
      </c>
      <c r="AO4" s="106">
        <v>34</v>
      </c>
      <c r="AP4" s="106">
        <v>35</v>
      </c>
      <c r="AQ4" s="106">
        <v>36</v>
      </c>
      <c r="AR4" s="106">
        <v>37</v>
      </c>
      <c r="AS4" s="106">
        <v>38</v>
      </c>
      <c r="AT4" s="106">
        <v>39</v>
      </c>
      <c r="AU4" s="107">
        <v>40</v>
      </c>
      <c r="AV4" s="22"/>
      <c r="AW4" s="321"/>
      <c r="AX4" s="321"/>
      <c r="AY4" s="321"/>
      <c r="AZ4" s="22"/>
      <c r="BA4" s="321"/>
      <c r="BB4" s="321"/>
      <c r="BC4" s="321"/>
      <c r="BD4" s="22"/>
      <c r="BE4" s="321"/>
      <c r="BF4" s="321"/>
      <c r="BG4" s="321"/>
      <c r="BH4" s="22"/>
      <c r="BI4" s="321"/>
      <c r="BJ4" s="321"/>
      <c r="BK4" s="321"/>
      <c r="BL4" s="22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</row>
    <row r="5" spans="1:103" ht="75.75" customHeight="1">
      <c r="A5" s="10"/>
      <c r="B5" s="22"/>
      <c r="C5" s="229" t="s">
        <v>173</v>
      </c>
      <c r="D5" s="229"/>
      <c r="E5" s="111"/>
      <c r="F5" s="110"/>
      <c r="G5" s="110"/>
      <c r="H5" s="111"/>
      <c r="I5" s="111"/>
      <c r="J5" s="110"/>
      <c r="K5" s="110"/>
      <c r="L5" s="111"/>
      <c r="M5" s="111"/>
      <c r="N5" s="110"/>
      <c r="O5" s="112"/>
      <c r="P5" s="111"/>
      <c r="Q5" s="110"/>
      <c r="R5" s="110"/>
      <c r="S5" s="111"/>
      <c r="T5" s="111"/>
      <c r="U5" s="110"/>
      <c r="V5" s="110"/>
      <c r="W5" s="111"/>
      <c r="X5" s="111"/>
      <c r="Y5" s="110"/>
      <c r="Z5" s="112"/>
      <c r="AA5" s="111"/>
      <c r="AB5" s="110"/>
      <c r="AC5" s="110"/>
      <c r="AD5" s="111"/>
      <c r="AE5" s="111"/>
      <c r="AF5" s="110"/>
      <c r="AG5" s="110"/>
      <c r="AH5" s="111"/>
      <c r="AI5" s="111"/>
      <c r="AJ5" s="110"/>
      <c r="AK5" s="112"/>
      <c r="AL5" s="111"/>
      <c r="AM5" s="110"/>
      <c r="AN5" s="110"/>
      <c r="AO5" s="111"/>
      <c r="AP5" s="111"/>
      <c r="AQ5" s="110"/>
      <c r="AR5" s="110"/>
      <c r="AS5" s="111"/>
      <c r="AT5" s="111"/>
      <c r="AU5" s="110"/>
      <c r="AV5" s="112"/>
      <c r="AW5" s="321"/>
      <c r="AX5" s="321"/>
      <c r="AY5" s="321"/>
      <c r="AZ5" s="112"/>
      <c r="BA5" s="321"/>
      <c r="BB5" s="321"/>
      <c r="BC5" s="321"/>
      <c r="BD5" s="112"/>
      <c r="BE5" s="321"/>
      <c r="BF5" s="321"/>
      <c r="BG5" s="321"/>
      <c r="BH5" s="112"/>
      <c r="BI5" s="321"/>
      <c r="BJ5" s="321"/>
      <c r="BK5" s="321"/>
      <c r="BL5" s="62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</row>
    <row r="6" spans="1:103">
      <c r="A6" s="10"/>
      <c r="B6" s="22"/>
      <c r="C6" s="199" t="s">
        <v>0</v>
      </c>
      <c r="D6" s="200" t="s">
        <v>1</v>
      </c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4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4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4"/>
      <c r="AL6" s="113"/>
      <c r="AM6" s="113"/>
      <c r="AN6" s="113"/>
      <c r="AO6" s="113"/>
      <c r="AP6" s="113"/>
      <c r="AQ6" s="113"/>
      <c r="AR6" s="113"/>
      <c r="AS6" s="113"/>
      <c r="AT6" s="113"/>
      <c r="AU6" s="113"/>
      <c r="AV6" s="114"/>
      <c r="AW6" s="115" t="s">
        <v>108</v>
      </c>
      <c r="AX6" s="115" t="s">
        <v>109</v>
      </c>
      <c r="AY6" s="115" t="s">
        <v>54</v>
      </c>
      <c r="AZ6" s="114"/>
      <c r="BA6" s="115" t="s">
        <v>108</v>
      </c>
      <c r="BB6" s="115" t="s">
        <v>109</v>
      </c>
      <c r="BC6" s="115" t="s">
        <v>54</v>
      </c>
      <c r="BD6" s="114"/>
      <c r="BE6" s="115" t="s">
        <v>108</v>
      </c>
      <c r="BF6" s="115" t="s">
        <v>109</v>
      </c>
      <c r="BG6" s="115" t="s">
        <v>54</v>
      </c>
      <c r="BH6" s="114"/>
      <c r="BI6" s="115" t="s">
        <v>108</v>
      </c>
      <c r="BJ6" s="115" t="s">
        <v>109</v>
      </c>
      <c r="BK6" s="115" t="s">
        <v>54</v>
      </c>
      <c r="BL6" s="26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</row>
    <row r="7" spans="1:103">
      <c r="A7" s="10"/>
      <c r="B7" s="65">
        <v>1</v>
      </c>
      <c r="C7" s="10" t="str">
        <f>Élèves!C4</f>
        <v>MARTIN</v>
      </c>
      <c r="D7" s="10" t="str">
        <f>Élèves!D4</f>
        <v>Paul</v>
      </c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7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7"/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7"/>
      <c r="AL7" s="116"/>
      <c r="AM7" s="116"/>
      <c r="AN7" s="116"/>
      <c r="AO7" s="116"/>
      <c r="AP7" s="116"/>
      <c r="AQ7" s="116"/>
      <c r="AR7" s="116"/>
      <c r="AS7" s="116"/>
      <c r="AT7" s="116"/>
      <c r="AU7" s="116"/>
      <c r="AV7" s="117"/>
      <c r="AW7" s="118">
        <f t="shared" ref="AW7:AW31" si="0">SUM(E7:N7)</f>
        <v>0</v>
      </c>
      <c r="AX7" s="118">
        <f>SUM($E$6:$N$6)-SUMIF(E7:N7,"",$E$6:$N$6)</f>
        <v>0</v>
      </c>
      <c r="AY7" s="119" t="str">
        <f>IF(ISERROR(SUM(AW7/AX7)*100),"",SUM(AW7/AX7)*100)</f>
        <v/>
      </c>
      <c r="AZ7" s="117"/>
      <c r="BA7" s="118">
        <f t="shared" ref="BA7:BA31" si="1">SUM(P7:Y7)</f>
        <v>0</v>
      </c>
      <c r="BB7" s="118">
        <f>SUM($P$6:Y$6)-SUMIF(P7:Y7,"",$P$6:$Y$6)</f>
        <v>0</v>
      </c>
      <c r="BC7" s="119" t="str">
        <f>IF(ISERROR(SUM(BA7/BB7)*100),"",SUM(BA7/BB7)*100)</f>
        <v/>
      </c>
      <c r="BD7" s="117"/>
      <c r="BE7" s="118">
        <f t="shared" ref="BE7:BE31" si="2">SUM(AA7:AJ7)</f>
        <v>0</v>
      </c>
      <c r="BF7" s="118">
        <f>SUM($AA$6:$AJ$6)-SUMIF(AA7:AJ7,"",$AA$6:$AJ$6)</f>
        <v>0</v>
      </c>
      <c r="BG7" s="119" t="str">
        <f>IF(ISERROR(SUM(BE7/BF7)*100),"",SUM(BE7/BF7)*100)</f>
        <v/>
      </c>
      <c r="BH7" s="117"/>
      <c r="BI7" s="118">
        <f t="shared" ref="BI7:BI31" si="3">SUM(AL7:AU7)</f>
        <v>0</v>
      </c>
      <c r="BJ7" s="118">
        <f>SUM($AL$6:$AU$6)-SUMIF(AL7:AU7,"",$AL$6:$AU$6)</f>
        <v>0</v>
      </c>
      <c r="BK7" s="119" t="str">
        <f>IF(ISERROR(SUM(BI7/BJ7)*100),"",SUM(BI7/BJ7)*100)</f>
        <v/>
      </c>
      <c r="BL7" s="22"/>
      <c r="BM7" s="10"/>
      <c r="BN7" s="10"/>
      <c r="BO7" s="10"/>
      <c r="BP7" s="170" t="e">
        <f>AVERAGE(AY7,BC7)</f>
        <v>#DIV/0!</v>
      </c>
      <c r="BQ7" s="170" t="e">
        <f>AVERAGE(AY7,BC7,BG7)</f>
        <v>#DIV/0!</v>
      </c>
      <c r="BR7" s="170" t="e">
        <f>AVERAGE(AY7,BC7,BG7,BK7)</f>
        <v>#DIV/0!</v>
      </c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</row>
    <row r="8" spans="1:103">
      <c r="A8" s="10"/>
      <c r="B8" s="65">
        <v>2</v>
      </c>
      <c r="C8" s="10" t="str">
        <f>Élèves!C5</f>
        <v>DUPOND</v>
      </c>
      <c r="D8" s="10" t="str">
        <f>Élèves!D5</f>
        <v>Henri</v>
      </c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7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7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7"/>
      <c r="AL8" s="116"/>
      <c r="AM8" s="116"/>
      <c r="AN8" s="116"/>
      <c r="AO8" s="116"/>
      <c r="AP8" s="116"/>
      <c r="AQ8" s="116"/>
      <c r="AR8" s="116"/>
      <c r="AS8" s="116"/>
      <c r="AT8" s="116"/>
      <c r="AU8" s="116"/>
      <c r="AV8" s="117"/>
      <c r="AW8" s="118">
        <f t="shared" si="0"/>
        <v>0</v>
      </c>
      <c r="AX8" s="118">
        <f t="shared" ref="AX8:AX31" si="4">SUM($E$6:$N$6)-SUMIF(E8:N8,"",$E$6:$N$6)</f>
        <v>0</v>
      </c>
      <c r="AY8" s="119" t="str">
        <f t="shared" ref="AY8:AY31" si="5">IF(ISERROR(SUM(AW8/AX8)*100),"",SUM(AW8/AX8)*100)</f>
        <v/>
      </c>
      <c r="AZ8" s="117"/>
      <c r="BA8" s="118">
        <f t="shared" si="1"/>
        <v>0</v>
      </c>
      <c r="BB8" s="118">
        <f>SUM($P$6:Y$6)-SUMIF(P8:Y8,"",$P$6:$Y$6)</f>
        <v>0</v>
      </c>
      <c r="BC8" s="119" t="str">
        <f t="shared" ref="BC8:BC31" si="6">IF(ISERROR(SUM(BA8/BB8)*100),"",SUM(BA8/BB8)*100)</f>
        <v/>
      </c>
      <c r="BD8" s="117"/>
      <c r="BE8" s="118">
        <f t="shared" si="2"/>
        <v>0</v>
      </c>
      <c r="BF8" s="118">
        <f t="shared" ref="BF8:BF31" si="7">SUM($AA$6:$AJ$6)-SUMIF(AA8:AJ8,"",$AA$6:$AJ$6)</f>
        <v>0</v>
      </c>
      <c r="BG8" s="119" t="str">
        <f t="shared" ref="BG8:BG31" si="8">IF(ISERROR(SUM(BE8/BF8)*100),"",SUM(BE8/BF8)*100)</f>
        <v/>
      </c>
      <c r="BH8" s="117"/>
      <c r="BI8" s="118">
        <f t="shared" si="3"/>
        <v>0</v>
      </c>
      <c r="BJ8" s="118">
        <f t="shared" ref="BJ8:BJ31" si="9">SUM($AL$6:$AU$6)-SUMIF(AL8:AU8,"",$AL$6:$AU$6)</f>
        <v>0</v>
      </c>
      <c r="BK8" s="119" t="str">
        <f t="shared" ref="BK8:BK31" si="10">IF(ISERROR(SUM(BI8/BJ8)*100),"",SUM(BI8/BJ8)*100)</f>
        <v/>
      </c>
      <c r="BL8" s="22"/>
      <c r="BM8" s="10"/>
      <c r="BN8" s="10"/>
      <c r="BO8" s="10"/>
      <c r="BP8" s="170" t="e">
        <f t="shared" ref="BP8:BP31" si="11">AVERAGE(AY8,BC8)</f>
        <v>#DIV/0!</v>
      </c>
      <c r="BQ8" s="170" t="e">
        <f t="shared" ref="BQ8:BQ31" si="12">AVERAGE(AY8,BC8,BG8)</f>
        <v>#DIV/0!</v>
      </c>
      <c r="BR8" s="170" t="e">
        <f t="shared" ref="BR8:BR31" si="13">AVERAGE(AY8,BC8,BG8,BK8)</f>
        <v>#DIV/0!</v>
      </c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</row>
    <row r="9" spans="1:103">
      <c r="A9" s="10"/>
      <c r="B9" s="65">
        <v>3</v>
      </c>
      <c r="C9" s="10" t="str">
        <f>Élèves!C6</f>
        <v>TABERNACLE</v>
      </c>
      <c r="D9" s="10" t="str">
        <f>Élèves!D6</f>
        <v>Ghislain</v>
      </c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7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7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7"/>
      <c r="AL9" s="116"/>
      <c r="AM9" s="116"/>
      <c r="AN9" s="116"/>
      <c r="AO9" s="116"/>
      <c r="AP9" s="116"/>
      <c r="AQ9" s="116"/>
      <c r="AR9" s="116"/>
      <c r="AS9" s="116"/>
      <c r="AT9" s="116"/>
      <c r="AU9" s="116"/>
      <c r="AV9" s="117"/>
      <c r="AW9" s="118">
        <f t="shared" si="0"/>
        <v>0</v>
      </c>
      <c r="AX9" s="118">
        <f t="shared" si="4"/>
        <v>0</v>
      </c>
      <c r="AY9" s="119" t="str">
        <f t="shared" si="5"/>
        <v/>
      </c>
      <c r="AZ9" s="117"/>
      <c r="BA9" s="118">
        <f t="shared" si="1"/>
        <v>0</v>
      </c>
      <c r="BB9" s="118">
        <f>SUM($P$6:Y$6)-SUMIF(P9:Y9,"",$P$6:$Y$6)</f>
        <v>0</v>
      </c>
      <c r="BC9" s="119" t="str">
        <f t="shared" si="6"/>
        <v/>
      </c>
      <c r="BD9" s="117"/>
      <c r="BE9" s="118">
        <f t="shared" si="2"/>
        <v>0</v>
      </c>
      <c r="BF9" s="118">
        <f t="shared" si="7"/>
        <v>0</v>
      </c>
      <c r="BG9" s="119" t="str">
        <f t="shared" si="8"/>
        <v/>
      </c>
      <c r="BH9" s="117"/>
      <c r="BI9" s="118">
        <f t="shared" si="3"/>
        <v>0</v>
      </c>
      <c r="BJ9" s="118">
        <f t="shared" si="9"/>
        <v>0</v>
      </c>
      <c r="BK9" s="119" t="str">
        <f t="shared" si="10"/>
        <v/>
      </c>
      <c r="BL9" s="22"/>
      <c r="BM9" s="10"/>
      <c r="BN9" s="10"/>
      <c r="BO9" s="10"/>
      <c r="BP9" s="170" t="e">
        <f t="shared" si="11"/>
        <v>#DIV/0!</v>
      </c>
      <c r="BQ9" s="170" t="e">
        <f t="shared" si="12"/>
        <v>#DIV/0!</v>
      </c>
      <c r="BR9" s="170" t="e">
        <f t="shared" si="13"/>
        <v>#DIV/0!</v>
      </c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</row>
    <row r="10" spans="1:103">
      <c r="A10" s="10"/>
      <c r="B10" s="65">
        <v>4</v>
      </c>
      <c r="C10" s="10" t="str">
        <f>Élèves!C7</f>
        <v>EASY</v>
      </c>
      <c r="D10" s="10" t="str">
        <f>Élèves!D7</f>
        <v>Isabelle</v>
      </c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7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7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7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7"/>
      <c r="AW10" s="118">
        <f t="shared" si="0"/>
        <v>0</v>
      </c>
      <c r="AX10" s="118">
        <f t="shared" si="4"/>
        <v>0</v>
      </c>
      <c r="AY10" s="119" t="str">
        <f t="shared" si="5"/>
        <v/>
      </c>
      <c r="AZ10" s="117"/>
      <c r="BA10" s="118">
        <f t="shared" si="1"/>
        <v>0</v>
      </c>
      <c r="BB10" s="118">
        <f>SUM($P$6:Y$6)-SUMIF(P10:Y10,"",$P$6:$Y$6)</f>
        <v>0</v>
      </c>
      <c r="BC10" s="119" t="str">
        <f t="shared" si="6"/>
        <v/>
      </c>
      <c r="BD10" s="117"/>
      <c r="BE10" s="118">
        <f t="shared" si="2"/>
        <v>0</v>
      </c>
      <c r="BF10" s="118">
        <f t="shared" si="7"/>
        <v>0</v>
      </c>
      <c r="BG10" s="119" t="str">
        <f t="shared" si="8"/>
        <v/>
      </c>
      <c r="BH10" s="117"/>
      <c r="BI10" s="118">
        <f t="shared" si="3"/>
        <v>0</v>
      </c>
      <c r="BJ10" s="118">
        <f t="shared" si="9"/>
        <v>0</v>
      </c>
      <c r="BK10" s="119" t="str">
        <f t="shared" si="10"/>
        <v/>
      </c>
      <c r="BL10" s="22"/>
      <c r="BM10" s="10"/>
      <c r="BN10" s="10"/>
      <c r="BO10" s="10"/>
      <c r="BP10" s="170" t="e">
        <f t="shared" si="11"/>
        <v>#DIV/0!</v>
      </c>
      <c r="BQ10" s="170" t="e">
        <f t="shared" si="12"/>
        <v>#DIV/0!</v>
      </c>
      <c r="BR10" s="170" t="e">
        <f t="shared" si="13"/>
        <v>#DIV/0!</v>
      </c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</row>
    <row r="11" spans="1:103">
      <c r="A11" s="10"/>
      <c r="B11" s="65">
        <v>5</v>
      </c>
      <c r="C11" s="10" t="str">
        <f>Élèves!C8</f>
        <v>KINGDOM</v>
      </c>
      <c r="D11" s="10" t="str">
        <f>Élèves!D8</f>
        <v>Aline</v>
      </c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7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7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7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7"/>
      <c r="AW11" s="118">
        <f t="shared" si="0"/>
        <v>0</v>
      </c>
      <c r="AX11" s="118">
        <f t="shared" si="4"/>
        <v>0</v>
      </c>
      <c r="AY11" s="119" t="str">
        <f t="shared" si="5"/>
        <v/>
      </c>
      <c r="AZ11" s="117"/>
      <c r="BA11" s="118">
        <f t="shared" si="1"/>
        <v>0</v>
      </c>
      <c r="BB11" s="118">
        <f>SUM($P$6:Y$6)-SUMIF(P11:Y11,"",$P$6:$Y$6)</f>
        <v>0</v>
      </c>
      <c r="BC11" s="119" t="str">
        <f t="shared" si="6"/>
        <v/>
      </c>
      <c r="BD11" s="117"/>
      <c r="BE11" s="118">
        <f t="shared" si="2"/>
        <v>0</v>
      </c>
      <c r="BF11" s="118">
        <f t="shared" si="7"/>
        <v>0</v>
      </c>
      <c r="BG11" s="119" t="str">
        <f t="shared" si="8"/>
        <v/>
      </c>
      <c r="BH11" s="117"/>
      <c r="BI11" s="118">
        <f t="shared" si="3"/>
        <v>0</v>
      </c>
      <c r="BJ11" s="118">
        <f t="shared" si="9"/>
        <v>0</v>
      </c>
      <c r="BK11" s="119" t="str">
        <f t="shared" si="10"/>
        <v/>
      </c>
      <c r="BL11" s="22"/>
      <c r="BM11" s="10"/>
      <c r="BN11" s="10"/>
      <c r="BO11" s="10"/>
      <c r="BP11" s="170" t="e">
        <f t="shared" si="11"/>
        <v>#DIV/0!</v>
      </c>
      <c r="BQ11" s="170" t="e">
        <f t="shared" si="12"/>
        <v>#DIV/0!</v>
      </c>
      <c r="BR11" s="170" t="e">
        <f t="shared" si="13"/>
        <v>#DIV/0!</v>
      </c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</row>
    <row r="12" spans="1:103">
      <c r="A12" s="10"/>
      <c r="B12" s="65">
        <v>6</v>
      </c>
      <c r="C12" s="10" t="str">
        <f>Élèves!C9</f>
        <v>FORTE</v>
      </c>
      <c r="D12" s="10" t="str">
        <f>Élèves!D9</f>
        <v>Salie</v>
      </c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7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7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7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7"/>
      <c r="AW12" s="118">
        <f t="shared" si="0"/>
        <v>0</v>
      </c>
      <c r="AX12" s="118">
        <f t="shared" si="4"/>
        <v>0</v>
      </c>
      <c r="AY12" s="119" t="str">
        <f t="shared" si="5"/>
        <v/>
      </c>
      <c r="AZ12" s="117"/>
      <c r="BA12" s="118">
        <f t="shared" si="1"/>
        <v>0</v>
      </c>
      <c r="BB12" s="118">
        <f>SUM($P$6:Y$6)-SUMIF(P12:Y12,"",$P$6:$Y$6)</f>
        <v>0</v>
      </c>
      <c r="BC12" s="119" t="str">
        <f t="shared" si="6"/>
        <v/>
      </c>
      <c r="BD12" s="117"/>
      <c r="BE12" s="118">
        <f t="shared" si="2"/>
        <v>0</v>
      </c>
      <c r="BF12" s="118">
        <f t="shared" si="7"/>
        <v>0</v>
      </c>
      <c r="BG12" s="119" t="str">
        <f t="shared" si="8"/>
        <v/>
      </c>
      <c r="BH12" s="117"/>
      <c r="BI12" s="118">
        <f t="shared" si="3"/>
        <v>0</v>
      </c>
      <c r="BJ12" s="118">
        <f t="shared" si="9"/>
        <v>0</v>
      </c>
      <c r="BK12" s="119" t="str">
        <f t="shared" si="10"/>
        <v/>
      </c>
      <c r="BL12" s="22"/>
      <c r="BM12" s="10"/>
      <c r="BN12" s="10"/>
      <c r="BO12" s="10"/>
      <c r="BP12" s="170" t="e">
        <f t="shared" si="11"/>
        <v>#DIV/0!</v>
      </c>
      <c r="BQ12" s="170" t="e">
        <f t="shared" si="12"/>
        <v>#DIV/0!</v>
      </c>
      <c r="BR12" s="170" t="e">
        <f t="shared" si="13"/>
        <v>#DIV/0!</v>
      </c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</row>
    <row r="13" spans="1:103">
      <c r="A13" s="10"/>
      <c r="B13" s="65">
        <v>7</v>
      </c>
      <c r="C13" s="10" t="str">
        <f>Élèves!C10</f>
        <v>SEGEC</v>
      </c>
      <c r="D13" s="10" t="str">
        <f>Élèves!D10</f>
        <v>Rédoine</v>
      </c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7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7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7"/>
      <c r="AL13" s="116"/>
      <c r="AM13" s="116"/>
      <c r="AN13" s="116"/>
      <c r="AO13" s="116"/>
      <c r="AP13" s="116"/>
      <c r="AQ13" s="116"/>
      <c r="AR13" s="116"/>
      <c r="AS13" s="116"/>
      <c r="AT13" s="116"/>
      <c r="AU13" s="116"/>
      <c r="AV13" s="117"/>
      <c r="AW13" s="118">
        <f t="shared" si="0"/>
        <v>0</v>
      </c>
      <c r="AX13" s="118">
        <f t="shared" si="4"/>
        <v>0</v>
      </c>
      <c r="AY13" s="119" t="str">
        <f t="shared" si="5"/>
        <v/>
      </c>
      <c r="AZ13" s="117"/>
      <c r="BA13" s="118">
        <f t="shared" si="1"/>
        <v>0</v>
      </c>
      <c r="BB13" s="118">
        <f>SUM($P$6:Y$6)-SUMIF(P13:Y13,"",$P$6:$Y$6)</f>
        <v>0</v>
      </c>
      <c r="BC13" s="119" t="str">
        <f t="shared" si="6"/>
        <v/>
      </c>
      <c r="BD13" s="117"/>
      <c r="BE13" s="118">
        <f t="shared" si="2"/>
        <v>0</v>
      </c>
      <c r="BF13" s="118">
        <f t="shared" si="7"/>
        <v>0</v>
      </c>
      <c r="BG13" s="119" t="str">
        <f t="shared" si="8"/>
        <v/>
      </c>
      <c r="BH13" s="117"/>
      <c r="BI13" s="118">
        <f t="shared" si="3"/>
        <v>0</v>
      </c>
      <c r="BJ13" s="118">
        <f t="shared" si="9"/>
        <v>0</v>
      </c>
      <c r="BK13" s="119" t="str">
        <f t="shared" si="10"/>
        <v/>
      </c>
      <c r="BL13" s="22"/>
      <c r="BM13" s="10"/>
      <c r="BN13" s="10"/>
      <c r="BO13" s="10"/>
      <c r="BP13" s="170" t="e">
        <f t="shared" si="11"/>
        <v>#DIV/0!</v>
      </c>
      <c r="BQ13" s="170" t="e">
        <f t="shared" si="12"/>
        <v>#DIV/0!</v>
      </c>
      <c r="BR13" s="170" t="e">
        <f t="shared" si="13"/>
        <v>#DIV/0!</v>
      </c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</row>
    <row r="14" spans="1:103">
      <c r="A14" s="10"/>
      <c r="B14" s="65">
        <v>8</v>
      </c>
      <c r="C14" s="10">
        <f>Élèves!C11</f>
        <v>0</v>
      </c>
      <c r="D14" s="10">
        <f>Élèves!D11</f>
        <v>0</v>
      </c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7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7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7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  <c r="AV14" s="117"/>
      <c r="AW14" s="118">
        <f t="shared" si="0"/>
        <v>0</v>
      </c>
      <c r="AX14" s="118">
        <f t="shared" si="4"/>
        <v>0</v>
      </c>
      <c r="AY14" s="119" t="str">
        <f t="shared" si="5"/>
        <v/>
      </c>
      <c r="AZ14" s="117"/>
      <c r="BA14" s="118">
        <f t="shared" si="1"/>
        <v>0</v>
      </c>
      <c r="BB14" s="118">
        <f>SUM($P$6:Y$6)-SUMIF(P14:Y14,"",$P$6:$Y$6)</f>
        <v>0</v>
      </c>
      <c r="BC14" s="119" t="str">
        <f t="shared" si="6"/>
        <v/>
      </c>
      <c r="BD14" s="117"/>
      <c r="BE14" s="118">
        <f t="shared" si="2"/>
        <v>0</v>
      </c>
      <c r="BF14" s="118">
        <f t="shared" si="7"/>
        <v>0</v>
      </c>
      <c r="BG14" s="119" t="str">
        <f t="shared" si="8"/>
        <v/>
      </c>
      <c r="BH14" s="117"/>
      <c r="BI14" s="118">
        <f t="shared" si="3"/>
        <v>0</v>
      </c>
      <c r="BJ14" s="118">
        <f t="shared" si="9"/>
        <v>0</v>
      </c>
      <c r="BK14" s="119" t="str">
        <f t="shared" si="10"/>
        <v/>
      </c>
      <c r="BL14" s="22"/>
      <c r="BM14" s="10"/>
      <c r="BN14" s="10"/>
      <c r="BO14" s="10"/>
      <c r="BP14" s="170" t="e">
        <f t="shared" si="11"/>
        <v>#DIV/0!</v>
      </c>
      <c r="BQ14" s="170" t="e">
        <f t="shared" si="12"/>
        <v>#DIV/0!</v>
      </c>
      <c r="BR14" s="170" t="e">
        <f t="shared" si="13"/>
        <v>#DIV/0!</v>
      </c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</row>
    <row r="15" spans="1:103">
      <c r="A15" s="10"/>
      <c r="B15" s="65">
        <v>9</v>
      </c>
      <c r="C15" s="10">
        <f>Élèves!C12</f>
        <v>0</v>
      </c>
      <c r="D15" s="10">
        <f>Élèves!D12</f>
        <v>0</v>
      </c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7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7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7"/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7"/>
      <c r="AW15" s="118">
        <f t="shared" si="0"/>
        <v>0</v>
      </c>
      <c r="AX15" s="118">
        <f t="shared" si="4"/>
        <v>0</v>
      </c>
      <c r="AY15" s="119" t="str">
        <f t="shared" si="5"/>
        <v/>
      </c>
      <c r="AZ15" s="117"/>
      <c r="BA15" s="118">
        <f t="shared" si="1"/>
        <v>0</v>
      </c>
      <c r="BB15" s="118">
        <f>SUM($P$6:Y$6)-SUMIF(P15:Y15,"",$P$6:$Y$6)</f>
        <v>0</v>
      </c>
      <c r="BC15" s="119" t="str">
        <f t="shared" si="6"/>
        <v/>
      </c>
      <c r="BD15" s="117"/>
      <c r="BE15" s="118">
        <f t="shared" si="2"/>
        <v>0</v>
      </c>
      <c r="BF15" s="118">
        <f t="shared" si="7"/>
        <v>0</v>
      </c>
      <c r="BG15" s="119" t="str">
        <f t="shared" si="8"/>
        <v/>
      </c>
      <c r="BH15" s="117"/>
      <c r="BI15" s="118">
        <f t="shared" si="3"/>
        <v>0</v>
      </c>
      <c r="BJ15" s="118">
        <f t="shared" si="9"/>
        <v>0</v>
      </c>
      <c r="BK15" s="119" t="str">
        <f t="shared" si="10"/>
        <v/>
      </c>
      <c r="BL15" s="22"/>
      <c r="BM15" s="10"/>
      <c r="BN15" s="10"/>
      <c r="BO15" s="10"/>
      <c r="BP15" s="170" t="e">
        <f t="shared" si="11"/>
        <v>#DIV/0!</v>
      </c>
      <c r="BQ15" s="170" t="e">
        <f t="shared" si="12"/>
        <v>#DIV/0!</v>
      </c>
      <c r="BR15" s="170" t="e">
        <f t="shared" si="13"/>
        <v>#DIV/0!</v>
      </c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</row>
    <row r="16" spans="1:103">
      <c r="A16" s="10"/>
      <c r="B16" s="65">
        <v>10</v>
      </c>
      <c r="C16" s="10">
        <f>Élèves!C13</f>
        <v>0</v>
      </c>
      <c r="D16" s="10">
        <f>Élèves!D13</f>
        <v>0</v>
      </c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7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7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7"/>
      <c r="AL16" s="116"/>
      <c r="AM16" s="116"/>
      <c r="AN16" s="116"/>
      <c r="AO16" s="116"/>
      <c r="AP16" s="116"/>
      <c r="AQ16" s="116"/>
      <c r="AR16" s="116"/>
      <c r="AS16" s="116"/>
      <c r="AT16" s="116"/>
      <c r="AU16" s="116"/>
      <c r="AV16" s="117"/>
      <c r="AW16" s="118">
        <f t="shared" si="0"/>
        <v>0</v>
      </c>
      <c r="AX16" s="118">
        <f t="shared" si="4"/>
        <v>0</v>
      </c>
      <c r="AY16" s="119" t="str">
        <f t="shared" si="5"/>
        <v/>
      </c>
      <c r="AZ16" s="117"/>
      <c r="BA16" s="118">
        <f t="shared" si="1"/>
        <v>0</v>
      </c>
      <c r="BB16" s="118">
        <f>SUM($P$6:Y$6)-SUMIF(P16:Y16,"",$P$6:$Y$6)</f>
        <v>0</v>
      </c>
      <c r="BC16" s="119" t="str">
        <f t="shared" si="6"/>
        <v/>
      </c>
      <c r="BD16" s="117"/>
      <c r="BE16" s="118">
        <f t="shared" si="2"/>
        <v>0</v>
      </c>
      <c r="BF16" s="118">
        <f t="shared" si="7"/>
        <v>0</v>
      </c>
      <c r="BG16" s="119" t="str">
        <f t="shared" si="8"/>
        <v/>
      </c>
      <c r="BH16" s="117"/>
      <c r="BI16" s="118">
        <f t="shared" si="3"/>
        <v>0</v>
      </c>
      <c r="BJ16" s="118">
        <f t="shared" si="9"/>
        <v>0</v>
      </c>
      <c r="BK16" s="119" t="str">
        <f t="shared" si="10"/>
        <v/>
      </c>
      <c r="BL16" s="22"/>
      <c r="BM16" s="10"/>
      <c r="BN16" s="10"/>
      <c r="BO16" s="10"/>
      <c r="BP16" s="170" t="e">
        <f t="shared" si="11"/>
        <v>#DIV/0!</v>
      </c>
      <c r="BQ16" s="170" t="e">
        <f t="shared" si="12"/>
        <v>#DIV/0!</v>
      </c>
      <c r="BR16" s="170" t="e">
        <f t="shared" si="13"/>
        <v>#DIV/0!</v>
      </c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</row>
    <row r="17" spans="1:103">
      <c r="A17" s="10"/>
      <c r="B17" s="65">
        <v>11</v>
      </c>
      <c r="C17" s="10">
        <f>Élèves!C14</f>
        <v>0</v>
      </c>
      <c r="D17" s="10">
        <f>Élèves!D14</f>
        <v>0</v>
      </c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7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7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7"/>
      <c r="AL17" s="116"/>
      <c r="AM17" s="116"/>
      <c r="AN17" s="116"/>
      <c r="AO17" s="116"/>
      <c r="AP17" s="116"/>
      <c r="AQ17" s="116"/>
      <c r="AR17" s="116"/>
      <c r="AS17" s="116"/>
      <c r="AT17" s="116"/>
      <c r="AU17" s="116"/>
      <c r="AV17" s="117"/>
      <c r="AW17" s="118">
        <f t="shared" si="0"/>
        <v>0</v>
      </c>
      <c r="AX17" s="118">
        <f t="shared" si="4"/>
        <v>0</v>
      </c>
      <c r="AY17" s="119" t="str">
        <f t="shared" si="5"/>
        <v/>
      </c>
      <c r="AZ17" s="117"/>
      <c r="BA17" s="118">
        <f t="shared" si="1"/>
        <v>0</v>
      </c>
      <c r="BB17" s="118">
        <f>SUM($P$6:Y$6)-SUMIF(P17:Y17,"",$P$6:$Y$6)</f>
        <v>0</v>
      </c>
      <c r="BC17" s="119" t="str">
        <f t="shared" si="6"/>
        <v/>
      </c>
      <c r="BD17" s="117"/>
      <c r="BE17" s="118">
        <f t="shared" si="2"/>
        <v>0</v>
      </c>
      <c r="BF17" s="118">
        <f t="shared" si="7"/>
        <v>0</v>
      </c>
      <c r="BG17" s="119" t="str">
        <f t="shared" si="8"/>
        <v/>
      </c>
      <c r="BH17" s="117"/>
      <c r="BI17" s="118">
        <f t="shared" si="3"/>
        <v>0</v>
      </c>
      <c r="BJ17" s="118">
        <f t="shared" si="9"/>
        <v>0</v>
      </c>
      <c r="BK17" s="119" t="str">
        <f t="shared" si="10"/>
        <v/>
      </c>
      <c r="BL17" s="22"/>
      <c r="BM17" s="10"/>
      <c r="BN17" s="10"/>
      <c r="BO17" s="10"/>
      <c r="BP17" s="170" t="e">
        <f t="shared" si="11"/>
        <v>#DIV/0!</v>
      </c>
      <c r="BQ17" s="170" t="e">
        <f t="shared" si="12"/>
        <v>#DIV/0!</v>
      </c>
      <c r="BR17" s="170" t="e">
        <f t="shared" si="13"/>
        <v>#DIV/0!</v>
      </c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</row>
    <row r="18" spans="1:103">
      <c r="A18" s="10"/>
      <c r="B18" s="65">
        <v>12</v>
      </c>
      <c r="C18" s="10">
        <f>Élèves!C15</f>
        <v>0</v>
      </c>
      <c r="D18" s="10">
        <f>Élèves!D15</f>
        <v>0</v>
      </c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7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7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7"/>
      <c r="AL18" s="116"/>
      <c r="AM18" s="116"/>
      <c r="AN18" s="116"/>
      <c r="AO18" s="116"/>
      <c r="AP18" s="116"/>
      <c r="AQ18" s="116"/>
      <c r="AR18" s="116"/>
      <c r="AS18" s="116"/>
      <c r="AT18" s="116"/>
      <c r="AU18" s="116"/>
      <c r="AV18" s="117"/>
      <c r="AW18" s="118">
        <f t="shared" si="0"/>
        <v>0</v>
      </c>
      <c r="AX18" s="118">
        <f t="shared" si="4"/>
        <v>0</v>
      </c>
      <c r="AY18" s="119" t="str">
        <f t="shared" si="5"/>
        <v/>
      </c>
      <c r="AZ18" s="117"/>
      <c r="BA18" s="118">
        <f t="shared" si="1"/>
        <v>0</v>
      </c>
      <c r="BB18" s="118">
        <f>SUM($P$6:Y$6)-SUMIF(P18:Y18,"",$P$6:$Y$6)</f>
        <v>0</v>
      </c>
      <c r="BC18" s="119" t="str">
        <f t="shared" si="6"/>
        <v/>
      </c>
      <c r="BD18" s="117"/>
      <c r="BE18" s="118">
        <f t="shared" si="2"/>
        <v>0</v>
      </c>
      <c r="BF18" s="118">
        <f t="shared" si="7"/>
        <v>0</v>
      </c>
      <c r="BG18" s="119" t="str">
        <f t="shared" si="8"/>
        <v/>
      </c>
      <c r="BH18" s="117"/>
      <c r="BI18" s="118">
        <f t="shared" si="3"/>
        <v>0</v>
      </c>
      <c r="BJ18" s="118">
        <f t="shared" si="9"/>
        <v>0</v>
      </c>
      <c r="BK18" s="119" t="str">
        <f t="shared" si="10"/>
        <v/>
      </c>
      <c r="BL18" s="22"/>
      <c r="BM18" s="10"/>
      <c r="BN18" s="10"/>
      <c r="BO18" s="10"/>
      <c r="BP18" s="170" t="e">
        <f t="shared" si="11"/>
        <v>#DIV/0!</v>
      </c>
      <c r="BQ18" s="170" t="e">
        <f t="shared" si="12"/>
        <v>#DIV/0!</v>
      </c>
      <c r="BR18" s="170" t="e">
        <f t="shared" si="13"/>
        <v>#DIV/0!</v>
      </c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</row>
    <row r="19" spans="1:103">
      <c r="A19" s="10"/>
      <c r="B19" s="65">
        <v>13</v>
      </c>
      <c r="C19" s="10">
        <f>Élèves!C16</f>
        <v>0</v>
      </c>
      <c r="D19" s="10">
        <f>Élèves!D16</f>
        <v>0</v>
      </c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7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7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7"/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7"/>
      <c r="AW19" s="118">
        <f t="shared" si="0"/>
        <v>0</v>
      </c>
      <c r="AX19" s="118">
        <f t="shared" si="4"/>
        <v>0</v>
      </c>
      <c r="AY19" s="119" t="str">
        <f t="shared" si="5"/>
        <v/>
      </c>
      <c r="AZ19" s="117"/>
      <c r="BA19" s="118">
        <f t="shared" si="1"/>
        <v>0</v>
      </c>
      <c r="BB19" s="118">
        <f>SUM($P$6:Y$6)-SUMIF(P19:Y19,"",$P$6:$Y$6)</f>
        <v>0</v>
      </c>
      <c r="BC19" s="119" t="str">
        <f t="shared" si="6"/>
        <v/>
      </c>
      <c r="BD19" s="117"/>
      <c r="BE19" s="118">
        <f t="shared" si="2"/>
        <v>0</v>
      </c>
      <c r="BF19" s="118">
        <f t="shared" si="7"/>
        <v>0</v>
      </c>
      <c r="BG19" s="119" t="str">
        <f t="shared" si="8"/>
        <v/>
      </c>
      <c r="BH19" s="117"/>
      <c r="BI19" s="118">
        <f t="shared" si="3"/>
        <v>0</v>
      </c>
      <c r="BJ19" s="118">
        <f t="shared" si="9"/>
        <v>0</v>
      </c>
      <c r="BK19" s="119" t="str">
        <f t="shared" si="10"/>
        <v/>
      </c>
      <c r="BL19" s="22"/>
      <c r="BM19" s="10"/>
      <c r="BN19" s="10"/>
      <c r="BO19" s="10"/>
      <c r="BP19" s="170" t="e">
        <f t="shared" si="11"/>
        <v>#DIV/0!</v>
      </c>
      <c r="BQ19" s="170" t="e">
        <f t="shared" si="12"/>
        <v>#DIV/0!</v>
      </c>
      <c r="BR19" s="170" t="e">
        <f t="shared" si="13"/>
        <v>#DIV/0!</v>
      </c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</row>
    <row r="20" spans="1:103">
      <c r="A20" s="10"/>
      <c r="B20" s="65">
        <v>14</v>
      </c>
      <c r="C20" s="10">
        <f>Élèves!C17</f>
        <v>0</v>
      </c>
      <c r="D20" s="10">
        <f>Élèves!D17</f>
        <v>0</v>
      </c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7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7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7"/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7"/>
      <c r="AW20" s="118">
        <f t="shared" si="0"/>
        <v>0</v>
      </c>
      <c r="AX20" s="118">
        <f t="shared" si="4"/>
        <v>0</v>
      </c>
      <c r="AY20" s="119" t="str">
        <f t="shared" si="5"/>
        <v/>
      </c>
      <c r="AZ20" s="117"/>
      <c r="BA20" s="118">
        <f t="shared" si="1"/>
        <v>0</v>
      </c>
      <c r="BB20" s="118">
        <f>SUM($P$6:Y$6)-SUMIF(P20:Y20,"",$P$6:$Y$6)</f>
        <v>0</v>
      </c>
      <c r="BC20" s="119" t="str">
        <f t="shared" si="6"/>
        <v/>
      </c>
      <c r="BD20" s="117"/>
      <c r="BE20" s="118">
        <f t="shared" si="2"/>
        <v>0</v>
      </c>
      <c r="BF20" s="118">
        <f t="shared" si="7"/>
        <v>0</v>
      </c>
      <c r="BG20" s="119" t="str">
        <f t="shared" si="8"/>
        <v/>
      </c>
      <c r="BH20" s="117"/>
      <c r="BI20" s="118">
        <f t="shared" si="3"/>
        <v>0</v>
      </c>
      <c r="BJ20" s="118">
        <f t="shared" si="9"/>
        <v>0</v>
      </c>
      <c r="BK20" s="119" t="str">
        <f t="shared" si="10"/>
        <v/>
      </c>
      <c r="BL20" s="22"/>
      <c r="BM20" s="10"/>
      <c r="BN20" s="10"/>
      <c r="BO20" s="10"/>
      <c r="BP20" s="170" t="e">
        <f t="shared" si="11"/>
        <v>#DIV/0!</v>
      </c>
      <c r="BQ20" s="170" t="e">
        <f t="shared" si="12"/>
        <v>#DIV/0!</v>
      </c>
      <c r="BR20" s="170" t="e">
        <f t="shared" si="13"/>
        <v>#DIV/0!</v>
      </c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</row>
    <row r="21" spans="1:103">
      <c r="A21" s="10"/>
      <c r="B21" s="65">
        <v>15</v>
      </c>
      <c r="C21" s="10">
        <f>Élèves!C18</f>
        <v>0</v>
      </c>
      <c r="D21" s="10">
        <f>Élèves!D18</f>
        <v>0</v>
      </c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7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7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7"/>
      <c r="AL21" s="116"/>
      <c r="AM21" s="116"/>
      <c r="AN21" s="116"/>
      <c r="AO21" s="116"/>
      <c r="AP21" s="116"/>
      <c r="AQ21" s="116"/>
      <c r="AR21" s="116"/>
      <c r="AS21" s="116"/>
      <c r="AT21" s="116"/>
      <c r="AU21" s="116"/>
      <c r="AV21" s="117"/>
      <c r="AW21" s="118">
        <f t="shared" si="0"/>
        <v>0</v>
      </c>
      <c r="AX21" s="118">
        <f t="shared" si="4"/>
        <v>0</v>
      </c>
      <c r="AY21" s="119" t="str">
        <f t="shared" si="5"/>
        <v/>
      </c>
      <c r="AZ21" s="117"/>
      <c r="BA21" s="118">
        <f t="shared" si="1"/>
        <v>0</v>
      </c>
      <c r="BB21" s="118">
        <f>SUM($P$6:Y$6)-SUMIF(P21:Y21,"",$P$6:$Y$6)</f>
        <v>0</v>
      </c>
      <c r="BC21" s="119" t="str">
        <f t="shared" si="6"/>
        <v/>
      </c>
      <c r="BD21" s="117"/>
      <c r="BE21" s="118">
        <f t="shared" si="2"/>
        <v>0</v>
      </c>
      <c r="BF21" s="118">
        <f t="shared" si="7"/>
        <v>0</v>
      </c>
      <c r="BG21" s="119" t="str">
        <f t="shared" si="8"/>
        <v/>
      </c>
      <c r="BH21" s="117"/>
      <c r="BI21" s="118">
        <f t="shared" si="3"/>
        <v>0</v>
      </c>
      <c r="BJ21" s="118">
        <f t="shared" si="9"/>
        <v>0</v>
      </c>
      <c r="BK21" s="119" t="str">
        <f t="shared" si="10"/>
        <v/>
      </c>
      <c r="BL21" s="22"/>
      <c r="BM21" s="10"/>
      <c r="BN21" s="10"/>
      <c r="BO21" s="10"/>
      <c r="BP21" s="170" t="e">
        <f t="shared" si="11"/>
        <v>#DIV/0!</v>
      </c>
      <c r="BQ21" s="170" t="e">
        <f t="shared" si="12"/>
        <v>#DIV/0!</v>
      </c>
      <c r="BR21" s="170" t="e">
        <f t="shared" si="13"/>
        <v>#DIV/0!</v>
      </c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</row>
    <row r="22" spans="1:103">
      <c r="A22" s="10"/>
      <c r="B22" s="65">
        <v>16</v>
      </c>
      <c r="C22" s="10">
        <f>Élèves!C19</f>
        <v>0</v>
      </c>
      <c r="D22" s="10">
        <f>Élèves!D19</f>
        <v>0</v>
      </c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7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7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7"/>
      <c r="AL22" s="116"/>
      <c r="AM22" s="116"/>
      <c r="AN22" s="116"/>
      <c r="AO22" s="116"/>
      <c r="AP22" s="116"/>
      <c r="AQ22" s="116"/>
      <c r="AR22" s="116"/>
      <c r="AS22" s="116"/>
      <c r="AT22" s="116"/>
      <c r="AU22" s="116"/>
      <c r="AV22" s="117"/>
      <c r="AW22" s="118">
        <f t="shared" si="0"/>
        <v>0</v>
      </c>
      <c r="AX22" s="118">
        <f t="shared" si="4"/>
        <v>0</v>
      </c>
      <c r="AY22" s="119" t="str">
        <f t="shared" si="5"/>
        <v/>
      </c>
      <c r="AZ22" s="117"/>
      <c r="BA22" s="118">
        <f t="shared" si="1"/>
        <v>0</v>
      </c>
      <c r="BB22" s="118">
        <f>SUM($P$6:Y$6)-SUMIF(P22:Y22,"",$P$6:$Y$6)</f>
        <v>0</v>
      </c>
      <c r="BC22" s="119" t="str">
        <f t="shared" si="6"/>
        <v/>
      </c>
      <c r="BD22" s="117"/>
      <c r="BE22" s="118">
        <f t="shared" si="2"/>
        <v>0</v>
      </c>
      <c r="BF22" s="118">
        <f t="shared" si="7"/>
        <v>0</v>
      </c>
      <c r="BG22" s="119" t="str">
        <f t="shared" si="8"/>
        <v/>
      </c>
      <c r="BH22" s="117"/>
      <c r="BI22" s="118">
        <f t="shared" si="3"/>
        <v>0</v>
      </c>
      <c r="BJ22" s="118">
        <f t="shared" si="9"/>
        <v>0</v>
      </c>
      <c r="BK22" s="119" t="str">
        <f t="shared" si="10"/>
        <v/>
      </c>
      <c r="BL22" s="22"/>
      <c r="BM22" s="10"/>
      <c r="BN22" s="10"/>
      <c r="BO22" s="10"/>
      <c r="BP22" s="170" t="e">
        <f t="shared" si="11"/>
        <v>#DIV/0!</v>
      </c>
      <c r="BQ22" s="170" t="e">
        <f t="shared" si="12"/>
        <v>#DIV/0!</v>
      </c>
      <c r="BR22" s="170" t="e">
        <f t="shared" si="13"/>
        <v>#DIV/0!</v>
      </c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</row>
    <row r="23" spans="1:103">
      <c r="A23" s="10"/>
      <c r="B23" s="65">
        <v>17</v>
      </c>
      <c r="C23" s="10">
        <f>Élèves!C20</f>
        <v>0</v>
      </c>
      <c r="D23" s="10">
        <f>Élèves!D20</f>
        <v>0</v>
      </c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7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7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7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7"/>
      <c r="AW23" s="118">
        <f t="shared" si="0"/>
        <v>0</v>
      </c>
      <c r="AX23" s="118">
        <f t="shared" si="4"/>
        <v>0</v>
      </c>
      <c r="AY23" s="119" t="str">
        <f t="shared" si="5"/>
        <v/>
      </c>
      <c r="AZ23" s="117"/>
      <c r="BA23" s="118">
        <f t="shared" si="1"/>
        <v>0</v>
      </c>
      <c r="BB23" s="118">
        <f>SUM($P$6:Y$6)-SUMIF(P23:Y23,"",$P$6:$Y$6)</f>
        <v>0</v>
      </c>
      <c r="BC23" s="119" t="str">
        <f t="shared" si="6"/>
        <v/>
      </c>
      <c r="BD23" s="117"/>
      <c r="BE23" s="118">
        <f t="shared" si="2"/>
        <v>0</v>
      </c>
      <c r="BF23" s="118">
        <f t="shared" si="7"/>
        <v>0</v>
      </c>
      <c r="BG23" s="119" t="str">
        <f t="shared" si="8"/>
        <v/>
      </c>
      <c r="BH23" s="117"/>
      <c r="BI23" s="118">
        <f t="shared" si="3"/>
        <v>0</v>
      </c>
      <c r="BJ23" s="118">
        <f t="shared" si="9"/>
        <v>0</v>
      </c>
      <c r="BK23" s="119" t="str">
        <f t="shared" si="10"/>
        <v/>
      </c>
      <c r="BL23" s="22"/>
      <c r="BM23" s="10"/>
      <c r="BN23" s="10"/>
      <c r="BO23" s="10"/>
      <c r="BP23" s="170" t="e">
        <f t="shared" si="11"/>
        <v>#DIV/0!</v>
      </c>
      <c r="BQ23" s="170" t="e">
        <f t="shared" si="12"/>
        <v>#DIV/0!</v>
      </c>
      <c r="BR23" s="170" t="e">
        <f t="shared" si="13"/>
        <v>#DIV/0!</v>
      </c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</row>
    <row r="24" spans="1:103">
      <c r="A24" s="10"/>
      <c r="B24" s="65">
        <v>18</v>
      </c>
      <c r="C24" s="10">
        <f>Élèves!C21</f>
        <v>0</v>
      </c>
      <c r="D24" s="10">
        <f>Élèves!D21</f>
        <v>0</v>
      </c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7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7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7"/>
      <c r="AL24" s="116"/>
      <c r="AM24" s="116"/>
      <c r="AN24" s="116"/>
      <c r="AO24" s="116"/>
      <c r="AP24" s="116"/>
      <c r="AQ24" s="116"/>
      <c r="AR24" s="116"/>
      <c r="AS24" s="116"/>
      <c r="AT24" s="116"/>
      <c r="AU24" s="116"/>
      <c r="AV24" s="117"/>
      <c r="AW24" s="118">
        <f t="shared" si="0"/>
        <v>0</v>
      </c>
      <c r="AX24" s="118">
        <f t="shared" si="4"/>
        <v>0</v>
      </c>
      <c r="AY24" s="119" t="str">
        <f t="shared" si="5"/>
        <v/>
      </c>
      <c r="AZ24" s="117"/>
      <c r="BA24" s="118">
        <f t="shared" si="1"/>
        <v>0</v>
      </c>
      <c r="BB24" s="118">
        <f>SUM($P$6:Y$6)-SUMIF(P24:Y24,"",$P$6:$Y$6)</f>
        <v>0</v>
      </c>
      <c r="BC24" s="119" t="str">
        <f t="shared" si="6"/>
        <v/>
      </c>
      <c r="BD24" s="117"/>
      <c r="BE24" s="118">
        <f t="shared" si="2"/>
        <v>0</v>
      </c>
      <c r="BF24" s="118">
        <f t="shared" si="7"/>
        <v>0</v>
      </c>
      <c r="BG24" s="119" t="str">
        <f t="shared" si="8"/>
        <v/>
      </c>
      <c r="BH24" s="117"/>
      <c r="BI24" s="118">
        <f t="shared" si="3"/>
        <v>0</v>
      </c>
      <c r="BJ24" s="118">
        <f t="shared" si="9"/>
        <v>0</v>
      </c>
      <c r="BK24" s="119" t="str">
        <f t="shared" si="10"/>
        <v/>
      </c>
      <c r="BL24" s="22"/>
      <c r="BM24" s="10"/>
      <c r="BN24" s="10"/>
      <c r="BO24" s="10"/>
      <c r="BP24" s="170" t="e">
        <f t="shared" si="11"/>
        <v>#DIV/0!</v>
      </c>
      <c r="BQ24" s="170" t="e">
        <f t="shared" si="12"/>
        <v>#DIV/0!</v>
      </c>
      <c r="BR24" s="170" t="e">
        <f t="shared" si="13"/>
        <v>#DIV/0!</v>
      </c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</row>
    <row r="25" spans="1:103">
      <c r="A25" s="10"/>
      <c r="B25" s="65">
        <v>19</v>
      </c>
      <c r="C25" s="10">
        <f>Élèves!C22</f>
        <v>0</v>
      </c>
      <c r="D25" s="10">
        <f>Élèves!D22</f>
        <v>0</v>
      </c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7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7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7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  <c r="AV25" s="117"/>
      <c r="AW25" s="118">
        <f t="shared" si="0"/>
        <v>0</v>
      </c>
      <c r="AX25" s="118">
        <f t="shared" si="4"/>
        <v>0</v>
      </c>
      <c r="AY25" s="119" t="str">
        <f t="shared" si="5"/>
        <v/>
      </c>
      <c r="AZ25" s="117"/>
      <c r="BA25" s="118">
        <f t="shared" si="1"/>
        <v>0</v>
      </c>
      <c r="BB25" s="118">
        <f>SUM($P$6:Y$6)-SUMIF(P25:Y25,"",$P$6:$Y$6)</f>
        <v>0</v>
      </c>
      <c r="BC25" s="119" t="str">
        <f t="shared" si="6"/>
        <v/>
      </c>
      <c r="BD25" s="117"/>
      <c r="BE25" s="118">
        <f t="shared" si="2"/>
        <v>0</v>
      </c>
      <c r="BF25" s="118">
        <f t="shared" si="7"/>
        <v>0</v>
      </c>
      <c r="BG25" s="119" t="str">
        <f t="shared" si="8"/>
        <v/>
      </c>
      <c r="BH25" s="117"/>
      <c r="BI25" s="118">
        <f t="shared" si="3"/>
        <v>0</v>
      </c>
      <c r="BJ25" s="118">
        <f t="shared" si="9"/>
        <v>0</v>
      </c>
      <c r="BK25" s="119" t="str">
        <f t="shared" si="10"/>
        <v/>
      </c>
      <c r="BL25" s="22"/>
      <c r="BM25" s="10"/>
      <c r="BN25" s="10"/>
      <c r="BO25" s="10"/>
      <c r="BP25" s="170" t="e">
        <f t="shared" si="11"/>
        <v>#DIV/0!</v>
      </c>
      <c r="BQ25" s="170" t="e">
        <f t="shared" si="12"/>
        <v>#DIV/0!</v>
      </c>
      <c r="BR25" s="170" t="e">
        <f t="shared" si="13"/>
        <v>#DIV/0!</v>
      </c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</row>
    <row r="26" spans="1:103">
      <c r="A26" s="10"/>
      <c r="B26" s="65">
        <v>20</v>
      </c>
      <c r="C26" s="10">
        <f>Élèves!C23</f>
        <v>0</v>
      </c>
      <c r="D26" s="10">
        <f>Élèves!D23</f>
        <v>0</v>
      </c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7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7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7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7"/>
      <c r="AW26" s="118">
        <f t="shared" si="0"/>
        <v>0</v>
      </c>
      <c r="AX26" s="118">
        <f t="shared" si="4"/>
        <v>0</v>
      </c>
      <c r="AY26" s="119" t="str">
        <f t="shared" si="5"/>
        <v/>
      </c>
      <c r="AZ26" s="117"/>
      <c r="BA26" s="118">
        <f t="shared" si="1"/>
        <v>0</v>
      </c>
      <c r="BB26" s="118">
        <f>SUM($P$6:Y$6)-SUMIF(P26:Y26,"",$P$6:$Y$6)</f>
        <v>0</v>
      </c>
      <c r="BC26" s="119" t="str">
        <f t="shared" si="6"/>
        <v/>
      </c>
      <c r="BD26" s="117"/>
      <c r="BE26" s="118">
        <f t="shared" si="2"/>
        <v>0</v>
      </c>
      <c r="BF26" s="118">
        <f t="shared" si="7"/>
        <v>0</v>
      </c>
      <c r="BG26" s="119" t="str">
        <f t="shared" si="8"/>
        <v/>
      </c>
      <c r="BH26" s="117"/>
      <c r="BI26" s="118">
        <f t="shared" si="3"/>
        <v>0</v>
      </c>
      <c r="BJ26" s="118">
        <f t="shared" si="9"/>
        <v>0</v>
      </c>
      <c r="BK26" s="119" t="str">
        <f t="shared" si="10"/>
        <v/>
      </c>
      <c r="BL26" s="22"/>
      <c r="BM26" s="10"/>
      <c r="BN26" s="10"/>
      <c r="BO26" s="10"/>
      <c r="BP26" s="170" t="e">
        <f t="shared" si="11"/>
        <v>#DIV/0!</v>
      </c>
      <c r="BQ26" s="170" t="e">
        <f t="shared" si="12"/>
        <v>#DIV/0!</v>
      </c>
      <c r="BR26" s="170" t="e">
        <f t="shared" si="13"/>
        <v>#DIV/0!</v>
      </c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</row>
    <row r="27" spans="1:103">
      <c r="A27" s="10"/>
      <c r="B27" s="65">
        <v>21</v>
      </c>
      <c r="C27" s="10">
        <f>Élèves!C24</f>
        <v>0</v>
      </c>
      <c r="D27" s="10">
        <f>Élèves!D24</f>
        <v>0</v>
      </c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7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7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7"/>
      <c r="AL27" s="116"/>
      <c r="AM27" s="116"/>
      <c r="AN27" s="116"/>
      <c r="AO27" s="116"/>
      <c r="AP27" s="116"/>
      <c r="AQ27" s="116"/>
      <c r="AR27" s="116"/>
      <c r="AS27" s="116"/>
      <c r="AT27" s="116"/>
      <c r="AU27" s="116"/>
      <c r="AV27" s="117"/>
      <c r="AW27" s="118">
        <f t="shared" si="0"/>
        <v>0</v>
      </c>
      <c r="AX27" s="118">
        <f t="shared" si="4"/>
        <v>0</v>
      </c>
      <c r="AY27" s="119" t="str">
        <f t="shared" si="5"/>
        <v/>
      </c>
      <c r="AZ27" s="117"/>
      <c r="BA27" s="118">
        <f t="shared" si="1"/>
        <v>0</v>
      </c>
      <c r="BB27" s="118">
        <f>SUM($P$6:Y$6)-SUMIF(P27:Y27,"",$P$6:$Y$6)</f>
        <v>0</v>
      </c>
      <c r="BC27" s="119" t="str">
        <f t="shared" si="6"/>
        <v/>
      </c>
      <c r="BD27" s="117"/>
      <c r="BE27" s="118">
        <f t="shared" si="2"/>
        <v>0</v>
      </c>
      <c r="BF27" s="118">
        <f t="shared" si="7"/>
        <v>0</v>
      </c>
      <c r="BG27" s="119" t="str">
        <f t="shared" si="8"/>
        <v/>
      </c>
      <c r="BH27" s="117"/>
      <c r="BI27" s="118">
        <f t="shared" si="3"/>
        <v>0</v>
      </c>
      <c r="BJ27" s="118">
        <f t="shared" si="9"/>
        <v>0</v>
      </c>
      <c r="BK27" s="119" t="str">
        <f t="shared" si="10"/>
        <v/>
      </c>
      <c r="BL27" s="22"/>
      <c r="BM27" s="10"/>
      <c r="BN27" s="10"/>
      <c r="BO27" s="10"/>
      <c r="BP27" s="170" t="e">
        <f t="shared" si="11"/>
        <v>#DIV/0!</v>
      </c>
      <c r="BQ27" s="170" t="e">
        <f t="shared" si="12"/>
        <v>#DIV/0!</v>
      </c>
      <c r="BR27" s="170" t="e">
        <f t="shared" si="13"/>
        <v>#DIV/0!</v>
      </c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</row>
    <row r="28" spans="1:103">
      <c r="A28" s="10"/>
      <c r="B28" s="65">
        <v>22</v>
      </c>
      <c r="C28" s="10">
        <f>Élèves!C25</f>
        <v>0</v>
      </c>
      <c r="D28" s="10">
        <f>Élèves!D25</f>
        <v>0</v>
      </c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7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7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7"/>
      <c r="AL28" s="116"/>
      <c r="AM28" s="116"/>
      <c r="AN28" s="116"/>
      <c r="AO28" s="116"/>
      <c r="AP28" s="116"/>
      <c r="AQ28" s="116"/>
      <c r="AR28" s="116"/>
      <c r="AS28" s="116"/>
      <c r="AT28" s="116"/>
      <c r="AU28" s="116"/>
      <c r="AV28" s="117"/>
      <c r="AW28" s="118">
        <f t="shared" si="0"/>
        <v>0</v>
      </c>
      <c r="AX28" s="118">
        <f t="shared" si="4"/>
        <v>0</v>
      </c>
      <c r="AY28" s="119" t="str">
        <f t="shared" si="5"/>
        <v/>
      </c>
      <c r="AZ28" s="117"/>
      <c r="BA28" s="118">
        <f t="shared" si="1"/>
        <v>0</v>
      </c>
      <c r="BB28" s="118">
        <f>SUM($P$6:Y$6)-SUMIF(P28:Y28,"",$P$6:$Y$6)</f>
        <v>0</v>
      </c>
      <c r="BC28" s="119" t="str">
        <f t="shared" si="6"/>
        <v/>
      </c>
      <c r="BD28" s="117"/>
      <c r="BE28" s="118">
        <f t="shared" si="2"/>
        <v>0</v>
      </c>
      <c r="BF28" s="118">
        <f t="shared" si="7"/>
        <v>0</v>
      </c>
      <c r="BG28" s="119" t="str">
        <f t="shared" si="8"/>
        <v/>
      </c>
      <c r="BH28" s="117"/>
      <c r="BI28" s="118">
        <f t="shared" si="3"/>
        <v>0</v>
      </c>
      <c r="BJ28" s="118">
        <f t="shared" si="9"/>
        <v>0</v>
      </c>
      <c r="BK28" s="119" t="str">
        <f t="shared" si="10"/>
        <v/>
      </c>
      <c r="BL28" s="22"/>
      <c r="BM28" s="10"/>
      <c r="BN28" s="10"/>
      <c r="BO28" s="10"/>
      <c r="BP28" s="170" t="e">
        <f t="shared" si="11"/>
        <v>#DIV/0!</v>
      </c>
      <c r="BQ28" s="170" t="e">
        <f t="shared" si="12"/>
        <v>#DIV/0!</v>
      </c>
      <c r="BR28" s="170" t="e">
        <f t="shared" si="13"/>
        <v>#DIV/0!</v>
      </c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</row>
    <row r="29" spans="1:103">
      <c r="A29" s="10"/>
      <c r="B29" s="65">
        <v>23</v>
      </c>
      <c r="C29" s="10">
        <f>Élèves!C26</f>
        <v>0</v>
      </c>
      <c r="D29" s="10">
        <f>Élèves!D26</f>
        <v>0</v>
      </c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7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7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7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7"/>
      <c r="AW29" s="118">
        <f t="shared" si="0"/>
        <v>0</v>
      </c>
      <c r="AX29" s="118">
        <f t="shared" si="4"/>
        <v>0</v>
      </c>
      <c r="AY29" s="119" t="str">
        <f t="shared" si="5"/>
        <v/>
      </c>
      <c r="AZ29" s="117"/>
      <c r="BA29" s="118">
        <f t="shared" si="1"/>
        <v>0</v>
      </c>
      <c r="BB29" s="118">
        <f>SUM($P$6:Y$6)-SUMIF(P29:Y29,"",$P$6:$Y$6)</f>
        <v>0</v>
      </c>
      <c r="BC29" s="119" t="str">
        <f t="shared" si="6"/>
        <v/>
      </c>
      <c r="BD29" s="117"/>
      <c r="BE29" s="118">
        <f t="shared" si="2"/>
        <v>0</v>
      </c>
      <c r="BF29" s="118">
        <f t="shared" si="7"/>
        <v>0</v>
      </c>
      <c r="BG29" s="119" t="str">
        <f t="shared" si="8"/>
        <v/>
      </c>
      <c r="BH29" s="117"/>
      <c r="BI29" s="118">
        <f t="shared" si="3"/>
        <v>0</v>
      </c>
      <c r="BJ29" s="118">
        <f t="shared" si="9"/>
        <v>0</v>
      </c>
      <c r="BK29" s="119" t="str">
        <f t="shared" si="10"/>
        <v/>
      </c>
      <c r="BL29" s="22"/>
      <c r="BM29" s="10"/>
      <c r="BN29" s="10"/>
      <c r="BO29" s="10"/>
      <c r="BP29" s="170" t="e">
        <f t="shared" si="11"/>
        <v>#DIV/0!</v>
      </c>
      <c r="BQ29" s="170" t="e">
        <f t="shared" si="12"/>
        <v>#DIV/0!</v>
      </c>
      <c r="BR29" s="170" t="e">
        <f t="shared" si="13"/>
        <v>#DIV/0!</v>
      </c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</row>
    <row r="30" spans="1:103">
      <c r="A30" s="10"/>
      <c r="B30" s="65">
        <v>24</v>
      </c>
      <c r="C30" s="10">
        <f>Élèves!C27</f>
        <v>0</v>
      </c>
      <c r="D30" s="10">
        <f>Élèves!D27</f>
        <v>0</v>
      </c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7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7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7"/>
      <c r="AL30" s="116"/>
      <c r="AM30" s="116"/>
      <c r="AN30" s="116"/>
      <c r="AO30" s="116"/>
      <c r="AP30" s="116"/>
      <c r="AQ30" s="116"/>
      <c r="AR30" s="116"/>
      <c r="AS30" s="116"/>
      <c r="AT30" s="116"/>
      <c r="AU30" s="116"/>
      <c r="AV30" s="117"/>
      <c r="AW30" s="118">
        <f t="shared" si="0"/>
        <v>0</v>
      </c>
      <c r="AX30" s="118">
        <f t="shared" si="4"/>
        <v>0</v>
      </c>
      <c r="AY30" s="119" t="str">
        <f t="shared" si="5"/>
        <v/>
      </c>
      <c r="AZ30" s="117"/>
      <c r="BA30" s="118">
        <f t="shared" si="1"/>
        <v>0</v>
      </c>
      <c r="BB30" s="118">
        <f>SUM($P$6:Y$6)-SUMIF(P30:Y30,"",$P$6:$Y$6)</f>
        <v>0</v>
      </c>
      <c r="BC30" s="119" t="str">
        <f t="shared" si="6"/>
        <v/>
      </c>
      <c r="BD30" s="117"/>
      <c r="BE30" s="118">
        <f t="shared" si="2"/>
        <v>0</v>
      </c>
      <c r="BF30" s="118">
        <f t="shared" si="7"/>
        <v>0</v>
      </c>
      <c r="BG30" s="119" t="str">
        <f t="shared" si="8"/>
        <v/>
      </c>
      <c r="BH30" s="117"/>
      <c r="BI30" s="118">
        <f t="shared" si="3"/>
        <v>0</v>
      </c>
      <c r="BJ30" s="118">
        <f t="shared" si="9"/>
        <v>0</v>
      </c>
      <c r="BK30" s="119" t="str">
        <f t="shared" si="10"/>
        <v/>
      </c>
      <c r="BL30" s="22"/>
      <c r="BM30" s="10"/>
      <c r="BN30" s="10"/>
      <c r="BO30" s="10"/>
      <c r="BP30" s="170" t="e">
        <f t="shared" si="11"/>
        <v>#DIV/0!</v>
      </c>
      <c r="BQ30" s="170" t="e">
        <f t="shared" si="12"/>
        <v>#DIV/0!</v>
      </c>
      <c r="BR30" s="170" t="e">
        <f t="shared" si="13"/>
        <v>#DIV/0!</v>
      </c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</row>
    <row r="31" spans="1:103">
      <c r="A31" s="10"/>
      <c r="B31" s="65">
        <v>25</v>
      </c>
      <c r="C31" s="10">
        <f>Élèves!C28</f>
        <v>0</v>
      </c>
      <c r="D31" s="10">
        <f>Élèves!D28</f>
        <v>0</v>
      </c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7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7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7"/>
      <c r="AL31" s="116"/>
      <c r="AM31" s="116"/>
      <c r="AN31" s="116"/>
      <c r="AO31" s="116"/>
      <c r="AP31" s="116"/>
      <c r="AQ31" s="116"/>
      <c r="AR31" s="116"/>
      <c r="AS31" s="116"/>
      <c r="AT31" s="116"/>
      <c r="AU31" s="116"/>
      <c r="AV31" s="117"/>
      <c r="AW31" s="118">
        <f t="shared" si="0"/>
        <v>0</v>
      </c>
      <c r="AX31" s="118">
        <f t="shared" si="4"/>
        <v>0</v>
      </c>
      <c r="AY31" s="119" t="str">
        <f t="shared" si="5"/>
        <v/>
      </c>
      <c r="AZ31" s="117"/>
      <c r="BA31" s="118">
        <f t="shared" si="1"/>
        <v>0</v>
      </c>
      <c r="BB31" s="118">
        <f>SUM($P$6:Y$6)-SUMIF(P31:Y31,"",$P$6:$Y$6)</f>
        <v>0</v>
      </c>
      <c r="BC31" s="119" t="str">
        <f t="shared" si="6"/>
        <v/>
      </c>
      <c r="BD31" s="117"/>
      <c r="BE31" s="118">
        <f t="shared" si="2"/>
        <v>0</v>
      </c>
      <c r="BF31" s="118">
        <f t="shared" si="7"/>
        <v>0</v>
      </c>
      <c r="BG31" s="119" t="str">
        <f t="shared" si="8"/>
        <v/>
      </c>
      <c r="BH31" s="117"/>
      <c r="BI31" s="118">
        <f t="shared" si="3"/>
        <v>0</v>
      </c>
      <c r="BJ31" s="118">
        <f t="shared" si="9"/>
        <v>0</v>
      </c>
      <c r="BK31" s="119" t="str">
        <f t="shared" si="10"/>
        <v/>
      </c>
      <c r="BL31" s="22"/>
      <c r="BM31" s="10"/>
      <c r="BN31" s="10"/>
      <c r="BO31" s="10"/>
      <c r="BP31" s="170" t="e">
        <f t="shared" si="11"/>
        <v>#DIV/0!</v>
      </c>
      <c r="BQ31" s="170" t="e">
        <f t="shared" si="12"/>
        <v>#DIV/0!</v>
      </c>
      <c r="BR31" s="170" t="e">
        <f t="shared" si="13"/>
        <v>#DIV/0!</v>
      </c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</row>
    <row r="32" spans="1:103" s="7" customFormat="1">
      <c r="A32" s="10"/>
      <c r="B32" s="22"/>
      <c r="C32" s="39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</row>
    <row r="33" spans="1:103" s="7" customFormat="1">
      <c r="A33" s="10"/>
      <c r="B33" s="10"/>
      <c r="C33" s="145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</row>
    <row r="34" spans="1:103" s="7" customFormat="1">
      <c r="A34" s="10"/>
      <c r="B34" s="10"/>
      <c r="C34" s="145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</row>
    <row r="35" spans="1:103" s="7" customFormat="1">
      <c r="A35" s="10"/>
      <c r="B35" s="10"/>
      <c r="C35" s="145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</row>
    <row r="36" spans="1:103" s="7" customFormat="1">
      <c r="A36" s="10"/>
      <c r="B36" s="10"/>
      <c r="C36" s="145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46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</row>
    <row r="37" spans="1:103" s="7" customFormat="1">
      <c r="A37" s="10"/>
      <c r="B37" s="10"/>
      <c r="C37" s="145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</row>
    <row r="38" spans="1:103" s="7" customFormat="1">
      <c r="A38" s="10"/>
      <c r="B38" s="10"/>
      <c r="C38" s="145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</row>
    <row r="39" spans="1:103" s="7" customFormat="1">
      <c r="A39" s="10"/>
      <c r="B39" s="10"/>
      <c r="C39" s="145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</row>
    <row r="40" spans="1:103" s="7" customFormat="1">
      <c r="A40" s="10"/>
      <c r="B40" s="10"/>
      <c r="C40" s="145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</row>
    <row r="41" spans="1:103" s="7" customFormat="1">
      <c r="A41" s="10"/>
      <c r="B41" s="10"/>
      <c r="C41" s="145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</row>
    <row r="42" spans="1:103" s="7" customFormat="1">
      <c r="A42" s="10"/>
      <c r="B42" s="10"/>
      <c r="C42" s="145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</row>
    <row r="43" spans="1:103" s="7" customFormat="1">
      <c r="A43" s="10"/>
      <c r="B43" s="10"/>
      <c r="C43" s="145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</row>
    <row r="44" spans="1:103">
      <c r="A44" s="10"/>
      <c r="B44" s="10"/>
      <c r="C44" s="145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</row>
    <row r="45" spans="1:103">
      <c r="A45" s="10"/>
      <c r="B45" s="10"/>
      <c r="C45" s="145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</row>
    <row r="46" spans="1:103">
      <c r="A46" s="10"/>
      <c r="B46" s="10"/>
      <c r="C46" s="145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</row>
    <row r="47" spans="1:103">
      <c r="A47" s="10"/>
      <c r="B47" s="10"/>
      <c r="C47" s="145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</row>
    <row r="48" spans="1:103">
      <c r="A48" s="10"/>
      <c r="B48" s="10"/>
      <c r="C48" s="145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</row>
    <row r="49" spans="1:103">
      <c r="A49" s="10"/>
      <c r="B49" s="10"/>
      <c r="C49" s="145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</row>
    <row r="50" spans="1:103">
      <c r="A50" s="10"/>
      <c r="B50" s="10"/>
      <c r="C50" s="145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</row>
    <row r="51" spans="1:103">
      <c r="A51" s="10"/>
      <c r="B51" s="10"/>
      <c r="C51" s="145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</row>
    <row r="52" spans="1:103">
      <c r="A52" s="10"/>
      <c r="B52" s="10"/>
      <c r="C52" s="145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</row>
    <row r="53" spans="1:103">
      <c r="A53" s="10"/>
      <c r="B53" s="10"/>
      <c r="C53" s="145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</row>
    <row r="54" spans="1:103">
      <c r="A54" s="10"/>
      <c r="B54" s="10"/>
      <c r="C54" s="145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</row>
    <row r="55" spans="1:103">
      <c r="A55" s="10"/>
      <c r="B55" s="10"/>
      <c r="C55" s="145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</row>
    <row r="56" spans="1:103">
      <c r="A56" s="10"/>
      <c r="B56" s="10"/>
      <c r="C56" s="145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</row>
    <row r="57" spans="1:103">
      <c r="A57" s="10"/>
      <c r="B57" s="10"/>
      <c r="C57" s="145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</row>
    <row r="58" spans="1:103">
      <c r="A58" s="10"/>
      <c r="B58" s="10"/>
      <c r="C58" s="145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</row>
    <row r="59" spans="1:103">
      <c r="A59" s="10"/>
      <c r="B59" s="10"/>
      <c r="C59" s="145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</row>
    <row r="60" spans="1:103">
      <c r="A60" s="10"/>
      <c r="B60" s="10"/>
      <c r="C60" s="145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</row>
    <row r="61" spans="1:103">
      <c r="A61" s="10"/>
      <c r="B61" s="10"/>
      <c r="C61" s="145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</row>
    <row r="62" spans="1:103">
      <c r="A62" s="10"/>
      <c r="B62" s="10"/>
      <c r="C62" s="145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</row>
    <row r="63" spans="1:103">
      <c r="A63" s="10"/>
      <c r="B63" s="10"/>
      <c r="C63" s="145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</row>
    <row r="64" spans="1:103">
      <c r="A64" s="10"/>
      <c r="B64" s="10"/>
      <c r="C64" s="145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</row>
    <row r="65" spans="1:103">
      <c r="A65" s="10"/>
      <c r="B65" s="10"/>
      <c r="C65" s="145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</row>
    <row r="66" spans="1:103">
      <c r="A66" s="10"/>
      <c r="B66" s="10"/>
      <c r="C66" s="145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</row>
    <row r="67" spans="1:103">
      <c r="A67" s="10"/>
      <c r="B67" s="10"/>
      <c r="C67" s="145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</row>
    <row r="68" spans="1:103">
      <c r="A68" s="10"/>
      <c r="B68" s="10"/>
      <c r="C68" s="145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</row>
    <row r="69" spans="1:103">
      <c r="A69" s="10"/>
      <c r="B69" s="10"/>
      <c r="C69" s="145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</row>
    <row r="70" spans="1:103">
      <c r="A70" s="10"/>
      <c r="B70" s="10"/>
      <c r="C70" s="145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</row>
    <row r="71" spans="1:103">
      <c r="A71" s="10"/>
      <c r="B71" s="10"/>
      <c r="C71" s="145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</row>
    <row r="72" spans="1:103">
      <c r="A72" s="10"/>
      <c r="B72" s="10"/>
      <c r="C72" s="145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</row>
    <row r="73" spans="1:103">
      <c r="A73" s="10"/>
      <c r="B73" s="10"/>
      <c r="C73" s="145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</row>
    <row r="74" spans="1:103">
      <c r="A74" s="10"/>
      <c r="B74" s="10"/>
      <c r="C74" s="145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</row>
    <row r="75" spans="1:103">
      <c r="A75" s="10"/>
      <c r="B75" s="10"/>
      <c r="C75" s="145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</row>
    <row r="76" spans="1:103">
      <c r="A76" s="10"/>
      <c r="B76" s="10"/>
      <c r="C76" s="145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</row>
    <row r="77" spans="1:103">
      <c r="A77" s="10"/>
      <c r="B77" s="10"/>
      <c r="C77" s="145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</row>
    <row r="78" spans="1:103">
      <c r="A78" s="10"/>
      <c r="B78" s="10"/>
      <c r="C78" s="145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</row>
    <row r="79" spans="1:103">
      <c r="A79" s="10"/>
      <c r="B79" s="10"/>
      <c r="C79" s="145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</row>
    <row r="80" spans="1:103">
      <c r="A80" s="10"/>
      <c r="B80" s="10"/>
      <c r="C80" s="145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</row>
    <row r="81" spans="1:103">
      <c r="A81" s="10"/>
      <c r="B81" s="10"/>
      <c r="C81" s="145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</row>
    <row r="82" spans="1:103">
      <c r="A82" s="10"/>
      <c r="B82" s="10"/>
      <c r="C82" s="145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  <c r="CW82" s="10"/>
      <c r="CX82" s="10"/>
      <c r="CY82" s="10"/>
    </row>
    <row r="83" spans="1:103">
      <c r="A83" s="10"/>
      <c r="B83" s="10"/>
      <c r="C83" s="145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  <c r="CW83" s="10"/>
      <c r="CX83" s="10"/>
      <c r="CY83" s="10"/>
    </row>
    <row r="84" spans="1:103">
      <c r="A84" s="10"/>
      <c r="B84" s="10"/>
      <c r="C84" s="145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  <c r="CW84" s="10"/>
      <c r="CX84" s="10"/>
      <c r="CY84" s="10"/>
    </row>
    <row r="85" spans="1:103">
      <c r="A85" s="10"/>
      <c r="B85" s="10"/>
      <c r="C85" s="145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  <c r="CW85" s="10"/>
      <c r="CX85" s="10"/>
      <c r="CY85" s="10"/>
    </row>
    <row r="86" spans="1:103">
      <c r="A86" s="10"/>
      <c r="B86" s="10"/>
      <c r="C86" s="145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  <c r="CW86" s="10"/>
      <c r="CX86" s="10"/>
      <c r="CY86" s="10"/>
    </row>
    <row r="87" spans="1:103">
      <c r="A87" s="10"/>
      <c r="B87" s="10"/>
      <c r="C87" s="145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  <c r="CW87" s="10"/>
      <c r="CX87" s="10"/>
      <c r="CY87" s="10"/>
    </row>
    <row r="88" spans="1:103">
      <c r="A88" s="10"/>
      <c r="B88" s="10"/>
      <c r="C88" s="145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  <c r="CW88" s="10"/>
      <c r="CX88" s="10"/>
      <c r="CY88" s="10"/>
    </row>
    <row r="89" spans="1:103">
      <c r="A89" s="10"/>
      <c r="B89" s="10"/>
      <c r="C89" s="145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  <c r="CW89" s="10"/>
      <c r="CX89" s="10"/>
      <c r="CY89" s="10"/>
    </row>
    <row r="90" spans="1:103">
      <c r="A90" s="10"/>
      <c r="B90" s="10"/>
      <c r="C90" s="145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  <c r="CW90" s="10"/>
      <c r="CX90" s="10"/>
      <c r="CY90" s="10"/>
    </row>
  </sheetData>
  <sheetProtection password="ED67" sheet="1" objects="1" scenarios="1" selectLockedCells="1"/>
  <dataConsolidate>
    <dataRefs count="2">
      <dataRef name="$K$5;$Y$5" r:id="rId1"/>
      <dataRef name="$Y$5;$K$5" r:id="rId2"/>
    </dataRefs>
  </dataConsolidate>
  <mergeCells count="10">
    <mergeCell ref="C1:BL1"/>
    <mergeCell ref="E3:N3"/>
    <mergeCell ref="P3:Y3"/>
    <mergeCell ref="AA3:AJ3"/>
    <mergeCell ref="AL3:AU3"/>
    <mergeCell ref="AW3:AY5"/>
    <mergeCell ref="BA3:BC5"/>
    <mergeCell ref="BE3:BG5"/>
    <mergeCell ref="BI3:BK5"/>
    <mergeCell ref="C5:D5"/>
  </mergeCells>
  <conditionalFormatting sqref="C7:D31">
    <cfRule type="cellIs" dxfId="517" priority="74" operator="equal">
      <formula>0</formula>
    </cfRule>
  </conditionalFormatting>
  <conditionalFormatting sqref="B7:B31">
    <cfRule type="expression" dxfId="516" priority="73">
      <formula>C7=0</formula>
    </cfRule>
  </conditionalFormatting>
  <conditionalFormatting sqref="E7:E31">
    <cfRule type="expression" dxfId="515" priority="72">
      <formula>E7&lt;$E$6/2</formula>
    </cfRule>
  </conditionalFormatting>
  <conditionalFormatting sqref="F7:F31">
    <cfRule type="expression" dxfId="514" priority="71">
      <formula>F7&lt;$F$6/2</formula>
    </cfRule>
  </conditionalFormatting>
  <conditionalFormatting sqref="G7:G31">
    <cfRule type="expression" dxfId="513" priority="70">
      <formula>G7&lt;$G$6/2</formula>
    </cfRule>
  </conditionalFormatting>
  <conditionalFormatting sqref="H7:H31">
    <cfRule type="expression" dxfId="512" priority="69">
      <formula>H7&lt;$H$6/2</formula>
    </cfRule>
  </conditionalFormatting>
  <conditionalFormatting sqref="I7:I31">
    <cfRule type="expression" dxfId="511" priority="68">
      <formula>I7&lt;$I$6/2</formula>
    </cfRule>
  </conditionalFormatting>
  <conditionalFormatting sqref="J7:J31">
    <cfRule type="expression" dxfId="510" priority="67">
      <formula>J7&lt;$J$6/2</formula>
    </cfRule>
  </conditionalFormatting>
  <conditionalFormatting sqref="K7:K31">
    <cfRule type="expression" dxfId="509" priority="66">
      <formula>K7&lt;$K$6/2</formula>
    </cfRule>
  </conditionalFormatting>
  <conditionalFormatting sqref="L7:L31">
    <cfRule type="expression" dxfId="508" priority="65">
      <formula>L7&lt;$L$6/2</formula>
    </cfRule>
  </conditionalFormatting>
  <conditionalFormatting sqref="M7:M31">
    <cfRule type="expression" dxfId="507" priority="64">
      <formula>M7&lt;$M$6/2</formula>
    </cfRule>
  </conditionalFormatting>
  <conditionalFormatting sqref="N7:N31">
    <cfRule type="expression" dxfId="506" priority="63">
      <formula>N7&lt;$N$6/2</formula>
    </cfRule>
  </conditionalFormatting>
  <conditionalFormatting sqref="P7:P31">
    <cfRule type="expression" dxfId="505" priority="62">
      <formula>P7&lt;$P$6/2</formula>
    </cfRule>
  </conditionalFormatting>
  <conditionalFormatting sqref="Q7:Q31">
    <cfRule type="expression" dxfId="504" priority="61">
      <formula>Q7&lt;$Q$6/2</formula>
    </cfRule>
  </conditionalFormatting>
  <conditionalFormatting sqref="R7:R31">
    <cfRule type="expression" dxfId="503" priority="60">
      <formula>R7&lt;$R$6/2</formula>
    </cfRule>
  </conditionalFormatting>
  <conditionalFormatting sqref="S7:S31">
    <cfRule type="expression" dxfId="502" priority="59">
      <formula>S7&lt;$S$6/2</formula>
    </cfRule>
  </conditionalFormatting>
  <conditionalFormatting sqref="T7:T31">
    <cfRule type="expression" dxfId="501" priority="58">
      <formula>T7&lt;$T$6/2</formula>
    </cfRule>
  </conditionalFormatting>
  <conditionalFormatting sqref="U7:U31">
    <cfRule type="expression" dxfId="500" priority="57">
      <formula>U7&lt;$U$6/2</formula>
    </cfRule>
  </conditionalFormatting>
  <conditionalFormatting sqref="V7:V31">
    <cfRule type="expression" dxfId="499" priority="56">
      <formula>V7&lt;$V$6/2</formula>
    </cfRule>
  </conditionalFormatting>
  <conditionalFormatting sqref="W7:W31">
    <cfRule type="expression" dxfId="498" priority="55">
      <formula>W7&lt;$W$6/2</formula>
    </cfRule>
  </conditionalFormatting>
  <conditionalFormatting sqref="X7:X31">
    <cfRule type="expression" dxfId="497" priority="54">
      <formula>X7&lt;$X$6/2</formula>
    </cfRule>
  </conditionalFormatting>
  <conditionalFormatting sqref="Y7:Y31">
    <cfRule type="expression" dxfId="496" priority="53">
      <formula>Y7&lt;$Y$6/2</formula>
    </cfRule>
  </conditionalFormatting>
  <conditionalFormatting sqref="AA7:AA31">
    <cfRule type="expression" dxfId="495" priority="52">
      <formula>AA7&lt;$AA$6/2</formula>
    </cfRule>
  </conditionalFormatting>
  <conditionalFormatting sqref="AB7:AB31">
    <cfRule type="expression" dxfId="494" priority="51">
      <formula>AB7&lt;$AB$6/2</formula>
    </cfRule>
  </conditionalFormatting>
  <conditionalFormatting sqref="AC7:AC31">
    <cfRule type="expression" dxfId="493" priority="50">
      <formula>AC7&lt;$AC$6/2</formula>
    </cfRule>
  </conditionalFormatting>
  <conditionalFormatting sqref="AD7:AD31">
    <cfRule type="expression" dxfId="492" priority="49">
      <formula>AD7&lt;$AD$6/2</formula>
    </cfRule>
  </conditionalFormatting>
  <conditionalFormatting sqref="AE7:AE31">
    <cfRule type="expression" dxfId="491" priority="48">
      <formula>AE7&lt;$AE$6/2</formula>
    </cfRule>
  </conditionalFormatting>
  <conditionalFormatting sqref="AF7:AF31">
    <cfRule type="expression" dxfId="490" priority="47">
      <formula>AF7&lt;$AF$6/2</formula>
    </cfRule>
  </conditionalFormatting>
  <conditionalFormatting sqref="AG7:AG31">
    <cfRule type="expression" dxfId="489" priority="46">
      <formula>AG7&lt;$AG$6/2</formula>
    </cfRule>
  </conditionalFormatting>
  <conditionalFormatting sqref="AH7:AH31">
    <cfRule type="expression" dxfId="488" priority="45">
      <formula>AH7&lt;$AH$6/2</formula>
    </cfRule>
  </conditionalFormatting>
  <conditionalFormatting sqref="AI7:AI31">
    <cfRule type="expression" dxfId="487" priority="44">
      <formula>AI7&lt;$AI$6/2</formula>
    </cfRule>
  </conditionalFormatting>
  <conditionalFormatting sqref="AJ7:AJ31">
    <cfRule type="expression" dxfId="486" priority="43">
      <formula>AJ7&lt;$AJ$6/2</formula>
    </cfRule>
  </conditionalFormatting>
  <conditionalFormatting sqref="AL7:AL31">
    <cfRule type="expression" dxfId="485" priority="42">
      <formula>AL7&lt;$AL$6/2</formula>
    </cfRule>
  </conditionalFormatting>
  <conditionalFormatting sqref="AM7:AM31">
    <cfRule type="expression" dxfId="484" priority="41">
      <formula>AM7&lt;$AM$6/2</formula>
    </cfRule>
  </conditionalFormatting>
  <conditionalFormatting sqref="AN7:AN31">
    <cfRule type="expression" dxfId="483" priority="40">
      <formula>AN7&lt;$AN$6/2</formula>
    </cfRule>
  </conditionalFormatting>
  <conditionalFormatting sqref="AO7:AO31">
    <cfRule type="expression" dxfId="482" priority="39">
      <formula>AO7&lt;$AO$6/2</formula>
    </cfRule>
  </conditionalFormatting>
  <conditionalFormatting sqref="AP7:AP31">
    <cfRule type="expression" dxfId="481" priority="38">
      <formula>AP7&lt;$AP$6/2</formula>
    </cfRule>
  </conditionalFormatting>
  <conditionalFormatting sqref="AQ7:AQ31">
    <cfRule type="expression" dxfId="480" priority="37">
      <formula>AQ7&lt;$AQ$6/2</formula>
    </cfRule>
  </conditionalFormatting>
  <conditionalFormatting sqref="AR7:AR31">
    <cfRule type="expression" dxfId="479" priority="36">
      <formula>AR7&lt;$AR$6/2</formula>
    </cfRule>
  </conditionalFormatting>
  <conditionalFormatting sqref="AS7:AS31">
    <cfRule type="expression" dxfId="478" priority="35">
      <formula>AS7&lt;$AS$6/2</formula>
    </cfRule>
  </conditionalFormatting>
  <conditionalFormatting sqref="AT7:AT31">
    <cfRule type="expression" dxfId="477" priority="34">
      <formula>AT7&lt;$AT$6/2</formula>
    </cfRule>
  </conditionalFormatting>
  <conditionalFormatting sqref="AU7:AU31">
    <cfRule type="expression" dxfId="476" priority="33">
      <formula>AU7&lt;$AU$6/2</formula>
    </cfRule>
  </conditionalFormatting>
  <conditionalFormatting sqref="E7:N31 P7:Y31 AA7:AJ31 AL7:AU31">
    <cfRule type="containsBlanks" dxfId="475" priority="32">
      <formula>LEN(TRIM(E7))=0</formula>
    </cfRule>
  </conditionalFormatting>
  <conditionalFormatting sqref="BB7:BB31 BF7:BF31 BJ7:BJ31">
    <cfRule type="expression" dxfId="474" priority="31">
      <formula>BB7&lt;BM7/2</formula>
    </cfRule>
  </conditionalFormatting>
  <conditionalFormatting sqref="BA7:BA31 BE7:BE31 BI7:BI31">
    <cfRule type="expression" dxfId="473" priority="30">
      <formula>BA7&lt;BO7/2</formula>
    </cfRule>
  </conditionalFormatting>
  <conditionalFormatting sqref="BK7:BK31 BG7:BG31 BC7:BC31 AY7:AY31">
    <cfRule type="cellIs" dxfId="472" priority="29" operator="lessThan">
      <formula>50</formula>
    </cfRule>
  </conditionalFormatting>
  <conditionalFormatting sqref="AX7:AX31">
    <cfRule type="expression" dxfId="471" priority="28">
      <formula>AX7&lt;#REF!/2</formula>
    </cfRule>
  </conditionalFormatting>
  <conditionalFormatting sqref="AW7:AW31">
    <cfRule type="expression" dxfId="470" priority="27">
      <formula>AW7&lt;#REF!/2</formula>
    </cfRule>
  </conditionalFormatting>
  <conditionalFormatting sqref="E7:BK7 BJ8:BK31 BF8:BG31 BB8:BC31 AX8:AY31">
    <cfRule type="expression" dxfId="469" priority="26">
      <formula>$C$7=0</formula>
    </cfRule>
  </conditionalFormatting>
  <conditionalFormatting sqref="E8:BK8 AX10 AX12 AX14 AX16 AX18 AX20 AX22 AX24 AX26 AX28 AX30">
    <cfRule type="expression" dxfId="468" priority="25">
      <formula>$C$8=0</formula>
    </cfRule>
  </conditionalFormatting>
  <conditionalFormatting sqref="E9:BK9">
    <cfRule type="expression" dxfId="467" priority="24">
      <formula>$C$9=0</formula>
    </cfRule>
  </conditionalFormatting>
  <conditionalFormatting sqref="E10:BK10">
    <cfRule type="expression" dxfId="466" priority="23">
      <formula>$C$10=0</formula>
    </cfRule>
  </conditionalFormatting>
  <conditionalFormatting sqref="E11:BK11">
    <cfRule type="expression" dxfId="465" priority="22">
      <formula>$C$11=0</formula>
    </cfRule>
  </conditionalFormatting>
  <conditionalFormatting sqref="E12:BK12">
    <cfRule type="expression" dxfId="464" priority="21">
      <formula>$C$12=0</formula>
    </cfRule>
  </conditionalFormatting>
  <conditionalFormatting sqref="E13:BK13">
    <cfRule type="expression" dxfId="463" priority="20">
      <formula>$C$13=0</formula>
    </cfRule>
  </conditionalFormatting>
  <conditionalFormatting sqref="E14:BK14">
    <cfRule type="expression" dxfId="462" priority="19">
      <formula>$C$14=0</formula>
    </cfRule>
  </conditionalFormatting>
  <conditionalFormatting sqref="E15:BK15">
    <cfRule type="expression" dxfId="461" priority="18">
      <formula>$C$15=0</formula>
    </cfRule>
  </conditionalFormatting>
  <conditionalFormatting sqref="E16:BK16">
    <cfRule type="expression" dxfId="460" priority="17">
      <formula>$C$16=0</formula>
    </cfRule>
  </conditionalFormatting>
  <conditionalFormatting sqref="E17:BK17">
    <cfRule type="expression" dxfId="459" priority="16">
      <formula>$C$17=0</formula>
    </cfRule>
  </conditionalFormatting>
  <conditionalFormatting sqref="E18:BK18">
    <cfRule type="expression" dxfId="458" priority="15">
      <formula>$C$18=0</formula>
    </cfRule>
  </conditionalFormatting>
  <conditionalFormatting sqref="E19:BK19">
    <cfRule type="expression" dxfId="457" priority="14">
      <formula>$C$19=0</formula>
    </cfRule>
  </conditionalFormatting>
  <conditionalFormatting sqref="E20:BK20">
    <cfRule type="expression" dxfId="456" priority="13">
      <formula>$C$20=0</formula>
    </cfRule>
  </conditionalFormatting>
  <conditionalFormatting sqref="E21:BK21">
    <cfRule type="expression" dxfId="455" priority="12">
      <formula>$C$21=0</formula>
    </cfRule>
  </conditionalFormatting>
  <conditionalFormatting sqref="E22:BK22">
    <cfRule type="expression" dxfId="454" priority="11">
      <formula>$C$22=0</formula>
    </cfRule>
  </conditionalFormatting>
  <conditionalFormatting sqref="E23:BK23">
    <cfRule type="expression" dxfId="453" priority="10">
      <formula>$C$23=0</formula>
    </cfRule>
  </conditionalFormatting>
  <conditionalFormatting sqref="E24:BK24">
    <cfRule type="expression" dxfId="452" priority="9">
      <formula>$C$24=0</formula>
    </cfRule>
  </conditionalFormatting>
  <conditionalFormatting sqref="E25:BK25">
    <cfRule type="expression" dxfId="451" priority="8">
      <formula>$C$25=0</formula>
    </cfRule>
  </conditionalFormatting>
  <conditionalFormatting sqref="E26:BK26">
    <cfRule type="expression" dxfId="450" priority="7">
      <formula>$C$26=0</formula>
    </cfRule>
  </conditionalFormatting>
  <conditionalFormatting sqref="E27:BK27">
    <cfRule type="expression" dxfId="449" priority="6">
      <formula>$C$27=0</formula>
    </cfRule>
  </conditionalFormatting>
  <conditionalFormatting sqref="E28:BK28">
    <cfRule type="expression" dxfId="448" priority="5">
      <formula>$C$28=0</formula>
    </cfRule>
  </conditionalFormatting>
  <conditionalFormatting sqref="E29:BK29">
    <cfRule type="expression" dxfId="447" priority="4">
      <formula>$C$29=0</formula>
    </cfRule>
  </conditionalFormatting>
  <conditionalFormatting sqref="E30:BK30">
    <cfRule type="expression" dxfId="446" priority="3">
      <formula>$C$30=0</formula>
    </cfRule>
  </conditionalFormatting>
  <conditionalFormatting sqref="E31:BK31">
    <cfRule type="expression" dxfId="445" priority="2">
      <formula>$C$31=0</formula>
    </cfRule>
  </conditionalFormatting>
  <conditionalFormatting sqref="C7:D31">
    <cfRule type="cellIs" dxfId="444" priority="1" operator="equal">
      <formula>0</formula>
    </cfRule>
  </conditionalFormatting>
  <dataValidations count="2">
    <dataValidation type="custom" allowBlank="1" showInputMessage="1" showErrorMessage="1" errorTitle="Erreur d'encodage" error="La valeur que vous avez tapée n'est pas valide. Veuillez entrer 'NE', 'CM' ou un nombre sous la valeur MAX." sqref="BD7:BD31 BH7:BH31 AZ7:AZ31 AV7:AV31">
      <formula1>OR(AND(AV7="NE"),AND(AV7="CM"),AND(AV7&gt;0,AV7&lt;999))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BL7:BL31">
      <formula1>OR(AND(BL7&gt;=AY7),AND(BL7="NE",AY7="NE"),AND(BL7="CM",AY7="CM"))</formula1>
    </dataValidation>
  </dataValidations>
  <pageMargins left="0.7" right="0.7" top="0.75" bottom="0.75" header="0.3" footer="0.3"/>
  <pageSetup paperSize="9" orientation="portrait" horizontalDpi="1200" verticalDpi="1200" r:id="rId3"/>
  <drawing r:id="rId4"/>
</worksheet>
</file>

<file path=xl/worksheets/sheet40.xml><?xml version="1.0" encoding="utf-8"?>
<worksheet xmlns="http://schemas.openxmlformats.org/spreadsheetml/2006/main" xmlns:r="http://schemas.openxmlformats.org/officeDocument/2006/relationships">
  <sheetPr codeName="Feuil35"/>
  <dimension ref="A1:CY90"/>
  <sheetViews>
    <sheetView workbookViewId="0">
      <selection activeCell="E5" sqref="E5"/>
    </sheetView>
  </sheetViews>
  <sheetFormatPr baseColWidth="10" defaultRowHeight="15"/>
  <cols>
    <col min="1" max="1" width="10.7109375" style="7" customWidth="1"/>
    <col min="2" max="2" width="2.7109375" style="7" customWidth="1"/>
    <col min="3" max="3" width="19.42578125" style="66" customWidth="1"/>
    <col min="4" max="4" width="15.42578125" style="64" customWidth="1"/>
    <col min="5" max="14" width="3.28515625" style="64" customWidth="1"/>
    <col min="15" max="15" width="2.7109375" style="64" customWidth="1"/>
    <col min="16" max="25" width="3.28515625" style="64" customWidth="1"/>
    <col min="26" max="26" width="2.7109375" style="64" customWidth="1"/>
    <col min="27" max="36" width="3.28515625" style="64" customWidth="1"/>
    <col min="37" max="37" width="2.7109375" style="64" customWidth="1"/>
    <col min="38" max="47" width="3.28515625" style="64" customWidth="1"/>
    <col min="48" max="48" width="2.7109375" style="64" customWidth="1"/>
    <col min="49" max="51" width="3.7109375" style="64" customWidth="1"/>
    <col min="52" max="52" width="2.7109375" style="64" customWidth="1"/>
    <col min="53" max="55" width="3.7109375" style="64" customWidth="1"/>
    <col min="56" max="56" width="2.7109375" style="64" customWidth="1"/>
    <col min="57" max="59" width="3.7109375" style="64" customWidth="1"/>
    <col min="60" max="60" width="2.7109375" style="64" customWidth="1"/>
    <col min="61" max="63" width="3.7109375" style="64" customWidth="1"/>
    <col min="64" max="64" width="2.7109375" style="64" customWidth="1"/>
    <col min="65" max="77" width="11.42578125" style="7"/>
    <col min="78" max="16384" width="11.42578125" style="64"/>
  </cols>
  <sheetData>
    <row r="1" spans="1:103" s="7" customFormat="1" ht="54.95" customHeight="1">
      <c r="A1" s="10"/>
      <c r="B1" s="61"/>
      <c r="C1" s="317" t="str">
        <f>MATIÈRES!I15</f>
        <v>ACTIVITÉDE SOUTIEN (Mme LIENART - 4p.)</v>
      </c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7"/>
      <c r="AH1" s="317"/>
      <c r="AI1" s="317"/>
      <c r="AJ1" s="317"/>
      <c r="AK1" s="317"/>
      <c r="AL1" s="317"/>
      <c r="AM1" s="317"/>
      <c r="AN1" s="317"/>
      <c r="AO1" s="317"/>
      <c r="AP1" s="317"/>
      <c r="AQ1" s="317"/>
      <c r="AR1" s="317"/>
      <c r="AS1" s="317"/>
      <c r="AT1" s="317"/>
      <c r="AU1" s="317"/>
      <c r="AV1" s="317"/>
      <c r="AW1" s="317"/>
      <c r="AX1" s="317"/>
      <c r="AY1" s="317"/>
      <c r="AZ1" s="317"/>
      <c r="BA1" s="317"/>
      <c r="BB1" s="317"/>
      <c r="BC1" s="317"/>
      <c r="BD1" s="317"/>
      <c r="BE1" s="317"/>
      <c r="BF1" s="317"/>
      <c r="BG1" s="317"/>
      <c r="BH1" s="317"/>
      <c r="BI1" s="317"/>
      <c r="BJ1" s="317"/>
      <c r="BK1" s="317"/>
      <c r="BL1" s="317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</row>
    <row r="2" spans="1:103" s="7" customFormat="1" ht="15" customHeight="1">
      <c r="A2" s="22"/>
      <c r="B2" s="22"/>
      <c r="C2" s="39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</row>
    <row r="3" spans="1:103" s="7" customFormat="1" ht="15" customHeight="1">
      <c r="A3" s="10"/>
      <c r="B3" s="22"/>
      <c r="C3" s="197"/>
      <c r="D3" s="198"/>
      <c r="E3" s="318" t="s">
        <v>100</v>
      </c>
      <c r="F3" s="319"/>
      <c r="G3" s="319"/>
      <c r="H3" s="319"/>
      <c r="I3" s="319"/>
      <c r="J3" s="319"/>
      <c r="K3" s="319"/>
      <c r="L3" s="319"/>
      <c r="M3" s="319"/>
      <c r="N3" s="320"/>
      <c r="O3" s="22"/>
      <c r="P3" s="318" t="s">
        <v>101</v>
      </c>
      <c r="Q3" s="319"/>
      <c r="R3" s="319"/>
      <c r="S3" s="319"/>
      <c r="T3" s="319"/>
      <c r="U3" s="319"/>
      <c r="V3" s="319"/>
      <c r="W3" s="319"/>
      <c r="X3" s="319"/>
      <c r="Y3" s="320"/>
      <c r="Z3" s="22"/>
      <c r="AA3" s="318" t="s">
        <v>102</v>
      </c>
      <c r="AB3" s="319"/>
      <c r="AC3" s="319"/>
      <c r="AD3" s="319"/>
      <c r="AE3" s="319"/>
      <c r="AF3" s="319"/>
      <c r="AG3" s="319"/>
      <c r="AH3" s="319"/>
      <c r="AI3" s="319"/>
      <c r="AJ3" s="320"/>
      <c r="AK3" s="22"/>
      <c r="AL3" s="318" t="s">
        <v>103</v>
      </c>
      <c r="AM3" s="319"/>
      <c r="AN3" s="319"/>
      <c r="AO3" s="319"/>
      <c r="AP3" s="319"/>
      <c r="AQ3" s="319"/>
      <c r="AR3" s="319"/>
      <c r="AS3" s="319"/>
      <c r="AT3" s="319"/>
      <c r="AU3" s="320"/>
      <c r="AV3" s="22"/>
      <c r="AW3" s="321" t="s">
        <v>104</v>
      </c>
      <c r="AX3" s="321"/>
      <c r="AY3" s="321"/>
      <c r="AZ3" s="22"/>
      <c r="BA3" s="321" t="s">
        <v>105</v>
      </c>
      <c r="BB3" s="321"/>
      <c r="BC3" s="321"/>
      <c r="BD3" s="22"/>
      <c r="BE3" s="321" t="s">
        <v>106</v>
      </c>
      <c r="BF3" s="321"/>
      <c r="BG3" s="321"/>
      <c r="BH3" s="22"/>
      <c r="BI3" s="321" t="s">
        <v>107</v>
      </c>
      <c r="BJ3" s="321"/>
      <c r="BK3" s="321"/>
      <c r="BL3" s="22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</row>
    <row r="4" spans="1:103" s="7" customFormat="1" ht="15" customHeight="1">
      <c r="A4" s="10"/>
      <c r="B4" s="22"/>
      <c r="C4" s="197"/>
      <c r="D4" s="198"/>
      <c r="E4" s="106">
        <v>1</v>
      </c>
      <c r="F4" s="106">
        <v>2</v>
      </c>
      <c r="G4" s="106">
        <v>3</v>
      </c>
      <c r="H4" s="106">
        <v>4</v>
      </c>
      <c r="I4" s="106">
        <v>5</v>
      </c>
      <c r="J4" s="106">
        <v>6</v>
      </c>
      <c r="K4" s="106">
        <v>7</v>
      </c>
      <c r="L4" s="106">
        <v>8</v>
      </c>
      <c r="M4" s="106">
        <v>9</v>
      </c>
      <c r="N4" s="107">
        <v>10</v>
      </c>
      <c r="O4" s="22"/>
      <c r="P4" s="109">
        <v>11</v>
      </c>
      <c r="Q4" s="106">
        <v>12</v>
      </c>
      <c r="R4" s="106">
        <v>13</v>
      </c>
      <c r="S4" s="106">
        <v>14</v>
      </c>
      <c r="T4" s="106">
        <v>15</v>
      </c>
      <c r="U4" s="106">
        <v>16</v>
      </c>
      <c r="V4" s="106">
        <v>17</v>
      </c>
      <c r="W4" s="106">
        <v>18</v>
      </c>
      <c r="X4" s="106">
        <v>19</v>
      </c>
      <c r="Y4" s="107">
        <v>20</v>
      </c>
      <c r="Z4" s="22"/>
      <c r="AA4" s="109">
        <v>21</v>
      </c>
      <c r="AB4" s="106">
        <v>22</v>
      </c>
      <c r="AC4" s="106">
        <v>23</v>
      </c>
      <c r="AD4" s="106">
        <v>24</v>
      </c>
      <c r="AE4" s="106">
        <v>25</v>
      </c>
      <c r="AF4" s="106">
        <v>26</v>
      </c>
      <c r="AG4" s="106">
        <v>27</v>
      </c>
      <c r="AH4" s="106">
        <v>28</v>
      </c>
      <c r="AI4" s="106">
        <v>29</v>
      </c>
      <c r="AJ4" s="107">
        <v>30</v>
      </c>
      <c r="AK4" s="22"/>
      <c r="AL4" s="109">
        <v>31</v>
      </c>
      <c r="AM4" s="106">
        <v>32</v>
      </c>
      <c r="AN4" s="106">
        <v>33</v>
      </c>
      <c r="AO4" s="106">
        <v>34</v>
      </c>
      <c r="AP4" s="106">
        <v>35</v>
      </c>
      <c r="AQ4" s="106">
        <v>36</v>
      </c>
      <c r="AR4" s="106">
        <v>37</v>
      </c>
      <c r="AS4" s="106">
        <v>38</v>
      </c>
      <c r="AT4" s="106">
        <v>39</v>
      </c>
      <c r="AU4" s="107">
        <v>40</v>
      </c>
      <c r="AV4" s="22"/>
      <c r="AW4" s="321"/>
      <c r="AX4" s="321"/>
      <c r="AY4" s="321"/>
      <c r="AZ4" s="22"/>
      <c r="BA4" s="321"/>
      <c r="BB4" s="321"/>
      <c r="BC4" s="321"/>
      <c r="BD4" s="22"/>
      <c r="BE4" s="321"/>
      <c r="BF4" s="321"/>
      <c r="BG4" s="321"/>
      <c r="BH4" s="22"/>
      <c r="BI4" s="321"/>
      <c r="BJ4" s="321"/>
      <c r="BK4" s="321"/>
      <c r="BL4" s="22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</row>
    <row r="5" spans="1:103" ht="75.75" customHeight="1">
      <c r="A5" s="10"/>
      <c r="B5" s="22"/>
      <c r="C5" s="229" t="s">
        <v>173</v>
      </c>
      <c r="D5" s="229"/>
      <c r="E5" s="111"/>
      <c r="F5" s="110"/>
      <c r="G5" s="110"/>
      <c r="H5" s="111"/>
      <c r="I5" s="111"/>
      <c r="J5" s="110"/>
      <c r="K5" s="110"/>
      <c r="L5" s="111"/>
      <c r="M5" s="111"/>
      <c r="N5" s="110"/>
      <c r="O5" s="112"/>
      <c r="P5" s="111"/>
      <c r="Q5" s="110"/>
      <c r="R5" s="110"/>
      <c r="S5" s="111"/>
      <c r="T5" s="111"/>
      <c r="U5" s="110"/>
      <c r="V5" s="110"/>
      <c r="W5" s="111"/>
      <c r="X5" s="111"/>
      <c r="Y5" s="110"/>
      <c r="Z5" s="112"/>
      <c r="AA5" s="111"/>
      <c r="AB5" s="110"/>
      <c r="AC5" s="110"/>
      <c r="AD5" s="111"/>
      <c r="AE5" s="111"/>
      <c r="AF5" s="110"/>
      <c r="AG5" s="110"/>
      <c r="AH5" s="111"/>
      <c r="AI5" s="111"/>
      <c r="AJ5" s="110"/>
      <c r="AK5" s="112"/>
      <c r="AL5" s="111"/>
      <c r="AM5" s="110"/>
      <c r="AN5" s="110"/>
      <c r="AO5" s="111"/>
      <c r="AP5" s="111"/>
      <c r="AQ5" s="110"/>
      <c r="AR5" s="110"/>
      <c r="AS5" s="111"/>
      <c r="AT5" s="111"/>
      <c r="AU5" s="110"/>
      <c r="AV5" s="112"/>
      <c r="AW5" s="321"/>
      <c r="AX5" s="321"/>
      <c r="AY5" s="321"/>
      <c r="AZ5" s="112"/>
      <c r="BA5" s="321"/>
      <c r="BB5" s="321"/>
      <c r="BC5" s="321"/>
      <c r="BD5" s="112"/>
      <c r="BE5" s="321"/>
      <c r="BF5" s="321"/>
      <c r="BG5" s="321"/>
      <c r="BH5" s="112"/>
      <c r="BI5" s="321"/>
      <c r="BJ5" s="321"/>
      <c r="BK5" s="321"/>
      <c r="BL5" s="62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</row>
    <row r="6" spans="1:103">
      <c r="A6" s="10"/>
      <c r="B6" s="22"/>
      <c r="C6" s="199" t="s">
        <v>0</v>
      </c>
      <c r="D6" s="200" t="s">
        <v>1</v>
      </c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4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4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4"/>
      <c r="AL6" s="113"/>
      <c r="AM6" s="113"/>
      <c r="AN6" s="113"/>
      <c r="AO6" s="113"/>
      <c r="AP6" s="113"/>
      <c r="AQ6" s="113"/>
      <c r="AR6" s="113"/>
      <c r="AS6" s="113"/>
      <c r="AT6" s="113"/>
      <c r="AU6" s="113"/>
      <c r="AV6" s="114"/>
      <c r="AW6" s="115" t="s">
        <v>108</v>
      </c>
      <c r="AX6" s="115" t="s">
        <v>109</v>
      </c>
      <c r="AY6" s="115" t="s">
        <v>54</v>
      </c>
      <c r="AZ6" s="114"/>
      <c r="BA6" s="115" t="s">
        <v>108</v>
      </c>
      <c r="BB6" s="115" t="s">
        <v>109</v>
      </c>
      <c r="BC6" s="115" t="s">
        <v>54</v>
      </c>
      <c r="BD6" s="114"/>
      <c r="BE6" s="115" t="s">
        <v>108</v>
      </c>
      <c r="BF6" s="115" t="s">
        <v>109</v>
      </c>
      <c r="BG6" s="115" t="s">
        <v>54</v>
      </c>
      <c r="BH6" s="114"/>
      <c r="BI6" s="115" t="s">
        <v>108</v>
      </c>
      <c r="BJ6" s="115" t="s">
        <v>109</v>
      </c>
      <c r="BK6" s="115" t="s">
        <v>54</v>
      </c>
      <c r="BL6" s="26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</row>
    <row r="7" spans="1:103">
      <c r="A7" s="10"/>
      <c r="B7" s="65">
        <v>1</v>
      </c>
      <c r="C7" s="10" t="str">
        <f>Élèves!C4</f>
        <v>MARTIN</v>
      </c>
      <c r="D7" s="10" t="str">
        <f>Élèves!D4</f>
        <v>Paul</v>
      </c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7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7"/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7"/>
      <c r="AL7" s="116"/>
      <c r="AM7" s="116"/>
      <c r="AN7" s="116"/>
      <c r="AO7" s="116"/>
      <c r="AP7" s="116"/>
      <c r="AQ7" s="116"/>
      <c r="AR7" s="116"/>
      <c r="AS7" s="116"/>
      <c r="AT7" s="116"/>
      <c r="AU7" s="116"/>
      <c r="AV7" s="117"/>
      <c r="AW7" s="118">
        <f t="shared" ref="AW7:AW31" si="0">SUM(E7:N7)</f>
        <v>0</v>
      </c>
      <c r="AX7" s="118">
        <f>SUM($E$6:$N$6)-SUMIF(E7:N7,"",$E$6:$N$6)</f>
        <v>0</v>
      </c>
      <c r="AY7" s="119" t="str">
        <f>IF(ISERROR(SUM(AW7/AX7)*100),"",SUM(AW7/AX7)*100)</f>
        <v/>
      </c>
      <c r="AZ7" s="117"/>
      <c r="BA7" s="118">
        <f t="shared" ref="BA7:BA31" si="1">SUM(P7:Y7)</f>
        <v>0</v>
      </c>
      <c r="BB7" s="118">
        <f>SUM($P$6:Y$6)-SUMIF(P7:Y7,"",$P$6:$Y$6)</f>
        <v>0</v>
      </c>
      <c r="BC7" s="119" t="str">
        <f>IF(ISERROR(SUM(BA7/BB7)*100),"",SUM(BA7/BB7)*100)</f>
        <v/>
      </c>
      <c r="BD7" s="117"/>
      <c r="BE7" s="118">
        <f t="shared" ref="BE7:BE31" si="2">SUM(AA7:AJ7)</f>
        <v>0</v>
      </c>
      <c r="BF7" s="118">
        <f>SUM($AA$6:$AJ$6)-SUMIF(AA7:AJ7,"",$AA$6:$AJ$6)</f>
        <v>0</v>
      </c>
      <c r="BG7" s="119" t="str">
        <f>IF(ISERROR(SUM(BE7/BF7)*100),"",SUM(BE7/BF7)*100)</f>
        <v/>
      </c>
      <c r="BH7" s="117"/>
      <c r="BI7" s="118">
        <f t="shared" ref="BI7:BI31" si="3">SUM(AL7:AU7)</f>
        <v>0</v>
      </c>
      <c r="BJ7" s="118">
        <f>SUM($AL$6:$AU$6)-SUMIF(AL7:AU7,"",$AL$6:$AU$6)</f>
        <v>0</v>
      </c>
      <c r="BK7" s="119" t="str">
        <f>IF(ISERROR(SUM(BI7/BJ7)*100),"",SUM(BI7/BJ7)*100)</f>
        <v/>
      </c>
      <c r="BL7" s="22"/>
      <c r="BM7" s="10"/>
      <c r="BN7" s="10"/>
      <c r="BO7" s="10"/>
      <c r="BP7" s="170" t="e">
        <f>AVERAGE(AY7,BC7)</f>
        <v>#DIV/0!</v>
      </c>
      <c r="BQ7" s="170" t="e">
        <f>AVERAGE(AY7,BC7,BG7)</f>
        <v>#DIV/0!</v>
      </c>
      <c r="BR7" s="170" t="e">
        <f>AVERAGE(AY7,BC7,BG7,BK7)</f>
        <v>#DIV/0!</v>
      </c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</row>
    <row r="8" spans="1:103">
      <c r="A8" s="10"/>
      <c r="B8" s="65">
        <v>2</v>
      </c>
      <c r="C8" s="10" t="str">
        <f>Élèves!C5</f>
        <v>DUPOND</v>
      </c>
      <c r="D8" s="10" t="str">
        <f>Élèves!D5</f>
        <v>Henri</v>
      </c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7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7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7"/>
      <c r="AL8" s="116"/>
      <c r="AM8" s="116"/>
      <c r="AN8" s="116"/>
      <c r="AO8" s="116"/>
      <c r="AP8" s="116"/>
      <c r="AQ8" s="116"/>
      <c r="AR8" s="116"/>
      <c r="AS8" s="116"/>
      <c r="AT8" s="116"/>
      <c r="AU8" s="116"/>
      <c r="AV8" s="117"/>
      <c r="AW8" s="118">
        <f t="shared" si="0"/>
        <v>0</v>
      </c>
      <c r="AX8" s="118">
        <f t="shared" ref="AX8:AX31" si="4">SUM($E$6:$N$6)-SUMIF(E8:N8,"",$E$6:$N$6)</f>
        <v>0</v>
      </c>
      <c r="AY8" s="119" t="str">
        <f t="shared" ref="AY8:AY31" si="5">IF(ISERROR(SUM(AW8/AX8)*100),"",SUM(AW8/AX8)*100)</f>
        <v/>
      </c>
      <c r="AZ8" s="117"/>
      <c r="BA8" s="118">
        <f t="shared" si="1"/>
        <v>0</v>
      </c>
      <c r="BB8" s="118">
        <f>SUM($P$6:Y$6)-SUMIF(P8:Y8,"",$P$6:$Y$6)</f>
        <v>0</v>
      </c>
      <c r="BC8" s="119" t="str">
        <f t="shared" ref="BC8:BC31" si="6">IF(ISERROR(SUM(BA8/BB8)*100),"",SUM(BA8/BB8)*100)</f>
        <v/>
      </c>
      <c r="BD8" s="117"/>
      <c r="BE8" s="118">
        <f t="shared" si="2"/>
        <v>0</v>
      </c>
      <c r="BF8" s="118">
        <f t="shared" ref="BF8:BF31" si="7">SUM($AA$6:$AJ$6)-SUMIF(AA8:AJ8,"",$AA$6:$AJ$6)</f>
        <v>0</v>
      </c>
      <c r="BG8" s="119" t="str">
        <f t="shared" ref="BG8:BG31" si="8">IF(ISERROR(SUM(BE8/BF8)*100),"",SUM(BE8/BF8)*100)</f>
        <v/>
      </c>
      <c r="BH8" s="117"/>
      <c r="BI8" s="118">
        <f t="shared" si="3"/>
        <v>0</v>
      </c>
      <c r="BJ8" s="118">
        <f t="shared" ref="BJ8:BJ31" si="9">SUM($AL$6:$AU$6)-SUMIF(AL8:AU8,"",$AL$6:$AU$6)</f>
        <v>0</v>
      </c>
      <c r="BK8" s="119" t="str">
        <f t="shared" ref="BK8:BK31" si="10">IF(ISERROR(SUM(BI8/BJ8)*100),"",SUM(BI8/BJ8)*100)</f>
        <v/>
      </c>
      <c r="BL8" s="22"/>
      <c r="BM8" s="10"/>
      <c r="BN8" s="10"/>
      <c r="BO8" s="10"/>
      <c r="BP8" s="170" t="e">
        <f t="shared" ref="BP8:BP31" si="11">AVERAGE(AY8,BC8)</f>
        <v>#DIV/0!</v>
      </c>
      <c r="BQ8" s="170" t="e">
        <f t="shared" ref="BQ8:BQ31" si="12">AVERAGE(AY8,BC8,BG8)</f>
        <v>#DIV/0!</v>
      </c>
      <c r="BR8" s="170" t="e">
        <f t="shared" ref="BR8:BR31" si="13">AVERAGE(AY8,BC8,BG8,BK8)</f>
        <v>#DIV/0!</v>
      </c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</row>
    <row r="9" spans="1:103">
      <c r="A9" s="10"/>
      <c r="B9" s="65">
        <v>3</v>
      </c>
      <c r="C9" s="10" t="str">
        <f>Élèves!C6</f>
        <v>TABERNACLE</v>
      </c>
      <c r="D9" s="10" t="str">
        <f>Élèves!D6</f>
        <v>Ghislain</v>
      </c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7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7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7"/>
      <c r="AL9" s="116"/>
      <c r="AM9" s="116"/>
      <c r="AN9" s="116"/>
      <c r="AO9" s="116"/>
      <c r="AP9" s="116"/>
      <c r="AQ9" s="116"/>
      <c r="AR9" s="116"/>
      <c r="AS9" s="116"/>
      <c r="AT9" s="116"/>
      <c r="AU9" s="116"/>
      <c r="AV9" s="117"/>
      <c r="AW9" s="118">
        <f t="shared" si="0"/>
        <v>0</v>
      </c>
      <c r="AX9" s="118">
        <f t="shared" si="4"/>
        <v>0</v>
      </c>
      <c r="AY9" s="119" t="str">
        <f t="shared" si="5"/>
        <v/>
      </c>
      <c r="AZ9" s="117"/>
      <c r="BA9" s="118">
        <f t="shared" si="1"/>
        <v>0</v>
      </c>
      <c r="BB9" s="118">
        <f>SUM($P$6:Y$6)-SUMIF(P9:Y9,"",$P$6:$Y$6)</f>
        <v>0</v>
      </c>
      <c r="BC9" s="119" t="str">
        <f t="shared" si="6"/>
        <v/>
      </c>
      <c r="BD9" s="117"/>
      <c r="BE9" s="118">
        <f t="shared" si="2"/>
        <v>0</v>
      </c>
      <c r="BF9" s="118">
        <f t="shared" si="7"/>
        <v>0</v>
      </c>
      <c r="BG9" s="119" t="str">
        <f t="shared" si="8"/>
        <v/>
      </c>
      <c r="BH9" s="117"/>
      <c r="BI9" s="118">
        <f t="shared" si="3"/>
        <v>0</v>
      </c>
      <c r="BJ9" s="118">
        <f t="shared" si="9"/>
        <v>0</v>
      </c>
      <c r="BK9" s="119" t="str">
        <f t="shared" si="10"/>
        <v/>
      </c>
      <c r="BL9" s="22"/>
      <c r="BM9" s="10"/>
      <c r="BN9" s="10"/>
      <c r="BO9" s="10"/>
      <c r="BP9" s="170" t="e">
        <f t="shared" si="11"/>
        <v>#DIV/0!</v>
      </c>
      <c r="BQ9" s="170" t="e">
        <f t="shared" si="12"/>
        <v>#DIV/0!</v>
      </c>
      <c r="BR9" s="170" t="e">
        <f t="shared" si="13"/>
        <v>#DIV/0!</v>
      </c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</row>
    <row r="10" spans="1:103">
      <c r="A10" s="10"/>
      <c r="B10" s="65">
        <v>4</v>
      </c>
      <c r="C10" s="10" t="str">
        <f>Élèves!C7</f>
        <v>EASY</v>
      </c>
      <c r="D10" s="10" t="str">
        <f>Élèves!D7</f>
        <v>Isabelle</v>
      </c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7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7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7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7"/>
      <c r="AW10" s="118">
        <f t="shared" si="0"/>
        <v>0</v>
      </c>
      <c r="AX10" s="118">
        <f t="shared" si="4"/>
        <v>0</v>
      </c>
      <c r="AY10" s="119" t="str">
        <f t="shared" si="5"/>
        <v/>
      </c>
      <c r="AZ10" s="117"/>
      <c r="BA10" s="118">
        <f t="shared" si="1"/>
        <v>0</v>
      </c>
      <c r="BB10" s="118">
        <f>SUM($P$6:Y$6)-SUMIF(P10:Y10,"",$P$6:$Y$6)</f>
        <v>0</v>
      </c>
      <c r="BC10" s="119" t="str">
        <f t="shared" si="6"/>
        <v/>
      </c>
      <c r="BD10" s="117"/>
      <c r="BE10" s="118">
        <f t="shared" si="2"/>
        <v>0</v>
      </c>
      <c r="BF10" s="118">
        <f t="shared" si="7"/>
        <v>0</v>
      </c>
      <c r="BG10" s="119" t="str">
        <f t="shared" si="8"/>
        <v/>
      </c>
      <c r="BH10" s="117"/>
      <c r="BI10" s="118">
        <f t="shared" si="3"/>
        <v>0</v>
      </c>
      <c r="BJ10" s="118">
        <f t="shared" si="9"/>
        <v>0</v>
      </c>
      <c r="BK10" s="119" t="str">
        <f t="shared" si="10"/>
        <v/>
      </c>
      <c r="BL10" s="22"/>
      <c r="BM10" s="10"/>
      <c r="BN10" s="10"/>
      <c r="BO10" s="10"/>
      <c r="BP10" s="170" t="e">
        <f t="shared" si="11"/>
        <v>#DIV/0!</v>
      </c>
      <c r="BQ10" s="170" t="e">
        <f t="shared" si="12"/>
        <v>#DIV/0!</v>
      </c>
      <c r="BR10" s="170" t="e">
        <f t="shared" si="13"/>
        <v>#DIV/0!</v>
      </c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</row>
    <row r="11" spans="1:103">
      <c r="A11" s="10"/>
      <c r="B11" s="65">
        <v>5</v>
      </c>
      <c r="C11" s="10" t="str">
        <f>Élèves!C8</f>
        <v>KINGDOM</v>
      </c>
      <c r="D11" s="10" t="str">
        <f>Élèves!D8</f>
        <v>Aline</v>
      </c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7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7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7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7"/>
      <c r="AW11" s="118">
        <f t="shared" si="0"/>
        <v>0</v>
      </c>
      <c r="AX11" s="118">
        <f t="shared" si="4"/>
        <v>0</v>
      </c>
      <c r="AY11" s="119" t="str">
        <f t="shared" si="5"/>
        <v/>
      </c>
      <c r="AZ11" s="117"/>
      <c r="BA11" s="118">
        <f t="shared" si="1"/>
        <v>0</v>
      </c>
      <c r="BB11" s="118">
        <f>SUM($P$6:Y$6)-SUMIF(P11:Y11,"",$P$6:$Y$6)</f>
        <v>0</v>
      </c>
      <c r="BC11" s="119" t="str">
        <f t="shared" si="6"/>
        <v/>
      </c>
      <c r="BD11" s="117"/>
      <c r="BE11" s="118">
        <f t="shared" si="2"/>
        <v>0</v>
      </c>
      <c r="BF11" s="118">
        <f t="shared" si="7"/>
        <v>0</v>
      </c>
      <c r="BG11" s="119" t="str">
        <f t="shared" si="8"/>
        <v/>
      </c>
      <c r="BH11" s="117"/>
      <c r="BI11" s="118">
        <f t="shared" si="3"/>
        <v>0</v>
      </c>
      <c r="BJ11" s="118">
        <f t="shared" si="9"/>
        <v>0</v>
      </c>
      <c r="BK11" s="119" t="str">
        <f t="shared" si="10"/>
        <v/>
      </c>
      <c r="BL11" s="22"/>
      <c r="BM11" s="10"/>
      <c r="BN11" s="10"/>
      <c r="BO11" s="10"/>
      <c r="BP11" s="170" t="e">
        <f t="shared" si="11"/>
        <v>#DIV/0!</v>
      </c>
      <c r="BQ11" s="170" t="e">
        <f t="shared" si="12"/>
        <v>#DIV/0!</v>
      </c>
      <c r="BR11" s="170" t="e">
        <f t="shared" si="13"/>
        <v>#DIV/0!</v>
      </c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</row>
    <row r="12" spans="1:103">
      <c r="A12" s="10"/>
      <c r="B12" s="65">
        <v>6</v>
      </c>
      <c r="C12" s="10" t="str">
        <f>Élèves!C9</f>
        <v>FORTE</v>
      </c>
      <c r="D12" s="10" t="str">
        <f>Élèves!D9</f>
        <v>Salie</v>
      </c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7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7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7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7"/>
      <c r="AW12" s="118">
        <f t="shared" si="0"/>
        <v>0</v>
      </c>
      <c r="AX12" s="118">
        <f t="shared" si="4"/>
        <v>0</v>
      </c>
      <c r="AY12" s="119" t="str">
        <f t="shared" si="5"/>
        <v/>
      </c>
      <c r="AZ12" s="117"/>
      <c r="BA12" s="118">
        <f t="shared" si="1"/>
        <v>0</v>
      </c>
      <c r="BB12" s="118">
        <f>SUM($P$6:Y$6)-SUMIF(P12:Y12,"",$P$6:$Y$6)</f>
        <v>0</v>
      </c>
      <c r="BC12" s="119" t="str">
        <f t="shared" si="6"/>
        <v/>
      </c>
      <c r="BD12" s="117"/>
      <c r="BE12" s="118">
        <f t="shared" si="2"/>
        <v>0</v>
      </c>
      <c r="BF12" s="118">
        <f t="shared" si="7"/>
        <v>0</v>
      </c>
      <c r="BG12" s="119" t="str">
        <f t="shared" si="8"/>
        <v/>
      </c>
      <c r="BH12" s="117"/>
      <c r="BI12" s="118">
        <f t="shared" si="3"/>
        <v>0</v>
      </c>
      <c r="BJ12" s="118">
        <f t="shared" si="9"/>
        <v>0</v>
      </c>
      <c r="BK12" s="119" t="str">
        <f t="shared" si="10"/>
        <v/>
      </c>
      <c r="BL12" s="22"/>
      <c r="BM12" s="10"/>
      <c r="BN12" s="10"/>
      <c r="BO12" s="10"/>
      <c r="BP12" s="170" t="e">
        <f t="shared" si="11"/>
        <v>#DIV/0!</v>
      </c>
      <c r="BQ12" s="170" t="e">
        <f t="shared" si="12"/>
        <v>#DIV/0!</v>
      </c>
      <c r="BR12" s="170" t="e">
        <f t="shared" si="13"/>
        <v>#DIV/0!</v>
      </c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</row>
    <row r="13" spans="1:103">
      <c r="A13" s="10"/>
      <c r="B13" s="65">
        <v>7</v>
      </c>
      <c r="C13" s="10" t="str">
        <f>Élèves!C10</f>
        <v>SEGEC</v>
      </c>
      <c r="D13" s="10" t="str">
        <f>Élèves!D10</f>
        <v>Rédoine</v>
      </c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7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7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7"/>
      <c r="AL13" s="116"/>
      <c r="AM13" s="116"/>
      <c r="AN13" s="116"/>
      <c r="AO13" s="116"/>
      <c r="AP13" s="116"/>
      <c r="AQ13" s="116"/>
      <c r="AR13" s="116"/>
      <c r="AS13" s="116"/>
      <c r="AT13" s="116"/>
      <c r="AU13" s="116"/>
      <c r="AV13" s="117"/>
      <c r="AW13" s="118">
        <f t="shared" si="0"/>
        <v>0</v>
      </c>
      <c r="AX13" s="118">
        <f t="shared" si="4"/>
        <v>0</v>
      </c>
      <c r="AY13" s="119" t="str">
        <f t="shared" si="5"/>
        <v/>
      </c>
      <c r="AZ13" s="117"/>
      <c r="BA13" s="118">
        <f t="shared" si="1"/>
        <v>0</v>
      </c>
      <c r="BB13" s="118">
        <f>SUM($P$6:Y$6)-SUMIF(P13:Y13,"",$P$6:$Y$6)</f>
        <v>0</v>
      </c>
      <c r="BC13" s="119" t="str">
        <f t="shared" si="6"/>
        <v/>
      </c>
      <c r="BD13" s="117"/>
      <c r="BE13" s="118">
        <f t="shared" si="2"/>
        <v>0</v>
      </c>
      <c r="BF13" s="118">
        <f t="shared" si="7"/>
        <v>0</v>
      </c>
      <c r="BG13" s="119" t="str">
        <f t="shared" si="8"/>
        <v/>
      </c>
      <c r="BH13" s="117"/>
      <c r="BI13" s="118">
        <f t="shared" si="3"/>
        <v>0</v>
      </c>
      <c r="BJ13" s="118">
        <f t="shared" si="9"/>
        <v>0</v>
      </c>
      <c r="BK13" s="119" t="str">
        <f t="shared" si="10"/>
        <v/>
      </c>
      <c r="BL13" s="22"/>
      <c r="BM13" s="10"/>
      <c r="BN13" s="10"/>
      <c r="BO13" s="10"/>
      <c r="BP13" s="170" t="e">
        <f t="shared" si="11"/>
        <v>#DIV/0!</v>
      </c>
      <c r="BQ13" s="170" t="e">
        <f t="shared" si="12"/>
        <v>#DIV/0!</v>
      </c>
      <c r="BR13" s="170" t="e">
        <f t="shared" si="13"/>
        <v>#DIV/0!</v>
      </c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</row>
    <row r="14" spans="1:103">
      <c r="A14" s="10"/>
      <c r="B14" s="65">
        <v>8</v>
      </c>
      <c r="C14" s="10">
        <f>Élèves!C11</f>
        <v>0</v>
      </c>
      <c r="D14" s="10">
        <f>Élèves!D11</f>
        <v>0</v>
      </c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7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7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7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  <c r="AV14" s="117"/>
      <c r="AW14" s="118">
        <f t="shared" si="0"/>
        <v>0</v>
      </c>
      <c r="AX14" s="118">
        <f t="shared" si="4"/>
        <v>0</v>
      </c>
      <c r="AY14" s="119" t="str">
        <f t="shared" si="5"/>
        <v/>
      </c>
      <c r="AZ14" s="117"/>
      <c r="BA14" s="118">
        <f t="shared" si="1"/>
        <v>0</v>
      </c>
      <c r="BB14" s="118">
        <f>SUM($P$6:Y$6)-SUMIF(P14:Y14,"",$P$6:$Y$6)</f>
        <v>0</v>
      </c>
      <c r="BC14" s="119" t="str">
        <f t="shared" si="6"/>
        <v/>
      </c>
      <c r="BD14" s="117"/>
      <c r="BE14" s="118">
        <f t="shared" si="2"/>
        <v>0</v>
      </c>
      <c r="BF14" s="118">
        <f t="shared" si="7"/>
        <v>0</v>
      </c>
      <c r="BG14" s="119" t="str">
        <f t="shared" si="8"/>
        <v/>
      </c>
      <c r="BH14" s="117"/>
      <c r="BI14" s="118">
        <f t="shared" si="3"/>
        <v>0</v>
      </c>
      <c r="BJ14" s="118">
        <f t="shared" si="9"/>
        <v>0</v>
      </c>
      <c r="BK14" s="119" t="str">
        <f t="shared" si="10"/>
        <v/>
      </c>
      <c r="BL14" s="22"/>
      <c r="BM14" s="10"/>
      <c r="BN14" s="10"/>
      <c r="BO14" s="10"/>
      <c r="BP14" s="170" t="e">
        <f t="shared" si="11"/>
        <v>#DIV/0!</v>
      </c>
      <c r="BQ14" s="170" t="e">
        <f t="shared" si="12"/>
        <v>#DIV/0!</v>
      </c>
      <c r="BR14" s="170" t="e">
        <f t="shared" si="13"/>
        <v>#DIV/0!</v>
      </c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</row>
    <row r="15" spans="1:103">
      <c r="A15" s="10"/>
      <c r="B15" s="65">
        <v>9</v>
      </c>
      <c r="C15" s="10">
        <f>Élèves!C12</f>
        <v>0</v>
      </c>
      <c r="D15" s="10">
        <f>Élèves!D12</f>
        <v>0</v>
      </c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7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7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7"/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7"/>
      <c r="AW15" s="118">
        <f t="shared" si="0"/>
        <v>0</v>
      </c>
      <c r="AX15" s="118">
        <f t="shared" si="4"/>
        <v>0</v>
      </c>
      <c r="AY15" s="119" t="str">
        <f t="shared" si="5"/>
        <v/>
      </c>
      <c r="AZ15" s="117"/>
      <c r="BA15" s="118">
        <f t="shared" si="1"/>
        <v>0</v>
      </c>
      <c r="BB15" s="118">
        <f>SUM($P$6:Y$6)-SUMIF(P15:Y15,"",$P$6:$Y$6)</f>
        <v>0</v>
      </c>
      <c r="BC15" s="119" t="str">
        <f t="shared" si="6"/>
        <v/>
      </c>
      <c r="BD15" s="117"/>
      <c r="BE15" s="118">
        <f t="shared" si="2"/>
        <v>0</v>
      </c>
      <c r="BF15" s="118">
        <f t="shared" si="7"/>
        <v>0</v>
      </c>
      <c r="BG15" s="119" t="str">
        <f t="shared" si="8"/>
        <v/>
      </c>
      <c r="BH15" s="117"/>
      <c r="BI15" s="118">
        <f t="shared" si="3"/>
        <v>0</v>
      </c>
      <c r="BJ15" s="118">
        <f t="shared" si="9"/>
        <v>0</v>
      </c>
      <c r="BK15" s="119" t="str">
        <f t="shared" si="10"/>
        <v/>
      </c>
      <c r="BL15" s="22"/>
      <c r="BM15" s="10"/>
      <c r="BN15" s="10"/>
      <c r="BO15" s="10"/>
      <c r="BP15" s="170" t="e">
        <f t="shared" si="11"/>
        <v>#DIV/0!</v>
      </c>
      <c r="BQ15" s="170" t="e">
        <f t="shared" si="12"/>
        <v>#DIV/0!</v>
      </c>
      <c r="BR15" s="170" t="e">
        <f t="shared" si="13"/>
        <v>#DIV/0!</v>
      </c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</row>
    <row r="16" spans="1:103">
      <c r="A16" s="10"/>
      <c r="B16" s="65">
        <v>10</v>
      </c>
      <c r="C16" s="10">
        <f>Élèves!C13</f>
        <v>0</v>
      </c>
      <c r="D16" s="10">
        <f>Élèves!D13</f>
        <v>0</v>
      </c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7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7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7"/>
      <c r="AL16" s="116"/>
      <c r="AM16" s="116"/>
      <c r="AN16" s="116"/>
      <c r="AO16" s="116"/>
      <c r="AP16" s="116"/>
      <c r="AQ16" s="116"/>
      <c r="AR16" s="116"/>
      <c r="AS16" s="116"/>
      <c r="AT16" s="116"/>
      <c r="AU16" s="116"/>
      <c r="AV16" s="117"/>
      <c r="AW16" s="118">
        <f t="shared" si="0"/>
        <v>0</v>
      </c>
      <c r="AX16" s="118">
        <f t="shared" si="4"/>
        <v>0</v>
      </c>
      <c r="AY16" s="119" t="str">
        <f t="shared" si="5"/>
        <v/>
      </c>
      <c r="AZ16" s="117"/>
      <c r="BA16" s="118">
        <f t="shared" si="1"/>
        <v>0</v>
      </c>
      <c r="BB16" s="118">
        <f>SUM($P$6:Y$6)-SUMIF(P16:Y16,"",$P$6:$Y$6)</f>
        <v>0</v>
      </c>
      <c r="BC16" s="119" t="str">
        <f t="shared" si="6"/>
        <v/>
      </c>
      <c r="BD16" s="117"/>
      <c r="BE16" s="118">
        <f t="shared" si="2"/>
        <v>0</v>
      </c>
      <c r="BF16" s="118">
        <f t="shared" si="7"/>
        <v>0</v>
      </c>
      <c r="BG16" s="119" t="str">
        <f t="shared" si="8"/>
        <v/>
      </c>
      <c r="BH16" s="117"/>
      <c r="BI16" s="118">
        <f t="shared" si="3"/>
        <v>0</v>
      </c>
      <c r="BJ16" s="118">
        <f t="shared" si="9"/>
        <v>0</v>
      </c>
      <c r="BK16" s="119" t="str">
        <f t="shared" si="10"/>
        <v/>
      </c>
      <c r="BL16" s="22"/>
      <c r="BM16" s="10"/>
      <c r="BN16" s="10"/>
      <c r="BO16" s="10"/>
      <c r="BP16" s="170" t="e">
        <f t="shared" si="11"/>
        <v>#DIV/0!</v>
      </c>
      <c r="BQ16" s="170" t="e">
        <f t="shared" si="12"/>
        <v>#DIV/0!</v>
      </c>
      <c r="BR16" s="170" t="e">
        <f t="shared" si="13"/>
        <v>#DIV/0!</v>
      </c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</row>
    <row r="17" spans="1:103">
      <c r="A17" s="10"/>
      <c r="B17" s="65">
        <v>11</v>
      </c>
      <c r="C17" s="10">
        <f>Élèves!C14</f>
        <v>0</v>
      </c>
      <c r="D17" s="10">
        <f>Élèves!D14</f>
        <v>0</v>
      </c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7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7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7"/>
      <c r="AL17" s="116"/>
      <c r="AM17" s="116"/>
      <c r="AN17" s="116"/>
      <c r="AO17" s="116"/>
      <c r="AP17" s="116"/>
      <c r="AQ17" s="116"/>
      <c r="AR17" s="116"/>
      <c r="AS17" s="116"/>
      <c r="AT17" s="116"/>
      <c r="AU17" s="116"/>
      <c r="AV17" s="117"/>
      <c r="AW17" s="118">
        <f t="shared" si="0"/>
        <v>0</v>
      </c>
      <c r="AX17" s="118">
        <f t="shared" si="4"/>
        <v>0</v>
      </c>
      <c r="AY17" s="119" t="str">
        <f t="shared" si="5"/>
        <v/>
      </c>
      <c r="AZ17" s="117"/>
      <c r="BA17" s="118">
        <f t="shared" si="1"/>
        <v>0</v>
      </c>
      <c r="BB17" s="118">
        <f>SUM($P$6:Y$6)-SUMIF(P17:Y17,"",$P$6:$Y$6)</f>
        <v>0</v>
      </c>
      <c r="BC17" s="119" t="str">
        <f t="shared" si="6"/>
        <v/>
      </c>
      <c r="BD17" s="117"/>
      <c r="BE17" s="118">
        <f t="shared" si="2"/>
        <v>0</v>
      </c>
      <c r="BF17" s="118">
        <f t="shared" si="7"/>
        <v>0</v>
      </c>
      <c r="BG17" s="119" t="str">
        <f t="shared" si="8"/>
        <v/>
      </c>
      <c r="BH17" s="117"/>
      <c r="BI17" s="118">
        <f t="shared" si="3"/>
        <v>0</v>
      </c>
      <c r="BJ17" s="118">
        <f t="shared" si="9"/>
        <v>0</v>
      </c>
      <c r="BK17" s="119" t="str">
        <f t="shared" si="10"/>
        <v/>
      </c>
      <c r="BL17" s="22"/>
      <c r="BM17" s="10"/>
      <c r="BN17" s="10"/>
      <c r="BO17" s="10"/>
      <c r="BP17" s="170" t="e">
        <f t="shared" si="11"/>
        <v>#DIV/0!</v>
      </c>
      <c r="BQ17" s="170" t="e">
        <f t="shared" si="12"/>
        <v>#DIV/0!</v>
      </c>
      <c r="BR17" s="170" t="e">
        <f t="shared" si="13"/>
        <v>#DIV/0!</v>
      </c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</row>
    <row r="18" spans="1:103">
      <c r="A18" s="10"/>
      <c r="B18" s="65">
        <v>12</v>
      </c>
      <c r="C18" s="10">
        <f>Élèves!C15</f>
        <v>0</v>
      </c>
      <c r="D18" s="10">
        <f>Élèves!D15</f>
        <v>0</v>
      </c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7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7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7"/>
      <c r="AL18" s="116"/>
      <c r="AM18" s="116"/>
      <c r="AN18" s="116"/>
      <c r="AO18" s="116"/>
      <c r="AP18" s="116"/>
      <c r="AQ18" s="116"/>
      <c r="AR18" s="116"/>
      <c r="AS18" s="116"/>
      <c r="AT18" s="116"/>
      <c r="AU18" s="116"/>
      <c r="AV18" s="117"/>
      <c r="AW18" s="118">
        <f t="shared" si="0"/>
        <v>0</v>
      </c>
      <c r="AX18" s="118">
        <f t="shared" si="4"/>
        <v>0</v>
      </c>
      <c r="AY18" s="119" t="str">
        <f t="shared" si="5"/>
        <v/>
      </c>
      <c r="AZ18" s="117"/>
      <c r="BA18" s="118">
        <f t="shared" si="1"/>
        <v>0</v>
      </c>
      <c r="BB18" s="118">
        <f>SUM($P$6:Y$6)-SUMIF(P18:Y18,"",$P$6:$Y$6)</f>
        <v>0</v>
      </c>
      <c r="BC18" s="119" t="str">
        <f t="shared" si="6"/>
        <v/>
      </c>
      <c r="BD18" s="117"/>
      <c r="BE18" s="118">
        <f t="shared" si="2"/>
        <v>0</v>
      </c>
      <c r="BF18" s="118">
        <f t="shared" si="7"/>
        <v>0</v>
      </c>
      <c r="BG18" s="119" t="str">
        <f t="shared" si="8"/>
        <v/>
      </c>
      <c r="BH18" s="117"/>
      <c r="BI18" s="118">
        <f t="shared" si="3"/>
        <v>0</v>
      </c>
      <c r="BJ18" s="118">
        <f t="shared" si="9"/>
        <v>0</v>
      </c>
      <c r="BK18" s="119" t="str">
        <f t="shared" si="10"/>
        <v/>
      </c>
      <c r="BL18" s="22"/>
      <c r="BM18" s="10"/>
      <c r="BN18" s="10"/>
      <c r="BO18" s="10"/>
      <c r="BP18" s="170" t="e">
        <f t="shared" si="11"/>
        <v>#DIV/0!</v>
      </c>
      <c r="BQ18" s="170" t="e">
        <f t="shared" si="12"/>
        <v>#DIV/0!</v>
      </c>
      <c r="BR18" s="170" t="e">
        <f t="shared" si="13"/>
        <v>#DIV/0!</v>
      </c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</row>
    <row r="19" spans="1:103">
      <c r="A19" s="10"/>
      <c r="B19" s="65">
        <v>13</v>
      </c>
      <c r="C19" s="10">
        <f>Élèves!C16</f>
        <v>0</v>
      </c>
      <c r="D19" s="10">
        <f>Élèves!D16</f>
        <v>0</v>
      </c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7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7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7"/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7"/>
      <c r="AW19" s="118">
        <f t="shared" si="0"/>
        <v>0</v>
      </c>
      <c r="AX19" s="118">
        <f t="shared" si="4"/>
        <v>0</v>
      </c>
      <c r="AY19" s="119" t="str">
        <f t="shared" si="5"/>
        <v/>
      </c>
      <c r="AZ19" s="117"/>
      <c r="BA19" s="118">
        <f t="shared" si="1"/>
        <v>0</v>
      </c>
      <c r="BB19" s="118">
        <f>SUM($P$6:Y$6)-SUMIF(P19:Y19,"",$P$6:$Y$6)</f>
        <v>0</v>
      </c>
      <c r="BC19" s="119" t="str">
        <f t="shared" si="6"/>
        <v/>
      </c>
      <c r="BD19" s="117"/>
      <c r="BE19" s="118">
        <f t="shared" si="2"/>
        <v>0</v>
      </c>
      <c r="BF19" s="118">
        <f t="shared" si="7"/>
        <v>0</v>
      </c>
      <c r="BG19" s="119" t="str">
        <f t="shared" si="8"/>
        <v/>
      </c>
      <c r="BH19" s="117"/>
      <c r="BI19" s="118">
        <f t="shared" si="3"/>
        <v>0</v>
      </c>
      <c r="BJ19" s="118">
        <f t="shared" si="9"/>
        <v>0</v>
      </c>
      <c r="BK19" s="119" t="str">
        <f t="shared" si="10"/>
        <v/>
      </c>
      <c r="BL19" s="22"/>
      <c r="BM19" s="10"/>
      <c r="BN19" s="10"/>
      <c r="BO19" s="10"/>
      <c r="BP19" s="170" t="e">
        <f t="shared" si="11"/>
        <v>#DIV/0!</v>
      </c>
      <c r="BQ19" s="170" t="e">
        <f t="shared" si="12"/>
        <v>#DIV/0!</v>
      </c>
      <c r="BR19" s="170" t="e">
        <f t="shared" si="13"/>
        <v>#DIV/0!</v>
      </c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</row>
    <row r="20" spans="1:103">
      <c r="A20" s="10"/>
      <c r="B20" s="65">
        <v>14</v>
      </c>
      <c r="C20" s="10">
        <f>Élèves!C17</f>
        <v>0</v>
      </c>
      <c r="D20" s="10">
        <f>Élèves!D17</f>
        <v>0</v>
      </c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7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7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7"/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7"/>
      <c r="AW20" s="118">
        <f t="shared" si="0"/>
        <v>0</v>
      </c>
      <c r="AX20" s="118">
        <f t="shared" si="4"/>
        <v>0</v>
      </c>
      <c r="AY20" s="119" t="str">
        <f t="shared" si="5"/>
        <v/>
      </c>
      <c r="AZ20" s="117"/>
      <c r="BA20" s="118">
        <f t="shared" si="1"/>
        <v>0</v>
      </c>
      <c r="BB20" s="118">
        <f>SUM($P$6:Y$6)-SUMIF(P20:Y20,"",$P$6:$Y$6)</f>
        <v>0</v>
      </c>
      <c r="BC20" s="119" t="str">
        <f t="shared" si="6"/>
        <v/>
      </c>
      <c r="BD20" s="117"/>
      <c r="BE20" s="118">
        <f t="shared" si="2"/>
        <v>0</v>
      </c>
      <c r="BF20" s="118">
        <f t="shared" si="7"/>
        <v>0</v>
      </c>
      <c r="BG20" s="119" t="str">
        <f t="shared" si="8"/>
        <v/>
      </c>
      <c r="BH20" s="117"/>
      <c r="BI20" s="118">
        <f t="shared" si="3"/>
        <v>0</v>
      </c>
      <c r="BJ20" s="118">
        <f t="shared" si="9"/>
        <v>0</v>
      </c>
      <c r="BK20" s="119" t="str">
        <f t="shared" si="10"/>
        <v/>
      </c>
      <c r="BL20" s="22"/>
      <c r="BM20" s="10"/>
      <c r="BN20" s="10"/>
      <c r="BO20" s="10"/>
      <c r="BP20" s="170" t="e">
        <f t="shared" si="11"/>
        <v>#DIV/0!</v>
      </c>
      <c r="BQ20" s="170" t="e">
        <f t="shared" si="12"/>
        <v>#DIV/0!</v>
      </c>
      <c r="BR20" s="170" t="e">
        <f t="shared" si="13"/>
        <v>#DIV/0!</v>
      </c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</row>
    <row r="21" spans="1:103">
      <c r="A21" s="10"/>
      <c r="B21" s="65">
        <v>15</v>
      </c>
      <c r="C21" s="10">
        <f>Élèves!C18</f>
        <v>0</v>
      </c>
      <c r="D21" s="10">
        <f>Élèves!D18</f>
        <v>0</v>
      </c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7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7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7"/>
      <c r="AL21" s="116"/>
      <c r="AM21" s="116"/>
      <c r="AN21" s="116"/>
      <c r="AO21" s="116"/>
      <c r="AP21" s="116"/>
      <c r="AQ21" s="116"/>
      <c r="AR21" s="116"/>
      <c r="AS21" s="116"/>
      <c r="AT21" s="116"/>
      <c r="AU21" s="116"/>
      <c r="AV21" s="117"/>
      <c r="AW21" s="118">
        <f t="shared" si="0"/>
        <v>0</v>
      </c>
      <c r="AX21" s="118">
        <f t="shared" si="4"/>
        <v>0</v>
      </c>
      <c r="AY21" s="119" t="str">
        <f t="shared" si="5"/>
        <v/>
      </c>
      <c r="AZ21" s="117"/>
      <c r="BA21" s="118">
        <f t="shared" si="1"/>
        <v>0</v>
      </c>
      <c r="BB21" s="118">
        <f>SUM($P$6:Y$6)-SUMIF(P21:Y21,"",$P$6:$Y$6)</f>
        <v>0</v>
      </c>
      <c r="BC21" s="119" t="str">
        <f t="shared" si="6"/>
        <v/>
      </c>
      <c r="BD21" s="117"/>
      <c r="BE21" s="118">
        <f t="shared" si="2"/>
        <v>0</v>
      </c>
      <c r="BF21" s="118">
        <f t="shared" si="7"/>
        <v>0</v>
      </c>
      <c r="BG21" s="119" t="str">
        <f t="shared" si="8"/>
        <v/>
      </c>
      <c r="BH21" s="117"/>
      <c r="BI21" s="118">
        <f t="shared" si="3"/>
        <v>0</v>
      </c>
      <c r="BJ21" s="118">
        <f t="shared" si="9"/>
        <v>0</v>
      </c>
      <c r="BK21" s="119" t="str">
        <f t="shared" si="10"/>
        <v/>
      </c>
      <c r="BL21" s="22"/>
      <c r="BM21" s="10"/>
      <c r="BN21" s="10"/>
      <c r="BO21" s="10"/>
      <c r="BP21" s="170" t="e">
        <f t="shared" si="11"/>
        <v>#DIV/0!</v>
      </c>
      <c r="BQ21" s="170" t="e">
        <f t="shared" si="12"/>
        <v>#DIV/0!</v>
      </c>
      <c r="BR21" s="170" t="e">
        <f t="shared" si="13"/>
        <v>#DIV/0!</v>
      </c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</row>
    <row r="22" spans="1:103">
      <c r="A22" s="10"/>
      <c r="B22" s="65">
        <v>16</v>
      </c>
      <c r="C22" s="10">
        <f>Élèves!C19</f>
        <v>0</v>
      </c>
      <c r="D22" s="10">
        <f>Élèves!D19</f>
        <v>0</v>
      </c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7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7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7"/>
      <c r="AL22" s="116"/>
      <c r="AM22" s="116"/>
      <c r="AN22" s="116"/>
      <c r="AO22" s="116"/>
      <c r="AP22" s="116"/>
      <c r="AQ22" s="116"/>
      <c r="AR22" s="116"/>
      <c r="AS22" s="116"/>
      <c r="AT22" s="116"/>
      <c r="AU22" s="116"/>
      <c r="AV22" s="117"/>
      <c r="AW22" s="118">
        <f t="shared" si="0"/>
        <v>0</v>
      </c>
      <c r="AX22" s="118">
        <f t="shared" si="4"/>
        <v>0</v>
      </c>
      <c r="AY22" s="119" t="str">
        <f t="shared" si="5"/>
        <v/>
      </c>
      <c r="AZ22" s="117"/>
      <c r="BA22" s="118">
        <f t="shared" si="1"/>
        <v>0</v>
      </c>
      <c r="BB22" s="118">
        <f>SUM($P$6:Y$6)-SUMIF(P22:Y22,"",$P$6:$Y$6)</f>
        <v>0</v>
      </c>
      <c r="BC22" s="119" t="str">
        <f t="shared" si="6"/>
        <v/>
      </c>
      <c r="BD22" s="117"/>
      <c r="BE22" s="118">
        <f t="shared" si="2"/>
        <v>0</v>
      </c>
      <c r="BF22" s="118">
        <f t="shared" si="7"/>
        <v>0</v>
      </c>
      <c r="BG22" s="119" t="str">
        <f t="shared" si="8"/>
        <v/>
      </c>
      <c r="BH22" s="117"/>
      <c r="BI22" s="118">
        <f t="shared" si="3"/>
        <v>0</v>
      </c>
      <c r="BJ22" s="118">
        <f t="shared" si="9"/>
        <v>0</v>
      </c>
      <c r="BK22" s="119" t="str">
        <f t="shared" si="10"/>
        <v/>
      </c>
      <c r="BL22" s="22"/>
      <c r="BM22" s="10"/>
      <c r="BN22" s="10"/>
      <c r="BO22" s="10"/>
      <c r="BP22" s="170" t="e">
        <f t="shared" si="11"/>
        <v>#DIV/0!</v>
      </c>
      <c r="BQ22" s="170" t="e">
        <f t="shared" si="12"/>
        <v>#DIV/0!</v>
      </c>
      <c r="BR22" s="170" t="e">
        <f t="shared" si="13"/>
        <v>#DIV/0!</v>
      </c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</row>
    <row r="23" spans="1:103">
      <c r="A23" s="10"/>
      <c r="B23" s="65">
        <v>17</v>
      </c>
      <c r="C23" s="10">
        <f>Élèves!C20</f>
        <v>0</v>
      </c>
      <c r="D23" s="10">
        <f>Élèves!D20</f>
        <v>0</v>
      </c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7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7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7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7"/>
      <c r="AW23" s="118">
        <f t="shared" si="0"/>
        <v>0</v>
      </c>
      <c r="AX23" s="118">
        <f t="shared" si="4"/>
        <v>0</v>
      </c>
      <c r="AY23" s="119" t="str">
        <f t="shared" si="5"/>
        <v/>
      </c>
      <c r="AZ23" s="117"/>
      <c r="BA23" s="118">
        <f t="shared" si="1"/>
        <v>0</v>
      </c>
      <c r="BB23" s="118">
        <f>SUM($P$6:Y$6)-SUMIF(P23:Y23,"",$P$6:$Y$6)</f>
        <v>0</v>
      </c>
      <c r="BC23" s="119" t="str">
        <f t="shared" si="6"/>
        <v/>
      </c>
      <c r="BD23" s="117"/>
      <c r="BE23" s="118">
        <f t="shared" si="2"/>
        <v>0</v>
      </c>
      <c r="BF23" s="118">
        <f t="shared" si="7"/>
        <v>0</v>
      </c>
      <c r="BG23" s="119" t="str">
        <f t="shared" si="8"/>
        <v/>
      </c>
      <c r="BH23" s="117"/>
      <c r="BI23" s="118">
        <f t="shared" si="3"/>
        <v>0</v>
      </c>
      <c r="BJ23" s="118">
        <f t="shared" si="9"/>
        <v>0</v>
      </c>
      <c r="BK23" s="119" t="str">
        <f t="shared" si="10"/>
        <v/>
      </c>
      <c r="BL23" s="22"/>
      <c r="BM23" s="10"/>
      <c r="BN23" s="10"/>
      <c r="BO23" s="10"/>
      <c r="BP23" s="170" t="e">
        <f t="shared" si="11"/>
        <v>#DIV/0!</v>
      </c>
      <c r="BQ23" s="170" t="e">
        <f t="shared" si="12"/>
        <v>#DIV/0!</v>
      </c>
      <c r="BR23" s="170" t="e">
        <f t="shared" si="13"/>
        <v>#DIV/0!</v>
      </c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</row>
    <row r="24" spans="1:103">
      <c r="A24" s="10"/>
      <c r="B24" s="65">
        <v>18</v>
      </c>
      <c r="C24" s="10">
        <f>Élèves!C21</f>
        <v>0</v>
      </c>
      <c r="D24" s="10">
        <f>Élèves!D21</f>
        <v>0</v>
      </c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7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7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7"/>
      <c r="AL24" s="116"/>
      <c r="AM24" s="116"/>
      <c r="AN24" s="116"/>
      <c r="AO24" s="116"/>
      <c r="AP24" s="116"/>
      <c r="AQ24" s="116"/>
      <c r="AR24" s="116"/>
      <c r="AS24" s="116"/>
      <c r="AT24" s="116"/>
      <c r="AU24" s="116"/>
      <c r="AV24" s="117"/>
      <c r="AW24" s="118">
        <f t="shared" si="0"/>
        <v>0</v>
      </c>
      <c r="AX24" s="118">
        <f t="shared" si="4"/>
        <v>0</v>
      </c>
      <c r="AY24" s="119" t="str">
        <f t="shared" si="5"/>
        <v/>
      </c>
      <c r="AZ24" s="117"/>
      <c r="BA24" s="118">
        <f t="shared" si="1"/>
        <v>0</v>
      </c>
      <c r="BB24" s="118">
        <f>SUM($P$6:Y$6)-SUMIF(P24:Y24,"",$P$6:$Y$6)</f>
        <v>0</v>
      </c>
      <c r="BC24" s="119" t="str">
        <f t="shared" si="6"/>
        <v/>
      </c>
      <c r="BD24" s="117"/>
      <c r="BE24" s="118">
        <f t="shared" si="2"/>
        <v>0</v>
      </c>
      <c r="BF24" s="118">
        <f t="shared" si="7"/>
        <v>0</v>
      </c>
      <c r="BG24" s="119" t="str">
        <f t="shared" si="8"/>
        <v/>
      </c>
      <c r="BH24" s="117"/>
      <c r="BI24" s="118">
        <f t="shared" si="3"/>
        <v>0</v>
      </c>
      <c r="BJ24" s="118">
        <f t="shared" si="9"/>
        <v>0</v>
      </c>
      <c r="BK24" s="119" t="str">
        <f t="shared" si="10"/>
        <v/>
      </c>
      <c r="BL24" s="22"/>
      <c r="BM24" s="10"/>
      <c r="BN24" s="10"/>
      <c r="BO24" s="10"/>
      <c r="BP24" s="170" t="e">
        <f t="shared" si="11"/>
        <v>#DIV/0!</v>
      </c>
      <c r="BQ24" s="170" t="e">
        <f t="shared" si="12"/>
        <v>#DIV/0!</v>
      </c>
      <c r="BR24" s="170" t="e">
        <f t="shared" si="13"/>
        <v>#DIV/0!</v>
      </c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</row>
    <row r="25" spans="1:103">
      <c r="A25" s="10"/>
      <c r="B25" s="65">
        <v>19</v>
      </c>
      <c r="C25" s="10">
        <f>Élèves!C22</f>
        <v>0</v>
      </c>
      <c r="D25" s="10">
        <f>Élèves!D22</f>
        <v>0</v>
      </c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7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7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7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  <c r="AV25" s="117"/>
      <c r="AW25" s="118">
        <f t="shared" si="0"/>
        <v>0</v>
      </c>
      <c r="AX25" s="118">
        <f t="shared" si="4"/>
        <v>0</v>
      </c>
      <c r="AY25" s="119" t="str">
        <f t="shared" si="5"/>
        <v/>
      </c>
      <c r="AZ25" s="117"/>
      <c r="BA25" s="118">
        <f t="shared" si="1"/>
        <v>0</v>
      </c>
      <c r="BB25" s="118">
        <f>SUM($P$6:Y$6)-SUMIF(P25:Y25,"",$P$6:$Y$6)</f>
        <v>0</v>
      </c>
      <c r="BC25" s="119" t="str">
        <f t="shared" si="6"/>
        <v/>
      </c>
      <c r="BD25" s="117"/>
      <c r="BE25" s="118">
        <f t="shared" si="2"/>
        <v>0</v>
      </c>
      <c r="BF25" s="118">
        <f t="shared" si="7"/>
        <v>0</v>
      </c>
      <c r="BG25" s="119" t="str">
        <f t="shared" si="8"/>
        <v/>
      </c>
      <c r="BH25" s="117"/>
      <c r="BI25" s="118">
        <f t="shared" si="3"/>
        <v>0</v>
      </c>
      <c r="BJ25" s="118">
        <f t="shared" si="9"/>
        <v>0</v>
      </c>
      <c r="BK25" s="119" t="str">
        <f t="shared" si="10"/>
        <v/>
      </c>
      <c r="BL25" s="22"/>
      <c r="BM25" s="10"/>
      <c r="BN25" s="10"/>
      <c r="BO25" s="10"/>
      <c r="BP25" s="170" t="e">
        <f t="shared" si="11"/>
        <v>#DIV/0!</v>
      </c>
      <c r="BQ25" s="170" t="e">
        <f t="shared" si="12"/>
        <v>#DIV/0!</v>
      </c>
      <c r="BR25" s="170" t="e">
        <f t="shared" si="13"/>
        <v>#DIV/0!</v>
      </c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</row>
    <row r="26" spans="1:103">
      <c r="A26" s="10"/>
      <c r="B26" s="65">
        <v>20</v>
      </c>
      <c r="C26" s="10">
        <f>Élèves!C23</f>
        <v>0</v>
      </c>
      <c r="D26" s="10">
        <f>Élèves!D23</f>
        <v>0</v>
      </c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7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7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7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7"/>
      <c r="AW26" s="118">
        <f t="shared" si="0"/>
        <v>0</v>
      </c>
      <c r="AX26" s="118">
        <f t="shared" si="4"/>
        <v>0</v>
      </c>
      <c r="AY26" s="119" t="str">
        <f t="shared" si="5"/>
        <v/>
      </c>
      <c r="AZ26" s="117"/>
      <c r="BA26" s="118">
        <f t="shared" si="1"/>
        <v>0</v>
      </c>
      <c r="BB26" s="118">
        <f>SUM($P$6:Y$6)-SUMIF(P26:Y26,"",$P$6:$Y$6)</f>
        <v>0</v>
      </c>
      <c r="BC26" s="119" t="str">
        <f t="shared" si="6"/>
        <v/>
      </c>
      <c r="BD26" s="117"/>
      <c r="BE26" s="118">
        <f t="shared" si="2"/>
        <v>0</v>
      </c>
      <c r="BF26" s="118">
        <f t="shared" si="7"/>
        <v>0</v>
      </c>
      <c r="BG26" s="119" t="str">
        <f t="shared" si="8"/>
        <v/>
      </c>
      <c r="BH26" s="117"/>
      <c r="BI26" s="118">
        <f t="shared" si="3"/>
        <v>0</v>
      </c>
      <c r="BJ26" s="118">
        <f t="shared" si="9"/>
        <v>0</v>
      </c>
      <c r="BK26" s="119" t="str">
        <f t="shared" si="10"/>
        <v/>
      </c>
      <c r="BL26" s="22"/>
      <c r="BM26" s="10"/>
      <c r="BN26" s="10"/>
      <c r="BO26" s="10"/>
      <c r="BP26" s="170" t="e">
        <f t="shared" si="11"/>
        <v>#DIV/0!</v>
      </c>
      <c r="BQ26" s="170" t="e">
        <f t="shared" si="12"/>
        <v>#DIV/0!</v>
      </c>
      <c r="BR26" s="170" t="e">
        <f t="shared" si="13"/>
        <v>#DIV/0!</v>
      </c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</row>
    <row r="27" spans="1:103">
      <c r="A27" s="10"/>
      <c r="B27" s="65">
        <v>21</v>
      </c>
      <c r="C27" s="10">
        <f>Élèves!C24</f>
        <v>0</v>
      </c>
      <c r="D27" s="10">
        <f>Élèves!D24</f>
        <v>0</v>
      </c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7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7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7"/>
      <c r="AL27" s="116"/>
      <c r="AM27" s="116"/>
      <c r="AN27" s="116"/>
      <c r="AO27" s="116"/>
      <c r="AP27" s="116"/>
      <c r="AQ27" s="116"/>
      <c r="AR27" s="116"/>
      <c r="AS27" s="116"/>
      <c r="AT27" s="116"/>
      <c r="AU27" s="116"/>
      <c r="AV27" s="117"/>
      <c r="AW27" s="118">
        <f t="shared" si="0"/>
        <v>0</v>
      </c>
      <c r="AX27" s="118">
        <f t="shared" si="4"/>
        <v>0</v>
      </c>
      <c r="AY27" s="119" t="str">
        <f t="shared" si="5"/>
        <v/>
      </c>
      <c r="AZ27" s="117"/>
      <c r="BA27" s="118">
        <f t="shared" si="1"/>
        <v>0</v>
      </c>
      <c r="BB27" s="118">
        <f>SUM($P$6:Y$6)-SUMIF(P27:Y27,"",$P$6:$Y$6)</f>
        <v>0</v>
      </c>
      <c r="BC27" s="119" t="str">
        <f t="shared" si="6"/>
        <v/>
      </c>
      <c r="BD27" s="117"/>
      <c r="BE27" s="118">
        <f t="shared" si="2"/>
        <v>0</v>
      </c>
      <c r="BF27" s="118">
        <f t="shared" si="7"/>
        <v>0</v>
      </c>
      <c r="BG27" s="119" t="str">
        <f t="shared" si="8"/>
        <v/>
      </c>
      <c r="BH27" s="117"/>
      <c r="BI27" s="118">
        <f t="shared" si="3"/>
        <v>0</v>
      </c>
      <c r="BJ27" s="118">
        <f t="shared" si="9"/>
        <v>0</v>
      </c>
      <c r="BK27" s="119" t="str">
        <f t="shared" si="10"/>
        <v/>
      </c>
      <c r="BL27" s="22"/>
      <c r="BM27" s="10"/>
      <c r="BN27" s="10"/>
      <c r="BO27" s="10"/>
      <c r="BP27" s="170" t="e">
        <f t="shared" si="11"/>
        <v>#DIV/0!</v>
      </c>
      <c r="BQ27" s="170" t="e">
        <f t="shared" si="12"/>
        <v>#DIV/0!</v>
      </c>
      <c r="BR27" s="170" t="e">
        <f t="shared" si="13"/>
        <v>#DIV/0!</v>
      </c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</row>
    <row r="28" spans="1:103">
      <c r="A28" s="10"/>
      <c r="B28" s="65">
        <v>22</v>
      </c>
      <c r="C28" s="10">
        <f>Élèves!C25</f>
        <v>0</v>
      </c>
      <c r="D28" s="10">
        <f>Élèves!D25</f>
        <v>0</v>
      </c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7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7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7"/>
      <c r="AL28" s="116"/>
      <c r="AM28" s="116"/>
      <c r="AN28" s="116"/>
      <c r="AO28" s="116"/>
      <c r="AP28" s="116"/>
      <c r="AQ28" s="116"/>
      <c r="AR28" s="116"/>
      <c r="AS28" s="116"/>
      <c r="AT28" s="116"/>
      <c r="AU28" s="116"/>
      <c r="AV28" s="117"/>
      <c r="AW28" s="118">
        <f t="shared" si="0"/>
        <v>0</v>
      </c>
      <c r="AX28" s="118">
        <f t="shared" si="4"/>
        <v>0</v>
      </c>
      <c r="AY28" s="119" t="str">
        <f t="shared" si="5"/>
        <v/>
      </c>
      <c r="AZ28" s="117"/>
      <c r="BA28" s="118">
        <f t="shared" si="1"/>
        <v>0</v>
      </c>
      <c r="BB28" s="118">
        <f>SUM($P$6:Y$6)-SUMIF(P28:Y28,"",$P$6:$Y$6)</f>
        <v>0</v>
      </c>
      <c r="BC28" s="119" t="str">
        <f t="shared" si="6"/>
        <v/>
      </c>
      <c r="BD28" s="117"/>
      <c r="BE28" s="118">
        <f t="shared" si="2"/>
        <v>0</v>
      </c>
      <c r="BF28" s="118">
        <f t="shared" si="7"/>
        <v>0</v>
      </c>
      <c r="BG28" s="119" t="str">
        <f t="shared" si="8"/>
        <v/>
      </c>
      <c r="BH28" s="117"/>
      <c r="BI28" s="118">
        <f t="shared" si="3"/>
        <v>0</v>
      </c>
      <c r="BJ28" s="118">
        <f t="shared" si="9"/>
        <v>0</v>
      </c>
      <c r="BK28" s="119" t="str">
        <f t="shared" si="10"/>
        <v/>
      </c>
      <c r="BL28" s="22"/>
      <c r="BM28" s="10"/>
      <c r="BN28" s="10"/>
      <c r="BO28" s="10"/>
      <c r="BP28" s="170" t="e">
        <f t="shared" si="11"/>
        <v>#DIV/0!</v>
      </c>
      <c r="BQ28" s="170" t="e">
        <f t="shared" si="12"/>
        <v>#DIV/0!</v>
      </c>
      <c r="BR28" s="170" t="e">
        <f t="shared" si="13"/>
        <v>#DIV/0!</v>
      </c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</row>
    <row r="29" spans="1:103">
      <c r="A29" s="10"/>
      <c r="B29" s="65">
        <v>23</v>
      </c>
      <c r="C29" s="10">
        <f>Élèves!C26</f>
        <v>0</v>
      </c>
      <c r="D29" s="10">
        <f>Élèves!D26</f>
        <v>0</v>
      </c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7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7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7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7"/>
      <c r="AW29" s="118">
        <f t="shared" si="0"/>
        <v>0</v>
      </c>
      <c r="AX29" s="118">
        <f t="shared" si="4"/>
        <v>0</v>
      </c>
      <c r="AY29" s="119" t="str">
        <f t="shared" si="5"/>
        <v/>
      </c>
      <c r="AZ29" s="117"/>
      <c r="BA29" s="118">
        <f t="shared" si="1"/>
        <v>0</v>
      </c>
      <c r="BB29" s="118">
        <f>SUM($P$6:Y$6)-SUMIF(P29:Y29,"",$P$6:$Y$6)</f>
        <v>0</v>
      </c>
      <c r="BC29" s="119" t="str">
        <f t="shared" si="6"/>
        <v/>
      </c>
      <c r="BD29" s="117"/>
      <c r="BE29" s="118">
        <f t="shared" si="2"/>
        <v>0</v>
      </c>
      <c r="BF29" s="118">
        <f t="shared" si="7"/>
        <v>0</v>
      </c>
      <c r="BG29" s="119" t="str">
        <f t="shared" si="8"/>
        <v/>
      </c>
      <c r="BH29" s="117"/>
      <c r="BI29" s="118">
        <f t="shared" si="3"/>
        <v>0</v>
      </c>
      <c r="BJ29" s="118">
        <f t="shared" si="9"/>
        <v>0</v>
      </c>
      <c r="BK29" s="119" t="str">
        <f t="shared" si="10"/>
        <v/>
      </c>
      <c r="BL29" s="22"/>
      <c r="BM29" s="10"/>
      <c r="BN29" s="10"/>
      <c r="BO29" s="10"/>
      <c r="BP29" s="170" t="e">
        <f t="shared" si="11"/>
        <v>#DIV/0!</v>
      </c>
      <c r="BQ29" s="170" t="e">
        <f t="shared" si="12"/>
        <v>#DIV/0!</v>
      </c>
      <c r="BR29" s="170" t="e">
        <f t="shared" si="13"/>
        <v>#DIV/0!</v>
      </c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</row>
    <row r="30" spans="1:103">
      <c r="A30" s="10"/>
      <c r="B30" s="65">
        <v>24</v>
      </c>
      <c r="C30" s="10">
        <f>Élèves!C27</f>
        <v>0</v>
      </c>
      <c r="D30" s="10">
        <f>Élèves!D27</f>
        <v>0</v>
      </c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7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7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7"/>
      <c r="AL30" s="116"/>
      <c r="AM30" s="116"/>
      <c r="AN30" s="116"/>
      <c r="AO30" s="116"/>
      <c r="AP30" s="116"/>
      <c r="AQ30" s="116"/>
      <c r="AR30" s="116"/>
      <c r="AS30" s="116"/>
      <c r="AT30" s="116"/>
      <c r="AU30" s="116"/>
      <c r="AV30" s="117"/>
      <c r="AW30" s="118">
        <f t="shared" si="0"/>
        <v>0</v>
      </c>
      <c r="AX30" s="118">
        <f t="shared" si="4"/>
        <v>0</v>
      </c>
      <c r="AY30" s="119" t="str">
        <f t="shared" si="5"/>
        <v/>
      </c>
      <c r="AZ30" s="117"/>
      <c r="BA30" s="118">
        <f t="shared" si="1"/>
        <v>0</v>
      </c>
      <c r="BB30" s="118">
        <f>SUM($P$6:Y$6)-SUMIF(P30:Y30,"",$P$6:$Y$6)</f>
        <v>0</v>
      </c>
      <c r="BC30" s="119" t="str">
        <f t="shared" si="6"/>
        <v/>
      </c>
      <c r="BD30" s="117"/>
      <c r="BE30" s="118">
        <f t="shared" si="2"/>
        <v>0</v>
      </c>
      <c r="BF30" s="118">
        <f t="shared" si="7"/>
        <v>0</v>
      </c>
      <c r="BG30" s="119" t="str">
        <f t="shared" si="8"/>
        <v/>
      </c>
      <c r="BH30" s="117"/>
      <c r="BI30" s="118">
        <f t="shared" si="3"/>
        <v>0</v>
      </c>
      <c r="BJ30" s="118">
        <f t="shared" si="9"/>
        <v>0</v>
      </c>
      <c r="BK30" s="119" t="str">
        <f t="shared" si="10"/>
        <v/>
      </c>
      <c r="BL30" s="22"/>
      <c r="BM30" s="10"/>
      <c r="BN30" s="10"/>
      <c r="BO30" s="10"/>
      <c r="BP30" s="170" t="e">
        <f t="shared" si="11"/>
        <v>#DIV/0!</v>
      </c>
      <c r="BQ30" s="170" t="e">
        <f t="shared" si="12"/>
        <v>#DIV/0!</v>
      </c>
      <c r="BR30" s="170" t="e">
        <f t="shared" si="13"/>
        <v>#DIV/0!</v>
      </c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</row>
    <row r="31" spans="1:103">
      <c r="A31" s="10"/>
      <c r="B31" s="65">
        <v>25</v>
      </c>
      <c r="C31" s="10">
        <f>Élèves!C28</f>
        <v>0</v>
      </c>
      <c r="D31" s="10">
        <f>Élèves!D28</f>
        <v>0</v>
      </c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7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7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7"/>
      <c r="AL31" s="116"/>
      <c r="AM31" s="116"/>
      <c r="AN31" s="116"/>
      <c r="AO31" s="116"/>
      <c r="AP31" s="116"/>
      <c r="AQ31" s="116"/>
      <c r="AR31" s="116"/>
      <c r="AS31" s="116"/>
      <c r="AT31" s="116"/>
      <c r="AU31" s="116"/>
      <c r="AV31" s="117"/>
      <c r="AW31" s="118">
        <f t="shared" si="0"/>
        <v>0</v>
      </c>
      <c r="AX31" s="118">
        <f t="shared" si="4"/>
        <v>0</v>
      </c>
      <c r="AY31" s="119" t="str">
        <f t="shared" si="5"/>
        <v/>
      </c>
      <c r="AZ31" s="117"/>
      <c r="BA31" s="118">
        <f t="shared" si="1"/>
        <v>0</v>
      </c>
      <c r="BB31" s="118">
        <f>SUM($P$6:Y$6)-SUMIF(P31:Y31,"",$P$6:$Y$6)</f>
        <v>0</v>
      </c>
      <c r="BC31" s="119" t="str">
        <f t="shared" si="6"/>
        <v/>
      </c>
      <c r="BD31" s="117"/>
      <c r="BE31" s="118">
        <f t="shared" si="2"/>
        <v>0</v>
      </c>
      <c r="BF31" s="118">
        <f t="shared" si="7"/>
        <v>0</v>
      </c>
      <c r="BG31" s="119" t="str">
        <f t="shared" si="8"/>
        <v/>
      </c>
      <c r="BH31" s="117"/>
      <c r="BI31" s="118">
        <f t="shared" si="3"/>
        <v>0</v>
      </c>
      <c r="BJ31" s="118">
        <f t="shared" si="9"/>
        <v>0</v>
      </c>
      <c r="BK31" s="119" t="str">
        <f t="shared" si="10"/>
        <v/>
      </c>
      <c r="BL31" s="22"/>
      <c r="BM31" s="10"/>
      <c r="BN31" s="10"/>
      <c r="BO31" s="10"/>
      <c r="BP31" s="170" t="e">
        <f t="shared" si="11"/>
        <v>#DIV/0!</v>
      </c>
      <c r="BQ31" s="170" t="e">
        <f t="shared" si="12"/>
        <v>#DIV/0!</v>
      </c>
      <c r="BR31" s="170" t="e">
        <f t="shared" si="13"/>
        <v>#DIV/0!</v>
      </c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</row>
    <row r="32" spans="1:103" s="7" customFormat="1">
      <c r="A32" s="10"/>
      <c r="B32" s="22"/>
      <c r="C32" s="39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</row>
    <row r="33" spans="1:103" s="7" customFormat="1">
      <c r="A33" s="10"/>
      <c r="B33" s="10"/>
      <c r="C33" s="145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</row>
    <row r="34" spans="1:103" s="7" customFormat="1">
      <c r="A34" s="10"/>
      <c r="B34" s="10"/>
      <c r="C34" s="145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</row>
    <row r="35" spans="1:103" s="7" customFormat="1">
      <c r="A35" s="10"/>
      <c r="B35" s="10"/>
      <c r="C35" s="145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</row>
    <row r="36" spans="1:103" s="7" customFormat="1">
      <c r="A36" s="10"/>
      <c r="B36" s="10"/>
      <c r="C36" s="145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46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</row>
    <row r="37" spans="1:103" s="7" customFormat="1">
      <c r="A37" s="10"/>
      <c r="B37" s="10"/>
      <c r="C37" s="145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</row>
    <row r="38" spans="1:103" s="7" customFormat="1">
      <c r="A38" s="10"/>
      <c r="B38" s="10"/>
      <c r="C38" s="145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</row>
    <row r="39" spans="1:103" s="7" customFormat="1">
      <c r="A39" s="10"/>
      <c r="B39" s="10"/>
      <c r="C39" s="145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</row>
    <row r="40" spans="1:103" s="7" customFormat="1">
      <c r="A40" s="10"/>
      <c r="B40" s="10"/>
      <c r="C40" s="145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</row>
    <row r="41" spans="1:103" s="7" customFormat="1">
      <c r="A41" s="10"/>
      <c r="B41" s="10"/>
      <c r="C41" s="145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</row>
    <row r="42" spans="1:103" s="7" customFormat="1">
      <c r="A42" s="10"/>
      <c r="B42" s="10"/>
      <c r="C42" s="145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</row>
    <row r="43" spans="1:103" s="7" customFormat="1">
      <c r="A43" s="10"/>
      <c r="B43" s="10"/>
      <c r="C43" s="145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</row>
    <row r="44" spans="1:103">
      <c r="A44" s="10"/>
      <c r="B44" s="10"/>
      <c r="C44" s="145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</row>
    <row r="45" spans="1:103">
      <c r="A45" s="10"/>
      <c r="B45" s="10"/>
      <c r="C45" s="145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</row>
    <row r="46" spans="1:103">
      <c r="A46" s="10"/>
      <c r="B46" s="10"/>
      <c r="C46" s="145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</row>
    <row r="47" spans="1:103">
      <c r="A47" s="10"/>
      <c r="B47" s="10"/>
      <c r="C47" s="145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</row>
    <row r="48" spans="1:103">
      <c r="A48" s="10"/>
      <c r="B48" s="10"/>
      <c r="C48" s="145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</row>
    <row r="49" spans="1:103">
      <c r="A49" s="10"/>
      <c r="B49" s="10"/>
      <c r="C49" s="145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</row>
    <row r="50" spans="1:103">
      <c r="A50" s="10"/>
      <c r="B50" s="10"/>
      <c r="C50" s="145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</row>
    <row r="51" spans="1:103">
      <c r="A51" s="10"/>
      <c r="B51" s="10"/>
      <c r="C51" s="145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</row>
    <row r="52" spans="1:103">
      <c r="A52" s="10"/>
      <c r="B52" s="10"/>
      <c r="C52" s="145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</row>
    <row r="53" spans="1:103">
      <c r="A53" s="10"/>
      <c r="B53" s="10"/>
      <c r="C53" s="145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</row>
    <row r="54" spans="1:103">
      <c r="A54" s="10"/>
      <c r="B54" s="10"/>
      <c r="C54" s="145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</row>
    <row r="55" spans="1:103">
      <c r="A55" s="10"/>
      <c r="B55" s="10"/>
      <c r="C55" s="145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</row>
    <row r="56" spans="1:103">
      <c r="A56" s="10"/>
      <c r="B56" s="10"/>
      <c r="C56" s="145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</row>
    <row r="57" spans="1:103">
      <c r="A57" s="10"/>
      <c r="B57" s="10"/>
      <c r="C57" s="145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</row>
    <row r="58" spans="1:103">
      <c r="A58" s="10"/>
      <c r="B58" s="10"/>
      <c r="C58" s="145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</row>
    <row r="59" spans="1:103">
      <c r="A59" s="10"/>
      <c r="B59" s="10"/>
      <c r="C59" s="145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</row>
    <row r="60" spans="1:103">
      <c r="A60" s="10"/>
      <c r="B60" s="10"/>
      <c r="C60" s="145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</row>
    <row r="61" spans="1:103">
      <c r="A61" s="10"/>
      <c r="B61" s="10"/>
      <c r="C61" s="145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</row>
    <row r="62" spans="1:103">
      <c r="A62" s="10"/>
      <c r="B62" s="10"/>
      <c r="C62" s="145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</row>
    <row r="63" spans="1:103">
      <c r="A63" s="10"/>
      <c r="B63" s="10"/>
      <c r="C63" s="145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</row>
    <row r="64" spans="1:103">
      <c r="A64" s="10"/>
      <c r="B64" s="10"/>
      <c r="C64" s="145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</row>
    <row r="65" spans="1:103">
      <c r="A65" s="10"/>
      <c r="B65" s="10"/>
      <c r="C65" s="145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</row>
    <row r="66" spans="1:103">
      <c r="A66" s="10"/>
      <c r="B66" s="10"/>
      <c r="C66" s="145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</row>
    <row r="67" spans="1:103">
      <c r="A67" s="10"/>
      <c r="B67" s="10"/>
      <c r="C67" s="145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</row>
    <row r="68" spans="1:103">
      <c r="A68" s="10"/>
      <c r="B68" s="10"/>
      <c r="C68" s="145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</row>
    <row r="69" spans="1:103">
      <c r="A69" s="10"/>
      <c r="B69" s="10"/>
      <c r="C69" s="145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</row>
    <row r="70" spans="1:103">
      <c r="A70" s="10"/>
      <c r="B70" s="10"/>
      <c r="C70" s="145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</row>
    <row r="71" spans="1:103">
      <c r="A71" s="10"/>
      <c r="B71" s="10"/>
      <c r="C71" s="145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</row>
    <row r="72" spans="1:103">
      <c r="A72" s="10"/>
      <c r="B72" s="10"/>
      <c r="C72" s="145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</row>
    <row r="73" spans="1:103">
      <c r="A73" s="10"/>
      <c r="B73" s="10"/>
      <c r="C73" s="145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</row>
    <row r="74" spans="1:103">
      <c r="A74" s="10"/>
      <c r="B74" s="10"/>
      <c r="C74" s="145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</row>
    <row r="75" spans="1:103">
      <c r="A75" s="10"/>
      <c r="B75" s="10"/>
      <c r="C75" s="145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</row>
    <row r="76" spans="1:103">
      <c r="A76" s="10"/>
      <c r="B76" s="10"/>
      <c r="C76" s="145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</row>
    <row r="77" spans="1:103">
      <c r="A77" s="10"/>
      <c r="B77" s="10"/>
      <c r="C77" s="145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</row>
    <row r="78" spans="1:103">
      <c r="A78" s="10"/>
      <c r="B78" s="10"/>
      <c r="C78" s="145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</row>
    <row r="79" spans="1:103">
      <c r="A79" s="10"/>
      <c r="B79" s="10"/>
      <c r="C79" s="145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</row>
    <row r="80" spans="1:103">
      <c r="A80" s="10"/>
      <c r="B80" s="10"/>
      <c r="C80" s="145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</row>
    <row r="81" spans="1:103">
      <c r="A81" s="10"/>
      <c r="B81" s="10"/>
      <c r="C81" s="145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</row>
    <row r="82" spans="1:103">
      <c r="A82" s="10"/>
      <c r="B82" s="10"/>
      <c r="C82" s="145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  <c r="CW82" s="10"/>
      <c r="CX82" s="10"/>
      <c r="CY82" s="10"/>
    </row>
    <row r="83" spans="1:103">
      <c r="A83" s="10"/>
      <c r="B83" s="10"/>
      <c r="C83" s="145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  <c r="CW83" s="10"/>
      <c r="CX83" s="10"/>
      <c r="CY83" s="10"/>
    </row>
    <row r="84" spans="1:103">
      <c r="A84" s="10"/>
      <c r="B84" s="10"/>
      <c r="C84" s="145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  <c r="CW84" s="10"/>
      <c r="CX84" s="10"/>
      <c r="CY84" s="10"/>
    </row>
    <row r="85" spans="1:103">
      <c r="A85" s="10"/>
      <c r="B85" s="10"/>
      <c r="C85" s="145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  <c r="CW85" s="10"/>
      <c r="CX85" s="10"/>
      <c r="CY85" s="10"/>
    </row>
    <row r="86" spans="1:103">
      <c r="A86" s="10"/>
      <c r="B86" s="10"/>
      <c r="C86" s="145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  <c r="CW86" s="10"/>
      <c r="CX86" s="10"/>
      <c r="CY86" s="10"/>
    </row>
    <row r="87" spans="1:103">
      <c r="A87" s="10"/>
      <c r="B87" s="10"/>
      <c r="C87" s="145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  <c r="CW87" s="10"/>
      <c r="CX87" s="10"/>
      <c r="CY87" s="10"/>
    </row>
    <row r="88" spans="1:103">
      <c r="A88" s="10"/>
      <c r="B88" s="10"/>
      <c r="C88" s="145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  <c r="CW88" s="10"/>
      <c r="CX88" s="10"/>
      <c r="CY88" s="10"/>
    </row>
    <row r="89" spans="1:103">
      <c r="A89" s="10"/>
      <c r="B89" s="10"/>
      <c r="C89" s="145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  <c r="CW89" s="10"/>
      <c r="CX89" s="10"/>
      <c r="CY89" s="10"/>
    </row>
    <row r="90" spans="1:103">
      <c r="A90" s="10"/>
      <c r="B90" s="10"/>
      <c r="C90" s="145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  <c r="CW90" s="10"/>
      <c r="CX90" s="10"/>
      <c r="CY90" s="10"/>
    </row>
  </sheetData>
  <sheetProtection password="ED67" sheet="1" objects="1" scenarios="1" selectLockedCells="1"/>
  <dataConsolidate>
    <dataRefs count="2">
      <dataRef name="$K$5;$Y$5" r:id="rId1"/>
      <dataRef name="$Y$5;$K$5" r:id="rId2"/>
    </dataRefs>
  </dataConsolidate>
  <mergeCells count="10">
    <mergeCell ref="C1:BL1"/>
    <mergeCell ref="E3:N3"/>
    <mergeCell ref="P3:Y3"/>
    <mergeCell ref="AA3:AJ3"/>
    <mergeCell ref="AL3:AU3"/>
    <mergeCell ref="AW3:AY5"/>
    <mergeCell ref="BA3:BC5"/>
    <mergeCell ref="BE3:BG5"/>
    <mergeCell ref="BI3:BK5"/>
    <mergeCell ref="C5:D5"/>
  </mergeCells>
  <conditionalFormatting sqref="C7:D31">
    <cfRule type="cellIs" dxfId="443" priority="74" operator="equal">
      <formula>0</formula>
    </cfRule>
  </conditionalFormatting>
  <conditionalFormatting sqref="B7:B31">
    <cfRule type="expression" dxfId="442" priority="73">
      <formula>C7=0</formula>
    </cfRule>
  </conditionalFormatting>
  <conditionalFormatting sqref="E7:E31">
    <cfRule type="expression" dxfId="441" priority="72">
      <formula>E7&lt;$E$6/2</formula>
    </cfRule>
  </conditionalFormatting>
  <conditionalFormatting sqref="F7:F31">
    <cfRule type="expression" dxfId="440" priority="71">
      <formula>F7&lt;$F$6/2</formula>
    </cfRule>
  </conditionalFormatting>
  <conditionalFormatting sqref="G7:G31">
    <cfRule type="expression" dxfId="439" priority="70">
      <formula>G7&lt;$G$6/2</formula>
    </cfRule>
  </conditionalFormatting>
  <conditionalFormatting sqref="H7:H31">
    <cfRule type="expression" dxfId="438" priority="69">
      <formula>H7&lt;$H$6/2</formula>
    </cfRule>
  </conditionalFormatting>
  <conditionalFormatting sqref="I7:I31">
    <cfRule type="expression" dxfId="437" priority="68">
      <formula>I7&lt;$I$6/2</formula>
    </cfRule>
  </conditionalFormatting>
  <conditionalFormatting sqref="J7:J31">
    <cfRule type="expression" dxfId="436" priority="67">
      <formula>J7&lt;$J$6/2</formula>
    </cfRule>
  </conditionalFormatting>
  <conditionalFormatting sqref="K7:K31">
    <cfRule type="expression" dxfId="435" priority="66">
      <formula>K7&lt;$K$6/2</formula>
    </cfRule>
  </conditionalFormatting>
  <conditionalFormatting sqref="L7:L31">
    <cfRule type="expression" dxfId="434" priority="65">
      <formula>L7&lt;$L$6/2</formula>
    </cfRule>
  </conditionalFormatting>
  <conditionalFormatting sqref="M7:M31">
    <cfRule type="expression" dxfId="433" priority="64">
      <formula>M7&lt;$M$6/2</formula>
    </cfRule>
  </conditionalFormatting>
  <conditionalFormatting sqref="N7:N31">
    <cfRule type="expression" dxfId="432" priority="63">
      <formula>N7&lt;$N$6/2</formula>
    </cfRule>
  </conditionalFormatting>
  <conditionalFormatting sqref="P7:P31">
    <cfRule type="expression" dxfId="431" priority="62">
      <formula>P7&lt;$P$6/2</formula>
    </cfRule>
  </conditionalFormatting>
  <conditionalFormatting sqref="Q7:Q31">
    <cfRule type="expression" dxfId="430" priority="61">
      <formula>Q7&lt;$Q$6/2</formula>
    </cfRule>
  </conditionalFormatting>
  <conditionalFormatting sqref="R7:R31">
    <cfRule type="expression" dxfId="429" priority="60">
      <formula>R7&lt;$R$6/2</formula>
    </cfRule>
  </conditionalFormatting>
  <conditionalFormatting sqref="S7:S31">
    <cfRule type="expression" dxfId="428" priority="59">
      <formula>S7&lt;$S$6/2</formula>
    </cfRule>
  </conditionalFormatting>
  <conditionalFormatting sqref="T7:T31">
    <cfRule type="expression" dxfId="427" priority="58">
      <formula>T7&lt;$T$6/2</formula>
    </cfRule>
  </conditionalFormatting>
  <conditionalFormatting sqref="U7:U31">
    <cfRule type="expression" dxfId="426" priority="57">
      <formula>U7&lt;$U$6/2</formula>
    </cfRule>
  </conditionalFormatting>
  <conditionalFormatting sqref="V7:V31">
    <cfRule type="expression" dxfId="425" priority="56">
      <formula>V7&lt;$V$6/2</formula>
    </cfRule>
  </conditionalFormatting>
  <conditionalFormatting sqref="W7:W31">
    <cfRule type="expression" dxfId="424" priority="55">
      <formula>W7&lt;$W$6/2</formula>
    </cfRule>
  </conditionalFormatting>
  <conditionalFormatting sqref="X7:X31">
    <cfRule type="expression" dxfId="423" priority="54">
      <formula>X7&lt;$X$6/2</formula>
    </cfRule>
  </conditionalFormatting>
  <conditionalFormatting sqref="Y7:Y31">
    <cfRule type="expression" dxfId="422" priority="53">
      <formula>Y7&lt;$Y$6/2</formula>
    </cfRule>
  </conditionalFormatting>
  <conditionalFormatting sqref="AA7:AA31">
    <cfRule type="expression" dxfId="421" priority="52">
      <formula>AA7&lt;$AA$6/2</formula>
    </cfRule>
  </conditionalFormatting>
  <conditionalFormatting sqref="AB7:AB31">
    <cfRule type="expression" dxfId="420" priority="51">
      <formula>AB7&lt;$AB$6/2</formula>
    </cfRule>
  </conditionalFormatting>
  <conditionalFormatting sqref="AC7:AC31">
    <cfRule type="expression" dxfId="419" priority="50">
      <formula>AC7&lt;$AC$6/2</formula>
    </cfRule>
  </conditionalFormatting>
  <conditionalFormatting sqref="AD7:AD31">
    <cfRule type="expression" dxfId="418" priority="49">
      <formula>AD7&lt;$AD$6/2</formula>
    </cfRule>
  </conditionalFormatting>
  <conditionalFormatting sqref="AE7:AE31">
    <cfRule type="expression" dxfId="417" priority="48">
      <formula>AE7&lt;$AE$6/2</formula>
    </cfRule>
  </conditionalFormatting>
  <conditionalFormatting sqref="AF7:AF31">
    <cfRule type="expression" dxfId="416" priority="47">
      <formula>AF7&lt;$AF$6/2</formula>
    </cfRule>
  </conditionalFormatting>
  <conditionalFormatting sqref="AG7:AG31">
    <cfRule type="expression" dxfId="415" priority="46">
      <formula>AG7&lt;$AG$6/2</formula>
    </cfRule>
  </conditionalFormatting>
  <conditionalFormatting sqref="AH7:AH31">
    <cfRule type="expression" dxfId="414" priority="45">
      <formula>AH7&lt;$AH$6/2</formula>
    </cfRule>
  </conditionalFormatting>
  <conditionalFormatting sqref="AI7:AI31">
    <cfRule type="expression" dxfId="413" priority="44">
      <formula>AI7&lt;$AI$6/2</formula>
    </cfRule>
  </conditionalFormatting>
  <conditionalFormatting sqref="AJ7:AJ31">
    <cfRule type="expression" dxfId="412" priority="43">
      <formula>AJ7&lt;$AJ$6/2</formula>
    </cfRule>
  </conditionalFormatting>
  <conditionalFormatting sqref="AL7:AL31">
    <cfRule type="expression" dxfId="411" priority="42">
      <formula>AL7&lt;$AL$6/2</formula>
    </cfRule>
  </conditionalFormatting>
  <conditionalFormatting sqref="AM7:AM31">
    <cfRule type="expression" dxfId="410" priority="41">
      <formula>AM7&lt;$AM$6/2</formula>
    </cfRule>
  </conditionalFormatting>
  <conditionalFormatting sqref="AN7:AN31">
    <cfRule type="expression" dxfId="409" priority="40">
      <formula>AN7&lt;$AN$6/2</formula>
    </cfRule>
  </conditionalFormatting>
  <conditionalFormatting sqref="AO7:AO31">
    <cfRule type="expression" dxfId="408" priority="39">
      <formula>AO7&lt;$AO$6/2</formula>
    </cfRule>
  </conditionalFormatting>
  <conditionalFormatting sqref="AP7:AP31">
    <cfRule type="expression" dxfId="407" priority="38">
      <formula>AP7&lt;$AP$6/2</formula>
    </cfRule>
  </conditionalFormatting>
  <conditionalFormatting sqref="AQ7:AQ31">
    <cfRule type="expression" dxfId="406" priority="37">
      <formula>AQ7&lt;$AQ$6/2</formula>
    </cfRule>
  </conditionalFormatting>
  <conditionalFormatting sqref="AR7:AR31">
    <cfRule type="expression" dxfId="405" priority="36">
      <formula>AR7&lt;$AR$6/2</formula>
    </cfRule>
  </conditionalFormatting>
  <conditionalFormatting sqref="AS7:AS31">
    <cfRule type="expression" dxfId="404" priority="35">
      <formula>AS7&lt;$AS$6/2</formula>
    </cfRule>
  </conditionalFormatting>
  <conditionalFormatting sqref="AT7:AT31">
    <cfRule type="expression" dxfId="403" priority="34">
      <formula>AT7&lt;$AT$6/2</formula>
    </cfRule>
  </conditionalFormatting>
  <conditionalFormatting sqref="AU7:AU31">
    <cfRule type="expression" dxfId="402" priority="33">
      <formula>AU7&lt;$AU$6/2</formula>
    </cfRule>
  </conditionalFormatting>
  <conditionalFormatting sqref="E7:N31 P7:Y31 AA7:AJ31 AL7:AU31">
    <cfRule type="containsBlanks" dxfId="401" priority="32">
      <formula>LEN(TRIM(E7))=0</formula>
    </cfRule>
  </conditionalFormatting>
  <conditionalFormatting sqref="BB7:BB31 BF7:BF31 BJ7:BJ31">
    <cfRule type="expression" dxfId="400" priority="31">
      <formula>BB7&lt;BM7/2</formula>
    </cfRule>
  </conditionalFormatting>
  <conditionalFormatting sqref="BA7:BA31 BE7:BE31 BI7:BI31">
    <cfRule type="expression" dxfId="399" priority="30">
      <formula>BA7&lt;BO7/2</formula>
    </cfRule>
  </conditionalFormatting>
  <conditionalFormatting sqref="BK7:BK31 BG7:BG31 BC7:BC31 AY7:AY31">
    <cfRule type="cellIs" dxfId="398" priority="29" operator="lessThan">
      <formula>50</formula>
    </cfRule>
  </conditionalFormatting>
  <conditionalFormatting sqref="AX7:AX31">
    <cfRule type="expression" dxfId="397" priority="28">
      <formula>AX7&lt;#REF!/2</formula>
    </cfRule>
  </conditionalFormatting>
  <conditionalFormatting sqref="AW7:AW31">
    <cfRule type="expression" dxfId="396" priority="27">
      <formula>AW7&lt;#REF!/2</formula>
    </cfRule>
  </conditionalFormatting>
  <conditionalFormatting sqref="E7:BK7 BJ8:BK31 BF8:BG31 BB8:BC31 AX8:AY31">
    <cfRule type="expression" dxfId="395" priority="26">
      <formula>$C$7=0</formula>
    </cfRule>
  </conditionalFormatting>
  <conditionalFormatting sqref="E8:BK8 AX10 AX12 AX14 AX16 AX18 AX20 AX22 AX24 AX26 AX28 AX30">
    <cfRule type="expression" dxfId="394" priority="25">
      <formula>$C$8=0</formula>
    </cfRule>
  </conditionalFormatting>
  <conditionalFormatting sqref="E9:BK9">
    <cfRule type="expression" dxfId="393" priority="24">
      <formula>$C$9=0</formula>
    </cfRule>
  </conditionalFormatting>
  <conditionalFormatting sqref="E10:BK10">
    <cfRule type="expression" dxfId="392" priority="23">
      <formula>$C$10=0</formula>
    </cfRule>
  </conditionalFormatting>
  <conditionalFormatting sqref="E11:BK11">
    <cfRule type="expression" dxfId="391" priority="22">
      <formula>$C$11=0</formula>
    </cfRule>
  </conditionalFormatting>
  <conditionalFormatting sqref="E12:BK12">
    <cfRule type="expression" dxfId="390" priority="21">
      <formula>$C$12=0</formula>
    </cfRule>
  </conditionalFormatting>
  <conditionalFormatting sqref="E13:BK13">
    <cfRule type="expression" dxfId="389" priority="20">
      <formula>$C$13=0</formula>
    </cfRule>
  </conditionalFormatting>
  <conditionalFormatting sqref="E14:BK14">
    <cfRule type="expression" dxfId="388" priority="19">
      <formula>$C$14=0</formula>
    </cfRule>
  </conditionalFormatting>
  <conditionalFormatting sqref="E15:BK15">
    <cfRule type="expression" dxfId="387" priority="18">
      <formula>$C$15=0</formula>
    </cfRule>
  </conditionalFormatting>
  <conditionalFormatting sqref="E16:BK16">
    <cfRule type="expression" dxfId="386" priority="17">
      <formula>$C$16=0</formula>
    </cfRule>
  </conditionalFormatting>
  <conditionalFormatting sqref="E17:BK17">
    <cfRule type="expression" dxfId="385" priority="16">
      <formula>$C$17=0</formula>
    </cfRule>
  </conditionalFormatting>
  <conditionalFormatting sqref="E18:BK18">
    <cfRule type="expression" dxfId="384" priority="15">
      <formula>$C$18=0</formula>
    </cfRule>
  </conditionalFormatting>
  <conditionalFormatting sqref="E19:BK19">
    <cfRule type="expression" dxfId="383" priority="14">
      <formula>$C$19=0</formula>
    </cfRule>
  </conditionalFormatting>
  <conditionalFormatting sqref="E20:BK20">
    <cfRule type="expression" dxfId="382" priority="13">
      <formula>$C$20=0</formula>
    </cfRule>
  </conditionalFormatting>
  <conditionalFormatting sqref="E21:BK21">
    <cfRule type="expression" dxfId="381" priority="12">
      <formula>$C$21=0</formula>
    </cfRule>
  </conditionalFormatting>
  <conditionalFormatting sqref="E22:BK22">
    <cfRule type="expression" dxfId="380" priority="11">
      <formula>$C$22=0</formula>
    </cfRule>
  </conditionalFormatting>
  <conditionalFormatting sqref="E23:BK23">
    <cfRule type="expression" dxfId="379" priority="10">
      <formula>$C$23=0</formula>
    </cfRule>
  </conditionalFormatting>
  <conditionalFormatting sqref="E24:BK24">
    <cfRule type="expression" dxfId="378" priority="9">
      <formula>$C$24=0</formula>
    </cfRule>
  </conditionalFormatting>
  <conditionalFormatting sqref="E25:BK25">
    <cfRule type="expression" dxfId="377" priority="8">
      <formula>$C$25=0</formula>
    </cfRule>
  </conditionalFormatting>
  <conditionalFormatting sqref="E26:BK26">
    <cfRule type="expression" dxfId="376" priority="7">
      <formula>$C$26=0</formula>
    </cfRule>
  </conditionalFormatting>
  <conditionalFormatting sqref="E27:BK27">
    <cfRule type="expression" dxfId="375" priority="6">
      <formula>$C$27=0</formula>
    </cfRule>
  </conditionalFormatting>
  <conditionalFormatting sqref="E28:BK28">
    <cfRule type="expression" dxfId="374" priority="5">
      <formula>$C$28=0</formula>
    </cfRule>
  </conditionalFormatting>
  <conditionalFormatting sqref="E29:BK29">
    <cfRule type="expression" dxfId="373" priority="4">
      <formula>$C$29=0</formula>
    </cfRule>
  </conditionalFormatting>
  <conditionalFormatting sqref="E30:BK30">
    <cfRule type="expression" dxfId="372" priority="3">
      <formula>$C$30=0</formula>
    </cfRule>
  </conditionalFormatting>
  <conditionalFormatting sqref="E31:BK31">
    <cfRule type="expression" dxfId="371" priority="2">
      <formula>$C$31=0</formula>
    </cfRule>
  </conditionalFormatting>
  <conditionalFormatting sqref="C7:D31">
    <cfRule type="cellIs" dxfId="370" priority="1" operator="equal">
      <formula>0</formula>
    </cfRule>
  </conditionalFormatting>
  <dataValidations count="2">
    <dataValidation type="custom" allowBlank="1" showInputMessage="1" showErrorMessage="1" errorTitle="Erreur d'encodage" error="La valeur que vous avez tapée n'est pas valide. Veuillez entrer 'NE', 'CM' ou un nombre sous la valeur MAX." sqref="BD7:BD31 BH7:BH31 AZ7:AZ31 AV7:AV31">
      <formula1>OR(AND(AV7="NE"),AND(AV7="CM"),AND(AV7&gt;0,AV7&lt;999))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BL7:BL31">
      <formula1>OR(AND(BL7&gt;=AY7),AND(BL7="NE",AY7="NE"),AND(BL7="CM",AY7="CM"))</formula1>
    </dataValidation>
  </dataValidations>
  <pageMargins left="0.7" right="0.7" top="0.75" bottom="0.75" header="0.3" footer="0.3"/>
  <pageSetup paperSize="9" orientation="portrait" horizontalDpi="1200" verticalDpi="1200" r:id="rId3"/>
  <drawing r:id="rId4"/>
</worksheet>
</file>

<file path=xl/worksheets/sheet41.xml><?xml version="1.0" encoding="utf-8"?>
<worksheet xmlns="http://schemas.openxmlformats.org/spreadsheetml/2006/main" xmlns:r="http://schemas.openxmlformats.org/officeDocument/2006/relationships">
  <sheetPr codeName="Feuil36"/>
  <dimension ref="A1:CY90"/>
  <sheetViews>
    <sheetView workbookViewId="0">
      <selection activeCell="E5" sqref="E5"/>
    </sheetView>
  </sheetViews>
  <sheetFormatPr baseColWidth="10" defaultRowHeight="15"/>
  <cols>
    <col min="1" max="1" width="10.7109375" style="7" customWidth="1"/>
    <col min="2" max="2" width="2.7109375" style="7" customWidth="1"/>
    <col min="3" max="3" width="19.42578125" style="66" customWidth="1"/>
    <col min="4" max="4" width="15.42578125" style="64" customWidth="1"/>
    <col min="5" max="14" width="3.28515625" style="64" customWidth="1"/>
    <col min="15" max="15" width="2.7109375" style="64" customWidth="1"/>
    <col min="16" max="25" width="3.28515625" style="64" customWidth="1"/>
    <col min="26" max="26" width="2.7109375" style="64" customWidth="1"/>
    <col min="27" max="36" width="3.28515625" style="64" customWidth="1"/>
    <col min="37" max="37" width="2.7109375" style="64" customWidth="1"/>
    <col min="38" max="47" width="3.28515625" style="64" customWidth="1"/>
    <col min="48" max="48" width="2.7109375" style="64" customWidth="1"/>
    <col min="49" max="51" width="3.7109375" style="64" customWidth="1"/>
    <col min="52" max="52" width="2.7109375" style="64" customWidth="1"/>
    <col min="53" max="55" width="3.7109375" style="64" customWidth="1"/>
    <col min="56" max="56" width="2.7109375" style="64" customWidth="1"/>
    <col min="57" max="59" width="3.7109375" style="64" customWidth="1"/>
    <col min="60" max="60" width="2.7109375" style="64" customWidth="1"/>
    <col min="61" max="63" width="3.7109375" style="64" customWidth="1"/>
    <col min="64" max="64" width="2.7109375" style="64" customWidth="1"/>
    <col min="65" max="77" width="11.42578125" style="7"/>
    <col min="78" max="16384" width="11.42578125" style="64"/>
  </cols>
  <sheetData>
    <row r="1" spans="1:103" s="7" customFormat="1" ht="54.95" customHeight="1">
      <c r="A1" s="10"/>
      <c r="B1" s="61"/>
      <c r="C1" s="317">
        <f>MATIÈRES!I16</f>
        <v>0</v>
      </c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7"/>
      <c r="AH1" s="317"/>
      <c r="AI1" s="317"/>
      <c r="AJ1" s="317"/>
      <c r="AK1" s="317"/>
      <c r="AL1" s="317"/>
      <c r="AM1" s="317"/>
      <c r="AN1" s="317"/>
      <c r="AO1" s="317"/>
      <c r="AP1" s="317"/>
      <c r="AQ1" s="317"/>
      <c r="AR1" s="317"/>
      <c r="AS1" s="317"/>
      <c r="AT1" s="317"/>
      <c r="AU1" s="317"/>
      <c r="AV1" s="317"/>
      <c r="AW1" s="317"/>
      <c r="AX1" s="317"/>
      <c r="AY1" s="317"/>
      <c r="AZ1" s="317"/>
      <c r="BA1" s="317"/>
      <c r="BB1" s="317"/>
      <c r="BC1" s="317"/>
      <c r="BD1" s="317"/>
      <c r="BE1" s="317"/>
      <c r="BF1" s="317"/>
      <c r="BG1" s="317"/>
      <c r="BH1" s="317"/>
      <c r="BI1" s="317"/>
      <c r="BJ1" s="317"/>
      <c r="BK1" s="317"/>
      <c r="BL1" s="317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</row>
    <row r="2" spans="1:103" s="7" customFormat="1" ht="15" customHeight="1">
      <c r="A2" s="22"/>
      <c r="B2" s="22"/>
      <c r="C2" s="39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</row>
    <row r="3" spans="1:103" s="7" customFormat="1" ht="15" customHeight="1">
      <c r="A3" s="10"/>
      <c r="B3" s="22"/>
      <c r="C3" s="197"/>
      <c r="D3" s="198"/>
      <c r="E3" s="318" t="s">
        <v>100</v>
      </c>
      <c r="F3" s="319"/>
      <c r="G3" s="319"/>
      <c r="H3" s="319"/>
      <c r="I3" s="319"/>
      <c r="J3" s="319"/>
      <c r="K3" s="319"/>
      <c r="L3" s="319"/>
      <c r="M3" s="319"/>
      <c r="N3" s="320"/>
      <c r="O3" s="22"/>
      <c r="P3" s="318" t="s">
        <v>101</v>
      </c>
      <c r="Q3" s="319"/>
      <c r="R3" s="319"/>
      <c r="S3" s="319"/>
      <c r="T3" s="319"/>
      <c r="U3" s="319"/>
      <c r="V3" s="319"/>
      <c r="W3" s="319"/>
      <c r="X3" s="319"/>
      <c r="Y3" s="320"/>
      <c r="Z3" s="22"/>
      <c r="AA3" s="318" t="s">
        <v>102</v>
      </c>
      <c r="AB3" s="319"/>
      <c r="AC3" s="319"/>
      <c r="AD3" s="319"/>
      <c r="AE3" s="319"/>
      <c r="AF3" s="319"/>
      <c r="AG3" s="319"/>
      <c r="AH3" s="319"/>
      <c r="AI3" s="319"/>
      <c r="AJ3" s="320"/>
      <c r="AK3" s="22"/>
      <c r="AL3" s="318" t="s">
        <v>103</v>
      </c>
      <c r="AM3" s="319"/>
      <c r="AN3" s="319"/>
      <c r="AO3" s="319"/>
      <c r="AP3" s="319"/>
      <c r="AQ3" s="319"/>
      <c r="AR3" s="319"/>
      <c r="AS3" s="319"/>
      <c r="AT3" s="319"/>
      <c r="AU3" s="320"/>
      <c r="AV3" s="22"/>
      <c r="AW3" s="321" t="s">
        <v>104</v>
      </c>
      <c r="AX3" s="321"/>
      <c r="AY3" s="321"/>
      <c r="AZ3" s="22"/>
      <c r="BA3" s="321" t="s">
        <v>105</v>
      </c>
      <c r="BB3" s="321"/>
      <c r="BC3" s="321"/>
      <c r="BD3" s="22"/>
      <c r="BE3" s="321" t="s">
        <v>106</v>
      </c>
      <c r="BF3" s="321"/>
      <c r="BG3" s="321"/>
      <c r="BH3" s="22"/>
      <c r="BI3" s="321" t="s">
        <v>107</v>
      </c>
      <c r="BJ3" s="321"/>
      <c r="BK3" s="321"/>
      <c r="BL3" s="22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</row>
    <row r="4" spans="1:103" s="7" customFormat="1" ht="15" customHeight="1">
      <c r="A4" s="10"/>
      <c r="B4" s="22"/>
      <c r="C4" s="197"/>
      <c r="D4" s="198"/>
      <c r="E4" s="106">
        <v>1</v>
      </c>
      <c r="F4" s="106">
        <v>2</v>
      </c>
      <c r="G4" s="106">
        <v>3</v>
      </c>
      <c r="H4" s="106">
        <v>4</v>
      </c>
      <c r="I4" s="106">
        <v>5</v>
      </c>
      <c r="J4" s="106">
        <v>6</v>
      </c>
      <c r="K4" s="106">
        <v>7</v>
      </c>
      <c r="L4" s="106">
        <v>8</v>
      </c>
      <c r="M4" s="106">
        <v>9</v>
      </c>
      <c r="N4" s="107">
        <v>10</v>
      </c>
      <c r="O4" s="22"/>
      <c r="P4" s="109">
        <v>11</v>
      </c>
      <c r="Q4" s="106">
        <v>12</v>
      </c>
      <c r="R4" s="106">
        <v>13</v>
      </c>
      <c r="S4" s="106">
        <v>14</v>
      </c>
      <c r="T4" s="106">
        <v>15</v>
      </c>
      <c r="U4" s="106">
        <v>16</v>
      </c>
      <c r="V4" s="106">
        <v>17</v>
      </c>
      <c r="W4" s="106">
        <v>18</v>
      </c>
      <c r="X4" s="106">
        <v>19</v>
      </c>
      <c r="Y4" s="107">
        <v>20</v>
      </c>
      <c r="Z4" s="22"/>
      <c r="AA4" s="109">
        <v>21</v>
      </c>
      <c r="AB4" s="106">
        <v>22</v>
      </c>
      <c r="AC4" s="106">
        <v>23</v>
      </c>
      <c r="AD4" s="106">
        <v>24</v>
      </c>
      <c r="AE4" s="106">
        <v>25</v>
      </c>
      <c r="AF4" s="106">
        <v>26</v>
      </c>
      <c r="AG4" s="106">
        <v>27</v>
      </c>
      <c r="AH4" s="106">
        <v>28</v>
      </c>
      <c r="AI4" s="106">
        <v>29</v>
      </c>
      <c r="AJ4" s="107">
        <v>30</v>
      </c>
      <c r="AK4" s="22"/>
      <c r="AL4" s="109">
        <v>31</v>
      </c>
      <c r="AM4" s="106">
        <v>32</v>
      </c>
      <c r="AN4" s="106">
        <v>33</v>
      </c>
      <c r="AO4" s="106">
        <v>34</v>
      </c>
      <c r="AP4" s="106">
        <v>35</v>
      </c>
      <c r="AQ4" s="106">
        <v>36</v>
      </c>
      <c r="AR4" s="106">
        <v>37</v>
      </c>
      <c r="AS4" s="106">
        <v>38</v>
      </c>
      <c r="AT4" s="106">
        <v>39</v>
      </c>
      <c r="AU4" s="107">
        <v>40</v>
      </c>
      <c r="AV4" s="22"/>
      <c r="AW4" s="321"/>
      <c r="AX4" s="321"/>
      <c r="AY4" s="321"/>
      <c r="AZ4" s="22"/>
      <c r="BA4" s="321"/>
      <c r="BB4" s="321"/>
      <c r="BC4" s="321"/>
      <c r="BD4" s="22"/>
      <c r="BE4" s="321"/>
      <c r="BF4" s="321"/>
      <c r="BG4" s="321"/>
      <c r="BH4" s="22"/>
      <c r="BI4" s="321"/>
      <c r="BJ4" s="321"/>
      <c r="BK4" s="321"/>
      <c r="BL4" s="22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</row>
    <row r="5" spans="1:103" ht="75.75" customHeight="1">
      <c r="A5" s="10"/>
      <c r="B5" s="22"/>
      <c r="C5" s="229" t="s">
        <v>173</v>
      </c>
      <c r="D5" s="229"/>
      <c r="E5" s="111"/>
      <c r="F5" s="110"/>
      <c r="G5" s="110"/>
      <c r="H5" s="111"/>
      <c r="I5" s="111"/>
      <c r="J5" s="110"/>
      <c r="K5" s="110"/>
      <c r="L5" s="111"/>
      <c r="M5" s="111"/>
      <c r="N5" s="110"/>
      <c r="O5" s="112"/>
      <c r="P5" s="111"/>
      <c r="Q5" s="110"/>
      <c r="R5" s="110"/>
      <c r="S5" s="111"/>
      <c r="T5" s="111"/>
      <c r="U5" s="110"/>
      <c r="V5" s="110"/>
      <c r="W5" s="111"/>
      <c r="X5" s="111"/>
      <c r="Y5" s="110"/>
      <c r="Z5" s="112"/>
      <c r="AA5" s="111"/>
      <c r="AB5" s="110"/>
      <c r="AC5" s="110"/>
      <c r="AD5" s="111"/>
      <c r="AE5" s="111"/>
      <c r="AF5" s="110"/>
      <c r="AG5" s="110"/>
      <c r="AH5" s="111"/>
      <c r="AI5" s="111"/>
      <c r="AJ5" s="110"/>
      <c r="AK5" s="112"/>
      <c r="AL5" s="111"/>
      <c r="AM5" s="110"/>
      <c r="AN5" s="110"/>
      <c r="AO5" s="111"/>
      <c r="AP5" s="111"/>
      <c r="AQ5" s="110"/>
      <c r="AR5" s="110"/>
      <c r="AS5" s="111"/>
      <c r="AT5" s="111"/>
      <c r="AU5" s="110"/>
      <c r="AV5" s="112"/>
      <c r="AW5" s="321"/>
      <c r="AX5" s="321"/>
      <c r="AY5" s="321"/>
      <c r="AZ5" s="112"/>
      <c r="BA5" s="321"/>
      <c r="BB5" s="321"/>
      <c r="BC5" s="321"/>
      <c r="BD5" s="112"/>
      <c r="BE5" s="321"/>
      <c r="BF5" s="321"/>
      <c r="BG5" s="321"/>
      <c r="BH5" s="112"/>
      <c r="BI5" s="321"/>
      <c r="BJ5" s="321"/>
      <c r="BK5" s="321"/>
      <c r="BL5" s="62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</row>
    <row r="6" spans="1:103">
      <c r="A6" s="10"/>
      <c r="B6" s="22"/>
      <c r="C6" s="199" t="s">
        <v>0</v>
      </c>
      <c r="D6" s="200" t="s">
        <v>1</v>
      </c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4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4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4"/>
      <c r="AL6" s="113"/>
      <c r="AM6" s="113"/>
      <c r="AN6" s="113"/>
      <c r="AO6" s="113"/>
      <c r="AP6" s="113"/>
      <c r="AQ6" s="113"/>
      <c r="AR6" s="113"/>
      <c r="AS6" s="113"/>
      <c r="AT6" s="113"/>
      <c r="AU6" s="113"/>
      <c r="AV6" s="114"/>
      <c r="AW6" s="115" t="s">
        <v>108</v>
      </c>
      <c r="AX6" s="115" t="s">
        <v>109</v>
      </c>
      <c r="AY6" s="115" t="s">
        <v>54</v>
      </c>
      <c r="AZ6" s="114"/>
      <c r="BA6" s="115" t="s">
        <v>108</v>
      </c>
      <c r="BB6" s="115" t="s">
        <v>109</v>
      </c>
      <c r="BC6" s="115" t="s">
        <v>54</v>
      </c>
      <c r="BD6" s="114"/>
      <c r="BE6" s="115" t="s">
        <v>108</v>
      </c>
      <c r="BF6" s="115" t="s">
        <v>109</v>
      </c>
      <c r="BG6" s="115" t="s">
        <v>54</v>
      </c>
      <c r="BH6" s="114"/>
      <c r="BI6" s="115" t="s">
        <v>108</v>
      </c>
      <c r="BJ6" s="115" t="s">
        <v>109</v>
      </c>
      <c r="BK6" s="115" t="s">
        <v>54</v>
      </c>
      <c r="BL6" s="26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</row>
    <row r="7" spans="1:103">
      <c r="A7" s="10"/>
      <c r="B7" s="65">
        <v>1</v>
      </c>
      <c r="C7" s="10" t="str">
        <f>Élèves!C4</f>
        <v>MARTIN</v>
      </c>
      <c r="D7" s="10" t="str">
        <f>Élèves!D4</f>
        <v>Paul</v>
      </c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7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7"/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7"/>
      <c r="AL7" s="116"/>
      <c r="AM7" s="116"/>
      <c r="AN7" s="116"/>
      <c r="AO7" s="116"/>
      <c r="AP7" s="116"/>
      <c r="AQ7" s="116"/>
      <c r="AR7" s="116"/>
      <c r="AS7" s="116"/>
      <c r="AT7" s="116"/>
      <c r="AU7" s="116"/>
      <c r="AV7" s="117"/>
      <c r="AW7" s="118">
        <f t="shared" ref="AW7:AW31" si="0">SUM(E7:N7)</f>
        <v>0</v>
      </c>
      <c r="AX7" s="118">
        <f>SUM($E$6:$N$6)-SUMIF(E7:N7,"",$E$6:$N$6)</f>
        <v>0</v>
      </c>
      <c r="AY7" s="119" t="str">
        <f>IF(ISERROR(SUM(AW7/AX7)*100),"",SUM(AW7/AX7)*100)</f>
        <v/>
      </c>
      <c r="AZ7" s="117"/>
      <c r="BA7" s="118">
        <f t="shared" ref="BA7:BA31" si="1">SUM(P7:Y7)</f>
        <v>0</v>
      </c>
      <c r="BB7" s="118">
        <f>SUM($P$6:Y$6)-SUMIF(P7:Y7,"",$P$6:$Y$6)</f>
        <v>0</v>
      </c>
      <c r="BC7" s="119" t="str">
        <f>IF(ISERROR(SUM(BA7/BB7)*100),"",SUM(BA7/BB7)*100)</f>
        <v/>
      </c>
      <c r="BD7" s="117"/>
      <c r="BE7" s="118">
        <f t="shared" ref="BE7:BE31" si="2">SUM(AA7:AJ7)</f>
        <v>0</v>
      </c>
      <c r="BF7" s="118">
        <f>SUM($AA$6:$AJ$6)-SUMIF(AA7:AJ7,"",$AA$6:$AJ$6)</f>
        <v>0</v>
      </c>
      <c r="BG7" s="119" t="str">
        <f>IF(ISERROR(SUM(BE7/BF7)*100),"",SUM(BE7/BF7)*100)</f>
        <v/>
      </c>
      <c r="BH7" s="117"/>
      <c r="BI7" s="118">
        <f t="shared" ref="BI7:BI31" si="3">SUM(AL7:AU7)</f>
        <v>0</v>
      </c>
      <c r="BJ7" s="118">
        <f>SUM($AL$6:$AU$6)-SUMIF(AL7:AU7,"",$AL$6:$AU$6)</f>
        <v>0</v>
      </c>
      <c r="BK7" s="119" t="str">
        <f>IF(ISERROR(SUM(BI7/BJ7)*100),"",SUM(BI7/BJ7)*100)</f>
        <v/>
      </c>
      <c r="BL7" s="22"/>
      <c r="BM7" s="10"/>
      <c r="BN7" s="10"/>
      <c r="BO7" s="10"/>
      <c r="BP7" s="170" t="e">
        <f>AVERAGE(AY7,BC7)</f>
        <v>#DIV/0!</v>
      </c>
      <c r="BQ7" s="170" t="e">
        <f>AVERAGE(AY7,BC7,BG7)</f>
        <v>#DIV/0!</v>
      </c>
      <c r="BR7" s="170" t="e">
        <f>AVERAGE(AY7,BC7,BG7,BK7)</f>
        <v>#DIV/0!</v>
      </c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</row>
    <row r="8" spans="1:103">
      <c r="A8" s="10"/>
      <c r="B8" s="65">
        <v>2</v>
      </c>
      <c r="C8" s="10" t="str">
        <f>Élèves!C5</f>
        <v>DUPOND</v>
      </c>
      <c r="D8" s="10" t="str">
        <f>Élèves!D5</f>
        <v>Henri</v>
      </c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7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7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7"/>
      <c r="AL8" s="116"/>
      <c r="AM8" s="116"/>
      <c r="AN8" s="116"/>
      <c r="AO8" s="116"/>
      <c r="AP8" s="116"/>
      <c r="AQ8" s="116"/>
      <c r="AR8" s="116"/>
      <c r="AS8" s="116"/>
      <c r="AT8" s="116"/>
      <c r="AU8" s="116"/>
      <c r="AV8" s="117"/>
      <c r="AW8" s="118">
        <f t="shared" si="0"/>
        <v>0</v>
      </c>
      <c r="AX8" s="118">
        <f t="shared" ref="AX8:AX31" si="4">SUM($E$6:$N$6)-SUMIF(E8:N8,"",$E$6:$N$6)</f>
        <v>0</v>
      </c>
      <c r="AY8" s="119" t="str">
        <f t="shared" ref="AY8:AY31" si="5">IF(ISERROR(SUM(AW8/AX8)*100),"",SUM(AW8/AX8)*100)</f>
        <v/>
      </c>
      <c r="AZ8" s="117"/>
      <c r="BA8" s="118">
        <f t="shared" si="1"/>
        <v>0</v>
      </c>
      <c r="BB8" s="118">
        <f>SUM($P$6:Y$6)-SUMIF(P8:Y8,"",$P$6:$Y$6)</f>
        <v>0</v>
      </c>
      <c r="BC8" s="119" t="str">
        <f t="shared" ref="BC8:BC31" si="6">IF(ISERROR(SUM(BA8/BB8)*100),"",SUM(BA8/BB8)*100)</f>
        <v/>
      </c>
      <c r="BD8" s="117"/>
      <c r="BE8" s="118">
        <f t="shared" si="2"/>
        <v>0</v>
      </c>
      <c r="BF8" s="118">
        <f t="shared" ref="BF8:BF31" si="7">SUM($AA$6:$AJ$6)-SUMIF(AA8:AJ8,"",$AA$6:$AJ$6)</f>
        <v>0</v>
      </c>
      <c r="BG8" s="119" t="str">
        <f t="shared" ref="BG8:BG31" si="8">IF(ISERROR(SUM(BE8/BF8)*100),"",SUM(BE8/BF8)*100)</f>
        <v/>
      </c>
      <c r="BH8" s="117"/>
      <c r="BI8" s="118">
        <f t="shared" si="3"/>
        <v>0</v>
      </c>
      <c r="BJ8" s="118">
        <f t="shared" ref="BJ8:BJ31" si="9">SUM($AL$6:$AU$6)-SUMIF(AL8:AU8,"",$AL$6:$AU$6)</f>
        <v>0</v>
      </c>
      <c r="BK8" s="119" t="str">
        <f t="shared" ref="BK8:BK31" si="10">IF(ISERROR(SUM(BI8/BJ8)*100),"",SUM(BI8/BJ8)*100)</f>
        <v/>
      </c>
      <c r="BL8" s="22"/>
      <c r="BM8" s="10"/>
      <c r="BN8" s="10"/>
      <c r="BO8" s="10"/>
      <c r="BP8" s="170" t="e">
        <f t="shared" ref="BP8:BP31" si="11">AVERAGE(AY8,BC8)</f>
        <v>#DIV/0!</v>
      </c>
      <c r="BQ8" s="170" t="e">
        <f t="shared" ref="BQ8:BQ31" si="12">AVERAGE(AY8,BC8,BG8)</f>
        <v>#DIV/0!</v>
      </c>
      <c r="BR8" s="170" t="e">
        <f t="shared" ref="BR8:BR31" si="13">AVERAGE(AY8,BC8,BG8,BK8)</f>
        <v>#DIV/0!</v>
      </c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</row>
    <row r="9" spans="1:103">
      <c r="A9" s="10"/>
      <c r="B9" s="65">
        <v>3</v>
      </c>
      <c r="C9" s="10" t="str">
        <f>Élèves!C6</f>
        <v>TABERNACLE</v>
      </c>
      <c r="D9" s="10" t="str">
        <f>Élèves!D6</f>
        <v>Ghislain</v>
      </c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7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7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7"/>
      <c r="AL9" s="116"/>
      <c r="AM9" s="116"/>
      <c r="AN9" s="116"/>
      <c r="AO9" s="116"/>
      <c r="AP9" s="116"/>
      <c r="AQ9" s="116"/>
      <c r="AR9" s="116"/>
      <c r="AS9" s="116"/>
      <c r="AT9" s="116"/>
      <c r="AU9" s="116"/>
      <c r="AV9" s="117"/>
      <c r="AW9" s="118">
        <f t="shared" si="0"/>
        <v>0</v>
      </c>
      <c r="AX9" s="118">
        <f t="shared" si="4"/>
        <v>0</v>
      </c>
      <c r="AY9" s="119" t="str">
        <f t="shared" si="5"/>
        <v/>
      </c>
      <c r="AZ9" s="117"/>
      <c r="BA9" s="118">
        <f t="shared" si="1"/>
        <v>0</v>
      </c>
      <c r="BB9" s="118">
        <f>SUM($P$6:Y$6)-SUMIF(P9:Y9,"",$P$6:$Y$6)</f>
        <v>0</v>
      </c>
      <c r="BC9" s="119" t="str">
        <f t="shared" si="6"/>
        <v/>
      </c>
      <c r="BD9" s="117"/>
      <c r="BE9" s="118">
        <f t="shared" si="2"/>
        <v>0</v>
      </c>
      <c r="BF9" s="118">
        <f t="shared" si="7"/>
        <v>0</v>
      </c>
      <c r="BG9" s="119" t="str">
        <f t="shared" si="8"/>
        <v/>
      </c>
      <c r="BH9" s="117"/>
      <c r="BI9" s="118">
        <f t="shared" si="3"/>
        <v>0</v>
      </c>
      <c r="BJ9" s="118">
        <f t="shared" si="9"/>
        <v>0</v>
      </c>
      <c r="BK9" s="119" t="str">
        <f t="shared" si="10"/>
        <v/>
      </c>
      <c r="BL9" s="22"/>
      <c r="BM9" s="10"/>
      <c r="BN9" s="10"/>
      <c r="BO9" s="10"/>
      <c r="BP9" s="170" t="e">
        <f t="shared" si="11"/>
        <v>#DIV/0!</v>
      </c>
      <c r="BQ9" s="170" t="e">
        <f t="shared" si="12"/>
        <v>#DIV/0!</v>
      </c>
      <c r="BR9" s="170" t="e">
        <f t="shared" si="13"/>
        <v>#DIV/0!</v>
      </c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</row>
    <row r="10" spans="1:103">
      <c r="A10" s="10"/>
      <c r="B10" s="65">
        <v>4</v>
      </c>
      <c r="C10" s="10" t="str">
        <f>Élèves!C7</f>
        <v>EASY</v>
      </c>
      <c r="D10" s="10" t="str">
        <f>Élèves!D7</f>
        <v>Isabelle</v>
      </c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7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7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7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7"/>
      <c r="AW10" s="118">
        <f t="shared" si="0"/>
        <v>0</v>
      </c>
      <c r="AX10" s="118">
        <f t="shared" si="4"/>
        <v>0</v>
      </c>
      <c r="AY10" s="119" t="str">
        <f t="shared" si="5"/>
        <v/>
      </c>
      <c r="AZ10" s="117"/>
      <c r="BA10" s="118">
        <f t="shared" si="1"/>
        <v>0</v>
      </c>
      <c r="BB10" s="118">
        <f>SUM($P$6:Y$6)-SUMIF(P10:Y10,"",$P$6:$Y$6)</f>
        <v>0</v>
      </c>
      <c r="BC10" s="119" t="str">
        <f t="shared" si="6"/>
        <v/>
      </c>
      <c r="BD10" s="117"/>
      <c r="BE10" s="118">
        <f t="shared" si="2"/>
        <v>0</v>
      </c>
      <c r="BF10" s="118">
        <f t="shared" si="7"/>
        <v>0</v>
      </c>
      <c r="BG10" s="119" t="str">
        <f t="shared" si="8"/>
        <v/>
      </c>
      <c r="BH10" s="117"/>
      <c r="BI10" s="118">
        <f t="shared" si="3"/>
        <v>0</v>
      </c>
      <c r="BJ10" s="118">
        <f t="shared" si="9"/>
        <v>0</v>
      </c>
      <c r="BK10" s="119" t="str">
        <f t="shared" si="10"/>
        <v/>
      </c>
      <c r="BL10" s="22"/>
      <c r="BM10" s="10"/>
      <c r="BN10" s="10"/>
      <c r="BO10" s="10"/>
      <c r="BP10" s="170" t="e">
        <f t="shared" si="11"/>
        <v>#DIV/0!</v>
      </c>
      <c r="BQ10" s="170" t="e">
        <f t="shared" si="12"/>
        <v>#DIV/0!</v>
      </c>
      <c r="BR10" s="170" t="e">
        <f t="shared" si="13"/>
        <v>#DIV/0!</v>
      </c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</row>
    <row r="11" spans="1:103">
      <c r="A11" s="10"/>
      <c r="B11" s="65">
        <v>5</v>
      </c>
      <c r="C11" s="10" t="str">
        <f>Élèves!C8</f>
        <v>KINGDOM</v>
      </c>
      <c r="D11" s="10" t="str">
        <f>Élèves!D8</f>
        <v>Aline</v>
      </c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7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7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7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7"/>
      <c r="AW11" s="118">
        <f t="shared" si="0"/>
        <v>0</v>
      </c>
      <c r="AX11" s="118">
        <f t="shared" si="4"/>
        <v>0</v>
      </c>
      <c r="AY11" s="119" t="str">
        <f t="shared" si="5"/>
        <v/>
      </c>
      <c r="AZ11" s="117"/>
      <c r="BA11" s="118">
        <f t="shared" si="1"/>
        <v>0</v>
      </c>
      <c r="BB11" s="118">
        <f>SUM($P$6:Y$6)-SUMIF(P11:Y11,"",$P$6:$Y$6)</f>
        <v>0</v>
      </c>
      <c r="BC11" s="119" t="str">
        <f t="shared" si="6"/>
        <v/>
      </c>
      <c r="BD11" s="117"/>
      <c r="BE11" s="118">
        <f t="shared" si="2"/>
        <v>0</v>
      </c>
      <c r="BF11" s="118">
        <f t="shared" si="7"/>
        <v>0</v>
      </c>
      <c r="BG11" s="119" t="str">
        <f t="shared" si="8"/>
        <v/>
      </c>
      <c r="BH11" s="117"/>
      <c r="BI11" s="118">
        <f t="shared" si="3"/>
        <v>0</v>
      </c>
      <c r="BJ11" s="118">
        <f t="shared" si="9"/>
        <v>0</v>
      </c>
      <c r="BK11" s="119" t="str">
        <f t="shared" si="10"/>
        <v/>
      </c>
      <c r="BL11" s="22"/>
      <c r="BM11" s="10"/>
      <c r="BN11" s="10"/>
      <c r="BO11" s="10"/>
      <c r="BP11" s="170" t="e">
        <f t="shared" si="11"/>
        <v>#DIV/0!</v>
      </c>
      <c r="BQ11" s="170" t="e">
        <f t="shared" si="12"/>
        <v>#DIV/0!</v>
      </c>
      <c r="BR11" s="170" t="e">
        <f t="shared" si="13"/>
        <v>#DIV/0!</v>
      </c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</row>
    <row r="12" spans="1:103">
      <c r="A12" s="10"/>
      <c r="B12" s="65">
        <v>6</v>
      </c>
      <c r="C12" s="10" t="str">
        <f>Élèves!C9</f>
        <v>FORTE</v>
      </c>
      <c r="D12" s="10" t="str">
        <f>Élèves!D9</f>
        <v>Salie</v>
      </c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7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7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7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7"/>
      <c r="AW12" s="118">
        <f t="shared" si="0"/>
        <v>0</v>
      </c>
      <c r="AX12" s="118">
        <f t="shared" si="4"/>
        <v>0</v>
      </c>
      <c r="AY12" s="119" t="str">
        <f t="shared" si="5"/>
        <v/>
      </c>
      <c r="AZ12" s="117"/>
      <c r="BA12" s="118">
        <f t="shared" si="1"/>
        <v>0</v>
      </c>
      <c r="BB12" s="118">
        <f>SUM($P$6:Y$6)-SUMIF(P12:Y12,"",$P$6:$Y$6)</f>
        <v>0</v>
      </c>
      <c r="BC12" s="119" t="str">
        <f t="shared" si="6"/>
        <v/>
      </c>
      <c r="BD12" s="117"/>
      <c r="BE12" s="118">
        <f t="shared" si="2"/>
        <v>0</v>
      </c>
      <c r="BF12" s="118">
        <f t="shared" si="7"/>
        <v>0</v>
      </c>
      <c r="BG12" s="119" t="str">
        <f t="shared" si="8"/>
        <v/>
      </c>
      <c r="BH12" s="117"/>
      <c r="BI12" s="118">
        <f t="shared" si="3"/>
        <v>0</v>
      </c>
      <c r="BJ12" s="118">
        <f t="shared" si="9"/>
        <v>0</v>
      </c>
      <c r="BK12" s="119" t="str">
        <f t="shared" si="10"/>
        <v/>
      </c>
      <c r="BL12" s="22"/>
      <c r="BM12" s="10"/>
      <c r="BN12" s="10"/>
      <c r="BO12" s="10"/>
      <c r="BP12" s="170" t="e">
        <f t="shared" si="11"/>
        <v>#DIV/0!</v>
      </c>
      <c r="BQ12" s="170" t="e">
        <f t="shared" si="12"/>
        <v>#DIV/0!</v>
      </c>
      <c r="BR12" s="170" t="e">
        <f t="shared" si="13"/>
        <v>#DIV/0!</v>
      </c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</row>
    <row r="13" spans="1:103">
      <c r="A13" s="10"/>
      <c r="B13" s="65">
        <v>7</v>
      </c>
      <c r="C13" s="10" t="str">
        <f>Élèves!C10</f>
        <v>SEGEC</v>
      </c>
      <c r="D13" s="10" t="str">
        <f>Élèves!D10</f>
        <v>Rédoine</v>
      </c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7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7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7"/>
      <c r="AL13" s="116"/>
      <c r="AM13" s="116"/>
      <c r="AN13" s="116"/>
      <c r="AO13" s="116"/>
      <c r="AP13" s="116"/>
      <c r="AQ13" s="116"/>
      <c r="AR13" s="116"/>
      <c r="AS13" s="116"/>
      <c r="AT13" s="116"/>
      <c r="AU13" s="116"/>
      <c r="AV13" s="117"/>
      <c r="AW13" s="118">
        <f t="shared" si="0"/>
        <v>0</v>
      </c>
      <c r="AX13" s="118">
        <f t="shared" si="4"/>
        <v>0</v>
      </c>
      <c r="AY13" s="119" t="str">
        <f t="shared" si="5"/>
        <v/>
      </c>
      <c r="AZ13" s="117"/>
      <c r="BA13" s="118">
        <f t="shared" si="1"/>
        <v>0</v>
      </c>
      <c r="BB13" s="118">
        <f>SUM($P$6:Y$6)-SUMIF(P13:Y13,"",$P$6:$Y$6)</f>
        <v>0</v>
      </c>
      <c r="BC13" s="119" t="str">
        <f t="shared" si="6"/>
        <v/>
      </c>
      <c r="BD13" s="117"/>
      <c r="BE13" s="118">
        <f t="shared" si="2"/>
        <v>0</v>
      </c>
      <c r="BF13" s="118">
        <f t="shared" si="7"/>
        <v>0</v>
      </c>
      <c r="BG13" s="119" t="str">
        <f t="shared" si="8"/>
        <v/>
      </c>
      <c r="BH13" s="117"/>
      <c r="BI13" s="118">
        <f t="shared" si="3"/>
        <v>0</v>
      </c>
      <c r="BJ13" s="118">
        <f t="shared" si="9"/>
        <v>0</v>
      </c>
      <c r="BK13" s="119" t="str">
        <f t="shared" si="10"/>
        <v/>
      </c>
      <c r="BL13" s="22"/>
      <c r="BM13" s="10"/>
      <c r="BN13" s="10"/>
      <c r="BO13" s="10"/>
      <c r="BP13" s="170" t="e">
        <f t="shared" si="11"/>
        <v>#DIV/0!</v>
      </c>
      <c r="BQ13" s="170" t="e">
        <f t="shared" si="12"/>
        <v>#DIV/0!</v>
      </c>
      <c r="BR13" s="170" t="e">
        <f t="shared" si="13"/>
        <v>#DIV/0!</v>
      </c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</row>
    <row r="14" spans="1:103">
      <c r="A14" s="10"/>
      <c r="B14" s="65">
        <v>8</v>
      </c>
      <c r="C14" s="10">
        <f>Élèves!C11</f>
        <v>0</v>
      </c>
      <c r="D14" s="10">
        <f>Élèves!D11</f>
        <v>0</v>
      </c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7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7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7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  <c r="AV14" s="117"/>
      <c r="AW14" s="118">
        <f t="shared" si="0"/>
        <v>0</v>
      </c>
      <c r="AX14" s="118">
        <f t="shared" si="4"/>
        <v>0</v>
      </c>
      <c r="AY14" s="119" t="str">
        <f t="shared" si="5"/>
        <v/>
      </c>
      <c r="AZ14" s="117"/>
      <c r="BA14" s="118">
        <f t="shared" si="1"/>
        <v>0</v>
      </c>
      <c r="BB14" s="118">
        <f>SUM($P$6:Y$6)-SUMIF(P14:Y14,"",$P$6:$Y$6)</f>
        <v>0</v>
      </c>
      <c r="BC14" s="119" t="str">
        <f t="shared" si="6"/>
        <v/>
      </c>
      <c r="BD14" s="117"/>
      <c r="BE14" s="118">
        <f t="shared" si="2"/>
        <v>0</v>
      </c>
      <c r="BF14" s="118">
        <f t="shared" si="7"/>
        <v>0</v>
      </c>
      <c r="BG14" s="119" t="str">
        <f t="shared" si="8"/>
        <v/>
      </c>
      <c r="BH14" s="117"/>
      <c r="BI14" s="118">
        <f t="shared" si="3"/>
        <v>0</v>
      </c>
      <c r="BJ14" s="118">
        <f t="shared" si="9"/>
        <v>0</v>
      </c>
      <c r="BK14" s="119" t="str">
        <f t="shared" si="10"/>
        <v/>
      </c>
      <c r="BL14" s="22"/>
      <c r="BM14" s="10"/>
      <c r="BN14" s="10"/>
      <c r="BO14" s="10"/>
      <c r="BP14" s="170" t="e">
        <f t="shared" si="11"/>
        <v>#DIV/0!</v>
      </c>
      <c r="BQ14" s="170" t="e">
        <f t="shared" si="12"/>
        <v>#DIV/0!</v>
      </c>
      <c r="BR14" s="170" t="e">
        <f t="shared" si="13"/>
        <v>#DIV/0!</v>
      </c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</row>
    <row r="15" spans="1:103">
      <c r="A15" s="10"/>
      <c r="B15" s="65">
        <v>9</v>
      </c>
      <c r="C15" s="10">
        <f>Élèves!C12</f>
        <v>0</v>
      </c>
      <c r="D15" s="10">
        <f>Élèves!D12</f>
        <v>0</v>
      </c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7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7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7"/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7"/>
      <c r="AW15" s="118">
        <f t="shared" si="0"/>
        <v>0</v>
      </c>
      <c r="AX15" s="118">
        <f t="shared" si="4"/>
        <v>0</v>
      </c>
      <c r="AY15" s="119" t="str">
        <f t="shared" si="5"/>
        <v/>
      </c>
      <c r="AZ15" s="117"/>
      <c r="BA15" s="118">
        <f t="shared" si="1"/>
        <v>0</v>
      </c>
      <c r="BB15" s="118">
        <f>SUM($P$6:Y$6)-SUMIF(P15:Y15,"",$P$6:$Y$6)</f>
        <v>0</v>
      </c>
      <c r="BC15" s="119" t="str">
        <f t="shared" si="6"/>
        <v/>
      </c>
      <c r="BD15" s="117"/>
      <c r="BE15" s="118">
        <f t="shared" si="2"/>
        <v>0</v>
      </c>
      <c r="BF15" s="118">
        <f t="shared" si="7"/>
        <v>0</v>
      </c>
      <c r="BG15" s="119" t="str">
        <f t="shared" si="8"/>
        <v/>
      </c>
      <c r="BH15" s="117"/>
      <c r="BI15" s="118">
        <f t="shared" si="3"/>
        <v>0</v>
      </c>
      <c r="BJ15" s="118">
        <f t="shared" si="9"/>
        <v>0</v>
      </c>
      <c r="BK15" s="119" t="str">
        <f t="shared" si="10"/>
        <v/>
      </c>
      <c r="BL15" s="22"/>
      <c r="BM15" s="10"/>
      <c r="BN15" s="10"/>
      <c r="BO15" s="10"/>
      <c r="BP15" s="170" t="e">
        <f t="shared" si="11"/>
        <v>#DIV/0!</v>
      </c>
      <c r="BQ15" s="170" t="e">
        <f t="shared" si="12"/>
        <v>#DIV/0!</v>
      </c>
      <c r="BR15" s="170" t="e">
        <f t="shared" si="13"/>
        <v>#DIV/0!</v>
      </c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</row>
    <row r="16" spans="1:103">
      <c r="A16" s="10"/>
      <c r="B16" s="65">
        <v>10</v>
      </c>
      <c r="C16" s="10">
        <f>Élèves!C13</f>
        <v>0</v>
      </c>
      <c r="D16" s="10">
        <f>Élèves!D13</f>
        <v>0</v>
      </c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7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7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7"/>
      <c r="AL16" s="116"/>
      <c r="AM16" s="116"/>
      <c r="AN16" s="116"/>
      <c r="AO16" s="116"/>
      <c r="AP16" s="116"/>
      <c r="AQ16" s="116"/>
      <c r="AR16" s="116"/>
      <c r="AS16" s="116"/>
      <c r="AT16" s="116"/>
      <c r="AU16" s="116"/>
      <c r="AV16" s="117"/>
      <c r="AW16" s="118">
        <f t="shared" si="0"/>
        <v>0</v>
      </c>
      <c r="AX16" s="118">
        <f t="shared" si="4"/>
        <v>0</v>
      </c>
      <c r="AY16" s="119" t="str">
        <f t="shared" si="5"/>
        <v/>
      </c>
      <c r="AZ16" s="117"/>
      <c r="BA16" s="118">
        <f t="shared" si="1"/>
        <v>0</v>
      </c>
      <c r="BB16" s="118">
        <f>SUM($P$6:Y$6)-SUMIF(P16:Y16,"",$P$6:$Y$6)</f>
        <v>0</v>
      </c>
      <c r="BC16" s="119" t="str">
        <f t="shared" si="6"/>
        <v/>
      </c>
      <c r="BD16" s="117"/>
      <c r="BE16" s="118">
        <f t="shared" si="2"/>
        <v>0</v>
      </c>
      <c r="BF16" s="118">
        <f t="shared" si="7"/>
        <v>0</v>
      </c>
      <c r="BG16" s="119" t="str">
        <f t="shared" si="8"/>
        <v/>
      </c>
      <c r="BH16" s="117"/>
      <c r="BI16" s="118">
        <f t="shared" si="3"/>
        <v>0</v>
      </c>
      <c r="BJ16" s="118">
        <f t="shared" si="9"/>
        <v>0</v>
      </c>
      <c r="BK16" s="119" t="str">
        <f t="shared" si="10"/>
        <v/>
      </c>
      <c r="BL16" s="22"/>
      <c r="BM16" s="10"/>
      <c r="BN16" s="10"/>
      <c r="BO16" s="10"/>
      <c r="BP16" s="170" t="e">
        <f t="shared" si="11"/>
        <v>#DIV/0!</v>
      </c>
      <c r="BQ16" s="170" t="e">
        <f t="shared" si="12"/>
        <v>#DIV/0!</v>
      </c>
      <c r="BR16" s="170" t="e">
        <f t="shared" si="13"/>
        <v>#DIV/0!</v>
      </c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</row>
    <row r="17" spans="1:103">
      <c r="A17" s="10"/>
      <c r="B17" s="65">
        <v>11</v>
      </c>
      <c r="C17" s="10">
        <f>Élèves!C14</f>
        <v>0</v>
      </c>
      <c r="D17" s="10">
        <f>Élèves!D14</f>
        <v>0</v>
      </c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7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7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7"/>
      <c r="AL17" s="116"/>
      <c r="AM17" s="116"/>
      <c r="AN17" s="116"/>
      <c r="AO17" s="116"/>
      <c r="AP17" s="116"/>
      <c r="AQ17" s="116"/>
      <c r="AR17" s="116"/>
      <c r="AS17" s="116"/>
      <c r="AT17" s="116"/>
      <c r="AU17" s="116"/>
      <c r="AV17" s="117"/>
      <c r="AW17" s="118">
        <f t="shared" si="0"/>
        <v>0</v>
      </c>
      <c r="AX17" s="118">
        <f t="shared" si="4"/>
        <v>0</v>
      </c>
      <c r="AY17" s="119" t="str">
        <f t="shared" si="5"/>
        <v/>
      </c>
      <c r="AZ17" s="117"/>
      <c r="BA17" s="118">
        <f t="shared" si="1"/>
        <v>0</v>
      </c>
      <c r="BB17" s="118">
        <f>SUM($P$6:Y$6)-SUMIF(P17:Y17,"",$P$6:$Y$6)</f>
        <v>0</v>
      </c>
      <c r="BC17" s="119" t="str">
        <f t="shared" si="6"/>
        <v/>
      </c>
      <c r="BD17" s="117"/>
      <c r="BE17" s="118">
        <f t="shared" si="2"/>
        <v>0</v>
      </c>
      <c r="BF17" s="118">
        <f t="shared" si="7"/>
        <v>0</v>
      </c>
      <c r="BG17" s="119" t="str">
        <f t="shared" si="8"/>
        <v/>
      </c>
      <c r="BH17" s="117"/>
      <c r="BI17" s="118">
        <f t="shared" si="3"/>
        <v>0</v>
      </c>
      <c r="BJ17" s="118">
        <f t="shared" si="9"/>
        <v>0</v>
      </c>
      <c r="BK17" s="119" t="str">
        <f t="shared" si="10"/>
        <v/>
      </c>
      <c r="BL17" s="22"/>
      <c r="BM17" s="10"/>
      <c r="BN17" s="10"/>
      <c r="BO17" s="10"/>
      <c r="BP17" s="170" t="e">
        <f t="shared" si="11"/>
        <v>#DIV/0!</v>
      </c>
      <c r="BQ17" s="170" t="e">
        <f t="shared" si="12"/>
        <v>#DIV/0!</v>
      </c>
      <c r="BR17" s="170" t="e">
        <f t="shared" si="13"/>
        <v>#DIV/0!</v>
      </c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</row>
    <row r="18" spans="1:103">
      <c r="A18" s="10"/>
      <c r="B18" s="65">
        <v>12</v>
      </c>
      <c r="C18" s="10">
        <f>Élèves!C15</f>
        <v>0</v>
      </c>
      <c r="D18" s="10">
        <f>Élèves!D15</f>
        <v>0</v>
      </c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7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7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7"/>
      <c r="AL18" s="116"/>
      <c r="AM18" s="116"/>
      <c r="AN18" s="116"/>
      <c r="AO18" s="116"/>
      <c r="AP18" s="116"/>
      <c r="AQ18" s="116"/>
      <c r="AR18" s="116"/>
      <c r="AS18" s="116"/>
      <c r="AT18" s="116"/>
      <c r="AU18" s="116"/>
      <c r="AV18" s="117"/>
      <c r="AW18" s="118">
        <f t="shared" si="0"/>
        <v>0</v>
      </c>
      <c r="AX18" s="118">
        <f t="shared" si="4"/>
        <v>0</v>
      </c>
      <c r="AY18" s="119" t="str">
        <f t="shared" si="5"/>
        <v/>
      </c>
      <c r="AZ18" s="117"/>
      <c r="BA18" s="118">
        <f t="shared" si="1"/>
        <v>0</v>
      </c>
      <c r="BB18" s="118">
        <f>SUM($P$6:Y$6)-SUMIF(P18:Y18,"",$P$6:$Y$6)</f>
        <v>0</v>
      </c>
      <c r="BC18" s="119" t="str">
        <f t="shared" si="6"/>
        <v/>
      </c>
      <c r="BD18" s="117"/>
      <c r="BE18" s="118">
        <f t="shared" si="2"/>
        <v>0</v>
      </c>
      <c r="BF18" s="118">
        <f t="shared" si="7"/>
        <v>0</v>
      </c>
      <c r="BG18" s="119" t="str">
        <f t="shared" si="8"/>
        <v/>
      </c>
      <c r="BH18" s="117"/>
      <c r="BI18" s="118">
        <f t="shared" si="3"/>
        <v>0</v>
      </c>
      <c r="BJ18" s="118">
        <f t="shared" si="9"/>
        <v>0</v>
      </c>
      <c r="BK18" s="119" t="str">
        <f t="shared" si="10"/>
        <v/>
      </c>
      <c r="BL18" s="22"/>
      <c r="BM18" s="10"/>
      <c r="BN18" s="10"/>
      <c r="BO18" s="10"/>
      <c r="BP18" s="170" t="e">
        <f t="shared" si="11"/>
        <v>#DIV/0!</v>
      </c>
      <c r="BQ18" s="170" t="e">
        <f t="shared" si="12"/>
        <v>#DIV/0!</v>
      </c>
      <c r="BR18" s="170" t="e">
        <f t="shared" si="13"/>
        <v>#DIV/0!</v>
      </c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</row>
    <row r="19" spans="1:103">
      <c r="A19" s="10"/>
      <c r="B19" s="65">
        <v>13</v>
      </c>
      <c r="C19" s="10">
        <f>Élèves!C16</f>
        <v>0</v>
      </c>
      <c r="D19" s="10">
        <f>Élèves!D16</f>
        <v>0</v>
      </c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7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7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7"/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7"/>
      <c r="AW19" s="118">
        <f t="shared" si="0"/>
        <v>0</v>
      </c>
      <c r="AX19" s="118">
        <f t="shared" si="4"/>
        <v>0</v>
      </c>
      <c r="AY19" s="119" t="str">
        <f t="shared" si="5"/>
        <v/>
      </c>
      <c r="AZ19" s="117"/>
      <c r="BA19" s="118">
        <f t="shared" si="1"/>
        <v>0</v>
      </c>
      <c r="BB19" s="118">
        <f>SUM($P$6:Y$6)-SUMIF(P19:Y19,"",$P$6:$Y$6)</f>
        <v>0</v>
      </c>
      <c r="BC19" s="119" t="str">
        <f t="shared" si="6"/>
        <v/>
      </c>
      <c r="BD19" s="117"/>
      <c r="BE19" s="118">
        <f t="shared" si="2"/>
        <v>0</v>
      </c>
      <c r="BF19" s="118">
        <f t="shared" si="7"/>
        <v>0</v>
      </c>
      <c r="BG19" s="119" t="str">
        <f t="shared" si="8"/>
        <v/>
      </c>
      <c r="BH19" s="117"/>
      <c r="BI19" s="118">
        <f t="shared" si="3"/>
        <v>0</v>
      </c>
      <c r="BJ19" s="118">
        <f t="shared" si="9"/>
        <v>0</v>
      </c>
      <c r="BK19" s="119" t="str">
        <f t="shared" si="10"/>
        <v/>
      </c>
      <c r="BL19" s="22"/>
      <c r="BM19" s="10"/>
      <c r="BN19" s="10"/>
      <c r="BO19" s="10"/>
      <c r="BP19" s="170" t="e">
        <f t="shared" si="11"/>
        <v>#DIV/0!</v>
      </c>
      <c r="BQ19" s="170" t="e">
        <f t="shared" si="12"/>
        <v>#DIV/0!</v>
      </c>
      <c r="BR19" s="170" t="e">
        <f t="shared" si="13"/>
        <v>#DIV/0!</v>
      </c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</row>
    <row r="20" spans="1:103">
      <c r="A20" s="10"/>
      <c r="B20" s="65">
        <v>14</v>
      </c>
      <c r="C20" s="10">
        <f>Élèves!C17</f>
        <v>0</v>
      </c>
      <c r="D20" s="10">
        <f>Élèves!D17</f>
        <v>0</v>
      </c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7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7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7"/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7"/>
      <c r="AW20" s="118">
        <f t="shared" si="0"/>
        <v>0</v>
      </c>
      <c r="AX20" s="118">
        <f t="shared" si="4"/>
        <v>0</v>
      </c>
      <c r="AY20" s="119" t="str">
        <f t="shared" si="5"/>
        <v/>
      </c>
      <c r="AZ20" s="117"/>
      <c r="BA20" s="118">
        <f t="shared" si="1"/>
        <v>0</v>
      </c>
      <c r="BB20" s="118">
        <f>SUM($P$6:Y$6)-SUMIF(P20:Y20,"",$P$6:$Y$6)</f>
        <v>0</v>
      </c>
      <c r="BC20" s="119" t="str">
        <f t="shared" si="6"/>
        <v/>
      </c>
      <c r="BD20" s="117"/>
      <c r="BE20" s="118">
        <f t="shared" si="2"/>
        <v>0</v>
      </c>
      <c r="BF20" s="118">
        <f t="shared" si="7"/>
        <v>0</v>
      </c>
      <c r="BG20" s="119" t="str">
        <f t="shared" si="8"/>
        <v/>
      </c>
      <c r="BH20" s="117"/>
      <c r="BI20" s="118">
        <f t="shared" si="3"/>
        <v>0</v>
      </c>
      <c r="BJ20" s="118">
        <f t="shared" si="9"/>
        <v>0</v>
      </c>
      <c r="BK20" s="119" t="str">
        <f t="shared" si="10"/>
        <v/>
      </c>
      <c r="BL20" s="22"/>
      <c r="BM20" s="10"/>
      <c r="BN20" s="10"/>
      <c r="BO20" s="10"/>
      <c r="BP20" s="170" t="e">
        <f t="shared" si="11"/>
        <v>#DIV/0!</v>
      </c>
      <c r="BQ20" s="170" t="e">
        <f t="shared" si="12"/>
        <v>#DIV/0!</v>
      </c>
      <c r="BR20" s="170" t="e">
        <f t="shared" si="13"/>
        <v>#DIV/0!</v>
      </c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</row>
    <row r="21" spans="1:103">
      <c r="A21" s="10"/>
      <c r="B21" s="65">
        <v>15</v>
      </c>
      <c r="C21" s="10">
        <f>Élèves!C18</f>
        <v>0</v>
      </c>
      <c r="D21" s="10">
        <f>Élèves!D18</f>
        <v>0</v>
      </c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7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7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7"/>
      <c r="AL21" s="116"/>
      <c r="AM21" s="116"/>
      <c r="AN21" s="116"/>
      <c r="AO21" s="116"/>
      <c r="AP21" s="116"/>
      <c r="AQ21" s="116"/>
      <c r="AR21" s="116"/>
      <c r="AS21" s="116"/>
      <c r="AT21" s="116"/>
      <c r="AU21" s="116"/>
      <c r="AV21" s="117"/>
      <c r="AW21" s="118">
        <f t="shared" si="0"/>
        <v>0</v>
      </c>
      <c r="AX21" s="118">
        <f t="shared" si="4"/>
        <v>0</v>
      </c>
      <c r="AY21" s="119" t="str">
        <f t="shared" si="5"/>
        <v/>
      </c>
      <c r="AZ21" s="117"/>
      <c r="BA21" s="118">
        <f t="shared" si="1"/>
        <v>0</v>
      </c>
      <c r="BB21" s="118">
        <f>SUM($P$6:Y$6)-SUMIF(P21:Y21,"",$P$6:$Y$6)</f>
        <v>0</v>
      </c>
      <c r="BC21" s="119" t="str">
        <f t="shared" si="6"/>
        <v/>
      </c>
      <c r="BD21" s="117"/>
      <c r="BE21" s="118">
        <f t="shared" si="2"/>
        <v>0</v>
      </c>
      <c r="BF21" s="118">
        <f t="shared" si="7"/>
        <v>0</v>
      </c>
      <c r="BG21" s="119" t="str">
        <f t="shared" si="8"/>
        <v/>
      </c>
      <c r="BH21" s="117"/>
      <c r="BI21" s="118">
        <f t="shared" si="3"/>
        <v>0</v>
      </c>
      <c r="BJ21" s="118">
        <f t="shared" si="9"/>
        <v>0</v>
      </c>
      <c r="BK21" s="119" t="str">
        <f t="shared" si="10"/>
        <v/>
      </c>
      <c r="BL21" s="22"/>
      <c r="BM21" s="10"/>
      <c r="BN21" s="10"/>
      <c r="BO21" s="10"/>
      <c r="BP21" s="170" t="e">
        <f t="shared" si="11"/>
        <v>#DIV/0!</v>
      </c>
      <c r="BQ21" s="170" t="e">
        <f t="shared" si="12"/>
        <v>#DIV/0!</v>
      </c>
      <c r="BR21" s="170" t="e">
        <f t="shared" si="13"/>
        <v>#DIV/0!</v>
      </c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</row>
    <row r="22" spans="1:103">
      <c r="A22" s="10"/>
      <c r="B22" s="65">
        <v>16</v>
      </c>
      <c r="C22" s="10">
        <f>Élèves!C19</f>
        <v>0</v>
      </c>
      <c r="D22" s="10">
        <f>Élèves!D19</f>
        <v>0</v>
      </c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7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7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7"/>
      <c r="AL22" s="116"/>
      <c r="AM22" s="116"/>
      <c r="AN22" s="116"/>
      <c r="AO22" s="116"/>
      <c r="AP22" s="116"/>
      <c r="AQ22" s="116"/>
      <c r="AR22" s="116"/>
      <c r="AS22" s="116"/>
      <c r="AT22" s="116"/>
      <c r="AU22" s="116"/>
      <c r="AV22" s="117"/>
      <c r="AW22" s="118">
        <f t="shared" si="0"/>
        <v>0</v>
      </c>
      <c r="AX22" s="118">
        <f t="shared" si="4"/>
        <v>0</v>
      </c>
      <c r="AY22" s="119" t="str">
        <f t="shared" si="5"/>
        <v/>
      </c>
      <c r="AZ22" s="117"/>
      <c r="BA22" s="118">
        <f t="shared" si="1"/>
        <v>0</v>
      </c>
      <c r="BB22" s="118">
        <f>SUM($P$6:Y$6)-SUMIF(P22:Y22,"",$P$6:$Y$6)</f>
        <v>0</v>
      </c>
      <c r="BC22" s="119" t="str">
        <f t="shared" si="6"/>
        <v/>
      </c>
      <c r="BD22" s="117"/>
      <c r="BE22" s="118">
        <f t="shared" si="2"/>
        <v>0</v>
      </c>
      <c r="BF22" s="118">
        <f t="shared" si="7"/>
        <v>0</v>
      </c>
      <c r="BG22" s="119" t="str">
        <f t="shared" si="8"/>
        <v/>
      </c>
      <c r="BH22" s="117"/>
      <c r="BI22" s="118">
        <f t="shared" si="3"/>
        <v>0</v>
      </c>
      <c r="BJ22" s="118">
        <f t="shared" si="9"/>
        <v>0</v>
      </c>
      <c r="BK22" s="119" t="str">
        <f t="shared" si="10"/>
        <v/>
      </c>
      <c r="BL22" s="22"/>
      <c r="BM22" s="10"/>
      <c r="BN22" s="10"/>
      <c r="BO22" s="10"/>
      <c r="BP22" s="170" t="e">
        <f t="shared" si="11"/>
        <v>#DIV/0!</v>
      </c>
      <c r="BQ22" s="170" t="e">
        <f t="shared" si="12"/>
        <v>#DIV/0!</v>
      </c>
      <c r="BR22" s="170" t="e">
        <f t="shared" si="13"/>
        <v>#DIV/0!</v>
      </c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</row>
    <row r="23" spans="1:103">
      <c r="A23" s="10"/>
      <c r="B23" s="65">
        <v>17</v>
      </c>
      <c r="C23" s="10">
        <f>Élèves!C20</f>
        <v>0</v>
      </c>
      <c r="D23" s="10">
        <f>Élèves!D20</f>
        <v>0</v>
      </c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7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7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7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7"/>
      <c r="AW23" s="118">
        <f t="shared" si="0"/>
        <v>0</v>
      </c>
      <c r="AX23" s="118">
        <f t="shared" si="4"/>
        <v>0</v>
      </c>
      <c r="AY23" s="119" t="str">
        <f t="shared" si="5"/>
        <v/>
      </c>
      <c r="AZ23" s="117"/>
      <c r="BA23" s="118">
        <f t="shared" si="1"/>
        <v>0</v>
      </c>
      <c r="BB23" s="118">
        <f>SUM($P$6:Y$6)-SUMIF(P23:Y23,"",$P$6:$Y$6)</f>
        <v>0</v>
      </c>
      <c r="BC23" s="119" t="str">
        <f t="shared" si="6"/>
        <v/>
      </c>
      <c r="BD23" s="117"/>
      <c r="BE23" s="118">
        <f t="shared" si="2"/>
        <v>0</v>
      </c>
      <c r="BF23" s="118">
        <f t="shared" si="7"/>
        <v>0</v>
      </c>
      <c r="BG23" s="119" t="str">
        <f t="shared" si="8"/>
        <v/>
      </c>
      <c r="BH23" s="117"/>
      <c r="BI23" s="118">
        <f t="shared" si="3"/>
        <v>0</v>
      </c>
      <c r="BJ23" s="118">
        <f t="shared" si="9"/>
        <v>0</v>
      </c>
      <c r="BK23" s="119" t="str">
        <f t="shared" si="10"/>
        <v/>
      </c>
      <c r="BL23" s="22"/>
      <c r="BM23" s="10"/>
      <c r="BN23" s="10"/>
      <c r="BO23" s="10"/>
      <c r="BP23" s="170" t="e">
        <f t="shared" si="11"/>
        <v>#DIV/0!</v>
      </c>
      <c r="BQ23" s="170" t="e">
        <f t="shared" si="12"/>
        <v>#DIV/0!</v>
      </c>
      <c r="BR23" s="170" t="e">
        <f t="shared" si="13"/>
        <v>#DIV/0!</v>
      </c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</row>
    <row r="24" spans="1:103">
      <c r="A24" s="10"/>
      <c r="B24" s="65">
        <v>18</v>
      </c>
      <c r="C24" s="10">
        <f>Élèves!C21</f>
        <v>0</v>
      </c>
      <c r="D24" s="10">
        <f>Élèves!D21</f>
        <v>0</v>
      </c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7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7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7"/>
      <c r="AL24" s="116"/>
      <c r="AM24" s="116"/>
      <c r="AN24" s="116"/>
      <c r="AO24" s="116"/>
      <c r="AP24" s="116"/>
      <c r="AQ24" s="116"/>
      <c r="AR24" s="116"/>
      <c r="AS24" s="116"/>
      <c r="AT24" s="116"/>
      <c r="AU24" s="116"/>
      <c r="AV24" s="117"/>
      <c r="AW24" s="118">
        <f t="shared" si="0"/>
        <v>0</v>
      </c>
      <c r="AX24" s="118">
        <f t="shared" si="4"/>
        <v>0</v>
      </c>
      <c r="AY24" s="119" t="str">
        <f t="shared" si="5"/>
        <v/>
      </c>
      <c r="AZ24" s="117"/>
      <c r="BA24" s="118">
        <f t="shared" si="1"/>
        <v>0</v>
      </c>
      <c r="BB24" s="118">
        <f>SUM($P$6:Y$6)-SUMIF(P24:Y24,"",$P$6:$Y$6)</f>
        <v>0</v>
      </c>
      <c r="BC24" s="119" t="str">
        <f t="shared" si="6"/>
        <v/>
      </c>
      <c r="BD24" s="117"/>
      <c r="BE24" s="118">
        <f t="shared" si="2"/>
        <v>0</v>
      </c>
      <c r="BF24" s="118">
        <f t="shared" si="7"/>
        <v>0</v>
      </c>
      <c r="BG24" s="119" t="str">
        <f t="shared" si="8"/>
        <v/>
      </c>
      <c r="BH24" s="117"/>
      <c r="BI24" s="118">
        <f t="shared" si="3"/>
        <v>0</v>
      </c>
      <c r="BJ24" s="118">
        <f t="shared" si="9"/>
        <v>0</v>
      </c>
      <c r="BK24" s="119" t="str">
        <f t="shared" si="10"/>
        <v/>
      </c>
      <c r="BL24" s="22"/>
      <c r="BM24" s="10"/>
      <c r="BN24" s="10"/>
      <c r="BO24" s="10"/>
      <c r="BP24" s="170" t="e">
        <f t="shared" si="11"/>
        <v>#DIV/0!</v>
      </c>
      <c r="BQ24" s="170" t="e">
        <f t="shared" si="12"/>
        <v>#DIV/0!</v>
      </c>
      <c r="BR24" s="170" t="e">
        <f t="shared" si="13"/>
        <v>#DIV/0!</v>
      </c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</row>
    <row r="25" spans="1:103">
      <c r="A25" s="10"/>
      <c r="B25" s="65">
        <v>19</v>
      </c>
      <c r="C25" s="10">
        <f>Élèves!C22</f>
        <v>0</v>
      </c>
      <c r="D25" s="10">
        <f>Élèves!D22</f>
        <v>0</v>
      </c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7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7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7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  <c r="AV25" s="117"/>
      <c r="AW25" s="118">
        <f t="shared" si="0"/>
        <v>0</v>
      </c>
      <c r="AX25" s="118">
        <f t="shared" si="4"/>
        <v>0</v>
      </c>
      <c r="AY25" s="119" t="str">
        <f t="shared" si="5"/>
        <v/>
      </c>
      <c r="AZ25" s="117"/>
      <c r="BA25" s="118">
        <f t="shared" si="1"/>
        <v>0</v>
      </c>
      <c r="BB25" s="118">
        <f>SUM($P$6:Y$6)-SUMIF(P25:Y25,"",$P$6:$Y$6)</f>
        <v>0</v>
      </c>
      <c r="BC25" s="119" t="str">
        <f t="shared" si="6"/>
        <v/>
      </c>
      <c r="BD25" s="117"/>
      <c r="BE25" s="118">
        <f t="shared" si="2"/>
        <v>0</v>
      </c>
      <c r="BF25" s="118">
        <f t="shared" si="7"/>
        <v>0</v>
      </c>
      <c r="BG25" s="119" t="str">
        <f t="shared" si="8"/>
        <v/>
      </c>
      <c r="BH25" s="117"/>
      <c r="BI25" s="118">
        <f t="shared" si="3"/>
        <v>0</v>
      </c>
      <c r="BJ25" s="118">
        <f t="shared" si="9"/>
        <v>0</v>
      </c>
      <c r="BK25" s="119" t="str">
        <f t="shared" si="10"/>
        <v/>
      </c>
      <c r="BL25" s="22"/>
      <c r="BM25" s="10"/>
      <c r="BN25" s="10"/>
      <c r="BO25" s="10"/>
      <c r="BP25" s="170" t="e">
        <f t="shared" si="11"/>
        <v>#DIV/0!</v>
      </c>
      <c r="BQ25" s="170" t="e">
        <f t="shared" si="12"/>
        <v>#DIV/0!</v>
      </c>
      <c r="BR25" s="170" t="e">
        <f t="shared" si="13"/>
        <v>#DIV/0!</v>
      </c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</row>
    <row r="26" spans="1:103">
      <c r="A26" s="10"/>
      <c r="B26" s="65">
        <v>20</v>
      </c>
      <c r="C26" s="10">
        <f>Élèves!C23</f>
        <v>0</v>
      </c>
      <c r="D26" s="10">
        <f>Élèves!D23</f>
        <v>0</v>
      </c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7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7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7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7"/>
      <c r="AW26" s="118">
        <f t="shared" si="0"/>
        <v>0</v>
      </c>
      <c r="AX26" s="118">
        <f t="shared" si="4"/>
        <v>0</v>
      </c>
      <c r="AY26" s="119" t="str">
        <f t="shared" si="5"/>
        <v/>
      </c>
      <c r="AZ26" s="117"/>
      <c r="BA26" s="118">
        <f t="shared" si="1"/>
        <v>0</v>
      </c>
      <c r="BB26" s="118">
        <f>SUM($P$6:Y$6)-SUMIF(P26:Y26,"",$P$6:$Y$6)</f>
        <v>0</v>
      </c>
      <c r="BC26" s="119" t="str">
        <f t="shared" si="6"/>
        <v/>
      </c>
      <c r="BD26" s="117"/>
      <c r="BE26" s="118">
        <f t="shared" si="2"/>
        <v>0</v>
      </c>
      <c r="BF26" s="118">
        <f t="shared" si="7"/>
        <v>0</v>
      </c>
      <c r="BG26" s="119" t="str">
        <f t="shared" si="8"/>
        <v/>
      </c>
      <c r="BH26" s="117"/>
      <c r="BI26" s="118">
        <f t="shared" si="3"/>
        <v>0</v>
      </c>
      <c r="BJ26" s="118">
        <f t="shared" si="9"/>
        <v>0</v>
      </c>
      <c r="BK26" s="119" t="str">
        <f t="shared" si="10"/>
        <v/>
      </c>
      <c r="BL26" s="22"/>
      <c r="BM26" s="10"/>
      <c r="BN26" s="10"/>
      <c r="BO26" s="10"/>
      <c r="BP26" s="170" t="e">
        <f t="shared" si="11"/>
        <v>#DIV/0!</v>
      </c>
      <c r="BQ26" s="170" t="e">
        <f t="shared" si="12"/>
        <v>#DIV/0!</v>
      </c>
      <c r="BR26" s="170" t="e">
        <f t="shared" si="13"/>
        <v>#DIV/0!</v>
      </c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</row>
    <row r="27" spans="1:103">
      <c r="A27" s="10"/>
      <c r="B27" s="65">
        <v>21</v>
      </c>
      <c r="C27" s="10">
        <f>Élèves!C24</f>
        <v>0</v>
      </c>
      <c r="D27" s="10">
        <f>Élèves!D24</f>
        <v>0</v>
      </c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7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7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7"/>
      <c r="AL27" s="116"/>
      <c r="AM27" s="116"/>
      <c r="AN27" s="116"/>
      <c r="AO27" s="116"/>
      <c r="AP27" s="116"/>
      <c r="AQ27" s="116"/>
      <c r="AR27" s="116"/>
      <c r="AS27" s="116"/>
      <c r="AT27" s="116"/>
      <c r="AU27" s="116"/>
      <c r="AV27" s="117"/>
      <c r="AW27" s="118">
        <f t="shared" si="0"/>
        <v>0</v>
      </c>
      <c r="AX27" s="118">
        <f t="shared" si="4"/>
        <v>0</v>
      </c>
      <c r="AY27" s="119" t="str">
        <f t="shared" si="5"/>
        <v/>
      </c>
      <c r="AZ27" s="117"/>
      <c r="BA27" s="118">
        <f t="shared" si="1"/>
        <v>0</v>
      </c>
      <c r="BB27" s="118">
        <f>SUM($P$6:Y$6)-SUMIF(P27:Y27,"",$P$6:$Y$6)</f>
        <v>0</v>
      </c>
      <c r="BC27" s="119" t="str">
        <f t="shared" si="6"/>
        <v/>
      </c>
      <c r="BD27" s="117"/>
      <c r="BE27" s="118">
        <f t="shared" si="2"/>
        <v>0</v>
      </c>
      <c r="BF27" s="118">
        <f t="shared" si="7"/>
        <v>0</v>
      </c>
      <c r="BG27" s="119" t="str">
        <f t="shared" si="8"/>
        <v/>
      </c>
      <c r="BH27" s="117"/>
      <c r="BI27" s="118">
        <f t="shared" si="3"/>
        <v>0</v>
      </c>
      <c r="BJ27" s="118">
        <f t="shared" si="9"/>
        <v>0</v>
      </c>
      <c r="BK27" s="119" t="str">
        <f t="shared" si="10"/>
        <v/>
      </c>
      <c r="BL27" s="22"/>
      <c r="BM27" s="10"/>
      <c r="BN27" s="10"/>
      <c r="BO27" s="10"/>
      <c r="BP27" s="170" t="e">
        <f t="shared" si="11"/>
        <v>#DIV/0!</v>
      </c>
      <c r="BQ27" s="170" t="e">
        <f t="shared" si="12"/>
        <v>#DIV/0!</v>
      </c>
      <c r="BR27" s="170" t="e">
        <f t="shared" si="13"/>
        <v>#DIV/0!</v>
      </c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</row>
    <row r="28" spans="1:103">
      <c r="A28" s="10"/>
      <c r="B28" s="65">
        <v>22</v>
      </c>
      <c r="C28" s="10">
        <f>Élèves!C25</f>
        <v>0</v>
      </c>
      <c r="D28" s="10">
        <f>Élèves!D25</f>
        <v>0</v>
      </c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7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7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7"/>
      <c r="AL28" s="116"/>
      <c r="AM28" s="116"/>
      <c r="AN28" s="116"/>
      <c r="AO28" s="116"/>
      <c r="AP28" s="116"/>
      <c r="AQ28" s="116"/>
      <c r="AR28" s="116"/>
      <c r="AS28" s="116"/>
      <c r="AT28" s="116"/>
      <c r="AU28" s="116"/>
      <c r="AV28" s="117"/>
      <c r="AW28" s="118">
        <f t="shared" si="0"/>
        <v>0</v>
      </c>
      <c r="AX28" s="118">
        <f t="shared" si="4"/>
        <v>0</v>
      </c>
      <c r="AY28" s="119" t="str">
        <f t="shared" si="5"/>
        <v/>
      </c>
      <c r="AZ28" s="117"/>
      <c r="BA28" s="118">
        <f t="shared" si="1"/>
        <v>0</v>
      </c>
      <c r="BB28" s="118">
        <f>SUM($P$6:Y$6)-SUMIF(P28:Y28,"",$P$6:$Y$6)</f>
        <v>0</v>
      </c>
      <c r="BC28" s="119" t="str">
        <f t="shared" si="6"/>
        <v/>
      </c>
      <c r="BD28" s="117"/>
      <c r="BE28" s="118">
        <f t="shared" si="2"/>
        <v>0</v>
      </c>
      <c r="BF28" s="118">
        <f t="shared" si="7"/>
        <v>0</v>
      </c>
      <c r="BG28" s="119" t="str">
        <f t="shared" si="8"/>
        <v/>
      </c>
      <c r="BH28" s="117"/>
      <c r="BI28" s="118">
        <f t="shared" si="3"/>
        <v>0</v>
      </c>
      <c r="BJ28" s="118">
        <f t="shared" si="9"/>
        <v>0</v>
      </c>
      <c r="BK28" s="119" t="str">
        <f t="shared" si="10"/>
        <v/>
      </c>
      <c r="BL28" s="22"/>
      <c r="BM28" s="10"/>
      <c r="BN28" s="10"/>
      <c r="BO28" s="10"/>
      <c r="BP28" s="170" t="e">
        <f t="shared" si="11"/>
        <v>#DIV/0!</v>
      </c>
      <c r="BQ28" s="170" t="e">
        <f t="shared" si="12"/>
        <v>#DIV/0!</v>
      </c>
      <c r="BR28" s="170" t="e">
        <f t="shared" si="13"/>
        <v>#DIV/0!</v>
      </c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</row>
    <row r="29" spans="1:103">
      <c r="A29" s="10"/>
      <c r="B29" s="65">
        <v>23</v>
      </c>
      <c r="C29" s="10">
        <f>Élèves!C26</f>
        <v>0</v>
      </c>
      <c r="D29" s="10">
        <f>Élèves!D26</f>
        <v>0</v>
      </c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7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7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7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7"/>
      <c r="AW29" s="118">
        <f t="shared" si="0"/>
        <v>0</v>
      </c>
      <c r="AX29" s="118">
        <f t="shared" si="4"/>
        <v>0</v>
      </c>
      <c r="AY29" s="119" t="str">
        <f t="shared" si="5"/>
        <v/>
      </c>
      <c r="AZ29" s="117"/>
      <c r="BA29" s="118">
        <f t="shared" si="1"/>
        <v>0</v>
      </c>
      <c r="BB29" s="118">
        <f>SUM($P$6:Y$6)-SUMIF(P29:Y29,"",$P$6:$Y$6)</f>
        <v>0</v>
      </c>
      <c r="BC29" s="119" t="str">
        <f t="shared" si="6"/>
        <v/>
      </c>
      <c r="BD29" s="117"/>
      <c r="BE29" s="118">
        <f t="shared" si="2"/>
        <v>0</v>
      </c>
      <c r="BF29" s="118">
        <f t="shared" si="7"/>
        <v>0</v>
      </c>
      <c r="BG29" s="119" t="str">
        <f t="shared" si="8"/>
        <v/>
      </c>
      <c r="BH29" s="117"/>
      <c r="BI29" s="118">
        <f t="shared" si="3"/>
        <v>0</v>
      </c>
      <c r="BJ29" s="118">
        <f t="shared" si="9"/>
        <v>0</v>
      </c>
      <c r="BK29" s="119" t="str">
        <f t="shared" si="10"/>
        <v/>
      </c>
      <c r="BL29" s="22"/>
      <c r="BM29" s="10"/>
      <c r="BN29" s="10"/>
      <c r="BO29" s="10"/>
      <c r="BP29" s="170" t="e">
        <f t="shared" si="11"/>
        <v>#DIV/0!</v>
      </c>
      <c r="BQ29" s="170" t="e">
        <f t="shared" si="12"/>
        <v>#DIV/0!</v>
      </c>
      <c r="BR29" s="170" t="e">
        <f t="shared" si="13"/>
        <v>#DIV/0!</v>
      </c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</row>
    <row r="30" spans="1:103">
      <c r="A30" s="10"/>
      <c r="B30" s="65">
        <v>24</v>
      </c>
      <c r="C30" s="10">
        <f>Élèves!C27</f>
        <v>0</v>
      </c>
      <c r="D30" s="10">
        <f>Élèves!D27</f>
        <v>0</v>
      </c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7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7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7"/>
      <c r="AL30" s="116"/>
      <c r="AM30" s="116"/>
      <c r="AN30" s="116"/>
      <c r="AO30" s="116"/>
      <c r="AP30" s="116"/>
      <c r="AQ30" s="116"/>
      <c r="AR30" s="116"/>
      <c r="AS30" s="116"/>
      <c r="AT30" s="116"/>
      <c r="AU30" s="116"/>
      <c r="AV30" s="117"/>
      <c r="AW30" s="118">
        <f t="shared" si="0"/>
        <v>0</v>
      </c>
      <c r="AX30" s="118">
        <f t="shared" si="4"/>
        <v>0</v>
      </c>
      <c r="AY30" s="119" t="str">
        <f t="shared" si="5"/>
        <v/>
      </c>
      <c r="AZ30" s="117"/>
      <c r="BA30" s="118">
        <f t="shared" si="1"/>
        <v>0</v>
      </c>
      <c r="BB30" s="118">
        <f>SUM($P$6:Y$6)-SUMIF(P30:Y30,"",$P$6:$Y$6)</f>
        <v>0</v>
      </c>
      <c r="BC30" s="119" t="str">
        <f t="shared" si="6"/>
        <v/>
      </c>
      <c r="BD30" s="117"/>
      <c r="BE30" s="118">
        <f t="shared" si="2"/>
        <v>0</v>
      </c>
      <c r="BF30" s="118">
        <f t="shared" si="7"/>
        <v>0</v>
      </c>
      <c r="BG30" s="119" t="str">
        <f t="shared" si="8"/>
        <v/>
      </c>
      <c r="BH30" s="117"/>
      <c r="BI30" s="118">
        <f t="shared" si="3"/>
        <v>0</v>
      </c>
      <c r="BJ30" s="118">
        <f t="shared" si="9"/>
        <v>0</v>
      </c>
      <c r="BK30" s="119" t="str">
        <f t="shared" si="10"/>
        <v/>
      </c>
      <c r="BL30" s="22"/>
      <c r="BM30" s="10"/>
      <c r="BN30" s="10"/>
      <c r="BO30" s="10"/>
      <c r="BP30" s="170" t="e">
        <f t="shared" si="11"/>
        <v>#DIV/0!</v>
      </c>
      <c r="BQ30" s="170" t="e">
        <f t="shared" si="12"/>
        <v>#DIV/0!</v>
      </c>
      <c r="BR30" s="170" t="e">
        <f t="shared" si="13"/>
        <v>#DIV/0!</v>
      </c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</row>
    <row r="31" spans="1:103">
      <c r="A31" s="10"/>
      <c r="B31" s="65">
        <v>25</v>
      </c>
      <c r="C31" s="10">
        <f>Élèves!C28</f>
        <v>0</v>
      </c>
      <c r="D31" s="10">
        <f>Élèves!D28</f>
        <v>0</v>
      </c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7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7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7"/>
      <c r="AL31" s="116"/>
      <c r="AM31" s="116"/>
      <c r="AN31" s="116"/>
      <c r="AO31" s="116"/>
      <c r="AP31" s="116"/>
      <c r="AQ31" s="116"/>
      <c r="AR31" s="116"/>
      <c r="AS31" s="116"/>
      <c r="AT31" s="116"/>
      <c r="AU31" s="116"/>
      <c r="AV31" s="117"/>
      <c r="AW31" s="118">
        <f t="shared" si="0"/>
        <v>0</v>
      </c>
      <c r="AX31" s="118">
        <f t="shared" si="4"/>
        <v>0</v>
      </c>
      <c r="AY31" s="119" t="str">
        <f t="shared" si="5"/>
        <v/>
      </c>
      <c r="AZ31" s="117"/>
      <c r="BA31" s="118">
        <f t="shared" si="1"/>
        <v>0</v>
      </c>
      <c r="BB31" s="118">
        <f>SUM($P$6:Y$6)-SUMIF(P31:Y31,"",$P$6:$Y$6)</f>
        <v>0</v>
      </c>
      <c r="BC31" s="119" t="str">
        <f t="shared" si="6"/>
        <v/>
      </c>
      <c r="BD31" s="117"/>
      <c r="BE31" s="118">
        <f t="shared" si="2"/>
        <v>0</v>
      </c>
      <c r="BF31" s="118">
        <f t="shared" si="7"/>
        <v>0</v>
      </c>
      <c r="BG31" s="119" t="str">
        <f t="shared" si="8"/>
        <v/>
      </c>
      <c r="BH31" s="117"/>
      <c r="BI31" s="118">
        <f t="shared" si="3"/>
        <v>0</v>
      </c>
      <c r="BJ31" s="118">
        <f t="shared" si="9"/>
        <v>0</v>
      </c>
      <c r="BK31" s="119" t="str">
        <f t="shared" si="10"/>
        <v/>
      </c>
      <c r="BL31" s="22"/>
      <c r="BM31" s="10"/>
      <c r="BN31" s="10"/>
      <c r="BO31" s="10"/>
      <c r="BP31" s="170" t="e">
        <f t="shared" si="11"/>
        <v>#DIV/0!</v>
      </c>
      <c r="BQ31" s="170" t="e">
        <f t="shared" si="12"/>
        <v>#DIV/0!</v>
      </c>
      <c r="BR31" s="170" t="e">
        <f t="shared" si="13"/>
        <v>#DIV/0!</v>
      </c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</row>
    <row r="32" spans="1:103" s="7" customFormat="1">
      <c r="A32" s="10"/>
      <c r="B32" s="22"/>
      <c r="C32" s="39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</row>
    <row r="33" spans="1:103" s="7" customFormat="1">
      <c r="A33" s="10"/>
      <c r="B33" s="10"/>
      <c r="C33" s="145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</row>
    <row r="34" spans="1:103" s="7" customFormat="1">
      <c r="A34" s="10"/>
      <c r="B34" s="10"/>
      <c r="C34" s="145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</row>
    <row r="35" spans="1:103" s="7" customFormat="1">
      <c r="A35" s="10"/>
      <c r="B35" s="10"/>
      <c r="C35" s="145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</row>
    <row r="36" spans="1:103" s="7" customFormat="1">
      <c r="A36" s="10"/>
      <c r="B36" s="10"/>
      <c r="C36" s="145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46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</row>
    <row r="37" spans="1:103" s="7" customFormat="1">
      <c r="A37" s="10"/>
      <c r="B37" s="10"/>
      <c r="C37" s="145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</row>
    <row r="38" spans="1:103" s="7" customFormat="1">
      <c r="A38" s="10"/>
      <c r="B38" s="10"/>
      <c r="C38" s="145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</row>
    <row r="39" spans="1:103" s="7" customFormat="1">
      <c r="A39" s="10"/>
      <c r="B39" s="10"/>
      <c r="C39" s="145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</row>
    <row r="40" spans="1:103" s="7" customFormat="1">
      <c r="A40" s="10"/>
      <c r="B40" s="10"/>
      <c r="C40" s="145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</row>
    <row r="41" spans="1:103" s="7" customFormat="1">
      <c r="A41" s="10"/>
      <c r="B41" s="10"/>
      <c r="C41" s="145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</row>
    <row r="42" spans="1:103" s="7" customFormat="1">
      <c r="A42" s="10"/>
      <c r="B42" s="10"/>
      <c r="C42" s="145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</row>
    <row r="43" spans="1:103" s="7" customFormat="1">
      <c r="A43" s="10"/>
      <c r="B43" s="10"/>
      <c r="C43" s="145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</row>
    <row r="44" spans="1:103">
      <c r="A44" s="10"/>
      <c r="B44" s="10"/>
      <c r="C44" s="145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</row>
    <row r="45" spans="1:103">
      <c r="A45" s="10"/>
      <c r="B45" s="10"/>
      <c r="C45" s="145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</row>
    <row r="46" spans="1:103">
      <c r="A46" s="10"/>
      <c r="B46" s="10"/>
      <c r="C46" s="145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</row>
    <row r="47" spans="1:103">
      <c r="A47" s="10"/>
      <c r="B47" s="10"/>
      <c r="C47" s="145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</row>
    <row r="48" spans="1:103">
      <c r="A48" s="10"/>
      <c r="B48" s="10"/>
      <c r="C48" s="145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</row>
    <row r="49" spans="1:103">
      <c r="A49" s="10"/>
      <c r="B49" s="10"/>
      <c r="C49" s="145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</row>
    <row r="50" spans="1:103">
      <c r="A50" s="10"/>
      <c r="B50" s="10"/>
      <c r="C50" s="145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</row>
    <row r="51" spans="1:103">
      <c r="A51" s="10"/>
      <c r="B51" s="10"/>
      <c r="C51" s="145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</row>
    <row r="52" spans="1:103">
      <c r="A52" s="10"/>
      <c r="B52" s="10"/>
      <c r="C52" s="145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</row>
    <row r="53" spans="1:103">
      <c r="A53" s="10"/>
      <c r="B53" s="10"/>
      <c r="C53" s="145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</row>
    <row r="54" spans="1:103">
      <c r="A54" s="10"/>
      <c r="B54" s="10"/>
      <c r="C54" s="145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</row>
    <row r="55" spans="1:103">
      <c r="A55" s="10"/>
      <c r="B55" s="10"/>
      <c r="C55" s="145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</row>
    <row r="56" spans="1:103">
      <c r="A56" s="10"/>
      <c r="B56" s="10"/>
      <c r="C56" s="145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</row>
    <row r="57" spans="1:103">
      <c r="A57" s="10"/>
      <c r="B57" s="10"/>
      <c r="C57" s="145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</row>
    <row r="58" spans="1:103">
      <c r="A58" s="10"/>
      <c r="B58" s="10"/>
      <c r="C58" s="145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</row>
    <row r="59" spans="1:103">
      <c r="A59" s="10"/>
      <c r="B59" s="10"/>
      <c r="C59" s="145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</row>
    <row r="60" spans="1:103">
      <c r="A60" s="10"/>
      <c r="B60" s="10"/>
      <c r="C60" s="145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</row>
    <row r="61" spans="1:103">
      <c r="A61" s="10"/>
      <c r="B61" s="10"/>
      <c r="C61" s="145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</row>
    <row r="62" spans="1:103">
      <c r="A62" s="10"/>
      <c r="B62" s="10"/>
      <c r="C62" s="145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</row>
    <row r="63" spans="1:103">
      <c r="A63" s="10"/>
      <c r="B63" s="10"/>
      <c r="C63" s="145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</row>
    <row r="64" spans="1:103">
      <c r="A64" s="10"/>
      <c r="B64" s="10"/>
      <c r="C64" s="145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</row>
    <row r="65" spans="1:103">
      <c r="A65" s="10"/>
      <c r="B65" s="10"/>
      <c r="C65" s="145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</row>
    <row r="66" spans="1:103">
      <c r="A66" s="10"/>
      <c r="B66" s="10"/>
      <c r="C66" s="145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</row>
    <row r="67" spans="1:103">
      <c r="A67" s="10"/>
      <c r="B67" s="10"/>
      <c r="C67" s="145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</row>
    <row r="68" spans="1:103">
      <c r="A68" s="10"/>
      <c r="B68" s="10"/>
      <c r="C68" s="145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</row>
    <row r="69" spans="1:103">
      <c r="A69" s="10"/>
      <c r="B69" s="10"/>
      <c r="C69" s="145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</row>
    <row r="70" spans="1:103">
      <c r="A70" s="10"/>
      <c r="B70" s="10"/>
      <c r="C70" s="145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</row>
    <row r="71" spans="1:103">
      <c r="A71" s="10"/>
      <c r="B71" s="10"/>
      <c r="C71" s="145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</row>
    <row r="72" spans="1:103">
      <c r="A72" s="10"/>
      <c r="B72" s="10"/>
      <c r="C72" s="145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</row>
    <row r="73" spans="1:103">
      <c r="A73" s="10"/>
      <c r="B73" s="10"/>
      <c r="C73" s="145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</row>
    <row r="74" spans="1:103">
      <c r="A74" s="10"/>
      <c r="B74" s="10"/>
      <c r="C74" s="145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</row>
    <row r="75" spans="1:103">
      <c r="A75" s="10"/>
      <c r="B75" s="10"/>
      <c r="C75" s="145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</row>
    <row r="76" spans="1:103">
      <c r="A76" s="10"/>
      <c r="B76" s="10"/>
      <c r="C76" s="145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</row>
    <row r="77" spans="1:103">
      <c r="A77" s="10"/>
      <c r="B77" s="10"/>
      <c r="C77" s="145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</row>
    <row r="78" spans="1:103">
      <c r="A78" s="10"/>
      <c r="B78" s="10"/>
      <c r="C78" s="145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</row>
    <row r="79" spans="1:103">
      <c r="A79" s="10"/>
      <c r="B79" s="10"/>
      <c r="C79" s="145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</row>
    <row r="80" spans="1:103">
      <c r="A80" s="10"/>
      <c r="B80" s="10"/>
      <c r="C80" s="145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</row>
    <row r="81" spans="1:103">
      <c r="A81" s="10"/>
      <c r="B81" s="10"/>
      <c r="C81" s="145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</row>
    <row r="82" spans="1:103">
      <c r="A82" s="10"/>
      <c r="B82" s="10"/>
      <c r="C82" s="145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  <c r="CW82" s="10"/>
      <c r="CX82" s="10"/>
      <c r="CY82" s="10"/>
    </row>
    <row r="83" spans="1:103">
      <c r="A83" s="10"/>
      <c r="B83" s="10"/>
      <c r="C83" s="145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  <c r="CW83" s="10"/>
      <c r="CX83" s="10"/>
      <c r="CY83" s="10"/>
    </row>
    <row r="84" spans="1:103">
      <c r="A84" s="10"/>
      <c r="B84" s="10"/>
      <c r="C84" s="145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  <c r="CW84" s="10"/>
      <c r="CX84" s="10"/>
      <c r="CY84" s="10"/>
    </row>
    <row r="85" spans="1:103">
      <c r="A85" s="10"/>
      <c r="B85" s="10"/>
      <c r="C85" s="145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  <c r="CW85" s="10"/>
      <c r="CX85" s="10"/>
      <c r="CY85" s="10"/>
    </row>
    <row r="86" spans="1:103">
      <c r="A86" s="10"/>
      <c r="B86" s="10"/>
      <c r="C86" s="145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  <c r="CW86" s="10"/>
      <c r="CX86" s="10"/>
      <c r="CY86" s="10"/>
    </row>
    <row r="87" spans="1:103">
      <c r="A87" s="10"/>
      <c r="B87" s="10"/>
      <c r="C87" s="145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  <c r="CW87" s="10"/>
      <c r="CX87" s="10"/>
      <c r="CY87" s="10"/>
    </row>
    <row r="88" spans="1:103">
      <c r="A88" s="10"/>
      <c r="B88" s="10"/>
      <c r="C88" s="145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  <c r="CW88" s="10"/>
      <c r="CX88" s="10"/>
      <c r="CY88" s="10"/>
    </row>
    <row r="89" spans="1:103">
      <c r="A89" s="10"/>
      <c r="B89" s="10"/>
      <c r="C89" s="145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  <c r="CW89" s="10"/>
      <c r="CX89" s="10"/>
      <c r="CY89" s="10"/>
    </row>
    <row r="90" spans="1:103">
      <c r="A90" s="10"/>
      <c r="B90" s="10"/>
      <c r="C90" s="145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  <c r="CW90" s="10"/>
      <c r="CX90" s="10"/>
      <c r="CY90" s="10"/>
    </row>
  </sheetData>
  <sheetProtection password="ED67" sheet="1" objects="1" scenarios="1" selectLockedCells="1"/>
  <dataConsolidate>
    <dataRefs count="2">
      <dataRef name="$K$5;$Y$5" r:id="rId1"/>
      <dataRef name="$Y$5;$K$5" r:id="rId2"/>
    </dataRefs>
  </dataConsolidate>
  <mergeCells count="10">
    <mergeCell ref="C1:BL1"/>
    <mergeCell ref="E3:N3"/>
    <mergeCell ref="P3:Y3"/>
    <mergeCell ref="AA3:AJ3"/>
    <mergeCell ref="AL3:AU3"/>
    <mergeCell ref="AW3:AY5"/>
    <mergeCell ref="BA3:BC5"/>
    <mergeCell ref="BE3:BG5"/>
    <mergeCell ref="BI3:BK5"/>
    <mergeCell ref="C5:D5"/>
  </mergeCells>
  <conditionalFormatting sqref="C7:D31">
    <cfRule type="cellIs" dxfId="369" priority="74" operator="equal">
      <formula>0</formula>
    </cfRule>
  </conditionalFormatting>
  <conditionalFormatting sqref="B7:B31">
    <cfRule type="expression" dxfId="368" priority="73">
      <formula>C7=0</formula>
    </cfRule>
  </conditionalFormatting>
  <conditionalFormatting sqref="E7:E31">
    <cfRule type="expression" dxfId="367" priority="72">
      <formula>E7&lt;$E$6/2</formula>
    </cfRule>
  </conditionalFormatting>
  <conditionalFormatting sqref="F7:F31">
    <cfRule type="expression" dxfId="366" priority="71">
      <formula>F7&lt;$F$6/2</formula>
    </cfRule>
  </conditionalFormatting>
  <conditionalFormatting sqref="G7:G31">
    <cfRule type="expression" dxfId="365" priority="70">
      <formula>G7&lt;$G$6/2</formula>
    </cfRule>
  </conditionalFormatting>
  <conditionalFormatting sqref="H7:H31">
    <cfRule type="expression" dxfId="364" priority="69">
      <formula>H7&lt;$H$6/2</formula>
    </cfRule>
  </conditionalFormatting>
  <conditionalFormatting sqref="I7:I31">
    <cfRule type="expression" dxfId="363" priority="68">
      <formula>I7&lt;$I$6/2</formula>
    </cfRule>
  </conditionalFormatting>
  <conditionalFormatting sqref="J7:J31">
    <cfRule type="expression" dxfId="362" priority="67">
      <formula>J7&lt;$J$6/2</formula>
    </cfRule>
  </conditionalFormatting>
  <conditionalFormatting sqref="K7:K31">
    <cfRule type="expression" dxfId="361" priority="66">
      <formula>K7&lt;$K$6/2</formula>
    </cfRule>
  </conditionalFormatting>
  <conditionalFormatting sqref="L7:L31">
    <cfRule type="expression" dxfId="360" priority="65">
      <formula>L7&lt;$L$6/2</formula>
    </cfRule>
  </conditionalFormatting>
  <conditionalFormatting sqref="M7:M31">
    <cfRule type="expression" dxfId="359" priority="64">
      <formula>M7&lt;$M$6/2</formula>
    </cfRule>
  </conditionalFormatting>
  <conditionalFormatting sqref="N7:N31">
    <cfRule type="expression" dxfId="358" priority="63">
      <formula>N7&lt;$N$6/2</formula>
    </cfRule>
  </conditionalFormatting>
  <conditionalFormatting sqref="P7:P31">
    <cfRule type="expression" dxfId="357" priority="62">
      <formula>P7&lt;$P$6/2</formula>
    </cfRule>
  </conditionalFormatting>
  <conditionalFormatting sqref="Q7:Q31">
    <cfRule type="expression" dxfId="356" priority="61">
      <formula>Q7&lt;$Q$6/2</formula>
    </cfRule>
  </conditionalFormatting>
  <conditionalFormatting sqref="R7:R31">
    <cfRule type="expression" dxfId="355" priority="60">
      <formula>R7&lt;$R$6/2</formula>
    </cfRule>
  </conditionalFormatting>
  <conditionalFormatting sqref="S7:S31">
    <cfRule type="expression" dxfId="354" priority="59">
      <formula>S7&lt;$S$6/2</formula>
    </cfRule>
  </conditionalFormatting>
  <conditionalFormatting sqref="T7:T31">
    <cfRule type="expression" dxfId="353" priority="58">
      <formula>T7&lt;$T$6/2</formula>
    </cfRule>
  </conditionalFormatting>
  <conditionalFormatting sqref="U7:U31">
    <cfRule type="expression" dxfId="352" priority="57">
      <formula>U7&lt;$U$6/2</formula>
    </cfRule>
  </conditionalFormatting>
  <conditionalFormatting sqref="V7:V31">
    <cfRule type="expression" dxfId="351" priority="56">
      <formula>V7&lt;$V$6/2</formula>
    </cfRule>
  </conditionalFormatting>
  <conditionalFormatting sqref="W7:W31">
    <cfRule type="expression" dxfId="350" priority="55">
      <formula>W7&lt;$W$6/2</formula>
    </cfRule>
  </conditionalFormatting>
  <conditionalFormatting sqref="X7:X31">
    <cfRule type="expression" dxfId="349" priority="54">
      <formula>X7&lt;$X$6/2</formula>
    </cfRule>
  </conditionalFormatting>
  <conditionalFormatting sqref="Y7:Y31">
    <cfRule type="expression" dxfId="348" priority="53">
      <formula>Y7&lt;$Y$6/2</formula>
    </cfRule>
  </conditionalFormatting>
  <conditionalFormatting sqref="AA7:AA31">
    <cfRule type="expression" dxfId="347" priority="52">
      <formula>AA7&lt;$AA$6/2</formula>
    </cfRule>
  </conditionalFormatting>
  <conditionalFormatting sqref="AB7:AB31">
    <cfRule type="expression" dxfId="346" priority="51">
      <formula>AB7&lt;$AB$6/2</formula>
    </cfRule>
  </conditionalFormatting>
  <conditionalFormatting sqref="AC7:AC31">
    <cfRule type="expression" dxfId="345" priority="50">
      <formula>AC7&lt;$AC$6/2</formula>
    </cfRule>
  </conditionalFormatting>
  <conditionalFormatting sqref="AD7:AD31">
    <cfRule type="expression" dxfId="344" priority="49">
      <formula>AD7&lt;$AD$6/2</formula>
    </cfRule>
  </conditionalFormatting>
  <conditionalFormatting sqref="AE7:AE31">
    <cfRule type="expression" dxfId="343" priority="48">
      <formula>AE7&lt;$AE$6/2</formula>
    </cfRule>
  </conditionalFormatting>
  <conditionalFormatting sqref="AF7:AF31">
    <cfRule type="expression" dxfId="342" priority="47">
      <formula>AF7&lt;$AF$6/2</formula>
    </cfRule>
  </conditionalFormatting>
  <conditionalFormatting sqref="AG7:AG31">
    <cfRule type="expression" dxfId="341" priority="46">
      <formula>AG7&lt;$AG$6/2</formula>
    </cfRule>
  </conditionalFormatting>
  <conditionalFormatting sqref="AH7:AH31">
    <cfRule type="expression" dxfId="340" priority="45">
      <formula>AH7&lt;$AH$6/2</formula>
    </cfRule>
  </conditionalFormatting>
  <conditionalFormatting sqref="AI7:AI31">
    <cfRule type="expression" dxfId="339" priority="44">
      <formula>AI7&lt;$AI$6/2</formula>
    </cfRule>
  </conditionalFormatting>
  <conditionalFormatting sqref="AJ7:AJ31">
    <cfRule type="expression" dxfId="338" priority="43">
      <formula>AJ7&lt;$AJ$6/2</formula>
    </cfRule>
  </conditionalFormatting>
  <conditionalFormatting sqref="AL7:AL31">
    <cfRule type="expression" dxfId="337" priority="42">
      <formula>AL7&lt;$AL$6/2</formula>
    </cfRule>
  </conditionalFormatting>
  <conditionalFormatting sqref="AM7:AM31">
    <cfRule type="expression" dxfId="336" priority="41">
      <formula>AM7&lt;$AM$6/2</formula>
    </cfRule>
  </conditionalFormatting>
  <conditionalFormatting sqref="AN7:AN31">
    <cfRule type="expression" dxfId="335" priority="40">
      <formula>AN7&lt;$AN$6/2</formula>
    </cfRule>
  </conditionalFormatting>
  <conditionalFormatting sqref="AO7:AO31">
    <cfRule type="expression" dxfId="334" priority="39">
      <formula>AO7&lt;$AO$6/2</formula>
    </cfRule>
  </conditionalFormatting>
  <conditionalFormatting sqref="AP7:AP31">
    <cfRule type="expression" dxfId="333" priority="38">
      <formula>AP7&lt;$AP$6/2</formula>
    </cfRule>
  </conditionalFormatting>
  <conditionalFormatting sqref="AQ7:AQ31">
    <cfRule type="expression" dxfId="332" priority="37">
      <formula>AQ7&lt;$AQ$6/2</formula>
    </cfRule>
  </conditionalFormatting>
  <conditionalFormatting sqref="AR7:AR31">
    <cfRule type="expression" dxfId="331" priority="36">
      <formula>AR7&lt;$AR$6/2</formula>
    </cfRule>
  </conditionalFormatting>
  <conditionalFormatting sqref="AS7:AS31">
    <cfRule type="expression" dxfId="330" priority="35">
      <formula>AS7&lt;$AS$6/2</formula>
    </cfRule>
  </conditionalFormatting>
  <conditionalFormatting sqref="AT7:AT31">
    <cfRule type="expression" dxfId="329" priority="34">
      <formula>AT7&lt;$AT$6/2</formula>
    </cfRule>
  </conditionalFormatting>
  <conditionalFormatting sqref="AU7:AU31">
    <cfRule type="expression" dxfId="328" priority="33">
      <formula>AU7&lt;$AU$6/2</formula>
    </cfRule>
  </conditionalFormatting>
  <conditionalFormatting sqref="E7:N31 P7:Y31 AA7:AJ31 AL7:AU31">
    <cfRule type="containsBlanks" dxfId="327" priority="32">
      <formula>LEN(TRIM(E7))=0</formula>
    </cfRule>
  </conditionalFormatting>
  <conditionalFormatting sqref="BB7:BB31 BF7:BF31 BJ7:BJ31">
    <cfRule type="expression" dxfId="326" priority="31">
      <formula>BB7&lt;BM7/2</formula>
    </cfRule>
  </conditionalFormatting>
  <conditionalFormatting sqref="BA7:BA31 BE7:BE31 BI7:BI31">
    <cfRule type="expression" dxfId="325" priority="30">
      <formula>BA7&lt;BO7/2</formula>
    </cfRule>
  </conditionalFormatting>
  <conditionalFormatting sqref="BK7:BK31 BG7:BG31 BC7:BC31 AY7:AY31">
    <cfRule type="cellIs" dxfId="324" priority="29" operator="lessThan">
      <formula>50</formula>
    </cfRule>
  </conditionalFormatting>
  <conditionalFormatting sqref="AX7:AX31">
    <cfRule type="expression" dxfId="323" priority="28">
      <formula>AX7&lt;#REF!/2</formula>
    </cfRule>
  </conditionalFormatting>
  <conditionalFormatting sqref="AW7:AW31">
    <cfRule type="expression" dxfId="322" priority="27">
      <formula>AW7&lt;#REF!/2</formula>
    </cfRule>
  </conditionalFormatting>
  <conditionalFormatting sqref="E7:BK7 BJ8:BK31 BF8:BG31 BB8:BC31 AX8:AY31">
    <cfRule type="expression" dxfId="321" priority="26">
      <formula>$C$7=0</formula>
    </cfRule>
  </conditionalFormatting>
  <conditionalFormatting sqref="E8:BK8 AX10 AX12 AX14 AX16 AX18 AX20 AX22 AX24 AX26 AX28 AX30">
    <cfRule type="expression" dxfId="320" priority="25">
      <formula>$C$8=0</formula>
    </cfRule>
  </conditionalFormatting>
  <conditionalFormatting sqref="E9:BK9">
    <cfRule type="expression" dxfId="319" priority="24">
      <formula>$C$9=0</formula>
    </cfRule>
  </conditionalFormatting>
  <conditionalFormatting sqref="E10:BK10">
    <cfRule type="expression" dxfId="318" priority="23">
      <formula>$C$10=0</formula>
    </cfRule>
  </conditionalFormatting>
  <conditionalFormatting sqref="E11:BK11">
    <cfRule type="expression" dxfId="317" priority="22">
      <formula>$C$11=0</formula>
    </cfRule>
  </conditionalFormatting>
  <conditionalFormatting sqref="E12:BK12">
    <cfRule type="expression" dxfId="316" priority="21">
      <formula>$C$12=0</formula>
    </cfRule>
  </conditionalFormatting>
  <conditionalFormatting sqref="E13:BK13">
    <cfRule type="expression" dxfId="315" priority="20">
      <formula>$C$13=0</formula>
    </cfRule>
  </conditionalFormatting>
  <conditionalFormatting sqref="E14:BK14">
    <cfRule type="expression" dxfId="314" priority="19">
      <formula>$C$14=0</formula>
    </cfRule>
  </conditionalFormatting>
  <conditionalFormatting sqref="E15:BK15">
    <cfRule type="expression" dxfId="313" priority="18">
      <formula>$C$15=0</formula>
    </cfRule>
  </conditionalFormatting>
  <conditionalFormatting sqref="E16:BK16">
    <cfRule type="expression" dxfId="312" priority="17">
      <formula>$C$16=0</formula>
    </cfRule>
  </conditionalFormatting>
  <conditionalFormatting sqref="E17:BK17">
    <cfRule type="expression" dxfId="311" priority="16">
      <formula>$C$17=0</formula>
    </cfRule>
  </conditionalFormatting>
  <conditionalFormatting sqref="E18:BK18">
    <cfRule type="expression" dxfId="310" priority="15">
      <formula>$C$18=0</formula>
    </cfRule>
  </conditionalFormatting>
  <conditionalFormatting sqref="E19:BK19">
    <cfRule type="expression" dxfId="309" priority="14">
      <formula>$C$19=0</formula>
    </cfRule>
  </conditionalFormatting>
  <conditionalFormatting sqref="E20:BK20">
    <cfRule type="expression" dxfId="308" priority="13">
      <formula>$C$20=0</formula>
    </cfRule>
  </conditionalFormatting>
  <conditionalFormatting sqref="E21:BK21">
    <cfRule type="expression" dxfId="307" priority="12">
      <formula>$C$21=0</formula>
    </cfRule>
  </conditionalFormatting>
  <conditionalFormatting sqref="E22:BK22">
    <cfRule type="expression" dxfId="306" priority="11">
      <formula>$C$22=0</formula>
    </cfRule>
  </conditionalFormatting>
  <conditionalFormatting sqref="E23:BK23">
    <cfRule type="expression" dxfId="305" priority="10">
      <formula>$C$23=0</formula>
    </cfRule>
  </conditionalFormatting>
  <conditionalFormatting sqref="E24:BK24">
    <cfRule type="expression" dxfId="304" priority="9">
      <formula>$C$24=0</formula>
    </cfRule>
  </conditionalFormatting>
  <conditionalFormatting sqref="E25:BK25">
    <cfRule type="expression" dxfId="303" priority="8">
      <formula>$C$25=0</formula>
    </cfRule>
  </conditionalFormatting>
  <conditionalFormatting sqref="E26:BK26">
    <cfRule type="expression" dxfId="302" priority="7">
      <formula>$C$26=0</formula>
    </cfRule>
  </conditionalFormatting>
  <conditionalFormatting sqref="E27:BK27">
    <cfRule type="expression" dxfId="301" priority="6">
      <formula>$C$27=0</formula>
    </cfRule>
  </conditionalFormatting>
  <conditionalFormatting sqref="E28:BK28">
    <cfRule type="expression" dxfId="300" priority="5">
      <formula>$C$28=0</formula>
    </cfRule>
  </conditionalFormatting>
  <conditionalFormatting sqref="E29:BK29">
    <cfRule type="expression" dxfId="299" priority="4">
      <formula>$C$29=0</formula>
    </cfRule>
  </conditionalFormatting>
  <conditionalFormatting sqref="E30:BK30">
    <cfRule type="expression" dxfId="298" priority="3">
      <formula>$C$30=0</formula>
    </cfRule>
  </conditionalFormatting>
  <conditionalFormatting sqref="E31:BK31">
    <cfRule type="expression" dxfId="297" priority="2">
      <formula>$C$31=0</formula>
    </cfRule>
  </conditionalFormatting>
  <conditionalFormatting sqref="C7:D31">
    <cfRule type="cellIs" dxfId="296" priority="1" operator="equal">
      <formula>0</formula>
    </cfRule>
  </conditionalFormatting>
  <dataValidations count="2">
    <dataValidation type="custom" allowBlank="1" showInputMessage="1" showErrorMessage="1" errorTitle="Erreur d'encodage" error="La valeur que vous avez tapée n'est pas valide. Veuillez entrer 'NE', 'CM' ou un nombre supérieur à la cote." sqref="BL7:BL31">
      <formula1>OR(AND(BL7&gt;=AY7),AND(BL7="NE",AY7="NE"),AND(BL7="CM",AY7="CM"))</formula1>
    </dataValidation>
    <dataValidation type="custom" allowBlank="1" showInputMessage="1" showErrorMessage="1" errorTitle="Erreur d'encodage" error="La valeur que vous avez tapée n'est pas valide. Veuillez entrer 'NE', 'CM' ou un nombre sous la valeur MAX." sqref="BD7:BD31 BH7:BH31 AZ7:AZ31 AV7:AV31">
      <formula1>OR(AND(AV7="NE"),AND(AV7="CM"),AND(AV7&gt;0,AV7&lt;999))</formula1>
    </dataValidation>
  </dataValidations>
  <pageMargins left="0.7" right="0.7" top="0.75" bottom="0.75" header="0.3" footer="0.3"/>
  <pageSetup paperSize="9" orientation="portrait" horizontalDpi="1200" verticalDpi="1200" r:id="rId3"/>
  <drawing r:id="rId4"/>
</worksheet>
</file>

<file path=xl/worksheets/sheet42.xml><?xml version="1.0" encoding="utf-8"?>
<worksheet xmlns="http://schemas.openxmlformats.org/spreadsheetml/2006/main" xmlns:r="http://schemas.openxmlformats.org/officeDocument/2006/relationships">
  <sheetPr codeName="Feuil37"/>
  <dimension ref="A1:CY90"/>
  <sheetViews>
    <sheetView workbookViewId="0">
      <selection activeCell="E5" sqref="E5"/>
    </sheetView>
  </sheetViews>
  <sheetFormatPr baseColWidth="10" defaultRowHeight="15"/>
  <cols>
    <col min="1" max="1" width="10.7109375" style="7" customWidth="1"/>
    <col min="2" max="2" width="2.7109375" style="7" customWidth="1"/>
    <col min="3" max="3" width="19.42578125" style="66" customWidth="1"/>
    <col min="4" max="4" width="15.42578125" style="64" customWidth="1"/>
    <col min="5" max="14" width="3.28515625" style="64" customWidth="1"/>
    <col min="15" max="15" width="2.7109375" style="64" customWidth="1"/>
    <col min="16" max="25" width="3.28515625" style="64" customWidth="1"/>
    <col min="26" max="26" width="2.7109375" style="64" customWidth="1"/>
    <col min="27" max="36" width="3.28515625" style="64" customWidth="1"/>
    <col min="37" max="37" width="2.7109375" style="64" customWidth="1"/>
    <col min="38" max="47" width="3.28515625" style="64" customWidth="1"/>
    <col min="48" max="48" width="2.7109375" style="64" customWidth="1"/>
    <col min="49" max="51" width="3.7109375" style="64" customWidth="1"/>
    <col min="52" max="52" width="2.7109375" style="64" customWidth="1"/>
    <col min="53" max="55" width="3.7109375" style="64" customWidth="1"/>
    <col min="56" max="56" width="2.7109375" style="64" customWidth="1"/>
    <col min="57" max="59" width="3.7109375" style="64" customWidth="1"/>
    <col min="60" max="60" width="2.7109375" style="64" customWidth="1"/>
    <col min="61" max="63" width="3.7109375" style="64" customWidth="1"/>
    <col min="64" max="64" width="2.7109375" style="64" customWidth="1"/>
    <col min="65" max="77" width="11.42578125" style="7"/>
    <col min="78" max="16384" width="11.42578125" style="64"/>
  </cols>
  <sheetData>
    <row r="1" spans="1:103" s="7" customFormat="1" ht="54.95" customHeight="1">
      <c r="A1" s="10"/>
      <c r="B1" s="61"/>
      <c r="C1" s="317">
        <f>MATIÈRES!I17</f>
        <v>0</v>
      </c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7"/>
      <c r="AH1" s="317"/>
      <c r="AI1" s="317"/>
      <c r="AJ1" s="317"/>
      <c r="AK1" s="317"/>
      <c r="AL1" s="317"/>
      <c r="AM1" s="317"/>
      <c r="AN1" s="317"/>
      <c r="AO1" s="317"/>
      <c r="AP1" s="317"/>
      <c r="AQ1" s="317"/>
      <c r="AR1" s="317"/>
      <c r="AS1" s="317"/>
      <c r="AT1" s="317"/>
      <c r="AU1" s="317"/>
      <c r="AV1" s="317"/>
      <c r="AW1" s="317"/>
      <c r="AX1" s="317"/>
      <c r="AY1" s="317"/>
      <c r="AZ1" s="317"/>
      <c r="BA1" s="317"/>
      <c r="BB1" s="317"/>
      <c r="BC1" s="317"/>
      <c r="BD1" s="317"/>
      <c r="BE1" s="317"/>
      <c r="BF1" s="317"/>
      <c r="BG1" s="317"/>
      <c r="BH1" s="317"/>
      <c r="BI1" s="317"/>
      <c r="BJ1" s="317"/>
      <c r="BK1" s="317"/>
      <c r="BL1" s="317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</row>
    <row r="2" spans="1:103" s="7" customFormat="1" ht="15" customHeight="1">
      <c r="A2" s="22"/>
      <c r="B2" s="22"/>
      <c r="C2" s="39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</row>
    <row r="3" spans="1:103" s="7" customFormat="1" ht="15" customHeight="1">
      <c r="A3" s="10"/>
      <c r="B3" s="22"/>
      <c r="C3" s="197"/>
      <c r="D3" s="198"/>
      <c r="E3" s="318" t="s">
        <v>100</v>
      </c>
      <c r="F3" s="319"/>
      <c r="G3" s="319"/>
      <c r="H3" s="319"/>
      <c r="I3" s="319"/>
      <c r="J3" s="319"/>
      <c r="K3" s="319"/>
      <c r="L3" s="319"/>
      <c r="M3" s="319"/>
      <c r="N3" s="320"/>
      <c r="O3" s="22"/>
      <c r="P3" s="318" t="s">
        <v>101</v>
      </c>
      <c r="Q3" s="319"/>
      <c r="R3" s="319"/>
      <c r="S3" s="319"/>
      <c r="T3" s="319"/>
      <c r="U3" s="319"/>
      <c r="V3" s="319"/>
      <c r="W3" s="319"/>
      <c r="X3" s="319"/>
      <c r="Y3" s="320"/>
      <c r="Z3" s="22"/>
      <c r="AA3" s="318" t="s">
        <v>102</v>
      </c>
      <c r="AB3" s="319"/>
      <c r="AC3" s="319"/>
      <c r="AD3" s="319"/>
      <c r="AE3" s="319"/>
      <c r="AF3" s="319"/>
      <c r="AG3" s="319"/>
      <c r="AH3" s="319"/>
      <c r="AI3" s="319"/>
      <c r="AJ3" s="320"/>
      <c r="AK3" s="22"/>
      <c r="AL3" s="318" t="s">
        <v>103</v>
      </c>
      <c r="AM3" s="319"/>
      <c r="AN3" s="319"/>
      <c r="AO3" s="319"/>
      <c r="AP3" s="319"/>
      <c r="AQ3" s="319"/>
      <c r="AR3" s="319"/>
      <c r="AS3" s="319"/>
      <c r="AT3" s="319"/>
      <c r="AU3" s="320"/>
      <c r="AV3" s="22"/>
      <c r="AW3" s="321" t="s">
        <v>104</v>
      </c>
      <c r="AX3" s="321"/>
      <c r="AY3" s="321"/>
      <c r="AZ3" s="22"/>
      <c r="BA3" s="321" t="s">
        <v>105</v>
      </c>
      <c r="BB3" s="321"/>
      <c r="BC3" s="321"/>
      <c r="BD3" s="22"/>
      <c r="BE3" s="321" t="s">
        <v>106</v>
      </c>
      <c r="BF3" s="321"/>
      <c r="BG3" s="321"/>
      <c r="BH3" s="22"/>
      <c r="BI3" s="321" t="s">
        <v>107</v>
      </c>
      <c r="BJ3" s="321"/>
      <c r="BK3" s="321"/>
      <c r="BL3" s="22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</row>
    <row r="4" spans="1:103" s="7" customFormat="1" ht="15" customHeight="1">
      <c r="A4" s="10"/>
      <c r="B4" s="22"/>
      <c r="C4" s="197"/>
      <c r="D4" s="198"/>
      <c r="E4" s="106">
        <v>1</v>
      </c>
      <c r="F4" s="106">
        <v>2</v>
      </c>
      <c r="G4" s="106">
        <v>3</v>
      </c>
      <c r="H4" s="106">
        <v>4</v>
      </c>
      <c r="I4" s="106">
        <v>5</v>
      </c>
      <c r="J4" s="106">
        <v>6</v>
      </c>
      <c r="K4" s="106">
        <v>7</v>
      </c>
      <c r="L4" s="106">
        <v>8</v>
      </c>
      <c r="M4" s="106">
        <v>9</v>
      </c>
      <c r="N4" s="107">
        <v>10</v>
      </c>
      <c r="O4" s="22"/>
      <c r="P4" s="109">
        <v>11</v>
      </c>
      <c r="Q4" s="106">
        <v>12</v>
      </c>
      <c r="R4" s="106">
        <v>13</v>
      </c>
      <c r="S4" s="106">
        <v>14</v>
      </c>
      <c r="T4" s="106">
        <v>15</v>
      </c>
      <c r="U4" s="106">
        <v>16</v>
      </c>
      <c r="V4" s="106">
        <v>17</v>
      </c>
      <c r="W4" s="106">
        <v>18</v>
      </c>
      <c r="X4" s="106">
        <v>19</v>
      </c>
      <c r="Y4" s="107">
        <v>20</v>
      </c>
      <c r="Z4" s="22"/>
      <c r="AA4" s="109">
        <v>21</v>
      </c>
      <c r="AB4" s="106">
        <v>22</v>
      </c>
      <c r="AC4" s="106">
        <v>23</v>
      </c>
      <c r="AD4" s="106">
        <v>24</v>
      </c>
      <c r="AE4" s="106">
        <v>25</v>
      </c>
      <c r="AF4" s="106">
        <v>26</v>
      </c>
      <c r="AG4" s="106">
        <v>27</v>
      </c>
      <c r="AH4" s="106">
        <v>28</v>
      </c>
      <c r="AI4" s="106">
        <v>29</v>
      </c>
      <c r="AJ4" s="107">
        <v>30</v>
      </c>
      <c r="AK4" s="22"/>
      <c r="AL4" s="109">
        <v>31</v>
      </c>
      <c r="AM4" s="106">
        <v>32</v>
      </c>
      <c r="AN4" s="106">
        <v>33</v>
      </c>
      <c r="AO4" s="106">
        <v>34</v>
      </c>
      <c r="AP4" s="106">
        <v>35</v>
      </c>
      <c r="AQ4" s="106">
        <v>36</v>
      </c>
      <c r="AR4" s="106">
        <v>37</v>
      </c>
      <c r="AS4" s="106">
        <v>38</v>
      </c>
      <c r="AT4" s="106">
        <v>39</v>
      </c>
      <c r="AU4" s="107">
        <v>40</v>
      </c>
      <c r="AV4" s="22"/>
      <c r="AW4" s="321"/>
      <c r="AX4" s="321"/>
      <c r="AY4" s="321"/>
      <c r="AZ4" s="22"/>
      <c r="BA4" s="321"/>
      <c r="BB4" s="321"/>
      <c r="BC4" s="321"/>
      <c r="BD4" s="22"/>
      <c r="BE4" s="321"/>
      <c r="BF4" s="321"/>
      <c r="BG4" s="321"/>
      <c r="BH4" s="22"/>
      <c r="BI4" s="321"/>
      <c r="BJ4" s="321"/>
      <c r="BK4" s="321"/>
      <c r="BL4" s="22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</row>
    <row r="5" spans="1:103" ht="75.75" customHeight="1">
      <c r="A5" s="10"/>
      <c r="B5" s="22"/>
      <c r="C5" s="229" t="s">
        <v>173</v>
      </c>
      <c r="D5" s="229"/>
      <c r="E5" s="111"/>
      <c r="F5" s="110"/>
      <c r="G5" s="110"/>
      <c r="H5" s="111"/>
      <c r="I5" s="111"/>
      <c r="J5" s="110"/>
      <c r="K5" s="110"/>
      <c r="L5" s="111"/>
      <c r="M5" s="111"/>
      <c r="N5" s="110"/>
      <c r="O5" s="112"/>
      <c r="P5" s="111"/>
      <c r="Q5" s="110"/>
      <c r="R5" s="110"/>
      <c r="S5" s="111"/>
      <c r="T5" s="111"/>
      <c r="U5" s="110"/>
      <c r="V5" s="110"/>
      <c r="W5" s="111"/>
      <c r="X5" s="111"/>
      <c r="Y5" s="110"/>
      <c r="Z5" s="112"/>
      <c r="AA5" s="111"/>
      <c r="AB5" s="110"/>
      <c r="AC5" s="110"/>
      <c r="AD5" s="111"/>
      <c r="AE5" s="111"/>
      <c r="AF5" s="110"/>
      <c r="AG5" s="110"/>
      <c r="AH5" s="111"/>
      <c r="AI5" s="111"/>
      <c r="AJ5" s="110"/>
      <c r="AK5" s="112"/>
      <c r="AL5" s="111"/>
      <c r="AM5" s="110"/>
      <c r="AN5" s="110"/>
      <c r="AO5" s="111"/>
      <c r="AP5" s="111"/>
      <c r="AQ5" s="110"/>
      <c r="AR5" s="110"/>
      <c r="AS5" s="111"/>
      <c r="AT5" s="111"/>
      <c r="AU5" s="110"/>
      <c r="AV5" s="112"/>
      <c r="AW5" s="321"/>
      <c r="AX5" s="321"/>
      <c r="AY5" s="321"/>
      <c r="AZ5" s="112"/>
      <c r="BA5" s="321"/>
      <c r="BB5" s="321"/>
      <c r="BC5" s="321"/>
      <c r="BD5" s="112"/>
      <c r="BE5" s="321"/>
      <c r="BF5" s="321"/>
      <c r="BG5" s="321"/>
      <c r="BH5" s="112"/>
      <c r="BI5" s="321"/>
      <c r="BJ5" s="321"/>
      <c r="BK5" s="321"/>
      <c r="BL5" s="62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</row>
    <row r="6" spans="1:103">
      <c r="A6" s="10"/>
      <c r="B6" s="22"/>
      <c r="C6" s="199" t="s">
        <v>0</v>
      </c>
      <c r="D6" s="200" t="s">
        <v>1</v>
      </c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4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4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4"/>
      <c r="AL6" s="113"/>
      <c r="AM6" s="113"/>
      <c r="AN6" s="113"/>
      <c r="AO6" s="113"/>
      <c r="AP6" s="113"/>
      <c r="AQ6" s="113"/>
      <c r="AR6" s="113"/>
      <c r="AS6" s="113"/>
      <c r="AT6" s="113"/>
      <c r="AU6" s="113"/>
      <c r="AV6" s="114"/>
      <c r="AW6" s="115" t="s">
        <v>108</v>
      </c>
      <c r="AX6" s="115" t="s">
        <v>109</v>
      </c>
      <c r="AY6" s="115" t="s">
        <v>54</v>
      </c>
      <c r="AZ6" s="114"/>
      <c r="BA6" s="115" t="s">
        <v>108</v>
      </c>
      <c r="BB6" s="115" t="s">
        <v>109</v>
      </c>
      <c r="BC6" s="115" t="s">
        <v>54</v>
      </c>
      <c r="BD6" s="114"/>
      <c r="BE6" s="115" t="s">
        <v>108</v>
      </c>
      <c r="BF6" s="115" t="s">
        <v>109</v>
      </c>
      <c r="BG6" s="115" t="s">
        <v>54</v>
      </c>
      <c r="BH6" s="114"/>
      <c r="BI6" s="115" t="s">
        <v>108</v>
      </c>
      <c r="BJ6" s="115" t="s">
        <v>109</v>
      </c>
      <c r="BK6" s="115" t="s">
        <v>54</v>
      </c>
      <c r="BL6" s="26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</row>
    <row r="7" spans="1:103">
      <c r="A7" s="10"/>
      <c r="B7" s="65">
        <v>1</v>
      </c>
      <c r="C7" s="10" t="str">
        <f>Élèves!C4</f>
        <v>MARTIN</v>
      </c>
      <c r="D7" s="10" t="str">
        <f>Élèves!D4</f>
        <v>Paul</v>
      </c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7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7"/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7"/>
      <c r="AL7" s="116"/>
      <c r="AM7" s="116"/>
      <c r="AN7" s="116"/>
      <c r="AO7" s="116"/>
      <c r="AP7" s="116"/>
      <c r="AQ7" s="116"/>
      <c r="AR7" s="116"/>
      <c r="AS7" s="116"/>
      <c r="AT7" s="116"/>
      <c r="AU7" s="116"/>
      <c r="AV7" s="117"/>
      <c r="AW7" s="118">
        <f t="shared" ref="AW7:AW31" si="0">SUM(E7:N7)</f>
        <v>0</v>
      </c>
      <c r="AX7" s="118">
        <f>SUM($E$6:$N$6)-SUMIF(E7:N7,"",$E$6:$N$6)</f>
        <v>0</v>
      </c>
      <c r="AY7" s="119" t="str">
        <f>IF(ISERROR(SUM(AW7/AX7)*100),"",SUM(AW7/AX7)*100)</f>
        <v/>
      </c>
      <c r="AZ7" s="117"/>
      <c r="BA7" s="118">
        <f t="shared" ref="BA7:BA31" si="1">SUM(P7:Y7)</f>
        <v>0</v>
      </c>
      <c r="BB7" s="118">
        <f>SUM($P$6:Y$6)-SUMIF(P7:Y7,"",$P$6:$Y$6)</f>
        <v>0</v>
      </c>
      <c r="BC7" s="119" t="str">
        <f>IF(ISERROR(SUM(BA7/BB7)*100),"",SUM(BA7/BB7)*100)</f>
        <v/>
      </c>
      <c r="BD7" s="117"/>
      <c r="BE7" s="118">
        <f t="shared" ref="BE7:BE31" si="2">SUM(AA7:AJ7)</f>
        <v>0</v>
      </c>
      <c r="BF7" s="118">
        <f>SUM($AA$6:$AJ$6)-SUMIF(AA7:AJ7,"",$AA$6:$AJ$6)</f>
        <v>0</v>
      </c>
      <c r="BG7" s="119" t="str">
        <f>IF(ISERROR(SUM(BE7/BF7)*100),"",SUM(BE7/BF7)*100)</f>
        <v/>
      </c>
      <c r="BH7" s="117"/>
      <c r="BI7" s="118">
        <f t="shared" ref="BI7:BI31" si="3">SUM(AL7:AU7)</f>
        <v>0</v>
      </c>
      <c r="BJ7" s="118">
        <f>SUM($AL$6:$AU$6)-SUMIF(AL7:AU7,"",$AL$6:$AU$6)</f>
        <v>0</v>
      </c>
      <c r="BK7" s="119" t="str">
        <f>IF(ISERROR(SUM(BI7/BJ7)*100),"",SUM(BI7/BJ7)*100)</f>
        <v/>
      </c>
      <c r="BL7" s="22"/>
      <c r="BM7" s="10"/>
      <c r="BN7" s="10"/>
      <c r="BO7" s="10"/>
      <c r="BP7" s="170" t="e">
        <f>AVERAGE(AY7,BC7)</f>
        <v>#DIV/0!</v>
      </c>
      <c r="BQ7" s="170" t="e">
        <f>AVERAGE(AY7,BC7,BG7)</f>
        <v>#DIV/0!</v>
      </c>
      <c r="BR7" s="170" t="e">
        <f>AVERAGE(AY7,BC7,BG7,BK7)</f>
        <v>#DIV/0!</v>
      </c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</row>
    <row r="8" spans="1:103">
      <c r="A8" s="10"/>
      <c r="B8" s="65">
        <v>2</v>
      </c>
      <c r="C8" s="10" t="str">
        <f>Élèves!C5</f>
        <v>DUPOND</v>
      </c>
      <c r="D8" s="10" t="str">
        <f>Élèves!D5</f>
        <v>Henri</v>
      </c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7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7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7"/>
      <c r="AL8" s="116"/>
      <c r="AM8" s="116"/>
      <c r="AN8" s="116"/>
      <c r="AO8" s="116"/>
      <c r="AP8" s="116"/>
      <c r="AQ8" s="116"/>
      <c r="AR8" s="116"/>
      <c r="AS8" s="116"/>
      <c r="AT8" s="116"/>
      <c r="AU8" s="116"/>
      <c r="AV8" s="117"/>
      <c r="AW8" s="118">
        <f t="shared" si="0"/>
        <v>0</v>
      </c>
      <c r="AX8" s="118">
        <f t="shared" ref="AX8:AX31" si="4">SUM($E$6:$N$6)-SUMIF(E8:N8,"",$E$6:$N$6)</f>
        <v>0</v>
      </c>
      <c r="AY8" s="119" t="str">
        <f t="shared" ref="AY8:AY31" si="5">IF(ISERROR(SUM(AW8/AX8)*100),"",SUM(AW8/AX8)*100)</f>
        <v/>
      </c>
      <c r="AZ8" s="117"/>
      <c r="BA8" s="118">
        <f t="shared" si="1"/>
        <v>0</v>
      </c>
      <c r="BB8" s="118">
        <f>SUM($P$6:Y$6)-SUMIF(P8:Y8,"",$P$6:$Y$6)</f>
        <v>0</v>
      </c>
      <c r="BC8" s="119" t="str">
        <f t="shared" ref="BC8:BC31" si="6">IF(ISERROR(SUM(BA8/BB8)*100),"",SUM(BA8/BB8)*100)</f>
        <v/>
      </c>
      <c r="BD8" s="117"/>
      <c r="BE8" s="118">
        <f t="shared" si="2"/>
        <v>0</v>
      </c>
      <c r="BF8" s="118">
        <f t="shared" ref="BF8:BF31" si="7">SUM($AA$6:$AJ$6)-SUMIF(AA8:AJ8,"",$AA$6:$AJ$6)</f>
        <v>0</v>
      </c>
      <c r="BG8" s="119" t="str">
        <f t="shared" ref="BG8:BG31" si="8">IF(ISERROR(SUM(BE8/BF8)*100),"",SUM(BE8/BF8)*100)</f>
        <v/>
      </c>
      <c r="BH8" s="117"/>
      <c r="BI8" s="118">
        <f t="shared" si="3"/>
        <v>0</v>
      </c>
      <c r="BJ8" s="118">
        <f t="shared" ref="BJ8:BJ31" si="9">SUM($AL$6:$AU$6)-SUMIF(AL8:AU8,"",$AL$6:$AU$6)</f>
        <v>0</v>
      </c>
      <c r="BK8" s="119" t="str">
        <f t="shared" ref="BK8:BK31" si="10">IF(ISERROR(SUM(BI8/BJ8)*100),"",SUM(BI8/BJ8)*100)</f>
        <v/>
      </c>
      <c r="BL8" s="22"/>
      <c r="BM8" s="10"/>
      <c r="BN8" s="10"/>
      <c r="BO8" s="10"/>
      <c r="BP8" s="170" t="e">
        <f t="shared" ref="BP8:BP31" si="11">AVERAGE(AY8,BC8)</f>
        <v>#DIV/0!</v>
      </c>
      <c r="BQ8" s="170" t="e">
        <f t="shared" ref="BQ8:BQ31" si="12">AVERAGE(AY8,BC8,BG8)</f>
        <v>#DIV/0!</v>
      </c>
      <c r="BR8" s="170" t="e">
        <f t="shared" ref="BR8:BR31" si="13">AVERAGE(AY8,BC8,BG8,BK8)</f>
        <v>#DIV/0!</v>
      </c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</row>
    <row r="9" spans="1:103">
      <c r="A9" s="10"/>
      <c r="B9" s="65">
        <v>3</v>
      </c>
      <c r="C9" s="10" t="str">
        <f>Élèves!C6</f>
        <v>TABERNACLE</v>
      </c>
      <c r="D9" s="10" t="str">
        <f>Élèves!D6</f>
        <v>Ghislain</v>
      </c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7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7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7"/>
      <c r="AL9" s="116"/>
      <c r="AM9" s="116"/>
      <c r="AN9" s="116"/>
      <c r="AO9" s="116"/>
      <c r="AP9" s="116"/>
      <c r="AQ9" s="116"/>
      <c r="AR9" s="116"/>
      <c r="AS9" s="116"/>
      <c r="AT9" s="116"/>
      <c r="AU9" s="116"/>
      <c r="AV9" s="117"/>
      <c r="AW9" s="118">
        <f t="shared" si="0"/>
        <v>0</v>
      </c>
      <c r="AX9" s="118">
        <f t="shared" si="4"/>
        <v>0</v>
      </c>
      <c r="AY9" s="119" t="str">
        <f t="shared" si="5"/>
        <v/>
      </c>
      <c r="AZ9" s="117"/>
      <c r="BA9" s="118">
        <f t="shared" si="1"/>
        <v>0</v>
      </c>
      <c r="BB9" s="118">
        <f>SUM($P$6:Y$6)-SUMIF(P9:Y9,"",$P$6:$Y$6)</f>
        <v>0</v>
      </c>
      <c r="BC9" s="119" t="str">
        <f t="shared" si="6"/>
        <v/>
      </c>
      <c r="BD9" s="117"/>
      <c r="BE9" s="118">
        <f t="shared" si="2"/>
        <v>0</v>
      </c>
      <c r="BF9" s="118">
        <f t="shared" si="7"/>
        <v>0</v>
      </c>
      <c r="BG9" s="119" t="str">
        <f t="shared" si="8"/>
        <v/>
      </c>
      <c r="BH9" s="117"/>
      <c r="BI9" s="118">
        <f t="shared" si="3"/>
        <v>0</v>
      </c>
      <c r="BJ9" s="118">
        <f t="shared" si="9"/>
        <v>0</v>
      </c>
      <c r="BK9" s="119" t="str">
        <f t="shared" si="10"/>
        <v/>
      </c>
      <c r="BL9" s="22"/>
      <c r="BM9" s="10"/>
      <c r="BN9" s="10"/>
      <c r="BO9" s="10"/>
      <c r="BP9" s="170" t="e">
        <f t="shared" si="11"/>
        <v>#DIV/0!</v>
      </c>
      <c r="BQ9" s="170" t="e">
        <f t="shared" si="12"/>
        <v>#DIV/0!</v>
      </c>
      <c r="BR9" s="170" t="e">
        <f t="shared" si="13"/>
        <v>#DIV/0!</v>
      </c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</row>
    <row r="10" spans="1:103">
      <c r="A10" s="10"/>
      <c r="B10" s="65">
        <v>4</v>
      </c>
      <c r="C10" s="10" t="str">
        <f>Élèves!C7</f>
        <v>EASY</v>
      </c>
      <c r="D10" s="10" t="str">
        <f>Élèves!D7</f>
        <v>Isabelle</v>
      </c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7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7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7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7"/>
      <c r="AW10" s="118">
        <f t="shared" si="0"/>
        <v>0</v>
      </c>
      <c r="AX10" s="118">
        <f t="shared" si="4"/>
        <v>0</v>
      </c>
      <c r="AY10" s="119" t="str">
        <f t="shared" si="5"/>
        <v/>
      </c>
      <c r="AZ10" s="117"/>
      <c r="BA10" s="118">
        <f t="shared" si="1"/>
        <v>0</v>
      </c>
      <c r="BB10" s="118">
        <f>SUM($P$6:Y$6)-SUMIF(P10:Y10,"",$P$6:$Y$6)</f>
        <v>0</v>
      </c>
      <c r="BC10" s="119" t="str">
        <f t="shared" si="6"/>
        <v/>
      </c>
      <c r="BD10" s="117"/>
      <c r="BE10" s="118">
        <f t="shared" si="2"/>
        <v>0</v>
      </c>
      <c r="BF10" s="118">
        <f t="shared" si="7"/>
        <v>0</v>
      </c>
      <c r="BG10" s="119" t="str">
        <f t="shared" si="8"/>
        <v/>
      </c>
      <c r="BH10" s="117"/>
      <c r="BI10" s="118">
        <f t="shared" si="3"/>
        <v>0</v>
      </c>
      <c r="BJ10" s="118">
        <f t="shared" si="9"/>
        <v>0</v>
      </c>
      <c r="BK10" s="119" t="str">
        <f t="shared" si="10"/>
        <v/>
      </c>
      <c r="BL10" s="22"/>
      <c r="BM10" s="10"/>
      <c r="BN10" s="10"/>
      <c r="BO10" s="10"/>
      <c r="BP10" s="170" t="e">
        <f t="shared" si="11"/>
        <v>#DIV/0!</v>
      </c>
      <c r="BQ10" s="170" t="e">
        <f t="shared" si="12"/>
        <v>#DIV/0!</v>
      </c>
      <c r="BR10" s="170" t="e">
        <f t="shared" si="13"/>
        <v>#DIV/0!</v>
      </c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</row>
    <row r="11" spans="1:103">
      <c r="A11" s="10"/>
      <c r="B11" s="65">
        <v>5</v>
      </c>
      <c r="C11" s="10" t="str">
        <f>Élèves!C8</f>
        <v>KINGDOM</v>
      </c>
      <c r="D11" s="10" t="str">
        <f>Élèves!D8</f>
        <v>Aline</v>
      </c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7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7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7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7"/>
      <c r="AW11" s="118">
        <f t="shared" si="0"/>
        <v>0</v>
      </c>
      <c r="AX11" s="118">
        <f t="shared" si="4"/>
        <v>0</v>
      </c>
      <c r="AY11" s="119" t="str">
        <f t="shared" si="5"/>
        <v/>
      </c>
      <c r="AZ11" s="117"/>
      <c r="BA11" s="118">
        <f t="shared" si="1"/>
        <v>0</v>
      </c>
      <c r="BB11" s="118">
        <f>SUM($P$6:Y$6)-SUMIF(P11:Y11,"",$P$6:$Y$6)</f>
        <v>0</v>
      </c>
      <c r="BC11" s="119" t="str">
        <f t="shared" si="6"/>
        <v/>
      </c>
      <c r="BD11" s="117"/>
      <c r="BE11" s="118">
        <f t="shared" si="2"/>
        <v>0</v>
      </c>
      <c r="BF11" s="118">
        <f t="shared" si="7"/>
        <v>0</v>
      </c>
      <c r="BG11" s="119" t="str">
        <f t="shared" si="8"/>
        <v/>
      </c>
      <c r="BH11" s="117"/>
      <c r="BI11" s="118">
        <f t="shared" si="3"/>
        <v>0</v>
      </c>
      <c r="BJ11" s="118">
        <f t="shared" si="9"/>
        <v>0</v>
      </c>
      <c r="BK11" s="119" t="str">
        <f t="shared" si="10"/>
        <v/>
      </c>
      <c r="BL11" s="22"/>
      <c r="BM11" s="10"/>
      <c r="BN11" s="10"/>
      <c r="BO11" s="10"/>
      <c r="BP11" s="170" t="e">
        <f t="shared" si="11"/>
        <v>#DIV/0!</v>
      </c>
      <c r="BQ11" s="170" t="e">
        <f t="shared" si="12"/>
        <v>#DIV/0!</v>
      </c>
      <c r="BR11" s="170" t="e">
        <f t="shared" si="13"/>
        <v>#DIV/0!</v>
      </c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</row>
    <row r="12" spans="1:103">
      <c r="A12" s="10"/>
      <c r="B12" s="65">
        <v>6</v>
      </c>
      <c r="C12" s="10" t="str">
        <f>Élèves!C9</f>
        <v>FORTE</v>
      </c>
      <c r="D12" s="10" t="str">
        <f>Élèves!D9</f>
        <v>Salie</v>
      </c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7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7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7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7"/>
      <c r="AW12" s="118">
        <f t="shared" si="0"/>
        <v>0</v>
      </c>
      <c r="AX12" s="118">
        <f t="shared" si="4"/>
        <v>0</v>
      </c>
      <c r="AY12" s="119" t="str">
        <f t="shared" si="5"/>
        <v/>
      </c>
      <c r="AZ12" s="117"/>
      <c r="BA12" s="118">
        <f t="shared" si="1"/>
        <v>0</v>
      </c>
      <c r="BB12" s="118">
        <f>SUM($P$6:Y$6)-SUMIF(P12:Y12,"",$P$6:$Y$6)</f>
        <v>0</v>
      </c>
      <c r="BC12" s="119" t="str">
        <f t="shared" si="6"/>
        <v/>
      </c>
      <c r="BD12" s="117"/>
      <c r="BE12" s="118">
        <f t="shared" si="2"/>
        <v>0</v>
      </c>
      <c r="BF12" s="118">
        <f t="shared" si="7"/>
        <v>0</v>
      </c>
      <c r="BG12" s="119" t="str">
        <f t="shared" si="8"/>
        <v/>
      </c>
      <c r="BH12" s="117"/>
      <c r="BI12" s="118">
        <f t="shared" si="3"/>
        <v>0</v>
      </c>
      <c r="BJ12" s="118">
        <f t="shared" si="9"/>
        <v>0</v>
      </c>
      <c r="BK12" s="119" t="str">
        <f t="shared" si="10"/>
        <v/>
      </c>
      <c r="BL12" s="22"/>
      <c r="BM12" s="10"/>
      <c r="BN12" s="10"/>
      <c r="BO12" s="10"/>
      <c r="BP12" s="170" t="e">
        <f t="shared" si="11"/>
        <v>#DIV/0!</v>
      </c>
      <c r="BQ12" s="170" t="e">
        <f t="shared" si="12"/>
        <v>#DIV/0!</v>
      </c>
      <c r="BR12" s="170" t="e">
        <f t="shared" si="13"/>
        <v>#DIV/0!</v>
      </c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</row>
    <row r="13" spans="1:103">
      <c r="A13" s="10"/>
      <c r="B13" s="65">
        <v>7</v>
      </c>
      <c r="C13" s="10" t="str">
        <f>Élèves!C10</f>
        <v>SEGEC</v>
      </c>
      <c r="D13" s="10" t="str">
        <f>Élèves!D10</f>
        <v>Rédoine</v>
      </c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7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7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7"/>
      <c r="AL13" s="116"/>
      <c r="AM13" s="116"/>
      <c r="AN13" s="116"/>
      <c r="AO13" s="116"/>
      <c r="AP13" s="116"/>
      <c r="AQ13" s="116"/>
      <c r="AR13" s="116"/>
      <c r="AS13" s="116"/>
      <c r="AT13" s="116"/>
      <c r="AU13" s="116"/>
      <c r="AV13" s="117"/>
      <c r="AW13" s="118">
        <f t="shared" si="0"/>
        <v>0</v>
      </c>
      <c r="AX13" s="118">
        <f t="shared" si="4"/>
        <v>0</v>
      </c>
      <c r="AY13" s="119" t="str">
        <f t="shared" si="5"/>
        <v/>
      </c>
      <c r="AZ13" s="117"/>
      <c r="BA13" s="118">
        <f t="shared" si="1"/>
        <v>0</v>
      </c>
      <c r="BB13" s="118">
        <f>SUM($P$6:Y$6)-SUMIF(P13:Y13,"",$P$6:$Y$6)</f>
        <v>0</v>
      </c>
      <c r="BC13" s="119" t="str">
        <f t="shared" si="6"/>
        <v/>
      </c>
      <c r="BD13" s="117"/>
      <c r="BE13" s="118">
        <f t="shared" si="2"/>
        <v>0</v>
      </c>
      <c r="BF13" s="118">
        <f t="shared" si="7"/>
        <v>0</v>
      </c>
      <c r="BG13" s="119" t="str">
        <f t="shared" si="8"/>
        <v/>
      </c>
      <c r="BH13" s="117"/>
      <c r="BI13" s="118">
        <f t="shared" si="3"/>
        <v>0</v>
      </c>
      <c r="BJ13" s="118">
        <f t="shared" si="9"/>
        <v>0</v>
      </c>
      <c r="BK13" s="119" t="str">
        <f t="shared" si="10"/>
        <v/>
      </c>
      <c r="BL13" s="22"/>
      <c r="BM13" s="10"/>
      <c r="BN13" s="10"/>
      <c r="BO13" s="10"/>
      <c r="BP13" s="170" t="e">
        <f t="shared" si="11"/>
        <v>#DIV/0!</v>
      </c>
      <c r="BQ13" s="170" t="e">
        <f t="shared" si="12"/>
        <v>#DIV/0!</v>
      </c>
      <c r="BR13" s="170" t="e">
        <f t="shared" si="13"/>
        <v>#DIV/0!</v>
      </c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</row>
    <row r="14" spans="1:103">
      <c r="A14" s="10"/>
      <c r="B14" s="65">
        <v>8</v>
      </c>
      <c r="C14" s="10">
        <f>Élèves!C11</f>
        <v>0</v>
      </c>
      <c r="D14" s="10">
        <f>Élèves!D11</f>
        <v>0</v>
      </c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7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7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7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  <c r="AV14" s="117"/>
      <c r="AW14" s="118">
        <f t="shared" si="0"/>
        <v>0</v>
      </c>
      <c r="AX14" s="118">
        <f t="shared" si="4"/>
        <v>0</v>
      </c>
      <c r="AY14" s="119" t="str">
        <f t="shared" si="5"/>
        <v/>
      </c>
      <c r="AZ14" s="117"/>
      <c r="BA14" s="118">
        <f t="shared" si="1"/>
        <v>0</v>
      </c>
      <c r="BB14" s="118">
        <f>SUM($P$6:Y$6)-SUMIF(P14:Y14,"",$P$6:$Y$6)</f>
        <v>0</v>
      </c>
      <c r="BC14" s="119" t="str">
        <f t="shared" si="6"/>
        <v/>
      </c>
      <c r="BD14" s="117"/>
      <c r="BE14" s="118">
        <f t="shared" si="2"/>
        <v>0</v>
      </c>
      <c r="BF14" s="118">
        <f t="shared" si="7"/>
        <v>0</v>
      </c>
      <c r="BG14" s="119" t="str">
        <f t="shared" si="8"/>
        <v/>
      </c>
      <c r="BH14" s="117"/>
      <c r="BI14" s="118">
        <f t="shared" si="3"/>
        <v>0</v>
      </c>
      <c r="BJ14" s="118">
        <f t="shared" si="9"/>
        <v>0</v>
      </c>
      <c r="BK14" s="119" t="str">
        <f t="shared" si="10"/>
        <v/>
      </c>
      <c r="BL14" s="22"/>
      <c r="BM14" s="10"/>
      <c r="BN14" s="10"/>
      <c r="BO14" s="10"/>
      <c r="BP14" s="170" t="e">
        <f t="shared" si="11"/>
        <v>#DIV/0!</v>
      </c>
      <c r="BQ14" s="170" t="e">
        <f t="shared" si="12"/>
        <v>#DIV/0!</v>
      </c>
      <c r="BR14" s="170" t="e">
        <f t="shared" si="13"/>
        <v>#DIV/0!</v>
      </c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</row>
    <row r="15" spans="1:103">
      <c r="A15" s="10"/>
      <c r="B15" s="65">
        <v>9</v>
      </c>
      <c r="C15" s="10">
        <f>Élèves!C12</f>
        <v>0</v>
      </c>
      <c r="D15" s="10">
        <f>Élèves!D12</f>
        <v>0</v>
      </c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7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7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7"/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7"/>
      <c r="AW15" s="118">
        <f t="shared" si="0"/>
        <v>0</v>
      </c>
      <c r="AX15" s="118">
        <f t="shared" si="4"/>
        <v>0</v>
      </c>
      <c r="AY15" s="119" t="str">
        <f t="shared" si="5"/>
        <v/>
      </c>
      <c r="AZ15" s="117"/>
      <c r="BA15" s="118">
        <f t="shared" si="1"/>
        <v>0</v>
      </c>
      <c r="BB15" s="118">
        <f>SUM($P$6:Y$6)-SUMIF(P15:Y15,"",$P$6:$Y$6)</f>
        <v>0</v>
      </c>
      <c r="BC15" s="119" t="str">
        <f t="shared" si="6"/>
        <v/>
      </c>
      <c r="BD15" s="117"/>
      <c r="BE15" s="118">
        <f t="shared" si="2"/>
        <v>0</v>
      </c>
      <c r="BF15" s="118">
        <f t="shared" si="7"/>
        <v>0</v>
      </c>
      <c r="BG15" s="119" t="str">
        <f t="shared" si="8"/>
        <v/>
      </c>
      <c r="BH15" s="117"/>
      <c r="BI15" s="118">
        <f t="shared" si="3"/>
        <v>0</v>
      </c>
      <c r="BJ15" s="118">
        <f t="shared" si="9"/>
        <v>0</v>
      </c>
      <c r="BK15" s="119" t="str">
        <f t="shared" si="10"/>
        <v/>
      </c>
      <c r="BL15" s="22"/>
      <c r="BM15" s="10"/>
      <c r="BN15" s="10"/>
      <c r="BO15" s="10"/>
      <c r="BP15" s="170" t="e">
        <f t="shared" si="11"/>
        <v>#DIV/0!</v>
      </c>
      <c r="BQ15" s="170" t="e">
        <f t="shared" si="12"/>
        <v>#DIV/0!</v>
      </c>
      <c r="BR15" s="170" t="e">
        <f t="shared" si="13"/>
        <v>#DIV/0!</v>
      </c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</row>
    <row r="16" spans="1:103">
      <c r="A16" s="10"/>
      <c r="B16" s="65">
        <v>10</v>
      </c>
      <c r="C16" s="10">
        <f>Élèves!C13</f>
        <v>0</v>
      </c>
      <c r="D16" s="10">
        <f>Élèves!D13</f>
        <v>0</v>
      </c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7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7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7"/>
      <c r="AL16" s="116"/>
      <c r="AM16" s="116"/>
      <c r="AN16" s="116"/>
      <c r="AO16" s="116"/>
      <c r="AP16" s="116"/>
      <c r="AQ16" s="116"/>
      <c r="AR16" s="116"/>
      <c r="AS16" s="116"/>
      <c r="AT16" s="116"/>
      <c r="AU16" s="116"/>
      <c r="AV16" s="117"/>
      <c r="AW16" s="118">
        <f t="shared" si="0"/>
        <v>0</v>
      </c>
      <c r="AX16" s="118">
        <f t="shared" si="4"/>
        <v>0</v>
      </c>
      <c r="AY16" s="119" t="str">
        <f t="shared" si="5"/>
        <v/>
      </c>
      <c r="AZ16" s="117"/>
      <c r="BA16" s="118">
        <f t="shared" si="1"/>
        <v>0</v>
      </c>
      <c r="BB16" s="118">
        <f>SUM($P$6:Y$6)-SUMIF(P16:Y16,"",$P$6:$Y$6)</f>
        <v>0</v>
      </c>
      <c r="BC16" s="119" t="str">
        <f t="shared" si="6"/>
        <v/>
      </c>
      <c r="BD16" s="117"/>
      <c r="BE16" s="118">
        <f t="shared" si="2"/>
        <v>0</v>
      </c>
      <c r="BF16" s="118">
        <f t="shared" si="7"/>
        <v>0</v>
      </c>
      <c r="BG16" s="119" t="str">
        <f t="shared" si="8"/>
        <v/>
      </c>
      <c r="BH16" s="117"/>
      <c r="BI16" s="118">
        <f t="shared" si="3"/>
        <v>0</v>
      </c>
      <c r="BJ16" s="118">
        <f t="shared" si="9"/>
        <v>0</v>
      </c>
      <c r="BK16" s="119" t="str">
        <f t="shared" si="10"/>
        <v/>
      </c>
      <c r="BL16" s="22"/>
      <c r="BM16" s="10"/>
      <c r="BN16" s="10"/>
      <c r="BO16" s="10"/>
      <c r="BP16" s="170" t="e">
        <f t="shared" si="11"/>
        <v>#DIV/0!</v>
      </c>
      <c r="BQ16" s="170" t="e">
        <f t="shared" si="12"/>
        <v>#DIV/0!</v>
      </c>
      <c r="BR16" s="170" t="e">
        <f t="shared" si="13"/>
        <v>#DIV/0!</v>
      </c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</row>
    <row r="17" spans="1:103">
      <c r="A17" s="10"/>
      <c r="B17" s="65">
        <v>11</v>
      </c>
      <c r="C17" s="10">
        <f>Élèves!C14</f>
        <v>0</v>
      </c>
      <c r="D17" s="10">
        <f>Élèves!D14</f>
        <v>0</v>
      </c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7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7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7"/>
      <c r="AL17" s="116"/>
      <c r="AM17" s="116"/>
      <c r="AN17" s="116"/>
      <c r="AO17" s="116"/>
      <c r="AP17" s="116"/>
      <c r="AQ17" s="116"/>
      <c r="AR17" s="116"/>
      <c r="AS17" s="116"/>
      <c r="AT17" s="116"/>
      <c r="AU17" s="116"/>
      <c r="AV17" s="117"/>
      <c r="AW17" s="118">
        <f t="shared" si="0"/>
        <v>0</v>
      </c>
      <c r="AX17" s="118">
        <f t="shared" si="4"/>
        <v>0</v>
      </c>
      <c r="AY17" s="119" t="str">
        <f t="shared" si="5"/>
        <v/>
      </c>
      <c r="AZ17" s="117"/>
      <c r="BA17" s="118">
        <f t="shared" si="1"/>
        <v>0</v>
      </c>
      <c r="BB17" s="118">
        <f>SUM($P$6:Y$6)-SUMIF(P17:Y17,"",$P$6:$Y$6)</f>
        <v>0</v>
      </c>
      <c r="BC17" s="119" t="str">
        <f t="shared" si="6"/>
        <v/>
      </c>
      <c r="BD17" s="117"/>
      <c r="BE17" s="118">
        <f t="shared" si="2"/>
        <v>0</v>
      </c>
      <c r="BF17" s="118">
        <f t="shared" si="7"/>
        <v>0</v>
      </c>
      <c r="BG17" s="119" t="str">
        <f t="shared" si="8"/>
        <v/>
      </c>
      <c r="BH17" s="117"/>
      <c r="BI17" s="118">
        <f t="shared" si="3"/>
        <v>0</v>
      </c>
      <c r="BJ17" s="118">
        <f t="shared" si="9"/>
        <v>0</v>
      </c>
      <c r="BK17" s="119" t="str">
        <f t="shared" si="10"/>
        <v/>
      </c>
      <c r="BL17" s="22"/>
      <c r="BM17" s="10"/>
      <c r="BN17" s="10"/>
      <c r="BO17" s="10"/>
      <c r="BP17" s="170" t="e">
        <f t="shared" si="11"/>
        <v>#DIV/0!</v>
      </c>
      <c r="BQ17" s="170" t="e">
        <f t="shared" si="12"/>
        <v>#DIV/0!</v>
      </c>
      <c r="BR17" s="170" t="e">
        <f t="shared" si="13"/>
        <v>#DIV/0!</v>
      </c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</row>
    <row r="18" spans="1:103">
      <c r="A18" s="10"/>
      <c r="B18" s="65">
        <v>12</v>
      </c>
      <c r="C18" s="10">
        <f>Élèves!C15</f>
        <v>0</v>
      </c>
      <c r="D18" s="10">
        <f>Élèves!D15</f>
        <v>0</v>
      </c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7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7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7"/>
      <c r="AL18" s="116"/>
      <c r="AM18" s="116"/>
      <c r="AN18" s="116"/>
      <c r="AO18" s="116"/>
      <c r="AP18" s="116"/>
      <c r="AQ18" s="116"/>
      <c r="AR18" s="116"/>
      <c r="AS18" s="116"/>
      <c r="AT18" s="116"/>
      <c r="AU18" s="116"/>
      <c r="AV18" s="117"/>
      <c r="AW18" s="118">
        <f t="shared" si="0"/>
        <v>0</v>
      </c>
      <c r="AX18" s="118">
        <f t="shared" si="4"/>
        <v>0</v>
      </c>
      <c r="AY18" s="119" t="str">
        <f t="shared" si="5"/>
        <v/>
      </c>
      <c r="AZ18" s="117"/>
      <c r="BA18" s="118">
        <f t="shared" si="1"/>
        <v>0</v>
      </c>
      <c r="BB18" s="118">
        <f>SUM($P$6:Y$6)-SUMIF(P18:Y18,"",$P$6:$Y$6)</f>
        <v>0</v>
      </c>
      <c r="BC18" s="119" t="str">
        <f t="shared" si="6"/>
        <v/>
      </c>
      <c r="BD18" s="117"/>
      <c r="BE18" s="118">
        <f t="shared" si="2"/>
        <v>0</v>
      </c>
      <c r="BF18" s="118">
        <f t="shared" si="7"/>
        <v>0</v>
      </c>
      <c r="BG18" s="119" t="str">
        <f t="shared" si="8"/>
        <v/>
      </c>
      <c r="BH18" s="117"/>
      <c r="BI18" s="118">
        <f t="shared" si="3"/>
        <v>0</v>
      </c>
      <c r="BJ18" s="118">
        <f t="shared" si="9"/>
        <v>0</v>
      </c>
      <c r="BK18" s="119" t="str">
        <f t="shared" si="10"/>
        <v/>
      </c>
      <c r="BL18" s="22"/>
      <c r="BM18" s="10"/>
      <c r="BN18" s="10"/>
      <c r="BO18" s="10"/>
      <c r="BP18" s="170" t="e">
        <f t="shared" si="11"/>
        <v>#DIV/0!</v>
      </c>
      <c r="BQ18" s="170" t="e">
        <f t="shared" si="12"/>
        <v>#DIV/0!</v>
      </c>
      <c r="BR18" s="170" t="e">
        <f t="shared" si="13"/>
        <v>#DIV/0!</v>
      </c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</row>
    <row r="19" spans="1:103">
      <c r="A19" s="10"/>
      <c r="B19" s="65">
        <v>13</v>
      </c>
      <c r="C19" s="10">
        <f>Élèves!C16</f>
        <v>0</v>
      </c>
      <c r="D19" s="10">
        <f>Élèves!D16</f>
        <v>0</v>
      </c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7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7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7"/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7"/>
      <c r="AW19" s="118">
        <f t="shared" si="0"/>
        <v>0</v>
      </c>
      <c r="AX19" s="118">
        <f t="shared" si="4"/>
        <v>0</v>
      </c>
      <c r="AY19" s="119" t="str">
        <f t="shared" si="5"/>
        <v/>
      </c>
      <c r="AZ19" s="117"/>
      <c r="BA19" s="118">
        <f t="shared" si="1"/>
        <v>0</v>
      </c>
      <c r="BB19" s="118">
        <f>SUM($P$6:Y$6)-SUMIF(P19:Y19,"",$P$6:$Y$6)</f>
        <v>0</v>
      </c>
      <c r="BC19" s="119" t="str">
        <f t="shared" si="6"/>
        <v/>
      </c>
      <c r="BD19" s="117"/>
      <c r="BE19" s="118">
        <f t="shared" si="2"/>
        <v>0</v>
      </c>
      <c r="BF19" s="118">
        <f t="shared" si="7"/>
        <v>0</v>
      </c>
      <c r="BG19" s="119" t="str">
        <f t="shared" si="8"/>
        <v/>
      </c>
      <c r="BH19" s="117"/>
      <c r="BI19" s="118">
        <f t="shared" si="3"/>
        <v>0</v>
      </c>
      <c r="BJ19" s="118">
        <f t="shared" si="9"/>
        <v>0</v>
      </c>
      <c r="BK19" s="119" t="str">
        <f t="shared" si="10"/>
        <v/>
      </c>
      <c r="BL19" s="22"/>
      <c r="BM19" s="10"/>
      <c r="BN19" s="10"/>
      <c r="BO19" s="10"/>
      <c r="BP19" s="170" t="e">
        <f t="shared" si="11"/>
        <v>#DIV/0!</v>
      </c>
      <c r="BQ19" s="170" t="e">
        <f t="shared" si="12"/>
        <v>#DIV/0!</v>
      </c>
      <c r="BR19" s="170" t="e">
        <f t="shared" si="13"/>
        <v>#DIV/0!</v>
      </c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</row>
    <row r="20" spans="1:103">
      <c r="A20" s="10"/>
      <c r="B20" s="65">
        <v>14</v>
      </c>
      <c r="C20" s="10">
        <f>Élèves!C17</f>
        <v>0</v>
      </c>
      <c r="D20" s="10">
        <f>Élèves!D17</f>
        <v>0</v>
      </c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7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7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7"/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7"/>
      <c r="AW20" s="118">
        <f t="shared" si="0"/>
        <v>0</v>
      </c>
      <c r="AX20" s="118">
        <f t="shared" si="4"/>
        <v>0</v>
      </c>
      <c r="AY20" s="119" t="str">
        <f t="shared" si="5"/>
        <v/>
      </c>
      <c r="AZ20" s="117"/>
      <c r="BA20" s="118">
        <f t="shared" si="1"/>
        <v>0</v>
      </c>
      <c r="BB20" s="118">
        <f>SUM($P$6:Y$6)-SUMIF(P20:Y20,"",$P$6:$Y$6)</f>
        <v>0</v>
      </c>
      <c r="BC20" s="119" t="str">
        <f t="shared" si="6"/>
        <v/>
      </c>
      <c r="BD20" s="117"/>
      <c r="BE20" s="118">
        <f t="shared" si="2"/>
        <v>0</v>
      </c>
      <c r="BF20" s="118">
        <f t="shared" si="7"/>
        <v>0</v>
      </c>
      <c r="BG20" s="119" t="str">
        <f t="shared" si="8"/>
        <v/>
      </c>
      <c r="BH20" s="117"/>
      <c r="BI20" s="118">
        <f t="shared" si="3"/>
        <v>0</v>
      </c>
      <c r="BJ20" s="118">
        <f t="shared" si="9"/>
        <v>0</v>
      </c>
      <c r="BK20" s="119" t="str">
        <f t="shared" si="10"/>
        <v/>
      </c>
      <c r="BL20" s="22"/>
      <c r="BM20" s="10"/>
      <c r="BN20" s="10"/>
      <c r="BO20" s="10"/>
      <c r="BP20" s="170" t="e">
        <f t="shared" si="11"/>
        <v>#DIV/0!</v>
      </c>
      <c r="BQ20" s="170" t="e">
        <f t="shared" si="12"/>
        <v>#DIV/0!</v>
      </c>
      <c r="BR20" s="170" t="e">
        <f t="shared" si="13"/>
        <v>#DIV/0!</v>
      </c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</row>
    <row r="21" spans="1:103">
      <c r="A21" s="10"/>
      <c r="B21" s="65">
        <v>15</v>
      </c>
      <c r="C21" s="10">
        <f>Élèves!C18</f>
        <v>0</v>
      </c>
      <c r="D21" s="10">
        <f>Élèves!D18</f>
        <v>0</v>
      </c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7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7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7"/>
      <c r="AL21" s="116"/>
      <c r="AM21" s="116"/>
      <c r="AN21" s="116"/>
      <c r="AO21" s="116"/>
      <c r="AP21" s="116"/>
      <c r="AQ21" s="116"/>
      <c r="AR21" s="116"/>
      <c r="AS21" s="116"/>
      <c r="AT21" s="116"/>
      <c r="AU21" s="116"/>
      <c r="AV21" s="117"/>
      <c r="AW21" s="118">
        <f t="shared" si="0"/>
        <v>0</v>
      </c>
      <c r="AX21" s="118">
        <f t="shared" si="4"/>
        <v>0</v>
      </c>
      <c r="AY21" s="119" t="str">
        <f t="shared" si="5"/>
        <v/>
      </c>
      <c r="AZ21" s="117"/>
      <c r="BA21" s="118">
        <f t="shared" si="1"/>
        <v>0</v>
      </c>
      <c r="BB21" s="118">
        <f>SUM($P$6:Y$6)-SUMIF(P21:Y21,"",$P$6:$Y$6)</f>
        <v>0</v>
      </c>
      <c r="BC21" s="119" t="str">
        <f t="shared" si="6"/>
        <v/>
      </c>
      <c r="BD21" s="117"/>
      <c r="BE21" s="118">
        <f t="shared" si="2"/>
        <v>0</v>
      </c>
      <c r="BF21" s="118">
        <f t="shared" si="7"/>
        <v>0</v>
      </c>
      <c r="BG21" s="119" t="str">
        <f t="shared" si="8"/>
        <v/>
      </c>
      <c r="BH21" s="117"/>
      <c r="BI21" s="118">
        <f t="shared" si="3"/>
        <v>0</v>
      </c>
      <c r="BJ21" s="118">
        <f t="shared" si="9"/>
        <v>0</v>
      </c>
      <c r="BK21" s="119" t="str">
        <f t="shared" si="10"/>
        <v/>
      </c>
      <c r="BL21" s="22"/>
      <c r="BM21" s="10"/>
      <c r="BN21" s="10"/>
      <c r="BO21" s="10"/>
      <c r="BP21" s="170" t="e">
        <f t="shared" si="11"/>
        <v>#DIV/0!</v>
      </c>
      <c r="BQ21" s="170" t="e">
        <f t="shared" si="12"/>
        <v>#DIV/0!</v>
      </c>
      <c r="BR21" s="170" t="e">
        <f t="shared" si="13"/>
        <v>#DIV/0!</v>
      </c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</row>
    <row r="22" spans="1:103">
      <c r="A22" s="10"/>
      <c r="B22" s="65">
        <v>16</v>
      </c>
      <c r="C22" s="10">
        <f>Élèves!C19</f>
        <v>0</v>
      </c>
      <c r="D22" s="10">
        <f>Élèves!D19</f>
        <v>0</v>
      </c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7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7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7"/>
      <c r="AL22" s="116"/>
      <c r="AM22" s="116"/>
      <c r="AN22" s="116"/>
      <c r="AO22" s="116"/>
      <c r="AP22" s="116"/>
      <c r="AQ22" s="116"/>
      <c r="AR22" s="116"/>
      <c r="AS22" s="116"/>
      <c r="AT22" s="116"/>
      <c r="AU22" s="116"/>
      <c r="AV22" s="117"/>
      <c r="AW22" s="118">
        <f t="shared" si="0"/>
        <v>0</v>
      </c>
      <c r="AX22" s="118">
        <f t="shared" si="4"/>
        <v>0</v>
      </c>
      <c r="AY22" s="119" t="str">
        <f t="shared" si="5"/>
        <v/>
      </c>
      <c r="AZ22" s="117"/>
      <c r="BA22" s="118">
        <f t="shared" si="1"/>
        <v>0</v>
      </c>
      <c r="BB22" s="118">
        <f>SUM($P$6:Y$6)-SUMIF(P22:Y22,"",$P$6:$Y$6)</f>
        <v>0</v>
      </c>
      <c r="BC22" s="119" t="str">
        <f t="shared" si="6"/>
        <v/>
      </c>
      <c r="BD22" s="117"/>
      <c r="BE22" s="118">
        <f t="shared" si="2"/>
        <v>0</v>
      </c>
      <c r="BF22" s="118">
        <f t="shared" si="7"/>
        <v>0</v>
      </c>
      <c r="BG22" s="119" t="str">
        <f t="shared" si="8"/>
        <v/>
      </c>
      <c r="BH22" s="117"/>
      <c r="BI22" s="118">
        <f t="shared" si="3"/>
        <v>0</v>
      </c>
      <c r="BJ22" s="118">
        <f t="shared" si="9"/>
        <v>0</v>
      </c>
      <c r="BK22" s="119" t="str">
        <f t="shared" si="10"/>
        <v/>
      </c>
      <c r="BL22" s="22"/>
      <c r="BM22" s="10"/>
      <c r="BN22" s="10"/>
      <c r="BO22" s="10"/>
      <c r="BP22" s="170" t="e">
        <f t="shared" si="11"/>
        <v>#DIV/0!</v>
      </c>
      <c r="BQ22" s="170" t="e">
        <f t="shared" si="12"/>
        <v>#DIV/0!</v>
      </c>
      <c r="BR22" s="170" t="e">
        <f t="shared" si="13"/>
        <v>#DIV/0!</v>
      </c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</row>
    <row r="23" spans="1:103">
      <c r="A23" s="10"/>
      <c r="B23" s="65">
        <v>17</v>
      </c>
      <c r="C23" s="10">
        <f>Élèves!C20</f>
        <v>0</v>
      </c>
      <c r="D23" s="10">
        <f>Élèves!D20</f>
        <v>0</v>
      </c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7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7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7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7"/>
      <c r="AW23" s="118">
        <f t="shared" si="0"/>
        <v>0</v>
      </c>
      <c r="AX23" s="118">
        <f t="shared" si="4"/>
        <v>0</v>
      </c>
      <c r="AY23" s="119" t="str">
        <f t="shared" si="5"/>
        <v/>
      </c>
      <c r="AZ23" s="117"/>
      <c r="BA23" s="118">
        <f t="shared" si="1"/>
        <v>0</v>
      </c>
      <c r="BB23" s="118">
        <f>SUM($P$6:Y$6)-SUMIF(P23:Y23,"",$P$6:$Y$6)</f>
        <v>0</v>
      </c>
      <c r="BC23" s="119" t="str">
        <f t="shared" si="6"/>
        <v/>
      </c>
      <c r="BD23" s="117"/>
      <c r="BE23" s="118">
        <f t="shared" si="2"/>
        <v>0</v>
      </c>
      <c r="BF23" s="118">
        <f t="shared" si="7"/>
        <v>0</v>
      </c>
      <c r="BG23" s="119" t="str">
        <f t="shared" si="8"/>
        <v/>
      </c>
      <c r="BH23" s="117"/>
      <c r="BI23" s="118">
        <f t="shared" si="3"/>
        <v>0</v>
      </c>
      <c r="BJ23" s="118">
        <f t="shared" si="9"/>
        <v>0</v>
      </c>
      <c r="BK23" s="119" t="str">
        <f t="shared" si="10"/>
        <v/>
      </c>
      <c r="BL23" s="22"/>
      <c r="BM23" s="10"/>
      <c r="BN23" s="10"/>
      <c r="BO23" s="10"/>
      <c r="BP23" s="170" t="e">
        <f t="shared" si="11"/>
        <v>#DIV/0!</v>
      </c>
      <c r="BQ23" s="170" t="e">
        <f t="shared" si="12"/>
        <v>#DIV/0!</v>
      </c>
      <c r="BR23" s="170" t="e">
        <f t="shared" si="13"/>
        <v>#DIV/0!</v>
      </c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</row>
    <row r="24" spans="1:103">
      <c r="A24" s="10"/>
      <c r="B24" s="65">
        <v>18</v>
      </c>
      <c r="C24" s="10">
        <f>Élèves!C21</f>
        <v>0</v>
      </c>
      <c r="D24" s="10">
        <f>Élèves!D21</f>
        <v>0</v>
      </c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7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7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7"/>
      <c r="AL24" s="116"/>
      <c r="AM24" s="116"/>
      <c r="AN24" s="116"/>
      <c r="AO24" s="116"/>
      <c r="AP24" s="116"/>
      <c r="AQ24" s="116"/>
      <c r="AR24" s="116"/>
      <c r="AS24" s="116"/>
      <c r="AT24" s="116"/>
      <c r="AU24" s="116"/>
      <c r="AV24" s="117"/>
      <c r="AW24" s="118">
        <f t="shared" si="0"/>
        <v>0</v>
      </c>
      <c r="AX24" s="118">
        <f t="shared" si="4"/>
        <v>0</v>
      </c>
      <c r="AY24" s="119" t="str">
        <f t="shared" si="5"/>
        <v/>
      </c>
      <c r="AZ24" s="117"/>
      <c r="BA24" s="118">
        <f t="shared" si="1"/>
        <v>0</v>
      </c>
      <c r="BB24" s="118">
        <f>SUM($P$6:Y$6)-SUMIF(P24:Y24,"",$P$6:$Y$6)</f>
        <v>0</v>
      </c>
      <c r="BC24" s="119" t="str">
        <f t="shared" si="6"/>
        <v/>
      </c>
      <c r="BD24" s="117"/>
      <c r="BE24" s="118">
        <f t="shared" si="2"/>
        <v>0</v>
      </c>
      <c r="BF24" s="118">
        <f t="shared" si="7"/>
        <v>0</v>
      </c>
      <c r="BG24" s="119" t="str">
        <f t="shared" si="8"/>
        <v/>
      </c>
      <c r="BH24" s="117"/>
      <c r="BI24" s="118">
        <f t="shared" si="3"/>
        <v>0</v>
      </c>
      <c r="BJ24" s="118">
        <f t="shared" si="9"/>
        <v>0</v>
      </c>
      <c r="BK24" s="119" t="str">
        <f t="shared" si="10"/>
        <v/>
      </c>
      <c r="BL24" s="22"/>
      <c r="BM24" s="10"/>
      <c r="BN24" s="10"/>
      <c r="BO24" s="10"/>
      <c r="BP24" s="170" t="e">
        <f t="shared" si="11"/>
        <v>#DIV/0!</v>
      </c>
      <c r="BQ24" s="170" t="e">
        <f t="shared" si="12"/>
        <v>#DIV/0!</v>
      </c>
      <c r="BR24" s="170" t="e">
        <f t="shared" si="13"/>
        <v>#DIV/0!</v>
      </c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</row>
    <row r="25" spans="1:103">
      <c r="A25" s="10"/>
      <c r="B25" s="65">
        <v>19</v>
      </c>
      <c r="C25" s="10">
        <f>Élèves!C22</f>
        <v>0</v>
      </c>
      <c r="D25" s="10">
        <f>Élèves!D22</f>
        <v>0</v>
      </c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7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7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7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  <c r="AV25" s="117"/>
      <c r="AW25" s="118">
        <f t="shared" si="0"/>
        <v>0</v>
      </c>
      <c r="AX25" s="118">
        <f t="shared" si="4"/>
        <v>0</v>
      </c>
      <c r="AY25" s="119" t="str">
        <f t="shared" si="5"/>
        <v/>
      </c>
      <c r="AZ25" s="117"/>
      <c r="BA25" s="118">
        <f t="shared" si="1"/>
        <v>0</v>
      </c>
      <c r="BB25" s="118">
        <f>SUM($P$6:Y$6)-SUMIF(P25:Y25,"",$P$6:$Y$6)</f>
        <v>0</v>
      </c>
      <c r="BC25" s="119" t="str">
        <f t="shared" si="6"/>
        <v/>
      </c>
      <c r="BD25" s="117"/>
      <c r="BE25" s="118">
        <f t="shared" si="2"/>
        <v>0</v>
      </c>
      <c r="BF25" s="118">
        <f t="shared" si="7"/>
        <v>0</v>
      </c>
      <c r="BG25" s="119" t="str">
        <f t="shared" si="8"/>
        <v/>
      </c>
      <c r="BH25" s="117"/>
      <c r="BI25" s="118">
        <f t="shared" si="3"/>
        <v>0</v>
      </c>
      <c r="BJ25" s="118">
        <f t="shared" si="9"/>
        <v>0</v>
      </c>
      <c r="BK25" s="119" t="str">
        <f t="shared" si="10"/>
        <v/>
      </c>
      <c r="BL25" s="22"/>
      <c r="BM25" s="10"/>
      <c r="BN25" s="10"/>
      <c r="BO25" s="10"/>
      <c r="BP25" s="170" t="e">
        <f t="shared" si="11"/>
        <v>#DIV/0!</v>
      </c>
      <c r="BQ25" s="170" t="e">
        <f t="shared" si="12"/>
        <v>#DIV/0!</v>
      </c>
      <c r="BR25" s="170" t="e">
        <f t="shared" si="13"/>
        <v>#DIV/0!</v>
      </c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</row>
    <row r="26" spans="1:103">
      <c r="A26" s="10"/>
      <c r="B26" s="65">
        <v>20</v>
      </c>
      <c r="C26" s="10">
        <f>Élèves!C23</f>
        <v>0</v>
      </c>
      <c r="D26" s="10">
        <f>Élèves!D23</f>
        <v>0</v>
      </c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7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7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7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7"/>
      <c r="AW26" s="118">
        <f t="shared" si="0"/>
        <v>0</v>
      </c>
      <c r="AX26" s="118">
        <f t="shared" si="4"/>
        <v>0</v>
      </c>
      <c r="AY26" s="119" t="str">
        <f t="shared" si="5"/>
        <v/>
      </c>
      <c r="AZ26" s="117"/>
      <c r="BA26" s="118">
        <f t="shared" si="1"/>
        <v>0</v>
      </c>
      <c r="BB26" s="118">
        <f>SUM($P$6:Y$6)-SUMIF(P26:Y26,"",$P$6:$Y$6)</f>
        <v>0</v>
      </c>
      <c r="BC26" s="119" t="str">
        <f t="shared" si="6"/>
        <v/>
      </c>
      <c r="BD26" s="117"/>
      <c r="BE26" s="118">
        <f t="shared" si="2"/>
        <v>0</v>
      </c>
      <c r="BF26" s="118">
        <f t="shared" si="7"/>
        <v>0</v>
      </c>
      <c r="BG26" s="119" t="str">
        <f t="shared" si="8"/>
        <v/>
      </c>
      <c r="BH26" s="117"/>
      <c r="BI26" s="118">
        <f t="shared" si="3"/>
        <v>0</v>
      </c>
      <c r="BJ26" s="118">
        <f t="shared" si="9"/>
        <v>0</v>
      </c>
      <c r="BK26" s="119" t="str">
        <f t="shared" si="10"/>
        <v/>
      </c>
      <c r="BL26" s="22"/>
      <c r="BM26" s="10"/>
      <c r="BN26" s="10"/>
      <c r="BO26" s="10"/>
      <c r="BP26" s="170" t="e">
        <f t="shared" si="11"/>
        <v>#DIV/0!</v>
      </c>
      <c r="BQ26" s="170" t="e">
        <f t="shared" si="12"/>
        <v>#DIV/0!</v>
      </c>
      <c r="BR26" s="170" t="e">
        <f t="shared" si="13"/>
        <v>#DIV/0!</v>
      </c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</row>
    <row r="27" spans="1:103">
      <c r="A27" s="10"/>
      <c r="B27" s="65">
        <v>21</v>
      </c>
      <c r="C27" s="10">
        <f>Élèves!C24</f>
        <v>0</v>
      </c>
      <c r="D27" s="10">
        <f>Élèves!D24</f>
        <v>0</v>
      </c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7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7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7"/>
      <c r="AL27" s="116"/>
      <c r="AM27" s="116"/>
      <c r="AN27" s="116"/>
      <c r="AO27" s="116"/>
      <c r="AP27" s="116"/>
      <c r="AQ27" s="116"/>
      <c r="AR27" s="116"/>
      <c r="AS27" s="116"/>
      <c r="AT27" s="116"/>
      <c r="AU27" s="116"/>
      <c r="AV27" s="117"/>
      <c r="AW27" s="118">
        <f t="shared" si="0"/>
        <v>0</v>
      </c>
      <c r="AX27" s="118">
        <f t="shared" si="4"/>
        <v>0</v>
      </c>
      <c r="AY27" s="119" t="str">
        <f t="shared" si="5"/>
        <v/>
      </c>
      <c r="AZ27" s="117"/>
      <c r="BA27" s="118">
        <f t="shared" si="1"/>
        <v>0</v>
      </c>
      <c r="BB27" s="118">
        <f>SUM($P$6:Y$6)-SUMIF(P27:Y27,"",$P$6:$Y$6)</f>
        <v>0</v>
      </c>
      <c r="BC27" s="119" t="str">
        <f t="shared" si="6"/>
        <v/>
      </c>
      <c r="BD27" s="117"/>
      <c r="BE27" s="118">
        <f t="shared" si="2"/>
        <v>0</v>
      </c>
      <c r="BF27" s="118">
        <f t="shared" si="7"/>
        <v>0</v>
      </c>
      <c r="BG27" s="119" t="str">
        <f t="shared" si="8"/>
        <v/>
      </c>
      <c r="BH27" s="117"/>
      <c r="BI27" s="118">
        <f t="shared" si="3"/>
        <v>0</v>
      </c>
      <c r="BJ27" s="118">
        <f t="shared" si="9"/>
        <v>0</v>
      </c>
      <c r="BK27" s="119" t="str">
        <f t="shared" si="10"/>
        <v/>
      </c>
      <c r="BL27" s="22"/>
      <c r="BM27" s="10"/>
      <c r="BN27" s="10"/>
      <c r="BO27" s="10"/>
      <c r="BP27" s="170" t="e">
        <f t="shared" si="11"/>
        <v>#DIV/0!</v>
      </c>
      <c r="BQ27" s="170" t="e">
        <f t="shared" si="12"/>
        <v>#DIV/0!</v>
      </c>
      <c r="BR27" s="170" t="e">
        <f t="shared" si="13"/>
        <v>#DIV/0!</v>
      </c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</row>
    <row r="28" spans="1:103">
      <c r="A28" s="10"/>
      <c r="B28" s="65">
        <v>22</v>
      </c>
      <c r="C28" s="10">
        <f>Élèves!C25</f>
        <v>0</v>
      </c>
      <c r="D28" s="10">
        <f>Élèves!D25</f>
        <v>0</v>
      </c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7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7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7"/>
      <c r="AL28" s="116"/>
      <c r="AM28" s="116"/>
      <c r="AN28" s="116"/>
      <c r="AO28" s="116"/>
      <c r="AP28" s="116"/>
      <c r="AQ28" s="116"/>
      <c r="AR28" s="116"/>
      <c r="AS28" s="116"/>
      <c r="AT28" s="116"/>
      <c r="AU28" s="116"/>
      <c r="AV28" s="117"/>
      <c r="AW28" s="118">
        <f t="shared" si="0"/>
        <v>0</v>
      </c>
      <c r="AX28" s="118">
        <f t="shared" si="4"/>
        <v>0</v>
      </c>
      <c r="AY28" s="119" t="str">
        <f t="shared" si="5"/>
        <v/>
      </c>
      <c r="AZ28" s="117"/>
      <c r="BA28" s="118">
        <f t="shared" si="1"/>
        <v>0</v>
      </c>
      <c r="BB28" s="118">
        <f>SUM($P$6:Y$6)-SUMIF(P28:Y28,"",$P$6:$Y$6)</f>
        <v>0</v>
      </c>
      <c r="BC28" s="119" t="str">
        <f t="shared" si="6"/>
        <v/>
      </c>
      <c r="BD28" s="117"/>
      <c r="BE28" s="118">
        <f t="shared" si="2"/>
        <v>0</v>
      </c>
      <c r="BF28" s="118">
        <f t="shared" si="7"/>
        <v>0</v>
      </c>
      <c r="BG28" s="119" t="str">
        <f t="shared" si="8"/>
        <v/>
      </c>
      <c r="BH28" s="117"/>
      <c r="BI28" s="118">
        <f t="shared" si="3"/>
        <v>0</v>
      </c>
      <c r="BJ28" s="118">
        <f t="shared" si="9"/>
        <v>0</v>
      </c>
      <c r="BK28" s="119" t="str">
        <f t="shared" si="10"/>
        <v/>
      </c>
      <c r="BL28" s="22"/>
      <c r="BM28" s="10"/>
      <c r="BN28" s="10"/>
      <c r="BO28" s="10"/>
      <c r="BP28" s="170" t="e">
        <f t="shared" si="11"/>
        <v>#DIV/0!</v>
      </c>
      <c r="BQ28" s="170" t="e">
        <f t="shared" si="12"/>
        <v>#DIV/0!</v>
      </c>
      <c r="BR28" s="170" t="e">
        <f t="shared" si="13"/>
        <v>#DIV/0!</v>
      </c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</row>
    <row r="29" spans="1:103">
      <c r="A29" s="10"/>
      <c r="B29" s="65">
        <v>23</v>
      </c>
      <c r="C29" s="10">
        <f>Élèves!C26</f>
        <v>0</v>
      </c>
      <c r="D29" s="10">
        <f>Élèves!D26</f>
        <v>0</v>
      </c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7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7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7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7"/>
      <c r="AW29" s="118">
        <f t="shared" si="0"/>
        <v>0</v>
      </c>
      <c r="AX29" s="118">
        <f t="shared" si="4"/>
        <v>0</v>
      </c>
      <c r="AY29" s="119" t="str">
        <f t="shared" si="5"/>
        <v/>
      </c>
      <c r="AZ29" s="117"/>
      <c r="BA29" s="118">
        <f t="shared" si="1"/>
        <v>0</v>
      </c>
      <c r="BB29" s="118">
        <f>SUM($P$6:Y$6)-SUMIF(P29:Y29,"",$P$6:$Y$6)</f>
        <v>0</v>
      </c>
      <c r="BC29" s="119" t="str">
        <f t="shared" si="6"/>
        <v/>
      </c>
      <c r="BD29" s="117"/>
      <c r="BE29" s="118">
        <f t="shared" si="2"/>
        <v>0</v>
      </c>
      <c r="BF29" s="118">
        <f t="shared" si="7"/>
        <v>0</v>
      </c>
      <c r="BG29" s="119" t="str">
        <f t="shared" si="8"/>
        <v/>
      </c>
      <c r="BH29" s="117"/>
      <c r="BI29" s="118">
        <f t="shared" si="3"/>
        <v>0</v>
      </c>
      <c r="BJ29" s="118">
        <f t="shared" si="9"/>
        <v>0</v>
      </c>
      <c r="BK29" s="119" t="str">
        <f t="shared" si="10"/>
        <v/>
      </c>
      <c r="BL29" s="22"/>
      <c r="BM29" s="10"/>
      <c r="BN29" s="10"/>
      <c r="BO29" s="10"/>
      <c r="BP29" s="170" t="e">
        <f t="shared" si="11"/>
        <v>#DIV/0!</v>
      </c>
      <c r="BQ29" s="170" t="e">
        <f t="shared" si="12"/>
        <v>#DIV/0!</v>
      </c>
      <c r="BR29" s="170" t="e">
        <f t="shared" si="13"/>
        <v>#DIV/0!</v>
      </c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</row>
    <row r="30" spans="1:103">
      <c r="A30" s="10"/>
      <c r="B30" s="65">
        <v>24</v>
      </c>
      <c r="C30" s="10">
        <f>Élèves!C27</f>
        <v>0</v>
      </c>
      <c r="D30" s="10">
        <f>Élèves!D27</f>
        <v>0</v>
      </c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7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7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7"/>
      <c r="AL30" s="116"/>
      <c r="AM30" s="116"/>
      <c r="AN30" s="116"/>
      <c r="AO30" s="116"/>
      <c r="AP30" s="116"/>
      <c r="AQ30" s="116"/>
      <c r="AR30" s="116"/>
      <c r="AS30" s="116"/>
      <c r="AT30" s="116"/>
      <c r="AU30" s="116"/>
      <c r="AV30" s="117"/>
      <c r="AW30" s="118">
        <f t="shared" si="0"/>
        <v>0</v>
      </c>
      <c r="AX30" s="118">
        <f t="shared" si="4"/>
        <v>0</v>
      </c>
      <c r="AY30" s="119" t="str">
        <f t="shared" si="5"/>
        <v/>
      </c>
      <c r="AZ30" s="117"/>
      <c r="BA30" s="118">
        <f t="shared" si="1"/>
        <v>0</v>
      </c>
      <c r="BB30" s="118">
        <f>SUM($P$6:Y$6)-SUMIF(P30:Y30,"",$P$6:$Y$6)</f>
        <v>0</v>
      </c>
      <c r="BC30" s="119" t="str">
        <f t="shared" si="6"/>
        <v/>
      </c>
      <c r="BD30" s="117"/>
      <c r="BE30" s="118">
        <f t="shared" si="2"/>
        <v>0</v>
      </c>
      <c r="BF30" s="118">
        <f t="shared" si="7"/>
        <v>0</v>
      </c>
      <c r="BG30" s="119" t="str">
        <f t="shared" si="8"/>
        <v/>
      </c>
      <c r="BH30" s="117"/>
      <c r="BI30" s="118">
        <f t="shared" si="3"/>
        <v>0</v>
      </c>
      <c r="BJ30" s="118">
        <f t="shared" si="9"/>
        <v>0</v>
      </c>
      <c r="BK30" s="119" t="str">
        <f t="shared" si="10"/>
        <v/>
      </c>
      <c r="BL30" s="22"/>
      <c r="BM30" s="10"/>
      <c r="BN30" s="10"/>
      <c r="BO30" s="10"/>
      <c r="BP30" s="170" t="e">
        <f t="shared" si="11"/>
        <v>#DIV/0!</v>
      </c>
      <c r="BQ30" s="170" t="e">
        <f t="shared" si="12"/>
        <v>#DIV/0!</v>
      </c>
      <c r="BR30" s="170" t="e">
        <f t="shared" si="13"/>
        <v>#DIV/0!</v>
      </c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</row>
    <row r="31" spans="1:103">
      <c r="A31" s="10"/>
      <c r="B31" s="65">
        <v>25</v>
      </c>
      <c r="C31" s="10">
        <f>Élèves!C28</f>
        <v>0</v>
      </c>
      <c r="D31" s="10">
        <f>Élèves!D28</f>
        <v>0</v>
      </c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7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7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7"/>
      <c r="AL31" s="116"/>
      <c r="AM31" s="116"/>
      <c r="AN31" s="116"/>
      <c r="AO31" s="116"/>
      <c r="AP31" s="116"/>
      <c r="AQ31" s="116"/>
      <c r="AR31" s="116"/>
      <c r="AS31" s="116"/>
      <c r="AT31" s="116"/>
      <c r="AU31" s="116"/>
      <c r="AV31" s="117"/>
      <c r="AW31" s="118">
        <f t="shared" si="0"/>
        <v>0</v>
      </c>
      <c r="AX31" s="118">
        <f t="shared" si="4"/>
        <v>0</v>
      </c>
      <c r="AY31" s="119" t="str">
        <f t="shared" si="5"/>
        <v/>
      </c>
      <c r="AZ31" s="117"/>
      <c r="BA31" s="118">
        <f t="shared" si="1"/>
        <v>0</v>
      </c>
      <c r="BB31" s="118">
        <f>SUM($P$6:Y$6)-SUMIF(P31:Y31,"",$P$6:$Y$6)</f>
        <v>0</v>
      </c>
      <c r="BC31" s="119" t="str">
        <f t="shared" si="6"/>
        <v/>
      </c>
      <c r="BD31" s="117"/>
      <c r="BE31" s="118">
        <f t="shared" si="2"/>
        <v>0</v>
      </c>
      <c r="BF31" s="118">
        <f t="shared" si="7"/>
        <v>0</v>
      </c>
      <c r="BG31" s="119" t="str">
        <f t="shared" si="8"/>
        <v/>
      </c>
      <c r="BH31" s="117"/>
      <c r="BI31" s="118">
        <f t="shared" si="3"/>
        <v>0</v>
      </c>
      <c r="BJ31" s="118">
        <f t="shared" si="9"/>
        <v>0</v>
      </c>
      <c r="BK31" s="119" t="str">
        <f t="shared" si="10"/>
        <v/>
      </c>
      <c r="BL31" s="22"/>
      <c r="BM31" s="10"/>
      <c r="BN31" s="10"/>
      <c r="BO31" s="10"/>
      <c r="BP31" s="170" t="e">
        <f t="shared" si="11"/>
        <v>#DIV/0!</v>
      </c>
      <c r="BQ31" s="170" t="e">
        <f t="shared" si="12"/>
        <v>#DIV/0!</v>
      </c>
      <c r="BR31" s="170" t="e">
        <f t="shared" si="13"/>
        <v>#DIV/0!</v>
      </c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</row>
    <row r="32" spans="1:103" s="7" customFormat="1">
      <c r="A32" s="10"/>
      <c r="B32" s="22"/>
      <c r="C32" s="39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</row>
    <row r="33" spans="1:103" s="7" customFormat="1">
      <c r="A33" s="10"/>
      <c r="B33" s="10"/>
      <c r="C33" s="145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</row>
    <row r="34" spans="1:103" s="7" customFormat="1">
      <c r="A34" s="10"/>
      <c r="B34" s="10"/>
      <c r="C34" s="145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</row>
    <row r="35" spans="1:103" s="7" customFormat="1">
      <c r="A35" s="10"/>
      <c r="B35" s="10"/>
      <c r="C35" s="145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</row>
    <row r="36" spans="1:103" s="7" customFormat="1">
      <c r="A36" s="10"/>
      <c r="B36" s="10"/>
      <c r="C36" s="145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46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</row>
    <row r="37" spans="1:103" s="7" customFormat="1">
      <c r="A37" s="10"/>
      <c r="B37" s="10"/>
      <c r="C37" s="145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</row>
    <row r="38" spans="1:103" s="7" customFormat="1">
      <c r="A38" s="10"/>
      <c r="B38" s="10"/>
      <c r="C38" s="145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</row>
    <row r="39" spans="1:103" s="7" customFormat="1">
      <c r="A39" s="10"/>
      <c r="B39" s="10"/>
      <c r="C39" s="145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</row>
    <row r="40" spans="1:103" s="7" customFormat="1">
      <c r="A40" s="10"/>
      <c r="B40" s="10"/>
      <c r="C40" s="145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</row>
    <row r="41" spans="1:103" s="7" customFormat="1">
      <c r="A41" s="10"/>
      <c r="B41" s="10"/>
      <c r="C41" s="145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</row>
    <row r="42" spans="1:103" s="7" customFormat="1">
      <c r="A42" s="10"/>
      <c r="B42" s="10"/>
      <c r="C42" s="145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</row>
    <row r="43" spans="1:103" s="7" customFormat="1">
      <c r="A43" s="10"/>
      <c r="B43" s="10"/>
      <c r="C43" s="145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</row>
    <row r="44" spans="1:103">
      <c r="A44" s="10"/>
      <c r="B44" s="10"/>
      <c r="C44" s="145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</row>
    <row r="45" spans="1:103">
      <c r="A45" s="10"/>
      <c r="B45" s="10"/>
      <c r="C45" s="145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</row>
    <row r="46" spans="1:103">
      <c r="A46" s="10"/>
      <c r="B46" s="10"/>
      <c r="C46" s="145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</row>
    <row r="47" spans="1:103">
      <c r="A47" s="10"/>
      <c r="B47" s="10"/>
      <c r="C47" s="145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</row>
    <row r="48" spans="1:103">
      <c r="A48" s="10"/>
      <c r="B48" s="10"/>
      <c r="C48" s="145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</row>
    <row r="49" spans="1:103">
      <c r="A49" s="10"/>
      <c r="B49" s="10"/>
      <c r="C49" s="145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</row>
    <row r="50" spans="1:103">
      <c r="A50" s="10"/>
      <c r="B50" s="10"/>
      <c r="C50" s="145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</row>
    <row r="51" spans="1:103">
      <c r="A51" s="10"/>
      <c r="B51" s="10"/>
      <c r="C51" s="145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</row>
    <row r="52" spans="1:103">
      <c r="A52" s="10"/>
      <c r="B52" s="10"/>
      <c r="C52" s="145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</row>
    <row r="53" spans="1:103">
      <c r="A53" s="10"/>
      <c r="B53" s="10"/>
      <c r="C53" s="145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</row>
    <row r="54" spans="1:103">
      <c r="A54" s="10"/>
      <c r="B54" s="10"/>
      <c r="C54" s="145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</row>
    <row r="55" spans="1:103">
      <c r="A55" s="10"/>
      <c r="B55" s="10"/>
      <c r="C55" s="145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</row>
    <row r="56" spans="1:103">
      <c r="A56" s="10"/>
      <c r="B56" s="10"/>
      <c r="C56" s="145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</row>
    <row r="57" spans="1:103">
      <c r="A57" s="10"/>
      <c r="B57" s="10"/>
      <c r="C57" s="145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</row>
    <row r="58" spans="1:103">
      <c r="A58" s="10"/>
      <c r="B58" s="10"/>
      <c r="C58" s="145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</row>
    <row r="59" spans="1:103">
      <c r="A59" s="10"/>
      <c r="B59" s="10"/>
      <c r="C59" s="145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</row>
    <row r="60" spans="1:103">
      <c r="A60" s="10"/>
      <c r="B60" s="10"/>
      <c r="C60" s="145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</row>
    <row r="61" spans="1:103">
      <c r="A61" s="10"/>
      <c r="B61" s="10"/>
      <c r="C61" s="145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</row>
    <row r="62" spans="1:103">
      <c r="A62" s="10"/>
      <c r="B62" s="10"/>
      <c r="C62" s="145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</row>
    <row r="63" spans="1:103">
      <c r="A63" s="10"/>
      <c r="B63" s="10"/>
      <c r="C63" s="145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</row>
    <row r="64" spans="1:103">
      <c r="A64" s="10"/>
      <c r="B64" s="10"/>
      <c r="C64" s="145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</row>
    <row r="65" spans="1:103">
      <c r="A65" s="10"/>
      <c r="B65" s="10"/>
      <c r="C65" s="145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</row>
    <row r="66" spans="1:103">
      <c r="A66" s="10"/>
      <c r="B66" s="10"/>
      <c r="C66" s="145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</row>
    <row r="67" spans="1:103">
      <c r="A67" s="10"/>
      <c r="B67" s="10"/>
      <c r="C67" s="145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</row>
    <row r="68" spans="1:103">
      <c r="A68" s="10"/>
      <c r="B68" s="10"/>
      <c r="C68" s="145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</row>
    <row r="69" spans="1:103">
      <c r="A69" s="10"/>
      <c r="B69" s="10"/>
      <c r="C69" s="145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</row>
    <row r="70" spans="1:103">
      <c r="A70" s="10"/>
      <c r="B70" s="10"/>
      <c r="C70" s="145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</row>
    <row r="71" spans="1:103">
      <c r="A71" s="10"/>
      <c r="B71" s="10"/>
      <c r="C71" s="145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</row>
    <row r="72" spans="1:103">
      <c r="A72" s="10"/>
      <c r="B72" s="10"/>
      <c r="C72" s="145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</row>
    <row r="73" spans="1:103">
      <c r="A73" s="10"/>
      <c r="B73" s="10"/>
      <c r="C73" s="145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</row>
    <row r="74" spans="1:103">
      <c r="A74" s="10"/>
      <c r="B74" s="10"/>
      <c r="C74" s="145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</row>
    <row r="75" spans="1:103">
      <c r="A75" s="10"/>
      <c r="B75" s="10"/>
      <c r="C75" s="145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</row>
    <row r="76" spans="1:103">
      <c r="A76" s="10"/>
      <c r="B76" s="10"/>
      <c r="C76" s="145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</row>
    <row r="77" spans="1:103">
      <c r="A77" s="10"/>
      <c r="B77" s="10"/>
      <c r="C77" s="145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</row>
    <row r="78" spans="1:103">
      <c r="A78" s="10"/>
      <c r="B78" s="10"/>
      <c r="C78" s="145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</row>
    <row r="79" spans="1:103">
      <c r="A79" s="10"/>
      <c r="B79" s="10"/>
      <c r="C79" s="145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</row>
    <row r="80" spans="1:103">
      <c r="A80" s="10"/>
      <c r="B80" s="10"/>
      <c r="C80" s="145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</row>
    <row r="81" spans="1:103">
      <c r="A81" s="10"/>
      <c r="B81" s="10"/>
      <c r="C81" s="145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</row>
    <row r="82" spans="1:103">
      <c r="A82" s="10"/>
      <c r="B82" s="10"/>
      <c r="C82" s="145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  <c r="CW82" s="10"/>
      <c r="CX82" s="10"/>
      <c r="CY82" s="10"/>
    </row>
    <row r="83" spans="1:103">
      <c r="A83" s="10"/>
      <c r="B83" s="10"/>
      <c r="C83" s="145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  <c r="CW83" s="10"/>
      <c r="CX83" s="10"/>
      <c r="CY83" s="10"/>
    </row>
    <row r="84" spans="1:103">
      <c r="A84" s="10"/>
      <c r="B84" s="10"/>
      <c r="C84" s="145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  <c r="CW84" s="10"/>
      <c r="CX84" s="10"/>
      <c r="CY84" s="10"/>
    </row>
    <row r="85" spans="1:103">
      <c r="A85" s="10"/>
      <c r="B85" s="10"/>
      <c r="C85" s="145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  <c r="CW85" s="10"/>
      <c r="CX85" s="10"/>
      <c r="CY85" s="10"/>
    </row>
    <row r="86" spans="1:103">
      <c r="A86" s="10"/>
      <c r="B86" s="10"/>
      <c r="C86" s="145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  <c r="CW86" s="10"/>
      <c r="CX86" s="10"/>
      <c r="CY86" s="10"/>
    </row>
    <row r="87" spans="1:103">
      <c r="A87" s="10"/>
      <c r="B87" s="10"/>
      <c r="C87" s="145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  <c r="CW87" s="10"/>
      <c r="CX87" s="10"/>
      <c r="CY87" s="10"/>
    </row>
    <row r="88" spans="1:103">
      <c r="A88" s="10"/>
      <c r="B88" s="10"/>
      <c r="C88" s="145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  <c r="CW88" s="10"/>
      <c r="CX88" s="10"/>
      <c r="CY88" s="10"/>
    </row>
    <row r="89" spans="1:103">
      <c r="A89" s="10"/>
      <c r="B89" s="10"/>
      <c r="C89" s="145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  <c r="CW89" s="10"/>
      <c r="CX89" s="10"/>
      <c r="CY89" s="10"/>
    </row>
    <row r="90" spans="1:103">
      <c r="A90" s="10"/>
      <c r="B90" s="10"/>
      <c r="C90" s="145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  <c r="CW90" s="10"/>
      <c r="CX90" s="10"/>
      <c r="CY90" s="10"/>
    </row>
  </sheetData>
  <sheetProtection password="ED67" sheet="1" objects="1" scenarios="1" selectLockedCells="1"/>
  <dataConsolidate>
    <dataRefs count="2">
      <dataRef name="$K$5;$Y$5" r:id="rId1"/>
      <dataRef name="$Y$5;$K$5" r:id="rId2"/>
    </dataRefs>
  </dataConsolidate>
  <mergeCells count="10">
    <mergeCell ref="C1:BL1"/>
    <mergeCell ref="E3:N3"/>
    <mergeCell ref="P3:Y3"/>
    <mergeCell ref="AA3:AJ3"/>
    <mergeCell ref="AL3:AU3"/>
    <mergeCell ref="AW3:AY5"/>
    <mergeCell ref="BA3:BC5"/>
    <mergeCell ref="BE3:BG5"/>
    <mergeCell ref="BI3:BK5"/>
    <mergeCell ref="C5:D5"/>
  </mergeCells>
  <conditionalFormatting sqref="C7:D31">
    <cfRule type="cellIs" dxfId="295" priority="74" operator="equal">
      <formula>0</formula>
    </cfRule>
  </conditionalFormatting>
  <conditionalFormatting sqref="B7:B31">
    <cfRule type="expression" dxfId="294" priority="73">
      <formula>C7=0</formula>
    </cfRule>
  </conditionalFormatting>
  <conditionalFormatting sqref="E7:E31">
    <cfRule type="expression" dxfId="293" priority="72">
      <formula>E7&lt;$E$6/2</formula>
    </cfRule>
  </conditionalFormatting>
  <conditionalFormatting sqref="F7:F31">
    <cfRule type="expression" dxfId="292" priority="71">
      <formula>F7&lt;$F$6/2</formula>
    </cfRule>
  </conditionalFormatting>
  <conditionalFormatting sqref="G7:G31">
    <cfRule type="expression" dxfId="291" priority="70">
      <formula>G7&lt;$G$6/2</formula>
    </cfRule>
  </conditionalFormatting>
  <conditionalFormatting sqref="H7:H31">
    <cfRule type="expression" dxfId="290" priority="69">
      <formula>H7&lt;$H$6/2</formula>
    </cfRule>
  </conditionalFormatting>
  <conditionalFormatting sqref="I7:I31">
    <cfRule type="expression" dxfId="289" priority="68">
      <formula>I7&lt;$I$6/2</formula>
    </cfRule>
  </conditionalFormatting>
  <conditionalFormatting sqref="J7:J31">
    <cfRule type="expression" dxfId="288" priority="67">
      <formula>J7&lt;$J$6/2</formula>
    </cfRule>
  </conditionalFormatting>
  <conditionalFormatting sqref="K7:K31">
    <cfRule type="expression" dxfId="287" priority="66">
      <formula>K7&lt;$K$6/2</formula>
    </cfRule>
  </conditionalFormatting>
  <conditionalFormatting sqref="L7:L31">
    <cfRule type="expression" dxfId="286" priority="65">
      <formula>L7&lt;$L$6/2</formula>
    </cfRule>
  </conditionalFormatting>
  <conditionalFormatting sqref="M7:M31">
    <cfRule type="expression" dxfId="285" priority="64">
      <formula>M7&lt;$M$6/2</formula>
    </cfRule>
  </conditionalFormatting>
  <conditionalFormatting sqref="N7:N31">
    <cfRule type="expression" dxfId="284" priority="63">
      <formula>N7&lt;$N$6/2</formula>
    </cfRule>
  </conditionalFormatting>
  <conditionalFormatting sqref="P7:P31">
    <cfRule type="expression" dxfId="283" priority="62">
      <formula>P7&lt;$P$6/2</formula>
    </cfRule>
  </conditionalFormatting>
  <conditionalFormatting sqref="Q7:Q31">
    <cfRule type="expression" dxfId="282" priority="61">
      <formula>Q7&lt;$Q$6/2</formula>
    </cfRule>
  </conditionalFormatting>
  <conditionalFormatting sqref="R7:R31">
    <cfRule type="expression" dxfId="281" priority="60">
      <formula>R7&lt;$R$6/2</formula>
    </cfRule>
  </conditionalFormatting>
  <conditionalFormatting sqref="S7:S31">
    <cfRule type="expression" dxfId="280" priority="59">
      <formula>S7&lt;$S$6/2</formula>
    </cfRule>
  </conditionalFormatting>
  <conditionalFormatting sqref="T7:T31">
    <cfRule type="expression" dxfId="279" priority="58">
      <formula>T7&lt;$T$6/2</formula>
    </cfRule>
  </conditionalFormatting>
  <conditionalFormatting sqref="U7:U31">
    <cfRule type="expression" dxfId="278" priority="57">
      <formula>U7&lt;$U$6/2</formula>
    </cfRule>
  </conditionalFormatting>
  <conditionalFormatting sqref="V7:V31">
    <cfRule type="expression" dxfId="277" priority="56">
      <formula>V7&lt;$V$6/2</formula>
    </cfRule>
  </conditionalFormatting>
  <conditionalFormatting sqref="W7:W31">
    <cfRule type="expression" dxfId="276" priority="55">
      <formula>W7&lt;$W$6/2</formula>
    </cfRule>
  </conditionalFormatting>
  <conditionalFormatting sqref="X7:X31">
    <cfRule type="expression" dxfId="275" priority="54">
      <formula>X7&lt;$X$6/2</formula>
    </cfRule>
  </conditionalFormatting>
  <conditionalFormatting sqref="Y7:Y31">
    <cfRule type="expression" dxfId="274" priority="53">
      <formula>Y7&lt;$Y$6/2</formula>
    </cfRule>
  </conditionalFormatting>
  <conditionalFormatting sqref="AA7:AA31">
    <cfRule type="expression" dxfId="273" priority="52">
      <formula>AA7&lt;$AA$6/2</formula>
    </cfRule>
  </conditionalFormatting>
  <conditionalFormatting sqref="AB7:AB31">
    <cfRule type="expression" dxfId="272" priority="51">
      <formula>AB7&lt;$AB$6/2</formula>
    </cfRule>
  </conditionalFormatting>
  <conditionalFormatting sqref="AC7:AC31">
    <cfRule type="expression" dxfId="271" priority="50">
      <formula>AC7&lt;$AC$6/2</formula>
    </cfRule>
  </conditionalFormatting>
  <conditionalFormatting sqref="AD7:AD31">
    <cfRule type="expression" dxfId="270" priority="49">
      <formula>AD7&lt;$AD$6/2</formula>
    </cfRule>
  </conditionalFormatting>
  <conditionalFormatting sqref="AE7:AE31">
    <cfRule type="expression" dxfId="269" priority="48">
      <formula>AE7&lt;$AE$6/2</formula>
    </cfRule>
  </conditionalFormatting>
  <conditionalFormatting sqref="AF7:AF31">
    <cfRule type="expression" dxfId="268" priority="47">
      <formula>AF7&lt;$AF$6/2</formula>
    </cfRule>
  </conditionalFormatting>
  <conditionalFormatting sqref="AG7:AG31">
    <cfRule type="expression" dxfId="267" priority="46">
      <formula>AG7&lt;$AG$6/2</formula>
    </cfRule>
  </conditionalFormatting>
  <conditionalFormatting sqref="AH7:AH31">
    <cfRule type="expression" dxfId="266" priority="45">
      <formula>AH7&lt;$AH$6/2</formula>
    </cfRule>
  </conditionalFormatting>
  <conditionalFormatting sqref="AI7:AI31">
    <cfRule type="expression" dxfId="265" priority="44">
      <formula>AI7&lt;$AI$6/2</formula>
    </cfRule>
  </conditionalFormatting>
  <conditionalFormatting sqref="AJ7:AJ31">
    <cfRule type="expression" dxfId="264" priority="43">
      <formula>AJ7&lt;$AJ$6/2</formula>
    </cfRule>
  </conditionalFormatting>
  <conditionalFormatting sqref="AL7:AL31">
    <cfRule type="expression" dxfId="263" priority="42">
      <formula>AL7&lt;$AL$6/2</formula>
    </cfRule>
  </conditionalFormatting>
  <conditionalFormatting sqref="AM7:AM31">
    <cfRule type="expression" dxfId="262" priority="41">
      <formula>AM7&lt;$AM$6/2</formula>
    </cfRule>
  </conditionalFormatting>
  <conditionalFormatting sqref="AN7:AN31">
    <cfRule type="expression" dxfId="261" priority="40">
      <formula>AN7&lt;$AN$6/2</formula>
    </cfRule>
  </conditionalFormatting>
  <conditionalFormatting sqref="AO7:AO31">
    <cfRule type="expression" dxfId="260" priority="39">
      <formula>AO7&lt;$AO$6/2</formula>
    </cfRule>
  </conditionalFormatting>
  <conditionalFormatting sqref="AP7:AP31">
    <cfRule type="expression" dxfId="259" priority="38">
      <formula>AP7&lt;$AP$6/2</formula>
    </cfRule>
  </conditionalFormatting>
  <conditionalFormatting sqref="AQ7:AQ31">
    <cfRule type="expression" dxfId="258" priority="37">
      <formula>AQ7&lt;$AQ$6/2</formula>
    </cfRule>
  </conditionalFormatting>
  <conditionalFormatting sqref="AR7:AR31">
    <cfRule type="expression" dxfId="257" priority="36">
      <formula>AR7&lt;$AR$6/2</formula>
    </cfRule>
  </conditionalFormatting>
  <conditionalFormatting sqref="AS7:AS31">
    <cfRule type="expression" dxfId="256" priority="35">
      <formula>AS7&lt;$AS$6/2</formula>
    </cfRule>
  </conditionalFormatting>
  <conditionalFormatting sqref="AT7:AT31">
    <cfRule type="expression" dxfId="255" priority="34">
      <formula>AT7&lt;$AT$6/2</formula>
    </cfRule>
  </conditionalFormatting>
  <conditionalFormatting sqref="AU7:AU31">
    <cfRule type="expression" dxfId="254" priority="33">
      <formula>AU7&lt;$AU$6/2</formula>
    </cfRule>
  </conditionalFormatting>
  <conditionalFormatting sqref="E7:N31 P7:Y31 AA7:AJ31 AL7:AU31">
    <cfRule type="containsBlanks" dxfId="253" priority="32">
      <formula>LEN(TRIM(E7))=0</formula>
    </cfRule>
  </conditionalFormatting>
  <conditionalFormatting sqref="BB7:BB31 BF7:BF31 BJ7:BJ31">
    <cfRule type="expression" dxfId="252" priority="31">
      <formula>BB7&lt;BM7/2</formula>
    </cfRule>
  </conditionalFormatting>
  <conditionalFormatting sqref="BA7:BA31 BE7:BE31 BI7:BI31">
    <cfRule type="expression" dxfId="251" priority="30">
      <formula>BA7&lt;BO7/2</formula>
    </cfRule>
  </conditionalFormatting>
  <conditionalFormatting sqref="BK7:BK31 BG7:BG31 BC7:BC31 AY7:AY31">
    <cfRule type="cellIs" dxfId="250" priority="29" operator="lessThan">
      <formula>50</formula>
    </cfRule>
  </conditionalFormatting>
  <conditionalFormatting sqref="AX7:AX31">
    <cfRule type="expression" dxfId="249" priority="28">
      <formula>AX7&lt;#REF!/2</formula>
    </cfRule>
  </conditionalFormatting>
  <conditionalFormatting sqref="AW7:AW31">
    <cfRule type="expression" dxfId="248" priority="27">
      <formula>AW7&lt;#REF!/2</formula>
    </cfRule>
  </conditionalFormatting>
  <conditionalFormatting sqref="E7:BK7 BJ8:BK31 BF8:BG31 BB8:BC31 AX8:AY31">
    <cfRule type="expression" dxfId="247" priority="26">
      <formula>$C$7=0</formula>
    </cfRule>
  </conditionalFormatting>
  <conditionalFormatting sqref="E8:BK8 AX10 AX12 AX14 AX16 AX18 AX20 AX22 AX24 AX26 AX28 AX30">
    <cfRule type="expression" dxfId="246" priority="25">
      <formula>$C$8=0</formula>
    </cfRule>
  </conditionalFormatting>
  <conditionalFormatting sqref="E9:BK9">
    <cfRule type="expression" dxfId="245" priority="24">
      <formula>$C$9=0</formula>
    </cfRule>
  </conditionalFormatting>
  <conditionalFormatting sqref="E10:BK10">
    <cfRule type="expression" dxfId="244" priority="23">
      <formula>$C$10=0</formula>
    </cfRule>
  </conditionalFormatting>
  <conditionalFormatting sqref="E11:BK11">
    <cfRule type="expression" dxfId="243" priority="22">
      <formula>$C$11=0</formula>
    </cfRule>
  </conditionalFormatting>
  <conditionalFormatting sqref="E12:BK12">
    <cfRule type="expression" dxfId="242" priority="21">
      <formula>$C$12=0</formula>
    </cfRule>
  </conditionalFormatting>
  <conditionalFormatting sqref="E13:BK13">
    <cfRule type="expression" dxfId="241" priority="20">
      <formula>$C$13=0</formula>
    </cfRule>
  </conditionalFormatting>
  <conditionalFormatting sqref="E14:BK14">
    <cfRule type="expression" dxfId="240" priority="19">
      <formula>$C$14=0</formula>
    </cfRule>
  </conditionalFormatting>
  <conditionalFormatting sqref="E15:BK15">
    <cfRule type="expression" dxfId="239" priority="18">
      <formula>$C$15=0</formula>
    </cfRule>
  </conditionalFormatting>
  <conditionalFormatting sqref="E16:BK16">
    <cfRule type="expression" dxfId="238" priority="17">
      <formula>$C$16=0</formula>
    </cfRule>
  </conditionalFormatting>
  <conditionalFormatting sqref="E17:BK17">
    <cfRule type="expression" dxfId="237" priority="16">
      <formula>$C$17=0</formula>
    </cfRule>
  </conditionalFormatting>
  <conditionalFormatting sqref="E18:BK18">
    <cfRule type="expression" dxfId="236" priority="15">
      <formula>$C$18=0</formula>
    </cfRule>
  </conditionalFormatting>
  <conditionalFormatting sqref="E19:BK19">
    <cfRule type="expression" dxfId="235" priority="14">
      <formula>$C$19=0</formula>
    </cfRule>
  </conditionalFormatting>
  <conditionalFormatting sqref="E20:BK20">
    <cfRule type="expression" dxfId="234" priority="13">
      <formula>$C$20=0</formula>
    </cfRule>
  </conditionalFormatting>
  <conditionalFormatting sqref="E21:BK21">
    <cfRule type="expression" dxfId="233" priority="12">
      <formula>$C$21=0</formula>
    </cfRule>
  </conditionalFormatting>
  <conditionalFormatting sqref="E22:BK22">
    <cfRule type="expression" dxfId="232" priority="11">
      <formula>$C$22=0</formula>
    </cfRule>
  </conditionalFormatting>
  <conditionalFormatting sqref="E23:BK23">
    <cfRule type="expression" dxfId="231" priority="10">
      <formula>$C$23=0</formula>
    </cfRule>
  </conditionalFormatting>
  <conditionalFormatting sqref="E24:BK24">
    <cfRule type="expression" dxfId="230" priority="9">
      <formula>$C$24=0</formula>
    </cfRule>
  </conditionalFormatting>
  <conditionalFormatting sqref="E25:BK25">
    <cfRule type="expression" dxfId="229" priority="8">
      <formula>$C$25=0</formula>
    </cfRule>
  </conditionalFormatting>
  <conditionalFormatting sqref="E26:BK26">
    <cfRule type="expression" dxfId="228" priority="7">
      <formula>$C$26=0</formula>
    </cfRule>
  </conditionalFormatting>
  <conditionalFormatting sqref="E27:BK27">
    <cfRule type="expression" dxfId="227" priority="6">
      <formula>$C$27=0</formula>
    </cfRule>
  </conditionalFormatting>
  <conditionalFormatting sqref="E28:BK28">
    <cfRule type="expression" dxfId="226" priority="5">
      <formula>$C$28=0</formula>
    </cfRule>
  </conditionalFormatting>
  <conditionalFormatting sqref="E29:BK29">
    <cfRule type="expression" dxfId="225" priority="4">
      <formula>$C$29=0</formula>
    </cfRule>
  </conditionalFormatting>
  <conditionalFormatting sqref="E30:BK30">
    <cfRule type="expression" dxfId="224" priority="3">
      <formula>$C$30=0</formula>
    </cfRule>
  </conditionalFormatting>
  <conditionalFormatting sqref="E31:BK31">
    <cfRule type="expression" dxfId="223" priority="2">
      <formula>$C$31=0</formula>
    </cfRule>
  </conditionalFormatting>
  <conditionalFormatting sqref="C7:D31">
    <cfRule type="cellIs" dxfId="222" priority="1" operator="equal">
      <formula>0</formula>
    </cfRule>
  </conditionalFormatting>
  <dataValidations count="2">
    <dataValidation type="custom" allowBlank="1" showInputMessage="1" showErrorMessage="1" errorTitle="Erreur d'encodage" error="La valeur que vous avez tapée n'est pas valide. Veuillez entrer 'NE', 'CM' ou un nombre sous la valeur MAX." sqref="BD7:BD31 BH7:BH31 AZ7:AZ31 AV7:AV31">
      <formula1>OR(AND(AV7="NE"),AND(AV7="CM"),AND(AV7&gt;0,AV7&lt;999))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BL7:BL31">
      <formula1>OR(AND(BL7&gt;=AY7),AND(BL7="NE",AY7="NE"),AND(BL7="CM",AY7="CM"))</formula1>
    </dataValidation>
  </dataValidations>
  <pageMargins left="0.7" right="0.7" top="0.75" bottom="0.75" header="0.3" footer="0.3"/>
  <pageSetup paperSize="9" orientation="portrait" horizontalDpi="1200" verticalDpi="1200" r:id="rId3"/>
  <drawing r:id="rId4"/>
</worksheet>
</file>

<file path=xl/worksheets/sheet43.xml><?xml version="1.0" encoding="utf-8"?>
<worksheet xmlns="http://schemas.openxmlformats.org/spreadsheetml/2006/main" xmlns:r="http://schemas.openxmlformats.org/officeDocument/2006/relationships">
  <sheetPr codeName="Feuil38"/>
  <dimension ref="A1:CY90"/>
  <sheetViews>
    <sheetView workbookViewId="0">
      <selection activeCell="E5" sqref="E5"/>
    </sheetView>
  </sheetViews>
  <sheetFormatPr baseColWidth="10" defaultRowHeight="15"/>
  <cols>
    <col min="1" max="1" width="10.7109375" style="7" customWidth="1"/>
    <col min="2" max="2" width="2.7109375" style="7" customWidth="1"/>
    <col min="3" max="3" width="19.42578125" style="66" customWidth="1"/>
    <col min="4" max="4" width="15.42578125" style="64" customWidth="1"/>
    <col min="5" max="14" width="3.28515625" style="64" customWidth="1"/>
    <col min="15" max="15" width="2.7109375" style="64" customWidth="1"/>
    <col min="16" max="25" width="3.28515625" style="64" customWidth="1"/>
    <col min="26" max="26" width="2.7109375" style="64" customWidth="1"/>
    <col min="27" max="36" width="3.28515625" style="64" customWidth="1"/>
    <col min="37" max="37" width="2.7109375" style="64" customWidth="1"/>
    <col min="38" max="47" width="3.28515625" style="64" customWidth="1"/>
    <col min="48" max="48" width="2.7109375" style="64" customWidth="1"/>
    <col min="49" max="51" width="3.7109375" style="64" customWidth="1"/>
    <col min="52" max="52" width="2.7109375" style="64" customWidth="1"/>
    <col min="53" max="55" width="3.7109375" style="64" customWidth="1"/>
    <col min="56" max="56" width="2.7109375" style="64" customWidth="1"/>
    <col min="57" max="59" width="3.7109375" style="64" customWidth="1"/>
    <col min="60" max="60" width="2.7109375" style="64" customWidth="1"/>
    <col min="61" max="63" width="3.7109375" style="64" customWidth="1"/>
    <col min="64" max="64" width="2.7109375" style="64" customWidth="1"/>
    <col min="65" max="77" width="11.42578125" style="7"/>
    <col min="78" max="16384" width="11.42578125" style="64"/>
  </cols>
  <sheetData>
    <row r="1" spans="1:103" s="7" customFormat="1" ht="54.95" customHeight="1">
      <c r="A1" s="10"/>
      <c r="B1" s="61"/>
      <c r="C1" s="317">
        <f>MATIÈRES!I18</f>
        <v>0</v>
      </c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7"/>
      <c r="AH1" s="317"/>
      <c r="AI1" s="317"/>
      <c r="AJ1" s="317"/>
      <c r="AK1" s="317"/>
      <c r="AL1" s="317"/>
      <c r="AM1" s="317"/>
      <c r="AN1" s="317"/>
      <c r="AO1" s="317"/>
      <c r="AP1" s="317"/>
      <c r="AQ1" s="317"/>
      <c r="AR1" s="317"/>
      <c r="AS1" s="317"/>
      <c r="AT1" s="317"/>
      <c r="AU1" s="317"/>
      <c r="AV1" s="317"/>
      <c r="AW1" s="317"/>
      <c r="AX1" s="317"/>
      <c r="AY1" s="317"/>
      <c r="AZ1" s="317"/>
      <c r="BA1" s="317"/>
      <c r="BB1" s="317"/>
      <c r="BC1" s="317"/>
      <c r="BD1" s="317"/>
      <c r="BE1" s="317"/>
      <c r="BF1" s="317"/>
      <c r="BG1" s="317"/>
      <c r="BH1" s="317"/>
      <c r="BI1" s="317"/>
      <c r="BJ1" s="317"/>
      <c r="BK1" s="317"/>
      <c r="BL1" s="317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</row>
    <row r="2" spans="1:103" s="7" customFormat="1" ht="15" customHeight="1">
      <c r="A2" s="22"/>
      <c r="B2" s="22"/>
      <c r="C2" s="39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</row>
    <row r="3" spans="1:103" s="7" customFormat="1" ht="15" customHeight="1">
      <c r="A3" s="10"/>
      <c r="B3" s="22"/>
      <c r="C3" s="197"/>
      <c r="D3" s="198"/>
      <c r="E3" s="318" t="s">
        <v>100</v>
      </c>
      <c r="F3" s="319"/>
      <c r="G3" s="319"/>
      <c r="H3" s="319"/>
      <c r="I3" s="319"/>
      <c r="J3" s="319"/>
      <c r="K3" s="319"/>
      <c r="L3" s="319"/>
      <c r="M3" s="319"/>
      <c r="N3" s="320"/>
      <c r="O3" s="22"/>
      <c r="P3" s="318" t="s">
        <v>101</v>
      </c>
      <c r="Q3" s="319"/>
      <c r="R3" s="319"/>
      <c r="S3" s="319"/>
      <c r="T3" s="319"/>
      <c r="U3" s="319"/>
      <c r="V3" s="319"/>
      <c r="W3" s="319"/>
      <c r="X3" s="319"/>
      <c r="Y3" s="320"/>
      <c r="Z3" s="22"/>
      <c r="AA3" s="318" t="s">
        <v>102</v>
      </c>
      <c r="AB3" s="319"/>
      <c r="AC3" s="319"/>
      <c r="AD3" s="319"/>
      <c r="AE3" s="319"/>
      <c r="AF3" s="319"/>
      <c r="AG3" s="319"/>
      <c r="AH3" s="319"/>
      <c r="AI3" s="319"/>
      <c r="AJ3" s="320"/>
      <c r="AK3" s="22"/>
      <c r="AL3" s="318" t="s">
        <v>103</v>
      </c>
      <c r="AM3" s="319"/>
      <c r="AN3" s="319"/>
      <c r="AO3" s="319"/>
      <c r="AP3" s="319"/>
      <c r="AQ3" s="319"/>
      <c r="AR3" s="319"/>
      <c r="AS3" s="319"/>
      <c r="AT3" s="319"/>
      <c r="AU3" s="320"/>
      <c r="AV3" s="22"/>
      <c r="AW3" s="321" t="s">
        <v>104</v>
      </c>
      <c r="AX3" s="321"/>
      <c r="AY3" s="321"/>
      <c r="AZ3" s="22"/>
      <c r="BA3" s="321" t="s">
        <v>105</v>
      </c>
      <c r="BB3" s="321"/>
      <c r="BC3" s="321"/>
      <c r="BD3" s="22"/>
      <c r="BE3" s="321" t="s">
        <v>106</v>
      </c>
      <c r="BF3" s="321"/>
      <c r="BG3" s="321"/>
      <c r="BH3" s="22"/>
      <c r="BI3" s="321" t="s">
        <v>107</v>
      </c>
      <c r="BJ3" s="321"/>
      <c r="BK3" s="321"/>
      <c r="BL3" s="22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</row>
    <row r="4" spans="1:103" s="7" customFormat="1" ht="15" customHeight="1">
      <c r="A4" s="10"/>
      <c r="B4" s="22"/>
      <c r="C4" s="197"/>
      <c r="D4" s="198"/>
      <c r="E4" s="106">
        <v>1</v>
      </c>
      <c r="F4" s="106">
        <v>2</v>
      </c>
      <c r="G4" s="106">
        <v>3</v>
      </c>
      <c r="H4" s="106">
        <v>4</v>
      </c>
      <c r="I4" s="106">
        <v>5</v>
      </c>
      <c r="J4" s="106">
        <v>6</v>
      </c>
      <c r="K4" s="106">
        <v>7</v>
      </c>
      <c r="L4" s="106">
        <v>8</v>
      </c>
      <c r="M4" s="106">
        <v>9</v>
      </c>
      <c r="N4" s="107">
        <v>10</v>
      </c>
      <c r="O4" s="22"/>
      <c r="P4" s="109">
        <v>11</v>
      </c>
      <c r="Q4" s="106">
        <v>12</v>
      </c>
      <c r="R4" s="106">
        <v>13</v>
      </c>
      <c r="S4" s="106">
        <v>14</v>
      </c>
      <c r="T4" s="106">
        <v>15</v>
      </c>
      <c r="U4" s="106">
        <v>16</v>
      </c>
      <c r="V4" s="106">
        <v>17</v>
      </c>
      <c r="W4" s="106">
        <v>18</v>
      </c>
      <c r="X4" s="106">
        <v>19</v>
      </c>
      <c r="Y4" s="107">
        <v>20</v>
      </c>
      <c r="Z4" s="22"/>
      <c r="AA4" s="109">
        <v>21</v>
      </c>
      <c r="AB4" s="106">
        <v>22</v>
      </c>
      <c r="AC4" s="106">
        <v>23</v>
      </c>
      <c r="AD4" s="106">
        <v>24</v>
      </c>
      <c r="AE4" s="106">
        <v>25</v>
      </c>
      <c r="AF4" s="106">
        <v>26</v>
      </c>
      <c r="AG4" s="106">
        <v>27</v>
      </c>
      <c r="AH4" s="106">
        <v>28</v>
      </c>
      <c r="AI4" s="106">
        <v>29</v>
      </c>
      <c r="AJ4" s="107">
        <v>30</v>
      </c>
      <c r="AK4" s="22"/>
      <c r="AL4" s="109">
        <v>31</v>
      </c>
      <c r="AM4" s="106">
        <v>32</v>
      </c>
      <c r="AN4" s="106">
        <v>33</v>
      </c>
      <c r="AO4" s="106">
        <v>34</v>
      </c>
      <c r="AP4" s="106">
        <v>35</v>
      </c>
      <c r="AQ4" s="106">
        <v>36</v>
      </c>
      <c r="AR4" s="106">
        <v>37</v>
      </c>
      <c r="AS4" s="106">
        <v>38</v>
      </c>
      <c r="AT4" s="106">
        <v>39</v>
      </c>
      <c r="AU4" s="107">
        <v>40</v>
      </c>
      <c r="AV4" s="22"/>
      <c r="AW4" s="321"/>
      <c r="AX4" s="321"/>
      <c r="AY4" s="321"/>
      <c r="AZ4" s="22"/>
      <c r="BA4" s="321"/>
      <c r="BB4" s="321"/>
      <c r="BC4" s="321"/>
      <c r="BD4" s="22"/>
      <c r="BE4" s="321"/>
      <c r="BF4" s="321"/>
      <c r="BG4" s="321"/>
      <c r="BH4" s="22"/>
      <c r="BI4" s="321"/>
      <c r="BJ4" s="321"/>
      <c r="BK4" s="321"/>
      <c r="BL4" s="22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</row>
    <row r="5" spans="1:103" ht="75.75" customHeight="1">
      <c r="A5" s="10"/>
      <c r="B5" s="22"/>
      <c r="C5" s="229" t="s">
        <v>173</v>
      </c>
      <c r="D5" s="229"/>
      <c r="E5" s="111"/>
      <c r="F5" s="110"/>
      <c r="G5" s="110"/>
      <c r="H5" s="111"/>
      <c r="I5" s="111"/>
      <c r="J5" s="110"/>
      <c r="K5" s="110"/>
      <c r="L5" s="111"/>
      <c r="M5" s="111"/>
      <c r="N5" s="110"/>
      <c r="O5" s="112"/>
      <c r="P5" s="111"/>
      <c r="Q5" s="110"/>
      <c r="R5" s="110"/>
      <c r="S5" s="111"/>
      <c r="T5" s="111"/>
      <c r="U5" s="110"/>
      <c r="V5" s="110"/>
      <c r="W5" s="111"/>
      <c r="X5" s="111"/>
      <c r="Y5" s="110"/>
      <c r="Z5" s="112"/>
      <c r="AA5" s="111"/>
      <c r="AB5" s="110"/>
      <c r="AC5" s="110"/>
      <c r="AD5" s="111"/>
      <c r="AE5" s="111"/>
      <c r="AF5" s="110"/>
      <c r="AG5" s="110"/>
      <c r="AH5" s="111"/>
      <c r="AI5" s="111"/>
      <c r="AJ5" s="110"/>
      <c r="AK5" s="112"/>
      <c r="AL5" s="111"/>
      <c r="AM5" s="110"/>
      <c r="AN5" s="110"/>
      <c r="AO5" s="111"/>
      <c r="AP5" s="111"/>
      <c r="AQ5" s="110"/>
      <c r="AR5" s="110"/>
      <c r="AS5" s="111"/>
      <c r="AT5" s="111"/>
      <c r="AU5" s="110"/>
      <c r="AV5" s="112"/>
      <c r="AW5" s="321"/>
      <c r="AX5" s="321"/>
      <c r="AY5" s="321"/>
      <c r="AZ5" s="112"/>
      <c r="BA5" s="321"/>
      <c r="BB5" s="321"/>
      <c r="BC5" s="321"/>
      <c r="BD5" s="112"/>
      <c r="BE5" s="321"/>
      <c r="BF5" s="321"/>
      <c r="BG5" s="321"/>
      <c r="BH5" s="112"/>
      <c r="BI5" s="321"/>
      <c r="BJ5" s="321"/>
      <c r="BK5" s="321"/>
      <c r="BL5" s="62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</row>
    <row r="6" spans="1:103">
      <c r="A6" s="10"/>
      <c r="B6" s="22"/>
      <c r="C6" s="199" t="s">
        <v>0</v>
      </c>
      <c r="D6" s="200" t="s">
        <v>1</v>
      </c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4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4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4"/>
      <c r="AL6" s="113"/>
      <c r="AM6" s="113"/>
      <c r="AN6" s="113"/>
      <c r="AO6" s="113"/>
      <c r="AP6" s="113"/>
      <c r="AQ6" s="113"/>
      <c r="AR6" s="113"/>
      <c r="AS6" s="113"/>
      <c r="AT6" s="113"/>
      <c r="AU6" s="113"/>
      <c r="AV6" s="114"/>
      <c r="AW6" s="115" t="s">
        <v>108</v>
      </c>
      <c r="AX6" s="115" t="s">
        <v>109</v>
      </c>
      <c r="AY6" s="115" t="s">
        <v>54</v>
      </c>
      <c r="AZ6" s="114"/>
      <c r="BA6" s="115" t="s">
        <v>108</v>
      </c>
      <c r="BB6" s="115" t="s">
        <v>109</v>
      </c>
      <c r="BC6" s="115" t="s">
        <v>54</v>
      </c>
      <c r="BD6" s="114"/>
      <c r="BE6" s="115" t="s">
        <v>108</v>
      </c>
      <c r="BF6" s="115" t="s">
        <v>109</v>
      </c>
      <c r="BG6" s="115" t="s">
        <v>54</v>
      </c>
      <c r="BH6" s="114"/>
      <c r="BI6" s="115" t="s">
        <v>108</v>
      </c>
      <c r="BJ6" s="115" t="s">
        <v>109</v>
      </c>
      <c r="BK6" s="115" t="s">
        <v>54</v>
      </c>
      <c r="BL6" s="26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</row>
    <row r="7" spans="1:103">
      <c r="A7" s="10"/>
      <c r="B7" s="65">
        <v>1</v>
      </c>
      <c r="C7" s="10" t="str">
        <f>Élèves!C4</f>
        <v>MARTIN</v>
      </c>
      <c r="D7" s="10" t="str">
        <f>Élèves!D4</f>
        <v>Paul</v>
      </c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7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7"/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7"/>
      <c r="AL7" s="116"/>
      <c r="AM7" s="116"/>
      <c r="AN7" s="116"/>
      <c r="AO7" s="116"/>
      <c r="AP7" s="116"/>
      <c r="AQ7" s="116"/>
      <c r="AR7" s="116"/>
      <c r="AS7" s="116"/>
      <c r="AT7" s="116"/>
      <c r="AU7" s="116"/>
      <c r="AV7" s="117"/>
      <c r="AW7" s="118">
        <f t="shared" ref="AW7:AW31" si="0">SUM(E7:N7)</f>
        <v>0</v>
      </c>
      <c r="AX7" s="118">
        <f>SUM($E$6:$N$6)-SUMIF(E7:N7,"",$E$6:$N$6)</f>
        <v>0</v>
      </c>
      <c r="AY7" s="119" t="str">
        <f>IF(ISERROR(SUM(AW7/AX7)*100),"",SUM(AW7/AX7)*100)</f>
        <v/>
      </c>
      <c r="AZ7" s="117"/>
      <c r="BA7" s="118">
        <f t="shared" ref="BA7:BA31" si="1">SUM(P7:Y7)</f>
        <v>0</v>
      </c>
      <c r="BB7" s="118">
        <f>SUM($P$6:Y$6)-SUMIF(P7:Y7,"",$P$6:$Y$6)</f>
        <v>0</v>
      </c>
      <c r="BC7" s="119" t="str">
        <f>IF(ISERROR(SUM(BA7/BB7)*100),"",SUM(BA7/BB7)*100)</f>
        <v/>
      </c>
      <c r="BD7" s="117"/>
      <c r="BE7" s="118">
        <f t="shared" ref="BE7:BE31" si="2">SUM(AA7:AJ7)</f>
        <v>0</v>
      </c>
      <c r="BF7" s="118">
        <f>SUM($AA$6:$AJ$6)-SUMIF(AA7:AJ7,"",$AA$6:$AJ$6)</f>
        <v>0</v>
      </c>
      <c r="BG7" s="119" t="str">
        <f>IF(ISERROR(SUM(BE7/BF7)*100),"",SUM(BE7/BF7)*100)</f>
        <v/>
      </c>
      <c r="BH7" s="117"/>
      <c r="BI7" s="118">
        <f t="shared" ref="BI7:BI31" si="3">SUM(AL7:AU7)</f>
        <v>0</v>
      </c>
      <c r="BJ7" s="118">
        <f>SUM($AL$6:$AU$6)-SUMIF(AL7:AU7,"",$AL$6:$AU$6)</f>
        <v>0</v>
      </c>
      <c r="BK7" s="119" t="str">
        <f>IF(ISERROR(SUM(BI7/BJ7)*100),"",SUM(BI7/BJ7)*100)</f>
        <v/>
      </c>
      <c r="BL7" s="22"/>
      <c r="BM7" s="10"/>
      <c r="BN7" s="10"/>
      <c r="BO7" s="10"/>
      <c r="BP7" s="170" t="e">
        <f>AVERAGE(AY7,BC7)</f>
        <v>#DIV/0!</v>
      </c>
      <c r="BQ7" s="170" t="e">
        <f>AVERAGE(AY7,BC7,BG7)</f>
        <v>#DIV/0!</v>
      </c>
      <c r="BR7" s="170" t="e">
        <f>AVERAGE(AY7,BC7,BG7,BK7)</f>
        <v>#DIV/0!</v>
      </c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</row>
    <row r="8" spans="1:103">
      <c r="A8" s="10"/>
      <c r="B8" s="65">
        <v>2</v>
      </c>
      <c r="C8" s="10" t="str">
        <f>Élèves!C5</f>
        <v>DUPOND</v>
      </c>
      <c r="D8" s="10" t="str">
        <f>Élèves!D5</f>
        <v>Henri</v>
      </c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7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7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7"/>
      <c r="AL8" s="116"/>
      <c r="AM8" s="116"/>
      <c r="AN8" s="116"/>
      <c r="AO8" s="116"/>
      <c r="AP8" s="116"/>
      <c r="AQ8" s="116"/>
      <c r="AR8" s="116"/>
      <c r="AS8" s="116"/>
      <c r="AT8" s="116"/>
      <c r="AU8" s="116"/>
      <c r="AV8" s="117"/>
      <c r="AW8" s="118">
        <f t="shared" si="0"/>
        <v>0</v>
      </c>
      <c r="AX8" s="118">
        <f t="shared" ref="AX8:AX31" si="4">SUM($E$6:$N$6)-SUMIF(E8:N8,"",$E$6:$N$6)</f>
        <v>0</v>
      </c>
      <c r="AY8" s="119" t="str">
        <f t="shared" ref="AY8:AY31" si="5">IF(ISERROR(SUM(AW8/AX8)*100),"",SUM(AW8/AX8)*100)</f>
        <v/>
      </c>
      <c r="AZ8" s="117"/>
      <c r="BA8" s="118">
        <f t="shared" si="1"/>
        <v>0</v>
      </c>
      <c r="BB8" s="118">
        <f>SUM($P$6:Y$6)-SUMIF(P8:Y8,"",$P$6:$Y$6)</f>
        <v>0</v>
      </c>
      <c r="BC8" s="119" t="str">
        <f t="shared" ref="BC8:BC31" si="6">IF(ISERROR(SUM(BA8/BB8)*100),"",SUM(BA8/BB8)*100)</f>
        <v/>
      </c>
      <c r="BD8" s="117"/>
      <c r="BE8" s="118">
        <f t="shared" si="2"/>
        <v>0</v>
      </c>
      <c r="BF8" s="118">
        <f t="shared" ref="BF8:BF31" si="7">SUM($AA$6:$AJ$6)-SUMIF(AA8:AJ8,"",$AA$6:$AJ$6)</f>
        <v>0</v>
      </c>
      <c r="BG8" s="119" t="str">
        <f t="shared" ref="BG8:BG31" si="8">IF(ISERROR(SUM(BE8/BF8)*100),"",SUM(BE8/BF8)*100)</f>
        <v/>
      </c>
      <c r="BH8" s="117"/>
      <c r="BI8" s="118">
        <f t="shared" si="3"/>
        <v>0</v>
      </c>
      <c r="BJ8" s="118">
        <f t="shared" ref="BJ8:BJ31" si="9">SUM($AL$6:$AU$6)-SUMIF(AL8:AU8,"",$AL$6:$AU$6)</f>
        <v>0</v>
      </c>
      <c r="BK8" s="119" t="str">
        <f t="shared" ref="BK8:BK31" si="10">IF(ISERROR(SUM(BI8/BJ8)*100),"",SUM(BI8/BJ8)*100)</f>
        <v/>
      </c>
      <c r="BL8" s="22"/>
      <c r="BM8" s="10"/>
      <c r="BN8" s="10"/>
      <c r="BO8" s="10"/>
      <c r="BP8" s="170" t="e">
        <f t="shared" ref="BP8:BP31" si="11">AVERAGE(AY8,BC8)</f>
        <v>#DIV/0!</v>
      </c>
      <c r="BQ8" s="170" t="e">
        <f t="shared" ref="BQ8:BQ31" si="12">AVERAGE(AY8,BC8,BG8)</f>
        <v>#DIV/0!</v>
      </c>
      <c r="BR8" s="170" t="e">
        <f t="shared" ref="BR8:BR31" si="13">AVERAGE(AY8,BC8,BG8,BK8)</f>
        <v>#DIV/0!</v>
      </c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</row>
    <row r="9" spans="1:103">
      <c r="A9" s="10"/>
      <c r="B9" s="65">
        <v>3</v>
      </c>
      <c r="C9" s="10" t="str">
        <f>Élèves!C6</f>
        <v>TABERNACLE</v>
      </c>
      <c r="D9" s="10" t="str">
        <f>Élèves!D6</f>
        <v>Ghislain</v>
      </c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7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7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7"/>
      <c r="AL9" s="116"/>
      <c r="AM9" s="116"/>
      <c r="AN9" s="116"/>
      <c r="AO9" s="116"/>
      <c r="AP9" s="116"/>
      <c r="AQ9" s="116"/>
      <c r="AR9" s="116"/>
      <c r="AS9" s="116"/>
      <c r="AT9" s="116"/>
      <c r="AU9" s="116"/>
      <c r="AV9" s="117"/>
      <c r="AW9" s="118">
        <f t="shared" si="0"/>
        <v>0</v>
      </c>
      <c r="AX9" s="118">
        <f t="shared" si="4"/>
        <v>0</v>
      </c>
      <c r="AY9" s="119" t="str">
        <f t="shared" si="5"/>
        <v/>
      </c>
      <c r="AZ9" s="117"/>
      <c r="BA9" s="118">
        <f t="shared" si="1"/>
        <v>0</v>
      </c>
      <c r="BB9" s="118">
        <f>SUM($P$6:Y$6)-SUMIF(P9:Y9,"",$P$6:$Y$6)</f>
        <v>0</v>
      </c>
      <c r="BC9" s="119" t="str">
        <f t="shared" si="6"/>
        <v/>
      </c>
      <c r="BD9" s="117"/>
      <c r="BE9" s="118">
        <f t="shared" si="2"/>
        <v>0</v>
      </c>
      <c r="BF9" s="118">
        <f t="shared" si="7"/>
        <v>0</v>
      </c>
      <c r="BG9" s="119" t="str">
        <f t="shared" si="8"/>
        <v/>
      </c>
      <c r="BH9" s="117"/>
      <c r="BI9" s="118">
        <f t="shared" si="3"/>
        <v>0</v>
      </c>
      <c r="BJ9" s="118">
        <f t="shared" si="9"/>
        <v>0</v>
      </c>
      <c r="BK9" s="119" t="str">
        <f t="shared" si="10"/>
        <v/>
      </c>
      <c r="BL9" s="22"/>
      <c r="BM9" s="10"/>
      <c r="BN9" s="10"/>
      <c r="BO9" s="10"/>
      <c r="BP9" s="170" t="e">
        <f t="shared" si="11"/>
        <v>#DIV/0!</v>
      </c>
      <c r="BQ9" s="170" t="e">
        <f t="shared" si="12"/>
        <v>#DIV/0!</v>
      </c>
      <c r="BR9" s="170" t="e">
        <f t="shared" si="13"/>
        <v>#DIV/0!</v>
      </c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</row>
    <row r="10" spans="1:103">
      <c r="A10" s="10"/>
      <c r="B10" s="65">
        <v>4</v>
      </c>
      <c r="C10" s="10" t="str">
        <f>Élèves!C7</f>
        <v>EASY</v>
      </c>
      <c r="D10" s="10" t="str">
        <f>Élèves!D7</f>
        <v>Isabelle</v>
      </c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7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7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7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7"/>
      <c r="AW10" s="118">
        <f t="shared" si="0"/>
        <v>0</v>
      </c>
      <c r="AX10" s="118">
        <f t="shared" si="4"/>
        <v>0</v>
      </c>
      <c r="AY10" s="119" t="str">
        <f t="shared" si="5"/>
        <v/>
      </c>
      <c r="AZ10" s="117"/>
      <c r="BA10" s="118">
        <f t="shared" si="1"/>
        <v>0</v>
      </c>
      <c r="BB10" s="118">
        <f>SUM($P$6:Y$6)-SUMIF(P10:Y10,"",$P$6:$Y$6)</f>
        <v>0</v>
      </c>
      <c r="BC10" s="119" t="str">
        <f t="shared" si="6"/>
        <v/>
      </c>
      <c r="BD10" s="117"/>
      <c r="BE10" s="118">
        <f t="shared" si="2"/>
        <v>0</v>
      </c>
      <c r="BF10" s="118">
        <f t="shared" si="7"/>
        <v>0</v>
      </c>
      <c r="BG10" s="119" t="str">
        <f t="shared" si="8"/>
        <v/>
      </c>
      <c r="BH10" s="117"/>
      <c r="BI10" s="118">
        <f t="shared" si="3"/>
        <v>0</v>
      </c>
      <c r="BJ10" s="118">
        <f t="shared" si="9"/>
        <v>0</v>
      </c>
      <c r="BK10" s="119" t="str">
        <f t="shared" si="10"/>
        <v/>
      </c>
      <c r="BL10" s="22"/>
      <c r="BM10" s="10"/>
      <c r="BN10" s="10"/>
      <c r="BO10" s="10"/>
      <c r="BP10" s="170" t="e">
        <f t="shared" si="11"/>
        <v>#DIV/0!</v>
      </c>
      <c r="BQ10" s="170" t="e">
        <f t="shared" si="12"/>
        <v>#DIV/0!</v>
      </c>
      <c r="BR10" s="170" t="e">
        <f t="shared" si="13"/>
        <v>#DIV/0!</v>
      </c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</row>
    <row r="11" spans="1:103">
      <c r="A11" s="10"/>
      <c r="B11" s="65">
        <v>5</v>
      </c>
      <c r="C11" s="10" t="str">
        <f>Élèves!C8</f>
        <v>KINGDOM</v>
      </c>
      <c r="D11" s="10" t="str">
        <f>Élèves!D8</f>
        <v>Aline</v>
      </c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7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7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7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7"/>
      <c r="AW11" s="118">
        <f t="shared" si="0"/>
        <v>0</v>
      </c>
      <c r="AX11" s="118">
        <f t="shared" si="4"/>
        <v>0</v>
      </c>
      <c r="AY11" s="119" t="str">
        <f t="shared" si="5"/>
        <v/>
      </c>
      <c r="AZ11" s="117"/>
      <c r="BA11" s="118">
        <f t="shared" si="1"/>
        <v>0</v>
      </c>
      <c r="BB11" s="118">
        <f>SUM($P$6:Y$6)-SUMIF(P11:Y11,"",$P$6:$Y$6)</f>
        <v>0</v>
      </c>
      <c r="BC11" s="119" t="str">
        <f t="shared" si="6"/>
        <v/>
      </c>
      <c r="BD11" s="117"/>
      <c r="BE11" s="118">
        <f t="shared" si="2"/>
        <v>0</v>
      </c>
      <c r="BF11" s="118">
        <f t="shared" si="7"/>
        <v>0</v>
      </c>
      <c r="BG11" s="119" t="str">
        <f t="shared" si="8"/>
        <v/>
      </c>
      <c r="BH11" s="117"/>
      <c r="BI11" s="118">
        <f t="shared" si="3"/>
        <v>0</v>
      </c>
      <c r="BJ11" s="118">
        <f t="shared" si="9"/>
        <v>0</v>
      </c>
      <c r="BK11" s="119" t="str">
        <f t="shared" si="10"/>
        <v/>
      </c>
      <c r="BL11" s="22"/>
      <c r="BM11" s="10"/>
      <c r="BN11" s="10"/>
      <c r="BO11" s="10"/>
      <c r="BP11" s="170" t="e">
        <f t="shared" si="11"/>
        <v>#DIV/0!</v>
      </c>
      <c r="BQ11" s="170" t="e">
        <f t="shared" si="12"/>
        <v>#DIV/0!</v>
      </c>
      <c r="BR11" s="170" t="e">
        <f t="shared" si="13"/>
        <v>#DIV/0!</v>
      </c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</row>
    <row r="12" spans="1:103">
      <c r="A12" s="10"/>
      <c r="B12" s="65">
        <v>6</v>
      </c>
      <c r="C12" s="10" t="str">
        <f>Élèves!C9</f>
        <v>FORTE</v>
      </c>
      <c r="D12" s="10" t="str">
        <f>Élèves!D9</f>
        <v>Salie</v>
      </c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7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7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7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7"/>
      <c r="AW12" s="118">
        <f t="shared" si="0"/>
        <v>0</v>
      </c>
      <c r="AX12" s="118">
        <f t="shared" si="4"/>
        <v>0</v>
      </c>
      <c r="AY12" s="119" t="str">
        <f t="shared" si="5"/>
        <v/>
      </c>
      <c r="AZ12" s="117"/>
      <c r="BA12" s="118">
        <f t="shared" si="1"/>
        <v>0</v>
      </c>
      <c r="BB12" s="118">
        <f>SUM($P$6:Y$6)-SUMIF(P12:Y12,"",$P$6:$Y$6)</f>
        <v>0</v>
      </c>
      <c r="BC12" s="119" t="str">
        <f t="shared" si="6"/>
        <v/>
      </c>
      <c r="BD12" s="117"/>
      <c r="BE12" s="118">
        <f t="shared" si="2"/>
        <v>0</v>
      </c>
      <c r="BF12" s="118">
        <f t="shared" si="7"/>
        <v>0</v>
      </c>
      <c r="BG12" s="119" t="str">
        <f t="shared" si="8"/>
        <v/>
      </c>
      <c r="BH12" s="117"/>
      <c r="BI12" s="118">
        <f t="shared" si="3"/>
        <v>0</v>
      </c>
      <c r="BJ12" s="118">
        <f t="shared" si="9"/>
        <v>0</v>
      </c>
      <c r="BK12" s="119" t="str">
        <f t="shared" si="10"/>
        <v/>
      </c>
      <c r="BL12" s="22"/>
      <c r="BM12" s="10"/>
      <c r="BN12" s="10"/>
      <c r="BO12" s="10"/>
      <c r="BP12" s="170" t="e">
        <f t="shared" si="11"/>
        <v>#DIV/0!</v>
      </c>
      <c r="BQ12" s="170" t="e">
        <f t="shared" si="12"/>
        <v>#DIV/0!</v>
      </c>
      <c r="BR12" s="170" t="e">
        <f t="shared" si="13"/>
        <v>#DIV/0!</v>
      </c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</row>
    <row r="13" spans="1:103">
      <c r="A13" s="10"/>
      <c r="B13" s="65">
        <v>7</v>
      </c>
      <c r="C13" s="10" t="str">
        <f>Élèves!C10</f>
        <v>SEGEC</v>
      </c>
      <c r="D13" s="10" t="str">
        <f>Élèves!D10</f>
        <v>Rédoine</v>
      </c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7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7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7"/>
      <c r="AL13" s="116"/>
      <c r="AM13" s="116"/>
      <c r="AN13" s="116"/>
      <c r="AO13" s="116"/>
      <c r="AP13" s="116"/>
      <c r="AQ13" s="116"/>
      <c r="AR13" s="116"/>
      <c r="AS13" s="116"/>
      <c r="AT13" s="116"/>
      <c r="AU13" s="116"/>
      <c r="AV13" s="117"/>
      <c r="AW13" s="118">
        <f t="shared" si="0"/>
        <v>0</v>
      </c>
      <c r="AX13" s="118">
        <f t="shared" si="4"/>
        <v>0</v>
      </c>
      <c r="AY13" s="119" t="str">
        <f t="shared" si="5"/>
        <v/>
      </c>
      <c r="AZ13" s="117"/>
      <c r="BA13" s="118">
        <f t="shared" si="1"/>
        <v>0</v>
      </c>
      <c r="BB13" s="118">
        <f>SUM($P$6:Y$6)-SUMIF(P13:Y13,"",$P$6:$Y$6)</f>
        <v>0</v>
      </c>
      <c r="BC13" s="119" t="str">
        <f t="shared" si="6"/>
        <v/>
      </c>
      <c r="BD13" s="117"/>
      <c r="BE13" s="118">
        <f t="shared" si="2"/>
        <v>0</v>
      </c>
      <c r="BF13" s="118">
        <f t="shared" si="7"/>
        <v>0</v>
      </c>
      <c r="BG13" s="119" t="str">
        <f t="shared" si="8"/>
        <v/>
      </c>
      <c r="BH13" s="117"/>
      <c r="BI13" s="118">
        <f t="shared" si="3"/>
        <v>0</v>
      </c>
      <c r="BJ13" s="118">
        <f t="shared" si="9"/>
        <v>0</v>
      </c>
      <c r="BK13" s="119" t="str">
        <f t="shared" si="10"/>
        <v/>
      </c>
      <c r="BL13" s="22"/>
      <c r="BM13" s="10"/>
      <c r="BN13" s="10"/>
      <c r="BO13" s="10"/>
      <c r="BP13" s="170" t="e">
        <f t="shared" si="11"/>
        <v>#DIV/0!</v>
      </c>
      <c r="BQ13" s="170" t="e">
        <f t="shared" si="12"/>
        <v>#DIV/0!</v>
      </c>
      <c r="BR13" s="170" t="e">
        <f t="shared" si="13"/>
        <v>#DIV/0!</v>
      </c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</row>
    <row r="14" spans="1:103">
      <c r="A14" s="10"/>
      <c r="B14" s="65">
        <v>8</v>
      </c>
      <c r="C14" s="10">
        <f>Élèves!C11</f>
        <v>0</v>
      </c>
      <c r="D14" s="10">
        <f>Élèves!D11</f>
        <v>0</v>
      </c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7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7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7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  <c r="AV14" s="117"/>
      <c r="AW14" s="118">
        <f t="shared" si="0"/>
        <v>0</v>
      </c>
      <c r="AX14" s="118">
        <f t="shared" si="4"/>
        <v>0</v>
      </c>
      <c r="AY14" s="119" t="str">
        <f t="shared" si="5"/>
        <v/>
      </c>
      <c r="AZ14" s="117"/>
      <c r="BA14" s="118">
        <f t="shared" si="1"/>
        <v>0</v>
      </c>
      <c r="BB14" s="118">
        <f>SUM($P$6:Y$6)-SUMIF(P14:Y14,"",$P$6:$Y$6)</f>
        <v>0</v>
      </c>
      <c r="BC14" s="119" t="str">
        <f t="shared" si="6"/>
        <v/>
      </c>
      <c r="BD14" s="117"/>
      <c r="BE14" s="118">
        <f t="shared" si="2"/>
        <v>0</v>
      </c>
      <c r="BF14" s="118">
        <f t="shared" si="7"/>
        <v>0</v>
      </c>
      <c r="BG14" s="119" t="str">
        <f t="shared" si="8"/>
        <v/>
      </c>
      <c r="BH14" s="117"/>
      <c r="BI14" s="118">
        <f t="shared" si="3"/>
        <v>0</v>
      </c>
      <c r="BJ14" s="118">
        <f t="shared" si="9"/>
        <v>0</v>
      </c>
      <c r="BK14" s="119" t="str">
        <f t="shared" si="10"/>
        <v/>
      </c>
      <c r="BL14" s="22"/>
      <c r="BM14" s="10"/>
      <c r="BN14" s="10"/>
      <c r="BO14" s="10"/>
      <c r="BP14" s="170" t="e">
        <f t="shared" si="11"/>
        <v>#DIV/0!</v>
      </c>
      <c r="BQ14" s="170" t="e">
        <f t="shared" si="12"/>
        <v>#DIV/0!</v>
      </c>
      <c r="BR14" s="170" t="e">
        <f t="shared" si="13"/>
        <v>#DIV/0!</v>
      </c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</row>
    <row r="15" spans="1:103">
      <c r="A15" s="10"/>
      <c r="B15" s="65">
        <v>9</v>
      </c>
      <c r="C15" s="10">
        <f>Élèves!C12</f>
        <v>0</v>
      </c>
      <c r="D15" s="10">
        <f>Élèves!D12</f>
        <v>0</v>
      </c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7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7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7"/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7"/>
      <c r="AW15" s="118">
        <f t="shared" si="0"/>
        <v>0</v>
      </c>
      <c r="AX15" s="118">
        <f t="shared" si="4"/>
        <v>0</v>
      </c>
      <c r="AY15" s="119" t="str">
        <f t="shared" si="5"/>
        <v/>
      </c>
      <c r="AZ15" s="117"/>
      <c r="BA15" s="118">
        <f t="shared" si="1"/>
        <v>0</v>
      </c>
      <c r="BB15" s="118">
        <f>SUM($P$6:Y$6)-SUMIF(P15:Y15,"",$P$6:$Y$6)</f>
        <v>0</v>
      </c>
      <c r="BC15" s="119" t="str">
        <f t="shared" si="6"/>
        <v/>
      </c>
      <c r="BD15" s="117"/>
      <c r="BE15" s="118">
        <f t="shared" si="2"/>
        <v>0</v>
      </c>
      <c r="BF15" s="118">
        <f t="shared" si="7"/>
        <v>0</v>
      </c>
      <c r="BG15" s="119" t="str">
        <f t="shared" si="8"/>
        <v/>
      </c>
      <c r="BH15" s="117"/>
      <c r="BI15" s="118">
        <f t="shared" si="3"/>
        <v>0</v>
      </c>
      <c r="BJ15" s="118">
        <f t="shared" si="9"/>
        <v>0</v>
      </c>
      <c r="BK15" s="119" t="str">
        <f t="shared" si="10"/>
        <v/>
      </c>
      <c r="BL15" s="22"/>
      <c r="BM15" s="10"/>
      <c r="BN15" s="10"/>
      <c r="BO15" s="10"/>
      <c r="BP15" s="170" t="e">
        <f t="shared" si="11"/>
        <v>#DIV/0!</v>
      </c>
      <c r="BQ15" s="170" t="e">
        <f t="shared" si="12"/>
        <v>#DIV/0!</v>
      </c>
      <c r="BR15" s="170" t="e">
        <f t="shared" si="13"/>
        <v>#DIV/0!</v>
      </c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</row>
    <row r="16" spans="1:103">
      <c r="A16" s="10"/>
      <c r="B16" s="65">
        <v>10</v>
      </c>
      <c r="C16" s="10">
        <f>Élèves!C13</f>
        <v>0</v>
      </c>
      <c r="D16" s="10">
        <f>Élèves!D13</f>
        <v>0</v>
      </c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7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7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7"/>
      <c r="AL16" s="116"/>
      <c r="AM16" s="116"/>
      <c r="AN16" s="116"/>
      <c r="AO16" s="116"/>
      <c r="AP16" s="116"/>
      <c r="AQ16" s="116"/>
      <c r="AR16" s="116"/>
      <c r="AS16" s="116"/>
      <c r="AT16" s="116"/>
      <c r="AU16" s="116"/>
      <c r="AV16" s="117"/>
      <c r="AW16" s="118">
        <f t="shared" si="0"/>
        <v>0</v>
      </c>
      <c r="AX16" s="118">
        <f t="shared" si="4"/>
        <v>0</v>
      </c>
      <c r="AY16" s="119" t="str">
        <f t="shared" si="5"/>
        <v/>
      </c>
      <c r="AZ16" s="117"/>
      <c r="BA16" s="118">
        <f t="shared" si="1"/>
        <v>0</v>
      </c>
      <c r="BB16" s="118">
        <f>SUM($P$6:Y$6)-SUMIF(P16:Y16,"",$P$6:$Y$6)</f>
        <v>0</v>
      </c>
      <c r="BC16" s="119" t="str">
        <f t="shared" si="6"/>
        <v/>
      </c>
      <c r="BD16" s="117"/>
      <c r="BE16" s="118">
        <f t="shared" si="2"/>
        <v>0</v>
      </c>
      <c r="BF16" s="118">
        <f t="shared" si="7"/>
        <v>0</v>
      </c>
      <c r="BG16" s="119" t="str">
        <f t="shared" si="8"/>
        <v/>
      </c>
      <c r="BH16" s="117"/>
      <c r="BI16" s="118">
        <f t="shared" si="3"/>
        <v>0</v>
      </c>
      <c r="BJ16" s="118">
        <f t="shared" si="9"/>
        <v>0</v>
      </c>
      <c r="BK16" s="119" t="str">
        <f t="shared" si="10"/>
        <v/>
      </c>
      <c r="BL16" s="22"/>
      <c r="BM16" s="10"/>
      <c r="BN16" s="10"/>
      <c r="BO16" s="10"/>
      <c r="BP16" s="170" t="e">
        <f t="shared" si="11"/>
        <v>#DIV/0!</v>
      </c>
      <c r="BQ16" s="170" t="e">
        <f t="shared" si="12"/>
        <v>#DIV/0!</v>
      </c>
      <c r="BR16" s="170" t="e">
        <f t="shared" si="13"/>
        <v>#DIV/0!</v>
      </c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</row>
    <row r="17" spans="1:103">
      <c r="A17" s="10"/>
      <c r="B17" s="65">
        <v>11</v>
      </c>
      <c r="C17" s="10">
        <f>Élèves!C14</f>
        <v>0</v>
      </c>
      <c r="D17" s="10">
        <f>Élèves!D14</f>
        <v>0</v>
      </c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7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7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7"/>
      <c r="AL17" s="116"/>
      <c r="AM17" s="116"/>
      <c r="AN17" s="116"/>
      <c r="AO17" s="116"/>
      <c r="AP17" s="116"/>
      <c r="AQ17" s="116"/>
      <c r="AR17" s="116"/>
      <c r="AS17" s="116"/>
      <c r="AT17" s="116"/>
      <c r="AU17" s="116"/>
      <c r="AV17" s="117"/>
      <c r="AW17" s="118">
        <f t="shared" si="0"/>
        <v>0</v>
      </c>
      <c r="AX17" s="118">
        <f t="shared" si="4"/>
        <v>0</v>
      </c>
      <c r="AY17" s="119" t="str">
        <f t="shared" si="5"/>
        <v/>
      </c>
      <c r="AZ17" s="117"/>
      <c r="BA17" s="118">
        <f t="shared" si="1"/>
        <v>0</v>
      </c>
      <c r="BB17" s="118">
        <f>SUM($P$6:Y$6)-SUMIF(P17:Y17,"",$P$6:$Y$6)</f>
        <v>0</v>
      </c>
      <c r="BC17" s="119" t="str">
        <f t="shared" si="6"/>
        <v/>
      </c>
      <c r="BD17" s="117"/>
      <c r="BE17" s="118">
        <f t="shared" si="2"/>
        <v>0</v>
      </c>
      <c r="BF17" s="118">
        <f t="shared" si="7"/>
        <v>0</v>
      </c>
      <c r="BG17" s="119" t="str">
        <f t="shared" si="8"/>
        <v/>
      </c>
      <c r="BH17" s="117"/>
      <c r="BI17" s="118">
        <f t="shared" si="3"/>
        <v>0</v>
      </c>
      <c r="BJ17" s="118">
        <f t="shared" si="9"/>
        <v>0</v>
      </c>
      <c r="BK17" s="119" t="str">
        <f t="shared" si="10"/>
        <v/>
      </c>
      <c r="BL17" s="22"/>
      <c r="BM17" s="10"/>
      <c r="BN17" s="10"/>
      <c r="BO17" s="10"/>
      <c r="BP17" s="170" t="e">
        <f t="shared" si="11"/>
        <v>#DIV/0!</v>
      </c>
      <c r="BQ17" s="170" t="e">
        <f t="shared" si="12"/>
        <v>#DIV/0!</v>
      </c>
      <c r="BR17" s="170" t="e">
        <f t="shared" si="13"/>
        <v>#DIV/0!</v>
      </c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</row>
    <row r="18" spans="1:103">
      <c r="A18" s="10"/>
      <c r="B18" s="65">
        <v>12</v>
      </c>
      <c r="C18" s="10">
        <f>Élèves!C15</f>
        <v>0</v>
      </c>
      <c r="D18" s="10">
        <f>Élèves!D15</f>
        <v>0</v>
      </c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7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7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7"/>
      <c r="AL18" s="116"/>
      <c r="AM18" s="116"/>
      <c r="AN18" s="116"/>
      <c r="AO18" s="116"/>
      <c r="AP18" s="116"/>
      <c r="AQ18" s="116"/>
      <c r="AR18" s="116"/>
      <c r="AS18" s="116"/>
      <c r="AT18" s="116"/>
      <c r="AU18" s="116"/>
      <c r="AV18" s="117"/>
      <c r="AW18" s="118">
        <f t="shared" si="0"/>
        <v>0</v>
      </c>
      <c r="AX18" s="118">
        <f t="shared" si="4"/>
        <v>0</v>
      </c>
      <c r="AY18" s="119" t="str">
        <f t="shared" si="5"/>
        <v/>
      </c>
      <c r="AZ18" s="117"/>
      <c r="BA18" s="118">
        <f t="shared" si="1"/>
        <v>0</v>
      </c>
      <c r="BB18" s="118">
        <f>SUM($P$6:Y$6)-SUMIF(P18:Y18,"",$P$6:$Y$6)</f>
        <v>0</v>
      </c>
      <c r="BC18" s="119" t="str">
        <f t="shared" si="6"/>
        <v/>
      </c>
      <c r="BD18" s="117"/>
      <c r="BE18" s="118">
        <f t="shared" si="2"/>
        <v>0</v>
      </c>
      <c r="BF18" s="118">
        <f t="shared" si="7"/>
        <v>0</v>
      </c>
      <c r="BG18" s="119" t="str">
        <f t="shared" si="8"/>
        <v/>
      </c>
      <c r="BH18" s="117"/>
      <c r="BI18" s="118">
        <f t="shared" si="3"/>
        <v>0</v>
      </c>
      <c r="BJ18" s="118">
        <f t="shared" si="9"/>
        <v>0</v>
      </c>
      <c r="BK18" s="119" t="str">
        <f t="shared" si="10"/>
        <v/>
      </c>
      <c r="BL18" s="22"/>
      <c r="BM18" s="10"/>
      <c r="BN18" s="10"/>
      <c r="BO18" s="10"/>
      <c r="BP18" s="170" t="e">
        <f t="shared" si="11"/>
        <v>#DIV/0!</v>
      </c>
      <c r="BQ18" s="170" t="e">
        <f t="shared" si="12"/>
        <v>#DIV/0!</v>
      </c>
      <c r="BR18" s="170" t="e">
        <f t="shared" si="13"/>
        <v>#DIV/0!</v>
      </c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</row>
    <row r="19" spans="1:103">
      <c r="A19" s="10"/>
      <c r="B19" s="65">
        <v>13</v>
      </c>
      <c r="C19" s="10">
        <f>Élèves!C16</f>
        <v>0</v>
      </c>
      <c r="D19" s="10">
        <f>Élèves!D16</f>
        <v>0</v>
      </c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7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7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7"/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7"/>
      <c r="AW19" s="118">
        <f t="shared" si="0"/>
        <v>0</v>
      </c>
      <c r="AX19" s="118">
        <f t="shared" si="4"/>
        <v>0</v>
      </c>
      <c r="AY19" s="119" t="str">
        <f t="shared" si="5"/>
        <v/>
      </c>
      <c r="AZ19" s="117"/>
      <c r="BA19" s="118">
        <f t="shared" si="1"/>
        <v>0</v>
      </c>
      <c r="BB19" s="118">
        <f>SUM($P$6:Y$6)-SUMIF(P19:Y19,"",$P$6:$Y$6)</f>
        <v>0</v>
      </c>
      <c r="BC19" s="119" t="str">
        <f t="shared" si="6"/>
        <v/>
      </c>
      <c r="BD19" s="117"/>
      <c r="BE19" s="118">
        <f t="shared" si="2"/>
        <v>0</v>
      </c>
      <c r="BF19" s="118">
        <f t="shared" si="7"/>
        <v>0</v>
      </c>
      <c r="BG19" s="119" t="str">
        <f t="shared" si="8"/>
        <v/>
      </c>
      <c r="BH19" s="117"/>
      <c r="BI19" s="118">
        <f t="shared" si="3"/>
        <v>0</v>
      </c>
      <c r="BJ19" s="118">
        <f t="shared" si="9"/>
        <v>0</v>
      </c>
      <c r="BK19" s="119" t="str">
        <f t="shared" si="10"/>
        <v/>
      </c>
      <c r="BL19" s="22"/>
      <c r="BM19" s="10"/>
      <c r="BN19" s="10"/>
      <c r="BO19" s="10"/>
      <c r="BP19" s="170" t="e">
        <f t="shared" si="11"/>
        <v>#DIV/0!</v>
      </c>
      <c r="BQ19" s="170" t="e">
        <f t="shared" si="12"/>
        <v>#DIV/0!</v>
      </c>
      <c r="BR19" s="170" t="e">
        <f t="shared" si="13"/>
        <v>#DIV/0!</v>
      </c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</row>
    <row r="20" spans="1:103">
      <c r="A20" s="10"/>
      <c r="B20" s="65">
        <v>14</v>
      </c>
      <c r="C20" s="10">
        <f>Élèves!C17</f>
        <v>0</v>
      </c>
      <c r="D20" s="10">
        <f>Élèves!D17</f>
        <v>0</v>
      </c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7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7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7"/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7"/>
      <c r="AW20" s="118">
        <f t="shared" si="0"/>
        <v>0</v>
      </c>
      <c r="AX20" s="118">
        <f t="shared" si="4"/>
        <v>0</v>
      </c>
      <c r="AY20" s="119" t="str">
        <f t="shared" si="5"/>
        <v/>
      </c>
      <c r="AZ20" s="117"/>
      <c r="BA20" s="118">
        <f t="shared" si="1"/>
        <v>0</v>
      </c>
      <c r="BB20" s="118">
        <f>SUM($P$6:Y$6)-SUMIF(P20:Y20,"",$P$6:$Y$6)</f>
        <v>0</v>
      </c>
      <c r="BC20" s="119" t="str">
        <f t="shared" si="6"/>
        <v/>
      </c>
      <c r="BD20" s="117"/>
      <c r="BE20" s="118">
        <f t="shared" si="2"/>
        <v>0</v>
      </c>
      <c r="BF20" s="118">
        <f t="shared" si="7"/>
        <v>0</v>
      </c>
      <c r="BG20" s="119" t="str">
        <f t="shared" si="8"/>
        <v/>
      </c>
      <c r="BH20" s="117"/>
      <c r="BI20" s="118">
        <f t="shared" si="3"/>
        <v>0</v>
      </c>
      <c r="BJ20" s="118">
        <f t="shared" si="9"/>
        <v>0</v>
      </c>
      <c r="BK20" s="119" t="str">
        <f t="shared" si="10"/>
        <v/>
      </c>
      <c r="BL20" s="22"/>
      <c r="BM20" s="10"/>
      <c r="BN20" s="10"/>
      <c r="BO20" s="10"/>
      <c r="BP20" s="170" t="e">
        <f t="shared" si="11"/>
        <v>#DIV/0!</v>
      </c>
      <c r="BQ20" s="170" t="e">
        <f t="shared" si="12"/>
        <v>#DIV/0!</v>
      </c>
      <c r="BR20" s="170" t="e">
        <f t="shared" si="13"/>
        <v>#DIV/0!</v>
      </c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</row>
    <row r="21" spans="1:103">
      <c r="A21" s="10"/>
      <c r="B21" s="65">
        <v>15</v>
      </c>
      <c r="C21" s="10">
        <f>Élèves!C18</f>
        <v>0</v>
      </c>
      <c r="D21" s="10">
        <f>Élèves!D18</f>
        <v>0</v>
      </c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7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7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7"/>
      <c r="AL21" s="116"/>
      <c r="AM21" s="116"/>
      <c r="AN21" s="116"/>
      <c r="AO21" s="116"/>
      <c r="AP21" s="116"/>
      <c r="AQ21" s="116"/>
      <c r="AR21" s="116"/>
      <c r="AS21" s="116"/>
      <c r="AT21" s="116"/>
      <c r="AU21" s="116"/>
      <c r="AV21" s="117"/>
      <c r="AW21" s="118">
        <f t="shared" si="0"/>
        <v>0</v>
      </c>
      <c r="AX21" s="118">
        <f t="shared" si="4"/>
        <v>0</v>
      </c>
      <c r="AY21" s="119" t="str">
        <f t="shared" si="5"/>
        <v/>
      </c>
      <c r="AZ21" s="117"/>
      <c r="BA21" s="118">
        <f t="shared" si="1"/>
        <v>0</v>
      </c>
      <c r="BB21" s="118">
        <f>SUM($P$6:Y$6)-SUMIF(P21:Y21,"",$P$6:$Y$6)</f>
        <v>0</v>
      </c>
      <c r="BC21" s="119" t="str">
        <f t="shared" si="6"/>
        <v/>
      </c>
      <c r="BD21" s="117"/>
      <c r="BE21" s="118">
        <f t="shared" si="2"/>
        <v>0</v>
      </c>
      <c r="BF21" s="118">
        <f t="shared" si="7"/>
        <v>0</v>
      </c>
      <c r="BG21" s="119" t="str">
        <f t="shared" si="8"/>
        <v/>
      </c>
      <c r="BH21" s="117"/>
      <c r="BI21" s="118">
        <f t="shared" si="3"/>
        <v>0</v>
      </c>
      <c r="BJ21" s="118">
        <f t="shared" si="9"/>
        <v>0</v>
      </c>
      <c r="BK21" s="119" t="str">
        <f t="shared" si="10"/>
        <v/>
      </c>
      <c r="BL21" s="22"/>
      <c r="BM21" s="10"/>
      <c r="BN21" s="10"/>
      <c r="BO21" s="10"/>
      <c r="BP21" s="170" t="e">
        <f t="shared" si="11"/>
        <v>#DIV/0!</v>
      </c>
      <c r="BQ21" s="170" t="e">
        <f t="shared" si="12"/>
        <v>#DIV/0!</v>
      </c>
      <c r="BR21" s="170" t="e">
        <f t="shared" si="13"/>
        <v>#DIV/0!</v>
      </c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</row>
    <row r="22" spans="1:103">
      <c r="A22" s="10"/>
      <c r="B22" s="65">
        <v>16</v>
      </c>
      <c r="C22" s="10">
        <f>Élèves!C19</f>
        <v>0</v>
      </c>
      <c r="D22" s="10">
        <f>Élèves!D19</f>
        <v>0</v>
      </c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7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7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7"/>
      <c r="AL22" s="116"/>
      <c r="AM22" s="116"/>
      <c r="AN22" s="116"/>
      <c r="AO22" s="116"/>
      <c r="AP22" s="116"/>
      <c r="AQ22" s="116"/>
      <c r="AR22" s="116"/>
      <c r="AS22" s="116"/>
      <c r="AT22" s="116"/>
      <c r="AU22" s="116"/>
      <c r="AV22" s="117"/>
      <c r="AW22" s="118">
        <f t="shared" si="0"/>
        <v>0</v>
      </c>
      <c r="AX22" s="118">
        <f t="shared" si="4"/>
        <v>0</v>
      </c>
      <c r="AY22" s="119" t="str">
        <f t="shared" si="5"/>
        <v/>
      </c>
      <c r="AZ22" s="117"/>
      <c r="BA22" s="118">
        <f t="shared" si="1"/>
        <v>0</v>
      </c>
      <c r="BB22" s="118">
        <f>SUM($P$6:Y$6)-SUMIF(P22:Y22,"",$P$6:$Y$6)</f>
        <v>0</v>
      </c>
      <c r="BC22" s="119" t="str">
        <f t="shared" si="6"/>
        <v/>
      </c>
      <c r="BD22" s="117"/>
      <c r="BE22" s="118">
        <f t="shared" si="2"/>
        <v>0</v>
      </c>
      <c r="BF22" s="118">
        <f t="shared" si="7"/>
        <v>0</v>
      </c>
      <c r="BG22" s="119" t="str">
        <f t="shared" si="8"/>
        <v/>
      </c>
      <c r="BH22" s="117"/>
      <c r="BI22" s="118">
        <f t="shared" si="3"/>
        <v>0</v>
      </c>
      <c r="BJ22" s="118">
        <f t="shared" si="9"/>
        <v>0</v>
      </c>
      <c r="BK22" s="119" t="str">
        <f t="shared" si="10"/>
        <v/>
      </c>
      <c r="BL22" s="22"/>
      <c r="BM22" s="10"/>
      <c r="BN22" s="10"/>
      <c r="BO22" s="10"/>
      <c r="BP22" s="170" t="e">
        <f t="shared" si="11"/>
        <v>#DIV/0!</v>
      </c>
      <c r="BQ22" s="170" t="e">
        <f t="shared" si="12"/>
        <v>#DIV/0!</v>
      </c>
      <c r="BR22" s="170" t="e">
        <f t="shared" si="13"/>
        <v>#DIV/0!</v>
      </c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</row>
    <row r="23" spans="1:103">
      <c r="A23" s="10"/>
      <c r="B23" s="65">
        <v>17</v>
      </c>
      <c r="C23" s="10">
        <f>Élèves!C20</f>
        <v>0</v>
      </c>
      <c r="D23" s="10">
        <f>Élèves!D20</f>
        <v>0</v>
      </c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7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7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7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7"/>
      <c r="AW23" s="118">
        <f t="shared" si="0"/>
        <v>0</v>
      </c>
      <c r="AX23" s="118">
        <f t="shared" si="4"/>
        <v>0</v>
      </c>
      <c r="AY23" s="119" t="str">
        <f t="shared" si="5"/>
        <v/>
      </c>
      <c r="AZ23" s="117"/>
      <c r="BA23" s="118">
        <f t="shared" si="1"/>
        <v>0</v>
      </c>
      <c r="BB23" s="118">
        <f>SUM($P$6:Y$6)-SUMIF(P23:Y23,"",$P$6:$Y$6)</f>
        <v>0</v>
      </c>
      <c r="BC23" s="119" t="str">
        <f t="shared" si="6"/>
        <v/>
      </c>
      <c r="BD23" s="117"/>
      <c r="BE23" s="118">
        <f t="shared" si="2"/>
        <v>0</v>
      </c>
      <c r="BF23" s="118">
        <f t="shared" si="7"/>
        <v>0</v>
      </c>
      <c r="BG23" s="119" t="str">
        <f t="shared" si="8"/>
        <v/>
      </c>
      <c r="BH23" s="117"/>
      <c r="BI23" s="118">
        <f t="shared" si="3"/>
        <v>0</v>
      </c>
      <c r="BJ23" s="118">
        <f t="shared" si="9"/>
        <v>0</v>
      </c>
      <c r="BK23" s="119" t="str">
        <f t="shared" si="10"/>
        <v/>
      </c>
      <c r="BL23" s="22"/>
      <c r="BM23" s="10"/>
      <c r="BN23" s="10"/>
      <c r="BO23" s="10"/>
      <c r="BP23" s="170" t="e">
        <f t="shared" si="11"/>
        <v>#DIV/0!</v>
      </c>
      <c r="BQ23" s="170" t="e">
        <f t="shared" si="12"/>
        <v>#DIV/0!</v>
      </c>
      <c r="BR23" s="170" t="e">
        <f t="shared" si="13"/>
        <v>#DIV/0!</v>
      </c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</row>
    <row r="24" spans="1:103">
      <c r="A24" s="10"/>
      <c r="B24" s="65">
        <v>18</v>
      </c>
      <c r="C24" s="10">
        <f>Élèves!C21</f>
        <v>0</v>
      </c>
      <c r="D24" s="10">
        <f>Élèves!D21</f>
        <v>0</v>
      </c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7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7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7"/>
      <c r="AL24" s="116"/>
      <c r="AM24" s="116"/>
      <c r="AN24" s="116"/>
      <c r="AO24" s="116"/>
      <c r="AP24" s="116"/>
      <c r="AQ24" s="116"/>
      <c r="AR24" s="116"/>
      <c r="AS24" s="116"/>
      <c r="AT24" s="116"/>
      <c r="AU24" s="116"/>
      <c r="AV24" s="117"/>
      <c r="AW24" s="118">
        <f t="shared" si="0"/>
        <v>0</v>
      </c>
      <c r="AX24" s="118">
        <f t="shared" si="4"/>
        <v>0</v>
      </c>
      <c r="AY24" s="119" t="str">
        <f t="shared" si="5"/>
        <v/>
      </c>
      <c r="AZ24" s="117"/>
      <c r="BA24" s="118">
        <f t="shared" si="1"/>
        <v>0</v>
      </c>
      <c r="BB24" s="118">
        <f>SUM($P$6:Y$6)-SUMIF(P24:Y24,"",$P$6:$Y$6)</f>
        <v>0</v>
      </c>
      <c r="BC24" s="119" t="str">
        <f t="shared" si="6"/>
        <v/>
      </c>
      <c r="BD24" s="117"/>
      <c r="BE24" s="118">
        <f t="shared" si="2"/>
        <v>0</v>
      </c>
      <c r="BF24" s="118">
        <f t="shared" si="7"/>
        <v>0</v>
      </c>
      <c r="BG24" s="119" t="str">
        <f t="shared" si="8"/>
        <v/>
      </c>
      <c r="BH24" s="117"/>
      <c r="BI24" s="118">
        <f t="shared" si="3"/>
        <v>0</v>
      </c>
      <c r="BJ24" s="118">
        <f t="shared" si="9"/>
        <v>0</v>
      </c>
      <c r="BK24" s="119" t="str">
        <f t="shared" si="10"/>
        <v/>
      </c>
      <c r="BL24" s="22"/>
      <c r="BM24" s="10"/>
      <c r="BN24" s="10"/>
      <c r="BO24" s="10"/>
      <c r="BP24" s="170" t="e">
        <f t="shared" si="11"/>
        <v>#DIV/0!</v>
      </c>
      <c r="BQ24" s="170" t="e">
        <f t="shared" si="12"/>
        <v>#DIV/0!</v>
      </c>
      <c r="BR24" s="170" t="e">
        <f t="shared" si="13"/>
        <v>#DIV/0!</v>
      </c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</row>
    <row r="25" spans="1:103">
      <c r="A25" s="10"/>
      <c r="B25" s="65">
        <v>19</v>
      </c>
      <c r="C25" s="10">
        <f>Élèves!C22</f>
        <v>0</v>
      </c>
      <c r="D25" s="10">
        <f>Élèves!D22</f>
        <v>0</v>
      </c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7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7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7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  <c r="AV25" s="117"/>
      <c r="AW25" s="118">
        <f t="shared" si="0"/>
        <v>0</v>
      </c>
      <c r="AX25" s="118">
        <f t="shared" si="4"/>
        <v>0</v>
      </c>
      <c r="AY25" s="119" t="str">
        <f t="shared" si="5"/>
        <v/>
      </c>
      <c r="AZ25" s="117"/>
      <c r="BA25" s="118">
        <f t="shared" si="1"/>
        <v>0</v>
      </c>
      <c r="BB25" s="118">
        <f>SUM($P$6:Y$6)-SUMIF(P25:Y25,"",$P$6:$Y$6)</f>
        <v>0</v>
      </c>
      <c r="BC25" s="119" t="str">
        <f t="shared" si="6"/>
        <v/>
      </c>
      <c r="BD25" s="117"/>
      <c r="BE25" s="118">
        <f t="shared" si="2"/>
        <v>0</v>
      </c>
      <c r="BF25" s="118">
        <f t="shared" si="7"/>
        <v>0</v>
      </c>
      <c r="BG25" s="119" t="str">
        <f t="shared" si="8"/>
        <v/>
      </c>
      <c r="BH25" s="117"/>
      <c r="BI25" s="118">
        <f t="shared" si="3"/>
        <v>0</v>
      </c>
      <c r="BJ25" s="118">
        <f t="shared" si="9"/>
        <v>0</v>
      </c>
      <c r="BK25" s="119" t="str">
        <f t="shared" si="10"/>
        <v/>
      </c>
      <c r="BL25" s="22"/>
      <c r="BM25" s="10"/>
      <c r="BN25" s="10"/>
      <c r="BO25" s="10"/>
      <c r="BP25" s="170" t="e">
        <f t="shared" si="11"/>
        <v>#DIV/0!</v>
      </c>
      <c r="BQ25" s="170" t="e">
        <f t="shared" si="12"/>
        <v>#DIV/0!</v>
      </c>
      <c r="BR25" s="170" t="e">
        <f t="shared" si="13"/>
        <v>#DIV/0!</v>
      </c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</row>
    <row r="26" spans="1:103">
      <c r="A26" s="10"/>
      <c r="B26" s="65">
        <v>20</v>
      </c>
      <c r="C26" s="10">
        <f>Élèves!C23</f>
        <v>0</v>
      </c>
      <c r="D26" s="10">
        <f>Élèves!D23</f>
        <v>0</v>
      </c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7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7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7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7"/>
      <c r="AW26" s="118">
        <f t="shared" si="0"/>
        <v>0</v>
      </c>
      <c r="AX26" s="118">
        <f t="shared" si="4"/>
        <v>0</v>
      </c>
      <c r="AY26" s="119" t="str">
        <f t="shared" si="5"/>
        <v/>
      </c>
      <c r="AZ26" s="117"/>
      <c r="BA26" s="118">
        <f t="shared" si="1"/>
        <v>0</v>
      </c>
      <c r="BB26" s="118">
        <f>SUM($P$6:Y$6)-SUMIF(P26:Y26,"",$P$6:$Y$6)</f>
        <v>0</v>
      </c>
      <c r="BC26" s="119" t="str">
        <f t="shared" si="6"/>
        <v/>
      </c>
      <c r="BD26" s="117"/>
      <c r="BE26" s="118">
        <f t="shared" si="2"/>
        <v>0</v>
      </c>
      <c r="BF26" s="118">
        <f t="shared" si="7"/>
        <v>0</v>
      </c>
      <c r="BG26" s="119" t="str">
        <f t="shared" si="8"/>
        <v/>
      </c>
      <c r="BH26" s="117"/>
      <c r="BI26" s="118">
        <f t="shared" si="3"/>
        <v>0</v>
      </c>
      <c r="BJ26" s="118">
        <f t="shared" si="9"/>
        <v>0</v>
      </c>
      <c r="BK26" s="119" t="str">
        <f t="shared" si="10"/>
        <v/>
      </c>
      <c r="BL26" s="22"/>
      <c r="BM26" s="10"/>
      <c r="BN26" s="10"/>
      <c r="BO26" s="10"/>
      <c r="BP26" s="170" t="e">
        <f t="shared" si="11"/>
        <v>#DIV/0!</v>
      </c>
      <c r="BQ26" s="170" t="e">
        <f t="shared" si="12"/>
        <v>#DIV/0!</v>
      </c>
      <c r="BR26" s="170" t="e">
        <f t="shared" si="13"/>
        <v>#DIV/0!</v>
      </c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</row>
    <row r="27" spans="1:103">
      <c r="A27" s="10"/>
      <c r="B27" s="65">
        <v>21</v>
      </c>
      <c r="C27" s="10">
        <f>Élèves!C24</f>
        <v>0</v>
      </c>
      <c r="D27" s="10">
        <f>Élèves!D24</f>
        <v>0</v>
      </c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7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7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7"/>
      <c r="AL27" s="116"/>
      <c r="AM27" s="116"/>
      <c r="AN27" s="116"/>
      <c r="AO27" s="116"/>
      <c r="AP27" s="116"/>
      <c r="AQ27" s="116"/>
      <c r="AR27" s="116"/>
      <c r="AS27" s="116"/>
      <c r="AT27" s="116"/>
      <c r="AU27" s="116"/>
      <c r="AV27" s="117"/>
      <c r="AW27" s="118">
        <f t="shared" si="0"/>
        <v>0</v>
      </c>
      <c r="AX27" s="118">
        <f t="shared" si="4"/>
        <v>0</v>
      </c>
      <c r="AY27" s="119" t="str">
        <f t="shared" si="5"/>
        <v/>
      </c>
      <c r="AZ27" s="117"/>
      <c r="BA27" s="118">
        <f t="shared" si="1"/>
        <v>0</v>
      </c>
      <c r="BB27" s="118">
        <f>SUM($P$6:Y$6)-SUMIF(P27:Y27,"",$P$6:$Y$6)</f>
        <v>0</v>
      </c>
      <c r="BC27" s="119" t="str">
        <f t="shared" si="6"/>
        <v/>
      </c>
      <c r="BD27" s="117"/>
      <c r="BE27" s="118">
        <f t="shared" si="2"/>
        <v>0</v>
      </c>
      <c r="BF27" s="118">
        <f t="shared" si="7"/>
        <v>0</v>
      </c>
      <c r="BG27" s="119" t="str">
        <f t="shared" si="8"/>
        <v/>
      </c>
      <c r="BH27" s="117"/>
      <c r="BI27" s="118">
        <f t="shared" si="3"/>
        <v>0</v>
      </c>
      <c r="BJ27" s="118">
        <f t="shared" si="9"/>
        <v>0</v>
      </c>
      <c r="BK27" s="119" t="str">
        <f t="shared" si="10"/>
        <v/>
      </c>
      <c r="BL27" s="22"/>
      <c r="BM27" s="10"/>
      <c r="BN27" s="10"/>
      <c r="BO27" s="10"/>
      <c r="BP27" s="170" t="e">
        <f t="shared" si="11"/>
        <v>#DIV/0!</v>
      </c>
      <c r="BQ27" s="170" t="e">
        <f t="shared" si="12"/>
        <v>#DIV/0!</v>
      </c>
      <c r="BR27" s="170" t="e">
        <f t="shared" si="13"/>
        <v>#DIV/0!</v>
      </c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</row>
    <row r="28" spans="1:103">
      <c r="A28" s="10"/>
      <c r="B28" s="65">
        <v>22</v>
      </c>
      <c r="C28" s="10">
        <f>Élèves!C25</f>
        <v>0</v>
      </c>
      <c r="D28" s="10">
        <f>Élèves!D25</f>
        <v>0</v>
      </c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7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7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7"/>
      <c r="AL28" s="116"/>
      <c r="AM28" s="116"/>
      <c r="AN28" s="116"/>
      <c r="AO28" s="116"/>
      <c r="AP28" s="116"/>
      <c r="AQ28" s="116"/>
      <c r="AR28" s="116"/>
      <c r="AS28" s="116"/>
      <c r="AT28" s="116"/>
      <c r="AU28" s="116"/>
      <c r="AV28" s="117"/>
      <c r="AW28" s="118">
        <f t="shared" si="0"/>
        <v>0</v>
      </c>
      <c r="AX28" s="118">
        <f t="shared" si="4"/>
        <v>0</v>
      </c>
      <c r="AY28" s="119" t="str">
        <f t="shared" si="5"/>
        <v/>
      </c>
      <c r="AZ28" s="117"/>
      <c r="BA28" s="118">
        <f t="shared" si="1"/>
        <v>0</v>
      </c>
      <c r="BB28" s="118">
        <f>SUM($P$6:Y$6)-SUMIF(P28:Y28,"",$P$6:$Y$6)</f>
        <v>0</v>
      </c>
      <c r="BC28" s="119" t="str">
        <f t="shared" si="6"/>
        <v/>
      </c>
      <c r="BD28" s="117"/>
      <c r="BE28" s="118">
        <f t="shared" si="2"/>
        <v>0</v>
      </c>
      <c r="BF28" s="118">
        <f t="shared" si="7"/>
        <v>0</v>
      </c>
      <c r="BG28" s="119" t="str">
        <f t="shared" si="8"/>
        <v/>
      </c>
      <c r="BH28" s="117"/>
      <c r="BI28" s="118">
        <f t="shared" si="3"/>
        <v>0</v>
      </c>
      <c r="BJ28" s="118">
        <f t="shared" si="9"/>
        <v>0</v>
      </c>
      <c r="BK28" s="119" t="str">
        <f t="shared" si="10"/>
        <v/>
      </c>
      <c r="BL28" s="22"/>
      <c r="BM28" s="10"/>
      <c r="BN28" s="10"/>
      <c r="BO28" s="10"/>
      <c r="BP28" s="170" t="e">
        <f t="shared" si="11"/>
        <v>#DIV/0!</v>
      </c>
      <c r="BQ28" s="170" t="e">
        <f t="shared" si="12"/>
        <v>#DIV/0!</v>
      </c>
      <c r="BR28" s="170" t="e">
        <f t="shared" si="13"/>
        <v>#DIV/0!</v>
      </c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</row>
    <row r="29" spans="1:103">
      <c r="A29" s="10"/>
      <c r="B29" s="65">
        <v>23</v>
      </c>
      <c r="C29" s="10">
        <f>Élèves!C26</f>
        <v>0</v>
      </c>
      <c r="D29" s="10">
        <f>Élèves!D26</f>
        <v>0</v>
      </c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7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7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7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7"/>
      <c r="AW29" s="118">
        <f t="shared" si="0"/>
        <v>0</v>
      </c>
      <c r="AX29" s="118">
        <f t="shared" si="4"/>
        <v>0</v>
      </c>
      <c r="AY29" s="119" t="str">
        <f t="shared" si="5"/>
        <v/>
      </c>
      <c r="AZ29" s="117"/>
      <c r="BA29" s="118">
        <f t="shared" si="1"/>
        <v>0</v>
      </c>
      <c r="BB29" s="118">
        <f>SUM($P$6:Y$6)-SUMIF(P29:Y29,"",$P$6:$Y$6)</f>
        <v>0</v>
      </c>
      <c r="BC29" s="119" t="str">
        <f t="shared" si="6"/>
        <v/>
      </c>
      <c r="BD29" s="117"/>
      <c r="BE29" s="118">
        <f t="shared" si="2"/>
        <v>0</v>
      </c>
      <c r="BF29" s="118">
        <f t="shared" si="7"/>
        <v>0</v>
      </c>
      <c r="BG29" s="119" t="str">
        <f t="shared" si="8"/>
        <v/>
      </c>
      <c r="BH29" s="117"/>
      <c r="BI29" s="118">
        <f t="shared" si="3"/>
        <v>0</v>
      </c>
      <c r="BJ29" s="118">
        <f t="shared" si="9"/>
        <v>0</v>
      </c>
      <c r="BK29" s="119" t="str">
        <f t="shared" si="10"/>
        <v/>
      </c>
      <c r="BL29" s="22"/>
      <c r="BM29" s="10"/>
      <c r="BN29" s="10"/>
      <c r="BO29" s="10"/>
      <c r="BP29" s="170" t="e">
        <f t="shared" si="11"/>
        <v>#DIV/0!</v>
      </c>
      <c r="BQ29" s="170" t="e">
        <f t="shared" si="12"/>
        <v>#DIV/0!</v>
      </c>
      <c r="BR29" s="170" t="e">
        <f t="shared" si="13"/>
        <v>#DIV/0!</v>
      </c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</row>
    <row r="30" spans="1:103">
      <c r="A30" s="10"/>
      <c r="B30" s="65">
        <v>24</v>
      </c>
      <c r="C30" s="10">
        <f>Élèves!C27</f>
        <v>0</v>
      </c>
      <c r="D30" s="10">
        <f>Élèves!D27</f>
        <v>0</v>
      </c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7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7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7"/>
      <c r="AL30" s="116"/>
      <c r="AM30" s="116"/>
      <c r="AN30" s="116"/>
      <c r="AO30" s="116"/>
      <c r="AP30" s="116"/>
      <c r="AQ30" s="116"/>
      <c r="AR30" s="116"/>
      <c r="AS30" s="116"/>
      <c r="AT30" s="116"/>
      <c r="AU30" s="116"/>
      <c r="AV30" s="117"/>
      <c r="AW30" s="118">
        <f t="shared" si="0"/>
        <v>0</v>
      </c>
      <c r="AX30" s="118">
        <f t="shared" si="4"/>
        <v>0</v>
      </c>
      <c r="AY30" s="119" t="str">
        <f t="shared" si="5"/>
        <v/>
      </c>
      <c r="AZ30" s="117"/>
      <c r="BA30" s="118">
        <f t="shared" si="1"/>
        <v>0</v>
      </c>
      <c r="BB30" s="118">
        <f>SUM($P$6:Y$6)-SUMIF(P30:Y30,"",$P$6:$Y$6)</f>
        <v>0</v>
      </c>
      <c r="BC30" s="119" t="str">
        <f t="shared" si="6"/>
        <v/>
      </c>
      <c r="BD30" s="117"/>
      <c r="BE30" s="118">
        <f t="shared" si="2"/>
        <v>0</v>
      </c>
      <c r="BF30" s="118">
        <f t="shared" si="7"/>
        <v>0</v>
      </c>
      <c r="BG30" s="119" t="str">
        <f t="shared" si="8"/>
        <v/>
      </c>
      <c r="BH30" s="117"/>
      <c r="BI30" s="118">
        <f t="shared" si="3"/>
        <v>0</v>
      </c>
      <c r="BJ30" s="118">
        <f t="shared" si="9"/>
        <v>0</v>
      </c>
      <c r="BK30" s="119" t="str">
        <f t="shared" si="10"/>
        <v/>
      </c>
      <c r="BL30" s="22"/>
      <c r="BM30" s="10"/>
      <c r="BN30" s="10"/>
      <c r="BO30" s="10"/>
      <c r="BP30" s="170" t="e">
        <f t="shared" si="11"/>
        <v>#DIV/0!</v>
      </c>
      <c r="BQ30" s="170" t="e">
        <f t="shared" si="12"/>
        <v>#DIV/0!</v>
      </c>
      <c r="BR30" s="170" t="e">
        <f t="shared" si="13"/>
        <v>#DIV/0!</v>
      </c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</row>
    <row r="31" spans="1:103">
      <c r="A31" s="10"/>
      <c r="B31" s="65">
        <v>25</v>
      </c>
      <c r="C31" s="10">
        <f>Élèves!C28</f>
        <v>0</v>
      </c>
      <c r="D31" s="10">
        <f>Élèves!D28</f>
        <v>0</v>
      </c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7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7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7"/>
      <c r="AL31" s="116"/>
      <c r="AM31" s="116"/>
      <c r="AN31" s="116"/>
      <c r="AO31" s="116"/>
      <c r="AP31" s="116"/>
      <c r="AQ31" s="116"/>
      <c r="AR31" s="116"/>
      <c r="AS31" s="116"/>
      <c r="AT31" s="116"/>
      <c r="AU31" s="116"/>
      <c r="AV31" s="117"/>
      <c r="AW31" s="118">
        <f t="shared" si="0"/>
        <v>0</v>
      </c>
      <c r="AX31" s="118">
        <f t="shared" si="4"/>
        <v>0</v>
      </c>
      <c r="AY31" s="119" t="str">
        <f t="shared" si="5"/>
        <v/>
      </c>
      <c r="AZ31" s="117"/>
      <c r="BA31" s="118">
        <f t="shared" si="1"/>
        <v>0</v>
      </c>
      <c r="BB31" s="118">
        <f>SUM($P$6:Y$6)-SUMIF(P31:Y31,"",$P$6:$Y$6)</f>
        <v>0</v>
      </c>
      <c r="BC31" s="119" t="str">
        <f t="shared" si="6"/>
        <v/>
      </c>
      <c r="BD31" s="117"/>
      <c r="BE31" s="118">
        <f t="shared" si="2"/>
        <v>0</v>
      </c>
      <c r="BF31" s="118">
        <f t="shared" si="7"/>
        <v>0</v>
      </c>
      <c r="BG31" s="119" t="str">
        <f t="shared" si="8"/>
        <v/>
      </c>
      <c r="BH31" s="117"/>
      <c r="BI31" s="118">
        <f t="shared" si="3"/>
        <v>0</v>
      </c>
      <c r="BJ31" s="118">
        <f t="shared" si="9"/>
        <v>0</v>
      </c>
      <c r="BK31" s="119" t="str">
        <f t="shared" si="10"/>
        <v/>
      </c>
      <c r="BL31" s="22"/>
      <c r="BM31" s="10"/>
      <c r="BN31" s="10"/>
      <c r="BO31" s="10"/>
      <c r="BP31" s="170" t="e">
        <f t="shared" si="11"/>
        <v>#DIV/0!</v>
      </c>
      <c r="BQ31" s="170" t="e">
        <f t="shared" si="12"/>
        <v>#DIV/0!</v>
      </c>
      <c r="BR31" s="170" t="e">
        <f t="shared" si="13"/>
        <v>#DIV/0!</v>
      </c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</row>
    <row r="32" spans="1:103" s="7" customFormat="1">
      <c r="A32" s="10"/>
      <c r="B32" s="22"/>
      <c r="C32" s="39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</row>
    <row r="33" spans="1:103" s="7" customFormat="1">
      <c r="A33" s="10"/>
      <c r="B33" s="10"/>
      <c r="C33" s="145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</row>
    <row r="34" spans="1:103" s="7" customFormat="1">
      <c r="A34" s="10"/>
      <c r="B34" s="10"/>
      <c r="C34" s="145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</row>
    <row r="35" spans="1:103" s="7" customFormat="1">
      <c r="A35" s="10"/>
      <c r="B35" s="10"/>
      <c r="C35" s="145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</row>
    <row r="36" spans="1:103" s="7" customFormat="1">
      <c r="A36" s="10"/>
      <c r="B36" s="10"/>
      <c r="C36" s="145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46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</row>
    <row r="37" spans="1:103" s="7" customFormat="1">
      <c r="A37" s="10"/>
      <c r="B37" s="10"/>
      <c r="C37" s="145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</row>
    <row r="38" spans="1:103" s="7" customFormat="1">
      <c r="A38" s="10"/>
      <c r="B38" s="10"/>
      <c r="C38" s="145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</row>
    <row r="39" spans="1:103" s="7" customFormat="1">
      <c r="A39" s="10"/>
      <c r="B39" s="10"/>
      <c r="C39" s="145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</row>
    <row r="40" spans="1:103" s="7" customFormat="1">
      <c r="A40" s="10"/>
      <c r="B40" s="10"/>
      <c r="C40" s="145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</row>
    <row r="41" spans="1:103" s="7" customFormat="1">
      <c r="A41" s="10"/>
      <c r="B41" s="10"/>
      <c r="C41" s="145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</row>
    <row r="42" spans="1:103" s="7" customFormat="1">
      <c r="A42" s="10"/>
      <c r="B42" s="10"/>
      <c r="C42" s="145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</row>
    <row r="43" spans="1:103" s="7" customFormat="1">
      <c r="A43" s="10"/>
      <c r="B43" s="10"/>
      <c r="C43" s="145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</row>
    <row r="44" spans="1:103">
      <c r="A44" s="10"/>
      <c r="B44" s="10"/>
      <c r="C44" s="145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</row>
    <row r="45" spans="1:103">
      <c r="A45" s="10"/>
      <c r="B45" s="10"/>
      <c r="C45" s="145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</row>
    <row r="46" spans="1:103">
      <c r="A46" s="10"/>
      <c r="B46" s="10"/>
      <c r="C46" s="145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</row>
    <row r="47" spans="1:103">
      <c r="A47" s="10"/>
      <c r="B47" s="10"/>
      <c r="C47" s="145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</row>
    <row r="48" spans="1:103">
      <c r="A48" s="10"/>
      <c r="B48" s="10"/>
      <c r="C48" s="145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</row>
    <row r="49" spans="1:103">
      <c r="A49" s="10"/>
      <c r="B49" s="10"/>
      <c r="C49" s="145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</row>
    <row r="50" spans="1:103">
      <c r="A50" s="10"/>
      <c r="B50" s="10"/>
      <c r="C50" s="145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</row>
    <row r="51" spans="1:103">
      <c r="A51" s="10"/>
      <c r="B51" s="10"/>
      <c r="C51" s="145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</row>
    <row r="52" spans="1:103">
      <c r="A52" s="10"/>
      <c r="B52" s="10"/>
      <c r="C52" s="145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</row>
    <row r="53" spans="1:103">
      <c r="A53" s="10"/>
      <c r="B53" s="10"/>
      <c r="C53" s="145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</row>
    <row r="54" spans="1:103">
      <c r="A54" s="10"/>
      <c r="B54" s="10"/>
      <c r="C54" s="145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</row>
    <row r="55" spans="1:103">
      <c r="A55" s="10"/>
      <c r="B55" s="10"/>
      <c r="C55" s="145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</row>
    <row r="56" spans="1:103">
      <c r="A56" s="10"/>
      <c r="B56" s="10"/>
      <c r="C56" s="145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</row>
    <row r="57" spans="1:103">
      <c r="A57" s="10"/>
      <c r="B57" s="10"/>
      <c r="C57" s="145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</row>
    <row r="58" spans="1:103">
      <c r="A58" s="10"/>
      <c r="B58" s="10"/>
      <c r="C58" s="145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</row>
    <row r="59" spans="1:103">
      <c r="A59" s="10"/>
      <c r="B59" s="10"/>
      <c r="C59" s="145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</row>
    <row r="60" spans="1:103">
      <c r="A60" s="10"/>
      <c r="B60" s="10"/>
      <c r="C60" s="145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</row>
    <row r="61" spans="1:103">
      <c r="A61" s="10"/>
      <c r="B61" s="10"/>
      <c r="C61" s="145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</row>
    <row r="62" spans="1:103">
      <c r="A62" s="10"/>
      <c r="B62" s="10"/>
      <c r="C62" s="145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</row>
    <row r="63" spans="1:103">
      <c r="A63" s="10"/>
      <c r="B63" s="10"/>
      <c r="C63" s="145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</row>
    <row r="64" spans="1:103">
      <c r="A64" s="10"/>
      <c r="B64" s="10"/>
      <c r="C64" s="145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</row>
    <row r="65" spans="1:103">
      <c r="A65" s="10"/>
      <c r="B65" s="10"/>
      <c r="C65" s="145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</row>
    <row r="66" spans="1:103">
      <c r="A66" s="10"/>
      <c r="B66" s="10"/>
      <c r="C66" s="145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</row>
    <row r="67" spans="1:103">
      <c r="A67" s="10"/>
      <c r="B67" s="10"/>
      <c r="C67" s="145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</row>
    <row r="68" spans="1:103">
      <c r="A68" s="10"/>
      <c r="B68" s="10"/>
      <c r="C68" s="145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</row>
    <row r="69" spans="1:103">
      <c r="A69" s="10"/>
      <c r="B69" s="10"/>
      <c r="C69" s="145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</row>
    <row r="70" spans="1:103">
      <c r="A70" s="10"/>
      <c r="B70" s="10"/>
      <c r="C70" s="145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</row>
    <row r="71" spans="1:103">
      <c r="A71" s="10"/>
      <c r="B71" s="10"/>
      <c r="C71" s="145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</row>
    <row r="72" spans="1:103">
      <c r="A72" s="10"/>
      <c r="B72" s="10"/>
      <c r="C72" s="145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</row>
    <row r="73" spans="1:103">
      <c r="A73" s="10"/>
      <c r="B73" s="10"/>
      <c r="C73" s="145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</row>
    <row r="74" spans="1:103">
      <c r="A74" s="10"/>
      <c r="B74" s="10"/>
      <c r="C74" s="145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</row>
    <row r="75" spans="1:103">
      <c r="A75" s="10"/>
      <c r="B75" s="10"/>
      <c r="C75" s="145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</row>
    <row r="76" spans="1:103">
      <c r="A76" s="10"/>
      <c r="B76" s="10"/>
      <c r="C76" s="145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</row>
    <row r="77" spans="1:103">
      <c r="A77" s="10"/>
      <c r="B77" s="10"/>
      <c r="C77" s="145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</row>
    <row r="78" spans="1:103">
      <c r="A78" s="10"/>
      <c r="B78" s="10"/>
      <c r="C78" s="145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</row>
    <row r="79" spans="1:103">
      <c r="A79" s="10"/>
      <c r="B79" s="10"/>
      <c r="C79" s="145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</row>
    <row r="80" spans="1:103">
      <c r="A80" s="10"/>
      <c r="B80" s="10"/>
      <c r="C80" s="145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</row>
    <row r="81" spans="1:103">
      <c r="A81" s="10"/>
      <c r="B81" s="10"/>
      <c r="C81" s="145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</row>
    <row r="82" spans="1:103">
      <c r="A82" s="10"/>
      <c r="B82" s="10"/>
      <c r="C82" s="145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  <c r="CW82" s="10"/>
      <c r="CX82" s="10"/>
      <c r="CY82" s="10"/>
    </row>
    <row r="83" spans="1:103">
      <c r="A83" s="10"/>
      <c r="B83" s="10"/>
      <c r="C83" s="145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  <c r="CW83" s="10"/>
      <c r="CX83" s="10"/>
      <c r="CY83" s="10"/>
    </row>
    <row r="84" spans="1:103">
      <c r="A84" s="10"/>
      <c r="B84" s="10"/>
      <c r="C84" s="145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  <c r="CW84" s="10"/>
      <c r="CX84" s="10"/>
      <c r="CY84" s="10"/>
    </row>
    <row r="85" spans="1:103">
      <c r="A85" s="10"/>
      <c r="B85" s="10"/>
      <c r="C85" s="145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  <c r="CW85" s="10"/>
      <c r="CX85" s="10"/>
      <c r="CY85" s="10"/>
    </row>
    <row r="86" spans="1:103">
      <c r="A86" s="10"/>
      <c r="B86" s="10"/>
      <c r="C86" s="145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  <c r="CW86" s="10"/>
      <c r="CX86" s="10"/>
      <c r="CY86" s="10"/>
    </row>
    <row r="87" spans="1:103">
      <c r="A87" s="10"/>
      <c r="B87" s="10"/>
      <c r="C87" s="145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  <c r="CW87" s="10"/>
      <c r="CX87" s="10"/>
      <c r="CY87" s="10"/>
    </row>
    <row r="88" spans="1:103">
      <c r="A88" s="10"/>
      <c r="B88" s="10"/>
      <c r="C88" s="145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  <c r="CW88" s="10"/>
      <c r="CX88" s="10"/>
      <c r="CY88" s="10"/>
    </row>
    <row r="89" spans="1:103">
      <c r="A89" s="10"/>
      <c r="B89" s="10"/>
      <c r="C89" s="145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  <c r="CW89" s="10"/>
      <c r="CX89" s="10"/>
      <c r="CY89" s="10"/>
    </row>
    <row r="90" spans="1:103">
      <c r="A90" s="10"/>
      <c r="B90" s="10"/>
      <c r="C90" s="145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  <c r="CW90" s="10"/>
      <c r="CX90" s="10"/>
      <c r="CY90" s="10"/>
    </row>
  </sheetData>
  <sheetProtection password="ED67" sheet="1" objects="1" scenarios="1"/>
  <dataConsolidate>
    <dataRefs count="2">
      <dataRef name="$K$5;$Y$5" r:id="rId1"/>
      <dataRef name="$Y$5;$K$5" r:id="rId2"/>
    </dataRefs>
  </dataConsolidate>
  <mergeCells count="10">
    <mergeCell ref="C1:BL1"/>
    <mergeCell ref="E3:N3"/>
    <mergeCell ref="P3:Y3"/>
    <mergeCell ref="AA3:AJ3"/>
    <mergeCell ref="AL3:AU3"/>
    <mergeCell ref="AW3:AY5"/>
    <mergeCell ref="BA3:BC5"/>
    <mergeCell ref="BE3:BG5"/>
    <mergeCell ref="BI3:BK5"/>
    <mergeCell ref="C5:D5"/>
  </mergeCells>
  <conditionalFormatting sqref="C7:D31">
    <cfRule type="cellIs" dxfId="221" priority="74" operator="equal">
      <formula>0</formula>
    </cfRule>
  </conditionalFormatting>
  <conditionalFormatting sqref="B7:B31">
    <cfRule type="expression" dxfId="220" priority="73">
      <formula>C7=0</formula>
    </cfRule>
  </conditionalFormatting>
  <conditionalFormatting sqref="E7:E31">
    <cfRule type="expression" dxfId="219" priority="72">
      <formula>E7&lt;$E$6/2</formula>
    </cfRule>
  </conditionalFormatting>
  <conditionalFormatting sqref="F7:F31">
    <cfRule type="expression" dxfId="218" priority="71">
      <formula>F7&lt;$F$6/2</formula>
    </cfRule>
  </conditionalFormatting>
  <conditionalFormatting sqref="G7:G31">
    <cfRule type="expression" dxfId="217" priority="70">
      <formula>G7&lt;$G$6/2</formula>
    </cfRule>
  </conditionalFormatting>
  <conditionalFormatting sqref="H7:H31">
    <cfRule type="expression" dxfId="216" priority="69">
      <formula>H7&lt;$H$6/2</formula>
    </cfRule>
  </conditionalFormatting>
  <conditionalFormatting sqref="I7:I31">
    <cfRule type="expression" dxfId="215" priority="68">
      <formula>I7&lt;$I$6/2</formula>
    </cfRule>
  </conditionalFormatting>
  <conditionalFormatting sqref="J7:J31">
    <cfRule type="expression" dxfId="214" priority="67">
      <formula>J7&lt;$J$6/2</formula>
    </cfRule>
  </conditionalFormatting>
  <conditionalFormatting sqref="K7:K31">
    <cfRule type="expression" dxfId="213" priority="66">
      <formula>K7&lt;$K$6/2</formula>
    </cfRule>
  </conditionalFormatting>
  <conditionalFormatting sqref="L7:L31">
    <cfRule type="expression" dxfId="212" priority="65">
      <formula>L7&lt;$L$6/2</formula>
    </cfRule>
  </conditionalFormatting>
  <conditionalFormatting sqref="M7:M31">
    <cfRule type="expression" dxfId="211" priority="64">
      <formula>M7&lt;$M$6/2</formula>
    </cfRule>
  </conditionalFormatting>
  <conditionalFormatting sqref="N7:N31">
    <cfRule type="expression" dxfId="210" priority="63">
      <formula>N7&lt;$N$6/2</formula>
    </cfRule>
  </conditionalFormatting>
  <conditionalFormatting sqref="P7:P31">
    <cfRule type="expression" dxfId="209" priority="62">
      <formula>P7&lt;$P$6/2</formula>
    </cfRule>
  </conditionalFormatting>
  <conditionalFormatting sqref="Q7:Q31">
    <cfRule type="expression" dxfId="208" priority="61">
      <formula>Q7&lt;$Q$6/2</formula>
    </cfRule>
  </conditionalFormatting>
  <conditionalFormatting sqref="R7:R31">
    <cfRule type="expression" dxfId="207" priority="60">
      <formula>R7&lt;$R$6/2</formula>
    </cfRule>
  </conditionalFormatting>
  <conditionalFormatting sqref="S7:S31">
    <cfRule type="expression" dxfId="206" priority="59">
      <formula>S7&lt;$S$6/2</formula>
    </cfRule>
  </conditionalFormatting>
  <conditionalFormatting sqref="T7:T31">
    <cfRule type="expression" dxfId="205" priority="58">
      <formula>T7&lt;$T$6/2</formula>
    </cfRule>
  </conditionalFormatting>
  <conditionalFormatting sqref="U7:U31">
    <cfRule type="expression" dxfId="204" priority="57">
      <formula>U7&lt;$U$6/2</formula>
    </cfRule>
  </conditionalFormatting>
  <conditionalFormatting sqref="V7:V31">
    <cfRule type="expression" dxfId="203" priority="56">
      <formula>V7&lt;$V$6/2</formula>
    </cfRule>
  </conditionalFormatting>
  <conditionalFormatting sqref="W7:W31">
    <cfRule type="expression" dxfId="202" priority="55">
      <formula>W7&lt;$W$6/2</formula>
    </cfRule>
  </conditionalFormatting>
  <conditionalFormatting sqref="X7:X31">
    <cfRule type="expression" dxfId="201" priority="54">
      <formula>X7&lt;$X$6/2</formula>
    </cfRule>
  </conditionalFormatting>
  <conditionalFormatting sqref="Y7:Y31">
    <cfRule type="expression" dxfId="200" priority="53">
      <formula>Y7&lt;$Y$6/2</formula>
    </cfRule>
  </conditionalFormatting>
  <conditionalFormatting sqref="AA7:AA31">
    <cfRule type="expression" dxfId="199" priority="52">
      <formula>AA7&lt;$AA$6/2</formula>
    </cfRule>
  </conditionalFormatting>
  <conditionalFormatting sqref="AB7:AB31">
    <cfRule type="expression" dxfId="198" priority="51">
      <formula>AB7&lt;$AB$6/2</formula>
    </cfRule>
  </conditionalFormatting>
  <conditionalFormatting sqref="AC7:AC31">
    <cfRule type="expression" dxfId="197" priority="50">
      <formula>AC7&lt;$AC$6/2</formula>
    </cfRule>
  </conditionalFormatting>
  <conditionalFormatting sqref="AD7:AD31">
    <cfRule type="expression" dxfId="196" priority="49">
      <formula>AD7&lt;$AD$6/2</formula>
    </cfRule>
  </conditionalFormatting>
  <conditionalFormatting sqref="AE7:AE31">
    <cfRule type="expression" dxfId="195" priority="48">
      <formula>AE7&lt;$AE$6/2</formula>
    </cfRule>
  </conditionalFormatting>
  <conditionalFormatting sqref="AF7:AF31">
    <cfRule type="expression" dxfId="194" priority="47">
      <formula>AF7&lt;$AF$6/2</formula>
    </cfRule>
  </conditionalFormatting>
  <conditionalFormatting sqref="AG7:AG31">
    <cfRule type="expression" dxfId="193" priority="46">
      <formula>AG7&lt;$AG$6/2</formula>
    </cfRule>
  </conditionalFormatting>
  <conditionalFormatting sqref="AH7:AH31">
    <cfRule type="expression" dxfId="192" priority="45">
      <formula>AH7&lt;$AH$6/2</formula>
    </cfRule>
  </conditionalFormatting>
  <conditionalFormatting sqref="AI7:AI31">
    <cfRule type="expression" dxfId="191" priority="44">
      <formula>AI7&lt;$AI$6/2</formula>
    </cfRule>
  </conditionalFormatting>
  <conditionalFormatting sqref="AJ7:AJ31">
    <cfRule type="expression" dxfId="190" priority="43">
      <formula>AJ7&lt;$AJ$6/2</formula>
    </cfRule>
  </conditionalFormatting>
  <conditionalFormatting sqref="AL7:AL31">
    <cfRule type="expression" dxfId="189" priority="42">
      <formula>AL7&lt;$AL$6/2</formula>
    </cfRule>
  </conditionalFormatting>
  <conditionalFormatting sqref="AM7:AM31">
    <cfRule type="expression" dxfId="188" priority="41">
      <formula>AM7&lt;$AM$6/2</formula>
    </cfRule>
  </conditionalFormatting>
  <conditionalFormatting sqref="AN7:AN31">
    <cfRule type="expression" dxfId="187" priority="40">
      <formula>AN7&lt;$AN$6/2</formula>
    </cfRule>
  </conditionalFormatting>
  <conditionalFormatting sqref="AO7:AO31">
    <cfRule type="expression" dxfId="186" priority="39">
      <formula>AO7&lt;$AO$6/2</formula>
    </cfRule>
  </conditionalFormatting>
  <conditionalFormatting sqref="AP7:AP31">
    <cfRule type="expression" dxfId="185" priority="38">
      <formula>AP7&lt;$AP$6/2</formula>
    </cfRule>
  </conditionalFormatting>
  <conditionalFormatting sqref="AQ7:AQ31">
    <cfRule type="expression" dxfId="184" priority="37">
      <formula>AQ7&lt;$AQ$6/2</formula>
    </cfRule>
  </conditionalFormatting>
  <conditionalFormatting sqref="AR7:AR31">
    <cfRule type="expression" dxfId="183" priority="36">
      <formula>AR7&lt;$AR$6/2</formula>
    </cfRule>
  </conditionalFormatting>
  <conditionalFormatting sqref="AS7:AS31">
    <cfRule type="expression" dxfId="182" priority="35">
      <formula>AS7&lt;$AS$6/2</formula>
    </cfRule>
  </conditionalFormatting>
  <conditionalFormatting sqref="AT7:AT31">
    <cfRule type="expression" dxfId="181" priority="34">
      <formula>AT7&lt;$AT$6/2</formula>
    </cfRule>
  </conditionalFormatting>
  <conditionalFormatting sqref="AU7:AU31">
    <cfRule type="expression" dxfId="180" priority="33">
      <formula>AU7&lt;$AU$6/2</formula>
    </cfRule>
  </conditionalFormatting>
  <conditionalFormatting sqref="E7:N31 P7:Y31 AA7:AJ31 AL7:AU31">
    <cfRule type="containsBlanks" dxfId="179" priority="32">
      <formula>LEN(TRIM(E7))=0</formula>
    </cfRule>
  </conditionalFormatting>
  <conditionalFormatting sqref="BB7:BB31 BF7:BF31 BJ7:BJ31">
    <cfRule type="expression" dxfId="178" priority="31">
      <formula>BB7&lt;BM7/2</formula>
    </cfRule>
  </conditionalFormatting>
  <conditionalFormatting sqref="BA7:BA31 BE7:BE31 BI7:BI31">
    <cfRule type="expression" dxfId="177" priority="30">
      <formula>BA7&lt;BO7/2</formula>
    </cfRule>
  </conditionalFormatting>
  <conditionalFormatting sqref="BK7:BK31 BG7:BG31 BC7:BC31 AY7:AY31">
    <cfRule type="cellIs" dxfId="176" priority="29" operator="lessThan">
      <formula>50</formula>
    </cfRule>
  </conditionalFormatting>
  <conditionalFormatting sqref="AX7:AX31">
    <cfRule type="expression" dxfId="175" priority="28">
      <formula>AX7&lt;#REF!/2</formula>
    </cfRule>
  </conditionalFormatting>
  <conditionalFormatting sqref="AW7:AW31">
    <cfRule type="expression" dxfId="174" priority="27">
      <formula>AW7&lt;#REF!/2</formula>
    </cfRule>
  </conditionalFormatting>
  <conditionalFormatting sqref="E7:BK7 BJ8:BK31 BF8:BG31 BB8:BC31 AX8:AY31">
    <cfRule type="expression" dxfId="173" priority="26">
      <formula>$C$7=0</formula>
    </cfRule>
  </conditionalFormatting>
  <conditionalFormatting sqref="E8:BK8 AX10 AX12 AX14 AX16 AX18 AX20 AX22 AX24 AX26 AX28 AX30">
    <cfRule type="expression" dxfId="172" priority="25">
      <formula>$C$8=0</formula>
    </cfRule>
  </conditionalFormatting>
  <conditionalFormatting sqref="E9:BK9">
    <cfRule type="expression" dxfId="171" priority="24">
      <formula>$C$9=0</formula>
    </cfRule>
  </conditionalFormatting>
  <conditionalFormatting sqref="E10:BK10">
    <cfRule type="expression" dxfId="170" priority="23">
      <formula>$C$10=0</formula>
    </cfRule>
  </conditionalFormatting>
  <conditionalFormatting sqref="E11:BK11">
    <cfRule type="expression" dxfId="169" priority="22">
      <formula>$C$11=0</formula>
    </cfRule>
  </conditionalFormatting>
  <conditionalFormatting sqref="E12:BK12">
    <cfRule type="expression" dxfId="168" priority="21">
      <formula>$C$12=0</formula>
    </cfRule>
  </conditionalFormatting>
  <conditionalFormatting sqref="E13:BK13">
    <cfRule type="expression" dxfId="167" priority="20">
      <formula>$C$13=0</formula>
    </cfRule>
  </conditionalFormatting>
  <conditionalFormatting sqref="E14:BK14">
    <cfRule type="expression" dxfId="166" priority="19">
      <formula>$C$14=0</formula>
    </cfRule>
  </conditionalFormatting>
  <conditionalFormatting sqref="E15:BK15">
    <cfRule type="expression" dxfId="165" priority="18">
      <formula>$C$15=0</formula>
    </cfRule>
  </conditionalFormatting>
  <conditionalFormatting sqref="E16:BK16">
    <cfRule type="expression" dxfId="164" priority="17">
      <formula>$C$16=0</formula>
    </cfRule>
  </conditionalFormatting>
  <conditionalFormatting sqref="E17:BK17">
    <cfRule type="expression" dxfId="163" priority="16">
      <formula>$C$17=0</formula>
    </cfRule>
  </conditionalFormatting>
  <conditionalFormatting sqref="E18:BK18">
    <cfRule type="expression" dxfId="162" priority="15">
      <formula>$C$18=0</formula>
    </cfRule>
  </conditionalFormatting>
  <conditionalFormatting sqref="E19:BK19">
    <cfRule type="expression" dxfId="161" priority="14">
      <formula>$C$19=0</formula>
    </cfRule>
  </conditionalFormatting>
  <conditionalFormatting sqref="E20:BK20">
    <cfRule type="expression" dxfId="160" priority="13">
      <formula>$C$20=0</formula>
    </cfRule>
  </conditionalFormatting>
  <conditionalFormatting sqref="E21:BK21">
    <cfRule type="expression" dxfId="159" priority="12">
      <formula>$C$21=0</formula>
    </cfRule>
  </conditionalFormatting>
  <conditionalFormatting sqref="E22:BK22">
    <cfRule type="expression" dxfId="158" priority="11">
      <formula>$C$22=0</formula>
    </cfRule>
  </conditionalFormatting>
  <conditionalFormatting sqref="E23:BK23">
    <cfRule type="expression" dxfId="157" priority="10">
      <formula>$C$23=0</formula>
    </cfRule>
  </conditionalFormatting>
  <conditionalFormatting sqref="E24:BK24">
    <cfRule type="expression" dxfId="156" priority="9">
      <formula>$C$24=0</formula>
    </cfRule>
  </conditionalFormatting>
  <conditionalFormatting sqref="E25:BK25">
    <cfRule type="expression" dxfId="155" priority="8">
      <formula>$C$25=0</formula>
    </cfRule>
  </conditionalFormatting>
  <conditionalFormatting sqref="E26:BK26">
    <cfRule type="expression" dxfId="154" priority="7">
      <formula>$C$26=0</formula>
    </cfRule>
  </conditionalFormatting>
  <conditionalFormatting sqref="E27:BK27">
    <cfRule type="expression" dxfId="153" priority="6">
      <formula>$C$27=0</formula>
    </cfRule>
  </conditionalFormatting>
  <conditionalFormatting sqref="E28:BK28">
    <cfRule type="expression" dxfId="152" priority="5">
      <formula>$C$28=0</formula>
    </cfRule>
  </conditionalFormatting>
  <conditionalFormatting sqref="E29:BK29">
    <cfRule type="expression" dxfId="151" priority="4">
      <formula>$C$29=0</formula>
    </cfRule>
  </conditionalFormatting>
  <conditionalFormatting sqref="E30:BK30">
    <cfRule type="expression" dxfId="150" priority="3">
      <formula>$C$30=0</formula>
    </cfRule>
  </conditionalFormatting>
  <conditionalFormatting sqref="E31:BK31">
    <cfRule type="expression" dxfId="149" priority="2">
      <formula>$C$31=0</formula>
    </cfRule>
  </conditionalFormatting>
  <conditionalFormatting sqref="C7:D31">
    <cfRule type="cellIs" dxfId="148" priority="1" operator="equal">
      <formula>0</formula>
    </cfRule>
  </conditionalFormatting>
  <dataValidations count="2">
    <dataValidation type="custom" allowBlank="1" showInputMessage="1" showErrorMessage="1" errorTitle="Erreur d'encodage" error="La valeur que vous avez tapée n'est pas valide. Veuillez entrer 'NE', 'CM' ou un nombre sous la valeur MAX." sqref="BD7:BD31 BH7:BH31 AZ7:AZ31 AV7:AV31">
      <formula1>OR(AND(AV7="NE"),AND(AV7="CM"),AND(AV7&gt;0,AV7&lt;999))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BL7:BL31">
      <formula1>OR(AND(BL7&gt;=AY7),AND(BL7="NE",AY7="NE"),AND(BL7="CM",AY7="CM"))</formula1>
    </dataValidation>
  </dataValidations>
  <pageMargins left="0.7" right="0.7" top="0.75" bottom="0.75" header="0.3" footer="0.3"/>
  <pageSetup paperSize="9" orientation="portrait" horizontalDpi="1200" verticalDpi="1200" r:id="rId3"/>
  <drawing r:id="rId4"/>
</worksheet>
</file>

<file path=xl/worksheets/sheet44.xml><?xml version="1.0" encoding="utf-8"?>
<worksheet xmlns="http://schemas.openxmlformats.org/spreadsheetml/2006/main" xmlns:r="http://schemas.openxmlformats.org/officeDocument/2006/relationships">
  <sheetPr codeName="Feuil39"/>
  <dimension ref="A1:CY90"/>
  <sheetViews>
    <sheetView workbookViewId="0">
      <selection activeCell="E5" sqref="E5"/>
    </sheetView>
  </sheetViews>
  <sheetFormatPr baseColWidth="10" defaultRowHeight="15"/>
  <cols>
    <col min="1" max="1" width="10.7109375" style="7" customWidth="1"/>
    <col min="2" max="2" width="2.7109375" style="7" customWidth="1"/>
    <col min="3" max="3" width="19.42578125" style="66" customWidth="1"/>
    <col min="4" max="4" width="15.42578125" style="64" customWidth="1"/>
    <col min="5" max="14" width="3.28515625" style="64" customWidth="1"/>
    <col min="15" max="15" width="2.7109375" style="64" customWidth="1"/>
    <col min="16" max="25" width="3.28515625" style="64" customWidth="1"/>
    <col min="26" max="26" width="2.7109375" style="64" customWidth="1"/>
    <col min="27" max="36" width="3.28515625" style="64" customWidth="1"/>
    <col min="37" max="37" width="2.7109375" style="64" customWidth="1"/>
    <col min="38" max="47" width="3.28515625" style="64" customWidth="1"/>
    <col min="48" max="48" width="2.7109375" style="64" customWidth="1"/>
    <col min="49" max="51" width="3.7109375" style="64" customWidth="1"/>
    <col min="52" max="52" width="2.7109375" style="64" customWidth="1"/>
    <col min="53" max="55" width="3.7109375" style="64" customWidth="1"/>
    <col min="56" max="56" width="2.7109375" style="64" customWidth="1"/>
    <col min="57" max="59" width="3.7109375" style="64" customWidth="1"/>
    <col min="60" max="60" width="2.7109375" style="64" customWidth="1"/>
    <col min="61" max="63" width="3.7109375" style="64" customWidth="1"/>
    <col min="64" max="64" width="2.7109375" style="64" customWidth="1"/>
    <col min="65" max="77" width="11.42578125" style="7"/>
    <col min="78" max="16384" width="11.42578125" style="64"/>
  </cols>
  <sheetData>
    <row r="1" spans="1:103" s="7" customFormat="1" ht="54.95" customHeight="1">
      <c r="A1" s="10"/>
      <c r="B1" s="61"/>
      <c r="C1" s="317">
        <f>MATIÈRES!I19</f>
        <v>0</v>
      </c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7"/>
      <c r="AH1" s="317"/>
      <c r="AI1" s="317"/>
      <c r="AJ1" s="317"/>
      <c r="AK1" s="317"/>
      <c r="AL1" s="317"/>
      <c r="AM1" s="317"/>
      <c r="AN1" s="317"/>
      <c r="AO1" s="317"/>
      <c r="AP1" s="317"/>
      <c r="AQ1" s="317"/>
      <c r="AR1" s="317"/>
      <c r="AS1" s="317"/>
      <c r="AT1" s="317"/>
      <c r="AU1" s="317"/>
      <c r="AV1" s="317"/>
      <c r="AW1" s="317"/>
      <c r="AX1" s="317"/>
      <c r="AY1" s="317"/>
      <c r="AZ1" s="317"/>
      <c r="BA1" s="317"/>
      <c r="BB1" s="317"/>
      <c r="BC1" s="317"/>
      <c r="BD1" s="317"/>
      <c r="BE1" s="317"/>
      <c r="BF1" s="317"/>
      <c r="BG1" s="317"/>
      <c r="BH1" s="317"/>
      <c r="BI1" s="317"/>
      <c r="BJ1" s="317"/>
      <c r="BK1" s="317"/>
      <c r="BL1" s="317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</row>
    <row r="2" spans="1:103" s="7" customFormat="1" ht="15" customHeight="1">
      <c r="A2" s="22"/>
      <c r="B2" s="22"/>
      <c r="C2" s="39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</row>
    <row r="3" spans="1:103" s="7" customFormat="1" ht="15" customHeight="1">
      <c r="A3" s="10"/>
      <c r="B3" s="22"/>
      <c r="C3" s="197"/>
      <c r="D3" s="198"/>
      <c r="E3" s="318" t="s">
        <v>100</v>
      </c>
      <c r="F3" s="319"/>
      <c r="G3" s="319"/>
      <c r="H3" s="319"/>
      <c r="I3" s="319"/>
      <c r="J3" s="319"/>
      <c r="K3" s="319"/>
      <c r="L3" s="319"/>
      <c r="M3" s="319"/>
      <c r="N3" s="320"/>
      <c r="O3" s="22"/>
      <c r="P3" s="318" t="s">
        <v>101</v>
      </c>
      <c r="Q3" s="319"/>
      <c r="R3" s="319"/>
      <c r="S3" s="319"/>
      <c r="T3" s="319"/>
      <c r="U3" s="319"/>
      <c r="V3" s="319"/>
      <c r="W3" s="319"/>
      <c r="X3" s="319"/>
      <c r="Y3" s="320"/>
      <c r="Z3" s="22"/>
      <c r="AA3" s="318" t="s">
        <v>102</v>
      </c>
      <c r="AB3" s="319"/>
      <c r="AC3" s="319"/>
      <c r="AD3" s="319"/>
      <c r="AE3" s="319"/>
      <c r="AF3" s="319"/>
      <c r="AG3" s="319"/>
      <c r="AH3" s="319"/>
      <c r="AI3" s="319"/>
      <c r="AJ3" s="320"/>
      <c r="AK3" s="22"/>
      <c r="AL3" s="318" t="s">
        <v>103</v>
      </c>
      <c r="AM3" s="319"/>
      <c r="AN3" s="319"/>
      <c r="AO3" s="319"/>
      <c r="AP3" s="319"/>
      <c r="AQ3" s="319"/>
      <c r="AR3" s="319"/>
      <c r="AS3" s="319"/>
      <c r="AT3" s="319"/>
      <c r="AU3" s="320"/>
      <c r="AV3" s="22"/>
      <c r="AW3" s="321" t="s">
        <v>104</v>
      </c>
      <c r="AX3" s="321"/>
      <c r="AY3" s="321"/>
      <c r="AZ3" s="22"/>
      <c r="BA3" s="321" t="s">
        <v>105</v>
      </c>
      <c r="BB3" s="321"/>
      <c r="BC3" s="321"/>
      <c r="BD3" s="22"/>
      <c r="BE3" s="321" t="s">
        <v>106</v>
      </c>
      <c r="BF3" s="321"/>
      <c r="BG3" s="321"/>
      <c r="BH3" s="22"/>
      <c r="BI3" s="321" t="s">
        <v>107</v>
      </c>
      <c r="BJ3" s="321"/>
      <c r="BK3" s="321"/>
      <c r="BL3" s="22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</row>
    <row r="4" spans="1:103" s="7" customFormat="1" ht="15" customHeight="1">
      <c r="A4" s="10"/>
      <c r="B4" s="22"/>
      <c r="C4" s="197"/>
      <c r="D4" s="198"/>
      <c r="E4" s="106">
        <v>1</v>
      </c>
      <c r="F4" s="106">
        <v>2</v>
      </c>
      <c r="G4" s="106">
        <v>3</v>
      </c>
      <c r="H4" s="106">
        <v>4</v>
      </c>
      <c r="I4" s="106">
        <v>5</v>
      </c>
      <c r="J4" s="106">
        <v>6</v>
      </c>
      <c r="K4" s="106">
        <v>7</v>
      </c>
      <c r="L4" s="106">
        <v>8</v>
      </c>
      <c r="M4" s="106">
        <v>9</v>
      </c>
      <c r="N4" s="107">
        <v>10</v>
      </c>
      <c r="O4" s="22"/>
      <c r="P4" s="109">
        <v>11</v>
      </c>
      <c r="Q4" s="106">
        <v>12</v>
      </c>
      <c r="R4" s="106">
        <v>13</v>
      </c>
      <c r="S4" s="106">
        <v>14</v>
      </c>
      <c r="T4" s="106">
        <v>15</v>
      </c>
      <c r="U4" s="106">
        <v>16</v>
      </c>
      <c r="V4" s="106">
        <v>17</v>
      </c>
      <c r="W4" s="106">
        <v>18</v>
      </c>
      <c r="X4" s="106">
        <v>19</v>
      </c>
      <c r="Y4" s="107">
        <v>20</v>
      </c>
      <c r="Z4" s="22"/>
      <c r="AA4" s="109">
        <v>21</v>
      </c>
      <c r="AB4" s="106">
        <v>22</v>
      </c>
      <c r="AC4" s="106">
        <v>23</v>
      </c>
      <c r="AD4" s="106">
        <v>24</v>
      </c>
      <c r="AE4" s="106">
        <v>25</v>
      </c>
      <c r="AF4" s="106">
        <v>26</v>
      </c>
      <c r="AG4" s="106">
        <v>27</v>
      </c>
      <c r="AH4" s="106">
        <v>28</v>
      </c>
      <c r="AI4" s="106">
        <v>29</v>
      </c>
      <c r="AJ4" s="107">
        <v>30</v>
      </c>
      <c r="AK4" s="22"/>
      <c r="AL4" s="109">
        <v>31</v>
      </c>
      <c r="AM4" s="106">
        <v>32</v>
      </c>
      <c r="AN4" s="106">
        <v>33</v>
      </c>
      <c r="AO4" s="106">
        <v>34</v>
      </c>
      <c r="AP4" s="106">
        <v>35</v>
      </c>
      <c r="AQ4" s="106">
        <v>36</v>
      </c>
      <c r="AR4" s="106">
        <v>37</v>
      </c>
      <c r="AS4" s="106">
        <v>38</v>
      </c>
      <c r="AT4" s="106">
        <v>39</v>
      </c>
      <c r="AU4" s="107">
        <v>40</v>
      </c>
      <c r="AV4" s="22"/>
      <c r="AW4" s="321"/>
      <c r="AX4" s="321"/>
      <c r="AY4" s="321"/>
      <c r="AZ4" s="22"/>
      <c r="BA4" s="321"/>
      <c r="BB4" s="321"/>
      <c r="BC4" s="321"/>
      <c r="BD4" s="22"/>
      <c r="BE4" s="321"/>
      <c r="BF4" s="321"/>
      <c r="BG4" s="321"/>
      <c r="BH4" s="22"/>
      <c r="BI4" s="321"/>
      <c r="BJ4" s="321"/>
      <c r="BK4" s="321"/>
      <c r="BL4" s="22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</row>
    <row r="5" spans="1:103" ht="75.75" customHeight="1">
      <c r="A5" s="10"/>
      <c r="B5" s="22"/>
      <c r="C5" s="229" t="s">
        <v>173</v>
      </c>
      <c r="D5" s="229"/>
      <c r="E5" s="111"/>
      <c r="F5" s="110"/>
      <c r="G5" s="110"/>
      <c r="H5" s="111"/>
      <c r="I5" s="111"/>
      <c r="J5" s="110"/>
      <c r="K5" s="110"/>
      <c r="L5" s="111"/>
      <c r="M5" s="111"/>
      <c r="N5" s="110"/>
      <c r="O5" s="112"/>
      <c r="P5" s="111"/>
      <c r="Q5" s="110"/>
      <c r="R5" s="110"/>
      <c r="S5" s="111"/>
      <c r="T5" s="111"/>
      <c r="U5" s="110"/>
      <c r="V5" s="110"/>
      <c r="W5" s="111"/>
      <c r="X5" s="111"/>
      <c r="Y5" s="110"/>
      <c r="Z5" s="112"/>
      <c r="AA5" s="111"/>
      <c r="AB5" s="110"/>
      <c r="AC5" s="110"/>
      <c r="AD5" s="111"/>
      <c r="AE5" s="111"/>
      <c r="AF5" s="110"/>
      <c r="AG5" s="110"/>
      <c r="AH5" s="111"/>
      <c r="AI5" s="111"/>
      <c r="AJ5" s="110"/>
      <c r="AK5" s="112"/>
      <c r="AL5" s="111"/>
      <c r="AM5" s="110"/>
      <c r="AN5" s="110"/>
      <c r="AO5" s="111"/>
      <c r="AP5" s="111"/>
      <c r="AQ5" s="110"/>
      <c r="AR5" s="110"/>
      <c r="AS5" s="111"/>
      <c r="AT5" s="111"/>
      <c r="AU5" s="110"/>
      <c r="AV5" s="112"/>
      <c r="AW5" s="321"/>
      <c r="AX5" s="321"/>
      <c r="AY5" s="321"/>
      <c r="AZ5" s="112"/>
      <c r="BA5" s="321"/>
      <c r="BB5" s="321"/>
      <c r="BC5" s="321"/>
      <c r="BD5" s="112"/>
      <c r="BE5" s="321"/>
      <c r="BF5" s="321"/>
      <c r="BG5" s="321"/>
      <c r="BH5" s="112"/>
      <c r="BI5" s="321"/>
      <c r="BJ5" s="321"/>
      <c r="BK5" s="321"/>
      <c r="BL5" s="62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</row>
    <row r="6" spans="1:103">
      <c r="A6" s="10"/>
      <c r="B6" s="22"/>
      <c r="C6" s="199" t="s">
        <v>0</v>
      </c>
      <c r="D6" s="200" t="s">
        <v>1</v>
      </c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4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4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4"/>
      <c r="AL6" s="113"/>
      <c r="AM6" s="113"/>
      <c r="AN6" s="113"/>
      <c r="AO6" s="113"/>
      <c r="AP6" s="113"/>
      <c r="AQ6" s="113"/>
      <c r="AR6" s="113"/>
      <c r="AS6" s="113"/>
      <c r="AT6" s="113"/>
      <c r="AU6" s="113"/>
      <c r="AV6" s="114"/>
      <c r="AW6" s="115" t="s">
        <v>108</v>
      </c>
      <c r="AX6" s="115" t="s">
        <v>109</v>
      </c>
      <c r="AY6" s="115" t="s">
        <v>54</v>
      </c>
      <c r="AZ6" s="114"/>
      <c r="BA6" s="115" t="s">
        <v>108</v>
      </c>
      <c r="BB6" s="115" t="s">
        <v>109</v>
      </c>
      <c r="BC6" s="115" t="s">
        <v>54</v>
      </c>
      <c r="BD6" s="114"/>
      <c r="BE6" s="115" t="s">
        <v>108</v>
      </c>
      <c r="BF6" s="115" t="s">
        <v>109</v>
      </c>
      <c r="BG6" s="115" t="s">
        <v>54</v>
      </c>
      <c r="BH6" s="114"/>
      <c r="BI6" s="115" t="s">
        <v>108</v>
      </c>
      <c r="BJ6" s="115" t="s">
        <v>109</v>
      </c>
      <c r="BK6" s="115" t="s">
        <v>54</v>
      </c>
      <c r="BL6" s="26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</row>
    <row r="7" spans="1:103">
      <c r="A7" s="10"/>
      <c r="B7" s="65">
        <v>1</v>
      </c>
      <c r="C7" s="10" t="str">
        <f>Élèves!C4</f>
        <v>MARTIN</v>
      </c>
      <c r="D7" s="10" t="str">
        <f>Élèves!D4</f>
        <v>Paul</v>
      </c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7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7"/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7"/>
      <c r="AL7" s="116"/>
      <c r="AM7" s="116"/>
      <c r="AN7" s="116"/>
      <c r="AO7" s="116"/>
      <c r="AP7" s="116"/>
      <c r="AQ7" s="116"/>
      <c r="AR7" s="116"/>
      <c r="AS7" s="116"/>
      <c r="AT7" s="116"/>
      <c r="AU7" s="116"/>
      <c r="AV7" s="117"/>
      <c r="AW7" s="118">
        <f t="shared" ref="AW7:AW31" si="0">SUM(E7:N7)</f>
        <v>0</v>
      </c>
      <c r="AX7" s="118">
        <f>SUM($E$6:$N$6)-SUMIF(E7:N7,"",$E$6:$N$6)</f>
        <v>0</v>
      </c>
      <c r="AY7" s="119" t="str">
        <f>IF(ISERROR(SUM(AW7/AX7)*100),"",SUM(AW7/AX7)*100)</f>
        <v/>
      </c>
      <c r="AZ7" s="117"/>
      <c r="BA7" s="118">
        <f t="shared" ref="BA7:BA31" si="1">SUM(P7:Y7)</f>
        <v>0</v>
      </c>
      <c r="BB7" s="118">
        <f>SUM($P$6:Y$6)-SUMIF(P7:Y7,"",$P$6:$Y$6)</f>
        <v>0</v>
      </c>
      <c r="BC7" s="119" t="str">
        <f>IF(ISERROR(SUM(BA7/BB7)*100),"",SUM(BA7/BB7)*100)</f>
        <v/>
      </c>
      <c r="BD7" s="117"/>
      <c r="BE7" s="118">
        <f t="shared" ref="BE7:BE31" si="2">SUM(AA7:AJ7)</f>
        <v>0</v>
      </c>
      <c r="BF7" s="118">
        <f>SUM($AA$6:$AJ$6)-SUMIF(AA7:AJ7,"",$AA$6:$AJ$6)</f>
        <v>0</v>
      </c>
      <c r="BG7" s="119" t="str">
        <f>IF(ISERROR(SUM(BE7/BF7)*100),"",SUM(BE7/BF7)*100)</f>
        <v/>
      </c>
      <c r="BH7" s="117"/>
      <c r="BI7" s="118">
        <f t="shared" ref="BI7:BI31" si="3">SUM(AL7:AU7)</f>
        <v>0</v>
      </c>
      <c r="BJ7" s="118">
        <f>SUM($AL$6:$AU$6)-SUMIF(AL7:AU7,"",$AL$6:$AU$6)</f>
        <v>0</v>
      </c>
      <c r="BK7" s="119" t="str">
        <f>IF(ISERROR(SUM(BI7/BJ7)*100),"",SUM(BI7/BJ7)*100)</f>
        <v/>
      </c>
      <c r="BL7" s="22"/>
      <c r="BM7" s="10"/>
      <c r="BN7" s="10"/>
      <c r="BO7" s="10"/>
      <c r="BP7" s="170" t="e">
        <f>AVERAGE(AY7,BC7)</f>
        <v>#DIV/0!</v>
      </c>
      <c r="BQ7" s="170" t="e">
        <f>AVERAGE(AY7,BC7,BG7)</f>
        <v>#DIV/0!</v>
      </c>
      <c r="BR7" s="170" t="e">
        <f>AVERAGE(AY7,BC7,BG7,BK7)</f>
        <v>#DIV/0!</v>
      </c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</row>
    <row r="8" spans="1:103">
      <c r="A8" s="10"/>
      <c r="B8" s="65">
        <v>2</v>
      </c>
      <c r="C8" s="10" t="str">
        <f>Élèves!C5</f>
        <v>DUPOND</v>
      </c>
      <c r="D8" s="10" t="str">
        <f>Élèves!D5</f>
        <v>Henri</v>
      </c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7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7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7"/>
      <c r="AL8" s="116"/>
      <c r="AM8" s="116"/>
      <c r="AN8" s="116"/>
      <c r="AO8" s="116"/>
      <c r="AP8" s="116"/>
      <c r="AQ8" s="116"/>
      <c r="AR8" s="116"/>
      <c r="AS8" s="116"/>
      <c r="AT8" s="116"/>
      <c r="AU8" s="116"/>
      <c r="AV8" s="117"/>
      <c r="AW8" s="118">
        <f t="shared" si="0"/>
        <v>0</v>
      </c>
      <c r="AX8" s="118">
        <f t="shared" ref="AX8:AX31" si="4">SUM($E$6:$N$6)-SUMIF(E8:N8,"",$E$6:$N$6)</f>
        <v>0</v>
      </c>
      <c r="AY8" s="119" t="str">
        <f t="shared" ref="AY8:AY31" si="5">IF(ISERROR(SUM(AW8/AX8)*100),"",SUM(AW8/AX8)*100)</f>
        <v/>
      </c>
      <c r="AZ8" s="117"/>
      <c r="BA8" s="118">
        <f t="shared" si="1"/>
        <v>0</v>
      </c>
      <c r="BB8" s="118">
        <f>SUM($P$6:Y$6)-SUMIF(P8:Y8,"",$P$6:$Y$6)</f>
        <v>0</v>
      </c>
      <c r="BC8" s="119" t="str">
        <f t="shared" ref="BC8:BC31" si="6">IF(ISERROR(SUM(BA8/BB8)*100),"",SUM(BA8/BB8)*100)</f>
        <v/>
      </c>
      <c r="BD8" s="117"/>
      <c r="BE8" s="118">
        <f t="shared" si="2"/>
        <v>0</v>
      </c>
      <c r="BF8" s="118">
        <f t="shared" ref="BF8:BF31" si="7">SUM($AA$6:$AJ$6)-SUMIF(AA8:AJ8,"",$AA$6:$AJ$6)</f>
        <v>0</v>
      </c>
      <c r="BG8" s="119" t="str">
        <f t="shared" ref="BG8:BG31" si="8">IF(ISERROR(SUM(BE8/BF8)*100),"",SUM(BE8/BF8)*100)</f>
        <v/>
      </c>
      <c r="BH8" s="117"/>
      <c r="BI8" s="118">
        <f t="shared" si="3"/>
        <v>0</v>
      </c>
      <c r="BJ8" s="118">
        <f t="shared" ref="BJ8:BJ31" si="9">SUM($AL$6:$AU$6)-SUMIF(AL8:AU8,"",$AL$6:$AU$6)</f>
        <v>0</v>
      </c>
      <c r="BK8" s="119" t="str">
        <f t="shared" ref="BK8:BK31" si="10">IF(ISERROR(SUM(BI8/BJ8)*100),"",SUM(BI8/BJ8)*100)</f>
        <v/>
      </c>
      <c r="BL8" s="22"/>
      <c r="BM8" s="10"/>
      <c r="BN8" s="10"/>
      <c r="BO8" s="10"/>
      <c r="BP8" s="170" t="e">
        <f t="shared" ref="BP8:BP31" si="11">AVERAGE(AY8,BC8)</f>
        <v>#DIV/0!</v>
      </c>
      <c r="BQ8" s="170" t="e">
        <f t="shared" ref="BQ8:BQ31" si="12">AVERAGE(AY8,BC8,BG8)</f>
        <v>#DIV/0!</v>
      </c>
      <c r="BR8" s="170" t="e">
        <f t="shared" ref="BR8:BR31" si="13">AVERAGE(AY8,BC8,BG8,BK8)</f>
        <v>#DIV/0!</v>
      </c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</row>
    <row r="9" spans="1:103">
      <c r="A9" s="10"/>
      <c r="B9" s="65">
        <v>3</v>
      </c>
      <c r="C9" s="10" t="str">
        <f>Élèves!C6</f>
        <v>TABERNACLE</v>
      </c>
      <c r="D9" s="10" t="str">
        <f>Élèves!D6</f>
        <v>Ghislain</v>
      </c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7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7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7"/>
      <c r="AL9" s="116"/>
      <c r="AM9" s="116"/>
      <c r="AN9" s="116"/>
      <c r="AO9" s="116"/>
      <c r="AP9" s="116"/>
      <c r="AQ9" s="116"/>
      <c r="AR9" s="116"/>
      <c r="AS9" s="116"/>
      <c r="AT9" s="116"/>
      <c r="AU9" s="116"/>
      <c r="AV9" s="117"/>
      <c r="AW9" s="118">
        <f t="shared" si="0"/>
        <v>0</v>
      </c>
      <c r="AX9" s="118">
        <f t="shared" si="4"/>
        <v>0</v>
      </c>
      <c r="AY9" s="119" t="str">
        <f t="shared" si="5"/>
        <v/>
      </c>
      <c r="AZ9" s="117"/>
      <c r="BA9" s="118">
        <f t="shared" si="1"/>
        <v>0</v>
      </c>
      <c r="BB9" s="118">
        <f>SUM($P$6:Y$6)-SUMIF(P9:Y9,"",$P$6:$Y$6)</f>
        <v>0</v>
      </c>
      <c r="BC9" s="119" t="str">
        <f t="shared" si="6"/>
        <v/>
      </c>
      <c r="BD9" s="117"/>
      <c r="BE9" s="118">
        <f t="shared" si="2"/>
        <v>0</v>
      </c>
      <c r="BF9" s="118">
        <f t="shared" si="7"/>
        <v>0</v>
      </c>
      <c r="BG9" s="119" t="str">
        <f t="shared" si="8"/>
        <v/>
      </c>
      <c r="BH9" s="117"/>
      <c r="BI9" s="118">
        <f t="shared" si="3"/>
        <v>0</v>
      </c>
      <c r="BJ9" s="118">
        <f t="shared" si="9"/>
        <v>0</v>
      </c>
      <c r="BK9" s="119" t="str">
        <f t="shared" si="10"/>
        <v/>
      </c>
      <c r="BL9" s="22"/>
      <c r="BM9" s="10"/>
      <c r="BN9" s="10"/>
      <c r="BO9" s="10"/>
      <c r="BP9" s="170" t="e">
        <f t="shared" si="11"/>
        <v>#DIV/0!</v>
      </c>
      <c r="BQ9" s="170" t="e">
        <f t="shared" si="12"/>
        <v>#DIV/0!</v>
      </c>
      <c r="BR9" s="170" t="e">
        <f t="shared" si="13"/>
        <v>#DIV/0!</v>
      </c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</row>
    <row r="10" spans="1:103">
      <c r="A10" s="10"/>
      <c r="B10" s="65">
        <v>4</v>
      </c>
      <c r="C10" s="10" t="str">
        <f>Élèves!C7</f>
        <v>EASY</v>
      </c>
      <c r="D10" s="10" t="str">
        <f>Élèves!D7</f>
        <v>Isabelle</v>
      </c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7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7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7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7"/>
      <c r="AW10" s="118">
        <f t="shared" si="0"/>
        <v>0</v>
      </c>
      <c r="AX10" s="118">
        <f t="shared" si="4"/>
        <v>0</v>
      </c>
      <c r="AY10" s="119" t="str">
        <f t="shared" si="5"/>
        <v/>
      </c>
      <c r="AZ10" s="117"/>
      <c r="BA10" s="118">
        <f t="shared" si="1"/>
        <v>0</v>
      </c>
      <c r="BB10" s="118">
        <f>SUM($P$6:Y$6)-SUMIF(P10:Y10,"",$P$6:$Y$6)</f>
        <v>0</v>
      </c>
      <c r="BC10" s="119" t="str">
        <f t="shared" si="6"/>
        <v/>
      </c>
      <c r="BD10" s="117"/>
      <c r="BE10" s="118">
        <f t="shared" si="2"/>
        <v>0</v>
      </c>
      <c r="BF10" s="118">
        <f t="shared" si="7"/>
        <v>0</v>
      </c>
      <c r="BG10" s="119" t="str">
        <f t="shared" si="8"/>
        <v/>
      </c>
      <c r="BH10" s="117"/>
      <c r="BI10" s="118">
        <f t="shared" si="3"/>
        <v>0</v>
      </c>
      <c r="BJ10" s="118">
        <f t="shared" si="9"/>
        <v>0</v>
      </c>
      <c r="BK10" s="119" t="str">
        <f t="shared" si="10"/>
        <v/>
      </c>
      <c r="BL10" s="22"/>
      <c r="BM10" s="10"/>
      <c r="BN10" s="10"/>
      <c r="BO10" s="10"/>
      <c r="BP10" s="170" t="e">
        <f t="shared" si="11"/>
        <v>#DIV/0!</v>
      </c>
      <c r="BQ10" s="170" t="e">
        <f t="shared" si="12"/>
        <v>#DIV/0!</v>
      </c>
      <c r="BR10" s="170" t="e">
        <f t="shared" si="13"/>
        <v>#DIV/0!</v>
      </c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</row>
    <row r="11" spans="1:103">
      <c r="A11" s="10"/>
      <c r="B11" s="65">
        <v>5</v>
      </c>
      <c r="C11" s="10" t="str">
        <f>Élèves!C8</f>
        <v>KINGDOM</v>
      </c>
      <c r="D11" s="10" t="str">
        <f>Élèves!D8</f>
        <v>Aline</v>
      </c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7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7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7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7"/>
      <c r="AW11" s="118">
        <f t="shared" si="0"/>
        <v>0</v>
      </c>
      <c r="AX11" s="118">
        <f t="shared" si="4"/>
        <v>0</v>
      </c>
      <c r="AY11" s="119" t="str">
        <f t="shared" si="5"/>
        <v/>
      </c>
      <c r="AZ11" s="117"/>
      <c r="BA11" s="118">
        <f t="shared" si="1"/>
        <v>0</v>
      </c>
      <c r="BB11" s="118">
        <f>SUM($P$6:Y$6)-SUMIF(P11:Y11,"",$P$6:$Y$6)</f>
        <v>0</v>
      </c>
      <c r="BC11" s="119" t="str">
        <f t="shared" si="6"/>
        <v/>
      </c>
      <c r="BD11" s="117"/>
      <c r="BE11" s="118">
        <f t="shared" si="2"/>
        <v>0</v>
      </c>
      <c r="BF11" s="118">
        <f t="shared" si="7"/>
        <v>0</v>
      </c>
      <c r="BG11" s="119" t="str">
        <f t="shared" si="8"/>
        <v/>
      </c>
      <c r="BH11" s="117"/>
      <c r="BI11" s="118">
        <f t="shared" si="3"/>
        <v>0</v>
      </c>
      <c r="BJ11" s="118">
        <f t="shared" si="9"/>
        <v>0</v>
      </c>
      <c r="BK11" s="119" t="str">
        <f t="shared" si="10"/>
        <v/>
      </c>
      <c r="BL11" s="22"/>
      <c r="BM11" s="10"/>
      <c r="BN11" s="10"/>
      <c r="BO11" s="10"/>
      <c r="BP11" s="170" t="e">
        <f t="shared" si="11"/>
        <v>#DIV/0!</v>
      </c>
      <c r="BQ11" s="170" t="e">
        <f t="shared" si="12"/>
        <v>#DIV/0!</v>
      </c>
      <c r="BR11" s="170" t="e">
        <f t="shared" si="13"/>
        <v>#DIV/0!</v>
      </c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</row>
    <row r="12" spans="1:103">
      <c r="A12" s="10"/>
      <c r="B12" s="65">
        <v>6</v>
      </c>
      <c r="C12" s="10" t="str">
        <f>Élèves!C9</f>
        <v>FORTE</v>
      </c>
      <c r="D12" s="10" t="str">
        <f>Élèves!D9</f>
        <v>Salie</v>
      </c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7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7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7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7"/>
      <c r="AW12" s="118">
        <f t="shared" si="0"/>
        <v>0</v>
      </c>
      <c r="AX12" s="118">
        <f t="shared" si="4"/>
        <v>0</v>
      </c>
      <c r="AY12" s="119" t="str">
        <f t="shared" si="5"/>
        <v/>
      </c>
      <c r="AZ12" s="117"/>
      <c r="BA12" s="118">
        <f t="shared" si="1"/>
        <v>0</v>
      </c>
      <c r="BB12" s="118">
        <f>SUM($P$6:Y$6)-SUMIF(P12:Y12,"",$P$6:$Y$6)</f>
        <v>0</v>
      </c>
      <c r="BC12" s="119" t="str">
        <f t="shared" si="6"/>
        <v/>
      </c>
      <c r="BD12" s="117"/>
      <c r="BE12" s="118">
        <f t="shared" si="2"/>
        <v>0</v>
      </c>
      <c r="BF12" s="118">
        <f t="shared" si="7"/>
        <v>0</v>
      </c>
      <c r="BG12" s="119" t="str">
        <f t="shared" si="8"/>
        <v/>
      </c>
      <c r="BH12" s="117"/>
      <c r="BI12" s="118">
        <f t="shared" si="3"/>
        <v>0</v>
      </c>
      <c r="BJ12" s="118">
        <f t="shared" si="9"/>
        <v>0</v>
      </c>
      <c r="BK12" s="119" t="str">
        <f t="shared" si="10"/>
        <v/>
      </c>
      <c r="BL12" s="22"/>
      <c r="BM12" s="10"/>
      <c r="BN12" s="10"/>
      <c r="BO12" s="10"/>
      <c r="BP12" s="170" t="e">
        <f t="shared" si="11"/>
        <v>#DIV/0!</v>
      </c>
      <c r="BQ12" s="170" t="e">
        <f t="shared" si="12"/>
        <v>#DIV/0!</v>
      </c>
      <c r="BR12" s="170" t="e">
        <f t="shared" si="13"/>
        <v>#DIV/0!</v>
      </c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</row>
    <row r="13" spans="1:103">
      <c r="A13" s="10"/>
      <c r="B13" s="65">
        <v>7</v>
      </c>
      <c r="C13" s="10" t="str">
        <f>Élèves!C10</f>
        <v>SEGEC</v>
      </c>
      <c r="D13" s="10" t="str">
        <f>Élèves!D10</f>
        <v>Rédoine</v>
      </c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7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7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7"/>
      <c r="AL13" s="116"/>
      <c r="AM13" s="116"/>
      <c r="AN13" s="116"/>
      <c r="AO13" s="116"/>
      <c r="AP13" s="116"/>
      <c r="AQ13" s="116"/>
      <c r="AR13" s="116"/>
      <c r="AS13" s="116"/>
      <c r="AT13" s="116"/>
      <c r="AU13" s="116"/>
      <c r="AV13" s="117"/>
      <c r="AW13" s="118">
        <f t="shared" si="0"/>
        <v>0</v>
      </c>
      <c r="AX13" s="118">
        <f t="shared" si="4"/>
        <v>0</v>
      </c>
      <c r="AY13" s="119" t="str">
        <f t="shared" si="5"/>
        <v/>
      </c>
      <c r="AZ13" s="117"/>
      <c r="BA13" s="118">
        <f t="shared" si="1"/>
        <v>0</v>
      </c>
      <c r="BB13" s="118">
        <f>SUM($P$6:Y$6)-SUMIF(P13:Y13,"",$P$6:$Y$6)</f>
        <v>0</v>
      </c>
      <c r="BC13" s="119" t="str">
        <f t="shared" si="6"/>
        <v/>
      </c>
      <c r="BD13" s="117"/>
      <c r="BE13" s="118">
        <f t="shared" si="2"/>
        <v>0</v>
      </c>
      <c r="BF13" s="118">
        <f t="shared" si="7"/>
        <v>0</v>
      </c>
      <c r="BG13" s="119" t="str">
        <f t="shared" si="8"/>
        <v/>
      </c>
      <c r="BH13" s="117"/>
      <c r="BI13" s="118">
        <f t="shared" si="3"/>
        <v>0</v>
      </c>
      <c r="BJ13" s="118">
        <f t="shared" si="9"/>
        <v>0</v>
      </c>
      <c r="BK13" s="119" t="str">
        <f t="shared" si="10"/>
        <v/>
      </c>
      <c r="BL13" s="22"/>
      <c r="BM13" s="10"/>
      <c r="BN13" s="10"/>
      <c r="BO13" s="10"/>
      <c r="BP13" s="170" t="e">
        <f t="shared" si="11"/>
        <v>#DIV/0!</v>
      </c>
      <c r="BQ13" s="170" t="e">
        <f t="shared" si="12"/>
        <v>#DIV/0!</v>
      </c>
      <c r="BR13" s="170" t="e">
        <f t="shared" si="13"/>
        <v>#DIV/0!</v>
      </c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</row>
    <row r="14" spans="1:103">
      <c r="A14" s="10"/>
      <c r="B14" s="65">
        <v>8</v>
      </c>
      <c r="C14" s="10">
        <f>Élèves!C11</f>
        <v>0</v>
      </c>
      <c r="D14" s="10">
        <f>Élèves!D11</f>
        <v>0</v>
      </c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7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7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7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  <c r="AV14" s="117"/>
      <c r="AW14" s="118">
        <f t="shared" si="0"/>
        <v>0</v>
      </c>
      <c r="AX14" s="118">
        <f t="shared" si="4"/>
        <v>0</v>
      </c>
      <c r="AY14" s="119" t="str">
        <f t="shared" si="5"/>
        <v/>
      </c>
      <c r="AZ14" s="117"/>
      <c r="BA14" s="118">
        <f t="shared" si="1"/>
        <v>0</v>
      </c>
      <c r="BB14" s="118">
        <f>SUM($P$6:Y$6)-SUMIF(P14:Y14,"",$P$6:$Y$6)</f>
        <v>0</v>
      </c>
      <c r="BC14" s="119" t="str">
        <f t="shared" si="6"/>
        <v/>
      </c>
      <c r="BD14" s="117"/>
      <c r="BE14" s="118">
        <f t="shared" si="2"/>
        <v>0</v>
      </c>
      <c r="BF14" s="118">
        <f t="shared" si="7"/>
        <v>0</v>
      </c>
      <c r="BG14" s="119" t="str">
        <f t="shared" si="8"/>
        <v/>
      </c>
      <c r="BH14" s="117"/>
      <c r="BI14" s="118">
        <f t="shared" si="3"/>
        <v>0</v>
      </c>
      <c r="BJ14" s="118">
        <f t="shared" si="9"/>
        <v>0</v>
      </c>
      <c r="BK14" s="119" t="str">
        <f t="shared" si="10"/>
        <v/>
      </c>
      <c r="BL14" s="22"/>
      <c r="BM14" s="10"/>
      <c r="BN14" s="10"/>
      <c r="BO14" s="10"/>
      <c r="BP14" s="170" t="e">
        <f t="shared" si="11"/>
        <v>#DIV/0!</v>
      </c>
      <c r="BQ14" s="170" t="e">
        <f t="shared" si="12"/>
        <v>#DIV/0!</v>
      </c>
      <c r="BR14" s="170" t="e">
        <f t="shared" si="13"/>
        <v>#DIV/0!</v>
      </c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</row>
    <row r="15" spans="1:103">
      <c r="A15" s="10"/>
      <c r="B15" s="65">
        <v>9</v>
      </c>
      <c r="C15" s="10">
        <f>Élèves!C12</f>
        <v>0</v>
      </c>
      <c r="D15" s="10">
        <f>Élèves!D12</f>
        <v>0</v>
      </c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7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7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7"/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7"/>
      <c r="AW15" s="118">
        <f t="shared" si="0"/>
        <v>0</v>
      </c>
      <c r="AX15" s="118">
        <f t="shared" si="4"/>
        <v>0</v>
      </c>
      <c r="AY15" s="119" t="str">
        <f t="shared" si="5"/>
        <v/>
      </c>
      <c r="AZ15" s="117"/>
      <c r="BA15" s="118">
        <f t="shared" si="1"/>
        <v>0</v>
      </c>
      <c r="BB15" s="118">
        <f>SUM($P$6:Y$6)-SUMIF(P15:Y15,"",$P$6:$Y$6)</f>
        <v>0</v>
      </c>
      <c r="BC15" s="119" t="str">
        <f t="shared" si="6"/>
        <v/>
      </c>
      <c r="BD15" s="117"/>
      <c r="BE15" s="118">
        <f t="shared" si="2"/>
        <v>0</v>
      </c>
      <c r="BF15" s="118">
        <f t="shared" si="7"/>
        <v>0</v>
      </c>
      <c r="BG15" s="119" t="str">
        <f t="shared" si="8"/>
        <v/>
      </c>
      <c r="BH15" s="117"/>
      <c r="BI15" s="118">
        <f t="shared" si="3"/>
        <v>0</v>
      </c>
      <c r="BJ15" s="118">
        <f t="shared" si="9"/>
        <v>0</v>
      </c>
      <c r="BK15" s="119" t="str">
        <f t="shared" si="10"/>
        <v/>
      </c>
      <c r="BL15" s="22"/>
      <c r="BM15" s="10"/>
      <c r="BN15" s="10"/>
      <c r="BO15" s="10"/>
      <c r="BP15" s="170" t="e">
        <f t="shared" si="11"/>
        <v>#DIV/0!</v>
      </c>
      <c r="BQ15" s="170" t="e">
        <f t="shared" si="12"/>
        <v>#DIV/0!</v>
      </c>
      <c r="BR15" s="170" t="e">
        <f t="shared" si="13"/>
        <v>#DIV/0!</v>
      </c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</row>
    <row r="16" spans="1:103">
      <c r="A16" s="10"/>
      <c r="B16" s="65">
        <v>10</v>
      </c>
      <c r="C16" s="10">
        <f>Élèves!C13</f>
        <v>0</v>
      </c>
      <c r="D16" s="10">
        <f>Élèves!D13</f>
        <v>0</v>
      </c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7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7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7"/>
      <c r="AL16" s="116"/>
      <c r="AM16" s="116"/>
      <c r="AN16" s="116"/>
      <c r="AO16" s="116"/>
      <c r="AP16" s="116"/>
      <c r="AQ16" s="116"/>
      <c r="AR16" s="116"/>
      <c r="AS16" s="116"/>
      <c r="AT16" s="116"/>
      <c r="AU16" s="116"/>
      <c r="AV16" s="117"/>
      <c r="AW16" s="118">
        <f t="shared" si="0"/>
        <v>0</v>
      </c>
      <c r="AX16" s="118">
        <f t="shared" si="4"/>
        <v>0</v>
      </c>
      <c r="AY16" s="119" t="str">
        <f t="shared" si="5"/>
        <v/>
      </c>
      <c r="AZ16" s="117"/>
      <c r="BA16" s="118">
        <f t="shared" si="1"/>
        <v>0</v>
      </c>
      <c r="BB16" s="118">
        <f>SUM($P$6:Y$6)-SUMIF(P16:Y16,"",$P$6:$Y$6)</f>
        <v>0</v>
      </c>
      <c r="BC16" s="119" t="str">
        <f t="shared" si="6"/>
        <v/>
      </c>
      <c r="BD16" s="117"/>
      <c r="BE16" s="118">
        <f t="shared" si="2"/>
        <v>0</v>
      </c>
      <c r="BF16" s="118">
        <f t="shared" si="7"/>
        <v>0</v>
      </c>
      <c r="BG16" s="119" t="str">
        <f t="shared" si="8"/>
        <v/>
      </c>
      <c r="BH16" s="117"/>
      <c r="BI16" s="118">
        <f t="shared" si="3"/>
        <v>0</v>
      </c>
      <c r="BJ16" s="118">
        <f t="shared" si="9"/>
        <v>0</v>
      </c>
      <c r="BK16" s="119" t="str">
        <f t="shared" si="10"/>
        <v/>
      </c>
      <c r="BL16" s="22"/>
      <c r="BM16" s="10"/>
      <c r="BN16" s="10"/>
      <c r="BO16" s="10"/>
      <c r="BP16" s="170" t="e">
        <f t="shared" si="11"/>
        <v>#DIV/0!</v>
      </c>
      <c r="BQ16" s="170" t="e">
        <f t="shared" si="12"/>
        <v>#DIV/0!</v>
      </c>
      <c r="BR16" s="170" t="e">
        <f t="shared" si="13"/>
        <v>#DIV/0!</v>
      </c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</row>
    <row r="17" spans="1:103">
      <c r="A17" s="10"/>
      <c r="B17" s="65">
        <v>11</v>
      </c>
      <c r="C17" s="10">
        <f>Élèves!C14</f>
        <v>0</v>
      </c>
      <c r="D17" s="10">
        <f>Élèves!D14</f>
        <v>0</v>
      </c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7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7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7"/>
      <c r="AL17" s="116"/>
      <c r="AM17" s="116"/>
      <c r="AN17" s="116"/>
      <c r="AO17" s="116"/>
      <c r="AP17" s="116"/>
      <c r="AQ17" s="116"/>
      <c r="AR17" s="116"/>
      <c r="AS17" s="116"/>
      <c r="AT17" s="116"/>
      <c r="AU17" s="116"/>
      <c r="AV17" s="117"/>
      <c r="AW17" s="118">
        <f t="shared" si="0"/>
        <v>0</v>
      </c>
      <c r="AX17" s="118">
        <f t="shared" si="4"/>
        <v>0</v>
      </c>
      <c r="AY17" s="119" t="str">
        <f t="shared" si="5"/>
        <v/>
      </c>
      <c r="AZ17" s="117"/>
      <c r="BA17" s="118">
        <f t="shared" si="1"/>
        <v>0</v>
      </c>
      <c r="BB17" s="118">
        <f>SUM($P$6:Y$6)-SUMIF(P17:Y17,"",$P$6:$Y$6)</f>
        <v>0</v>
      </c>
      <c r="BC17" s="119" t="str">
        <f t="shared" si="6"/>
        <v/>
      </c>
      <c r="BD17" s="117"/>
      <c r="BE17" s="118">
        <f t="shared" si="2"/>
        <v>0</v>
      </c>
      <c r="BF17" s="118">
        <f t="shared" si="7"/>
        <v>0</v>
      </c>
      <c r="BG17" s="119" t="str">
        <f t="shared" si="8"/>
        <v/>
      </c>
      <c r="BH17" s="117"/>
      <c r="BI17" s="118">
        <f t="shared" si="3"/>
        <v>0</v>
      </c>
      <c r="BJ17" s="118">
        <f t="shared" si="9"/>
        <v>0</v>
      </c>
      <c r="BK17" s="119" t="str">
        <f t="shared" si="10"/>
        <v/>
      </c>
      <c r="BL17" s="22"/>
      <c r="BM17" s="10"/>
      <c r="BN17" s="10"/>
      <c r="BO17" s="10"/>
      <c r="BP17" s="170" t="e">
        <f t="shared" si="11"/>
        <v>#DIV/0!</v>
      </c>
      <c r="BQ17" s="170" t="e">
        <f t="shared" si="12"/>
        <v>#DIV/0!</v>
      </c>
      <c r="BR17" s="170" t="e">
        <f t="shared" si="13"/>
        <v>#DIV/0!</v>
      </c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</row>
    <row r="18" spans="1:103">
      <c r="A18" s="10"/>
      <c r="B18" s="65">
        <v>12</v>
      </c>
      <c r="C18" s="10">
        <f>Élèves!C15</f>
        <v>0</v>
      </c>
      <c r="D18" s="10">
        <f>Élèves!D15</f>
        <v>0</v>
      </c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7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7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7"/>
      <c r="AL18" s="116"/>
      <c r="AM18" s="116"/>
      <c r="AN18" s="116"/>
      <c r="AO18" s="116"/>
      <c r="AP18" s="116"/>
      <c r="AQ18" s="116"/>
      <c r="AR18" s="116"/>
      <c r="AS18" s="116"/>
      <c r="AT18" s="116"/>
      <c r="AU18" s="116"/>
      <c r="AV18" s="117"/>
      <c r="AW18" s="118">
        <f t="shared" si="0"/>
        <v>0</v>
      </c>
      <c r="AX18" s="118">
        <f t="shared" si="4"/>
        <v>0</v>
      </c>
      <c r="AY18" s="119" t="str">
        <f t="shared" si="5"/>
        <v/>
      </c>
      <c r="AZ18" s="117"/>
      <c r="BA18" s="118">
        <f t="shared" si="1"/>
        <v>0</v>
      </c>
      <c r="BB18" s="118">
        <f>SUM($P$6:Y$6)-SUMIF(P18:Y18,"",$P$6:$Y$6)</f>
        <v>0</v>
      </c>
      <c r="BC18" s="119" t="str">
        <f t="shared" si="6"/>
        <v/>
      </c>
      <c r="BD18" s="117"/>
      <c r="BE18" s="118">
        <f t="shared" si="2"/>
        <v>0</v>
      </c>
      <c r="BF18" s="118">
        <f t="shared" si="7"/>
        <v>0</v>
      </c>
      <c r="BG18" s="119" t="str">
        <f t="shared" si="8"/>
        <v/>
      </c>
      <c r="BH18" s="117"/>
      <c r="BI18" s="118">
        <f t="shared" si="3"/>
        <v>0</v>
      </c>
      <c r="BJ18" s="118">
        <f t="shared" si="9"/>
        <v>0</v>
      </c>
      <c r="BK18" s="119" t="str">
        <f t="shared" si="10"/>
        <v/>
      </c>
      <c r="BL18" s="22"/>
      <c r="BM18" s="10"/>
      <c r="BN18" s="10"/>
      <c r="BO18" s="10"/>
      <c r="BP18" s="170" t="e">
        <f t="shared" si="11"/>
        <v>#DIV/0!</v>
      </c>
      <c r="BQ18" s="170" t="e">
        <f t="shared" si="12"/>
        <v>#DIV/0!</v>
      </c>
      <c r="BR18" s="170" t="e">
        <f t="shared" si="13"/>
        <v>#DIV/0!</v>
      </c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</row>
    <row r="19" spans="1:103">
      <c r="A19" s="10"/>
      <c r="B19" s="65">
        <v>13</v>
      </c>
      <c r="C19" s="10">
        <f>Élèves!C16</f>
        <v>0</v>
      </c>
      <c r="D19" s="10">
        <f>Élèves!D16</f>
        <v>0</v>
      </c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7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7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7"/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7"/>
      <c r="AW19" s="118">
        <f t="shared" si="0"/>
        <v>0</v>
      </c>
      <c r="AX19" s="118">
        <f t="shared" si="4"/>
        <v>0</v>
      </c>
      <c r="AY19" s="119" t="str">
        <f t="shared" si="5"/>
        <v/>
      </c>
      <c r="AZ19" s="117"/>
      <c r="BA19" s="118">
        <f t="shared" si="1"/>
        <v>0</v>
      </c>
      <c r="BB19" s="118">
        <f>SUM($P$6:Y$6)-SUMIF(P19:Y19,"",$P$6:$Y$6)</f>
        <v>0</v>
      </c>
      <c r="BC19" s="119" t="str">
        <f t="shared" si="6"/>
        <v/>
      </c>
      <c r="BD19" s="117"/>
      <c r="BE19" s="118">
        <f t="shared" si="2"/>
        <v>0</v>
      </c>
      <c r="BF19" s="118">
        <f t="shared" si="7"/>
        <v>0</v>
      </c>
      <c r="BG19" s="119" t="str">
        <f t="shared" si="8"/>
        <v/>
      </c>
      <c r="BH19" s="117"/>
      <c r="BI19" s="118">
        <f t="shared" si="3"/>
        <v>0</v>
      </c>
      <c r="BJ19" s="118">
        <f t="shared" si="9"/>
        <v>0</v>
      </c>
      <c r="BK19" s="119" t="str">
        <f t="shared" si="10"/>
        <v/>
      </c>
      <c r="BL19" s="22"/>
      <c r="BM19" s="10"/>
      <c r="BN19" s="10"/>
      <c r="BO19" s="10"/>
      <c r="BP19" s="170" t="e">
        <f t="shared" si="11"/>
        <v>#DIV/0!</v>
      </c>
      <c r="BQ19" s="170" t="e">
        <f t="shared" si="12"/>
        <v>#DIV/0!</v>
      </c>
      <c r="BR19" s="170" t="e">
        <f t="shared" si="13"/>
        <v>#DIV/0!</v>
      </c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</row>
    <row r="20" spans="1:103">
      <c r="A20" s="10"/>
      <c r="B20" s="65">
        <v>14</v>
      </c>
      <c r="C20" s="10">
        <f>Élèves!C17</f>
        <v>0</v>
      </c>
      <c r="D20" s="10">
        <f>Élèves!D17</f>
        <v>0</v>
      </c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7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7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7"/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7"/>
      <c r="AW20" s="118">
        <f t="shared" si="0"/>
        <v>0</v>
      </c>
      <c r="AX20" s="118">
        <f t="shared" si="4"/>
        <v>0</v>
      </c>
      <c r="AY20" s="119" t="str">
        <f t="shared" si="5"/>
        <v/>
      </c>
      <c r="AZ20" s="117"/>
      <c r="BA20" s="118">
        <f t="shared" si="1"/>
        <v>0</v>
      </c>
      <c r="BB20" s="118">
        <f>SUM($P$6:Y$6)-SUMIF(P20:Y20,"",$P$6:$Y$6)</f>
        <v>0</v>
      </c>
      <c r="BC20" s="119" t="str">
        <f t="shared" si="6"/>
        <v/>
      </c>
      <c r="BD20" s="117"/>
      <c r="BE20" s="118">
        <f t="shared" si="2"/>
        <v>0</v>
      </c>
      <c r="BF20" s="118">
        <f t="shared" si="7"/>
        <v>0</v>
      </c>
      <c r="BG20" s="119" t="str">
        <f t="shared" si="8"/>
        <v/>
      </c>
      <c r="BH20" s="117"/>
      <c r="BI20" s="118">
        <f t="shared" si="3"/>
        <v>0</v>
      </c>
      <c r="BJ20" s="118">
        <f t="shared" si="9"/>
        <v>0</v>
      </c>
      <c r="BK20" s="119" t="str">
        <f t="shared" si="10"/>
        <v/>
      </c>
      <c r="BL20" s="22"/>
      <c r="BM20" s="10"/>
      <c r="BN20" s="10"/>
      <c r="BO20" s="10"/>
      <c r="BP20" s="170" t="e">
        <f t="shared" si="11"/>
        <v>#DIV/0!</v>
      </c>
      <c r="BQ20" s="170" t="e">
        <f t="shared" si="12"/>
        <v>#DIV/0!</v>
      </c>
      <c r="BR20" s="170" t="e">
        <f t="shared" si="13"/>
        <v>#DIV/0!</v>
      </c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</row>
    <row r="21" spans="1:103">
      <c r="A21" s="10"/>
      <c r="B21" s="65">
        <v>15</v>
      </c>
      <c r="C21" s="10">
        <f>Élèves!C18</f>
        <v>0</v>
      </c>
      <c r="D21" s="10">
        <f>Élèves!D18</f>
        <v>0</v>
      </c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7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7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7"/>
      <c r="AL21" s="116"/>
      <c r="AM21" s="116"/>
      <c r="AN21" s="116"/>
      <c r="AO21" s="116"/>
      <c r="AP21" s="116"/>
      <c r="AQ21" s="116"/>
      <c r="AR21" s="116"/>
      <c r="AS21" s="116"/>
      <c r="AT21" s="116"/>
      <c r="AU21" s="116"/>
      <c r="AV21" s="117"/>
      <c r="AW21" s="118">
        <f t="shared" si="0"/>
        <v>0</v>
      </c>
      <c r="AX21" s="118">
        <f t="shared" si="4"/>
        <v>0</v>
      </c>
      <c r="AY21" s="119" t="str">
        <f t="shared" si="5"/>
        <v/>
      </c>
      <c r="AZ21" s="117"/>
      <c r="BA21" s="118">
        <f t="shared" si="1"/>
        <v>0</v>
      </c>
      <c r="BB21" s="118">
        <f>SUM($P$6:Y$6)-SUMIF(P21:Y21,"",$P$6:$Y$6)</f>
        <v>0</v>
      </c>
      <c r="BC21" s="119" t="str">
        <f t="shared" si="6"/>
        <v/>
      </c>
      <c r="BD21" s="117"/>
      <c r="BE21" s="118">
        <f t="shared" si="2"/>
        <v>0</v>
      </c>
      <c r="BF21" s="118">
        <f t="shared" si="7"/>
        <v>0</v>
      </c>
      <c r="BG21" s="119" t="str">
        <f t="shared" si="8"/>
        <v/>
      </c>
      <c r="BH21" s="117"/>
      <c r="BI21" s="118">
        <f t="shared" si="3"/>
        <v>0</v>
      </c>
      <c r="BJ21" s="118">
        <f t="shared" si="9"/>
        <v>0</v>
      </c>
      <c r="BK21" s="119" t="str">
        <f t="shared" si="10"/>
        <v/>
      </c>
      <c r="BL21" s="22"/>
      <c r="BM21" s="10"/>
      <c r="BN21" s="10"/>
      <c r="BO21" s="10"/>
      <c r="BP21" s="170" t="e">
        <f t="shared" si="11"/>
        <v>#DIV/0!</v>
      </c>
      <c r="BQ21" s="170" t="e">
        <f t="shared" si="12"/>
        <v>#DIV/0!</v>
      </c>
      <c r="BR21" s="170" t="e">
        <f t="shared" si="13"/>
        <v>#DIV/0!</v>
      </c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</row>
    <row r="22" spans="1:103">
      <c r="A22" s="10"/>
      <c r="B22" s="65">
        <v>16</v>
      </c>
      <c r="C22" s="10">
        <f>Élèves!C19</f>
        <v>0</v>
      </c>
      <c r="D22" s="10">
        <f>Élèves!D19</f>
        <v>0</v>
      </c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7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7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7"/>
      <c r="AL22" s="116"/>
      <c r="AM22" s="116"/>
      <c r="AN22" s="116"/>
      <c r="AO22" s="116"/>
      <c r="AP22" s="116"/>
      <c r="AQ22" s="116"/>
      <c r="AR22" s="116"/>
      <c r="AS22" s="116"/>
      <c r="AT22" s="116"/>
      <c r="AU22" s="116"/>
      <c r="AV22" s="117"/>
      <c r="AW22" s="118">
        <f t="shared" si="0"/>
        <v>0</v>
      </c>
      <c r="AX22" s="118">
        <f t="shared" si="4"/>
        <v>0</v>
      </c>
      <c r="AY22" s="119" t="str">
        <f t="shared" si="5"/>
        <v/>
      </c>
      <c r="AZ22" s="117"/>
      <c r="BA22" s="118">
        <f t="shared" si="1"/>
        <v>0</v>
      </c>
      <c r="BB22" s="118">
        <f>SUM($P$6:Y$6)-SUMIF(P22:Y22,"",$P$6:$Y$6)</f>
        <v>0</v>
      </c>
      <c r="BC22" s="119" t="str">
        <f t="shared" si="6"/>
        <v/>
      </c>
      <c r="BD22" s="117"/>
      <c r="BE22" s="118">
        <f t="shared" si="2"/>
        <v>0</v>
      </c>
      <c r="BF22" s="118">
        <f t="shared" si="7"/>
        <v>0</v>
      </c>
      <c r="BG22" s="119" t="str">
        <f t="shared" si="8"/>
        <v/>
      </c>
      <c r="BH22" s="117"/>
      <c r="BI22" s="118">
        <f t="shared" si="3"/>
        <v>0</v>
      </c>
      <c r="BJ22" s="118">
        <f t="shared" si="9"/>
        <v>0</v>
      </c>
      <c r="BK22" s="119" t="str">
        <f t="shared" si="10"/>
        <v/>
      </c>
      <c r="BL22" s="22"/>
      <c r="BM22" s="10"/>
      <c r="BN22" s="10"/>
      <c r="BO22" s="10"/>
      <c r="BP22" s="170" t="e">
        <f t="shared" si="11"/>
        <v>#DIV/0!</v>
      </c>
      <c r="BQ22" s="170" t="e">
        <f t="shared" si="12"/>
        <v>#DIV/0!</v>
      </c>
      <c r="BR22" s="170" t="e">
        <f t="shared" si="13"/>
        <v>#DIV/0!</v>
      </c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</row>
    <row r="23" spans="1:103">
      <c r="A23" s="10"/>
      <c r="B23" s="65">
        <v>17</v>
      </c>
      <c r="C23" s="10">
        <f>Élèves!C20</f>
        <v>0</v>
      </c>
      <c r="D23" s="10">
        <f>Élèves!D20</f>
        <v>0</v>
      </c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7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7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7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7"/>
      <c r="AW23" s="118">
        <f t="shared" si="0"/>
        <v>0</v>
      </c>
      <c r="AX23" s="118">
        <f t="shared" si="4"/>
        <v>0</v>
      </c>
      <c r="AY23" s="119" t="str">
        <f t="shared" si="5"/>
        <v/>
      </c>
      <c r="AZ23" s="117"/>
      <c r="BA23" s="118">
        <f t="shared" si="1"/>
        <v>0</v>
      </c>
      <c r="BB23" s="118">
        <f>SUM($P$6:Y$6)-SUMIF(P23:Y23,"",$P$6:$Y$6)</f>
        <v>0</v>
      </c>
      <c r="BC23" s="119" t="str">
        <f t="shared" si="6"/>
        <v/>
      </c>
      <c r="BD23" s="117"/>
      <c r="BE23" s="118">
        <f t="shared" si="2"/>
        <v>0</v>
      </c>
      <c r="BF23" s="118">
        <f t="shared" si="7"/>
        <v>0</v>
      </c>
      <c r="BG23" s="119" t="str">
        <f t="shared" si="8"/>
        <v/>
      </c>
      <c r="BH23" s="117"/>
      <c r="BI23" s="118">
        <f t="shared" si="3"/>
        <v>0</v>
      </c>
      <c r="BJ23" s="118">
        <f t="shared" si="9"/>
        <v>0</v>
      </c>
      <c r="BK23" s="119" t="str">
        <f t="shared" si="10"/>
        <v/>
      </c>
      <c r="BL23" s="22"/>
      <c r="BM23" s="10"/>
      <c r="BN23" s="10"/>
      <c r="BO23" s="10"/>
      <c r="BP23" s="170" t="e">
        <f t="shared" si="11"/>
        <v>#DIV/0!</v>
      </c>
      <c r="BQ23" s="170" t="e">
        <f t="shared" si="12"/>
        <v>#DIV/0!</v>
      </c>
      <c r="BR23" s="170" t="e">
        <f t="shared" si="13"/>
        <v>#DIV/0!</v>
      </c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</row>
    <row r="24" spans="1:103">
      <c r="A24" s="10"/>
      <c r="B24" s="65">
        <v>18</v>
      </c>
      <c r="C24" s="10">
        <f>Élèves!C21</f>
        <v>0</v>
      </c>
      <c r="D24" s="10">
        <f>Élèves!D21</f>
        <v>0</v>
      </c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7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7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7"/>
      <c r="AL24" s="116"/>
      <c r="AM24" s="116"/>
      <c r="AN24" s="116"/>
      <c r="AO24" s="116"/>
      <c r="AP24" s="116"/>
      <c r="AQ24" s="116"/>
      <c r="AR24" s="116"/>
      <c r="AS24" s="116"/>
      <c r="AT24" s="116"/>
      <c r="AU24" s="116"/>
      <c r="AV24" s="117"/>
      <c r="AW24" s="118">
        <f t="shared" si="0"/>
        <v>0</v>
      </c>
      <c r="AX24" s="118">
        <f t="shared" si="4"/>
        <v>0</v>
      </c>
      <c r="AY24" s="119" t="str">
        <f t="shared" si="5"/>
        <v/>
      </c>
      <c r="AZ24" s="117"/>
      <c r="BA24" s="118">
        <f t="shared" si="1"/>
        <v>0</v>
      </c>
      <c r="BB24" s="118">
        <f>SUM($P$6:Y$6)-SUMIF(P24:Y24,"",$P$6:$Y$6)</f>
        <v>0</v>
      </c>
      <c r="BC24" s="119" t="str">
        <f t="shared" si="6"/>
        <v/>
      </c>
      <c r="BD24" s="117"/>
      <c r="BE24" s="118">
        <f t="shared" si="2"/>
        <v>0</v>
      </c>
      <c r="BF24" s="118">
        <f t="shared" si="7"/>
        <v>0</v>
      </c>
      <c r="BG24" s="119" t="str">
        <f t="shared" si="8"/>
        <v/>
      </c>
      <c r="BH24" s="117"/>
      <c r="BI24" s="118">
        <f t="shared" si="3"/>
        <v>0</v>
      </c>
      <c r="BJ24" s="118">
        <f t="shared" si="9"/>
        <v>0</v>
      </c>
      <c r="BK24" s="119" t="str">
        <f t="shared" si="10"/>
        <v/>
      </c>
      <c r="BL24" s="22"/>
      <c r="BM24" s="10"/>
      <c r="BN24" s="10"/>
      <c r="BO24" s="10"/>
      <c r="BP24" s="170" t="e">
        <f t="shared" si="11"/>
        <v>#DIV/0!</v>
      </c>
      <c r="BQ24" s="170" t="e">
        <f t="shared" si="12"/>
        <v>#DIV/0!</v>
      </c>
      <c r="BR24" s="170" t="e">
        <f t="shared" si="13"/>
        <v>#DIV/0!</v>
      </c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</row>
    <row r="25" spans="1:103">
      <c r="A25" s="10"/>
      <c r="B25" s="65">
        <v>19</v>
      </c>
      <c r="C25" s="10">
        <f>Élèves!C22</f>
        <v>0</v>
      </c>
      <c r="D25" s="10">
        <f>Élèves!D22</f>
        <v>0</v>
      </c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7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7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7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  <c r="AV25" s="117"/>
      <c r="AW25" s="118">
        <f t="shared" si="0"/>
        <v>0</v>
      </c>
      <c r="AX25" s="118">
        <f t="shared" si="4"/>
        <v>0</v>
      </c>
      <c r="AY25" s="119" t="str">
        <f t="shared" si="5"/>
        <v/>
      </c>
      <c r="AZ25" s="117"/>
      <c r="BA25" s="118">
        <f t="shared" si="1"/>
        <v>0</v>
      </c>
      <c r="BB25" s="118">
        <f>SUM($P$6:Y$6)-SUMIF(P25:Y25,"",$P$6:$Y$6)</f>
        <v>0</v>
      </c>
      <c r="BC25" s="119" t="str">
        <f t="shared" si="6"/>
        <v/>
      </c>
      <c r="BD25" s="117"/>
      <c r="BE25" s="118">
        <f t="shared" si="2"/>
        <v>0</v>
      </c>
      <c r="BF25" s="118">
        <f t="shared" si="7"/>
        <v>0</v>
      </c>
      <c r="BG25" s="119" t="str">
        <f t="shared" si="8"/>
        <v/>
      </c>
      <c r="BH25" s="117"/>
      <c r="BI25" s="118">
        <f t="shared" si="3"/>
        <v>0</v>
      </c>
      <c r="BJ25" s="118">
        <f t="shared" si="9"/>
        <v>0</v>
      </c>
      <c r="BK25" s="119" t="str">
        <f t="shared" si="10"/>
        <v/>
      </c>
      <c r="BL25" s="22"/>
      <c r="BM25" s="10"/>
      <c r="BN25" s="10"/>
      <c r="BO25" s="10"/>
      <c r="BP25" s="170" t="e">
        <f t="shared" si="11"/>
        <v>#DIV/0!</v>
      </c>
      <c r="BQ25" s="170" t="e">
        <f t="shared" si="12"/>
        <v>#DIV/0!</v>
      </c>
      <c r="BR25" s="170" t="e">
        <f t="shared" si="13"/>
        <v>#DIV/0!</v>
      </c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</row>
    <row r="26" spans="1:103">
      <c r="A26" s="10"/>
      <c r="B26" s="65">
        <v>20</v>
      </c>
      <c r="C26" s="10">
        <f>Élèves!C23</f>
        <v>0</v>
      </c>
      <c r="D26" s="10">
        <f>Élèves!D23</f>
        <v>0</v>
      </c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7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7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7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7"/>
      <c r="AW26" s="118">
        <f t="shared" si="0"/>
        <v>0</v>
      </c>
      <c r="AX26" s="118">
        <f t="shared" si="4"/>
        <v>0</v>
      </c>
      <c r="AY26" s="119" t="str">
        <f t="shared" si="5"/>
        <v/>
      </c>
      <c r="AZ26" s="117"/>
      <c r="BA26" s="118">
        <f t="shared" si="1"/>
        <v>0</v>
      </c>
      <c r="BB26" s="118">
        <f>SUM($P$6:Y$6)-SUMIF(P26:Y26,"",$P$6:$Y$6)</f>
        <v>0</v>
      </c>
      <c r="BC26" s="119" t="str">
        <f t="shared" si="6"/>
        <v/>
      </c>
      <c r="BD26" s="117"/>
      <c r="BE26" s="118">
        <f t="shared" si="2"/>
        <v>0</v>
      </c>
      <c r="BF26" s="118">
        <f t="shared" si="7"/>
        <v>0</v>
      </c>
      <c r="BG26" s="119" t="str">
        <f t="shared" si="8"/>
        <v/>
      </c>
      <c r="BH26" s="117"/>
      <c r="BI26" s="118">
        <f t="shared" si="3"/>
        <v>0</v>
      </c>
      <c r="BJ26" s="118">
        <f t="shared" si="9"/>
        <v>0</v>
      </c>
      <c r="BK26" s="119" t="str">
        <f t="shared" si="10"/>
        <v/>
      </c>
      <c r="BL26" s="22"/>
      <c r="BM26" s="10"/>
      <c r="BN26" s="10"/>
      <c r="BO26" s="10"/>
      <c r="BP26" s="170" t="e">
        <f t="shared" si="11"/>
        <v>#DIV/0!</v>
      </c>
      <c r="BQ26" s="170" t="e">
        <f t="shared" si="12"/>
        <v>#DIV/0!</v>
      </c>
      <c r="BR26" s="170" t="e">
        <f t="shared" si="13"/>
        <v>#DIV/0!</v>
      </c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</row>
    <row r="27" spans="1:103">
      <c r="A27" s="10"/>
      <c r="B27" s="65">
        <v>21</v>
      </c>
      <c r="C27" s="10">
        <f>Élèves!C24</f>
        <v>0</v>
      </c>
      <c r="D27" s="10">
        <f>Élèves!D24</f>
        <v>0</v>
      </c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7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7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7"/>
      <c r="AL27" s="116"/>
      <c r="AM27" s="116"/>
      <c r="AN27" s="116"/>
      <c r="AO27" s="116"/>
      <c r="AP27" s="116"/>
      <c r="AQ27" s="116"/>
      <c r="AR27" s="116"/>
      <c r="AS27" s="116"/>
      <c r="AT27" s="116"/>
      <c r="AU27" s="116"/>
      <c r="AV27" s="117"/>
      <c r="AW27" s="118">
        <f t="shared" si="0"/>
        <v>0</v>
      </c>
      <c r="AX27" s="118">
        <f t="shared" si="4"/>
        <v>0</v>
      </c>
      <c r="AY27" s="119" t="str">
        <f t="shared" si="5"/>
        <v/>
      </c>
      <c r="AZ27" s="117"/>
      <c r="BA27" s="118">
        <f t="shared" si="1"/>
        <v>0</v>
      </c>
      <c r="BB27" s="118">
        <f>SUM($P$6:Y$6)-SUMIF(P27:Y27,"",$P$6:$Y$6)</f>
        <v>0</v>
      </c>
      <c r="BC27" s="119" t="str">
        <f t="shared" si="6"/>
        <v/>
      </c>
      <c r="BD27" s="117"/>
      <c r="BE27" s="118">
        <f t="shared" si="2"/>
        <v>0</v>
      </c>
      <c r="BF27" s="118">
        <f t="shared" si="7"/>
        <v>0</v>
      </c>
      <c r="BG27" s="119" t="str">
        <f t="shared" si="8"/>
        <v/>
      </c>
      <c r="BH27" s="117"/>
      <c r="BI27" s="118">
        <f t="shared" si="3"/>
        <v>0</v>
      </c>
      <c r="BJ27" s="118">
        <f t="shared" si="9"/>
        <v>0</v>
      </c>
      <c r="BK27" s="119" t="str">
        <f t="shared" si="10"/>
        <v/>
      </c>
      <c r="BL27" s="22"/>
      <c r="BM27" s="10"/>
      <c r="BN27" s="10"/>
      <c r="BO27" s="10"/>
      <c r="BP27" s="170" t="e">
        <f t="shared" si="11"/>
        <v>#DIV/0!</v>
      </c>
      <c r="BQ27" s="170" t="e">
        <f t="shared" si="12"/>
        <v>#DIV/0!</v>
      </c>
      <c r="BR27" s="170" t="e">
        <f t="shared" si="13"/>
        <v>#DIV/0!</v>
      </c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</row>
    <row r="28" spans="1:103">
      <c r="A28" s="10"/>
      <c r="B28" s="65">
        <v>22</v>
      </c>
      <c r="C28" s="10">
        <f>Élèves!C25</f>
        <v>0</v>
      </c>
      <c r="D28" s="10">
        <f>Élèves!D25</f>
        <v>0</v>
      </c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7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7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7"/>
      <c r="AL28" s="116"/>
      <c r="AM28" s="116"/>
      <c r="AN28" s="116"/>
      <c r="AO28" s="116"/>
      <c r="AP28" s="116"/>
      <c r="AQ28" s="116"/>
      <c r="AR28" s="116"/>
      <c r="AS28" s="116"/>
      <c r="AT28" s="116"/>
      <c r="AU28" s="116"/>
      <c r="AV28" s="117"/>
      <c r="AW28" s="118">
        <f t="shared" si="0"/>
        <v>0</v>
      </c>
      <c r="AX28" s="118">
        <f t="shared" si="4"/>
        <v>0</v>
      </c>
      <c r="AY28" s="119" t="str">
        <f t="shared" si="5"/>
        <v/>
      </c>
      <c r="AZ28" s="117"/>
      <c r="BA28" s="118">
        <f t="shared" si="1"/>
        <v>0</v>
      </c>
      <c r="BB28" s="118">
        <f>SUM($P$6:Y$6)-SUMIF(P28:Y28,"",$P$6:$Y$6)</f>
        <v>0</v>
      </c>
      <c r="BC28" s="119" t="str">
        <f t="shared" si="6"/>
        <v/>
      </c>
      <c r="BD28" s="117"/>
      <c r="BE28" s="118">
        <f t="shared" si="2"/>
        <v>0</v>
      </c>
      <c r="BF28" s="118">
        <f t="shared" si="7"/>
        <v>0</v>
      </c>
      <c r="BG28" s="119" t="str">
        <f t="shared" si="8"/>
        <v/>
      </c>
      <c r="BH28" s="117"/>
      <c r="BI28" s="118">
        <f t="shared" si="3"/>
        <v>0</v>
      </c>
      <c r="BJ28" s="118">
        <f t="shared" si="9"/>
        <v>0</v>
      </c>
      <c r="BK28" s="119" t="str">
        <f t="shared" si="10"/>
        <v/>
      </c>
      <c r="BL28" s="22"/>
      <c r="BM28" s="10"/>
      <c r="BN28" s="10"/>
      <c r="BO28" s="10"/>
      <c r="BP28" s="170" t="e">
        <f t="shared" si="11"/>
        <v>#DIV/0!</v>
      </c>
      <c r="BQ28" s="170" t="e">
        <f t="shared" si="12"/>
        <v>#DIV/0!</v>
      </c>
      <c r="BR28" s="170" t="e">
        <f t="shared" si="13"/>
        <v>#DIV/0!</v>
      </c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</row>
    <row r="29" spans="1:103">
      <c r="A29" s="10"/>
      <c r="B29" s="65">
        <v>23</v>
      </c>
      <c r="C29" s="10">
        <f>Élèves!C26</f>
        <v>0</v>
      </c>
      <c r="D29" s="10">
        <f>Élèves!D26</f>
        <v>0</v>
      </c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7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7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7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7"/>
      <c r="AW29" s="118">
        <f t="shared" si="0"/>
        <v>0</v>
      </c>
      <c r="AX29" s="118">
        <f t="shared" si="4"/>
        <v>0</v>
      </c>
      <c r="AY29" s="119" t="str">
        <f t="shared" si="5"/>
        <v/>
      </c>
      <c r="AZ29" s="117"/>
      <c r="BA29" s="118">
        <f t="shared" si="1"/>
        <v>0</v>
      </c>
      <c r="BB29" s="118">
        <f>SUM($P$6:Y$6)-SUMIF(P29:Y29,"",$P$6:$Y$6)</f>
        <v>0</v>
      </c>
      <c r="BC29" s="119" t="str">
        <f t="shared" si="6"/>
        <v/>
      </c>
      <c r="BD29" s="117"/>
      <c r="BE29" s="118">
        <f t="shared" si="2"/>
        <v>0</v>
      </c>
      <c r="BF29" s="118">
        <f t="shared" si="7"/>
        <v>0</v>
      </c>
      <c r="BG29" s="119" t="str">
        <f t="shared" si="8"/>
        <v/>
      </c>
      <c r="BH29" s="117"/>
      <c r="BI29" s="118">
        <f t="shared" si="3"/>
        <v>0</v>
      </c>
      <c r="BJ29" s="118">
        <f t="shared" si="9"/>
        <v>0</v>
      </c>
      <c r="BK29" s="119" t="str">
        <f t="shared" si="10"/>
        <v/>
      </c>
      <c r="BL29" s="22"/>
      <c r="BM29" s="10"/>
      <c r="BN29" s="10"/>
      <c r="BO29" s="10"/>
      <c r="BP29" s="170" t="e">
        <f t="shared" si="11"/>
        <v>#DIV/0!</v>
      </c>
      <c r="BQ29" s="170" t="e">
        <f t="shared" si="12"/>
        <v>#DIV/0!</v>
      </c>
      <c r="BR29" s="170" t="e">
        <f t="shared" si="13"/>
        <v>#DIV/0!</v>
      </c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</row>
    <row r="30" spans="1:103">
      <c r="A30" s="10"/>
      <c r="B30" s="65">
        <v>24</v>
      </c>
      <c r="C30" s="10">
        <f>Élèves!C27</f>
        <v>0</v>
      </c>
      <c r="D30" s="10">
        <f>Élèves!D27</f>
        <v>0</v>
      </c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7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7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7"/>
      <c r="AL30" s="116"/>
      <c r="AM30" s="116"/>
      <c r="AN30" s="116"/>
      <c r="AO30" s="116"/>
      <c r="AP30" s="116"/>
      <c r="AQ30" s="116"/>
      <c r="AR30" s="116"/>
      <c r="AS30" s="116"/>
      <c r="AT30" s="116"/>
      <c r="AU30" s="116"/>
      <c r="AV30" s="117"/>
      <c r="AW30" s="118">
        <f t="shared" si="0"/>
        <v>0</v>
      </c>
      <c r="AX30" s="118">
        <f t="shared" si="4"/>
        <v>0</v>
      </c>
      <c r="AY30" s="119" t="str">
        <f t="shared" si="5"/>
        <v/>
      </c>
      <c r="AZ30" s="117"/>
      <c r="BA30" s="118">
        <f t="shared" si="1"/>
        <v>0</v>
      </c>
      <c r="BB30" s="118">
        <f>SUM($P$6:Y$6)-SUMIF(P30:Y30,"",$P$6:$Y$6)</f>
        <v>0</v>
      </c>
      <c r="BC30" s="119" t="str">
        <f t="shared" si="6"/>
        <v/>
      </c>
      <c r="BD30" s="117"/>
      <c r="BE30" s="118">
        <f t="shared" si="2"/>
        <v>0</v>
      </c>
      <c r="BF30" s="118">
        <f t="shared" si="7"/>
        <v>0</v>
      </c>
      <c r="BG30" s="119" t="str">
        <f t="shared" si="8"/>
        <v/>
      </c>
      <c r="BH30" s="117"/>
      <c r="BI30" s="118">
        <f t="shared" si="3"/>
        <v>0</v>
      </c>
      <c r="BJ30" s="118">
        <f t="shared" si="9"/>
        <v>0</v>
      </c>
      <c r="BK30" s="119" t="str">
        <f t="shared" si="10"/>
        <v/>
      </c>
      <c r="BL30" s="22"/>
      <c r="BM30" s="10"/>
      <c r="BN30" s="10"/>
      <c r="BO30" s="10"/>
      <c r="BP30" s="170" t="e">
        <f t="shared" si="11"/>
        <v>#DIV/0!</v>
      </c>
      <c r="BQ30" s="170" t="e">
        <f t="shared" si="12"/>
        <v>#DIV/0!</v>
      </c>
      <c r="BR30" s="170" t="e">
        <f t="shared" si="13"/>
        <v>#DIV/0!</v>
      </c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</row>
    <row r="31" spans="1:103">
      <c r="A31" s="10"/>
      <c r="B31" s="65">
        <v>25</v>
      </c>
      <c r="C31" s="10">
        <f>Élèves!C28</f>
        <v>0</v>
      </c>
      <c r="D31" s="10">
        <f>Élèves!D28</f>
        <v>0</v>
      </c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7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7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7"/>
      <c r="AL31" s="116"/>
      <c r="AM31" s="116"/>
      <c r="AN31" s="116"/>
      <c r="AO31" s="116"/>
      <c r="AP31" s="116"/>
      <c r="AQ31" s="116"/>
      <c r="AR31" s="116"/>
      <c r="AS31" s="116"/>
      <c r="AT31" s="116"/>
      <c r="AU31" s="116"/>
      <c r="AV31" s="117"/>
      <c r="AW31" s="118">
        <f t="shared" si="0"/>
        <v>0</v>
      </c>
      <c r="AX31" s="118">
        <f t="shared" si="4"/>
        <v>0</v>
      </c>
      <c r="AY31" s="119" t="str">
        <f t="shared" si="5"/>
        <v/>
      </c>
      <c r="AZ31" s="117"/>
      <c r="BA31" s="118">
        <f t="shared" si="1"/>
        <v>0</v>
      </c>
      <c r="BB31" s="118">
        <f>SUM($P$6:Y$6)-SUMIF(P31:Y31,"",$P$6:$Y$6)</f>
        <v>0</v>
      </c>
      <c r="BC31" s="119" t="str">
        <f t="shared" si="6"/>
        <v/>
      </c>
      <c r="BD31" s="117"/>
      <c r="BE31" s="118">
        <f t="shared" si="2"/>
        <v>0</v>
      </c>
      <c r="BF31" s="118">
        <f t="shared" si="7"/>
        <v>0</v>
      </c>
      <c r="BG31" s="119" t="str">
        <f t="shared" si="8"/>
        <v/>
      </c>
      <c r="BH31" s="117"/>
      <c r="BI31" s="118">
        <f t="shared" si="3"/>
        <v>0</v>
      </c>
      <c r="BJ31" s="118">
        <f t="shared" si="9"/>
        <v>0</v>
      </c>
      <c r="BK31" s="119" t="str">
        <f t="shared" si="10"/>
        <v/>
      </c>
      <c r="BL31" s="22"/>
      <c r="BM31" s="10"/>
      <c r="BN31" s="10"/>
      <c r="BO31" s="10"/>
      <c r="BP31" s="170" t="e">
        <f t="shared" si="11"/>
        <v>#DIV/0!</v>
      </c>
      <c r="BQ31" s="170" t="e">
        <f t="shared" si="12"/>
        <v>#DIV/0!</v>
      </c>
      <c r="BR31" s="170" t="e">
        <f t="shared" si="13"/>
        <v>#DIV/0!</v>
      </c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</row>
    <row r="32" spans="1:103" s="7" customFormat="1">
      <c r="A32" s="10"/>
      <c r="B32" s="22"/>
      <c r="C32" s="39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</row>
    <row r="33" spans="1:103" s="7" customFormat="1">
      <c r="A33" s="10"/>
      <c r="B33" s="10"/>
      <c r="C33" s="145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</row>
    <row r="34" spans="1:103" s="7" customFormat="1">
      <c r="A34" s="10"/>
      <c r="B34" s="10"/>
      <c r="C34" s="145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</row>
    <row r="35" spans="1:103" s="7" customFormat="1">
      <c r="A35" s="10"/>
      <c r="B35" s="10"/>
      <c r="C35" s="145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</row>
    <row r="36" spans="1:103" s="7" customFormat="1">
      <c r="A36" s="10"/>
      <c r="B36" s="10"/>
      <c r="C36" s="145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46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</row>
    <row r="37" spans="1:103" s="7" customFormat="1">
      <c r="A37" s="10"/>
      <c r="B37" s="10"/>
      <c r="C37" s="145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</row>
    <row r="38" spans="1:103" s="7" customFormat="1">
      <c r="A38" s="10"/>
      <c r="B38" s="10"/>
      <c r="C38" s="145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</row>
    <row r="39" spans="1:103" s="7" customFormat="1">
      <c r="A39" s="10"/>
      <c r="B39" s="10"/>
      <c r="C39" s="145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</row>
    <row r="40" spans="1:103" s="7" customFormat="1">
      <c r="A40" s="10"/>
      <c r="B40" s="10"/>
      <c r="C40" s="145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</row>
    <row r="41" spans="1:103" s="7" customFormat="1">
      <c r="A41" s="10"/>
      <c r="B41" s="10"/>
      <c r="C41" s="145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</row>
    <row r="42" spans="1:103" s="7" customFormat="1">
      <c r="A42" s="10"/>
      <c r="B42" s="10"/>
      <c r="C42" s="145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</row>
    <row r="43" spans="1:103" s="7" customFormat="1">
      <c r="A43" s="10"/>
      <c r="B43" s="10"/>
      <c r="C43" s="145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</row>
    <row r="44" spans="1:103">
      <c r="A44" s="10"/>
      <c r="B44" s="10"/>
      <c r="C44" s="145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</row>
    <row r="45" spans="1:103">
      <c r="A45" s="10"/>
      <c r="B45" s="10"/>
      <c r="C45" s="145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</row>
    <row r="46" spans="1:103">
      <c r="A46" s="10"/>
      <c r="B46" s="10"/>
      <c r="C46" s="145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</row>
    <row r="47" spans="1:103">
      <c r="A47" s="10"/>
      <c r="B47" s="10"/>
      <c r="C47" s="145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</row>
    <row r="48" spans="1:103">
      <c r="A48" s="10"/>
      <c r="B48" s="10"/>
      <c r="C48" s="145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</row>
    <row r="49" spans="1:103">
      <c r="A49" s="10"/>
      <c r="B49" s="10"/>
      <c r="C49" s="145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</row>
    <row r="50" spans="1:103">
      <c r="A50" s="10"/>
      <c r="B50" s="10"/>
      <c r="C50" s="145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</row>
    <row r="51" spans="1:103">
      <c r="A51" s="10"/>
      <c r="B51" s="10"/>
      <c r="C51" s="145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</row>
    <row r="52" spans="1:103">
      <c r="A52" s="10"/>
      <c r="B52" s="10"/>
      <c r="C52" s="145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</row>
    <row r="53" spans="1:103">
      <c r="A53" s="10"/>
      <c r="B53" s="10"/>
      <c r="C53" s="145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</row>
    <row r="54" spans="1:103">
      <c r="A54" s="10"/>
      <c r="B54" s="10"/>
      <c r="C54" s="145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</row>
    <row r="55" spans="1:103">
      <c r="A55" s="10"/>
      <c r="B55" s="10"/>
      <c r="C55" s="145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</row>
    <row r="56" spans="1:103">
      <c r="A56" s="10"/>
      <c r="B56" s="10"/>
      <c r="C56" s="145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</row>
    <row r="57" spans="1:103">
      <c r="A57" s="10"/>
      <c r="B57" s="10"/>
      <c r="C57" s="145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</row>
    <row r="58" spans="1:103">
      <c r="A58" s="10"/>
      <c r="B58" s="10"/>
      <c r="C58" s="145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</row>
    <row r="59" spans="1:103">
      <c r="A59" s="10"/>
      <c r="B59" s="10"/>
      <c r="C59" s="145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</row>
    <row r="60" spans="1:103">
      <c r="A60" s="10"/>
      <c r="B60" s="10"/>
      <c r="C60" s="145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</row>
    <row r="61" spans="1:103">
      <c r="A61" s="10"/>
      <c r="B61" s="10"/>
      <c r="C61" s="145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</row>
    <row r="62" spans="1:103">
      <c r="A62" s="10"/>
      <c r="B62" s="10"/>
      <c r="C62" s="145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</row>
    <row r="63" spans="1:103">
      <c r="A63" s="10"/>
      <c r="B63" s="10"/>
      <c r="C63" s="145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</row>
    <row r="64" spans="1:103">
      <c r="A64" s="10"/>
      <c r="B64" s="10"/>
      <c r="C64" s="145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</row>
    <row r="65" spans="1:103">
      <c r="A65" s="10"/>
      <c r="B65" s="10"/>
      <c r="C65" s="145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</row>
    <row r="66" spans="1:103">
      <c r="A66" s="10"/>
      <c r="B66" s="10"/>
      <c r="C66" s="145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</row>
    <row r="67" spans="1:103">
      <c r="A67" s="10"/>
      <c r="B67" s="10"/>
      <c r="C67" s="145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</row>
    <row r="68" spans="1:103">
      <c r="A68" s="10"/>
      <c r="B68" s="10"/>
      <c r="C68" s="145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</row>
    <row r="69" spans="1:103">
      <c r="A69" s="10"/>
      <c r="B69" s="10"/>
      <c r="C69" s="145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</row>
    <row r="70" spans="1:103">
      <c r="A70" s="10"/>
      <c r="B70" s="10"/>
      <c r="C70" s="145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</row>
    <row r="71" spans="1:103">
      <c r="A71" s="10"/>
      <c r="B71" s="10"/>
      <c r="C71" s="145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</row>
    <row r="72" spans="1:103">
      <c r="A72" s="10"/>
      <c r="B72" s="10"/>
      <c r="C72" s="145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</row>
    <row r="73" spans="1:103">
      <c r="A73" s="10"/>
      <c r="B73" s="10"/>
      <c r="C73" s="145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</row>
    <row r="74" spans="1:103">
      <c r="A74" s="10"/>
      <c r="B74" s="10"/>
      <c r="C74" s="145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</row>
    <row r="75" spans="1:103">
      <c r="A75" s="10"/>
      <c r="B75" s="10"/>
      <c r="C75" s="145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</row>
    <row r="76" spans="1:103">
      <c r="A76" s="10"/>
      <c r="B76" s="10"/>
      <c r="C76" s="145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</row>
    <row r="77" spans="1:103">
      <c r="A77" s="10"/>
      <c r="B77" s="10"/>
      <c r="C77" s="145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</row>
    <row r="78" spans="1:103">
      <c r="A78" s="10"/>
      <c r="B78" s="10"/>
      <c r="C78" s="145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</row>
    <row r="79" spans="1:103">
      <c r="A79" s="10"/>
      <c r="B79" s="10"/>
      <c r="C79" s="145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</row>
    <row r="80" spans="1:103">
      <c r="A80" s="10"/>
      <c r="B80" s="10"/>
      <c r="C80" s="145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</row>
    <row r="81" spans="1:103">
      <c r="A81" s="10"/>
      <c r="B81" s="10"/>
      <c r="C81" s="145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</row>
    <row r="82" spans="1:103">
      <c r="A82" s="10"/>
      <c r="B82" s="10"/>
      <c r="C82" s="145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  <c r="CW82" s="10"/>
      <c r="CX82" s="10"/>
      <c r="CY82" s="10"/>
    </row>
    <row r="83" spans="1:103">
      <c r="A83" s="10"/>
      <c r="B83" s="10"/>
      <c r="C83" s="145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  <c r="CW83" s="10"/>
      <c r="CX83" s="10"/>
      <c r="CY83" s="10"/>
    </row>
    <row r="84" spans="1:103">
      <c r="A84" s="10"/>
      <c r="B84" s="10"/>
      <c r="C84" s="145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  <c r="CW84" s="10"/>
      <c r="CX84" s="10"/>
      <c r="CY84" s="10"/>
    </row>
    <row r="85" spans="1:103">
      <c r="A85" s="10"/>
      <c r="B85" s="10"/>
      <c r="C85" s="145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  <c r="CW85" s="10"/>
      <c r="CX85" s="10"/>
      <c r="CY85" s="10"/>
    </row>
    <row r="86" spans="1:103">
      <c r="A86" s="10"/>
      <c r="B86" s="10"/>
      <c r="C86" s="145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  <c r="CW86" s="10"/>
      <c r="CX86" s="10"/>
      <c r="CY86" s="10"/>
    </row>
    <row r="87" spans="1:103">
      <c r="A87" s="10"/>
      <c r="B87" s="10"/>
      <c r="C87" s="145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  <c r="CW87" s="10"/>
      <c r="CX87" s="10"/>
      <c r="CY87" s="10"/>
    </row>
    <row r="88" spans="1:103">
      <c r="A88" s="10"/>
      <c r="B88" s="10"/>
      <c r="C88" s="145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  <c r="CW88" s="10"/>
      <c r="CX88" s="10"/>
      <c r="CY88" s="10"/>
    </row>
    <row r="89" spans="1:103">
      <c r="A89" s="10"/>
      <c r="B89" s="10"/>
      <c r="C89" s="145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  <c r="CW89" s="10"/>
      <c r="CX89" s="10"/>
      <c r="CY89" s="10"/>
    </row>
    <row r="90" spans="1:103">
      <c r="A90" s="10"/>
      <c r="B90" s="10"/>
      <c r="C90" s="145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  <c r="CW90" s="10"/>
      <c r="CX90" s="10"/>
      <c r="CY90" s="10"/>
    </row>
  </sheetData>
  <sheetProtection password="ED67" sheet="1" objects="1" scenarios="1" selectLockedCells="1"/>
  <dataConsolidate>
    <dataRefs count="2">
      <dataRef name="$K$5;$Y$5" r:id="rId1"/>
      <dataRef name="$Y$5;$K$5" r:id="rId2"/>
    </dataRefs>
  </dataConsolidate>
  <mergeCells count="10">
    <mergeCell ref="C1:BL1"/>
    <mergeCell ref="E3:N3"/>
    <mergeCell ref="P3:Y3"/>
    <mergeCell ref="AA3:AJ3"/>
    <mergeCell ref="AL3:AU3"/>
    <mergeCell ref="AW3:AY5"/>
    <mergeCell ref="BA3:BC5"/>
    <mergeCell ref="BE3:BG5"/>
    <mergeCell ref="BI3:BK5"/>
    <mergeCell ref="C5:D5"/>
  </mergeCells>
  <conditionalFormatting sqref="C7:D31">
    <cfRule type="cellIs" dxfId="147" priority="74" operator="equal">
      <formula>0</formula>
    </cfRule>
  </conditionalFormatting>
  <conditionalFormatting sqref="B7:B31">
    <cfRule type="expression" dxfId="146" priority="73">
      <formula>C7=0</formula>
    </cfRule>
  </conditionalFormatting>
  <conditionalFormatting sqref="E7:E31">
    <cfRule type="expression" dxfId="145" priority="72">
      <formula>E7&lt;$E$6/2</formula>
    </cfRule>
  </conditionalFormatting>
  <conditionalFormatting sqref="F7:F31">
    <cfRule type="expression" dxfId="144" priority="71">
      <formula>F7&lt;$F$6/2</formula>
    </cfRule>
  </conditionalFormatting>
  <conditionalFormatting sqref="G7:G31">
    <cfRule type="expression" dxfId="143" priority="70">
      <formula>G7&lt;$G$6/2</formula>
    </cfRule>
  </conditionalFormatting>
  <conditionalFormatting sqref="H7:H31">
    <cfRule type="expression" dxfId="142" priority="69">
      <formula>H7&lt;$H$6/2</formula>
    </cfRule>
  </conditionalFormatting>
  <conditionalFormatting sqref="I7:I31">
    <cfRule type="expression" dxfId="141" priority="68">
      <formula>I7&lt;$I$6/2</formula>
    </cfRule>
  </conditionalFormatting>
  <conditionalFormatting sqref="J7:J31">
    <cfRule type="expression" dxfId="140" priority="67">
      <formula>J7&lt;$J$6/2</formula>
    </cfRule>
  </conditionalFormatting>
  <conditionalFormatting sqref="K7:K31">
    <cfRule type="expression" dxfId="139" priority="66">
      <formula>K7&lt;$K$6/2</formula>
    </cfRule>
  </conditionalFormatting>
  <conditionalFormatting sqref="L7:L31">
    <cfRule type="expression" dxfId="138" priority="65">
      <formula>L7&lt;$L$6/2</formula>
    </cfRule>
  </conditionalFormatting>
  <conditionalFormatting sqref="M7:M31">
    <cfRule type="expression" dxfId="137" priority="64">
      <formula>M7&lt;$M$6/2</formula>
    </cfRule>
  </conditionalFormatting>
  <conditionalFormatting sqref="N7:N31">
    <cfRule type="expression" dxfId="136" priority="63">
      <formula>N7&lt;$N$6/2</formula>
    </cfRule>
  </conditionalFormatting>
  <conditionalFormatting sqref="P7:P31">
    <cfRule type="expression" dxfId="135" priority="62">
      <formula>P7&lt;$P$6/2</formula>
    </cfRule>
  </conditionalFormatting>
  <conditionalFormatting sqref="Q7:Q31">
    <cfRule type="expression" dxfId="134" priority="61">
      <formula>Q7&lt;$Q$6/2</formula>
    </cfRule>
  </conditionalFormatting>
  <conditionalFormatting sqref="R7:R31">
    <cfRule type="expression" dxfId="133" priority="60">
      <formula>R7&lt;$R$6/2</formula>
    </cfRule>
  </conditionalFormatting>
  <conditionalFormatting sqref="S7:S31">
    <cfRule type="expression" dxfId="132" priority="59">
      <formula>S7&lt;$S$6/2</formula>
    </cfRule>
  </conditionalFormatting>
  <conditionalFormatting sqref="T7:T31">
    <cfRule type="expression" dxfId="131" priority="58">
      <formula>T7&lt;$T$6/2</formula>
    </cfRule>
  </conditionalFormatting>
  <conditionalFormatting sqref="U7:U31">
    <cfRule type="expression" dxfId="130" priority="57">
      <formula>U7&lt;$U$6/2</formula>
    </cfRule>
  </conditionalFormatting>
  <conditionalFormatting sqref="V7:V31">
    <cfRule type="expression" dxfId="129" priority="56">
      <formula>V7&lt;$V$6/2</formula>
    </cfRule>
  </conditionalFormatting>
  <conditionalFormatting sqref="W7:W31">
    <cfRule type="expression" dxfId="128" priority="55">
      <formula>W7&lt;$W$6/2</formula>
    </cfRule>
  </conditionalFormatting>
  <conditionalFormatting sqref="X7:X31">
    <cfRule type="expression" dxfId="127" priority="54">
      <formula>X7&lt;$X$6/2</formula>
    </cfRule>
  </conditionalFormatting>
  <conditionalFormatting sqref="Y7:Y31">
    <cfRule type="expression" dxfId="126" priority="53">
      <formula>Y7&lt;$Y$6/2</formula>
    </cfRule>
  </conditionalFormatting>
  <conditionalFormatting sqref="AA7:AA31">
    <cfRule type="expression" dxfId="125" priority="52">
      <formula>AA7&lt;$AA$6/2</formula>
    </cfRule>
  </conditionalFormatting>
  <conditionalFormatting sqref="AB7:AB31">
    <cfRule type="expression" dxfId="124" priority="51">
      <formula>AB7&lt;$AB$6/2</formula>
    </cfRule>
  </conditionalFormatting>
  <conditionalFormatting sqref="AC7:AC31">
    <cfRule type="expression" dxfId="123" priority="50">
      <formula>AC7&lt;$AC$6/2</formula>
    </cfRule>
  </conditionalFormatting>
  <conditionalFormatting sqref="AD7:AD31">
    <cfRule type="expression" dxfId="122" priority="49">
      <formula>AD7&lt;$AD$6/2</formula>
    </cfRule>
  </conditionalFormatting>
  <conditionalFormatting sqref="AE7:AE31">
    <cfRule type="expression" dxfId="121" priority="48">
      <formula>AE7&lt;$AE$6/2</formula>
    </cfRule>
  </conditionalFormatting>
  <conditionalFormatting sqref="AF7:AF31">
    <cfRule type="expression" dxfId="120" priority="47">
      <formula>AF7&lt;$AF$6/2</formula>
    </cfRule>
  </conditionalFormatting>
  <conditionalFormatting sqref="AG7:AG31">
    <cfRule type="expression" dxfId="119" priority="46">
      <formula>AG7&lt;$AG$6/2</formula>
    </cfRule>
  </conditionalFormatting>
  <conditionalFormatting sqref="AH7:AH31">
    <cfRule type="expression" dxfId="118" priority="45">
      <formula>AH7&lt;$AH$6/2</formula>
    </cfRule>
  </conditionalFormatting>
  <conditionalFormatting sqref="AI7:AI31">
    <cfRule type="expression" dxfId="117" priority="44">
      <formula>AI7&lt;$AI$6/2</formula>
    </cfRule>
  </conditionalFormatting>
  <conditionalFormatting sqref="AJ7:AJ31">
    <cfRule type="expression" dxfId="116" priority="43">
      <formula>AJ7&lt;$AJ$6/2</formula>
    </cfRule>
  </conditionalFormatting>
  <conditionalFormatting sqref="AL7:AL31">
    <cfRule type="expression" dxfId="115" priority="42">
      <formula>AL7&lt;$AL$6/2</formula>
    </cfRule>
  </conditionalFormatting>
  <conditionalFormatting sqref="AM7:AM31">
    <cfRule type="expression" dxfId="114" priority="41">
      <formula>AM7&lt;$AM$6/2</formula>
    </cfRule>
  </conditionalFormatting>
  <conditionalFormatting sqref="AN7:AN31">
    <cfRule type="expression" dxfId="113" priority="40">
      <formula>AN7&lt;$AN$6/2</formula>
    </cfRule>
  </conditionalFormatting>
  <conditionalFormatting sqref="AO7:AO31">
    <cfRule type="expression" dxfId="112" priority="39">
      <formula>AO7&lt;$AO$6/2</formula>
    </cfRule>
  </conditionalFormatting>
  <conditionalFormatting sqref="AP7:AP31">
    <cfRule type="expression" dxfId="111" priority="38">
      <formula>AP7&lt;$AP$6/2</formula>
    </cfRule>
  </conditionalFormatting>
  <conditionalFormatting sqref="AQ7:AQ31">
    <cfRule type="expression" dxfId="110" priority="37">
      <formula>AQ7&lt;$AQ$6/2</formula>
    </cfRule>
  </conditionalFormatting>
  <conditionalFormatting sqref="AR7:AR31">
    <cfRule type="expression" dxfId="109" priority="36">
      <formula>AR7&lt;$AR$6/2</formula>
    </cfRule>
  </conditionalFormatting>
  <conditionalFormatting sqref="AS7:AS31">
    <cfRule type="expression" dxfId="108" priority="35">
      <formula>AS7&lt;$AS$6/2</formula>
    </cfRule>
  </conditionalFormatting>
  <conditionalFormatting sqref="AT7:AT31">
    <cfRule type="expression" dxfId="107" priority="34">
      <formula>AT7&lt;$AT$6/2</formula>
    </cfRule>
  </conditionalFormatting>
  <conditionalFormatting sqref="AU7:AU31">
    <cfRule type="expression" dxfId="106" priority="33">
      <formula>AU7&lt;$AU$6/2</formula>
    </cfRule>
  </conditionalFormatting>
  <conditionalFormatting sqref="E7:N31 P7:Y31 AA7:AJ31 AL7:AU31">
    <cfRule type="containsBlanks" dxfId="105" priority="32">
      <formula>LEN(TRIM(E7))=0</formula>
    </cfRule>
  </conditionalFormatting>
  <conditionalFormatting sqref="BB7:BB31 BF7:BF31 BJ7:BJ31">
    <cfRule type="expression" dxfId="104" priority="31">
      <formula>BB7&lt;BM7/2</formula>
    </cfRule>
  </conditionalFormatting>
  <conditionalFormatting sqref="BA7:BA31 BE7:BE31 BI7:BI31">
    <cfRule type="expression" dxfId="103" priority="30">
      <formula>BA7&lt;BO7/2</formula>
    </cfRule>
  </conditionalFormatting>
  <conditionalFormatting sqref="BK7:BK31 BG7:BG31 BC7:BC31 AY7:AY31">
    <cfRule type="cellIs" dxfId="102" priority="29" operator="lessThan">
      <formula>50</formula>
    </cfRule>
  </conditionalFormatting>
  <conditionalFormatting sqref="AX7:AX31">
    <cfRule type="expression" dxfId="101" priority="28">
      <formula>AX7&lt;#REF!/2</formula>
    </cfRule>
  </conditionalFormatting>
  <conditionalFormatting sqref="AW7:AW31">
    <cfRule type="expression" dxfId="100" priority="27">
      <formula>AW7&lt;#REF!/2</formula>
    </cfRule>
  </conditionalFormatting>
  <conditionalFormatting sqref="E7:BK7 BJ8:BK31 BF8:BG31 BB8:BC31 AX8:AY31">
    <cfRule type="expression" dxfId="99" priority="26">
      <formula>$C$7=0</formula>
    </cfRule>
  </conditionalFormatting>
  <conditionalFormatting sqref="E8:BK8 AX10 AX12 AX14 AX16 AX18 AX20 AX22 AX24 AX26 AX28 AX30">
    <cfRule type="expression" dxfId="98" priority="25">
      <formula>$C$8=0</formula>
    </cfRule>
  </conditionalFormatting>
  <conditionalFormatting sqref="E9:BK9">
    <cfRule type="expression" dxfId="97" priority="24">
      <formula>$C$9=0</formula>
    </cfRule>
  </conditionalFormatting>
  <conditionalFormatting sqref="E10:BK10">
    <cfRule type="expression" dxfId="96" priority="23">
      <formula>$C$10=0</formula>
    </cfRule>
  </conditionalFormatting>
  <conditionalFormatting sqref="E11:BK11">
    <cfRule type="expression" dxfId="95" priority="22">
      <formula>$C$11=0</formula>
    </cfRule>
  </conditionalFormatting>
  <conditionalFormatting sqref="E12:BK12">
    <cfRule type="expression" dxfId="94" priority="21">
      <formula>$C$12=0</formula>
    </cfRule>
  </conditionalFormatting>
  <conditionalFormatting sqref="E13:BK13">
    <cfRule type="expression" dxfId="93" priority="20">
      <formula>$C$13=0</formula>
    </cfRule>
  </conditionalFormatting>
  <conditionalFormatting sqref="E14:BK14">
    <cfRule type="expression" dxfId="92" priority="19">
      <formula>$C$14=0</formula>
    </cfRule>
  </conditionalFormatting>
  <conditionalFormatting sqref="E15:BK15">
    <cfRule type="expression" dxfId="91" priority="18">
      <formula>$C$15=0</formula>
    </cfRule>
  </conditionalFormatting>
  <conditionalFormatting sqref="E16:BK16">
    <cfRule type="expression" dxfId="90" priority="17">
      <formula>$C$16=0</formula>
    </cfRule>
  </conditionalFormatting>
  <conditionalFormatting sqref="E17:BK17">
    <cfRule type="expression" dxfId="89" priority="16">
      <formula>$C$17=0</formula>
    </cfRule>
  </conditionalFormatting>
  <conditionalFormatting sqref="E18:BK18">
    <cfRule type="expression" dxfId="88" priority="15">
      <formula>$C$18=0</formula>
    </cfRule>
  </conditionalFormatting>
  <conditionalFormatting sqref="E19:BK19">
    <cfRule type="expression" dxfId="87" priority="14">
      <formula>$C$19=0</formula>
    </cfRule>
  </conditionalFormatting>
  <conditionalFormatting sqref="E20:BK20">
    <cfRule type="expression" dxfId="86" priority="13">
      <formula>$C$20=0</formula>
    </cfRule>
  </conditionalFormatting>
  <conditionalFormatting sqref="E21:BK21">
    <cfRule type="expression" dxfId="85" priority="12">
      <formula>$C$21=0</formula>
    </cfRule>
  </conditionalFormatting>
  <conditionalFormatting sqref="E22:BK22">
    <cfRule type="expression" dxfId="84" priority="11">
      <formula>$C$22=0</formula>
    </cfRule>
  </conditionalFormatting>
  <conditionalFormatting sqref="E23:BK23">
    <cfRule type="expression" dxfId="83" priority="10">
      <formula>$C$23=0</formula>
    </cfRule>
  </conditionalFormatting>
  <conditionalFormatting sqref="E24:BK24">
    <cfRule type="expression" dxfId="82" priority="9">
      <formula>$C$24=0</formula>
    </cfRule>
  </conditionalFormatting>
  <conditionalFormatting sqref="E25:BK25">
    <cfRule type="expression" dxfId="81" priority="8">
      <formula>$C$25=0</formula>
    </cfRule>
  </conditionalFormatting>
  <conditionalFormatting sqref="E26:BK26">
    <cfRule type="expression" dxfId="80" priority="7">
      <formula>$C$26=0</formula>
    </cfRule>
  </conditionalFormatting>
  <conditionalFormatting sqref="E27:BK27">
    <cfRule type="expression" dxfId="79" priority="6">
      <formula>$C$27=0</formula>
    </cfRule>
  </conditionalFormatting>
  <conditionalFormatting sqref="E28:BK28">
    <cfRule type="expression" dxfId="78" priority="5">
      <formula>$C$28=0</formula>
    </cfRule>
  </conditionalFormatting>
  <conditionalFormatting sqref="E29:BK29">
    <cfRule type="expression" dxfId="77" priority="4">
      <formula>$C$29=0</formula>
    </cfRule>
  </conditionalFormatting>
  <conditionalFormatting sqref="E30:BK30">
    <cfRule type="expression" dxfId="76" priority="3">
      <formula>$C$30=0</formula>
    </cfRule>
  </conditionalFormatting>
  <conditionalFormatting sqref="E31:BK31">
    <cfRule type="expression" dxfId="75" priority="2">
      <formula>$C$31=0</formula>
    </cfRule>
  </conditionalFormatting>
  <conditionalFormatting sqref="C7:D31">
    <cfRule type="cellIs" dxfId="74" priority="1" operator="equal">
      <formula>0</formula>
    </cfRule>
  </conditionalFormatting>
  <dataValidations count="2">
    <dataValidation type="custom" allowBlank="1" showInputMessage="1" showErrorMessage="1" errorTitle="Erreur d'encodage" error="La valeur que vous avez tapée n'est pas valide. Veuillez entrer 'NE', 'CM' ou un nombre sous la valeur MAX." sqref="BD7:BD31 BH7:BH31 AZ7:AZ31 AV7:AV31">
      <formula1>OR(AND(AV7="NE"),AND(AV7="CM"),AND(AV7&gt;0,AV7&lt;999))</formula1>
    </dataValidation>
    <dataValidation type="custom" allowBlank="1" showInputMessage="1" showErrorMessage="1" errorTitle="Erreur d'encodage" error="La valeur que vous avez tapée n'est pas valide. Veuillez entrer 'NE', 'CM' ou un nombre supérieur à la cote." sqref="BL7:BL31">
      <formula1>OR(AND(BL7&gt;=AY7),AND(BL7="NE",AY7="NE"),AND(BL7="CM",AY7="CM"))</formula1>
    </dataValidation>
  </dataValidations>
  <pageMargins left="0.7" right="0.7" top="0.75" bottom="0.75" header="0.3" footer="0.3"/>
  <pageSetup paperSize="9" orientation="portrait" horizontalDpi="1200" verticalDpi="1200" r:id="rId3"/>
  <drawing r:id="rId4"/>
</worksheet>
</file>

<file path=xl/worksheets/sheet45.xml><?xml version="1.0" encoding="utf-8"?>
<worksheet xmlns="http://schemas.openxmlformats.org/spreadsheetml/2006/main" xmlns:r="http://schemas.openxmlformats.org/officeDocument/2006/relationships">
  <sheetPr codeName="Feuil40"/>
  <dimension ref="A1:CY90"/>
  <sheetViews>
    <sheetView workbookViewId="0">
      <selection activeCell="E5" sqref="E5"/>
    </sheetView>
  </sheetViews>
  <sheetFormatPr baseColWidth="10" defaultRowHeight="15"/>
  <cols>
    <col min="1" max="1" width="10.7109375" style="7" customWidth="1"/>
    <col min="2" max="2" width="2.7109375" style="7" customWidth="1"/>
    <col min="3" max="3" width="19.42578125" style="66" customWidth="1"/>
    <col min="4" max="4" width="15.42578125" style="64" customWidth="1"/>
    <col min="5" max="14" width="3.28515625" style="64" customWidth="1"/>
    <col min="15" max="15" width="2.7109375" style="64" customWidth="1"/>
    <col min="16" max="25" width="3.28515625" style="64" customWidth="1"/>
    <col min="26" max="26" width="2.7109375" style="64" customWidth="1"/>
    <col min="27" max="36" width="3.28515625" style="64" customWidth="1"/>
    <col min="37" max="37" width="2.7109375" style="64" customWidth="1"/>
    <col min="38" max="47" width="3.28515625" style="64" customWidth="1"/>
    <col min="48" max="48" width="2.7109375" style="64" customWidth="1"/>
    <col min="49" max="51" width="3.7109375" style="64" customWidth="1"/>
    <col min="52" max="52" width="2.7109375" style="64" customWidth="1"/>
    <col min="53" max="55" width="3.7109375" style="64" customWidth="1"/>
    <col min="56" max="56" width="2.7109375" style="64" customWidth="1"/>
    <col min="57" max="59" width="3.7109375" style="64" customWidth="1"/>
    <col min="60" max="60" width="2.7109375" style="64" customWidth="1"/>
    <col min="61" max="63" width="3.7109375" style="64" customWidth="1"/>
    <col min="64" max="64" width="2.7109375" style="64" customWidth="1"/>
    <col min="65" max="77" width="11.42578125" style="7"/>
    <col min="78" max="16384" width="11.42578125" style="64"/>
  </cols>
  <sheetData>
    <row r="1" spans="1:103" s="7" customFormat="1" ht="54.95" customHeight="1">
      <c r="A1" s="10"/>
      <c r="B1" s="61"/>
      <c r="C1" s="317">
        <f>MATIÈRES!I20</f>
        <v>0</v>
      </c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7"/>
      <c r="AH1" s="317"/>
      <c r="AI1" s="317"/>
      <c r="AJ1" s="317"/>
      <c r="AK1" s="317"/>
      <c r="AL1" s="317"/>
      <c r="AM1" s="317"/>
      <c r="AN1" s="317"/>
      <c r="AO1" s="317"/>
      <c r="AP1" s="317"/>
      <c r="AQ1" s="317"/>
      <c r="AR1" s="317"/>
      <c r="AS1" s="317"/>
      <c r="AT1" s="317"/>
      <c r="AU1" s="317"/>
      <c r="AV1" s="317"/>
      <c r="AW1" s="317"/>
      <c r="AX1" s="317"/>
      <c r="AY1" s="317"/>
      <c r="AZ1" s="317"/>
      <c r="BA1" s="317"/>
      <c r="BB1" s="317"/>
      <c r="BC1" s="317"/>
      <c r="BD1" s="317"/>
      <c r="BE1" s="317"/>
      <c r="BF1" s="317"/>
      <c r="BG1" s="317"/>
      <c r="BH1" s="317"/>
      <c r="BI1" s="317"/>
      <c r="BJ1" s="317"/>
      <c r="BK1" s="317"/>
      <c r="BL1" s="317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</row>
    <row r="2" spans="1:103" s="7" customFormat="1" ht="15" customHeight="1">
      <c r="A2" s="22"/>
      <c r="B2" s="22"/>
      <c r="C2" s="39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</row>
    <row r="3" spans="1:103" s="7" customFormat="1" ht="15" customHeight="1">
      <c r="A3" s="10"/>
      <c r="B3" s="22"/>
      <c r="C3" s="197"/>
      <c r="D3" s="198"/>
      <c r="E3" s="318" t="s">
        <v>100</v>
      </c>
      <c r="F3" s="319"/>
      <c r="G3" s="319"/>
      <c r="H3" s="319"/>
      <c r="I3" s="319"/>
      <c r="J3" s="319"/>
      <c r="K3" s="319"/>
      <c r="L3" s="319"/>
      <c r="M3" s="319"/>
      <c r="N3" s="320"/>
      <c r="O3" s="22"/>
      <c r="P3" s="318" t="s">
        <v>101</v>
      </c>
      <c r="Q3" s="319"/>
      <c r="R3" s="319"/>
      <c r="S3" s="319"/>
      <c r="T3" s="319"/>
      <c r="U3" s="319"/>
      <c r="V3" s="319"/>
      <c r="W3" s="319"/>
      <c r="X3" s="319"/>
      <c r="Y3" s="320"/>
      <c r="Z3" s="22"/>
      <c r="AA3" s="318" t="s">
        <v>102</v>
      </c>
      <c r="AB3" s="319"/>
      <c r="AC3" s="319"/>
      <c r="AD3" s="319"/>
      <c r="AE3" s="319"/>
      <c r="AF3" s="319"/>
      <c r="AG3" s="319"/>
      <c r="AH3" s="319"/>
      <c r="AI3" s="319"/>
      <c r="AJ3" s="320"/>
      <c r="AK3" s="22"/>
      <c r="AL3" s="318" t="s">
        <v>103</v>
      </c>
      <c r="AM3" s="319"/>
      <c r="AN3" s="319"/>
      <c r="AO3" s="319"/>
      <c r="AP3" s="319"/>
      <c r="AQ3" s="319"/>
      <c r="AR3" s="319"/>
      <c r="AS3" s="319"/>
      <c r="AT3" s="319"/>
      <c r="AU3" s="320"/>
      <c r="AV3" s="22"/>
      <c r="AW3" s="321" t="s">
        <v>104</v>
      </c>
      <c r="AX3" s="321"/>
      <c r="AY3" s="321"/>
      <c r="AZ3" s="22"/>
      <c r="BA3" s="321" t="s">
        <v>105</v>
      </c>
      <c r="BB3" s="321"/>
      <c r="BC3" s="321"/>
      <c r="BD3" s="22"/>
      <c r="BE3" s="321" t="s">
        <v>106</v>
      </c>
      <c r="BF3" s="321"/>
      <c r="BG3" s="321"/>
      <c r="BH3" s="22"/>
      <c r="BI3" s="321" t="s">
        <v>107</v>
      </c>
      <c r="BJ3" s="321"/>
      <c r="BK3" s="321"/>
      <c r="BL3" s="22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</row>
    <row r="4" spans="1:103" s="7" customFormat="1" ht="15" customHeight="1">
      <c r="A4" s="10"/>
      <c r="B4" s="22"/>
      <c r="C4" s="197"/>
      <c r="D4" s="198"/>
      <c r="E4" s="106">
        <v>1</v>
      </c>
      <c r="F4" s="106">
        <v>2</v>
      </c>
      <c r="G4" s="106">
        <v>3</v>
      </c>
      <c r="H4" s="106">
        <v>4</v>
      </c>
      <c r="I4" s="106">
        <v>5</v>
      </c>
      <c r="J4" s="106">
        <v>6</v>
      </c>
      <c r="K4" s="106">
        <v>7</v>
      </c>
      <c r="L4" s="106">
        <v>8</v>
      </c>
      <c r="M4" s="106">
        <v>9</v>
      </c>
      <c r="N4" s="107">
        <v>10</v>
      </c>
      <c r="O4" s="22"/>
      <c r="P4" s="109">
        <v>11</v>
      </c>
      <c r="Q4" s="106">
        <v>12</v>
      </c>
      <c r="R4" s="106">
        <v>13</v>
      </c>
      <c r="S4" s="106">
        <v>14</v>
      </c>
      <c r="T4" s="106">
        <v>15</v>
      </c>
      <c r="U4" s="106">
        <v>16</v>
      </c>
      <c r="V4" s="106">
        <v>17</v>
      </c>
      <c r="W4" s="106">
        <v>18</v>
      </c>
      <c r="X4" s="106">
        <v>19</v>
      </c>
      <c r="Y4" s="107">
        <v>20</v>
      </c>
      <c r="Z4" s="22"/>
      <c r="AA4" s="109">
        <v>21</v>
      </c>
      <c r="AB4" s="106">
        <v>22</v>
      </c>
      <c r="AC4" s="106">
        <v>23</v>
      </c>
      <c r="AD4" s="106">
        <v>24</v>
      </c>
      <c r="AE4" s="106">
        <v>25</v>
      </c>
      <c r="AF4" s="106">
        <v>26</v>
      </c>
      <c r="AG4" s="106">
        <v>27</v>
      </c>
      <c r="AH4" s="106">
        <v>28</v>
      </c>
      <c r="AI4" s="106">
        <v>29</v>
      </c>
      <c r="AJ4" s="107">
        <v>30</v>
      </c>
      <c r="AK4" s="22"/>
      <c r="AL4" s="109">
        <v>31</v>
      </c>
      <c r="AM4" s="106">
        <v>32</v>
      </c>
      <c r="AN4" s="106">
        <v>33</v>
      </c>
      <c r="AO4" s="106">
        <v>34</v>
      </c>
      <c r="AP4" s="106">
        <v>35</v>
      </c>
      <c r="AQ4" s="106">
        <v>36</v>
      </c>
      <c r="AR4" s="106">
        <v>37</v>
      </c>
      <c r="AS4" s="106">
        <v>38</v>
      </c>
      <c r="AT4" s="106">
        <v>39</v>
      </c>
      <c r="AU4" s="107">
        <v>40</v>
      </c>
      <c r="AV4" s="22"/>
      <c r="AW4" s="321"/>
      <c r="AX4" s="321"/>
      <c r="AY4" s="321"/>
      <c r="AZ4" s="22"/>
      <c r="BA4" s="321"/>
      <c r="BB4" s="321"/>
      <c r="BC4" s="321"/>
      <c r="BD4" s="22"/>
      <c r="BE4" s="321"/>
      <c r="BF4" s="321"/>
      <c r="BG4" s="321"/>
      <c r="BH4" s="22"/>
      <c r="BI4" s="321"/>
      <c r="BJ4" s="321"/>
      <c r="BK4" s="321"/>
      <c r="BL4" s="22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</row>
    <row r="5" spans="1:103" ht="75.75" customHeight="1">
      <c r="A5" s="10"/>
      <c r="B5" s="22"/>
      <c r="C5" s="229" t="s">
        <v>173</v>
      </c>
      <c r="D5" s="229"/>
      <c r="E5" s="111"/>
      <c r="F5" s="110"/>
      <c r="G5" s="110"/>
      <c r="H5" s="111"/>
      <c r="I5" s="111"/>
      <c r="J5" s="110"/>
      <c r="K5" s="110"/>
      <c r="L5" s="111"/>
      <c r="M5" s="111"/>
      <c r="N5" s="110"/>
      <c r="O5" s="112"/>
      <c r="P5" s="111"/>
      <c r="Q5" s="110"/>
      <c r="R5" s="110"/>
      <c r="S5" s="111"/>
      <c r="T5" s="111"/>
      <c r="U5" s="110"/>
      <c r="V5" s="110"/>
      <c r="W5" s="111"/>
      <c r="X5" s="111"/>
      <c r="Y5" s="110"/>
      <c r="Z5" s="112"/>
      <c r="AA5" s="111"/>
      <c r="AB5" s="110"/>
      <c r="AC5" s="110"/>
      <c r="AD5" s="111"/>
      <c r="AE5" s="111"/>
      <c r="AF5" s="110"/>
      <c r="AG5" s="110"/>
      <c r="AH5" s="111"/>
      <c r="AI5" s="111"/>
      <c r="AJ5" s="110"/>
      <c r="AK5" s="112"/>
      <c r="AL5" s="111"/>
      <c r="AM5" s="110"/>
      <c r="AN5" s="110"/>
      <c r="AO5" s="111"/>
      <c r="AP5" s="111"/>
      <c r="AQ5" s="110"/>
      <c r="AR5" s="110"/>
      <c r="AS5" s="111"/>
      <c r="AT5" s="111"/>
      <c r="AU5" s="110"/>
      <c r="AV5" s="112"/>
      <c r="AW5" s="321"/>
      <c r="AX5" s="321"/>
      <c r="AY5" s="321"/>
      <c r="AZ5" s="112"/>
      <c r="BA5" s="321"/>
      <c r="BB5" s="321"/>
      <c r="BC5" s="321"/>
      <c r="BD5" s="112"/>
      <c r="BE5" s="321"/>
      <c r="BF5" s="321"/>
      <c r="BG5" s="321"/>
      <c r="BH5" s="112"/>
      <c r="BI5" s="321"/>
      <c r="BJ5" s="321"/>
      <c r="BK5" s="321"/>
      <c r="BL5" s="62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</row>
    <row r="6" spans="1:103">
      <c r="A6" s="10"/>
      <c r="B6" s="22"/>
      <c r="C6" s="199" t="s">
        <v>0</v>
      </c>
      <c r="D6" s="200" t="s">
        <v>1</v>
      </c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4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4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4"/>
      <c r="AL6" s="113"/>
      <c r="AM6" s="113"/>
      <c r="AN6" s="113"/>
      <c r="AO6" s="113"/>
      <c r="AP6" s="113"/>
      <c r="AQ6" s="113"/>
      <c r="AR6" s="113"/>
      <c r="AS6" s="113"/>
      <c r="AT6" s="113"/>
      <c r="AU6" s="113"/>
      <c r="AV6" s="114"/>
      <c r="AW6" s="115" t="s">
        <v>108</v>
      </c>
      <c r="AX6" s="115" t="s">
        <v>109</v>
      </c>
      <c r="AY6" s="115" t="s">
        <v>54</v>
      </c>
      <c r="AZ6" s="114"/>
      <c r="BA6" s="115" t="s">
        <v>108</v>
      </c>
      <c r="BB6" s="115" t="s">
        <v>109</v>
      </c>
      <c r="BC6" s="115" t="s">
        <v>54</v>
      </c>
      <c r="BD6" s="114"/>
      <c r="BE6" s="115" t="s">
        <v>108</v>
      </c>
      <c r="BF6" s="115" t="s">
        <v>109</v>
      </c>
      <c r="BG6" s="115" t="s">
        <v>54</v>
      </c>
      <c r="BH6" s="114"/>
      <c r="BI6" s="115" t="s">
        <v>108</v>
      </c>
      <c r="BJ6" s="115" t="s">
        <v>109</v>
      </c>
      <c r="BK6" s="115" t="s">
        <v>54</v>
      </c>
      <c r="BL6" s="26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</row>
    <row r="7" spans="1:103">
      <c r="A7" s="10"/>
      <c r="B7" s="65">
        <v>1</v>
      </c>
      <c r="C7" s="10" t="str">
        <f>Élèves!C4</f>
        <v>MARTIN</v>
      </c>
      <c r="D7" s="10" t="str">
        <f>Élèves!D4</f>
        <v>Paul</v>
      </c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7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7"/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7"/>
      <c r="AL7" s="116"/>
      <c r="AM7" s="116"/>
      <c r="AN7" s="116"/>
      <c r="AO7" s="116"/>
      <c r="AP7" s="116"/>
      <c r="AQ7" s="116"/>
      <c r="AR7" s="116"/>
      <c r="AS7" s="116"/>
      <c r="AT7" s="116"/>
      <c r="AU7" s="116"/>
      <c r="AV7" s="117"/>
      <c r="AW7" s="118">
        <f t="shared" ref="AW7:AW31" si="0">SUM(E7:N7)</f>
        <v>0</v>
      </c>
      <c r="AX7" s="118">
        <f>SUM($E$6:$N$6)-SUMIF(E7:N7,"",$E$6:$N$6)</f>
        <v>0</v>
      </c>
      <c r="AY7" s="119" t="str">
        <f>IF(ISERROR(SUM(AW7/AX7)*100),"",SUM(AW7/AX7)*100)</f>
        <v/>
      </c>
      <c r="AZ7" s="117"/>
      <c r="BA7" s="118">
        <f t="shared" ref="BA7:BA31" si="1">SUM(P7:Y7)</f>
        <v>0</v>
      </c>
      <c r="BB7" s="118">
        <f>SUM($P$6:Y$6)-SUMIF(P7:Y7,"",$P$6:$Y$6)</f>
        <v>0</v>
      </c>
      <c r="BC7" s="119" t="str">
        <f>IF(ISERROR(SUM(BA7/BB7)*100),"",SUM(BA7/BB7)*100)</f>
        <v/>
      </c>
      <c r="BD7" s="117"/>
      <c r="BE7" s="118">
        <f t="shared" ref="BE7:BE31" si="2">SUM(AA7:AJ7)</f>
        <v>0</v>
      </c>
      <c r="BF7" s="118">
        <f>SUM($AA$6:$AJ$6)-SUMIF(AA7:AJ7,"",$AA$6:$AJ$6)</f>
        <v>0</v>
      </c>
      <c r="BG7" s="119" t="str">
        <f>IF(ISERROR(SUM(BE7/BF7)*100),"",SUM(BE7/BF7)*100)</f>
        <v/>
      </c>
      <c r="BH7" s="117"/>
      <c r="BI7" s="118">
        <f t="shared" ref="BI7:BI31" si="3">SUM(AL7:AU7)</f>
        <v>0</v>
      </c>
      <c r="BJ7" s="118">
        <f>SUM($AL$6:$AU$6)-SUMIF(AL7:AU7,"",$AL$6:$AU$6)</f>
        <v>0</v>
      </c>
      <c r="BK7" s="119" t="str">
        <f>IF(ISERROR(SUM(BI7/BJ7)*100),"",SUM(BI7/BJ7)*100)</f>
        <v/>
      </c>
      <c r="BL7" s="22"/>
      <c r="BM7" s="10"/>
      <c r="BN7" s="10"/>
      <c r="BO7" s="10"/>
      <c r="BP7" s="170" t="e">
        <f>AVERAGE(AY7,BC7)</f>
        <v>#DIV/0!</v>
      </c>
      <c r="BQ7" s="170" t="e">
        <f>AVERAGE(AY7,BC7,BG7)</f>
        <v>#DIV/0!</v>
      </c>
      <c r="BR7" s="170" t="e">
        <f>AVERAGE(AY7,BC7,BG7,BK7)</f>
        <v>#DIV/0!</v>
      </c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</row>
    <row r="8" spans="1:103">
      <c r="A8" s="10"/>
      <c r="B8" s="65">
        <v>2</v>
      </c>
      <c r="C8" s="10" t="str">
        <f>Élèves!C5</f>
        <v>DUPOND</v>
      </c>
      <c r="D8" s="10" t="str">
        <f>Élèves!D5</f>
        <v>Henri</v>
      </c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7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7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7"/>
      <c r="AL8" s="116"/>
      <c r="AM8" s="116"/>
      <c r="AN8" s="116"/>
      <c r="AO8" s="116"/>
      <c r="AP8" s="116"/>
      <c r="AQ8" s="116"/>
      <c r="AR8" s="116"/>
      <c r="AS8" s="116"/>
      <c r="AT8" s="116"/>
      <c r="AU8" s="116"/>
      <c r="AV8" s="117"/>
      <c r="AW8" s="118">
        <f t="shared" si="0"/>
        <v>0</v>
      </c>
      <c r="AX8" s="118">
        <f t="shared" ref="AX8:AX31" si="4">SUM($E$6:$N$6)-SUMIF(E8:N8,"",$E$6:$N$6)</f>
        <v>0</v>
      </c>
      <c r="AY8" s="119" t="str">
        <f t="shared" ref="AY8:AY31" si="5">IF(ISERROR(SUM(AW8/AX8)*100),"",SUM(AW8/AX8)*100)</f>
        <v/>
      </c>
      <c r="AZ8" s="117"/>
      <c r="BA8" s="118">
        <f t="shared" si="1"/>
        <v>0</v>
      </c>
      <c r="BB8" s="118">
        <f>SUM($P$6:Y$6)-SUMIF(P8:Y8,"",$P$6:$Y$6)</f>
        <v>0</v>
      </c>
      <c r="BC8" s="119" t="str">
        <f t="shared" ref="BC8:BC31" si="6">IF(ISERROR(SUM(BA8/BB8)*100),"",SUM(BA8/BB8)*100)</f>
        <v/>
      </c>
      <c r="BD8" s="117"/>
      <c r="BE8" s="118">
        <f t="shared" si="2"/>
        <v>0</v>
      </c>
      <c r="BF8" s="118">
        <f t="shared" ref="BF8:BF31" si="7">SUM($AA$6:$AJ$6)-SUMIF(AA8:AJ8,"",$AA$6:$AJ$6)</f>
        <v>0</v>
      </c>
      <c r="BG8" s="119" t="str">
        <f t="shared" ref="BG8:BG31" si="8">IF(ISERROR(SUM(BE8/BF8)*100),"",SUM(BE8/BF8)*100)</f>
        <v/>
      </c>
      <c r="BH8" s="117"/>
      <c r="BI8" s="118">
        <f t="shared" si="3"/>
        <v>0</v>
      </c>
      <c r="BJ8" s="118">
        <f t="shared" ref="BJ8:BJ31" si="9">SUM($AL$6:$AU$6)-SUMIF(AL8:AU8,"",$AL$6:$AU$6)</f>
        <v>0</v>
      </c>
      <c r="BK8" s="119" t="str">
        <f t="shared" ref="BK8:BK31" si="10">IF(ISERROR(SUM(BI8/BJ8)*100),"",SUM(BI8/BJ8)*100)</f>
        <v/>
      </c>
      <c r="BL8" s="22"/>
      <c r="BM8" s="10"/>
      <c r="BN8" s="10"/>
      <c r="BO8" s="10"/>
      <c r="BP8" s="170" t="e">
        <f t="shared" ref="BP8:BP31" si="11">AVERAGE(AY8,BC8)</f>
        <v>#DIV/0!</v>
      </c>
      <c r="BQ8" s="170" t="e">
        <f t="shared" ref="BQ8:BQ31" si="12">AVERAGE(AY8,BC8,BG8)</f>
        <v>#DIV/0!</v>
      </c>
      <c r="BR8" s="170" t="e">
        <f t="shared" ref="BR8:BR31" si="13">AVERAGE(AY8,BC8,BG8,BK8)</f>
        <v>#DIV/0!</v>
      </c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</row>
    <row r="9" spans="1:103">
      <c r="A9" s="10"/>
      <c r="B9" s="65">
        <v>3</v>
      </c>
      <c r="C9" s="10" t="str">
        <f>Élèves!C6</f>
        <v>TABERNACLE</v>
      </c>
      <c r="D9" s="10" t="str">
        <f>Élèves!D6</f>
        <v>Ghislain</v>
      </c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7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7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7"/>
      <c r="AL9" s="116"/>
      <c r="AM9" s="116"/>
      <c r="AN9" s="116"/>
      <c r="AO9" s="116"/>
      <c r="AP9" s="116"/>
      <c r="AQ9" s="116"/>
      <c r="AR9" s="116"/>
      <c r="AS9" s="116"/>
      <c r="AT9" s="116"/>
      <c r="AU9" s="116"/>
      <c r="AV9" s="117"/>
      <c r="AW9" s="118">
        <f t="shared" si="0"/>
        <v>0</v>
      </c>
      <c r="AX9" s="118">
        <f t="shared" si="4"/>
        <v>0</v>
      </c>
      <c r="AY9" s="119" t="str">
        <f t="shared" si="5"/>
        <v/>
      </c>
      <c r="AZ9" s="117"/>
      <c r="BA9" s="118">
        <f t="shared" si="1"/>
        <v>0</v>
      </c>
      <c r="BB9" s="118">
        <f>SUM($P$6:Y$6)-SUMIF(P9:Y9,"",$P$6:$Y$6)</f>
        <v>0</v>
      </c>
      <c r="BC9" s="119" t="str">
        <f t="shared" si="6"/>
        <v/>
      </c>
      <c r="BD9" s="117"/>
      <c r="BE9" s="118">
        <f t="shared" si="2"/>
        <v>0</v>
      </c>
      <c r="BF9" s="118">
        <f t="shared" si="7"/>
        <v>0</v>
      </c>
      <c r="BG9" s="119" t="str">
        <f t="shared" si="8"/>
        <v/>
      </c>
      <c r="BH9" s="117"/>
      <c r="BI9" s="118">
        <f t="shared" si="3"/>
        <v>0</v>
      </c>
      <c r="BJ9" s="118">
        <f t="shared" si="9"/>
        <v>0</v>
      </c>
      <c r="BK9" s="119" t="str">
        <f t="shared" si="10"/>
        <v/>
      </c>
      <c r="BL9" s="22"/>
      <c r="BM9" s="10"/>
      <c r="BN9" s="10"/>
      <c r="BO9" s="10"/>
      <c r="BP9" s="170" t="e">
        <f t="shared" si="11"/>
        <v>#DIV/0!</v>
      </c>
      <c r="BQ9" s="170" t="e">
        <f t="shared" si="12"/>
        <v>#DIV/0!</v>
      </c>
      <c r="BR9" s="170" t="e">
        <f t="shared" si="13"/>
        <v>#DIV/0!</v>
      </c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</row>
    <row r="10" spans="1:103">
      <c r="A10" s="10"/>
      <c r="B10" s="65">
        <v>4</v>
      </c>
      <c r="C10" s="10" t="str">
        <f>Élèves!C7</f>
        <v>EASY</v>
      </c>
      <c r="D10" s="10" t="str">
        <f>Élèves!D7</f>
        <v>Isabelle</v>
      </c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7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7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7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7"/>
      <c r="AW10" s="118">
        <f t="shared" si="0"/>
        <v>0</v>
      </c>
      <c r="AX10" s="118">
        <f t="shared" si="4"/>
        <v>0</v>
      </c>
      <c r="AY10" s="119" t="str">
        <f t="shared" si="5"/>
        <v/>
      </c>
      <c r="AZ10" s="117"/>
      <c r="BA10" s="118">
        <f t="shared" si="1"/>
        <v>0</v>
      </c>
      <c r="BB10" s="118">
        <f>SUM($P$6:Y$6)-SUMIF(P10:Y10,"",$P$6:$Y$6)</f>
        <v>0</v>
      </c>
      <c r="BC10" s="119" t="str">
        <f t="shared" si="6"/>
        <v/>
      </c>
      <c r="BD10" s="117"/>
      <c r="BE10" s="118">
        <f t="shared" si="2"/>
        <v>0</v>
      </c>
      <c r="BF10" s="118">
        <f t="shared" si="7"/>
        <v>0</v>
      </c>
      <c r="BG10" s="119" t="str">
        <f t="shared" si="8"/>
        <v/>
      </c>
      <c r="BH10" s="117"/>
      <c r="BI10" s="118">
        <f t="shared" si="3"/>
        <v>0</v>
      </c>
      <c r="BJ10" s="118">
        <f t="shared" si="9"/>
        <v>0</v>
      </c>
      <c r="BK10" s="119" t="str">
        <f t="shared" si="10"/>
        <v/>
      </c>
      <c r="BL10" s="22"/>
      <c r="BM10" s="10"/>
      <c r="BN10" s="10"/>
      <c r="BO10" s="10"/>
      <c r="BP10" s="170" t="e">
        <f t="shared" si="11"/>
        <v>#DIV/0!</v>
      </c>
      <c r="BQ10" s="170" t="e">
        <f t="shared" si="12"/>
        <v>#DIV/0!</v>
      </c>
      <c r="BR10" s="170" t="e">
        <f t="shared" si="13"/>
        <v>#DIV/0!</v>
      </c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</row>
    <row r="11" spans="1:103">
      <c r="A11" s="10"/>
      <c r="B11" s="65">
        <v>5</v>
      </c>
      <c r="C11" s="10" t="str">
        <f>Élèves!C8</f>
        <v>KINGDOM</v>
      </c>
      <c r="D11" s="10" t="str">
        <f>Élèves!D8</f>
        <v>Aline</v>
      </c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7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7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7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7"/>
      <c r="AW11" s="118">
        <f t="shared" si="0"/>
        <v>0</v>
      </c>
      <c r="AX11" s="118">
        <f t="shared" si="4"/>
        <v>0</v>
      </c>
      <c r="AY11" s="119" t="str">
        <f t="shared" si="5"/>
        <v/>
      </c>
      <c r="AZ11" s="117"/>
      <c r="BA11" s="118">
        <f t="shared" si="1"/>
        <v>0</v>
      </c>
      <c r="BB11" s="118">
        <f>SUM($P$6:Y$6)-SUMIF(P11:Y11,"",$P$6:$Y$6)</f>
        <v>0</v>
      </c>
      <c r="BC11" s="119" t="str">
        <f t="shared" si="6"/>
        <v/>
      </c>
      <c r="BD11" s="117"/>
      <c r="BE11" s="118">
        <f t="shared" si="2"/>
        <v>0</v>
      </c>
      <c r="BF11" s="118">
        <f t="shared" si="7"/>
        <v>0</v>
      </c>
      <c r="BG11" s="119" t="str">
        <f t="shared" si="8"/>
        <v/>
      </c>
      <c r="BH11" s="117"/>
      <c r="BI11" s="118">
        <f t="shared" si="3"/>
        <v>0</v>
      </c>
      <c r="BJ11" s="118">
        <f t="shared" si="9"/>
        <v>0</v>
      </c>
      <c r="BK11" s="119" t="str">
        <f t="shared" si="10"/>
        <v/>
      </c>
      <c r="BL11" s="22"/>
      <c r="BM11" s="10"/>
      <c r="BN11" s="10"/>
      <c r="BO11" s="10"/>
      <c r="BP11" s="170" t="e">
        <f t="shared" si="11"/>
        <v>#DIV/0!</v>
      </c>
      <c r="BQ11" s="170" t="e">
        <f t="shared" si="12"/>
        <v>#DIV/0!</v>
      </c>
      <c r="BR11" s="170" t="e">
        <f t="shared" si="13"/>
        <v>#DIV/0!</v>
      </c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</row>
    <row r="12" spans="1:103">
      <c r="A12" s="10"/>
      <c r="B12" s="65">
        <v>6</v>
      </c>
      <c r="C12" s="10" t="str">
        <f>Élèves!C9</f>
        <v>FORTE</v>
      </c>
      <c r="D12" s="10" t="str">
        <f>Élèves!D9</f>
        <v>Salie</v>
      </c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7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7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7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7"/>
      <c r="AW12" s="118">
        <f t="shared" si="0"/>
        <v>0</v>
      </c>
      <c r="AX12" s="118">
        <f t="shared" si="4"/>
        <v>0</v>
      </c>
      <c r="AY12" s="119" t="str">
        <f t="shared" si="5"/>
        <v/>
      </c>
      <c r="AZ12" s="117"/>
      <c r="BA12" s="118">
        <f t="shared" si="1"/>
        <v>0</v>
      </c>
      <c r="BB12" s="118">
        <f>SUM($P$6:Y$6)-SUMIF(P12:Y12,"",$P$6:$Y$6)</f>
        <v>0</v>
      </c>
      <c r="BC12" s="119" t="str">
        <f t="shared" si="6"/>
        <v/>
      </c>
      <c r="BD12" s="117"/>
      <c r="BE12" s="118">
        <f t="shared" si="2"/>
        <v>0</v>
      </c>
      <c r="BF12" s="118">
        <f t="shared" si="7"/>
        <v>0</v>
      </c>
      <c r="BG12" s="119" t="str">
        <f t="shared" si="8"/>
        <v/>
      </c>
      <c r="BH12" s="117"/>
      <c r="BI12" s="118">
        <f t="shared" si="3"/>
        <v>0</v>
      </c>
      <c r="BJ12" s="118">
        <f t="shared" si="9"/>
        <v>0</v>
      </c>
      <c r="BK12" s="119" t="str">
        <f t="shared" si="10"/>
        <v/>
      </c>
      <c r="BL12" s="22"/>
      <c r="BM12" s="10"/>
      <c r="BN12" s="10"/>
      <c r="BO12" s="10"/>
      <c r="BP12" s="170" t="e">
        <f t="shared" si="11"/>
        <v>#DIV/0!</v>
      </c>
      <c r="BQ12" s="170" t="e">
        <f t="shared" si="12"/>
        <v>#DIV/0!</v>
      </c>
      <c r="BR12" s="170" t="e">
        <f t="shared" si="13"/>
        <v>#DIV/0!</v>
      </c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</row>
    <row r="13" spans="1:103">
      <c r="A13" s="10"/>
      <c r="B13" s="65">
        <v>7</v>
      </c>
      <c r="C13" s="10" t="str">
        <f>Élèves!C10</f>
        <v>SEGEC</v>
      </c>
      <c r="D13" s="10" t="str">
        <f>Élèves!D10</f>
        <v>Rédoine</v>
      </c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7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7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7"/>
      <c r="AL13" s="116"/>
      <c r="AM13" s="116"/>
      <c r="AN13" s="116"/>
      <c r="AO13" s="116"/>
      <c r="AP13" s="116"/>
      <c r="AQ13" s="116"/>
      <c r="AR13" s="116"/>
      <c r="AS13" s="116"/>
      <c r="AT13" s="116"/>
      <c r="AU13" s="116"/>
      <c r="AV13" s="117"/>
      <c r="AW13" s="118">
        <f t="shared" si="0"/>
        <v>0</v>
      </c>
      <c r="AX13" s="118">
        <f t="shared" si="4"/>
        <v>0</v>
      </c>
      <c r="AY13" s="119" t="str">
        <f t="shared" si="5"/>
        <v/>
      </c>
      <c r="AZ13" s="117"/>
      <c r="BA13" s="118">
        <f t="shared" si="1"/>
        <v>0</v>
      </c>
      <c r="BB13" s="118">
        <f>SUM($P$6:Y$6)-SUMIF(P13:Y13,"",$P$6:$Y$6)</f>
        <v>0</v>
      </c>
      <c r="BC13" s="119" t="str">
        <f t="shared" si="6"/>
        <v/>
      </c>
      <c r="BD13" s="117"/>
      <c r="BE13" s="118">
        <f t="shared" si="2"/>
        <v>0</v>
      </c>
      <c r="BF13" s="118">
        <f t="shared" si="7"/>
        <v>0</v>
      </c>
      <c r="BG13" s="119" t="str">
        <f t="shared" si="8"/>
        <v/>
      </c>
      <c r="BH13" s="117"/>
      <c r="BI13" s="118">
        <f t="shared" si="3"/>
        <v>0</v>
      </c>
      <c r="BJ13" s="118">
        <f t="shared" si="9"/>
        <v>0</v>
      </c>
      <c r="BK13" s="119" t="str">
        <f t="shared" si="10"/>
        <v/>
      </c>
      <c r="BL13" s="22"/>
      <c r="BM13" s="10"/>
      <c r="BN13" s="10"/>
      <c r="BO13" s="10"/>
      <c r="BP13" s="170" t="e">
        <f t="shared" si="11"/>
        <v>#DIV/0!</v>
      </c>
      <c r="BQ13" s="170" t="e">
        <f t="shared" si="12"/>
        <v>#DIV/0!</v>
      </c>
      <c r="BR13" s="170" t="e">
        <f t="shared" si="13"/>
        <v>#DIV/0!</v>
      </c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</row>
    <row r="14" spans="1:103">
      <c r="A14" s="10"/>
      <c r="B14" s="65">
        <v>8</v>
      </c>
      <c r="C14" s="10">
        <f>Élèves!C11</f>
        <v>0</v>
      </c>
      <c r="D14" s="10">
        <f>Élèves!D11</f>
        <v>0</v>
      </c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7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7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7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  <c r="AV14" s="117"/>
      <c r="AW14" s="118">
        <f t="shared" si="0"/>
        <v>0</v>
      </c>
      <c r="AX14" s="118">
        <f t="shared" si="4"/>
        <v>0</v>
      </c>
      <c r="AY14" s="119" t="str">
        <f t="shared" si="5"/>
        <v/>
      </c>
      <c r="AZ14" s="117"/>
      <c r="BA14" s="118">
        <f t="shared" si="1"/>
        <v>0</v>
      </c>
      <c r="BB14" s="118">
        <f>SUM($P$6:Y$6)-SUMIF(P14:Y14,"",$P$6:$Y$6)</f>
        <v>0</v>
      </c>
      <c r="BC14" s="119" t="str">
        <f t="shared" si="6"/>
        <v/>
      </c>
      <c r="BD14" s="117"/>
      <c r="BE14" s="118">
        <f t="shared" si="2"/>
        <v>0</v>
      </c>
      <c r="BF14" s="118">
        <f t="shared" si="7"/>
        <v>0</v>
      </c>
      <c r="BG14" s="119" t="str">
        <f t="shared" si="8"/>
        <v/>
      </c>
      <c r="BH14" s="117"/>
      <c r="BI14" s="118">
        <f t="shared" si="3"/>
        <v>0</v>
      </c>
      <c r="BJ14" s="118">
        <f t="shared" si="9"/>
        <v>0</v>
      </c>
      <c r="BK14" s="119" t="str">
        <f t="shared" si="10"/>
        <v/>
      </c>
      <c r="BL14" s="22"/>
      <c r="BM14" s="10"/>
      <c r="BN14" s="10"/>
      <c r="BO14" s="10"/>
      <c r="BP14" s="170" t="e">
        <f t="shared" si="11"/>
        <v>#DIV/0!</v>
      </c>
      <c r="BQ14" s="170" t="e">
        <f t="shared" si="12"/>
        <v>#DIV/0!</v>
      </c>
      <c r="BR14" s="170" t="e">
        <f t="shared" si="13"/>
        <v>#DIV/0!</v>
      </c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</row>
    <row r="15" spans="1:103">
      <c r="A15" s="10"/>
      <c r="B15" s="65">
        <v>9</v>
      </c>
      <c r="C15" s="10">
        <f>Élèves!C12</f>
        <v>0</v>
      </c>
      <c r="D15" s="10">
        <f>Élèves!D12</f>
        <v>0</v>
      </c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7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7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7"/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7"/>
      <c r="AW15" s="118">
        <f t="shared" si="0"/>
        <v>0</v>
      </c>
      <c r="AX15" s="118">
        <f t="shared" si="4"/>
        <v>0</v>
      </c>
      <c r="AY15" s="119" t="str">
        <f t="shared" si="5"/>
        <v/>
      </c>
      <c r="AZ15" s="117"/>
      <c r="BA15" s="118">
        <f t="shared" si="1"/>
        <v>0</v>
      </c>
      <c r="BB15" s="118">
        <f>SUM($P$6:Y$6)-SUMIF(P15:Y15,"",$P$6:$Y$6)</f>
        <v>0</v>
      </c>
      <c r="BC15" s="119" t="str">
        <f t="shared" si="6"/>
        <v/>
      </c>
      <c r="BD15" s="117"/>
      <c r="BE15" s="118">
        <f t="shared" si="2"/>
        <v>0</v>
      </c>
      <c r="BF15" s="118">
        <f t="shared" si="7"/>
        <v>0</v>
      </c>
      <c r="BG15" s="119" t="str">
        <f t="shared" si="8"/>
        <v/>
      </c>
      <c r="BH15" s="117"/>
      <c r="BI15" s="118">
        <f t="shared" si="3"/>
        <v>0</v>
      </c>
      <c r="BJ15" s="118">
        <f t="shared" si="9"/>
        <v>0</v>
      </c>
      <c r="BK15" s="119" t="str">
        <f t="shared" si="10"/>
        <v/>
      </c>
      <c r="BL15" s="22"/>
      <c r="BM15" s="10"/>
      <c r="BN15" s="10"/>
      <c r="BO15" s="10"/>
      <c r="BP15" s="170" t="e">
        <f t="shared" si="11"/>
        <v>#DIV/0!</v>
      </c>
      <c r="BQ15" s="170" t="e">
        <f t="shared" si="12"/>
        <v>#DIV/0!</v>
      </c>
      <c r="BR15" s="170" t="e">
        <f t="shared" si="13"/>
        <v>#DIV/0!</v>
      </c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</row>
    <row r="16" spans="1:103">
      <c r="A16" s="10"/>
      <c r="B16" s="65">
        <v>10</v>
      </c>
      <c r="C16" s="10">
        <f>Élèves!C13</f>
        <v>0</v>
      </c>
      <c r="D16" s="10">
        <f>Élèves!D13</f>
        <v>0</v>
      </c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7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7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7"/>
      <c r="AL16" s="116"/>
      <c r="AM16" s="116"/>
      <c r="AN16" s="116"/>
      <c r="AO16" s="116"/>
      <c r="AP16" s="116"/>
      <c r="AQ16" s="116"/>
      <c r="AR16" s="116"/>
      <c r="AS16" s="116"/>
      <c r="AT16" s="116"/>
      <c r="AU16" s="116"/>
      <c r="AV16" s="117"/>
      <c r="AW16" s="118">
        <f t="shared" si="0"/>
        <v>0</v>
      </c>
      <c r="AX16" s="118">
        <f t="shared" si="4"/>
        <v>0</v>
      </c>
      <c r="AY16" s="119" t="str">
        <f t="shared" si="5"/>
        <v/>
      </c>
      <c r="AZ16" s="117"/>
      <c r="BA16" s="118">
        <f t="shared" si="1"/>
        <v>0</v>
      </c>
      <c r="BB16" s="118">
        <f>SUM($P$6:Y$6)-SUMIF(P16:Y16,"",$P$6:$Y$6)</f>
        <v>0</v>
      </c>
      <c r="BC16" s="119" t="str">
        <f t="shared" si="6"/>
        <v/>
      </c>
      <c r="BD16" s="117"/>
      <c r="BE16" s="118">
        <f t="shared" si="2"/>
        <v>0</v>
      </c>
      <c r="BF16" s="118">
        <f t="shared" si="7"/>
        <v>0</v>
      </c>
      <c r="BG16" s="119" t="str">
        <f t="shared" si="8"/>
        <v/>
      </c>
      <c r="BH16" s="117"/>
      <c r="BI16" s="118">
        <f t="shared" si="3"/>
        <v>0</v>
      </c>
      <c r="BJ16" s="118">
        <f t="shared" si="9"/>
        <v>0</v>
      </c>
      <c r="BK16" s="119" t="str">
        <f t="shared" si="10"/>
        <v/>
      </c>
      <c r="BL16" s="22"/>
      <c r="BM16" s="10"/>
      <c r="BN16" s="10"/>
      <c r="BO16" s="10"/>
      <c r="BP16" s="170" t="e">
        <f t="shared" si="11"/>
        <v>#DIV/0!</v>
      </c>
      <c r="BQ16" s="170" t="e">
        <f t="shared" si="12"/>
        <v>#DIV/0!</v>
      </c>
      <c r="BR16" s="170" t="e">
        <f t="shared" si="13"/>
        <v>#DIV/0!</v>
      </c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</row>
    <row r="17" spans="1:103">
      <c r="A17" s="10"/>
      <c r="B17" s="65">
        <v>11</v>
      </c>
      <c r="C17" s="10">
        <f>Élèves!C14</f>
        <v>0</v>
      </c>
      <c r="D17" s="10">
        <f>Élèves!D14</f>
        <v>0</v>
      </c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7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7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7"/>
      <c r="AL17" s="116"/>
      <c r="AM17" s="116"/>
      <c r="AN17" s="116"/>
      <c r="AO17" s="116"/>
      <c r="AP17" s="116"/>
      <c r="AQ17" s="116"/>
      <c r="AR17" s="116"/>
      <c r="AS17" s="116"/>
      <c r="AT17" s="116"/>
      <c r="AU17" s="116"/>
      <c r="AV17" s="117"/>
      <c r="AW17" s="118">
        <f t="shared" si="0"/>
        <v>0</v>
      </c>
      <c r="AX17" s="118">
        <f t="shared" si="4"/>
        <v>0</v>
      </c>
      <c r="AY17" s="119" t="str">
        <f t="shared" si="5"/>
        <v/>
      </c>
      <c r="AZ17" s="117"/>
      <c r="BA17" s="118">
        <f t="shared" si="1"/>
        <v>0</v>
      </c>
      <c r="BB17" s="118">
        <f>SUM($P$6:Y$6)-SUMIF(P17:Y17,"",$P$6:$Y$6)</f>
        <v>0</v>
      </c>
      <c r="BC17" s="119" t="str">
        <f t="shared" si="6"/>
        <v/>
      </c>
      <c r="BD17" s="117"/>
      <c r="BE17" s="118">
        <f t="shared" si="2"/>
        <v>0</v>
      </c>
      <c r="BF17" s="118">
        <f t="shared" si="7"/>
        <v>0</v>
      </c>
      <c r="BG17" s="119" t="str">
        <f t="shared" si="8"/>
        <v/>
      </c>
      <c r="BH17" s="117"/>
      <c r="BI17" s="118">
        <f t="shared" si="3"/>
        <v>0</v>
      </c>
      <c r="BJ17" s="118">
        <f t="shared" si="9"/>
        <v>0</v>
      </c>
      <c r="BK17" s="119" t="str">
        <f t="shared" si="10"/>
        <v/>
      </c>
      <c r="BL17" s="22"/>
      <c r="BM17" s="10"/>
      <c r="BN17" s="10"/>
      <c r="BO17" s="10"/>
      <c r="BP17" s="170" t="e">
        <f t="shared" si="11"/>
        <v>#DIV/0!</v>
      </c>
      <c r="BQ17" s="170" t="e">
        <f t="shared" si="12"/>
        <v>#DIV/0!</v>
      </c>
      <c r="BR17" s="170" t="e">
        <f t="shared" si="13"/>
        <v>#DIV/0!</v>
      </c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</row>
    <row r="18" spans="1:103">
      <c r="A18" s="10"/>
      <c r="B18" s="65">
        <v>12</v>
      </c>
      <c r="C18" s="10">
        <f>Élèves!C15</f>
        <v>0</v>
      </c>
      <c r="D18" s="10">
        <f>Élèves!D15</f>
        <v>0</v>
      </c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7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7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7"/>
      <c r="AL18" s="116"/>
      <c r="AM18" s="116"/>
      <c r="AN18" s="116"/>
      <c r="AO18" s="116"/>
      <c r="AP18" s="116"/>
      <c r="AQ18" s="116"/>
      <c r="AR18" s="116"/>
      <c r="AS18" s="116"/>
      <c r="AT18" s="116"/>
      <c r="AU18" s="116"/>
      <c r="AV18" s="117"/>
      <c r="AW18" s="118">
        <f t="shared" si="0"/>
        <v>0</v>
      </c>
      <c r="AX18" s="118">
        <f t="shared" si="4"/>
        <v>0</v>
      </c>
      <c r="AY18" s="119" t="str">
        <f t="shared" si="5"/>
        <v/>
      </c>
      <c r="AZ18" s="117"/>
      <c r="BA18" s="118">
        <f t="shared" si="1"/>
        <v>0</v>
      </c>
      <c r="BB18" s="118">
        <f>SUM($P$6:Y$6)-SUMIF(P18:Y18,"",$P$6:$Y$6)</f>
        <v>0</v>
      </c>
      <c r="BC18" s="119" t="str">
        <f t="shared" si="6"/>
        <v/>
      </c>
      <c r="BD18" s="117"/>
      <c r="BE18" s="118">
        <f t="shared" si="2"/>
        <v>0</v>
      </c>
      <c r="BF18" s="118">
        <f t="shared" si="7"/>
        <v>0</v>
      </c>
      <c r="BG18" s="119" t="str">
        <f t="shared" si="8"/>
        <v/>
      </c>
      <c r="BH18" s="117"/>
      <c r="BI18" s="118">
        <f t="shared" si="3"/>
        <v>0</v>
      </c>
      <c r="BJ18" s="118">
        <f t="shared" si="9"/>
        <v>0</v>
      </c>
      <c r="BK18" s="119" t="str">
        <f t="shared" si="10"/>
        <v/>
      </c>
      <c r="BL18" s="22"/>
      <c r="BM18" s="10"/>
      <c r="BN18" s="10"/>
      <c r="BO18" s="10"/>
      <c r="BP18" s="170" t="e">
        <f t="shared" si="11"/>
        <v>#DIV/0!</v>
      </c>
      <c r="BQ18" s="170" t="e">
        <f t="shared" si="12"/>
        <v>#DIV/0!</v>
      </c>
      <c r="BR18" s="170" t="e">
        <f t="shared" si="13"/>
        <v>#DIV/0!</v>
      </c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</row>
    <row r="19" spans="1:103">
      <c r="A19" s="10"/>
      <c r="B19" s="65">
        <v>13</v>
      </c>
      <c r="C19" s="10">
        <f>Élèves!C16</f>
        <v>0</v>
      </c>
      <c r="D19" s="10">
        <f>Élèves!D16</f>
        <v>0</v>
      </c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7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7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7"/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7"/>
      <c r="AW19" s="118">
        <f t="shared" si="0"/>
        <v>0</v>
      </c>
      <c r="AX19" s="118">
        <f t="shared" si="4"/>
        <v>0</v>
      </c>
      <c r="AY19" s="119" t="str">
        <f t="shared" si="5"/>
        <v/>
      </c>
      <c r="AZ19" s="117"/>
      <c r="BA19" s="118">
        <f t="shared" si="1"/>
        <v>0</v>
      </c>
      <c r="BB19" s="118">
        <f>SUM($P$6:Y$6)-SUMIF(P19:Y19,"",$P$6:$Y$6)</f>
        <v>0</v>
      </c>
      <c r="BC19" s="119" t="str">
        <f t="shared" si="6"/>
        <v/>
      </c>
      <c r="BD19" s="117"/>
      <c r="BE19" s="118">
        <f t="shared" si="2"/>
        <v>0</v>
      </c>
      <c r="BF19" s="118">
        <f t="shared" si="7"/>
        <v>0</v>
      </c>
      <c r="BG19" s="119" t="str">
        <f t="shared" si="8"/>
        <v/>
      </c>
      <c r="BH19" s="117"/>
      <c r="BI19" s="118">
        <f t="shared" si="3"/>
        <v>0</v>
      </c>
      <c r="BJ19" s="118">
        <f t="shared" si="9"/>
        <v>0</v>
      </c>
      <c r="BK19" s="119" t="str">
        <f t="shared" si="10"/>
        <v/>
      </c>
      <c r="BL19" s="22"/>
      <c r="BM19" s="10"/>
      <c r="BN19" s="10"/>
      <c r="BO19" s="10"/>
      <c r="BP19" s="170" t="e">
        <f t="shared" si="11"/>
        <v>#DIV/0!</v>
      </c>
      <c r="BQ19" s="170" t="e">
        <f t="shared" si="12"/>
        <v>#DIV/0!</v>
      </c>
      <c r="BR19" s="170" t="e">
        <f t="shared" si="13"/>
        <v>#DIV/0!</v>
      </c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</row>
    <row r="20" spans="1:103">
      <c r="A20" s="10"/>
      <c r="B20" s="65">
        <v>14</v>
      </c>
      <c r="C20" s="10">
        <f>Élèves!C17</f>
        <v>0</v>
      </c>
      <c r="D20" s="10">
        <f>Élèves!D17</f>
        <v>0</v>
      </c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7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7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7"/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7"/>
      <c r="AW20" s="118">
        <f t="shared" si="0"/>
        <v>0</v>
      </c>
      <c r="AX20" s="118">
        <f t="shared" si="4"/>
        <v>0</v>
      </c>
      <c r="AY20" s="119" t="str">
        <f t="shared" si="5"/>
        <v/>
      </c>
      <c r="AZ20" s="117"/>
      <c r="BA20" s="118">
        <f t="shared" si="1"/>
        <v>0</v>
      </c>
      <c r="BB20" s="118">
        <f>SUM($P$6:Y$6)-SUMIF(P20:Y20,"",$P$6:$Y$6)</f>
        <v>0</v>
      </c>
      <c r="BC20" s="119" t="str">
        <f t="shared" si="6"/>
        <v/>
      </c>
      <c r="BD20" s="117"/>
      <c r="BE20" s="118">
        <f t="shared" si="2"/>
        <v>0</v>
      </c>
      <c r="BF20" s="118">
        <f t="shared" si="7"/>
        <v>0</v>
      </c>
      <c r="BG20" s="119" t="str">
        <f t="shared" si="8"/>
        <v/>
      </c>
      <c r="BH20" s="117"/>
      <c r="BI20" s="118">
        <f t="shared" si="3"/>
        <v>0</v>
      </c>
      <c r="BJ20" s="118">
        <f t="shared" si="9"/>
        <v>0</v>
      </c>
      <c r="BK20" s="119" t="str">
        <f t="shared" si="10"/>
        <v/>
      </c>
      <c r="BL20" s="22"/>
      <c r="BM20" s="10"/>
      <c r="BN20" s="10"/>
      <c r="BO20" s="10"/>
      <c r="BP20" s="170" t="e">
        <f t="shared" si="11"/>
        <v>#DIV/0!</v>
      </c>
      <c r="BQ20" s="170" t="e">
        <f t="shared" si="12"/>
        <v>#DIV/0!</v>
      </c>
      <c r="BR20" s="170" t="e">
        <f t="shared" si="13"/>
        <v>#DIV/0!</v>
      </c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</row>
    <row r="21" spans="1:103">
      <c r="A21" s="10"/>
      <c r="B21" s="65">
        <v>15</v>
      </c>
      <c r="C21" s="10">
        <f>Élèves!C18</f>
        <v>0</v>
      </c>
      <c r="D21" s="10">
        <f>Élèves!D18</f>
        <v>0</v>
      </c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7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7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7"/>
      <c r="AL21" s="116"/>
      <c r="AM21" s="116"/>
      <c r="AN21" s="116"/>
      <c r="AO21" s="116"/>
      <c r="AP21" s="116"/>
      <c r="AQ21" s="116"/>
      <c r="AR21" s="116"/>
      <c r="AS21" s="116"/>
      <c r="AT21" s="116"/>
      <c r="AU21" s="116"/>
      <c r="AV21" s="117"/>
      <c r="AW21" s="118">
        <f t="shared" si="0"/>
        <v>0</v>
      </c>
      <c r="AX21" s="118">
        <f t="shared" si="4"/>
        <v>0</v>
      </c>
      <c r="AY21" s="119" t="str">
        <f t="shared" si="5"/>
        <v/>
      </c>
      <c r="AZ21" s="117"/>
      <c r="BA21" s="118">
        <f t="shared" si="1"/>
        <v>0</v>
      </c>
      <c r="BB21" s="118">
        <f>SUM($P$6:Y$6)-SUMIF(P21:Y21,"",$P$6:$Y$6)</f>
        <v>0</v>
      </c>
      <c r="BC21" s="119" t="str">
        <f t="shared" si="6"/>
        <v/>
      </c>
      <c r="BD21" s="117"/>
      <c r="BE21" s="118">
        <f t="shared" si="2"/>
        <v>0</v>
      </c>
      <c r="BF21" s="118">
        <f t="shared" si="7"/>
        <v>0</v>
      </c>
      <c r="BG21" s="119" t="str">
        <f t="shared" si="8"/>
        <v/>
      </c>
      <c r="BH21" s="117"/>
      <c r="BI21" s="118">
        <f t="shared" si="3"/>
        <v>0</v>
      </c>
      <c r="BJ21" s="118">
        <f t="shared" si="9"/>
        <v>0</v>
      </c>
      <c r="BK21" s="119" t="str">
        <f t="shared" si="10"/>
        <v/>
      </c>
      <c r="BL21" s="22"/>
      <c r="BM21" s="10"/>
      <c r="BN21" s="10"/>
      <c r="BO21" s="10"/>
      <c r="BP21" s="170" t="e">
        <f t="shared" si="11"/>
        <v>#DIV/0!</v>
      </c>
      <c r="BQ21" s="170" t="e">
        <f t="shared" si="12"/>
        <v>#DIV/0!</v>
      </c>
      <c r="BR21" s="170" t="e">
        <f t="shared" si="13"/>
        <v>#DIV/0!</v>
      </c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</row>
    <row r="22" spans="1:103">
      <c r="A22" s="10"/>
      <c r="B22" s="65">
        <v>16</v>
      </c>
      <c r="C22" s="10">
        <f>Élèves!C19</f>
        <v>0</v>
      </c>
      <c r="D22" s="10">
        <f>Élèves!D19</f>
        <v>0</v>
      </c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7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7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7"/>
      <c r="AL22" s="116"/>
      <c r="AM22" s="116"/>
      <c r="AN22" s="116"/>
      <c r="AO22" s="116"/>
      <c r="AP22" s="116"/>
      <c r="AQ22" s="116"/>
      <c r="AR22" s="116"/>
      <c r="AS22" s="116"/>
      <c r="AT22" s="116"/>
      <c r="AU22" s="116"/>
      <c r="AV22" s="117"/>
      <c r="AW22" s="118">
        <f t="shared" si="0"/>
        <v>0</v>
      </c>
      <c r="AX22" s="118">
        <f t="shared" si="4"/>
        <v>0</v>
      </c>
      <c r="AY22" s="119" t="str">
        <f t="shared" si="5"/>
        <v/>
      </c>
      <c r="AZ22" s="117"/>
      <c r="BA22" s="118">
        <f t="shared" si="1"/>
        <v>0</v>
      </c>
      <c r="BB22" s="118">
        <f>SUM($P$6:Y$6)-SUMIF(P22:Y22,"",$P$6:$Y$6)</f>
        <v>0</v>
      </c>
      <c r="BC22" s="119" t="str">
        <f t="shared" si="6"/>
        <v/>
      </c>
      <c r="BD22" s="117"/>
      <c r="BE22" s="118">
        <f t="shared" si="2"/>
        <v>0</v>
      </c>
      <c r="BF22" s="118">
        <f t="shared" si="7"/>
        <v>0</v>
      </c>
      <c r="BG22" s="119" t="str">
        <f t="shared" si="8"/>
        <v/>
      </c>
      <c r="BH22" s="117"/>
      <c r="BI22" s="118">
        <f t="shared" si="3"/>
        <v>0</v>
      </c>
      <c r="BJ22" s="118">
        <f t="shared" si="9"/>
        <v>0</v>
      </c>
      <c r="BK22" s="119" t="str">
        <f t="shared" si="10"/>
        <v/>
      </c>
      <c r="BL22" s="22"/>
      <c r="BM22" s="10"/>
      <c r="BN22" s="10"/>
      <c r="BO22" s="10"/>
      <c r="BP22" s="170" t="e">
        <f t="shared" si="11"/>
        <v>#DIV/0!</v>
      </c>
      <c r="BQ22" s="170" t="e">
        <f t="shared" si="12"/>
        <v>#DIV/0!</v>
      </c>
      <c r="BR22" s="170" t="e">
        <f t="shared" si="13"/>
        <v>#DIV/0!</v>
      </c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</row>
    <row r="23" spans="1:103">
      <c r="A23" s="10"/>
      <c r="B23" s="65">
        <v>17</v>
      </c>
      <c r="C23" s="10">
        <f>Élèves!C20</f>
        <v>0</v>
      </c>
      <c r="D23" s="10">
        <f>Élèves!D20</f>
        <v>0</v>
      </c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7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7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7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7"/>
      <c r="AW23" s="118">
        <f t="shared" si="0"/>
        <v>0</v>
      </c>
      <c r="AX23" s="118">
        <f t="shared" si="4"/>
        <v>0</v>
      </c>
      <c r="AY23" s="119" t="str">
        <f t="shared" si="5"/>
        <v/>
      </c>
      <c r="AZ23" s="117"/>
      <c r="BA23" s="118">
        <f t="shared" si="1"/>
        <v>0</v>
      </c>
      <c r="BB23" s="118">
        <f>SUM($P$6:Y$6)-SUMIF(P23:Y23,"",$P$6:$Y$6)</f>
        <v>0</v>
      </c>
      <c r="BC23" s="119" t="str">
        <f t="shared" si="6"/>
        <v/>
      </c>
      <c r="BD23" s="117"/>
      <c r="BE23" s="118">
        <f t="shared" si="2"/>
        <v>0</v>
      </c>
      <c r="BF23" s="118">
        <f t="shared" si="7"/>
        <v>0</v>
      </c>
      <c r="BG23" s="119" t="str">
        <f t="shared" si="8"/>
        <v/>
      </c>
      <c r="BH23" s="117"/>
      <c r="BI23" s="118">
        <f t="shared" si="3"/>
        <v>0</v>
      </c>
      <c r="BJ23" s="118">
        <f t="shared" si="9"/>
        <v>0</v>
      </c>
      <c r="BK23" s="119" t="str">
        <f t="shared" si="10"/>
        <v/>
      </c>
      <c r="BL23" s="22"/>
      <c r="BM23" s="10"/>
      <c r="BN23" s="10"/>
      <c r="BO23" s="10"/>
      <c r="BP23" s="170" t="e">
        <f t="shared" si="11"/>
        <v>#DIV/0!</v>
      </c>
      <c r="BQ23" s="170" t="e">
        <f t="shared" si="12"/>
        <v>#DIV/0!</v>
      </c>
      <c r="BR23" s="170" t="e">
        <f t="shared" si="13"/>
        <v>#DIV/0!</v>
      </c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</row>
    <row r="24" spans="1:103">
      <c r="A24" s="10"/>
      <c r="B24" s="65">
        <v>18</v>
      </c>
      <c r="C24" s="10">
        <f>Élèves!C21</f>
        <v>0</v>
      </c>
      <c r="D24" s="10">
        <f>Élèves!D21</f>
        <v>0</v>
      </c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7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7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7"/>
      <c r="AL24" s="116"/>
      <c r="AM24" s="116"/>
      <c r="AN24" s="116"/>
      <c r="AO24" s="116"/>
      <c r="AP24" s="116"/>
      <c r="AQ24" s="116"/>
      <c r="AR24" s="116"/>
      <c r="AS24" s="116"/>
      <c r="AT24" s="116"/>
      <c r="AU24" s="116"/>
      <c r="AV24" s="117"/>
      <c r="AW24" s="118">
        <f t="shared" si="0"/>
        <v>0</v>
      </c>
      <c r="AX24" s="118">
        <f t="shared" si="4"/>
        <v>0</v>
      </c>
      <c r="AY24" s="119" t="str">
        <f t="shared" si="5"/>
        <v/>
      </c>
      <c r="AZ24" s="117"/>
      <c r="BA24" s="118">
        <f t="shared" si="1"/>
        <v>0</v>
      </c>
      <c r="BB24" s="118">
        <f>SUM($P$6:Y$6)-SUMIF(P24:Y24,"",$P$6:$Y$6)</f>
        <v>0</v>
      </c>
      <c r="BC24" s="119" t="str">
        <f t="shared" si="6"/>
        <v/>
      </c>
      <c r="BD24" s="117"/>
      <c r="BE24" s="118">
        <f t="shared" si="2"/>
        <v>0</v>
      </c>
      <c r="BF24" s="118">
        <f t="shared" si="7"/>
        <v>0</v>
      </c>
      <c r="BG24" s="119" t="str">
        <f t="shared" si="8"/>
        <v/>
      </c>
      <c r="BH24" s="117"/>
      <c r="BI24" s="118">
        <f t="shared" si="3"/>
        <v>0</v>
      </c>
      <c r="BJ24" s="118">
        <f t="shared" si="9"/>
        <v>0</v>
      </c>
      <c r="BK24" s="119" t="str">
        <f t="shared" si="10"/>
        <v/>
      </c>
      <c r="BL24" s="22"/>
      <c r="BM24" s="10"/>
      <c r="BN24" s="10"/>
      <c r="BO24" s="10"/>
      <c r="BP24" s="170" t="e">
        <f t="shared" si="11"/>
        <v>#DIV/0!</v>
      </c>
      <c r="BQ24" s="170" t="e">
        <f t="shared" si="12"/>
        <v>#DIV/0!</v>
      </c>
      <c r="BR24" s="170" t="e">
        <f t="shared" si="13"/>
        <v>#DIV/0!</v>
      </c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</row>
    <row r="25" spans="1:103">
      <c r="A25" s="10"/>
      <c r="B25" s="65">
        <v>19</v>
      </c>
      <c r="C25" s="10">
        <f>Élèves!C22</f>
        <v>0</v>
      </c>
      <c r="D25" s="10">
        <f>Élèves!D22</f>
        <v>0</v>
      </c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7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7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7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  <c r="AV25" s="117"/>
      <c r="AW25" s="118">
        <f t="shared" si="0"/>
        <v>0</v>
      </c>
      <c r="AX25" s="118">
        <f t="shared" si="4"/>
        <v>0</v>
      </c>
      <c r="AY25" s="119" t="str">
        <f t="shared" si="5"/>
        <v/>
      </c>
      <c r="AZ25" s="117"/>
      <c r="BA25" s="118">
        <f t="shared" si="1"/>
        <v>0</v>
      </c>
      <c r="BB25" s="118">
        <f>SUM($P$6:Y$6)-SUMIF(P25:Y25,"",$P$6:$Y$6)</f>
        <v>0</v>
      </c>
      <c r="BC25" s="119" t="str">
        <f t="shared" si="6"/>
        <v/>
      </c>
      <c r="BD25" s="117"/>
      <c r="BE25" s="118">
        <f t="shared" si="2"/>
        <v>0</v>
      </c>
      <c r="BF25" s="118">
        <f t="shared" si="7"/>
        <v>0</v>
      </c>
      <c r="BG25" s="119" t="str">
        <f t="shared" si="8"/>
        <v/>
      </c>
      <c r="BH25" s="117"/>
      <c r="BI25" s="118">
        <f t="shared" si="3"/>
        <v>0</v>
      </c>
      <c r="BJ25" s="118">
        <f t="shared" si="9"/>
        <v>0</v>
      </c>
      <c r="BK25" s="119" t="str">
        <f t="shared" si="10"/>
        <v/>
      </c>
      <c r="BL25" s="22"/>
      <c r="BM25" s="10"/>
      <c r="BN25" s="10"/>
      <c r="BO25" s="10"/>
      <c r="BP25" s="170" t="e">
        <f t="shared" si="11"/>
        <v>#DIV/0!</v>
      </c>
      <c r="BQ25" s="170" t="e">
        <f t="shared" si="12"/>
        <v>#DIV/0!</v>
      </c>
      <c r="BR25" s="170" t="e">
        <f t="shared" si="13"/>
        <v>#DIV/0!</v>
      </c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</row>
    <row r="26" spans="1:103">
      <c r="A26" s="10"/>
      <c r="B26" s="65">
        <v>20</v>
      </c>
      <c r="C26" s="10">
        <f>Élèves!C23</f>
        <v>0</v>
      </c>
      <c r="D26" s="10">
        <f>Élèves!D23</f>
        <v>0</v>
      </c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7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7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7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7"/>
      <c r="AW26" s="118">
        <f t="shared" si="0"/>
        <v>0</v>
      </c>
      <c r="AX26" s="118">
        <f t="shared" si="4"/>
        <v>0</v>
      </c>
      <c r="AY26" s="119" t="str">
        <f t="shared" si="5"/>
        <v/>
      </c>
      <c r="AZ26" s="117"/>
      <c r="BA26" s="118">
        <f t="shared" si="1"/>
        <v>0</v>
      </c>
      <c r="BB26" s="118">
        <f>SUM($P$6:Y$6)-SUMIF(P26:Y26,"",$P$6:$Y$6)</f>
        <v>0</v>
      </c>
      <c r="BC26" s="119" t="str">
        <f t="shared" si="6"/>
        <v/>
      </c>
      <c r="BD26" s="117"/>
      <c r="BE26" s="118">
        <f t="shared" si="2"/>
        <v>0</v>
      </c>
      <c r="BF26" s="118">
        <f t="shared" si="7"/>
        <v>0</v>
      </c>
      <c r="BG26" s="119" t="str">
        <f t="shared" si="8"/>
        <v/>
      </c>
      <c r="BH26" s="117"/>
      <c r="BI26" s="118">
        <f t="shared" si="3"/>
        <v>0</v>
      </c>
      <c r="BJ26" s="118">
        <f t="shared" si="9"/>
        <v>0</v>
      </c>
      <c r="BK26" s="119" t="str">
        <f t="shared" si="10"/>
        <v/>
      </c>
      <c r="BL26" s="22"/>
      <c r="BM26" s="10"/>
      <c r="BN26" s="10"/>
      <c r="BO26" s="10"/>
      <c r="BP26" s="170" t="e">
        <f t="shared" si="11"/>
        <v>#DIV/0!</v>
      </c>
      <c r="BQ26" s="170" t="e">
        <f t="shared" si="12"/>
        <v>#DIV/0!</v>
      </c>
      <c r="BR26" s="170" t="e">
        <f t="shared" si="13"/>
        <v>#DIV/0!</v>
      </c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</row>
    <row r="27" spans="1:103">
      <c r="A27" s="10"/>
      <c r="B27" s="65">
        <v>21</v>
      </c>
      <c r="C27" s="10">
        <f>Élèves!C24</f>
        <v>0</v>
      </c>
      <c r="D27" s="10">
        <f>Élèves!D24</f>
        <v>0</v>
      </c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7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7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7"/>
      <c r="AL27" s="116"/>
      <c r="AM27" s="116"/>
      <c r="AN27" s="116"/>
      <c r="AO27" s="116"/>
      <c r="AP27" s="116"/>
      <c r="AQ27" s="116"/>
      <c r="AR27" s="116"/>
      <c r="AS27" s="116"/>
      <c r="AT27" s="116"/>
      <c r="AU27" s="116"/>
      <c r="AV27" s="117"/>
      <c r="AW27" s="118">
        <f t="shared" si="0"/>
        <v>0</v>
      </c>
      <c r="AX27" s="118">
        <f t="shared" si="4"/>
        <v>0</v>
      </c>
      <c r="AY27" s="119" t="str">
        <f t="shared" si="5"/>
        <v/>
      </c>
      <c r="AZ27" s="117"/>
      <c r="BA27" s="118">
        <f t="shared" si="1"/>
        <v>0</v>
      </c>
      <c r="BB27" s="118">
        <f>SUM($P$6:Y$6)-SUMIF(P27:Y27,"",$P$6:$Y$6)</f>
        <v>0</v>
      </c>
      <c r="BC27" s="119" t="str">
        <f t="shared" si="6"/>
        <v/>
      </c>
      <c r="BD27" s="117"/>
      <c r="BE27" s="118">
        <f t="shared" si="2"/>
        <v>0</v>
      </c>
      <c r="BF27" s="118">
        <f t="shared" si="7"/>
        <v>0</v>
      </c>
      <c r="BG27" s="119" t="str">
        <f t="shared" si="8"/>
        <v/>
      </c>
      <c r="BH27" s="117"/>
      <c r="BI27" s="118">
        <f t="shared" si="3"/>
        <v>0</v>
      </c>
      <c r="BJ27" s="118">
        <f t="shared" si="9"/>
        <v>0</v>
      </c>
      <c r="BK27" s="119" t="str">
        <f t="shared" si="10"/>
        <v/>
      </c>
      <c r="BL27" s="22"/>
      <c r="BM27" s="10"/>
      <c r="BN27" s="10"/>
      <c r="BO27" s="10"/>
      <c r="BP27" s="170" t="e">
        <f t="shared" si="11"/>
        <v>#DIV/0!</v>
      </c>
      <c r="BQ27" s="170" t="e">
        <f t="shared" si="12"/>
        <v>#DIV/0!</v>
      </c>
      <c r="BR27" s="170" t="e">
        <f t="shared" si="13"/>
        <v>#DIV/0!</v>
      </c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</row>
    <row r="28" spans="1:103">
      <c r="A28" s="10"/>
      <c r="B28" s="65">
        <v>22</v>
      </c>
      <c r="C28" s="10">
        <f>Élèves!C25</f>
        <v>0</v>
      </c>
      <c r="D28" s="10">
        <f>Élèves!D25</f>
        <v>0</v>
      </c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7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7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7"/>
      <c r="AL28" s="116"/>
      <c r="AM28" s="116"/>
      <c r="AN28" s="116"/>
      <c r="AO28" s="116"/>
      <c r="AP28" s="116"/>
      <c r="AQ28" s="116"/>
      <c r="AR28" s="116"/>
      <c r="AS28" s="116"/>
      <c r="AT28" s="116"/>
      <c r="AU28" s="116"/>
      <c r="AV28" s="117"/>
      <c r="AW28" s="118">
        <f t="shared" si="0"/>
        <v>0</v>
      </c>
      <c r="AX28" s="118">
        <f t="shared" si="4"/>
        <v>0</v>
      </c>
      <c r="AY28" s="119" t="str">
        <f t="shared" si="5"/>
        <v/>
      </c>
      <c r="AZ28" s="117"/>
      <c r="BA28" s="118">
        <f t="shared" si="1"/>
        <v>0</v>
      </c>
      <c r="BB28" s="118">
        <f>SUM($P$6:Y$6)-SUMIF(P28:Y28,"",$P$6:$Y$6)</f>
        <v>0</v>
      </c>
      <c r="BC28" s="119" t="str">
        <f t="shared" si="6"/>
        <v/>
      </c>
      <c r="BD28" s="117"/>
      <c r="BE28" s="118">
        <f t="shared" si="2"/>
        <v>0</v>
      </c>
      <c r="BF28" s="118">
        <f t="shared" si="7"/>
        <v>0</v>
      </c>
      <c r="BG28" s="119" t="str">
        <f t="shared" si="8"/>
        <v/>
      </c>
      <c r="BH28" s="117"/>
      <c r="BI28" s="118">
        <f t="shared" si="3"/>
        <v>0</v>
      </c>
      <c r="BJ28" s="118">
        <f t="shared" si="9"/>
        <v>0</v>
      </c>
      <c r="BK28" s="119" t="str">
        <f t="shared" si="10"/>
        <v/>
      </c>
      <c r="BL28" s="22"/>
      <c r="BM28" s="10"/>
      <c r="BN28" s="10"/>
      <c r="BO28" s="10"/>
      <c r="BP28" s="170" t="e">
        <f t="shared" si="11"/>
        <v>#DIV/0!</v>
      </c>
      <c r="BQ28" s="170" t="e">
        <f t="shared" si="12"/>
        <v>#DIV/0!</v>
      </c>
      <c r="BR28" s="170" t="e">
        <f t="shared" si="13"/>
        <v>#DIV/0!</v>
      </c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</row>
    <row r="29" spans="1:103">
      <c r="A29" s="10"/>
      <c r="B29" s="65">
        <v>23</v>
      </c>
      <c r="C29" s="10">
        <f>Élèves!C26</f>
        <v>0</v>
      </c>
      <c r="D29" s="10">
        <f>Élèves!D26</f>
        <v>0</v>
      </c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7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7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7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7"/>
      <c r="AW29" s="118">
        <f t="shared" si="0"/>
        <v>0</v>
      </c>
      <c r="AX29" s="118">
        <f t="shared" si="4"/>
        <v>0</v>
      </c>
      <c r="AY29" s="119" t="str">
        <f t="shared" si="5"/>
        <v/>
      </c>
      <c r="AZ29" s="117"/>
      <c r="BA29" s="118">
        <f t="shared" si="1"/>
        <v>0</v>
      </c>
      <c r="BB29" s="118">
        <f>SUM($P$6:Y$6)-SUMIF(P29:Y29,"",$P$6:$Y$6)</f>
        <v>0</v>
      </c>
      <c r="BC29" s="119" t="str">
        <f t="shared" si="6"/>
        <v/>
      </c>
      <c r="BD29" s="117"/>
      <c r="BE29" s="118">
        <f t="shared" si="2"/>
        <v>0</v>
      </c>
      <c r="BF29" s="118">
        <f t="shared" si="7"/>
        <v>0</v>
      </c>
      <c r="BG29" s="119" t="str">
        <f t="shared" si="8"/>
        <v/>
      </c>
      <c r="BH29" s="117"/>
      <c r="BI29" s="118">
        <f t="shared" si="3"/>
        <v>0</v>
      </c>
      <c r="BJ29" s="118">
        <f t="shared" si="9"/>
        <v>0</v>
      </c>
      <c r="BK29" s="119" t="str">
        <f t="shared" si="10"/>
        <v/>
      </c>
      <c r="BL29" s="22"/>
      <c r="BM29" s="10"/>
      <c r="BN29" s="10"/>
      <c r="BO29" s="10"/>
      <c r="BP29" s="170" t="e">
        <f t="shared" si="11"/>
        <v>#DIV/0!</v>
      </c>
      <c r="BQ29" s="170" t="e">
        <f t="shared" si="12"/>
        <v>#DIV/0!</v>
      </c>
      <c r="BR29" s="170" t="e">
        <f t="shared" si="13"/>
        <v>#DIV/0!</v>
      </c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</row>
    <row r="30" spans="1:103">
      <c r="A30" s="10"/>
      <c r="B30" s="65">
        <v>24</v>
      </c>
      <c r="C30" s="10">
        <f>Élèves!C27</f>
        <v>0</v>
      </c>
      <c r="D30" s="10">
        <f>Élèves!D27</f>
        <v>0</v>
      </c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7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7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7"/>
      <c r="AL30" s="116"/>
      <c r="AM30" s="116"/>
      <c r="AN30" s="116"/>
      <c r="AO30" s="116"/>
      <c r="AP30" s="116"/>
      <c r="AQ30" s="116"/>
      <c r="AR30" s="116"/>
      <c r="AS30" s="116"/>
      <c r="AT30" s="116"/>
      <c r="AU30" s="116"/>
      <c r="AV30" s="117"/>
      <c r="AW30" s="118">
        <f t="shared" si="0"/>
        <v>0</v>
      </c>
      <c r="AX30" s="118">
        <f t="shared" si="4"/>
        <v>0</v>
      </c>
      <c r="AY30" s="119" t="str">
        <f t="shared" si="5"/>
        <v/>
      </c>
      <c r="AZ30" s="117"/>
      <c r="BA30" s="118">
        <f t="shared" si="1"/>
        <v>0</v>
      </c>
      <c r="BB30" s="118">
        <f>SUM($P$6:Y$6)-SUMIF(P30:Y30,"",$P$6:$Y$6)</f>
        <v>0</v>
      </c>
      <c r="BC30" s="119" t="str">
        <f t="shared" si="6"/>
        <v/>
      </c>
      <c r="BD30" s="117"/>
      <c r="BE30" s="118">
        <f t="shared" si="2"/>
        <v>0</v>
      </c>
      <c r="BF30" s="118">
        <f t="shared" si="7"/>
        <v>0</v>
      </c>
      <c r="BG30" s="119" t="str">
        <f t="shared" si="8"/>
        <v/>
      </c>
      <c r="BH30" s="117"/>
      <c r="BI30" s="118">
        <f t="shared" si="3"/>
        <v>0</v>
      </c>
      <c r="BJ30" s="118">
        <f t="shared" si="9"/>
        <v>0</v>
      </c>
      <c r="BK30" s="119" t="str">
        <f t="shared" si="10"/>
        <v/>
      </c>
      <c r="BL30" s="22"/>
      <c r="BM30" s="10"/>
      <c r="BN30" s="10"/>
      <c r="BO30" s="10"/>
      <c r="BP30" s="170" t="e">
        <f t="shared" si="11"/>
        <v>#DIV/0!</v>
      </c>
      <c r="BQ30" s="170" t="e">
        <f t="shared" si="12"/>
        <v>#DIV/0!</v>
      </c>
      <c r="BR30" s="170" t="e">
        <f t="shared" si="13"/>
        <v>#DIV/0!</v>
      </c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</row>
    <row r="31" spans="1:103">
      <c r="A31" s="10"/>
      <c r="B31" s="65">
        <v>25</v>
      </c>
      <c r="C31" s="10">
        <f>Élèves!C28</f>
        <v>0</v>
      </c>
      <c r="D31" s="10">
        <f>Élèves!D28</f>
        <v>0</v>
      </c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7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7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7"/>
      <c r="AL31" s="116"/>
      <c r="AM31" s="116"/>
      <c r="AN31" s="116"/>
      <c r="AO31" s="116"/>
      <c r="AP31" s="116"/>
      <c r="AQ31" s="116"/>
      <c r="AR31" s="116"/>
      <c r="AS31" s="116"/>
      <c r="AT31" s="116"/>
      <c r="AU31" s="116"/>
      <c r="AV31" s="117"/>
      <c r="AW31" s="118">
        <f t="shared" si="0"/>
        <v>0</v>
      </c>
      <c r="AX31" s="118">
        <f t="shared" si="4"/>
        <v>0</v>
      </c>
      <c r="AY31" s="119" t="str">
        <f t="shared" si="5"/>
        <v/>
      </c>
      <c r="AZ31" s="117"/>
      <c r="BA31" s="118">
        <f t="shared" si="1"/>
        <v>0</v>
      </c>
      <c r="BB31" s="118">
        <f>SUM($P$6:Y$6)-SUMIF(P31:Y31,"",$P$6:$Y$6)</f>
        <v>0</v>
      </c>
      <c r="BC31" s="119" t="str">
        <f t="shared" si="6"/>
        <v/>
      </c>
      <c r="BD31" s="117"/>
      <c r="BE31" s="118">
        <f t="shared" si="2"/>
        <v>0</v>
      </c>
      <c r="BF31" s="118">
        <f t="shared" si="7"/>
        <v>0</v>
      </c>
      <c r="BG31" s="119" t="str">
        <f t="shared" si="8"/>
        <v/>
      </c>
      <c r="BH31" s="117"/>
      <c r="BI31" s="118">
        <f t="shared" si="3"/>
        <v>0</v>
      </c>
      <c r="BJ31" s="118">
        <f t="shared" si="9"/>
        <v>0</v>
      </c>
      <c r="BK31" s="119" t="str">
        <f t="shared" si="10"/>
        <v/>
      </c>
      <c r="BL31" s="22"/>
      <c r="BM31" s="10"/>
      <c r="BN31" s="10"/>
      <c r="BO31" s="10"/>
      <c r="BP31" s="170" t="e">
        <f t="shared" si="11"/>
        <v>#DIV/0!</v>
      </c>
      <c r="BQ31" s="170" t="e">
        <f t="shared" si="12"/>
        <v>#DIV/0!</v>
      </c>
      <c r="BR31" s="170" t="e">
        <f t="shared" si="13"/>
        <v>#DIV/0!</v>
      </c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</row>
    <row r="32" spans="1:103" s="7" customFormat="1">
      <c r="A32" s="10"/>
      <c r="B32" s="22"/>
      <c r="C32" s="39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</row>
    <row r="33" spans="1:103" s="7" customFormat="1">
      <c r="A33" s="10"/>
      <c r="B33" s="10"/>
      <c r="C33" s="145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</row>
    <row r="34" spans="1:103" s="7" customFormat="1">
      <c r="A34" s="10"/>
      <c r="B34" s="10"/>
      <c r="C34" s="145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</row>
    <row r="35" spans="1:103" s="7" customFormat="1">
      <c r="A35" s="10"/>
      <c r="B35" s="10"/>
      <c r="C35" s="145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</row>
    <row r="36" spans="1:103" s="7" customFormat="1">
      <c r="A36" s="10"/>
      <c r="B36" s="10"/>
      <c r="C36" s="145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46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</row>
    <row r="37" spans="1:103" s="7" customFormat="1">
      <c r="A37" s="10"/>
      <c r="B37" s="10"/>
      <c r="C37" s="145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</row>
    <row r="38" spans="1:103" s="7" customFormat="1">
      <c r="A38" s="10"/>
      <c r="B38" s="10"/>
      <c r="C38" s="145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</row>
    <row r="39" spans="1:103" s="7" customFormat="1">
      <c r="A39" s="10"/>
      <c r="B39" s="10"/>
      <c r="C39" s="145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</row>
    <row r="40" spans="1:103" s="7" customFormat="1">
      <c r="A40" s="10"/>
      <c r="B40" s="10"/>
      <c r="C40" s="145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</row>
    <row r="41" spans="1:103" s="7" customFormat="1">
      <c r="A41" s="10"/>
      <c r="B41" s="10"/>
      <c r="C41" s="145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</row>
    <row r="42" spans="1:103" s="7" customFormat="1">
      <c r="A42" s="10"/>
      <c r="B42" s="10"/>
      <c r="C42" s="145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</row>
    <row r="43" spans="1:103" s="7" customFormat="1">
      <c r="A43" s="10"/>
      <c r="B43" s="10"/>
      <c r="C43" s="145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</row>
    <row r="44" spans="1:103">
      <c r="A44" s="10"/>
      <c r="B44" s="10"/>
      <c r="C44" s="145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</row>
    <row r="45" spans="1:103">
      <c r="A45" s="10"/>
      <c r="B45" s="10"/>
      <c r="C45" s="145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</row>
    <row r="46" spans="1:103">
      <c r="A46" s="10"/>
      <c r="B46" s="10"/>
      <c r="C46" s="145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</row>
    <row r="47" spans="1:103">
      <c r="A47" s="10"/>
      <c r="B47" s="10"/>
      <c r="C47" s="145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</row>
    <row r="48" spans="1:103">
      <c r="A48" s="10"/>
      <c r="B48" s="10"/>
      <c r="C48" s="145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</row>
    <row r="49" spans="1:103">
      <c r="A49" s="10"/>
      <c r="B49" s="10"/>
      <c r="C49" s="145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</row>
    <row r="50" spans="1:103">
      <c r="A50" s="10"/>
      <c r="B50" s="10"/>
      <c r="C50" s="145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</row>
    <row r="51" spans="1:103">
      <c r="A51" s="10"/>
      <c r="B51" s="10"/>
      <c r="C51" s="145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</row>
    <row r="52" spans="1:103">
      <c r="A52" s="10"/>
      <c r="B52" s="10"/>
      <c r="C52" s="145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</row>
    <row r="53" spans="1:103">
      <c r="A53" s="10"/>
      <c r="B53" s="10"/>
      <c r="C53" s="145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</row>
    <row r="54" spans="1:103">
      <c r="A54" s="10"/>
      <c r="B54" s="10"/>
      <c r="C54" s="145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</row>
    <row r="55" spans="1:103">
      <c r="A55" s="10"/>
      <c r="B55" s="10"/>
      <c r="C55" s="145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</row>
    <row r="56" spans="1:103">
      <c r="A56" s="10"/>
      <c r="B56" s="10"/>
      <c r="C56" s="145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</row>
    <row r="57" spans="1:103">
      <c r="A57" s="10"/>
      <c r="B57" s="10"/>
      <c r="C57" s="145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</row>
    <row r="58" spans="1:103">
      <c r="A58" s="10"/>
      <c r="B58" s="10"/>
      <c r="C58" s="145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</row>
    <row r="59" spans="1:103">
      <c r="A59" s="10"/>
      <c r="B59" s="10"/>
      <c r="C59" s="145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</row>
    <row r="60" spans="1:103">
      <c r="A60" s="10"/>
      <c r="B60" s="10"/>
      <c r="C60" s="145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</row>
    <row r="61" spans="1:103">
      <c r="A61" s="10"/>
      <c r="B61" s="10"/>
      <c r="C61" s="145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</row>
    <row r="62" spans="1:103">
      <c r="A62" s="10"/>
      <c r="B62" s="10"/>
      <c r="C62" s="145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</row>
    <row r="63" spans="1:103">
      <c r="A63" s="10"/>
      <c r="B63" s="10"/>
      <c r="C63" s="145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</row>
    <row r="64" spans="1:103">
      <c r="A64" s="10"/>
      <c r="B64" s="10"/>
      <c r="C64" s="145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</row>
    <row r="65" spans="1:103">
      <c r="A65" s="10"/>
      <c r="B65" s="10"/>
      <c r="C65" s="145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</row>
    <row r="66" spans="1:103">
      <c r="A66" s="10"/>
      <c r="B66" s="10"/>
      <c r="C66" s="145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</row>
    <row r="67" spans="1:103">
      <c r="A67" s="10"/>
      <c r="B67" s="10"/>
      <c r="C67" s="145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</row>
    <row r="68" spans="1:103">
      <c r="A68" s="10"/>
      <c r="B68" s="10"/>
      <c r="C68" s="145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</row>
    <row r="69" spans="1:103">
      <c r="A69" s="10"/>
      <c r="B69" s="10"/>
      <c r="C69" s="145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</row>
    <row r="70" spans="1:103">
      <c r="A70" s="10"/>
      <c r="B70" s="10"/>
      <c r="C70" s="145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</row>
    <row r="71" spans="1:103">
      <c r="A71" s="10"/>
      <c r="B71" s="10"/>
      <c r="C71" s="145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</row>
    <row r="72" spans="1:103">
      <c r="A72" s="10"/>
      <c r="B72" s="10"/>
      <c r="C72" s="145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</row>
    <row r="73" spans="1:103">
      <c r="A73" s="10"/>
      <c r="B73" s="10"/>
      <c r="C73" s="145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</row>
    <row r="74" spans="1:103">
      <c r="A74" s="10"/>
      <c r="B74" s="10"/>
      <c r="C74" s="145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</row>
    <row r="75" spans="1:103">
      <c r="A75" s="10"/>
      <c r="B75" s="10"/>
      <c r="C75" s="145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</row>
    <row r="76" spans="1:103">
      <c r="A76" s="10"/>
      <c r="B76" s="10"/>
      <c r="C76" s="145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</row>
    <row r="77" spans="1:103">
      <c r="A77" s="10"/>
      <c r="B77" s="10"/>
      <c r="C77" s="145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</row>
    <row r="78" spans="1:103">
      <c r="A78" s="10"/>
      <c r="B78" s="10"/>
      <c r="C78" s="145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</row>
    <row r="79" spans="1:103">
      <c r="A79" s="10"/>
      <c r="B79" s="10"/>
      <c r="C79" s="145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</row>
    <row r="80" spans="1:103">
      <c r="A80" s="10"/>
      <c r="B80" s="10"/>
      <c r="C80" s="145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</row>
    <row r="81" spans="1:103">
      <c r="A81" s="10"/>
      <c r="B81" s="10"/>
      <c r="C81" s="145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</row>
    <row r="82" spans="1:103">
      <c r="A82" s="10"/>
      <c r="B82" s="10"/>
      <c r="C82" s="145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  <c r="CW82" s="10"/>
      <c r="CX82" s="10"/>
      <c r="CY82" s="10"/>
    </row>
    <row r="83" spans="1:103">
      <c r="A83" s="10"/>
      <c r="B83" s="10"/>
      <c r="C83" s="145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  <c r="CW83" s="10"/>
      <c r="CX83" s="10"/>
      <c r="CY83" s="10"/>
    </row>
    <row r="84" spans="1:103">
      <c r="A84" s="10"/>
      <c r="B84" s="10"/>
      <c r="C84" s="145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  <c r="CW84" s="10"/>
      <c r="CX84" s="10"/>
      <c r="CY84" s="10"/>
    </row>
    <row r="85" spans="1:103">
      <c r="A85" s="10"/>
      <c r="B85" s="10"/>
      <c r="C85" s="145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  <c r="CW85" s="10"/>
      <c r="CX85" s="10"/>
      <c r="CY85" s="10"/>
    </row>
    <row r="86" spans="1:103">
      <c r="A86" s="10"/>
      <c r="B86" s="10"/>
      <c r="C86" s="145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  <c r="CW86" s="10"/>
      <c r="CX86" s="10"/>
      <c r="CY86" s="10"/>
    </row>
    <row r="87" spans="1:103">
      <c r="A87" s="10"/>
      <c r="B87" s="10"/>
      <c r="C87" s="145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  <c r="CW87" s="10"/>
      <c r="CX87" s="10"/>
      <c r="CY87" s="10"/>
    </row>
    <row r="88" spans="1:103">
      <c r="A88" s="10"/>
      <c r="B88" s="10"/>
      <c r="C88" s="145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  <c r="CW88" s="10"/>
      <c r="CX88" s="10"/>
      <c r="CY88" s="10"/>
    </row>
    <row r="89" spans="1:103">
      <c r="A89" s="10"/>
      <c r="B89" s="10"/>
      <c r="C89" s="145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  <c r="CW89" s="10"/>
      <c r="CX89" s="10"/>
      <c r="CY89" s="10"/>
    </row>
    <row r="90" spans="1:103">
      <c r="A90" s="10"/>
      <c r="B90" s="10"/>
      <c r="C90" s="145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  <c r="CW90" s="10"/>
      <c r="CX90" s="10"/>
      <c r="CY90" s="10"/>
    </row>
  </sheetData>
  <sheetProtection password="ED67" sheet="1" objects="1" scenarios="1" selectLockedCells="1"/>
  <dataConsolidate>
    <dataRefs count="2">
      <dataRef name="$K$5;$Y$5" r:id="rId1"/>
      <dataRef name="$Y$5;$K$5" r:id="rId2"/>
    </dataRefs>
  </dataConsolidate>
  <mergeCells count="10">
    <mergeCell ref="C1:BL1"/>
    <mergeCell ref="E3:N3"/>
    <mergeCell ref="P3:Y3"/>
    <mergeCell ref="AA3:AJ3"/>
    <mergeCell ref="AL3:AU3"/>
    <mergeCell ref="AW3:AY5"/>
    <mergeCell ref="BA3:BC5"/>
    <mergeCell ref="BE3:BG5"/>
    <mergeCell ref="BI3:BK5"/>
    <mergeCell ref="C5:D5"/>
  </mergeCells>
  <conditionalFormatting sqref="C7:D31">
    <cfRule type="cellIs" dxfId="73" priority="74" operator="equal">
      <formula>0</formula>
    </cfRule>
  </conditionalFormatting>
  <conditionalFormatting sqref="B7:B31">
    <cfRule type="expression" dxfId="72" priority="73">
      <formula>C7=0</formula>
    </cfRule>
  </conditionalFormatting>
  <conditionalFormatting sqref="E7:E31">
    <cfRule type="expression" dxfId="71" priority="72">
      <formula>E7&lt;$E$6/2</formula>
    </cfRule>
  </conditionalFormatting>
  <conditionalFormatting sqref="F7:F31">
    <cfRule type="expression" dxfId="70" priority="71">
      <formula>F7&lt;$F$6/2</formula>
    </cfRule>
  </conditionalFormatting>
  <conditionalFormatting sqref="G7:G31">
    <cfRule type="expression" dxfId="69" priority="70">
      <formula>G7&lt;$G$6/2</formula>
    </cfRule>
  </conditionalFormatting>
  <conditionalFormatting sqref="H7:H31">
    <cfRule type="expression" dxfId="68" priority="69">
      <formula>H7&lt;$H$6/2</formula>
    </cfRule>
  </conditionalFormatting>
  <conditionalFormatting sqref="I7:I31">
    <cfRule type="expression" dxfId="67" priority="68">
      <formula>I7&lt;$I$6/2</formula>
    </cfRule>
  </conditionalFormatting>
  <conditionalFormatting sqref="J7:J31">
    <cfRule type="expression" dxfId="66" priority="67">
      <formula>J7&lt;$J$6/2</formula>
    </cfRule>
  </conditionalFormatting>
  <conditionalFormatting sqref="K7:K31">
    <cfRule type="expression" dxfId="65" priority="66">
      <formula>K7&lt;$K$6/2</formula>
    </cfRule>
  </conditionalFormatting>
  <conditionalFormatting sqref="L7:L31">
    <cfRule type="expression" dxfId="64" priority="65">
      <formula>L7&lt;$L$6/2</formula>
    </cfRule>
  </conditionalFormatting>
  <conditionalFormatting sqref="M7:M31">
    <cfRule type="expression" dxfId="63" priority="64">
      <formula>M7&lt;$M$6/2</formula>
    </cfRule>
  </conditionalFormatting>
  <conditionalFormatting sqref="N7:N31">
    <cfRule type="expression" dxfId="62" priority="63">
      <formula>N7&lt;$N$6/2</formula>
    </cfRule>
  </conditionalFormatting>
  <conditionalFormatting sqref="P7:P31">
    <cfRule type="expression" dxfId="61" priority="62">
      <formula>P7&lt;$P$6/2</formula>
    </cfRule>
  </conditionalFormatting>
  <conditionalFormatting sqref="Q7:Q31">
    <cfRule type="expression" dxfId="60" priority="61">
      <formula>Q7&lt;$Q$6/2</formula>
    </cfRule>
  </conditionalFormatting>
  <conditionalFormatting sqref="R7:R31">
    <cfRule type="expression" dxfId="59" priority="60">
      <formula>R7&lt;$R$6/2</formula>
    </cfRule>
  </conditionalFormatting>
  <conditionalFormatting sqref="S7:S31">
    <cfRule type="expression" dxfId="58" priority="59">
      <formula>S7&lt;$S$6/2</formula>
    </cfRule>
  </conditionalFormatting>
  <conditionalFormatting sqref="T7:T31">
    <cfRule type="expression" dxfId="57" priority="58">
      <formula>T7&lt;$T$6/2</formula>
    </cfRule>
  </conditionalFormatting>
  <conditionalFormatting sqref="U7:U31">
    <cfRule type="expression" dxfId="56" priority="57">
      <formula>U7&lt;$U$6/2</formula>
    </cfRule>
  </conditionalFormatting>
  <conditionalFormatting sqref="V7:V31">
    <cfRule type="expression" dxfId="55" priority="56">
      <formula>V7&lt;$V$6/2</formula>
    </cfRule>
  </conditionalFormatting>
  <conditionalFormatting sqref="W7:W31">
    <cfRule type="expression" dxfId="54" priority="55">
      <formula>W7&lt;$W$6/2</formula>
    </cfRule>
  </conditionalFormatting>
  <conditionalFormatting sqref="X7:X31">
    <cfRule type="expression" dxfId="53" priority="54">
      <formula>X7&lt;$X$6/2</formula>
    </cfRule>
  </conditionalFormatting>
  <conditionalFormatting sqref="Y7:Y31">
    <cfRule type="expression" dxfId="52" priority="53">
      <formula>Y7&lt;$Y$6/2</formula>
    </cfRule>
  </conditionalFormatting>
  <conditionalFormatting sqref="AA7:AA31">
    <cfRule type="expression" dxfId="51" priority="52">
      <formula>AA7&lt;$AA$6/2</formula>
    </cfRule>
  </conditionalFormatting>
  <conditionalFormatting sqref="AB7:AB31">
    <cfRule type="expression" dxfId="50" priority="51">
      <formula>AB7&lt;$AB$6/2</formula>
    </cfRule>
  </conditionalFormatting>
  <conditionalFormatting sqref="AC7:AC31">
    <cfRule type="expression" dxfId="49" priority="50">
      <formula>AC7&lt;$AC$6/2</formula>
    </cfRule>
  </conditionalFormatting>
  <conditionalFormatting sqref="AD7:AD31">
    <cfRule type="expression" dxfId="48" priority="49">
      <formula>AD7&lt;$AD$6/2</formula>
    </cfRule>
  </conditionalFormatting>
  <conditionalFormatting sqref="AE7:AE31">
    <cfRule type="expression" dxfId="47" priority="48">
      <formula>AE7&lt;$AE$6/2</formula>
    </cfRule>
  </conditionalFormatting>
  <conditionalFormatting sqref="AF7:AF31">
    <cfRule type="expression" dxfId="46" priority="47">
      <formula>AF7&lt;$AF$6/2</formula>
    </cfRule>
  </conditionalFormatting>
  <conditionalFormatting sqref="AG7:AG31">
    <cfRule type="expression" dxfId="45" priority="46">
      <formula>AG7&lt;$AG$6/2</formula>
    </cfRule>
  </conditionalFormatting>
  <conditionalFormatting sqref="AH7:AH31">
    <cfRule type="expression" dxfId="44" priority="45">
      <formula>AH7&lt;$AH$6/2</formula>
    </cfRule>
  </conditionalFormatting>
  <conditionalFormatting sqref="AI7:AI31">
    <cfRule type="expression" dxfId="43" priority="44">
      <formula>AI7&lt;$AI$6/2</formula>
    </cfRule>
  </conditionalFormatting>
  <conditionalFormatting sqref="AJ7:AJ31">
    <cfRule type="expression" dxfId="42" priority="43">
      <formula>AJ7&lt;$AJ$6/2</formula>
    </cfRule>
  </conditionalFormatting>
  <conditionalFormatting sqref="AL7:AL31">
    <cfRule type="expression" dxfId="41" priority="42">
      <formula>AL7&lt;$AL$6/2</formula>
    </cfRule>
  </conditionalFormatting>
  <conditionalFormatting sqref="AM7:AM31">
    <cfRule type="expression" dxfId="40" priority="41">
      <formula>AM7&lt;$AM$6/2</formula>
    </cfRule>
  </conditionalFormatting>
  <conditionalFormatting sqref="AN7:AN31">
    <cfRule type="expression" dxfId="39" priority="40">
      <formula>AN7&lt;$AN$6/2</formula>
    </cfRule>
  </conditionalFormatting>
  <conditionalFormatting sqref="AO7:AO31">
    <cfRule type="expression" dxfId="38" priority="39">
      <formula>AO7&lt;$AO$6/2</formula>
    </cfRule>
  </conditionalFormatting>
  <conditionalFormatting sqref="AP7:AP31">
    <cfRule type="expression" dxfId="37" priority="38">
      <formula>AP7&lt;$AP$6/2</formula>
    </cfRule>
  </conditionalFormatting>
  <conditionalFormatting sqref="AQ7:AQ31">
    <cfRule type="expression" dxfId="36" priority="37">
      <formula>AQ7&lt;$AQ$6/2</formula>
    </cfRule>
  </conditionalFormatting>
  <conditionalFormatting sqref="AR7:AR31">
    <cfRule type="expression" dxfId="35" priority="36">
      <formula>AR7&lt;$AR$6/2</formula>
    </cfRule>
  </conditionalFormatting>
  <conditionalFormatting sqref="AS7:AS31">
    <cfRule type="expression" dxfId="34" priority="35">
      <formula>AS7&lt;$AS$6/2</formula>
    </cfRule>
  </conditionalFormatting>
  <conditionalFormatting sqref="AT7:AT31">
    <cfRule type="expression" dxfId="33" priority="34">
      <formula>AT7&lt;$AT$6/2</formula>
    </cfRule>
  </conditionalFormatting>
  <conditionalFormatting sqref="AU7:AU31">
    <cfRule type="expression" dxfId="32" priority="33">
      <formula>AU7&lt;$AU$6/2</formula>
    </cfRule>
  </conditionalFormatting>
  <conditionalFormatting sqref="E7:N31 P7:Y31 AA7:AJ31 AL7:AU31">
    <cfRule type="containsBlanks" dxfId="31" priority="32">
      <formula>LEN(TRIM(E7))=0</formula>
    </cfRule>
  </conditionalFormatting>
  <conditionalFormatting sqref="BB7:BB31 BF7:BF31 BJ7:BJ31">
    <cfRule type="expression" dxfId="30" priority="31">
      <formula>BB7&lt;BM7/2</formula>
    </cfRule>
  </conditionalFormatting>
  <conditionalFormatting sqref="BA7:BA31 BE7:BE31 BI7:BI31">
    <cfRule type="expression" dxfId="29" priority="30">
      <formula>BA7&lt;BO7/2</formula>
    </cfRule>
  </conditionalFormatting>
  <conditionalFormatting sqref="BK7:BK31 BG7:BG31 BC7:BC31 AY7:AY31">
    <cfRule type="cellIs" dxfId="28" priority="29" operator="lessThan">
      <formula>50</formula>
    </cfRule>
  </conditionalFormatting>
  <conditionalFormatting sqref="AX7:AX31">
    <cfRule type="expression" dxfId="27" priority="28">
      <formula>AX7&lt;#REF!/2</formula>
    </cfRule>
  </conditionalFormatting>
  <conditionalFormatting sqref="AW7:AW31">
    <cfRule type="expression" dxfId="26" priority="27">
      <formula>AW7&lt;#REF!/2</formula>
    </cfRule>
  </conditionalFormatting>
  <conditionalFormatting sqref="E7:BK7 BJ8:BK31 BF8:BG31 BB8:BC31 AX8:AY31">
    <cfRule type="expression" dxfId="25" priority="26">
      <formula>$C$7=0</formula>
    </cfRule>
  </conditionalFormatting>
  <conditionalFormatting sqref="E8:BK8 AX10 AX12 AX14 AX16 AX18 AX20 AX22 AX24 AX26 AX28 AX30">
    <cfRule type="expression" dxfId="24" priority="25">
      <formula>$C$8=0</formula>
    </cfRule>
  </conditionalFormatting>
  <conditionalFormatting sqref="E9:BK9">
    <cfRule type="expression" dxfId="23" priority="24">
      <formula>$C$9=0</formula>
    </cfRule>
  </conditionalFormatting>
  <conditionalFormatting sqref="E10:BK10">
    <cfRule type="expression" dxfId="22" priority="23">
      <formula>$C$10=0</formula>
    </cfRule>
  </conditionalFormatting>
  <conditionalFormatting sqref="E11:BK11">
    <cfRule type="expression" dxfId="21" priority="22">
      <formula>$C$11=0</formula>
    </cfRule>
  </conditionalFormatting>
  <conditionalFormatting sqref="E12:BK12">
    <cfRule type="expression" dxfId="20" priority="21">
      <formula>$C$12=0</formula>
    </cfRule>
  </conditionalFormatting>
  <conditionalFormatting sqref="E13:BK13">
    <cfRule type="expression" dxfId="19" priority="20">
      <formula>$C$13=0</formula>
    </cfRule>
  </conditionalFormatting>
  <conditionalFormatting sqref="E14:BK14">
    <cfRule type="expression" dxfId="18" priority="19">
      <formula>$C$14=0</formula>
    </cfRule>
  </conditionalFormatting>
  <conditionalFormatting sqref="E15:BK15">
    <cfRule type="expression" dxfId="17" priority="18">
      <formula>$C$15=0</formula>
    </cfRule>
  </conditionalFormatting>
  <conditionalFormatting sqref="E16:BK16">
    <cfRule type="expression" dxfId="16" priority="17">
      <formula>$C$16=0</formula>
    </cfRule>
  </conditionalFormatting>
  <conditionalFormatting sqref="E17:BK17">
    <cfRule type="expression" dxfId="15" priority="16">
      <formula>$C$17=0</formula>
    </cfRule>
  </conditionalFormatting>
  <conditionalFormatting sqref="E18:BK18">
    <cfRule type="expression" dxfId="14" priority="15">
      <formula>$C$18=0</formula>
    </cfRule>
  </conditionalFormatting>
  <conditionalFormatting sqref="E19:BK19">
    <cfRule type="expression" dxfId="13" priority="14">
      <formula>$C$19=0</formula>
    </cfRule>
  </conditionalFormatting>
  <conditionalFormatting sqref="E20:BK20">
    <cfRule type="expression" dxfId="12" priority="13">
      <formula>$C$20=0</formula>
    </cfRule>
  </conditionalFormatting>
  <conditionalFormatting sqref="E21:BK21">
    <cfRule type="expression" dxfId="11" priority="12">
      <formula>$C$21=0</formula>
    </cfRule>
  </conditionalFormatting>
  <conditionalFormatting sqref="E22:BK22">
    <cfRule type="expression" dxfId="10" priority="11">
      <formula>$C$22=0</formula>
    </cfRule>
  </conditionalFormatting>
  <conditionalFormatting sqref="E23:BK23">
    <cfRule type="expression" dxfId="9" priority="10">
      <formula>$C$23=0</formula>
    </cfRule>
  </conditionalFormatting>
  <conditionalFormatting sqref="E24:BK24">
    <cfRule type="expression" dxfId="8" priority="9">
      <formula>$C$24=0</formula>
    </cfRule>
  </conditionalFormatting>
  <conditionalFormatting sqref="E25:BK25">
    <cfRule type="expression" dxfId="7" priority="8">
      <formula>$C$25=0</formula>
    </cfRule>
  </conditionalFormatting>
  <conditionalFormatting sqref="E26:BK26">
    <cfRule type="expression" dxfId="6" priority="7">
      <formula>$C$26=0</formula>
    </cfRule>
  </conditionalFormatting>
  <conditionalFormatting sqref="E27:BK27">
    <cfRule type="expression" dxfId="5" priority="6">
      <formula>$C$27=0</formula>
    </cfRule>
  </conditionalFormatting>
  <conditionalFormatting sqref="E28:BK28">
    <cfRule type="expression" dxfId="4" priority="5">
      <formula>$C$28=0</formula>
    </cfRule>
  </conditionalFormatting>
  <conditionalFormatting sqref="E29:BK29">
    <cfRule type="expression" dxfId="3" priority="4">
      <formula>$C$29=0</formula>
    </cfRule>
  </conditionalFormatting>
  <conditionalFormatting sqref="E30:BK30">
    <cfRule type="expression" dxfId="2" priority="3">
      <formula>$C$30=0</formula>
    </cfRule>
  </conditionalFormatting>
  <conditionalFormatting sqref="E31:BK31">
    <cfRule type="expression" dxfId="1" priority="2">
      <formula>$C$31=0</formula>
    </cfRule>
  </conditionalFormatting>
  <conditionalFormatting sqref="C7:D31">
    <cfRule type="cellIs" dxfId="0" priority="1" operator="equal">
      <formula>0</formula>
    </cfRule>
  </conditionalFormatting>
  <dataValidations count="2">
    <dataValidation type="custom" allowBlank="1" showInputMessage="1" showErrorMessage="1" errorTitle="Erreur d'encodage" error="La valeur que vous avez tapée n'est pas valide. Veuillez entrer 'NE', 'CM' ou un nombre supérieur à la cote." sqref="BL7:BL31">
      <formula1>OR(AND(BL7&gt;=AY7),AND(BL7="NE",AY7="NE"),AND(BL7="CM",AY7="CM"))</formula1>
    </dataValidation>
    <dataValidation type="custom" allowBlank="1" showInputMessage="1" showErrorMessage="1" errorTitle="Erreur d'encodage" error="La valeur que vous avez tapée n'est pas valide. Veuillez entrer 'NE', 'CM' ou un nombre sous la valeur MAX." sqref="BD7:BD31 BH7:BH31 AZ7:AZ31 AV7:AV31">
      <formula1>OR(AND(AV7="NE"),AND(AV7="CM"),AND(AV7&gt;0,AV7&lt;999))</formula1>
    </dataValidation>
  </dataValidations>
  <pageMargins left="0.7" right="0.7" top="0.75" bottom="0.75" header="0.3" footer="0.3"/>
  <pageSetup paperSize="9" orientation="portrait" horizontalDpi="1200" verticalDpi="1200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45</vt:i4>
      </vt:variant>
    </vt:vector>
  </HeadingPairs>
  <TitlesOfParts>
    <vt:vector size="45" baseType="lpstr">
      <vt:lpstr>SOMMAIRE</vt:lpstr>
      <vt:lpstr>con</vt:lpstr>
      <vt:lpstr>controle</vt:lpstr>
      <vt:lpstr>AIDE</vt:lpstr>
      <vt:lpstr>MATIÈRES</vt:lpstr>
      <vt:lpstr>Élèves</vt:lpstr>
      <vt:lpstr>FOR</vt:lpstr>
      <vt:lpstr>CER</vt:lpstr>
      <vt:lpstr>C1</vt:lpstr>
      <vt:lpstr>C2</vt:lpstr>
      <vt:lpstr>C3</vt:lpstr>
      <vt:lpstr>C4</vt:lpstr>
      <vt:lpstr>C5</vt:lpstr>
      <vt:lpstr>C6</vt:lpstr>
      <vt:lpstr>C7</vt:lpstr>
      <vt:lpstr>C8</vt:lpstr>
      <vt:lpstr>C9</vt:lpstr>
      <vt:lpstr>C10</vt:lpstr>
      <vt:lpstr>C11</vt:lpstr>
      <vt:lpstr>C12</vt:lpstr>
      <vt:lpstr>C13</vt:lpstr>
      <vt:lpstr>C14</vt:lpstr>
      <vt:lpstr>C15</vt:lpstr>
      <vt:lpstr>EDUC</vt:lpstr>
      <vt:lpstr>SNoël</vt:lpstr>
      <vt:lpstr>SJuin</vt:lpstr>
      <vt:lpstr>BTOUS</vt:lpstr>
      <vt:lpstr>BNoël</vt:lpstr>
      <vt:lpstr>BPAQ</vt:lpstr>
      <vt:lpstr>BJuin</vt:lpstr>
      <vt:lpstr>F1</vt:lpstr>
      <vt:lpstr>F2</vt:lpstr>
      <vt:lpstr>F3</vt:lpstr>
      <vt:lpstr>F4</vt:lpstr>
      <vt:lpstr>F5</vt:lpstr>
      <vt:lpstr>F6</vt:lpstr>
      <vt:lpstr>F7</vt:lpstr>
      <vt:lpstr>F8</vt:lpstr>
      <vt:lpstr>F9</vt:lpstr>
      <vt:lpstr>F10</vt:lpstr>
      <vt:lpstr>F11</vt:lpstr>
      <vt:lpstr>F12</vt:lpstr>
      <vt:lpstr>F13</vt:lpstr>
      <vt:lpstr>F14</vt:lpstr>
      <vt:lpstr>F15</vt:lpstr>
    </vt:vector>
  </TitlesOfParts>
  <Manager>Jean-Jacques FRASELLE</Manager>
  <Company>© Saint-Louis Amercoeur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Bulletin formatif &amp; certificatif de Saint-Louis Amercoeur 2012-2013</dc:title>
  <dc:subject>Bulletin formatif &amp; certificatif de Saint-Louis Amercoeur 2012-2013</dc:subject>
  <dc:creator>Jean-Jacques FRASELLE</dc:creator>
  <cp:keywords>Bulletin, formatif, certificatif, cotes</cp:keywords>
  <cp:lastModifiedBy>jejacq</cp:lastModifiedBy>
  <cp:lastPrinted>2012-08-26T10:39:41Z</cp:lastPrinted>
  <dcterms:created xsi:type="dcterms:W3CDTF">2011-12-16T14:40:08Z</dcterms:created>
  <dcterms:modified xsi:type="dcterms:W3CDTF">2012-08-26T10:52:50Z</dcterms:modified>
  <cp:category>Cahier de cotes</cp:category>
  <cp:contentStatus>version 3</cp:contentStatus>
</cp:coreProperties>
</file>